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ASCOL\CASCOL\Présence Randos\"/>
    </mc:Choice>
  </mc:AlternateContent>
  <xr:revisionPtr revIDLastSave="0" documentId="13_ncr:1_{E3A74631-0CAC-4D24-9C6B-2B51367D13EB}" xr6:coauthVersionLast="36" xr6:coauthVersionMax="36" xr10:uidLastSave="{00000000-0000-0000-0000-000000000000}"/>
  <bookViews>
    <workbookView xWindow="0" yWindow="0" windowWidth="8040" windowHeight="8955" firstSheet="10" activeTab="14" xr2:uid="{00000000-000D-0000-FFFF-FFFF00000000}"/>
  </bookViews>
  <sheets>
    <sheet name="2011-2012" sheetId="2" r:id="rId1"/>
    <sheet name="2012-2013" sheetId="3" r:id="rId2"/>
    <sheet name="2013-2014" sheetId="9" r:id="rId3"/>
    <sheet name="2014-2015" sheetId="11" r:id="rId4"/>
    <sheet name="2015-2016" sheetId="12" r:id="rId5"/>
    <sheet name="2016-2017" sheetId="13" r:id="rId6"/>
    <sheet name="2017-2018" sheetId="14" r:id="rId7"/>
    <sheet name="2018-2019" sheetId="15" r:id="rId8"/>
    <sheet name="2019-2020" sheetId="16" r:id="rId9"/>
    <sheet name="2020-2021" sheetId="17" r:id="rId10"/>
    <sheet name="2021-2022" sheetId="18" r:id="rId11"/>
    <sheet name="2022-2023" sheetId="19" r:id="rId12"/>
    <sheet name="2023-2024" sheetId="20" r:id="rId13"/>
    <sheet name="2024-2025" sheetId="21" r:id="rId14"/>
    <sheet name="2025-2026" sheetId="22" r:id="rId15"/>
  </sheets>
  <definedNames>
    <definedName name="Autre">'2013-2014'!$CY$2</definedName>
  </definedNames>
  <calcPr calcId="191029"/>
</workbook>
</file>

<file path=xl/calcChain.xml><?xml version="1.0" encoding="utf-8"?>
<calcChain xmlns="http://schemas.openxmlformats.org/spreadsheetml/2006/main">
  <c r="BE147" i="22" l="1"/>
  <c r="BD147" i="22"/>
  <c r="AE147" i="22"/>
  <c r="AB147" i="22"/>
  <c r="Z147" i="22"/>
  <c r="V147" i="22"/>
  <c r="U147" i="22"/>
  <c r="T147" i="22"/>
  <c r="S147" i="22"/>
  <c r="AK145" i="22"/>
  <c r="AB145" i="22"/>
  <c r="U145" i="22"/>
  <c r="T145" i="22"/>
  <c r="S145" i="22"/>
  <c r="R145" i="22"/>
  <c r="BE145" i="22"/>
  <c r="BD145" i="22"/>
  <c r="BE137" i="22"/>
  <c r="BB137" i="22"/>
  <c r="AY137" i="22"/>
  <c r="AV137" i="22"/>
  <c r="AS137" i="22"/>
  <c r="AP137" i="22"/>
  <c r="AM137" i="22"/>
  <c r="AJ137" i="22"/>
  <c r="AF137" i="22"/>
  <c r="AC137" i="22"/>
  <c r="Z137" i="22"/>
  <c r="U137" i="22"/>
  <c r="R137" i="22"/>
  <c r="J137" i="22"/>
  <c r="AI136" i="22"/>
  <c r="U136" i="22"/>
  <c r="T136" i="22"/>
  <c r="S136" i="22"/>
  <c r="FR146" i="22" l="1"/>
  <c r="FR144" i="22"/>
  <c r="FR139" i="22"/>
  <c r="FP136" i="22"/>
  <c r="FP141" i="22" s="1"/>
  <c r="FK136" i="22"/>
  <c r="FJ136" i="22"/>
  <c r="FI136" i="22"/>
  <c r="FH136" i="22"/>
  <c r="FG136" i="22"/>
  <c r="FF136" i="22"/>
  <c r="FE136" i="22"/>
  <c r="FD136" i="22"/>
  <c r="FC136" i="22"/>
  <c r="FC147" i="22" s="1"/>
  <c r="FB136" i="22"/>
  <c r="FA136" i="22"/>
  <c r="EZ136" i="22"/>
  <c r="EY136" i="22"/>
  <c r="EX136" i="22"/>
  <c r="EX147" i="22" s="1"/>
  <c r="EW136" i="22"/>
  <c r="EW147" i="22" s="1"/>
  <c r="EV136" i="22"/>
  <c r="EV145" i="22" s="1"/>
  <c r="EU136" i="22"/>
  <c r="EU145" i="22" s="1"/>
  <c r="ET136" i="22"/>
  <c r="ET145" i="22" s="1"/>
  <c r="ES136" i="22"/>
  <c r="ES145" i="22" s="1"/>
  <c r="ER136" i="22"/>
  <c r="EQ136" i="22"/>
  <c r="EQ145" i="22" s="1"/>
  <c r="EP136" i="22"/>
  <c r="EP145" i="22" s="1"/>
  <c r="EO136" i="22"/>
  <c r="EN136" i="22"/>
  <c r="EN145" i="22" s="1"/>
  <c r="EM136" i="22"/>
  <c r="EL136" i="22"/>
  <c r="EK136" i="22"/>
  <c r="EK147" i="22" s="1"/>
  <c r="EJ136" i="22"/>
  <c r="EJ147" i="22" s="1"/>
  <c r="EI136" i="22"/>
  <c r="EI147" i="22" s="1"/>
  <c r="EH136" i="22"/>
  <c r="EH145" i="22" s="1"/>
  <c r="EG136" i="22"/>
  <c r="EG147" i="22" s="1"/>
  <c r="EF136" i="22"/>
  <c r="EF147" i="22" s="1"/>
  <c r="EE136" i="22"/>
  <c r="EE147" i="22" s="1"/>
  <c r="ED136" i="22"/>
  <c r="ED147" i="22" s="1"/>
  <c r="EC136" i="22"/>
  <c r="EB136" i="22"/>
  <c r="EB147" i="22" s="1"/>
  <c r="EA136" i="22"/>
  <c r="DZ136" i="22"/>
  <c r="DY136" i="22"/>
  <c r="DY147" i="22" s="1"/>
  <c r="DX136" i="22"/>
  <c r="DX145" i="22" s="1"/>
  <c r="DW136" i="22"/>
  <c r="DW147" i="22" s="1"/>
  <c r="DV136" i="22"/>
  <c r="DU136" i="22"/>
  <c r="DT136" i="22"/>
  <c r="DS136" i="22"/>
  <c r="DS147" i="22" s="1"/>
  <c r="DR136" i="22"/>
  <c r="DR147" i="22" s="1"/>
  <c r="DQ136" i="22"/>
  <c r="DQ147" i="22" s="1"/>
  <c r="DP136" i="22"/>
  <c r="DP147" i="22" s="1"/>
  <c r="DO136" i="22"/>
  <c r="DN136" i="22"/>
  <c r="DN147" i="22" s="1"/>
  <c r="DM136" i="22"/>
  <c r="DM147" i="22" s="1"/>
  <c r="DL136" i="22"/>
  <c r="DL147" i="22" s="1"/>
  <c r="DK136" i="22"/>
  <c r="DK147" i="22" s="1"/>
  <c r="DJ136" i="22"/>
  <c r="DI136" i="22"/>
  <c r="DH136" i="22"/>
  <c r="DG136" i="22"/>
  <c r="DF136" i="22"/>
  <c r="DF147" i="22" s="1"/>
  <c r="DE136" i="22"/>
  <c r="DE145" i="22" s="1"/>
  <c r="DD136" i="22"/>
  <c r="DD147" i="22" s="1"/>
  <c r="DC136" i="22"/>
  <c r="DB136" i="22"/>
  <c r="DB147" i="22" s="1"/>
  <c r="DA136" i="22"/>
  <c r="CZ136" i="22"/>
  <c r="CZ147" i="22" s="1"/>
  <c r="CY136" i="22"/>
  <c r="CY147" i="22" s="1"/>
  <c r="CX136" i="22"/>
  <c r="CX147" i="22" s="1"/>
  <c r="CW136" i="22"/>
  <c r="CV136" i="22"/>
  <c r="CV147" i="22" s="1"/>
  <c r="CU136" i="22"/>
  <c r="CU147" i="22" s="1"/>
  <c r="CT136" i="22"/>
  <c r="CS136" i="22"/>
  <c r="CS145" i="22" s="1"/>
  <c r="CR136" i="22"/>
  <c r="CR147" i="22" s="1"/>
  <c r="CQ136" i="22"/>
  <c r="CP136" i="22"/>
  <c r="CP147" i="22" s="1"/>
  <c r="CO136" i="22"/>
  <c r="CO147" i="22" s="1"/>
  <c r="CN136" i="22"/>
  <c r="CN147" i="22" s="1"/>
  <c r="CM136" i="22"/>
  <c r="CM147" i="22" s="1"/>
  <c r="CL136" i="22"/>
  <c r="CL147" i="22" s="1"/>
  <c r="CK136" i="22"/>
  <c r="CJ136" i="22"/>
  <c r="CJ147" i="22" s="1"/>
  <c r="CI136" i="22"/>
  <c r="CI147" i="22" s="1"/>
  <c r="CH136" i="22"/>
  <c r="CG136" i="22"/>
  <c r="CG145" i="22" s="1"/>
  <c r="CF136" i="22"/>
  <c r="CF147" i="22" s="1"/>
  <c r="CE136" i="22"/>
  <c r="CD136" i="22"/>
  <c r="CC136" i="22"/>
  <c r="CB136" i="22"/>
  <c r="CA136" i="22"/>
  <c r="BZ136" i="22"/>
  <c r="BY136" i="22"/>
  <c r="BY147" i="22" s="1"/>
  <c r="BX136" i="22"/>
  <c r="BX147" i="22" s="1"/>
  <c r="BW136" i="22"/>
  <c r="BW147" i="22" s="1"/>
  <c r="BV136" i="22"/>
  <c r="BV147" i="22" s="1"/>
  <c r="BU136" i="22"/>
  <c r="BU147" i="22" s="1"/>
  <c r="BT136" i="22"/>
  <c r="BS136" i="22"/>
  <c r="BR136" i="22"/>
  <c r="BQ136" i="22"/>
  <c r="BP136" i="22"/>
  <c r="BO136" i="22"/>
  <c r="BN136" i="22"/>
  <c r="BM136" i="22"/>
  <c r="BM147" i="22" s="1"/>
  <c r="BL136" i="22"/>
  <c r="BL147" i="22" s="1"/>
  <c r="BK136" i="22"/>
  <c r="BK147" i="22" s="1"/>
  <c r="BJ136" i="22"/>
  <c r="BJ145" i="22" s="1"/>
  <c r="BI136" i="22"/>
  <c r="BI147" i="22" s="1"/>
  <c r="BH136" i="22"/>
  <c r="BH147" i="22" s="1"/>
  <c r="BG136" i="22"/>
  <c r="BF136" i="22"/>
  <c r="BE136" i="22"/>
  <c r="BD136" i="22"/>
  <c r="BC136" i="22"/>
  <c r="BC147" i="22" s="1"/>
  <c r="BB136" i="22"/>
  <c r="BA136" i="22"/>
  <c r="BA147" i="22" s="1"/>
  <c r="AZ136" i="22"/>
  <c r="AZ147" i="22" s="1"/>
  <c r="AY136" i="22"/>
  <c r="AX136" i="22"/>
  <c r="AX147" i="22" s="1"/>
  <c r="AW136" i="22"/>
  <c r="AW147" i="22" s="1"/>
  <c r="AV136" i="22"/>
  <c r="AV145" i="22" s="1"/>
  <c r="AU136" i="22"/>
  <c r="AU147" i="22" s="1"/>
  <c r="AT136" i="22"/>
  <c r="AT147" i="22" s="1"/>
  <c r="AS136" i="22"/>
  <c r="AS147" i="22" s="1"/>
  <c r="AR136" i="22"/>
  <c r="AR147" i="22" s="1"/>
  <c r="AQ136" i="22"/>
  <c r="AQ147" i="22" s="1"/>
  <c r="AP136" i="22"/>
  <c r="AP147" i="22" s="1"/>
  <c r="AO136" i="22"/>
  <c r="AO147" i="22" s="1"/>
  <c r="AN136" i="22"/>
  <c r="AN147" i="22" s="1"/>
  <c r="AM136" i="22"/>
  <c r="AL136" i="22"/>
  <c r="AL147" i="22" s="1"/>
  <c r="AK136" i="22"/>
  <c r="AK147" i="22" s="1"/>
  <c r="AJ136" i="22"/>
  <c r="AH136" i="22"/>
  <c r="AH147" i="22" s="1"/>
  <c r="AG136" i="22"/>
  <c r="AG147" i="22" s="1"/>
  <c r="AF136" i="22"/>
  <c r="AF147" i="22" s="1"/>
  <c r="AE136" i="22"/>
  <c r="AE145" i="22" s="1"/>
  <c r="AD136" i="22"/>
  <c r="AD147" i="22" s="1"/>
  <c r="AC136" i="22"/>
  <c r="AC147" i="22" s="1"/>
  <c r="AB136" i="22"/>
  <c r="AA136" i="22"/>
  <c r="AA147" i="22" s="1"/>
  <c r="Z136" i="22"/>
  <c r="Z145" i="22" s="1"/>
  <c r="Y136" i="22"/>
  <c r="Y147" i="22" s="1"/>
  <c r="X136" i="22"/>
  <c r="W136" i="22"/>
  <c r="V136" i="22"/>
  <c r="V145" i="22" s="1"/>
  <c r="R136" i="22"/>
  <c r="R147" i="22" s="1"/>
  <c r="Q136" i="22"/>
  <c r="Q145" i="22" s="1"/>
  <c r="P136" i="22"/>
  <c r="O136" i="22"/>
  <c r="N136" i="22"/>
  <c r="M136" i="22"/>
  <c r="L136" i="22"/>
  <c r="K136" i="22"/>
  <c r="J136" i="22"/>
  <c r="I136" i="22"/>
  <c r="H136" i="22"/>
  <c r="H147" i="22" s="1"/>
  <c r="G136" i="22"/>
  <c r="G147" i="22" s="1"/>
  <c r="F136" i="22"/>
  <c r="F137" i="22" s="1"/>
  <c r="E136" i="22"/>
  <c r="D137" i="22" s="1"/>
  <c r="D136" i="22"/>
  <c r="FQ134" i="22"/>
  <c r="FO134" i="22"/>
  <c r="FN134" i="22"/>
  <c r="FM134" i="22"/>
  <c r="FL134" i="22"/>
  <c r="FQ133" i="22"/>
  <c r="FO133" i="22"/>
  <c r="FN133" i="22"/>
  <c r="FM133" i="22"/>
  <c r="FL133" i="22"/>
  <c r="FQ132" i="22"/>
  <c r="FO132" i="22"/>
  <c r="FN132" i="22"/>
  <c r="FM132" i="22"/>
  <c r="FL132" i="22"/>
  <c r="FQ131" i="22"/>
  <c r="FO131" i="22"/>
  <c r="FN131" i="22"/>
  <c r="FM131" i="22"/>
  <c r="FL131" i="22"/>
  <c r="FQ130" i="22"/>
  <c r="FO130" i="22"/>
  <c r="FN130" i="22"/>
  <c r="FM130" i="22"/>
  <c r="FL130" i="22"/>
  <c r="FQ129" i="22"/>
  <c r="FO129" i="22"/>
  <c r="FN129" i="22"/>
  <c r="FM129" i="22"/>
  <c r="FL129" i="22"/>
  <c r="FQ128" i="22"/>
  <c r="FO128" i="22"/>
  <c r="FN128" i="22"/>
  <c r="FM128" i="22"/>
  <c r="FL128" i="22"/>
  <c r="FQ127" i="22"/>
  <c r="FO127" i="22"/>
  <c r="FN127" i="22"/>
  <c r="FM127" i="22"/>
  <c r="FL127" i="22"/>
  <c r="FQ126" i="22"/>
  <c r="FO126" i="22"/>
  <c r="FN126" i="22"/>
  <c r="FM126" i="22"/>
  <c r="FL126" i="22"/>
  <c r="FQ125" i="22"/>
  <c r="FO125" i="22"/>
  <c r="FN125" i="22"/>
  <c r="FM125" i="22"/>
  <c r="FL125" i="22"/>
  <c r="FQ124" i="22"/>
  <c r="FO124" i="22"/>
  <c r="FN124" i="22"/>
  <c r="FM124" i="22"/>
  <c r="FL124" i="22"/>
  <c r="FQ123" i="22"/>
  <c r="FO123" i="22"/>
  <c r="FN123" i="22"/>
  <c r="FM123" i="22"/>
  <c r="FL123" i="22"/>
  <c r="FQ122" i="22"/>
  <c r="FO122" i="22"/>
  <c r="FN122" i="22"/>
  <c r="FM122" i="22"/>
  <c r="FL122" i="22"/>
  <c r="FQ119" i="22"/>
  <c r="FO119" i="22"/>
  <c r="FN119" i="22"/>
  <c r="FM119" i="22"/>
  <c r="FL119" i="22"/>
  <c r="FQ118" i="22"/>
  <c r="FO118" i="22"/>
  <c r="FN118" i="22"/>
  <c r="FM118" i="22"/>
  <c r="FL118" i="22"/>
  <c r="FQ117" i="22"/>
  <c r="FO117" i="22"/>
  <c r="FN117" i="22"/>
  <c r="FM117" i="22"/>
  <c r="FL117" i="22"/>
  <c r="FQ116" i="22"/>
  <c r="FO116" i="22"/>
  <c r="FN116" i="22"/>
  <c r="FM116" i="22"/>
  <c r="FL116" i="22"/>
  <c r="FQ115" i="22"/>
  <c r="FO115" i="22"/>
  <c r="FN115" i="22"/>
  <c r="FM115" i="22"/>
  <c r="FL115" i="22"/>
  <c r="FQ114" i="22"/>
  <c r="FO114" i="22"/>
  <c r="FN114" i="22"/>
  <c r="FM114" i="22"/>
  <c r="FL114" i="22"/>
  <c r="FQ112" i="22"/>
  <c r="FO112" i="22"/>
  <c r="FN112" i="22"/>
  <c r="FM112" i="22"/>
  <c r="FL112" i="22"/>
  <c r="FQ111" i="22"/>
  <c r="FO111" i="22"/>
  <c r="FN111" i="22"/>
  <c r="FM111" i="22"/>
  <c r="FL111" i="22"/>
  <c r="FQ110" i="22"/>
  <c r="FO110" i="22"/>
  <c r="FN110" i="22"/>
  <c r="FM110" i="22"/>
  <c r="FL110" i="22"/>
  <c r="FQ109" i="22"/>
  <c r="FO109" i="22"/>
  <c r="FN109" i="22"/>
  <c r="FM109" i="22"/>
  <c r="FL109" i="22"/>
  <c r="FQ108" i="22"/>
  <c r="FO108" i="22"/>
  <c r="FN108" i="22"/>
  <c r="FM108" i="22"/>
  <c r="FL108" i="22"/>
  <c r="FQ107" i="22"/>
  <c r="FO107" i="22"/>
  <c r="FN107" i="22"/>
  <c r="FM107" i="22"/>
  <c r="FL107" i="22"/>
  <c r="FQ106" i="22"/>
  <c r="FO106" i="22"/>
  <c r="FN106" i="22"/>
  <c r="FM106" i="22"/>
  <c r="FL106" i="22"/>
  <c r="FQ105" i="22"/>
  <c r="FO105" i="22"/>
  <c r="FN105" i="22"/>
  <c r="FM105" i="22"/>
  <c r="FL105" i="22"/>
  <c r="FQ102" i="22"/>
  <c r="FO102" i="22"/>
  <c r="FN102" i="22"/>
  <c r="FM102" i="22"/>
  <c r="FL102" i="22"/>
  <c r="FQ101" i="22"/>
  <c r="FO101" i="22"/>
  <c r="FN101" i="22"/>
  <c r="FM101" i="22"/>
  <c r="FL101" i="22"/>
  <c r="FQ100" i="22"/>
  <c r="FO100" i="22"/>
  <c r="FN100" i="22"/>
  <c r="FM100" i="22"/>
  <c r="FL100" i="22"/>
  <c r="FQ99" i="22"/>
  <c r="FO99" i="22"/>
  <c r="FN99" i="22"/>
  <c r="FM99" i="22"/>
  <c r="FL99" i="22"/>
  <c r="FQ98" i="22"/>
  <c r="FO98" i="22"/>
  <c r="FN98" i="22"/>
  <c r="FM98" i="22"/>
  <c r="FL98" i="22"/>
  <c r="FQ97" i="22"/>
  <c r="FO97" i="22"/>
  <c r="FN97" i="22"/>
  <c r="FM97" i="22"/>
  <c r="FL97" i="22"/>
  <c r="FQ96" i="22"/>
  <c r="FO96" i="22"/>
  <c r="FN96" i="22"/>
  <c r="FM96" i="22"/>
  <c r="FL96" i="22"/>
  <c r="FQ95" i="22"/>
  <c r="FO95" i="22"/>
  <c r="FN95" i="22"/>
  <c r="FM95" i="22"/>
  <c r="FL95" i="22"/>
  <c r="FQ94" i="22"/>
  <c r="FO94" i="22"/>
  <c r="FN94" i="22"/>
  <c r="FM94" i="22"/>
  <c r="FL94" i="22"/>
  <c r="FQ93" i="22"/>
  <c r="FO93" i="22"/>
  <c r="FN93" i="22"/>
  <c r="FM93" i="22"/>
  <c r="FL93" i="22"/>
  <c r="FQ92" i="22"/>
  <c r="FO92" i="22"/>
  <c r="FN92" i="22"/>
  <c r="FM92" i="22"/>
  <c r="FL92" i="22"/>
  <c r="FQ91" i="22"/>
  <c r="FO91" i="22"/>
  <c r="FN91" i="22"/>
  <c r="FM91" i="22"/>
  <c r="FL91" i="22"/>
  <c r="FQ90" i="22"/>
  <c r="FO90" i="22"/>
  <c r="FN90" i="22"/>
  <c r="FM90" i="22"/>
  <c r="FL90" i="22"/>
  <c r="FQ89" i="22"/>
  <c r="FO89" i="22"/>
  <c r="FN89" i="22"/>
  <c r="FM89" i="22"/>
  <c r="FL89" i="22"/>
  <c r="FQ88" i="22"/>
  <c r="FO88" i="22"/>
  <c r="FN88" i="22"/>
  <c r="FM88" i="22"/>
  <c r="FL88" i="22"/>
  <c r="FQ87" i="22"/>
  <c r="FO87" i="22"/>
  <c r="FN87" i="22"/>
  <c r="FM87" i="22"/>
  <c r="FL87" i="22"/>
  <c r="FQ86" i="22"/>
  <c r="FO86" i="22"/>
  <c r="FN86" i="22"/>
  <c r="FM86" i="22"/>
  <c r="FL86" i="22"/>
  <c r="FQ85" i="22"/>
  <c r="FO85" i="22"/>
  <c r="FN85" i="22"/>
  <c r="FM85" i="22"/>
  <c r="FL85" i="22"/>
  <c r="FQ84" i="22"/>
  <c r="FO84" i="22"/>
  <c r="FN84" i="22"/>
  <c r="FM84" i="22"/>
  <c r="FL84" i="22"/>
  <c r="FQ83" i="22"/>
  <c r="FO83" i="22"/>
  <c r="FN83" i="22"/>
  <c r="FM83" i="22"/>
  <c r="FL83" i="22"/>
  <c r="FQ82" i="22"/>
  <c r="FO82" i="22"/>
  <c r="FN82" i="22"/>
  <c r="FM82" i="22"/>
  <c r="FL82" i="22"/>
  <c r="FQ81" i="22"/>
  <c r="FO81" i="22"/>
  <c r="FN81" i="22"/>
  <c r="FM81" i="22"/>
  <c r="FL81" i="22"/>
  <c r="FQ80" i="22"/>
  <c r="FO80" i="22"/>
  <c r="FN80" i="22"/>
  <c r="FM80" i="22"/>
  <c r="FL80" i="22"/>
  <c r="FQ79" i="22"/>
  <c r="FO79" i="22"/>
  <c r="FN79" i="22"/>
  <c r="FM79" i="22"/>
  <c r="FL79" i="22"/>
  <c r="FQ78" i="22"/>
  <c r="FO78" i="22"/>
  <c r="FN78" i="22"/>
  <c r="FM78" i="22"/>
  <c r="FL78" i="22"/>
  <c r="FQ76" i="22"/>
  <c r="FO76" i="22"/>
  <c r="FN76" i="22"/>
  <c r="FM76" i="22"/>
  <c r="FL76" i="22"/>
  <c r="FQ75" i="22"/>
  <c r="FO75" i="22"/>
  <c r="FN75" i="22"/>
  <c r="FM75" i="22"/>
  <c r="FL75" i="22"/>
  <c r="FQ74" i="22"/>
  <c r="FO74" i="22"/>
  <c r="FN74" i="22"/>
  <c r="FM74" i="22"/>
  <c r="FL74" i="22"/>
  <c r="FQ73" i="22"/>
  <c r="FO73" i="22"/>
  <c r="FN73" i="22"/>
  <c r="FM73" i="22"/>
  <c r="FL73" i="22"/>
  <c r="FQ72" i="22"/>
  <c r="FO72" i="22"/>
  <c r="FN72" i="22"/>
  <c r="FM72" i="22"/>
  <c r="FL72" i="22"/>
  <c r="FQ71" i="22"/>
  <c r="FO71" i="22"/>
  <c r="FN71" i="22"/>
  <c r="FM71" i="22"/>
  <c r="FL71" i="22"/>
  <c r="FQ70" i="22"/>
  <c r="FO70" i="22"/>
  <c r="FN70" i="22"/>
  <c r="FM70" i="22"/>
  <c r="FL70" i="22"/>
  <c r="FQ69" i="22"/>
  <c r="FO69" i="22"/>
  <c r="FN69" i="22"/>
  <c r="FM69" i="22"/>
  <c r="FL69" i="22"/>
  <c r="FQ68" i="22"/>
  <c r="FO68" i="22"/>
  <c r="FN68" i="22"/>
  <c r="FM68" i="22"/>
  <c r="FL68" i="22"/>
  <c r="FQ67" i="22"/>
  <c r="FO67" i="22"/>
  <c r="FN67" i="22"/>
  <c r="FM67" i="22"/>
  <c r="FL67" i="22"/>
  <c r="FQ66" i="22"/>
  <c r="FO66" i="22"/>
  <c r="FN66" i="22"/>
  <c r="FM66" i="22"/>
  <c r="FL66" i="22"/>
  <c r="FQ65" i="22"/>
  <c r="FO65" i="22"/>
  <c r="FN65" i="22"/>
  <c r="FM65" i="22"/>
  <c r="FL65" i="22"/>
  <c r="FQ64" i="22"/>
  <c r="FO64" i="22"/>
  <c r="FN64" i="22"/>
  <c r="FM64" i="22"/>
  <c r="FL64" i="22"/>
  <c r="FQ63" i="22"/>
  <c r="FO63" i="22"/>
  <c r="FN63" i="22"/>
  <c r="FM63" i="22"/>
  <c r="FL63" i="22"/>
  <c r="FQ62" i="22"/>
  <c r="FO62" i="22"/>
  <c r="FN62" i="22"/>
  <c r="FM62" i="22"/>
  <c r="FL62" i="22"/>
  <c r="FQ61" i="22"/>
  <c r="FO61" i="22"/>
  <c r="FN61" i="22"/>
  <c r="FM61" i="22"/>
  <c r="FL61" i="22"/>
  <c r="FQ60" i="22"/>
  <c r="FO60" i="22"/>
  <c r="FN60" i="22"/>
  <c r="FM60" i="22"/>
  <c r="FL60" i="22"/>
  <c r="FQ59" i="22"/>
  <c r="FO59" i="22"/>
  <c r="FN59" i="22"/>
  <c r="FM59" i="22"/>
  <c r="FL59" i="22"/>
  <c r="FQ58" i="22"/>
  <c r="FO58" i="22"/>
  <c r="FN58" i="22"/>
  <c r="FM58" i="22"/>
  <c r="FL58" i="22"/>
  <c r="FQ57" i="22"/>
  <c r="FO57" i="22"/>
  <c r="FN57" i="22"/>
  <c r="FM57" i="22"/>
  <c r="FL57" i="22"/>
  <c r="FQ56" i="22"/>
  <c r="FO56" i="22"/>
  <c r="FN56" i="22"/>
  <c r="FM56" i="22"/>
  <c r="FL56" i="22"/>
  <c r="FQ55" i="22"/>
  <c r="FO55" i="22"/>
  <c r="FN55" i="22"/>
  <c r="FM55" i="22"/>
  <c r="FL55" i="22"/>
  <c r="FQ54" i="22"/>
  <c r="FO54" i="22"/>
  <c r="FN54" i="22"/>
  <c r="FM54" i="22"/>
  <c r="FL54" i="22"/>
  <c r="FQ53" i="22"/>
  <c r="FO53" i="22"/>
  <c r="FN53" i="22"/>
  <c r="FM53" i="22"/>
  <c r="FL53" i="22"/>
  <c r="FQ52" i="22"/>
  <c r="FO52" i="22"/>
  <c r="FN52" i="22"/>
  <c r="FM52" i="22"/>
  <c r="FL52" i="22"/>
  <c r="FQ51" i="22"/>
  <c r="FO51" i="22"/>
  <c r="FN51" i="22"/>
  <c r="FM51" i="22"/>
  <c r="FL51" i="22"/>
  <c r="FQ50" i="22"/>
  <c r="FO50" i="22"/>
  <c r="FN50" i="22"/>
  <c r="FM50" i="22"/>
  <c r="FL50" i="22"/>
  <c r="FQ47" i="22"/>
  <c r="FO47" i="22"/>
  <c r="FN47" i="22"/>
  <c r="FM47" i="22"/>
  <c r="FL47" i="22"/>
  <c r="FQ46" i="22"/>
  <c r="FO46" i="22"/>
  <c r="FN46" i="22"/>
  <c r="FM46" i="22"/>
  <c r="FL46" i="22"/>
  <c r="FQ45" i="22"/>
  <c r="FO45" i="22"/>
  <c r="FN45" i="22"/>
  <c r="FM45" i="22"/>
  <c r="FL45" i="22"/>
  <c r="FQ44" i="22"/>
  <c r="FO44" i="22"/>
  <c r="FN44" i="22"/>
  <c r="FM44" i="22"/>
  <c r="FL44" i="22"/>
  <c r="FQ43" i="22"/>
  <c r="FO43" i="22"/>
  <c r="FN43" i="22"/>
  <c r="FM43" i="22"/>
  <c r="FL43" i="22"/>
  <c r="FQ42" i="22"/>
  <c r="FO42" i="22"/>
  <c r="FN42" i="22"/>
  <c r="FM42" i="22"/>
  <c r="FL42" i="22"/>
  <c r="FQ41" i="22"/>
  <c r="FO41" i="22"/>
  <c r="FN41" i="22"/>
  <c r="FM41" i="22"/>
  <c r="FL41" i="22"/>
  <c r="FQ39" i="22"/>
  <c r="FO39" i="22"/>
  <c r="FN39" i="22"/>
  <c r="FM39" i="22"/>
  <c r="FL39" i="22"/>
  <c r="FQ38" i="22"/>
  <c r="FO38" i="22"/>
  <c r="FN38" i="22"/>
  <c r="FM38" i="22"/>
  <c r="FL38" i="22"/>
  <c r="FQ37" i="22"/>
  <c r="FO37" i="22"/>
  <c r="FN37" i="22"/>
  <c r="FM37" i="22"/>
  <c r="FL37" i="22"/>
  <c r="FQ36" i="22"/>
  <c r="FO36" i="22"/>
  <c r="FN36" i="22"/>
  <c r="FM36" i="22"/>
  <c r="FL36" i="22"/>
  <c r="FQ35" i="22"/>
  <c r="FO35" i="22"/>
  <c r="FN35" i="22"/>
  <c r="FM35" i="22"/>
  <c r="FL35" i="22"/>
  <c r="FQ34" i="22"/>
  <c r="FO34" i="22"/>
  <c r="FN34" i="22"/>
  <c r="FM34" i="22"/>
  <c r="FL34" i="22"/>
  <c r="FQ33" i="22"/>
  <c r="FO33" i="22"/>
  <c r="FN33" i="22"/>
  <c r="FM33" i="22"/>
  <c r="FL33" i="22"/>
  <c r="FQ32" i="22"/>
  <c r="FO32" i="22"/>
  <c r="FN32" i="22"/>
  <c r="FM32" i="22"/>
  <c r="FL32" i="22"/>
  <c r="FQ31" i="22"/>
  <c r="FO31" i="22"/>
  <c r="FN31" i="22"/>
  <c r="FM31" i="22"/>
  <c r="FL31" i="22"/>
  <c r="FQ30" i="22"/>
  <c r="FO30" i="22"/>
  <c r="FN30" i="22"/>
  <c r="FM30" i="22"/>
  <c r="FL30" i="22"/>
  <c r="FQ29" i="22"/>
  <c r="FO29" i="22"/>
  <c r="FN29" i="22"/>
  <c r="FM29" i="22"/>
  <c r="FL29" i="22"/>
  <c r="FQ28" i="22"/>
  <c r="FO28" i="22"/>
  <c r="FN28" i="22"/>
  <c r="FM28" i="22"/>
  <c r="FL28" i="22"/>
  <c r="FQ27" i="22"/>
  <c r="FO27" i="22"/>
  <c r="FN27" i="22"/>
  <c r="FM27" i="22"/>
  <c r="FL27" i="22"/>
  <c r="FQ26" i="22"/>
  <c r="FO26" i="22"/>
  <c r="FN26" i="22"/>
  <c r="FM26" i="22"/>
  <c r="FL26" i="22"/>
  <c r="FQ25" i="22"/>
  <c r="FO25" i="22"/>
  <c r="FN25" i="22"/>
  <c r="FM25" i="22"/>
  <c r="FL25" i="22"/>
  <c r="FQ24" i="22"/>
  <c r="FO24" i="22"/>
  <c r="FN24" i="22"/>
  <c r="FM24" i="22"/>
  <c r="FL24" i="22"/>
  <c r="FQ23" i="22"/>
  <c r="FO23" i="22"/>
  <c r="FN23" i="22"/>
  <c r="FM23" i="22"/>
  <c r="FL23" i="22"/>
  <c r="FQ22" i="22"/>
  <c r="FO22" i="22"/>
  <c r="FN22" i="22"/>
  <c r="FM22" i="22"/>
  <c r="FL22" i="22"/>
  <c r="FQ21" i="22"/>
  <c r="FO21" i="22"/>
  <c r="FN21" i="22"/>
  <c r="FM21" i="22"/>
  <c r="FL21" i="22"/>
  <c r="FQ20" i="22"/>
  <c r="FO20" i="22"/>
  <c r="FN20" i="22"/>
  <c r="FM20" i="22"/>
  <c r="FL20" i="22"/>
  <c r="FQ19" i="22"/>
  <c r="FO19" i="22"/>
  <c r="FN19" i="22"/>
  <c r="FM19" i="22"/>
  <c r="FL19" i="22"/>
  <c r="FQ18" i="22"/>
  <c r="FO18" i="22"/>
  <c r="FN18" i="22"/>
  <c r="FM18" i="22"/>
  <c r="FL18" i="22"/>
  <c r="FQ17" i="22"/>
  <c r="FO17" i="22"/>
  <c r="FN17" i="22"/>
  <c r="FM17" i="22"/>
  <c r="FL17" i="22"/>
  <c r="FQ16" i="22"/>
  <c r="FO16" i="22"/>
  <c r="FN16" i="22"/>
  <c r="FM16" i="22"/>
  <c r="FL16" i="22"/>
  <c r="FQ15" i="22"/>
  <c r="FO15" i="22"/>
  <c r="FN15" i="22"/>
  <c r="FM15" i="22"/>
  <c r="FL15" i="22"/>
  <c r="FQ14" i="22"/>
  <c r="FO14" i="22"/>
  <c r="FN14" i="22"/>
  <c r="FM14" i="22"/>
  <c r="FL14" i="22"/>
  <c r="FQ13" i="22"/>
  <c r="FO13" i="22"/>
  <c r="FN13" i="22"/>
  <c r="FM13" i="22"/>
  <c r="FL13" i="22"/>
  <c r="FQ12" i="22"/>
  <c r="FO12" i="22"/>
  <c r="FN12" i="22"/>
  <c r="FM12" i="22"/>
  <c r="FL12" i="22"/>
  <c r="FQ11" i="22"/>
  <c r="FO11" i="22"/>
  <c r="FN11" i="22"/>
  <c r="FM11" i="22"/>
  <c r="FL11" i="22"/>
  <c r="FQ10" i="22"/>
  <c r="FO10" i="22"/>
  <c r="FN10" i="22"/>
  <c r="FM10" i="22"/>
  <c r="FL10" i="22"/>
  <c r="FQ9" i="22"/>
  <c r="FO9" i="22"/>
  <c r="FN9" i="22"/>
  <c r="FM9" i="22"/>
  <c r="FL9" i="22"/>
  <c r="FQ8" i="22"/>
  <c r="FO8" i="22"/>
  <c r="FN8" i="22"/>
  <c r="FM8" i="22"/>
  <c r="FL8" i="22"/>
  <c r="FQ7" i="22"/>
  <c r="FO7" i="22"/>
  <c r="FN7" i="22"/>
  <c r="FM7" i="22"/>
  <c r="FL7" i="22"/>
  <c r="FQ6" i="22"/>
  <c r="FO6" i="22"/>
  <c r="FN6" i="22"/>
  <c r="FM6" i="22"/>
  <c r="FL6" i="22"/>
  <c r="FQ5" i="22"/>
  <c r="FO5" i="22"/>
  <c r="FN5" i="22"/>
  <c r="FM5" i="22"/>
  <c r="FL5" i="22"/>
  <c r="FQ4" i="22"/>
  <c r="FO4" i="22"/>
  <c r="FN4" i="22"/>
  <c r="FM4" i="22"/>
  <c r="FL4" i="22"/>
  <c r="FR71" i="22" l="1"/>
  <c r="FW71" i="22" s="1"/>
  <c r="FR21" i="22"/>
  <c r="FY21" i="22" s="1"/>
  <c r="FR80" i="22"/>
  <c r="FV80" i="22" s="1"/>
  <c r="FR7" i="22"/>
  <c r="FY7" i="22" s="1"/>
  <c r="CK137" i="22"/>
  <c r="FR73" i="22"/>
  <c r="FS73" i="22" s="1"/>
  <c r="FR86" i="22"/>
  <c r="GC86" i="22" s="1"/>
  <c r="FR89" i="22"/>
  <c r="GC89" i="22" s="1"/>
  <c r="FR131" i="22"/>
  <c r="FS131" i="22" s="1"/>
  <c r="FR17" i="22"/>
  <c r="FS17" i="22" s="1"/>
  <c r="FR29" i="22"/>
  <c r="FZ29" i="22" s="1"/>
  <c r="FR56" i="22"/>
  <c r="FT56" i="22" s="1"/>
  <c r="FR114" i="22"/>
  <c r="FT114" i="22" s="1"/>
  <c r="FR116" i="22"/>
  <c r="FW116" i="22" s="1"/>
  <c r="FR130" i="22"/>
  <c r="FW130" i="22" s="1"/>
  <c r="FR12" i="22"/>
  <c r="FU12" i="22" s="1"/>
  <c r="FR31" i="22"/>
  <c r="FW31" i="22" s="1"/>
  <c r="FR70" i="22"/>
  <c r="FW70" i="22" s="1"/>
  <c r="FR84" i="22"/>
  <c r="GA84" i="22" s="1"/>
  <c r="FR47" i="22"/>
  <c r="FW47" i="22" s="1"/>
  <c r="FR61" i="22"/>
  <c r="FT61" i="22" s="1"/>
  <c r="FR110" i="22"/>
  <c r="FX110" i="22" s="1"/>
  <c r="FR42" i="22"/>
  <c r="GB42" i="22" s="1"/>
  <c r="FR68" i="22"/>
  <c r="GB68" i="22" s="1"/>
  <c r="FR20" i="22"/>
  <c r="FU20" i="22" s="1"/>
  <c r="FR45" i="22"/>
  <c r="GA45" i="22" s="1"/>
  <c r="FR95" i="22"/>
  <c r="FW95" i="22" s="1"/>
  <c r="FR108" i="22"/>
  <c r="FV108" i="22" s="1"/>
  <c r="CH137" i="22"/>
  <c r="CT137" i="22"/>
  <c r="DF145" i="22"/>
  <c r="FR11" i="22"/>
  <c r="FZ11" i="22" s="1"/>
  <c r="FR43" i="22"/>
  <c r="GB43" i="22" s="1"/>
  <c r="FR59" i="22"/>
  <c r="GB59" i="22" s="1"/>
  <c r="FR69" i="22"/>
  <c r="FX69" i="22" s="1"/>
  <c r="FR83" i="22"/>
  <c r="FV83" i="22" s="1"/>
  <c r="FR106" i="22"/>
  <c r="GA106" i="22" s="1"/>
  <c r="DY145" i="22"/>
  <c r="FR15" i="22"/>
  <c r="FX15" i="22" s="1"/>
  <c r="FR93" i="22"/>
  <c r="FS93" i="22" s="1"/>
  <c r="FR98" i="22"/>
  <c r="FT98" i="22" s="1"/>
  <c r="CW137" i="22"/>
  <c r="FR57" i="22"/>
  <c r="FV57" i="22" s="1"/>
  <c r="FR117" i="22"/>
  <c r="FY117" i="22" s="1"/>
  <c r="CS147" i="22"/>
  <c r="FR96" i="22"/>
  <c r="FW96" i="22" s="1"/>
  <c r="FR100" i="22"/>
  <c r="FY100" i="22" s="1"/>
  <c r="FR124" i="22"/>
  <c r="GC124" i="22" s="1"/>
  <c r="DE147" i="22"/>
  <c r="FN136" i="22"/>
  <c r="FN141" i="22" s="1"/>
  <c r="FR9" i="22"/>
  <c r="GA9" i="22" s="1"/>
  <c r="FR18" i="22"/>
  <c r="FW18" i="22" s="1"/>
  <c r="FR72" i="22"/>
  <c r="FZ72" i="22" s="1"/>
  <c r="FR79" i="22"/>
  <c r="FV79" i="22" s="1"/>
  <c r="FR88" i="22"/>
  <c r="FW88" i="22" s="1"/>
  <c r="FR112" i="22"/>
  <c r="FZ112" i="22" s="1"/>
  <c r="FR122" i="22"/>
  <c r="GA122" i="22" s="1"/>
  <c r="EC137" i="22"/>
  <c r="EO137" i="22"/>
  <c r="EK145" i="22"/>
  <c r="BH137" i="22"/>
  <c r="EW145" i="22"/>
  <c r="FR22" i="22"/>
  <c r="FX22" i="22" s="1"/>
  <c r="FR76" i="22"/>
  <c r="GB76" i="22" s="1"/>
  <c r="FR81" i="22"/>
  <c r="FV81" i="22" s="1"/>
  <c r="FR85" i="22"/>
  <c r="FZ85" i="22" s="1"/>
  <c r="FR118" i="22"/>
  <c r="FT118" i="22" s="1"/>
  <c r="DD137" i="22"/>
  <c r="FR34" i="22"/>
  <c r="GB34" i="22" s="1"/>
  <c r="FR52" i="22"/>
  <c r="FW52" i="22" s="1"/>
  <c r="FR63" i="22"/>
  <c r="GB63" i="22" s="1"/>
  <c r="FR67" i="22"/>
  <c r="GB67" i="22" s="1"/>
  <c r="FR129" i="22"/>
  <c r="GB129" i="22" s="1"/>
  <c r="FR133" i="22"/>
  <c r="FT133" i="22" s="1"/>
  <c r="DH137" i="22"/>
  <c r="DT137" i="22"/>
  <c r="ER137" i="22"/>
  <c r="FD137" i="22"/>
  <c r="Q147" i="22"/>
  <c r="AV147" i="22"/>
  <c r="FR5" i="22"/>
  <c r="GC5" i="22" s="1"/>
  <c r="FR10" i="22"/>
  <c r="FT10" i="22" s="1"/>
  <c r="FR19" i="22"/>
  <c r="GC19" i="22" s="1"/>
  <c r="FR23" i="22"/>
  <c r="GA23" i="22" s="1"/>
  <c r="FR27" i="22"/>
  <c r="FX27" i="22" s="1"/>
  <c r="FR32" i="22"/>
  <c r="FS32" i="22" s="1"/>
  <c r="FR50" i="22"/>
  <c r="FU50" i="22" s="1"/>
  <c r="FR54" i="22"/>
  <c r="FX54" i="22" s="1"/>
  <c r="FR125" i="22"/>
  <c r="FX125" i="22" s="1"/>
  <c r="FR127" i="22"/>
  <c r="FZ127" i="22" s="1"/>
  <c r="BJ147" i="22"/>
  <c r="FR97" i="22"/>
  <c r="FZ97" i="22" s="1"/>
  <c r="FR111" i="22"/>
  <c r="FY111" i="22" s="1"/>
  <c r="AW145" i="22"/>
  <c r="CG147" i="22"/>
  <c r="FR30" i="22"/>
  <c r="FW30" i="22" s="1"/>
  <c r="FR78" i="22"/>
  <c r="FU78" i="22" s="1"/>
  <c r="FR82" i="22"/>
  <c r="GA82" i="22" s="1"/>
  <c r="FR90" i="22"/>
  <c r="FY90" i="22" s="1"/>
  <c r="FR107" i="22"/>
  <c r="FX107" i="22" s="1"/>
  <c r="FR123" i="22"/>
  <c r="FV123" i="22" s="1"/>
  <c r="FR134" i="22"/>
  <c r="GA134" i="22" s="1"/>
  <c r="FH137" i="22"/>
  <c r="BK145" i="22"/>
  <c r="FM136" i="22"/>
  <c r="FM141" i="22" s="1"/>
  <c r="FR8" i="22"/>
  <c r="GA8" i="22" s="1"/>
  <c r="FR35" i="22"/>
  <c r="FX35" i="22" s="1"/>
  <c r="FR58" i="22"/>
  <c r="FW58" i="22" s="1"/>
  <c r="FR105" i="22"/>
  <c r="FY105" i="22" s="1"/>
  <c r="FR109" i="22"/>
  <c r="GB109" i="22" s="1"/>
  <c r="FR132" i="22"/>
  <c r="FY132" i="22" s="1"/>
  <c r="DA137" i="22"/>
  <c r="CH145" i="22"/>
  <c r="FR6" i="22"/>
  <c r="FZ6" i="22" s="1"/>
  <c r="FR13" i="22"/>
  <c r="GB13" i="22" s="1"/>
  <c r="FR53" i="22"/>
  <c r="FW53" i="22" s="1"/>
  <c r="FR66" i="22"/>
  <c r="FZ66" i="22" s="1"/>
  <c r="FR115" i="22"/>
  <c r="GB115" i="22" s="1"/>
  <c r="FR119" i="22"/>
  <c r="FT119" i="22" s="1"/>
  <c r="FR128" i="22"/>
  <c r="FU128" i="22" s="1"/>
  <c r="CT145" i="22"/>
  <c r="DX147" i="22"/>
  <c r="FR24" i="22"/>
  <c r="FZ24" i="22" s="1"/>
  <c r="FR33" i="22"/>
  <c r="GB33" i="22" s="1"/>
  <c r="FR51" i="22"/>
  <c r="FY51" i="22" s="1"/>
  <c r="FR55" i="22"/>
  <c r="FZ55" i="22" s="1"/>
  <c r="FR75" i="22"/>
  <c r="FV75" i="22" s="1"/>
  <c r="FR92" i="22"/>
  <c r="FV92" i="22" s="1"/>
  <c r="FR102" i="22"/>
  <c r="FX102" i="22" s="1"/>
  <c r="FR126" i="22"/>
  <c r="FS126" i="22" s="1"/>
  <c r="EV137" i="22"/>
  <c r="FR14" i="22"/>
  <c r="FR26" i="22"/>
  <c r="FR44" i="22"/>
  <c r="FR62" i="22"/>
  <c r="FR64" i="22"/>
  <c r="FQ136" i="22"/>
  <c r="FQ141" i="22" s="1"/>
  <c r="FR28" i="22"/>
  <c r="FL136" i="22"/>
  <c r="FL141" i="22" s="1"/>
  <c r="FR4" i="22"/>
  <c r="FR16" i="22"/>
  <c r="FR46" i="22"/>
  <c r="FR60" i="22"/>
  <c r="FR41" i="22"/>
  <c r="FR65" i="22"/>
  <c r="FO136" i="22"/>
  <c r="FO141" i="22" s="1"/>
  <c r="FR25" i="22"/>
  <c r="FR36" i="22"/>
  <c r="FR37" i="22"/>
  <c r="FR38" i="22"/>
  <c r="FR39" i="22"/>
  <c r="FR87" i="22"/>
  <c r="FR94" i="22"/>
  <c r="FR99" i="22"/>
  <c r="FR91" i="22"/>
  <c r="FR101" i="22"/>
  <c r="DZ137" i="22"/>
  <c r="EL137" i="22"/>
  <c r="AJ147" i="22"/>
  <c r="BG147" i="22"/>
  <c r="BG145" i="22"/>
  <c r="BS147" i="22"/>
  <c r="BS145" i="22"/>
  <c r="BS137" i="22"/>
  <c r="CE147" i="22"/>
  <c r="CE145" i="22"/>
  <c r="CE137" i="22"/>
  <c r="CQ147" i="22"/>
  <c r="CQ145" i="22"/>
  <c r="CQ137" i="22"/>
  <c r="DC147" i="22"/>
  <c r="DC145" i="22"/>
  <c r="DO147" i="22"/>
  <c r="DO145" i="22"/>
  <c r="EA147" i="22"/>
  <c r="EA145" i="22"/>
  <c r="EM145" i="22"/>
  <c r="EM147" i="22"/>
  <c r="AJ145" i="22"/>
  <c r="FR74" i="22"/>
  <c r="BK137" i="22"/>
  <c r="FC137" i="22"/>
  <c r="AL145" i="22"/>
  <c r="AX145" i="22"/>
  <c r="BL145" i="22"/>
  <c r="CI145" i="22"/>
  <c r="CU145" i="22"/>
  <c r="DK145" i="22"/>
  <c r="DZ145" i="22"/>
  <c r="EL145" i="22"/>
  <c r="EX145" i="22"/>
  <c r="CH147" i="22"/>
  <c r="CT147" i="22"/>
  <c r="DN137" i="22"/>
  <c r="D145" i="22"/>
  <c r="Y145" i="22"/>
  <c r="AM145" i="22"/>
  <c r="AY145" i="22"/>
  <c r="BM145" i="22"/>
  <c r="CJ145" i="22"/>
  <c r="CV145" i="22"/>
  <c r="DL145" i="22"/>
  <c r="FC145" i="22"/>
  <c r="DZ147" i="22"/>
  <c r="EO147" i="22"/>
  <c r="BW137" i="22"/>
  <c r="DQ137" i="22"/>
  <c r="AN145" i="22"/>
  <c r="AZ145" i="22"/>
  <c r="CK145" i="22"/>
  <c r="CW145" i="22"/>
  <c r="DM145" i="22"/>
  <c r="EB145" i="22"/>
  <c r="AM147" i="22"/>
  <c r="AY147" i="22"/>
  <c r="EP147" i="22"/>
  <c r="F145" i="22"/>
  <c r="AO145" i="22"/>
  <c r="BA145" i="22"/>
  <c r="BU145" i="22"/>
  <c r="CL145" i="22"/>
  <c r="CX145" i="22"/>
  <c r="DN145" i="22"/>
  <c r="EC145" i="22"/>
  <c r="EO145" i="22"/>
  <c r="CK147" i="22"/>
  <c r="CW147" i="22"/>
  <c r="ER147" i="22"/>
  <c r="G145" i="22"/>
  <c r="AA145" i="22"/>
  <c r="AP145" i="22"/>
  <c r="BB145" i="22"/>
  <c r="BV145" i="22"/>
  <c r="CM145" i="22"/>
  <c r="CY145" i="22"/>
  <c r="ED145" i="22"/>
  <c r="D147" i="22"/>
  <c r="EC147" i="22"/>
  <c r="ES147" i="22"/>
  <c r="H145" i="22"/>
  <c r="AC145" i="22"/>
  <c r="AQ145" i="22"/>
  <c r="BC145" i="22"/>
  <c r="BW145" i="22"/>
  <c r="CN145" i="22"/>
  <c r="CZ145" i="22"/>
  <c r="DP145" i="22"/>
  <c r="EE145" i="22"/>
  <c r="F147" i="22"/>
  <c r="BB147" i="22"/>
  <c r="ET147" i="22"/>
  <c r="CN137" i="22"/>
  <c r="EF137" i="22"/>
  <c r="AD145" i="22"/>
  <c r="AR145" i="22"/>
  <c r="BX145" i="22"/>
  <c r="CO145" i="22"/>
  <c r="DA145" i="22"/>
  <c r="DQ145" i="22"/>
  <c r="EF145" i="22"/>
  <c r="ER145" i="22"/>
  <c r="EV147" i="22"/>
  <c r="EI137" i="22"/>
  <c r="AS145" i="22"/>
  <c r="BY145" i="22"/>
  <c r="CP145" i="22"/>
  <c r="DB145" i="22"/>
  <c r="DR145" i="22"/>
  <c r="EG145" i="22"/>
  <c r="DA147" i="22"/>
  <c r="AF145" i="22"/>
  <c r="AT145" i="22"/>
  <c r="BH145" i="22"/>
  <c r="DS145" i="22"/>
  <c r="AG145" i="22"/>
  <c r="AU145" i="22"/>
  <c r="BI145" i="22"/>
  <c r="CF145" i="22"/>
  <c r="CR145" i="22"/>
  <c r="DD145" i="22"/>
  <c r="DW145" i="22"/>
  <c r="EI145" i="22"/>
  <c r="AH145" i="22"/>
  <c r="EJ145" i="22"/>
  <c r="FN7" i="21"/>
  <c r="FO7" i="21"/>
  <c r="FP7" i="21"/>
  <c r="FQ7" i="21"/>
  <c r="FS7" i="21"/>
  <c r="FN8" i="21"/>
  <c r="FO8" i="21"/>
  <c r="FP8" i="21"/>
  <c r="FQ8" i="21"/>
  <c r="FS8" i="21"/>
  <c r="FN9" i="21"/>
  <c r="FO9" i="21"/>
  <c r="FP9" i="21"/>
  <c r="FQ9" i="21"/>
  <c r="FS9" i="21"/>
  <c r="FN10" i="21"/>
  <c r="FO10" i="21"/>
  <c r="FP10" i="21"/>
  <c r="FQ10" i="21"/>
  <c r="FS10" i="21"/>
  <c r="FN12" i="21"/>
  <c r="FO12" i="21"/>
  <c r="FP12" i="21"/>
  <c r="FQ12" i="21"/>
  <c r="FS12" i="21"/>
  <c r="FN13" i="21"/>
  <c r="FO13" i="21"/>
  <c r="FP13" i="21"/>
  <c r="FQ13" i="21"/>
  <c r="FS13" i="21"/>
  <c r="FN14" i="21"/>
  <c r="FO14" i="21"/>
  <c r="FP14" i="21"/>
  <c r="FQ14" i="21"/>
  <c r="FS14" i="21"/>
  <c r="FN16" i="21"/>
  <c r="FO16" i="21"/>
  <c r="FP16" i="21"/>
  <c r="FQ16" i="21"/>
  <c r="FS16" i="21"/>
  <c r="FN18" i="21"/>
  <c r="FO18" i="21"/>
  <c r="FP18" i="21"/>
  <c r="FQ18" i="21"/>
  <c r="FS18" i="21"/>
  <c r="FN19" i="21"/>
  <c r="FO19" i="21"/>
  <c r="FP19" i="21"/>
  <c r="FQ19" i="21"/>
  <c r="FS19" i="21"/>
  <c r="FN20" i="21"/>
  <c r="FO20" i="21"/>
  <c r="FP20" i="21"/>
  <c r="FQ20" i="21"/>
  <c r="FS20" i="21"/>
  <c r="FN21" i="21"/>
  <c r="FO21" i="21"/>
  <c r="FP21" i="21"/>
  <c r="FQ21" i="21"/>
  <c r="FS21" i="21"/>
  <c r="FN22" i="21"/>
  <c r="FO22" i="21"/>
  <c r="FP22" i="21"/>
  <c r="FQ22" i="21"/>
  <c r="FS22" i="21"/>
  <c r="FN23" i="21"/>
  <c r="FO23" i="21"/>
  <c r="FP23" i="21"/>
  <c r="FQ23" i="21"/>
  <c r="FS23" i="21"/>
  <c r="FN24" i="21"/>
  <c r="FO24" i="21"/>
  <c r="FP24" i="21"/>
  <c r="FQ24" i="21"/>
  <c r="FS24" i="21"/>
  <c r="FN25" i="21"/>
  <c r="FO25" i="21"/>
  <c r="FP25" i="21"/>
  <c r="FQ25" i="21"/>
  <c r="FS25" i="21"/>
  <c r="FN26" i="21"/>
  <c r="FO26" i="21"/>
  <c r="FP26" i="21"/>
  <c r="FQ26" i="21"/>
  <c r="FS26" i="21"/>
  <c r="FN27" i="21"/>
  <c r="FO27" i="21"/>
  <c r="FP27" i="21"/>
  <c r="FQ27" i="21"/>
  <c r="FS27" i="21"/>
  <c r="FN28" i="21"/>
  <c r="FO28" i="21"/>
  <c r="FP28" i="21"/>
  <c r="FQ28" i="21"/>
  <c r="FS28" i="21"/>
  <c r="FN29" i="21"/>
  <c r="FO29" i="21"/>
  <c r="FP29" i="21"/>
  <c r="FQ29" i="21"/>
  <c r="FS29" i="21"/>
  <c r="FN30" i="21"/>
  <c r="FO30" i="21"/>
  <c r="FP30" i="21"/>
  <c r="FQ30" i="21"/>
  <c r="FS30" i="21"/>
  <c r="FN31" i="21"/>
  <c r="FO31" i="21"/>
  <c r="FP31" i="21"/>
  <c r="FQ31" i="21"/>
  <c r="FS31" i="21"/>
  <c r="FN32" i="21"/>
  <c r="FO32" i="21"/>
  <c r="FP32" i="21"/>
  <c r="FQ32" i="21"/>
  <c r="FS32" i="21"/>
  <c r="FN33" i="21"/>
  <c r="FO33" i="21"/>
  <c r="FP33" i="21"/>
  <c r="FQ33" i="21"/>
  <c r="FS33" i="21"/>
  <c r="FN34" i="21"/>
  <c r="FO34" i="21"/>
  <c r="FP34" i="21"/>
  <c r="FQ34" i="21"/>
  <c r="FS34" i="21"/>
  <c r="FN35" i="21"/>
  <c r="FO35" i="21"/>
  <c r="FP35" i="21"/>
  <c r="FQ35" i="21"/>
  <c r="FS35" i="21"/>
  <c r="FN36" i="21"/>
  <c r="FO36" i="21"/>
  <c r="FP36" i="21"/>
  <c r="FQ36" i="21"/>
  <c r="FS36" i="21"/>
  <c r="FN37" i="21"/>
  <c r="FO37" i="21"/>
  <c r="FP37" i="21"/>
  <c r="FQ37" i="21"/>
  <c r="FS37" i="21"/>
  <c r="FN38" i="21"/>
  <c r="FO38" i="21"/>
  <c r="FP38" i="21"/>
  <c r="FQ38" i="21"/>
  <c r="FS38" i="21"/>
  <c r="FN39" i="21"/>
  <c r="FO39" i="21"/>
  <c r="FP39" i="21"/>
  <c r="FQ39" i="21"/>
  <c r="FS39" i="21"/>
  <c r="FN40" i="21"/>
  <c r="FO40" i="21"/>
  <c r="FP40" i="21"/>
  <c r="FQ40" i="21"/>
  <c r="FS40" i="21"/>
  <c r="FN41" i="21"/>
  <c r="FO41" i="21"/>
  <c r="FP41" i="21"/>
  <c r="FQ41" i="21"/>
  <c r="FS41" i="21"/>
  <c r="FN42" i="21"/>
  <c r="FO42" i="21"/>
  <c r="FP42" i="21"/>
  <c r="FQ42" i="21"/>
  <c r="FS42" i="21"/>
  <c r="FN43" i="21"/>
  <c r="FO43" i="21"/>
  <c r="FP43" i="21"/>
  <c r="FQ43" i="21"/>
  <c r="FS43" i="21"/>
  <c r="FN44" i="21"/>
  <c r="FO44" i="21"/>
  <c r="FP44" i="21"/>
  <c r="FQ44" i="21"/>
  <c r="FS44" i="21"/>
  <c r="FN47" i="21"/>
  <c r="FO47" i="21"/>
  <c r="FP47" i="21"/>
  <c r="FQ47" i="21"/>
  <c r="FS47" i="21"/>
  <c r="FN48" i="21"/>
  <c r="FO48" i="21"/>
  <c r="FP48" i="21"/>
  <c r="FQ48" i="21"/>
  <c r="FS48" i="21"/>
  <c r="FN49" i="21"/>
  <c r="FO49" i="21"/>
  <c r="FP49" i="21"/>
  <c r="FQ49" i="21"/>
  <c r="FS49" i="21"/>
  <c r="FN50" i="21"/>
  <c r="FO50" i="21"/>
  <c r="FP50" i="21"/>
  <c r="FQ50" i="21"/>
  <c r="FS50" i="21"/>
  <c r="FN51" i="21"/>
  <c r="FO51" i="21"/>
  <c r="FP51" i="21"/>
  <c r="FQ51" i="21"/>
  <c r="FS51" i="21"/>
  <c r="FN52" i="21"/>
  <c r="FO52" i="21"/>
  <c r="FP52" i="21"/>
  <c r="FQ52" i="21"/>
  <c r="FS52" i="21"/>
  <c r="FN53" i="21"/>
  <c r="FO53" i="21"/>
  <c r="FP53" i="21"/>
  <c r="FQ53" i="21"/>
  <c r="FS53" i="21"/>
  <c r="FN54" i="21"/>
  <c r="FO54" i="21"/>
  <c r="FP54" i="21"/>
  <c r="FQ54" i="21"/>
  <c r="FS54" i="21"/>
  <c r="FN55" i="21"/>
  <c r="FO55" i="21"/>
  <c r="FP55" i="21"/>
  <c r="FQ55" i="21"/>
  <c r="FS55" i="21"/>
  <c r="FN56" i="21"/>
  <c r="FO56" i="21"/>
  <c r="FP56" i="21"/>
  <c r="FQ56" i="21"/>
  <c r="FS56" i="21"/>
  <c r="FN57" i="21"/>
  <c r="FO57" i="21"/>
  <c r="FP57" i="21"/>
  <c r="FQ57" i="21"/>
  <c r="FS57" i="21"/>
  <c r="FN58" i="21"/>
  <c r="FO58" i="21"/>
  <c r="FP58" i="21"/>
  <c r="FQ58" i="21"/>
  <c r="FS58" i="21"/>
  <c r="FN59" i="21"/>
  <c r="FO59" i="21"/>
  <c r="FP59" i="21"/>
  <c r="FQ59" i="21"/>
  <c r="FS59" i="21"/>
  <c r="FN60" i="21"/>
  <c r="FO60" i="21"/>
  <c r="FP60" i="21"/>
  <c r="FQ60" i="21"/>
  <c r="FS60" i="21"/>
  <c r="FN61" i="21"/>
  <c r="FO61" i="21"/>
  <c r="FP61" i="21"/>
  <c r="FQ61" i="21"/>
  <c r="FS61" i="21"/>
  <c r="FN62" i="21"/>
  <c r="FO62" i="21"/>
  <c r="FP62" i="21"/>
  <c r="FQ62" i="21"/>
  <c r="FS62" i="21"/>
  <c r="FN63" i="21"/>
  <c r="FO63" i="21"/>
  <c r="FP63" i="21"/>
  <c r="FQ63" i="21"/>
  <c r="FS63" i="21"/>
  <c r="FN64" i="21"/>
  <c r="FO64" i="21"/>
  <c r="FP64" i="21"/>
  <c r="FQ64" i="21"/>
  <c r="FS64" i="21"/>
  <c r="FN65" i="21"/>
  <c r="FO65" i="21"/>
  <c r="FP65" i="21"/>
  <c r="FQ65" i="21"/>
  <c r="FS65" i="21"/>
  <c r="FN67" i="21"/>
  <c r="FO67" i="21"/>
  <c r="FP67" i="21"/>
  <c r="FQ67" i="21"/>
  <c r="FS67" i="21"/>
  <c r="FN68" i="21"/>
  <c r="FO68" i="21"/>
  <c r="FP68" i="21"/>
  <c r="FQ68" i="21"/>
  <c r="FS68" i="21"/>
  <c r="FN69" i="21"/>
  <c r="FO69" i="21"/>
  <c r="FP69" i="21"/>
  <c r="FQ69" i="21"/>
  <c r="FS69" i="21"/>
  <c r="FN70" i="21"/>
  <c r="FO70" i="21"/>
  <c r="FP70" i="21"/>
  <c r="FQ70" i="21"/>
  <c r="FS70" i="21"/>
  <c r="FN71" i="21"/>
  <c r="FO71" i="21"/>
  <c r="FP71" i="21"/>
  <c r="FQ71" i="21"/>
  <c r="FS71" i="21"/>
  <c r="FN72" i="21"/>
  <c r="FO72" i="21"/>
  <c r="FP72" i="21"/>
  <c r="FQ72" i="21"/>
  <c r="FS72" i="21"/>
  <c r="FN73" i="21"/>
  <c r="FO73" i="21"/>
  <c r="FP73" i="21"/>
  <c r="FQ73" i="21"/>
  <c r="FS73" i="21"/>
  <c r="FN74" i="21"/>
  <c r="FO74" i="21"/>
  <c r="FP74" i="21"/>
  <c r="FQ74" i="21"/>
  <c r="FS74" i="21"/>
  <c r="FN75" i="21"/>
  <c r="FO75" i="21"/>
  <c r="FP75" i="21"/>
  <c r="FQ75" i="21"/>
  <c r="FS75" i="21"/>
  <c r="FN76" i="21"/>
  <c r="FO76" i="21"/>
  <c r="FP76" i="21"/>
  <c r="FQ76" i="21"/>
  <c r="FS76" i="21"/>
  <c r="FN77" i="21"/>
  <c r="FO77" i="21"/>
  <c r="FP77" i="21"/>
  <c r="FQ77" i="21"/>
  <c r="FS77" i="21"/>
  <c r="FN78" i="21"/>
  <c r="FO78" i="21"/>
  <c r="FP78" i="21"/>
  <c r="FQ78" i="21"/>
  <c r="FS78" i="21"/>
  <c r="FN79" i="21"/>
  <c r="FO79" i="21"/>
  <c r="FP79" i="21"/>
  <c r="FQ79" i="21"/>
  <c r="FS79" i="21"/>
  <c r="FN80" i="21"/>
  <c r="FO80" i="21"/>
  <c r="FP80" i="21"/>
  <c r="FQ80" i="21"/>
  <c r="FS80" i="21"/>
  <c r="FN81" i="21"/>
  <c r="FO81" i="21"/>
  <c r="FP81" i="21"/>
  <c r="FQ81" i="21"/>
  <c r="FS81" i="21"/>
  <c r="FN82" i="21"/>
  <c r="FO82" i="21"/>
  <c r="FP82" i="21"/>
  <c r="FQ82" i="21"/>
  <c r="FS82" i="21"/>
  <c r="FN83" i="21"/>
  <c r="FO83" i="21"/>
  <c r="FP83" i="21"/>
  <c r="FQ83" i="21"/>
  <c r="FS83" i="21"/>
  <c r="FN84" i="21"/>
  <c r="FO84" i="21"/>
  <c r="FP84" i="21"/>
  <c r="FQ84" i="21"/>
  <c r="FS84" i="21"/>
  <c r="FN85" i="21"/>
  <c r="FO85" i="21"/>
  <c r="FP85" i="21"/>
  <c r="FQ85" i="21"/>
  <c r="FS85" i="21"/>
  <c r="FN86" i="21"/>
  <c r="FO86" i="21"/>
  <c r="FP86" i="21"/>
  <c r="FQ86" i="21"/>
  <c r="FS86" i="21"/>
  <c r="FN87" i="21"/>
  <c r="FO87" i="21"/>
  <c r="FP87" i="21"/>
  <c r="FQ87" i="21"/>
  <c r="FS87" i="21"/>
  <c r="FN88" i="21"/>
  <c r="FO88" i="21"/>
  <c r="FP88" i="21"/>
  <c r="FQ88" i="21"/>
  <c r="FS88" i="21"/>
  <c r="FN89" i="21"/>
  <c r="FO89" i="21"/>
  <c r="FP89" i="21"/>
  <c r="FQ89" i="21"/>
  <c r="FS89" i="21"/>
  <c r="FN90" i="21"/>
  <c r="FO90" i="21"/>
  <c r="FP90" i="21"/>
  <c r="FQ90" i="21"/>
  <c r="FS90" i="21"/>
  <c r="FN91" i="21"/>
  <c r="FO91" i="21"/>
  <c r="FP91" i="21"/>
  <c r="FQ91" i="21"/>
  <c r="FS91" i="21"/>
  <c r="FN92" i="21"/>
  <c r="FO92" i="21"/>
  <c r="FP92" i="21"/>
  <c r="FQ92" i="21"/>
  <c r="FS92" i="21"/>
  <c r="FN93" i="21"/>
  <c r="FO93" i="21"/>
  <c r="FP93" i="21"/>
  <c r="FQ93" i="21"/>
  <c r="FS93" i="21"/>
  <c r="FN94" i="21"/>
  <c r="FO94" i="21"/>
  <c r="FP94" i="21"/>
  <c r="FQ94" i="21"/>
  <c r="FS94" i="21"/>
  <c r="FN95" i="21"/>
  <c r="FO95" i="21"/>
  <c r="FP95" i="21"/>
  <c r="FQ95" i="21"/>
  <c r="FS95" i="21"/>
  <c r="FN96" i="21"/>
  <c r="FO96" i="21"/>
  <c r="FP96" i="21"/>
  <c r="FQ96" i="21"/>
  <c r="FS96" i="21"/>
  <c r="FN97" i="21"/>
  <c r="FO97" i="21"/>
  <c r="FP97" i="21"/>
  <c r="FQ97" i="21"/>
  <c r="FS97" i="21"/>
  <c r="FN98" i="21"/>
  <c r="FO98" i="21"/>
  <c r="FP98" i="21"/>
  <c r="FQ98" i="21"/>
  <c r="FS98" i="21"/>
  <c r="FN99" i="21"/>
  <c r="FO99" i="21"/>
  <c r="FP99" i="21"/>
  <c r="FQ99" i="21"/>
  <c r="FS99" i="21"/>
  <c r="FN100" i="21"/>
  <c r="FO100" i="21"/>
  <c r="FP100" i="21"/>
  <c r="FQ100" i="21"/>
  <c r="FS100" i="21"/>
  <c r="FN101" i="21"/>
  <c r="FO101" i="21"/>
  <c r="FP101" i="21"/>
  <c r="FQ101" i="21"/>
  <c r="FS101" i="21"/>
  <c r="FN102" i="21"/>
  <c r="FO102" i="21"/>
  <c r="FP102" i="21"/>
  <c r="FQ102" i="21"/>
  <c r="FS102" i="21"/>
  <c r="FN103" i="21"/>
  <c r="FO103" i="21"/>
  <c r="FP103" i="21"/>
  <c r="FQ103" i="21"/>
  <c r="FS103" i="21"/>
  <c r="FN104" i="21"/>
  <c r="FO104" i="21"/>
  <c r="FP104" i="21"/>
  <c r="FQ104" i="21"/>
  <c r="FS104" i="21"/>
  <c r="FN105" i="21"/>
  <c r="FO105" i="21"/>
  <c r="FP105" i="21"/>
  <c r="FQ105" i="21"/>
  <c r="FS105" i="21"/>
  <c r="FN106" i="21"/>
  <c r="FO106" i="21"/>
  <c r="FP106" i="21"/>
  <c r="FQ106" i="21"/>
  <c r="FS106" i="21"/>
  <c r="FN107" i="21"/>
  <c r="FO107" i="21"/>
  <c r="FP107" i="21"/>
  <c r="FQ107" i="21"/>
  <c r="FS107" i="21"/>
  <c r="FN108" i="21"/>
  <c r="FO108" i="21"/>
  <c r="FP108" i="21"/>
  <c r="FQ108" i="21"/>
  <c r="FS108" i="21"/>
  <c r="FN109" i="21"/>
  <c r="FO109" i="21"/>
  <c r="FP109" i="21"/>
  <c r="FQ109" i="21"/>
  <c r="FS109" i="21"/>
  <c r="FN110" i="21"/>
  <c r="FO110" i="21"/>
  <c r="FP110" i="21"/>
  <c r="FQ110" i="21"/>
  <c r="FS110" i="21"/>
  <c r="FN111" i="21"/>
  <c r="FO111" i="21"/>
  <c r="FP111" i="21"/>
  <c r="FQ111" i="21"/>
  <c r="FS111" i="21"/>
  <c r="FN113" i="21"/>
  <c r="FO113" i="21"/>
  <c r="FP113" i="21"/>
  <c r="FQ113" i="21"/>
  <c r="FS113" i="21"/>
  <c r="FN114" i="21"/>
  <c r="FO114" i="21"/>
  <c r="FP114" i="21"/>
  <c r="FQ114" i="21"/>
  <c r="FS114" i="21"/>
  <c r="FN115" i="21"/>
  <c r="FO115" i="21"/>
  <c r="FP115" i="21"/>
  <c r="FQ115" i="21"/>
  <c r="FS115" i="21"/>
  <c r="FN116" i="21"/>
  <c r="FO116" i="21"/>
  <c r="FP116" i="21"/>
  <c r="FQ116" i="21"/>
  <c r="FS116" i="21"/>
  <c r="FN118" i="21"/>
  <c r="FO118" i="21"/>
  <c r="FP118" i="21"/>
  <c r="FQ118" i="21"/>
  <c r="FS118" i="21"/>
  <c r="FN119" i="21"/>
  <c r="FO119" i="21"/>
  <c r="FP119" i="21"/>
  <c r="FQ119" i="21"/>
  <c r="FS119" i="21"/>
  <c r="FN120" i="21"/>
  <c r="FO120" i="21"/>
  <c r="FP120" i="21"/>
  <c r="FQ120" i="21"/>
  <c r="FS120" i="21"/>
  <c r="FN121" i="21"/>
  <c r="FO121" i="21"/>
  <c r="FP121" i="21"/>
  <c r="FQ121" i="21"/>
  <c r="FS121" i="21"/>
  <c r="FN122" i="21"/>
  <c r="FO122" i="21"/>
  <c r="FP122" i="21"/>
  <c r="FQ122" i="21"/>
  <c r="FS122" i="21"/>
  <c r="FN123" i="21"/>
  <c r="FO123" i="21"/>
  <c r="FP123" i="21"/>
  <c r="FQ123" i="21"/>
  <c r="FS123" i="21"/>
  <c r="FN124" i="21"/>
  <c r="FO124" i="21"/>
  <c r="FP124" i="21"/>
  <c r="FQ124" i="21"/>
  <c r="FS124" i="21"/>
  <c r="FN125" i="21"/>
  <c r="FO125" i="21"/>
  <c r="FP125" i="21"/>
  <c r="FQ125" i="21"/>
  <c r="FS125" i="21"/>
  <c r="FN126" i="21"/>
  <c r="FO126" i="21"/>
  <c r="FP126" i="21"/>
  <c r="FQ126" i="21"/>
  <c r="FS126" i="21"/>
  <c r="FN127" i="21"/>
  <c r="FO127" i="21"/>
  <c r="FP127" i="21"/>
  <c r="FQ127" i="21"/>
  <c r="FS127" i="21"/>
  <c r="FN128" i="21"/>
  <c r="FO128" i="21"/>
  <c r="FP128" i="21"/>
  <c r="FQ128" i="21"/>
  <c r="FS128" i="21"/>
  <c r="FN130" i="21"/>
  <c r="FO130" i="21"/>
  <c r="FP130" i="21"/>
  <c r="FQ130" i="21"/>
  <c r="FS130" i="21"/>
  <c r="FN131" i="21"/>
  <c r="FO131" i="21"/>
  <c r="FP131" i="21"/>
  <c r="FQ131" i="21"/>
  <c r="FS131" i="21"/>
  <c r="FN132" i="21"/>
  <c r="FO132" i="21"/>
  <c r="FP132" i="21"/>
  <c r="FQ132" i="21"/>
  <c r="FS132" i="21"/>
  <c r="FN133" i="21"/>
  <c r="FO133" i="21"/>
  <c r="FP133" i="21"/>
  <c r="FQ133" i="21"/>
  <c r="FS133" i="21"/>
  <c r="FN134" i="21"/>
  <c r="FO134" i="21"/>
  <c r="FP134" i="21"/>
  <c r="FQ134" i="21"/>
  <c r="FS134" i="21"/>
  <c r="FN136" i="21"/>
  <c r="FO136" i="21"/>
  <c r="FP136" i="21"/>
  <c r="FQ136" i="21"/>
  <c r="FS136" i="21"/>
  <c r="FN137" i="21"/>
  <c r="FO137" i="21"/>
  <c r="FP137" i="21"/>
  <c r="FQ137" i="21"/>
  <c r="FS137" i="21"/>
  <c r="FN138" i="21"/>
  <c r="FO138" i="21"/>
  <c r="FP138" i="21"/>
  <c r="FQ138" i="21"/>
  <c r="FS138" i="21"/>
  <c r="FS6" i="21"/>
  <c r="FQ6" i="21"/>
  <c r="FP6" i="21"/>
  <c r="FO6" i="21"/>
  <c r="FN6" i="21"/>
  <c r="FL140" i="21"/>
  <c r="FK140" i="21"/>
  <c r="FJ140" i="21"/>
  <c r="FI140" i="21"/>
  <c r="FH140" i="21"/>
  <c r="FG140" i="21"/>
  <c r="FF140" i="21"/>
  <c r="FE140" i="21"/>
  <c r="FE151" i="21" s="1"/>
  <c r="GB89" i="22" l="1"/>
  <c r="GB108" i="22"/>
  <c r="GC95" i="22"/>
  <c r="FY70" i="22"/>
  <c r="FU98" i="22"/>
  <c r="GA108" i="22"/>
  <c r="FV89" i="22"/>
  <c r="FS116" i="22"/>
  <c r="FZ93" i="22"/>
  <c r="FY86" i="22"/>
  <c r="FZ70" i="22"/>
  <c r="GB95" i="22"/>
  <c r="FT7" i="22"/>
  <c r="FW69" i="22"/>
  <c r="FT116" i="22"/>
  <c r="GA89" i="22"/>
  <c r="GC123" i="22"/>
  <c r="FY84" i="22"/>
  <c r="FS89" i="22"/>
  <c r="FU71" i="22"/>
  <c r="FY89" i="22"/>
  <c r="FZ116" i="22"/>
  <c r="FV70" i="22"/>
  <c r="GC106" i="22"/>
  <c r="FW89" i="22"/>
  <c r="FZ73" i="22"/>
  <c r="GA73" i="22"/>
  <c r="FS31" i="22"/>
  <c r="FZ98" i="22"/>
  <c r="GB98" i="22"/>
  <c r="GB130" i="22"/>
  <c r="FW73" i="22"/>
  <c r="GA93" i="22"/>
  <c r="FU89" i="22"/>
  <c r="FV116" i="22"/>
  <c r="GC70" i="22"/>
  <c r="FX108" i="22"/>
  <c r="FX111" i="22"/>
  <c r="FY108" i="22"/>
  <c r="GA98" i="22"/>
  <c r="GB70" i="22"/>
  <c r="FV71" i="22"/>
  <c r="FX71" i="22"/>
  <c r="FV100" i="22"/>
  <c r="FS98" i="22"/>
  <c r="FU80" i="22"/>
  <c r="FW134" i="22"/>
  <c r="FS70" i="22"/>
  <c r="FZ71" i="22"/>
  <c r="FZ100" i="22"/>
  <c r="FU106" i="22"/>
  <c r="FZ134" i="22"/>
  <c r="GB71" i="22"/>
  <c r="FS123" i="22"/>
  <c r="FZ123" i="22"/>
  <c r="GA68" i="22"/>
  <c r="FS80" i="22"/>
  <c r="FY68" i="22"/>
  <c r="FV21" i="22"/>
  <c r="FT45" i="22"/>
  <c r="FZ12" i="22"/>
  <c r="FS108" i="22"/>
  <c r="GC21" i="22"/>
  <c r="GA21" i="22"/>
  <c r="GC108" i="22"/>
  <c r="FT134" i="22"/>
  <c r="FS71" i="22"/>
  <c r="GC45" i="22"/>
  <c r="FV134" i="22"/>
  <c r="FT71" i="22"/>
  <c r="FW106" i="22"/>
  <c r="GC68" i="22"/>
  <c r="GC71" i="22"/>
  <c r="FW100" i="22"/>
  <c r="FX21" i="22"/>
  <c r="FU73" i="22"/>
  <c r="GC130" i="22"/>
  <c r="GC134" i="22"/>
  <c r="FX86" i="22"/>
  <c r="FY71" i="22"/>
  <c r="FY45" i="22"/>
  <c r="FZ20" i="22"/>
  <c r="FT95" i="22"/>
  <c r="FW93" i="22"/>
  <c r="FV106" i="22"/>
  <c r="GC116" i="22"/>
  <c r="FU134" i="22"/>
  <c r="FZ86" i="22"/>
  <c r="GA71" i="22"/>
  <c r="GA31" i="22"/>
  <c r="FT106" i="22"/>
  <c r="GB73" i="22"/>
  <c r="FU116" i="22"/>
  <c r="FX134" i="22"/>
  <c r="GA70" i="22"/>
  <c r="FT69" i="22"/>
  <c r="GC98" i="22"/>
  <c r="FS21" i="22"/>
  <c r="FS19" i="22"/>
  <c r="FU122" i="22"/>
  <c r="FU111" i="22"/>
  <c r="FV111" i="22"/>
  <c r="FW111" i="22"/>
  <c r="FT88" i="22"/>
  <c r="FU81" i="22"/>
  <c r="GC88" i="22"/>
  <c r="FY95" i="22"/>
  <c r="FZ111" i="22"/>
  <c r="GB81" i="22"/>
  <c r="FZ13" i="22"/>
  <c r="GB111" i="22"/>
  <c r="FX75" i="22"/>
  <c r="GA81" i="22"/>
  <c r="FV13" i="22"/>
  <c r="GC111" i="22"/>
  <c r="FT81" i="22"/>
  <c r="FY13" i="22"/>
  <c r="FY82" i="22"/>
  <c r="FS107" i="22"/>
  <c r="FW108" i="22"/>
  <c r="GA132" i="22"/>
  <c r="FU107" i="22"/>
  <c r="FW118" i="22"/>
  <c r="GB132" i="22"/>
  <c r="FW107" i="22"/>
  <c r="FU13" i="22"/>
  <c r="FZ108" i="22"/>
  <c r="FU132" i="22"/>
  <c r="FZ75" i="22"/>
  <c r="GA95" i="22"/>
  <c r="FV98" i="22"/>
  <c r="FZ105" i="22"/>
  <c r="FS130" i="22"/>
  <c r="FW128" i="22"/>
  <c r="FT70" i="22"/>
  <c r="GB75" i="22"/>
  <c r="GB21" i="22"/>
  <c r="GC12" i="22"/>
  <c r="FX98" i="22"/>
  <c r="FU127" i="22"/>
  <c r="FS111" i="22"/>
  <c r="FX116" i="22"/>
  <c r="FS83" i="22"/>
  <c r="FV124" i="22"/>
  <c r="FU70" i="22"/>
  <c r="GC75" i="22"/>
  <c r="GB31" i="22"/>
  <c r="FZ67" i="22"/>
  <c r="FX12" i="22"/>
  <c r="FY80" i="22"/>
  <c r="GB134" i="22"/>
  <c r="FU69" i="22"/>
  <c r="GC100" i="22"/>
  <c r="FW79" i="22"/>
  <c r="FU119" i="22"/>
  <c r="FT123" i="22"/>
  <c r="FS134" i="22"/>
  <c r="FW124" i="22"/>
  <c r="GA83" i="22"/>
  <c r="GA69" i="22"/>
  <c r="GB58" i="22"/>
  <c r="GB84" i="22"/>
  <c r="FW119" i="22"/>
  <c r="GA112" i="22"/>
  <c r="FX124" i="22"/>
  <c r="GB83" i="22"/>
  <c r="FU84" i="22"/>
  <c r="FS119" i="22"/>
  <c r="FS112" i="22"/>
  <c r="GA124" i="22"/>
  <c r="GB131" i="22"/>
  <c r="FT112" i="22"/>
  <c r="FX130" i="22"/>
  <c r="GC131" i="22"/>
  <c r="FZ80" i="22"/>
  <c r="FU112" i="22"/>
  <c r="FT83" i="22"/>
  <c r="FV112" i="22"/>
  <c r="FW112" i="22"/>
  <c r="GA85" i="22"/>
  <c r="FV130" i="22"/>
  <c r="FV5" i="22"/>
  <c r="FU83" i="22"/>
  <c r="GA75" i="22"/>
  <c r="GB69" i="22"/>
  <c r="GB78" i="22"/>
  <c r="FX100" i="22"/>
  <c r="FS5" i="22"/>
  <c r="FZ117" i="22"/>
  <c r="FS86" i="22"/>
  <c r="FZ31" i="22"/>
  <c r="GC84" i="22"/>
  <c r="GB12" i="22"/>
  <c r="FV93" i="22"/>
  <c r="GA102" i="22"/>
  <c r="FY129" i="22"/>
  <c r="FW72" i="22"/>
  <c r="FV67" i="22"/>
  <c r="GB29" i="22"/>
  <c r="GA11" i="22"/>
  <c r="FY119" i="22"/>
  <c r="GB102" i="22"/>
  <c r="FU115" i="22"/>
  <c r="FW67" i="22"/>
  <c r="FT58" i="22"/>
  <c r="FY17" i="22"/>
  <c r="FU108" i="22"/>
  <c r="FT29" i="22"/>
  <c r="GC93" i="22"/>
  <c r="FY93" i="22"/>
  <c r="FZ119" i="22"/>
  <c r="GC102" i="22"/>
  <c r="FT86" i="22"/>
  <c r="FS29" i="22"/>
  <c r="FV29" i="22"/>
  <c r="FY31" i="22"/>
  <c r="FT31" i="22"/>
  <c r="FW8" i="22"/>
  <c r="FT15" i="22"/>
  <c r="FZ17" i="22"/>
  <c r="GA119" i="22"/>
  <c r="FU102" i="22"/>
  <c r="FT131" i="22"/>
  <c r="GB86" i="22"/>
  <c r="FY29" i="22"/>
  <c r="FU29" i="22"/>
  <c r="FZ50" i="22"/>
  <c r="FT33" i="22"/>
  <c r="GC72" i="22"/>
  <c r="GB119" i="22"/>
  <c r="FV133" i="22"/>
  <c r="FV131" i="22"/>
  <c r="FU86" i="22"/>
  <c r="GA29" i="22"/>
  <c r="FX29" i="22"/>
  <c r="FV32" i="22"/>
  <c r="GA33" i="22"/>
  <c r="GC119" i="22"/>
  <c r="GA133" i="22"/>
  <c r="FW131" i="22"/>
  <c r="FV86" i="22"/>
  <c r="GC29" i="22"/>
  <c r="FS78" i="22"/>
  <c r="FW29" i="22"/>
  <c r="FZ27" i="22"/>
  <c r="FS133" i="22"/>
  <c r="GA131" i="22"/>
  <c r="FW86" i="22"/>
  <c r="FX31" i="22"/>
  <c r="GB93" i="22"/>
  <c r="FX93" i="22"/>
  <c r="FW98" i="22"/>
  <c r="FV119" i="22"/>
  <c r="FZ106" i="22"/>
  <c r="FX123" i="22"/>
  <c r="FY112" i="22"/>
  <c r="FW125" i="22"/>
  <c r="FT80" i="22"/>
  <c r="FY116" i="22"/>
  <c r="FY134" i="22"/>
  <c r="FV122" i="22"/>
  <c r="GC83" i="22"/>
  <c r="FV68" i="22"/>
  <c r="FV72" i="22"/>
  <c r="FY69" i="22"/>
  <c r="FX78" i="22"/>
  <c r="GB7" i="22"/>
  <c r="GC31" i="22"/>
  <c r="GB66" i="22"/>
  <c r="FU7" i="22"/>
  <c r="GA88" i="22"/>
  <c r="GA27" i="22"/>
  <c r="GA15" i="22"/>
  <c r="FT60" i="21"/>
  <c r="FY98" i="22"/>
  <c r="FX119" i="22"/>
  <c r="FS106" i="22"/>
  <c r="GB123" i="22"/>
  <c r="FT89" i="22"/>
  <c r="GC110" i="22"/>
  <c r="GA116" i="22"/>
  <c r="FZ89" i="22"/>
  <c r="FZ132" i="22"/>
  <c r="FX118" i="22"/>
  <c r="GA86" i="22"/>
  <c r="FX70" i="22"/>
  <c r="FX47" i="22"/>
  <c r="FW78" i="22"/>
  <c r="GC58" i="22"/>
  <c r="GA7" i="22"/>
  <c r="FS81" i="22"/>
  <c r="GB79" i="22"/>
  <c r="FU19" i="22"/>
  <c r="FY15" i="22"/>
  <c r="GB17" i="22"/>
  <c r="FU93" i="22"/>
  <c r="FV19" i="22"/>
  <c r="FZ21" i="22"/>
  <c r="FX17" i="22"/>
  <c r="FT100" i="22"/>
  <c r="FX81" i="22"/>
  <c r="FU33" i="22"/>
  <c r="FY63" i="22"/>
  <c r="FV18" i="22"/>
  <c r="FT68" i="22"/>
  <c r="GC63" i="22"/>
  <c r="GB92" i="22"/>
  <c r="GC129" i="22"/>
  <c r="FT63" i="22"/>
  <c r="FU17" i="22"/>
  <c r="GA76" i="22"/>
  <c r="FY50" i="22"/>
  <c r="FW92" i="22"/>
  <c r="FS129" i="22"/>
  <c r="FU63" i="22"/>
  <c r="FV129" i="22"/>
  <c r="FV69" i="22"/>
  <c r="GB100" i="22"/>
  <c r="FV17" i="22"/>
  <c r="FV88" i="22"/>
  <c r="FW5" i="22"/>
  <c r="FX95" i="22"/>
  <c r="GB106" i="22"/>
  <c r="FW102" i="22"/>
  <c r="FW129" i="22"/>
  <c r="FS110" i="22"/>
  <c r="FV132" i="22"/>
  <c r="GB124" i="22"/>
  <c r="GA111" i="22"/>
  <c r="FU131" i="22"/>
  <c r="FS67" i="22"/>
  <c r="FZ69" i="22"/>
  <c r="GA100" i="22"/>
  <c r="FS84" i="22"/>
  <c r="FZ79" i="22"/>
  <c r="FY8" i="22"/>
  <c r="GA20" i="22"/>
  <c r="GA92" i="22"/>
  <c r="FU133" i="22"/>
  <c r="FX129" i="22"/>
  <c r="FT110" i="22"/>
  <c r="FX132" i="22"/>
  <c r="GB72" i="22"/>
  <c r="FT84" i="22"/>
  <c r="GA79" i="22"/>
  <c r="FV8" i="22"/>
  <c r="GC20" i="22"/>
  <c r="GB18" i="22"/>
  <c r="FU110" i="22"/>
  <c r="FY56" i="22"/>
  <c r="FX51" i="22"/>
  <c r="FZ95" i="22"/>
  <c r="GC92" i="22"/>
  <c r="FX133" i="22"/>
  <c r="FZ129" i="22"/>
  <c r="FV110" i="22"/>
  <c r="GA80" i="22"/>
  <c r="FY130" i="22"/>
  <c r="FV102" i="22"/>
  <c r="FS124" i="22"/>
  <c r="FX83" i="22"/>
  <c r="FX131" i="22"/>
  <c r="FS72" i="22"/>
  <c r="FY67" i="22"/>
  <c r="FS7" i="22"/>
  <c r="GC43" i="22"/>
  <c r="GC17" i="22"/>
  <c r="FU45" i="22"/>
  <c r="GC7" i="22"/>
  <c r="FS100" i="22"/>
  <c r="FX7" i="22"/>
  <c r="FV84" i="22"/>
  <c r="GC79" i="22"/>
  <c r="FS50" i="22"/>
  <c r="FZ10" i="22"/>
  <c r="FS20" i="22"/>
  <c r="GC24" i="22"/>
  <c r="FS68" i="22"/>
  <c r="FU92" i="22"/>
  <c r="FY102" i="22"/>
  <c r="FY133" i="22"/>
  <c r="FU123" i="22"/>
  <c r="GA129" i="22"/>
  <c r="FW110" i="22"/>
  <c r="GB80" i="22"/>
  <c r="FZ130" i="22"/>
  <c r="GB116" i="22"/>
  <c r="FT124" i="22"/>
  <c r="FY83" i="22"/>
  <c r="FY131" i="22"/>
  <c r="FT72" i="22"/>
  <c r="FT75" i="22"/>
  <c r="FZ51" i="22"/>
  <c r="GC69" i="22"/>
  <c r="FT43" i="22"/>
  <c r="GB107" i="22"/>
  <c r="FU52" i="22"/>
  <c r="FU100" i="22"/>
  <c r="FW7" i="22"/>
  <c r="FW84" i="22"/>
  <c r="FV7" i="22"/>
  <c r="FX79" i="22"/>
  <c r="FV50" i="22"/>
  <c r="FV20" i="22"/>
  <c r="FU68" i="22"/>
  <c r="FZ102" i="22"/>
  <c r="FZ133" i="22"/>
  <c r="FW80" i="22"/>
  <c r="GC80" i="22"/>
  <c r="GA130" i="22"/>
  <c r="FU124" i="22"/>
  <c r="FT111" i="22"/>
  <c r="FZ83" i="22"/>
  <c r="FZ131" i="22"/>
  <c r="FU72" i="22"/>
  <c r="FW75" i="22"/>
  <c r="GA51" i="22"/>
  <c r="FS69" i="22"/>
  <c r="FV43" i="22"/>
  <c r="GC107" i="22"/>
  <c r="FV52" i="22"/>
  <c r="GB45" i="22"/>
  <c r="FT66" i="22"/>
  <c r="FS45" i="22"/>
  <c r="FX84" i="22"/>
  <c r="FY79" i="22"/>
  <c r="FX50" i="22"/>
  <c r="FZ22" i="22"/>
  <c r="FX68" i="22"/>
  <c r="FZ43" i="22"/>
  <c r="GB51" i="22"/>
  <c r="FW43" i="22"/>
  <c r="FX52" i="22"/>
  <c r="FY110" i="22"/>
  <c r="GC51" i="22"/>
  <c r="FX43" i="22"/>
  <c r="FY52" i="22"/>
  <c r="FV51" i="22"/>
  <c r="FZ110" i="22"/>
  <c r="FS51" i="22"/>
  <c r="FY43" i="22"/>
  <c r="FZ52" i="22"/>
  <c r="FX106" i="22"/>
  <c r="FS102" i="22"/>
  <c r="FT129" i="22"/>
  <c r="GA110" i="22"/>
  <c r="FW83" i="22"/>
  <c r="FT130" i="22"/>
  <c r="GC132" i="22"/>
  <c r="FY124" i="22"/>
  <c r="FU51" i="22"/>
  <c r="GA43" i="22"/>
  <c r="FY107" i="22"/>
  <c r="GA52" i="22"/>
  <c r="FZ7" i="22"/>
  <c r="FZ84" i="22"/>
  <c r="FT52" i="22"/>
  <c r="FS79" i="22"/>
  <c r="GB27" i="22"/>
  <c r="FS95" i="22"/>
  <c r="FY106" i="22"/>
  <c r="FT102" i="22"/>
  <c r="FY123" i="22"/>
  <c r="FU129" i="22"/>
  <c r="GB110" i="22"/>
  <c r="FZ68" i="22"/>
  <c r="FU130" i="22"/>
  <c r="FS132" i="22"/>
  <c r="FZ124" i="22"/>
  <c r="FY75" i="22"/>
  <c r="FS43" i="22"/>
  <c r="FZ107" i="22"/>
  <c r="GB52" i="22"/>
  <c r="GA58" i="22"/>
  <c r="GA17" i="22"/>
  <c r="FT79" i="22"/>
  <c r="GC30" i="22"/>
  <c r="FS27" i="22"/>
  <c r="FT5" i="22"/>
  <c r="FX33" i="22"/>
  <c r="FS11" i="22"/>
  <c r="GA105" i="22"/>
  <c r="FW127" i="22"/>
  <c r="FX128" i="22"/>
  <c r="FW122" i="22"/>
  <c r="FV114" i="22"/>
  <c r="GB117" i="22"/>
  <c r="GA67" i="22"/>
  <c r="FZ47" i="22"/>
  <c r="FY66" i="22"/>
  <c r="FS57" i="22"/>
  <c r="FU11" i="22"/>
  <c r="FZ19" i="22"/>
  <c r="FW21" i="22"/>
  <c r="GB105" i="22"/>
  <c r="FX127" i="22"/>
  <c r="GB61" i="22"/>
  <c r="FY128" i="22"/>
  <c r="FX122" i="22"/>
  <c r="FW114" i="22"/>
  <c r="GC117" i="22"/>
  <c r="FV11" i="22"/>
  <c r="GC67" i="22"/>
  <c r="GA47" i="22"/>
  <c r="GA66" i="22"/>
  <c r="FT57" i="22"/>
  <c r="FT51" i="22"/>
  <c r="FX6" i="22"/>
  <c r="FX19" i="22"/>
  <c r="FT21" i="22"/>
  <c r="GC105" i="22"/>
  <c r="FY127" i="22"/>
  <c r="FZ125" i="22"/>
  <c r="GC56" i="22"/>
  <c r="FZ128" i="22"/>
  <c r="FY122" i="22"/>
  <c r="FX114" i="22"/>
  <c r="GB47" i="22"/>
  <c r="FU57" i="22"/>
  <c r="GA19" i="22"/>
  <c r="FW34" i="22"/>
  <c r="FX80" i="22"/>
  <c r="FU21" i="22"/>
  <c r="FV61" i="22"/>
  <c r="FS105" i="22"/>
  <c r="FW123" i="22"/>
  <c r="GC61" i="22"/>
  <c r="GA125" i="22"/>
  <c r="FY118" i="22"/>
  <c r="FZ61" i="22"/>
  <c r="FY61" i="22"/>
  <c r="GA128" i="22"/>
  <c r="FZ122" i="22"/>
  <c r="FY114" i="22"/>
  <c r="FS117" i="22"/>
  <c r="FY72" i="22"/>
  <c r="GB55" i="22"/>
  <c r="FT67" i="22"/>
  <c r="FT47" i="22"/>
  <c r="GC47" i="22"/>
  <c r="GC66" i="22"/>
  <c r="FW57" i="22"/>
  <c r="FV45" i="22"/>
  <c r="GC8" i="22"/>
  <c r="GC10" i="22"/>
  <c r="GA34" i="22"/>
  <c r="FW61" i="22"/>
  <c r="FT105" i="22"/>
  <c r="GB125" i="22"/>
  <c r="FU114" i="22"/>
  <c r="GA56" i="22"/>
  <c r="FZ56" i="22"/>
  <c r="GB128" i="22"/>
  <c r="FZ118" i="22"/>
  <c r="FZ114" i="22"/>
  <c r="FT117" i="22"/>
  <c r="FX72" i="22"/>
  <c r="FV47" i="22"/>
  <c r="FU67" i="22"/>
  <c r="FS47" i="22"/>
  <c r="GB57" i="22"/>
  <c r="FX57" i="22"/>
  <c r="FW45" i="22"/>
  <c r="FU8" i="22"/>
  <c r="FW10" i="22"/>
  <c r="FU34" i="22"/>
  <c r="GC73" i="22"/>
  <c r="FV73" i="22"/>
  <c r="FS61" i="22"/>
  <c r="FU105" i="22"/>
  <c r="GC82" i="22"/>
  <c r="GA127" i="22"/>
  <c r="GC125" i="22"/>
  <c r="GC128" i="22"/>
  <c r="GA118" i="22"/>
  <c r="GA114" i="22"/>
  <c r="FU117" i="22"/>
  <c r="FY57" i="22"/>
  <c r="FX11" i="22"/>
  <c r="FW56" i="22"/>
  <c r="GA117" i="22"/>
  <c r="FV105" i="22"/>
  <c r="FS82" i="22"/>
  <c r="GB127" i="22"/>
  <c r="FS125" i="22"/>
  <c r="GC109" i="22"/>
  <c r="FX82" i="22"/>
  <c r="FW82" i="22"/>
  <c r="FS128" i="22"/>
  <c r="GB122" i="22"/>
  <c r="GB118" i="22"/>
  <c r="GB114" i="22"/>
  <c r="FV117" i="22"/>
  <c r="FZ57" i="22"/>
  <c r="FX56" i="22"/>
  <c r="FT73" i="22"/>
  <c r="FV127" i="22"/>
  <c r="GA97" i="22"/>
  <c r="FX105" i="22"/>
  <c r="FU82" i="22"/>
  <c r="GC127" i="22"/>
  <c r="GA123" i="22"/>
  <c r="FT125" i="22"/>
  <c r="GA61" i="22"/>
  <c r="FT132" i="22"/>
  <c r="FT128" i="22"/>
  <c r="GC122" i="22"/>
  <c r="FS118" i="22"/>
  <c r="GC114" i="22"/>
  <c r="FW117" i="22"/>
  <c r="FU61" i="22"/>
  <c r="GA72" i="22"/>
  <c r="FX67" i="22"/>
  <c r="FU43" i="22"/>
  <c r="GA107" i="22"/>
  <c r="FS63" i="22"/>
  <c r="FV58" i="22"/>
  <c r="GA57" i="22"/>
  <c r="FY11" i="22"/>
  <c r="FS88" i="22"/>
  <c r="GB8" i="22"/>
  <c r="GC23" i="22"/>
  <c r="FY20" i="22"/>
  <c r="FY18" i="22"/>
  <c r="FU56" i="22"/>
  <c r="FV82" i="22"/>
  <c r="FS127" i="22"/>
  <c r="FU125" i="22"/>
  <c r="GB56" i="22"/>
  <c r="FS122" i="22"/>
  <c r="FU118" i="22"/>
  <c r="FS114" i="22"/>
  <c r="GA109" i="22"/>
  <c r="FX117" i="22"/>
  <c r="FV56" i="22"/>
  <c r="FW11" i="22"/>
  <c r="FS56" i="22"/>
  <c r="FY47" i="22"/>
  <c r="FT127" i="22"/>
  <c r="FV125" i="22"/>
  <c r="FX61" i="22"/>
  <c r="FT122" i="22"/>
  <c r="FV118" i="22"/>
  <c r="FT11" i="22"/>
  <c r="FU47" i="22"/>
  <c r="FT19" i="22"/>
  <c r="GB97" i="22"/>
  <c r="FW105" i="22"/>
  <c r="FW132" i="22"/>
  <c r="FU126" i="22"/>
  <c r="GC118" i="22"/>
  <c r="FY54" i="22"/>
  <c r="FU75" i="22"/>
  <c r="FT107" i="22"/>
  <c r="FZ78" i="22"/>
  <c r="GC11" i="22"/>
  <c r="GA55" i="22"/>
  <c r="FX45" i="22"/>
  <c r="FY81" i="22"/>
  <c r="FX88" i="22"/>
  <c r="FT13" i="22"/>
  <c r="GC6" i="22"/>
  <c r="FX8" i="22"/>
  <c r="GC27" i="22"/>
  <c r="GB23" i="22"/>
  <c r="FX10" i="22"/>
  <c r="FS34" i="22"/>
  <c r="FX20" i="22"/>
  <c r="FZ15" i="22"/>
  <c r="FZ18" i="22"/>
  <c r="FX89" i="22"/>
  <c r="FW68" i="22"/>
  <c r="GC97" i="22"/>
  <c r="GA78" i="22"/>
  <c r="GC55" i="22"/>
  <c r="FS53" i="22"/>
  <c r="FU6" i="22"/>
  <c r="FS23" i="22"/>
  <c r="FV22" i="22"/>
  <c r="FT108" i="22"/>
  <c r="FS97" i="22"/>
  <c r="FY125" i="22"/>
  <c r="FV128" i="22"/>
  <c r="FS75" i="22"/>
  <c r="FV107" i="22"/>
  <c r="GC78" i="22"/>
  <c r="FW63" i="22"/>
  <c r="GB11" i="22"/>
  <c r="FS55" i="22"/>
  <c r="FV31" i="22"/>
  <c r="FV66" i="22"/>
  <c r="FW17" i="22"/>
  <c r="FZ45" i="22"/>
  <c r="FW81" i="22"/>
  <c r="FX13" i="22"/>
  <c r="FY6" i="22"/>
  <c r="GB50" i="22"/>
  <c r="FT27" i="22"/>
  <c r="FU23" i="22"/>
  <c r="FS12" i="22"/>
  <c r="FY34" i="22"/>
  <c r="FW22" i="22"/>
  <c r="GB15" i="22"/>
  <c r="GC18" i="22"/>
  <c r="FX73" i="22"/>
  <c r="FT97" i="22"/>
  <c r="GC42" i="22"/>
  <c r="FT55" i="22"/>
  <c r="FT6" i="22"/>
  <c r="FY22" i="22"/>
  <c r="FU97" i="22"/>
  <c r="FZ63" i="22"/>
  <c r="GC59" i="22"/>
  <c r="FU55" i="22"/>
  <c r="FT17" i="22"/>
  <c r="FU31" i="22"/>
  <c r="FZ81" i="22"/>
  <c r="GA13" i="22"/>
  <c r="FV6" i="22"/>
  <c r="FT50" i="22"/>
  <c r="FT23" i="22"/>
  <c r="FT12" i="22"/>
  <c r="GC34" i="22"/>
  <c r="GA22" i="22"/>
  <c r="FW15" i="22"/>
  <c r="FU95" i="22"/>
  <c r="FV97" i="22"/>
  <c r="FV55" i="22"/>
  <c r="FW23" i="22"/>
  <c r="GB22" i="22"/>
  <c r="FX97" i="22"/>
  <c r="FW55" i="22"/>
  <c r="GA6" i="22"/>
  <c r="FX23" i="22"/>
  <c r="FT22" i="22"/>
  <c r="FX96" i="22"/>
  <c r="FX55" i="22"/>
  <c r="FW6" i="22"/>
  <c r="FV23" i="22"/>
  <c r="GC22" i="22"/>
  <c r="FT54" i="21"/>
  <c r="FT28" i="21"/>
  <c r="FV78" i="22"/>
  <c r="FS58" i="22"/>
  <c r="FY55" i="22"/>
  <c r="GB6" i="22"/>
  <c r="FW32" i="22"/>
  <c r="FY23" i="22"/>
  <c r="FS22" i="22"/>
  <c r="FT10" i="21"/>
  <c r="FS6" i="22"/>
  <c r="FZ23" i="22"/>
  <c r="FU22" i="22"/>
  <c r="FY58" i="22"/>
  <c r="FY78" i="22"/>
  <c r="FU58" i="22"/>
  <c r="FX18" i="22"/>
  <c r="FY73" i="22"/>
  <c r="FT70" i="21"/>
  <c r="FT62" i="21"/>
  <c r="FT50" i="21"/>
  <c r="FT36" i="21"/>
  <c r="FY96" i="22"/>
  <c r="FV115" i="22"/>
  <c r="GB85" i="22"/>
  <c r="FV126" i="22"/>
  <c r="FZ54" i="22"/>
  <c r="FT42" i="22"/>
  <c r="GC57" i="22"/>
  <c r="FY88" i="22"/>
  <c r="FW13" i="22"/>
  <c r="FT30" i="22"/>
  <c r="FU27" i="22"/>
  <c r="FV10" i="22"/>
  <c r="FV12" i="22"/>
  <c r="FX5" i="22"/>
  <c r="GB20" i="22"/>
  <c r="GC15" i="22"/>
  <c r="FZ33" i="22"/>
  <c r="GC9" i="22"/>
  <c r="FT93" i="22"/>
  <c r="FV95" i="22"/>
  <c r="FS42" i="22"/>
  <c r="FT72" i="21"/>
  <c r="FT57" i="21"/>
  <c r="GB96" i="22"/>
  <c r="FZ96" i="22"/>
  <c r="FW115" i="22"/>
  <c r="GC85" i="22"/>
  <c r="FW126" i="22"/>
  <c r="GA54" i="22"/>
  <c r="FZ88" i="22"/>
  <c r="FT35" i="22"/>
  <c r="FV30" i="22"/>
  <c r="FV27" i="22"/>
  <c r="GB10" i="22"/>
  <c r="FW12" i="22"/>
  <c r="GA5" i="22"/>
  <c r="FW20" i="22"/>
  <c r="FU15" i="22"/>
  <c r="FS33" i="22"/>
  <c r="FS24" i="22"/>
  <c r="FW42" i="22"/>
  <c r="FT85" i="22"/>
  <c r="GA96" i="22"/>
  <c r="FX115" i="22"/>
  <c r="FS85" i="22"/>
  <c r="FX126" i="22"/>
  <c r="GB54" i="22"/>
  <c r="FS59" i="22"/>
  <c r="FV35" i="22"/>
  <c r="FX30" i="22"/>
  <c r="FT24" i="22"/>
  <c r="FX42" i="22"/>
  <c r="GC96" i="22"/>
  <c r="FY115" i="22"/>
  <c r="FX85" i="22"/>
  <c r="FY126" i="22"/>
  <c r="GC54" i="22"/>
  <c r="FU59" i="22"/>
  <c r="GB88" i="22"/>
  <c r="FS13" i="22"/>
  <c r="FY35" i="22"/>
  <c r="FW27" i="22"/>
  <c r="FS10" i="22"/>
  <c r="FY12" i="22"/>
  <c r="FT34" i="22"/>
  <c r="FT20" i="22"/>
  <c r="FS15" i="22"/>
  <c r="FS18" i="22"/>
  <c r="FU24" i="22"/>
  <c r="FU42" i="22"/>
  <c r="FZ115" i="22"/>
  <c r="FZ126" i="22"/>
  <c r="FV59" i="22"/>
  <c r="FU88" i="22"/>
  <c r="GC13" i="22"/>
  <c r="GC35" i="22"/>
  <c r="FY27" i="22"/>
  <c r="FU10" i="22"/>
  <c r="GA12" i="22"/>
  <c r="FV34" i="22"/>
  <c r="FV15" i="22"/>
  <c r="GA18" i="22"/>
  <c r="FV24" i="22"/>
  <c r="FT86" i="21"/>
  <c r="FT74" i="21"/>
  <c r="FT8" i="21"/>
  <c r="GA115" i="22"/>
  <c r="GA126" i="22"/>
  <c r="FW59" i="22"/>
  <c r="GB35" i="22"/>
  <c r="GA24" i="22"/>
  <c r="FT18" i="21"/>
  <c r="FS96" i="22"/>
  <c r="GB126" i="22"/>
  <c r="FV42" i="22"/>
  <c r="FT59" i="22"/>
  <c r="FX59" i="22"/>
  <c r="FS35" i="22"/>
  <c r="FE141" i="21"/>
  <c r="FT32" i="21"/>
  <c r="FT96" i="22"/>
  <c r="GC126" i="22"/>
  <c r="FT54" i="22"/>
  <c r="FY42" i="22"/>
  <c r="FY59" i="22"/>
  <c r="FU35" i="22"/>
  <c r="FY30" i="22"/>
  <c r="FW24" i="22"/>
  <c r="FT134" i="21"/>
  <c r="FT58" i="21"/>
  <c r="FT34" i="21"/>
  <c r="FU96" i="22"/>
  <c r="GC115" i="22"/>
  <c r="FV54" i="22"/>
  <c r="FZ42" i="22"/>
  <c r="FZ59" i="22"/>
  <c r="FZ30" i="22"/>
  <c r="GB24" i="22"/>
  <c r="FT90" i="21"/>
  <c r="FU85" i="22"/>
  <c r="FV96" i="22"/>
  <c r="FS115" i="22"/>
  <c r="FW54" i="22"/>
  <c r="GA42" i="22"/>
  <c r="GA59" i="22"/>
  <c r="FS30" i="22"/>
  <c r="FT22" i="21"/>
  <c r="FT115" i="22"/>
  <c r="FT126" i="22"/>
  <c r="GA30" i="22"/>
  <c r="FU5" i="22"/>
  <c r="FX34" i="22"/>
  <c r="FY33" i="22"/>
  <c r="FT18" i="22"/>
  <c r="FX90" i="22"/>
  <c r="FV90" i="22"/>
  <c r="FU90" i="22"/>
  <c r="FS90" i="22"/>
  <c r="FT85" i="21"/>
  <c r="FT56" i="21"/>
  <c r="FT49" i="21"/>
  <c r="FT26" i="21"/>
  <c r="FW133" i="22"/>
  <c r="FX112" i="22"/>
  <c r="FZ90" i="22"/>
  <c r="FS109" i="22"/>
  <c r="FT53" i="22"/>
  <c r="FU76" i="22"/>
  <c r="GA35" i="22"/>
  <c r="GB30" i="22"/>
  <c r="FZ8" i="22"/>
  <c r="FW50" i="22"/>
  <c r="FX32" i="22"/>
  <c r="GB19" i="22"/>
  <c r="GA10" i="22"/>
  <c r="FZ5" i="22"/>
  <c r="GC33" i="22"/>
  <c r="FS9" i="22"/>
  <c r="GB82" i="22"/>
  <c r="FZ82" i="22"/>
  <c r="FT82" i="22"/>
  <c r="FT80" i="21"/>
  <c r="FT42" i="21"/>
  <c r="FT30" i="21"/>
  <c r="GA90" i="22"/>
  <c r="FT109" i="22"/>
  <c r="FU53" i="22"/>
  <c r="FX76" i="22"/>
  <c r="FZ32" i="22"/>
  <c r="FT12" i="21"/>
  <c r="FT87" i="21"/>
  <c r="FT82" i="21"/>
  <c r="FT51" i="21"/>
  <c r="FT44" i="21"/>
  <c r="FT14" i="21"/>
  <c r="GB90" i="22"/>
  <c r="FU109" i="22"/>
  <c r="FV53" i="22"/>
  <c r="FY76" i="22"/>
  <c r="GB9" i="22"/>
  <c r="FU54" i="22"/>
  <c r="FS54" i="22"/>
  <c r="FW85" i="22"/>
  <c r="FY85" i="22"/>
  <c r="FV85" i="22"/>
  <c r="FT133" i="21"/>
  <c r="FT136" i="21"/>
  <c r="FT130" i="21"/>
  <c r="FT127" i="21"/>
  <c r="FT116" i="21"/>
  <c r="FT101" i="21"/>
  <c r="FT84" i="21"/>
  <c r="FT68" i="21"/>
  <c r="FT48" i="21"/>
  <c r="FT23" i="21"/>
  <c r="GC90" i="22"/>
  <c r="FV109" i="22"/>
  <c r="FZ76" i="22"/>
  <c r="FU32" i="22"/>
  <c r="FW9" i="22"/>
  <c r="FU66" i="22"/>
  <c r="FS66" i="22"/>
  <c r="FT90" i="22"/>
  <c r="FW109" i="22"/>
  <c r="FZ9" i="22"/>
  <c r="FZ92" i="22"/>
  <c r="FX92" i="22"/>
  <c r="FZ53" i="22"/>
  <c r="FX53" i="22"/>
  <c r="FT25" i="21"/>
  <c r="FT20" i="21"/>
  <c r="FS92" i="22"/>
  <c r="GB133" i="22"/>
  <c r="GB112" i="22"/>
  <c r="FW90" i="22"/>
  <c r="FX109" i="22"/>
  <c r="FT78" i="22"/>
  <c r="GA63" i="22"/>
  <c r="FX58" i="22"/>
  <c r="FW66" i="22"/>
  <c r="GC81" i="22"/>
  <c r="GC76" i="22"/>
  <c r="FU79" i="22"/>
  <c r="FW35" i="22"/>
  <c r="FS8" i="22"/>
  <c r="GA50" i="22"/>
  <c r="FT32" i="22"/>
  <c r="FW19" i="22"/>
  <c r="FY10" i="22"/>
  <c r="GB5" i="22"/>
  <c r="FZ34" i="22"/>
  <c r="FV33" i="22"/>
  <c r="FU18" i="22"/>
  <c r="FT9" i="22"/>
  <c r="FX24" i="22"/>
  <c r="FT126" i="21"/>
  <c r="FT100" i="21"/>
  <c r="FT64" i="21"/>
  <c r="FT92" i="22"/>
  <c r="GC133" i="22"/>
  <c r="GC112" i="22"/>
  <c r="FY109" i="22"/>
  <c r="FW51" i="22"/>
  <c r="FZ58" i="22"/>
  <c r="FX66" i="22"/>
  <c r="FS76" i="22"/>
  <c r="FZ35" i="22"/>
  <c r="FU30" i="22"/>
  <c r="FT8" i="22"/>
  <c r="GC50" i="22"/>
  <c r="FY32" i="22"/>
  <c r="FY19" i="22"/>
  <c r="FY5" i="22"/>
  <c r="FW33" i="22"/>
  <c r="FU9" i="22"/>
  <c r="FY24" i="22"/>
  <c r="FW97" i="22"/>
  <c r="FY97" i="22"/>
  <c r="FE149" i="21"/>
  <c r="FT16" i="21"/>
  <c r="FZ109" i="22"/>
  <c r="FY53" i="22"/>
  <c r="FT76" i="22"/>
  <c r="GA32" i="22"/>
  <c r="FV9" i="22"/>
  <c r="GA53" i="22"/>
  <c r="FV76" i="22"/>
  <c r="GB32" i="22"/>
  <c r="FX9" i="22"/>
  <c r="FX63" i="22"/>
  <c r="FV63" i="22"/>
  <c r="FT88" i="21"/>
  <c r="FT76" i="21"/>
  <c r="FT52" i="21"/>
  <c r="FT38" i="21"/>
  <c r="FT7" i="21"/>
  <c r="GB53" i="22"/>
  <c r="FW76" i="22"/>
  <c r="GC32" i="22"/>
  <c r="FY9" i="22"/>
  <c r="GC52" i="22"/>
  <c r="FS52" i="22"/>
  <c r="FT78" i="21"/>
  <c r="FT69" i="21"/>
  <c r="FT40" i="21"/>
  <c r="FT31" i="21"/>
  <c r="FT24" i="21"/>
  <c r="FY92" i="22"/>
  <c r="GC53" i="22"/>
  <c r="GB64" i="22"/>
  <c r="GA64" i="22"/>
  <c r="FZ64" i="22"/>
  <c r="FY64" i="22"/>
  <c r="FX64" i="22"/>
  <c r="FW64" i="22"/>
  <c r="FV64" i="22"/>
  <c r="FU64" i="22"/>
  <c r="FT64" i="22"/>
  <c r="GC64" i="22"/>
  <c r="FS64" i="22"/>
  <c r="FT119" i="21"/>
  <c r="FT105" i="21"/>
  <c r="FT93" i="21"/>
  <c r="FT71" i="21"/>
  <c r="FT59" i="21"/>
  <c r="FT33" i="21"/>
  <c r="FZ74" i="22"/>
  <c r="GC74" i="22"/>
  <c r="GB74" i="22"/>
  <c r="GA74" i="22"/>
  <c r="FY74" i="22"/>
  <c r="FX74" i="22"/>
  <c r="FW74" i="22"/>
  <c r="FV74" i="22"/>
  <c r="FU74" i="22"/>
  <c r="FT74" i="22"/>
  <c r="FS74" i="22"/>
  <c r="FW38" i="22"/>
  <c r="FT38" i="22"/>
  <c r="GC38" i="22"/>
  <c r="GB38" i="22"/>
  <c r="FY38" i="22"/>
  <c r="GA38" i="22"/>
  <c r="FZ38" i="22"/>
  <c r="FX38" i="22"/>
  <c r="FV38" i="22"/>
  <c r="FU38" i="22"/>
  <c r="FS38" i="22"/>
  <c r="FZ62" i="22"/>
  <c r="FY62" i="22"/>
  <c r="FX62" i="22"/>
  <c r="FW62" i="22"/>
  <c r="FV62" i="22"/>
  <c r="FU62" i="22"/>
  <c r="FT62" i="22"/>
  <c r="FS62" i="22"/>
  <c r="GB62" i="22"/>
  <c r="GC62" i="22"/>
  <c r="GA62" i="22"/>
  <c r="FT73" i="21"/>
  <c r="FT61" i="21"/>
  <c r="FT35" i="21"/>
  <c r="FR147" i="22"/>
  <c r="GB101" i="22"/>
  <c r="FZ101" i="22"/>
  <c r="FY101" i="22"/>
  <c r="FX101" i="22"/>
  <c r="FW101" i="22"/>
  <c r="FV101" i="22"/>
  <c r="FU101" i="22"/>
  <c r="FT101" i="22"/>
  <c r="FS101" i="22"/>
  <c r="GC101" i="22"/>
  <c r="GA101" i="22"/>
  <c r="GB37" i="22"/>
  <c r="FY37" i="22"/>
  <c r="FW37" i="22"/>
  <c r="FU37" i="22"/>
  <c r="GC37" i="22"/>
  <c r="GA37" i="22"/>
  <c r="FZ37" i="22"/>
  <c r="FX37" i="22"/>
  <c r="FV37" i="22"/>
  <c r="FT37" i="22"/>
  <c r="FS37" i="22"/>
  <c r="FR136" i="22"/>
  <c r="FT4" i="22"/>
  <c r="GB4" i="22"/>
  <c r="FZ4" i="22"/>
  <c r="FY4" i="22"/>
  <c r="FW4" i="22"/>
  <c r="GA4" i="22"/>
  <c r="FX4" i="22"/>
  <c r="GC4" i="22"/>
  <c r="FV4" i="22"/>
  <c r="FS4" i="22"/>
  <c r="FU4" i="22"/>
  <c r="GA39" i="22"/>
  <c r="FZ39" i="22"/>
  <c r="FY39" i="22"/>
  <c r="FX39" i="22"/>
  <c r="FW39" i="22"/>
  <c r="FT39" i="22"/>
  <c r="GC39" i="22"/>
  <c r="GB39" i="22"/>
  <c r="FV39" i="22"/>
  <c r="FU39" i="22"/>
  <c r="FS39" i="22"/>
  <c r="FX46" i="22"/>
  <c r="FV46" i="22"/>
  <c r="FU46" i="22"/>
  <c r="FT46" i="22"/>
  <c r="FS46" i="22"/>
  <c r="GC46" i="22"/>
  <c r="FZ46" i="22"/>
  <c r="GB46" i="22"/>
  <c r="GA46" i="22"/>
  <c r="FY46" i="22"/>
  <c r="FW46" i="22"/>
  <c r="FT121" i="21"/>
  <c r="FT107" i="21"/>
  <c r="FT95" i="21"/>
  <c r="FT75" i="21"/>
  <c r="FT63" i="21"/>
  <c r="FT37" i="21"/>
  <c r="GB91" i="22"/>
  <c r="GA91" i="22"/>
  <c r="FZ91" i="22"/>
  <c r="FY91" i="22"/>
  <c r="FX91" i="22"/>
  <c r="FW91" i="22"/>
  <c r="FV91" i="22"/>
  <c r="FU91" i="22"/>
  <c r="FT91" i="22"/>
  <c r="GC91" i="22"/>
  <c r="FS91" i="22"/>
  <c r="FZ99" i="22"/>
  <c r="FX99" i="22"/>
  <c r="FW99" i="22"/>
  <c r="FV99" i="22"/>
  <c r="FU99" i="22"/>
  <c r="FT99" i="22"/>
  <c r="FS99" i="22"/>
  <c r="GC99" i="22"/>
  <c r="GB99" i="22"/>
  <c r="GA99" i="22"/>
  <c r="FY99" i="22"/>
  <c r="FU36" i="22"/>
  <c r="GB36" i="22"/>
  <c r="FZ36" i="22"/>
  <c r="FW36" i="22"/>
  <c r="GC36" i="22"/>
  <c r="GA36" i="22"/>
  <c r="FY36" i="22"/>
  <c r="FX36" i="22"/>
  <c r="FV36" i="22"/>
  <c r="FT36" i="22"/>
  <c r="FS36" i="22"/>
  <c r="FX60" i="22"/>
  <c r="FW60" i="22"/>
  <c r="FV60" i="22"/>
  <c r="FU60" i="22"/>
  <c r="FT60" i="22"/>
  <c r="FS60" i="22"/>
  <c r="GC60" i="22"/>
  <c r="GB60" i="22"/>
  <c r="FZ60" i="22"/>
  <c r="GA60" i="22"/>
  <c r="FY60" i="22"/>
  <c r="FT16" i="22"/>
  <c r="GA16" i="22"/>
  <c r="FU16" i="22"/>
  <c r="FS16" i="22"/>
  <c r="GC16" i="22"/>
  <c r="FV16" i="22"/>
  <c r="GB16" i="22"/>
  <c r="FY16" i="22"/>
  <c r="FZ16" i="22"/>
  <c r="FX16" i="22"/>
  <c r="FW16" i="22"/>
  <c r="FV44" i="22"/>
  <c r="FT44" i="22"/>
  <c r="FS44" i="22"/>
  <c r="GC44" i="22"/>
  <c r="GB44" i="22"/>
  <c r="GA44" i="22"/>
  <c r="FX44" i="22"/>
  <c r="FZ44" i="22"/>
  <c r="FY44" i="22"/>
  <c r="FW44" i="22"/>
  <c r="FU44" i="22"/>
  <c r="FT102" i="21"/>
  <c r="FT118" i="21"/>
  <c r="FT115" i="21"/>
  <c r="FT104" i="21"/>
  <c r="FT92" i="21"/>
  <c r="FT77" i="21"/>
  <c r="FT65" i="21"/>
  <c r="FT39" i="21"/>
  <c r="GA94" i="22"/>
  <c r="FY94" i="22"/>
  <c r="FX94" i="22"/>
  <c r="FW94" i="22"/>
  <c r="FV94" i="22"/>
  <c r="FU94" i="22"/>
  <c r="FT94" i="22"/>
  <c r="FS94" i="22"/>
  <c r="GC94" i="22"/>
  <c r="GB94" i="22"/>
  <c r="FZ94" i="22"/>
  <c r="FV28" i="22"/>
  <c r="FT28" i="22"/>
  <c r="GA28" i="22"/>
  <c r="FW28" i="22"/>
  <c r="FU28" i="22"/>
  <c r="FS28" i="22"/>
  <c r="FZ28" i="22"/>
  <c r="FX28" i="22"/>
  <c r="GC28" i="22"/>
  <c r="GB28" i="22"/>
  <c r="FY28" i="22"/>
  <c r="FT113" i="21"/>
  <c r="FT137" i="21"/>
  <c r="FT123" i="21"/>
  <c r="FT109" i="21"/>
  <c r="FT97" i="21"/>
  <c r="FT79" i="21"/>
  <c r="FT41" i="21"/>
  <c r="FT13" i="21"/>
  <c r="FZ87" i="22"/>
  <c r="FU87" i="22"/>
  <c r="FT87" i="22"/>
  <c r="FS87" i="22"/>
  <c r="GC87" i="22"/>
  <c r="GB87" i="22"/>
  <c r="GA87" i="22"/>
  <c r="FY87" i="22"/>
  <c r="FX87" i="22"/>
  <c r="FW87" i="22"/>
  <c r="FV87" i="22"/>
  <c r="FW25" i="22"/>
  <c r="FU25" i="22"/>
  <c r="GB25" i="22"/>
  <c r="GA25" i="22"/>
  <c r="FZ25" i="22"/>
  <c r="FY25" i="22"/>
  <c r="FX25" i="22"/>
  <c r="FV25" i="22"/>
  <c r="FT25" i="22"/>
  <c r="GC25" i="22"/>
  <c r="FS25" i="22"/>
  <c r="FT131" i="21"/>
  <c r="FT120" i="21"/>
  <c r="FT106" i="21"/>
  <c r="FT94" i="21"/>
  <c r="FT81" i="21"/>
  <c r="FT43" i="21"/>
  <c r="FT19" i="21"/>
  <c r="GB26" i="22"/>
  <c r="FY26" i="22"/>
  <c r="FX26" i="22"/>
  <c r="FW26" i="22"/>
  <c r="FV26" i="22"/>
  <c r="FU26" i="22"/>
  <c r="FT26" i="22"/>
  <c r="FS26" i="22"/>
  <c r="GC26" i="22"/>
  <c r="FZ26" i="22"/>
  <c r="GA26" i="22"/>
  <c r="FT125" i="21"/>
  <c r="FT114" i="21"/>
  <c r="FT111" i="21"/>
  <c r="FT99" i="21"/>
  <c r="FT83" i="21"/>
  <c r="FT47" i="21"/>
  <c r="FT21" i="21"/>
  <c r="FR145" i="22"/>
  <c r="FY41" i="22"/>
  <c r="FV41" i="22"/>
  <c r="FU41" i="22"/>
  <c r="FT41" i="22"/>
  <c r="FS41" i="22"/>
  <c r="GA41" i="22"/>
  <c r="GC41" i="22"/>
  <c r="GB41" i="22"/>
  <c r="FZ41" i="22"/>
  <c r="FX41" i="22"/>
  <c r="FW41" i="22"/>
  <c r="FT128" i="21"/>
  <c r="FT122" i="21"/>
  <c r="FT108" i="21"/>
  <c r="FT96" i="21"/>
  <c r="GB14" i="22"/>
  <c r="FY14" i="22"/>
  <c r="FX14" i="22"/>
  <c r="FU14" i="22"/>
  <c r="FT14" i="22"/>
  <c r="FS14" i="22"/>
  <c r="FZ14" i="22"/>
  <c r="FV14" i="22"/>
  <c r="GC14" i="22"/>
  <c r="FW14" i="22"/>
  <c r="GA14" i="22"/>
  <c r="FT110" i="21"/>
  <c r="FT98" i="21"/>
  <c r="FT89" i="21"/>
  <c r="FT53" i="21"/>
  <c r="FT27" i="21"/>
  <c r="FT9" i="21"/>
  <c r="FT124" i="21"/>
  <c r="FT138" i="21"/>
  <c r="FT132" i="21"/>
  <c r="FT103" i="21"/>
  <c r="FT91" i="21"/>
  <c r="FT67" i="21"/>
  <c r="FT55" i="21"/>
  <c r="FT29" i="21"/>
  <c r="FW65" i="22"/>
  <c r="FV65" i="22"/>
  <c r="FU65" i="22"/>
  <c r="FT65" i="22"/>
  <c r="FS65" i="22"/>
  <c r="GC65" i="22"/>
  <c r="GB65" i="22"/>
  <c r="GA65" i="22"/>
  <c r="FY65" i="22"/>
  <c r="FZ65" i="22"/>
  <c r="FX65" i="22"/>
  <c r="FF141" i="21"/>
  <c r="FX136" i="22" l="1"/>
  <c r="GA136" i="22"/>
  <c r="FW136" i="22"/>
  <c r="FY136" i="22"/>
  <c r="FZ136" i="22"/>
  <c r="GB136" i="22"/>
  <c r="FT136" i="22"/>
  <c r="FR141" i="22"/>
  <c r="FR142" i="22"/>
  <c r="FU136" i="22"/>
  <c r="FS136" i="22"/>
  <c r="FV136" i="22"/>
  <c r="GC136" i="22"/>
  <c r="FT143" i="21"/>
  <c r="FV138" i="22" l="1"/>
  <c r="GC137" i="22" s="1"/>
  <c r="FD140" i="21"/>
  <c r="FC140" i="21"/>
  <c r="FB140" i="21"/>
  <c r="FA140" i="21"/>
  <c r="EH140" i="21"/>
  <c r="EH151" i="21" s="1"/>
  <c r="DX140" i="21"/>
  <c r="DW140" i="21"/>
  <c r="DV140" i="21"/>
  <c r="DL140" i="21"/>
  <c r="DK140" i="21"/>
  <c r="DJ140" i="21"/>
  <c r="DI140" i="21"/>
  <c r="FZ137" i="22" l="1"/>
  <c r="FT137" i="22"/>
  <c r="FS137" i="22"/>
  <c r="FX137" i="22"/>
  <c r="FY137" i="22"/>
  <c r="GB137" i="22"/>
  <c r="FU137" i="22"/>
  <c r="FV137" i="22"/>
  <c r="GA137" i="22"/>
  <c r="FW137" i="22"/>
  <c r="EH149" i="21"/>
  <c r="CY140" i="21"/>
  <c r="CY151" i="21" l="1"/>
  <c r="CY149" i="21"/>
  <c r="BV140" i="21"/>
  <c r="GD113" i="21" l="1"/>
  <c r="GB113" i="21"/>
  <c r="GA113" i="21"/>
  <c r="FZ113" i="21"/>
  <c r="FY113" i="21"/>
  <c r="FX113" i="21"/>
  <c r="FW113" i="21"/>
  <c r="FV113" i="21"/>
  <c r="FU113" i="21"/>
  <c r="GE113" i="21"/>
  <c r="GC113" i="21"/>
  <c r="BR140" i="21" l="1"/>
  <c r="BQ140" i="21"/>
  <c r="BP140" i="21"/>
  <c r="BO140" i="21"/>
  <c r="BO151" i="21" s="1"/>
  <c r="BN140" i="21"/>
  <c r="BN149" i="21" s="1"/>
  <c r="BM140" i="21"/>
  <c r="BM149" i="21" s="1"/>
  <c r="BO149" i="21" l="1"/>
  <c r="BN151" i="21"/>
  <c r="BM151" i="21"/>
  <c r="AW140" i="21"/>
  <c r="AQ140" i="21" l="1"/>
  <c r="GB98" i="21" l="1"/>
  <c r="FX30" i="21"/>
  <c r="GD26" i="21"/>
  <c r="GE58" i="21"/>
  <c r="FW65" i="21"/>
  <c r="GA60" i="21"/>
  <c r="FU53" i="21"/>
  <c r="FY73" i="21"/>
  <c r="FU101" i="21"/>
  <c r="FZ124" i="21"/>
  <c r="FX33" i="21"/>
  <c r="FV126" i="21"/>
  <c r="GB21" i="21"/>
  <c r="FU49" i="21"/>
  <c r="GD38" i="21"/>
  <c r="GA134" i="21"/>
  <c r="FX81" i="21"/>
  <c r="GD74" i="21"/>
  <c r="FV76" i="21"/>
  <c r="FU118" i="21"/>
  <c r="FU102" i="21"/>
  <c r="FU42" i="21"/>
  <c r="FU94" i="21"/>
  <c r="FY62" i="21"/>
  <c r="GA103" i="21"/>
  <c r="FY29" i="21"/>
  <c r="FU69" i="21"/>
  <c r="FU108" i="21"/>
  <c r="FY127" i="21"/>
  <c r="GD28" i="21"/>
  <c r="GC104" i="21"/>
  <c r="FY79" i="21"/>
  <c r="FX78" i="21"/>
  <c r="GB23" i="21"/>
  <c r="FW21" i="21"/>
  <c r="FZ85" i="21"/>
  <c r="FU77" i="21"/>
  <c r="GD80" i="21"/>
  <c r="FU25" i="21"/>
  <c r="FW56" i="21"/>
  <c r="FU54" i="21"/>
  <c r="FW37" i="21"/>
  <c r="FW82" i="21"/>
  <c r="FW121" i="21"/>
  <c r="GA71" i="21"/>
  <c r="GD40" i="21"/>
  <c r="FV22" i="21"/>
  <c r="FV138" i="21"/>
  <c r="FV86" i="21"/>
  <c r="GC133" i="21"/>
  <c r="GC88" i="21"/>
  <c r="GA34" i="21"/>
  <c r="FU70" i="21"/>
  <c r="FV122" i="21"/>
  <c r="FX128" i="21"/>
  <c r="FU106" i="21"/>
  <c r="FV97" i="21"/>
  <c r="FY136" i="21"/>
  <c r="FU72" i="21"/>
  <c r="FV109" i="21"/>
  <c r="GE130" i="21"/>
  <c r="GC87" i="21"/>
  <c r="GC131" i="21"/>
  <c r="GC55" i="21"/>
  <c r="FV24" i="21"/>
  <c r="FW93" i="21"/>
  <c r="GB90" i="21"/>
  <c r="FW61" i="21"/>
  <c r="FW123" i="21"/>
  <c r="GA120" i="21"/>
  <c r="GB92" i="21"/>
  <c r="FV39" i="21"/>
  <c r="FX91" i="21"/>
  <c r="FW114" i="21"/>
  <c r="GA137" i="21"/>
  <c r="FV79" i="21"/>
  <c r="GC60" i="21"/>
  <c r="FV30" i="21"/>
  <c r="GE30" i="21"/>
  <c r="FX21" i="21"/>
  <c r="D140" i="21"/>
  <c r="D141" i="21" s="1"/>
  <c r="FU79" i="21" l="1"/>
  <c r="GA49" i="21"/>
  <c r="GD73" i="21"/>
  <c r="GB86" i="21"/>
  <c r="GE86" i="21"/>
  <c r="FX60" i="21"/>
  <c r="FY30" i="21"/>
  <c r="FW94" i="21"/>
  <c r="FV94" i="21"/>
  <c r="FX23" i="21"/>
  <c r="FY101" i="21"/>
  <c r="FV62" i="21"/>
  <c r="GA101" i="21"/>
  <c r="GD101" i="21"/>
  <c r="FX101" i="21"/>
  <c r="GD22" i="21"/>
  <c r="GC23" i="21"/>
  <c r="GE101" i="21"/>
  <c r="GD79" i="21"/>
  <c r="FX79" i="21"/>
  <c r="FX102" i="21"/>
  <c r="GD104" i="21"/>
  <c r="FW104" i="21"/>
  <c r="GC94" i="21"/>
  <c r="FY94" i="21"/>
  <c r="GE104" i="21"/>
  <c r="GE34" i="21"/>
  <c r="GB104" i="21"/>
  <c r="FZ30" i="21"/>
  <c r="FZ101" i="21"/>
  <c r="FV104" i="21"/>
  <c r="FZ23" i="21"/>
  <c r="FY23" i="21"/>
  <c r="FX94" i="21"/>
  <c r="FX82" i="21"/>
  <c r="FU30" i="21"/>
  <c r="GE23" i="21"/>
  <c r="FU23" i="21"/>
  <c r="FW30" i="21"/>
  <c r="FZ60" i="21"/>
  <c r="FW23" i="21"/>
  <c r="GD60" i="21"/>
  <c r="FV23" i="21"/>
  <c r="GD94" i="21"/>
  <c r="FY28" i="21"/>
  <c r="FV87" i="21"/>
  <c r="GD61" i="21"/>
  <c r="GE94" i="21"/>
  <c r="GB88" i="21"/>
  <c r="GE65" i="21"/>
  <c r="FW101" i="21"/>
  <c r="FY22" i="21"/>
  <c r="GD102" i="21"/>
  <c r="FZ94" i="21"/>
  <c r="GC30" i="21"/>
  <c r="GE127" i="21"/>
  <c r="FZ22" i="21"/>
  <c r="GE26" i="21"/>
  <c r="GC21" i="21"/>
  <c r="GE54" i="21"/>
  <c r="GC118" i="21"/>
  <c r="GC127" i="21"/>
  <c r="GD65" i="21"/>
  <c r="GD23" i="21"/>
  <c r="FU73" i="21"/>
  <c r="FZ80" i="21"/>
  <c r="GA30" i="21"/>
  <c r="GB127" i="21"/>
  <c r="FX127" i="21"/>
  <c r="GA22" i="21"/>
  <c r="GD118" i="21"/>
  <c r="GC65" i="21"/>
  <c r="FV127" i="21"/>
  <c r="FZ49" i="21"/>
  <c r="FW127" i="21"/>
  <c r="GB101" i="21"/>
  <c r="GA65" i="21"/>
  <c r="GE73" i="21"/>
  <c r="GD30" i="21"/>
  <c r="FV65" i="21"/>
  <c r="GC22" i="21"/>
  <c r="FZ65" i="21"/>
  <c r="GC101" i="21"/>
  <c r="FV77" i="21"/>
  <c r="FX65" i="21"/>
  <c r="GE21" i="21"/>
  <c r="GA23" i="21"/>
  <c r="FV101" i="21"/>
  <c r="FZ108" i="21"/>
  <c r="GA77" i="21"/>
  <c r="GE22" i="21"/>
  <c r="GB30" i="21"/>
  <c r="FX26" i="21"/>
  <c r="GA127" i="21"/>
  <c r="GC26" i="21"/>
  <c r="GC28" i="21"/>
  <c r="FZ26" i="21"/>
  <c r="FU28" i="21"/>
  <c r="GB28" i="21"/>
  <c r="FW60" i="21"/>
  <c r="GA28" i="21"/>
  <c r="FV60" i="21"/>
  <c r="FV26" i="21"/>
  <c r="FU60" i="21"/>
  <c r="FZ121" i="21"/>
  <c r="FU26" i="21"/>
  <c r="GA26" i="21"/>
  <c r="GB26" i="21"/>
  <c r="FY60" i="21"/>
  <c r="FU88" i="21"/>
  <c r="GE60" i="21"/>
  <c r="FY26" i="21"/>
  <c r="FW26" i="21"/>
  <c r="FZ78" i="21"/>
  <c r="FU37" i="21"/>
  <c r="GB60" i="21"/>
  <c r="FZ28" i="21"/>
  <c r="FV136" i="21"/>
  <c r="FU136" i="21"/>
  <c r="GB118" i="21"/>
  <c r="GE118" i="21"/>
  <c r="FU127" i="21"/>
  <c r="GA126" i="21"/>
  <c r="GD126" i="21"/>
  <c r="FW126" i="21"/>
  <c r="GC126" i="21"/>
  <c r="FU126" i="21"/>
  <c r="FZ126" i="21"/>
  <c r="GE126" i="21"/>
  <c r="GB126" i="21"/>
  <c r="FY126" i="21"/>
  <c r="FX126" i="21"/>
  <c r="FX124" i="21"/>
  <c r="FW124" i="21"/>
  <c r="FV72" i="21"/>
  <c r="GE72" i="21"/>
  <c r="GB72" i="21"/>
  <c r="FW108" i="21"/>
  <c r="GC108" i="21"/>
  <c r="FX108" i="21"/>
  <c r="FY108" i="21"/>
  <c r="GE108" i="21"/>
  <c r="GB108" i="21"/>
  <c r="FV108" i="21"/>
  <c r="GA108" i="21"/>
  <c r="GD108" i="21"/>
  <c r="GA81" i="21"/>
  <c r="FV73" i="21"/>
  <c r="FX73" i="21"/>
  <c r="GA73" i="21"/>
  <c r="FZ134" i="21"/>
  <c r="GD98" i="21"/>
  <c r="FZ98" i="21"/>
  <c r="GA98" i="21"/>
  <c r="FX98" i="21"/>
  <c r="FY98" i="21"/>
  <c r="FV98" i="21"/>
  <c r="FU98" i="21"/>
  <c r="FU81" i="21"/>
  <c r="GB81" i="21"/>
  <c r="FW81" i="21"/>
  <c r="FV81" i="21"/>
  <c r="GE81" i="21"/>
  <c r="FZ74" i="21"/>
  <c r="FU74" i="21"/>
  <c r="GE74" i="21"/>
  <c r="GB74" i="21"/>
  <c r="GC74" i="21"/>
  <c r="FV74" i="21"/>
  <c r="GA74" i="21"/>
  <c r="FY74" i="21"/>
  <c r="FX74" i="21"/>
  <c r="FW74" i="21"/>
  <c r="FW73" i="21"/>
  <c r="FW118" i="21"/>
  <c r="FZ118" i="21"/>
  <c r="FY118" i="21"/>
  <c r="GA118" i="21"/>
  <c r="FX118" i="21"/>
  <c r="GE71" i="21"/>
  <c r="FV71" i="21"/>
  <c r="GC71" i="21"/>
  <c r="GB54" i="21"/>
  <c r="GC54" i="21"/>
  <c r="FW42" i="21"/>
  <c r="GB124" i="21"/>
  <c r="GA122" i="21"/>
  <c r="FZ102" i="21"/>
  <c r="FX42" i="21"/>
  <c r="GE61" i="21"/>
  <c r="FW79" i="21"/>
  <c r="GE28" i="21"/>
  <c r="FY102" i="21"/>
  <c r="GC98" i="21"/>
  <c r="GE33" i="21"/>
  <c r="GD42" i="21"/>
  <c r="GC42" i="21"/>
  <c r="FV124" i="21"/>
  <c r="FX28" i="21"/>
  <c r="FW28" i="21"/>
  <c r="FZ42" i="21"/>
  <c r="GC124" i="21"/>
  <c r="FV28" i="21"/>
  <c r="GA102" i="21"/>
  <c r="GA124" i="21"/>
  <c r="GC33" i="21"/>
  <c r="FY91" i="21"/>
  <c r="FY124" i="21"/>
  <c r="FW102" i="21"/>
  <c r="GA80" i="21"/>
  <c r="GE98" i="21"/>
  <c r="FY21" i="21"/>
  <c r="GD33" i="21"/>
  <c r="FV102" i="21"/>
  <c r="FW98" i="21"/>
  <c r="GA33" i="21"/>
  <c r="FZ33" i="21"/>
  <c r="FX131" i="21"/>
  <c r="GD82" i="21"/>
  <c r="GE102" i="21"/>
  <c r="GE138" i="21"/>
  <c r="FX80" i="21"/>
  <c r="GB33" i="21"/>
  <c r="GA138" i="21"/>
  <c r="GC82" i="21"/>
  <c r="GC102" i="21"/>
  <c r="GD138" i="21"/>
  <c r="GD124" i="21"/>
  <c r="FV42" i="21"/>
  <c r="GD21" i="21"/>
  <c r="FW33" i="21"/>
  <c r="GA42" i="21"/>
  <c r="GB102" i="21"/>
  <c r="GC138" i="21"/>
  <c r="GE124" i="21"/>
  <c r="GB42" i="21"/>
  <c r="FY33" i="21"/>
  <c r="FV33" i="21"/>
  <c r="FY42" i="21"/>
  <c r="GE42" i="21"/>
  <c r="FU33" i="21"/>
  <c r="GD134" i="21"/>
  <c r="GE134" i="21"/>
  <c r="GC134" i="21"/>
  <c r="GB134" i="21"/>
  <c r="FW134" i="21"/>
  <c r="FX134" i="21"/>
  <c r="FV134" i="21"/>
  <c r="FU134" i="21"/>
  <c r="FY134" i="21"/>
  <c r="FW86" i="21"/>
  <c r="FY86" i="21"/>
  <c r="GC86" i="21"/>
  <c r="GD86" i="21"/>
  <c r="FU86" i="21"/>
  <c r="GB73" i="21"/>
  <c r="GC73" i="21"/>
  <c r="FZ73" i="21"/>
  <c r="FZ62" i="21"/>
  <c r="GB25" i="21"/>
  <c r="GC25" i="21"/>
  <c r="FY24" i="21"/>
  <c r="GE24" i="21"/>
  <c r="FX24" i="21"/>
  <c r="FW24" i="21"/>
  <c r="FU24" i="21"/>
  <c r="GB24" i="21"/>
  <c r="GD58" i="21"/>
  <c r="FZ58" i="21"/>
  <c r="GC58" i="21"/>
  <c r="GB91" i="21"/>
  <c r="GB76" i="21"/>
  <c r="FX76" i="21"/>
  <c r="FY76" i="21"/>
  <c r="GA76" i="21"/>
  <c r="FZ76" i="21"/>
  <c r="GC76" i="21"/>
  <c r="FU76" i="21"/>
  <c r="FW76" i="21"/>
  <c r="GE76" i="21"/>
  <c r="GD76" i="21"/>
  <c r="FY58" i="21"/>
  <c r="FV58" i="21"/>
  <c r="GA58" i="21"/>
  <c r="FU58" i="21"/>
  <c r="FX58" i="21"/>
  <c r="GB58" i="21"/>
  <c r="FW58" i="21"/>
  <c r="FY53" i="21"/>
  <c r="GE53" i="21"/>
  <c r="FV53" i="21"/>
  <c r="GC53" i="21"/>
  <c r="FZ53" i="21"/>
  <c r="GD53" i="21"/>
  <c r="GA131" i="21"/>
  <c r="GE88" i="21"/>
  <c r="GE82" i="21"/>
  <c r="GD127" i="21"/>
  <c r="GD49" i="21"/>
  <c r="GB80" i="21"/>
  <c r="FW34" i="21"/>
  <c r="FY81" i="21"/>
  <c r="GB38" i="21"/>
  <c r="FZ38" i="21"/>
  <c r="FX38" i="21"/>
  <c r="FY121" i="21"/>
  <c r="GA82" i="21"/>
  <c r="GB49" i="21"/>
  <c r="FY80" i="21"/>
  <c r="GB131" i="21"/>
  <c r="GC34" i="21"/>
  <c r="FV118" i="21"/>
  <c r="FV38" i="21"/>
  <c r="GD34" i="21"/>
  <c r="GE38" i="21"/>
  <c r="GC62" i="21"/>
  <c r="FX121" i="21"/>
  <c r="GD103" i="21"/>
  <c r="FV82" i="21"/>
  <c r="FZ127" i="21"/>
  <c r="FW49" i="21"/>
  <c r="FV80" i="21"/>
  <c r="FV34" i="21"/>
  <c r="GA88" i="21"/>
  <c r="FU38" i="21"/>
  <c r="FU29" i="21"/>
  <c r="GA121" i="21"/>
  <c r="FZ82" i="21"/>
  <c r="GB62" i="21"/>
  <c r="GD121" i="21"/>
  <c r="FU82" i="21"/>
  <c r="FY25" i="21"/>
  <c r="FV49" i="21"/>
  <c r="GC80" i="21"/>
  <c r="FU34" i="21"/>
  <c r="GD88" i="21"/>
  <c r="GA38" i="21"/>
  <c r="FY65" i="21"/>
  <c r="GC38" i="21"/>
  <c r="FW62" i="21"/>
  <c r="FY38" i="21"/>
  <c r="FW38" i="21"/>
  <c r="GE103" i="21"/>
  <c r="GA62" i="21"/>
  <c r="GC121" i="21"/>
  <c r="FU80" i="21"/>
  <c r="GB82" i="21"/>
  <c r="FX62" i="21"/>
  <c r="GE121" i="21"/>
  <c r="FX85" i="21"/>
  <c r="GE49" i="21"/>
  <c r="GD81" i="21"/>
  <c r="GB65" i="21"/>
  <c r="FW25" i="21"/>
  <c r="GB53" i="21"/>
  <c r="GD71" i="21"/>
  <c r="FU121" i="21"/>
  <c r="FU21" i="21"/>
  <c r="FU62" i="21"/>
  <c r="FU65" i="21"/>
  <c r="FZ25" i="21"/>
  <c r="FY82" i="21"/>
  <c r="GE62" i="21"/>
  <c r="GB121" i="21"/>
  <c r="GE85" i="21"/>
  <c r="FW53" i="21"/>
  <c r="GC81" i="21"/>
  <c r="GD25" i="21"/>
  <c r="GA53" i="21"/>
  <c r="GB94" i="21"/>
  <c r="GB34" i="21"/>
  <c r="FV121" i="21"/>
  <c r="FV21" i="21"/>
  <c r="FZ21" i="21"/>
  <c r="GD62" i="21"/>
  <c r="FU124" i="21"/>
  <c r="FY34" i="21"/>
  <c r="FV88" i="21"/>
  <c r="FY49" i="21"/>
  <c r="GD122" i="21"/>
  <c r="GA61" i="21"/>
  <c r="FZ81" i="21"/>
  <c r="FZ77" i="21"/>
  <c r="FX53" i="21"/>
  <c r="GA94" i="21"/>
  <c r="FX34" i="21"/>
  <c r="FV103" i="21"/>
  <c r="FX49" i="21"/>
  <c r="GA21" i="21"/>
  <c r="GC49" i="21"/>
  <c r="FZ34" i="21"/>
  <c r="GB103" i="21"/>
  <c r="GC122" i="21"/>
  <c r="GB122" i="21"/>
  <c r="GE40" i="21"/>
  <c r="GA40" i="21"/>
  <c r="GC40" i="21"/>
  <c r="FW40" i="21"/>
  <c r="FZ40" i="21"/>
  <c r="FY40" i="21"/>
  <c r="FV40" i="21"/>
  <c r="FU40" i="21"/>
  <c r="GB40" i="21"/>
  <c r="FX40" i="21"/>
  <c r="FV55" i="21"/>
  <c r="GD130" i="21"/>
  <c r="GB130" i="21"/>
  <c r="GC130" i="21"/>
  <c r="FW130" i="21"/>
  <c r="FV130" i="21"/>
  <c r="FY130" i="21"/>
  <c r="FZ97" i="21"/>
  <c r="GA86" i="21"/>
  <c r="FZ86" i="21"/>
  <c r="FY85" i="21"/>
  <c r="FV85" i="21"/>
  <c r="FU85" i="21"/>
  <c r="FW85" i="21"/>
  <c r="GD85" i="21"/>
  <c r="GA85" i="21"/>
  <c r="GC85" i="21"/>
  <c r="GB85" i="21"/>
  <c r="GC39" i="21"/>
  <c r="GA24" i="21"/>
  <c r="FZ24" i="21"/>
  <c r="FW103" i="21"/>
  <c r="FX104" i="21"/>
  <c r="GB138" i="21"/>
  <c r="GA104" i="21"/>
  <c r="FU103" i="21"/>
  <c r="FX29" i="21"/>
  <c r="FV29" i="21"/>
  <c r="GD97" i="21"/>
  <c r="GA106" i="21"/>
  <c r="GE29" i="21"/>
  <c r="GC97" i="21"/>
  <c r="GA29" i="21"/>
  <c r="FZ69" i="21"/>
  <c r="GB97" i="21"/>
  <c r="FY106" i="21"/>
  <c r="FY69" i="21"/>
  <c r="FW131" i="21"/>
  <c r="GA56" i="21"/>
  <c r="GD29" i="21"/>
  <c r="FV106" i="21"/>
  <c r="GE97" i="21"/>
  <c r="FW29" i="21"/>
  <c r="GD109" i="21"/>
  <c r="FX106" i="21"/>
  <c r="FV69" i="21"/>
  <c r="GD131" i="21"/>
  <c r="FZ128" i="21"/>
  <c r="GC29" i="21"/>
  <c r="FV56" i="21"/>
  <c r="GB69" i="21"/>
  <c r="GB109" i="21"/>
  <c r="GE106" i="21"/>
  <c r="GD69" i="21"/>
  <c r="FW128" i="21"/>
  <c r="GB29" i="21"/>
  <c r="FZ103" i="21"/>
  <c r="GA69" i="21"/>
  <c r="FY97" i="21"/>
  <c r="GA109" i="21"/>
  <c r="GB106" i="21"/>
  <c r="FY103" i="21"/>
  <c r="FZ131" i="21"/>
  <c r="GC69" i="21"/>
  <c r="FW80" i="21"/>
  <c r="FV131" i="21"/>
  <c r="FY138" i="21"/>
  <c r="FX86" i="21"/>
  <c r="FU56" i="21"/>
  <c r="GA97" i="21"/>
  <c r="FX97" i="21"/>
  <c r="FZ109" i="21"/>
  <c r="GD106" i="21"/>
  <c r="FX103" i="21"/>
  <c r="FX69" i="21"/>
  <c r="FU131" i="21"/>
  <c r="FX138" i="21"/>
  <c r="FU104" i="21"/>
  <c r="FZ29" i="21"/>
  <c r="FU97" i="21"/>
  <c r="FW109" i="21"/>
  <c r="GC106" i="21"/>
  <c r="GC103" i="21"/>
  <c r="GE69" i="21"/>
  <c r="FU109" i="21"/>
  <c r="FZ104" i="21"/>
  <c r="FW97" i="21"/>
  <c r="FZ106" i="21"/>
  <c r="GE80" i="21"/>
  <c r="FW69" i="21"/>
  <c r="FY104" i="21"/>
  <c r="FU138" i="21"/>
  <c r="FZ138" i="21"/>
  <c r="FW136" i="21"/>
  <c r="GC136" i="21"/>
  <c r="GB136" i="21"/>
  <c r="GA136" i="21"/>
  <c r="GE136" i="21"/>
  <c r="GD136" i="21"/>
  <c r="FX136" i="21"/>
  <c r="GA128" i="21"/>
  <c r="GB128" i="21"/>
  <c r="FY128" i="21"/>
  <c r="FU128" i="21"/>
  <c r="FV128" i="21"/>
  <c r="GD128" i="21"/>
  <c r="GE128" i="21"/>
  <c r="GC128" i="21"/>
  <c r="FX70" i="21"/>
  <c r="FU71" i="21"/>
  <c r="GC70" i="21"/>
  <c r="GB70" i="21"/>
  <c r="FZ70" i="21"/>
  <c r="GE70" i="21"/>
  <c r="FW70" i="21"/>
  <c r="GD70" i="21"/>
  <c r="FY70" i="21"/>
  <c r="GB56" i="21"/>
  <c r="FZ61" i="21"/>
  <c r="GC56" i="21"/>
  <c r="GE56" i="21"/>
  <c r="FY56" i="21"/>
  <c r="GA54" i="21"/>
  <c r="FW54" i="21"/>
  <c r="GD54" i="21"/>
  <c r="FV54" i="21"/>
  <c r="FX54" i="21"/>
  <c r="GE25" i="21"/>
  <c r="GE78" i="21"/>
  <c r="FV37" i="21"/>
  <c r="GB133" i="21"/>
  <c r="FU122" i="21"/>
  <c r="FW72" i="21"/>
  <c r="FY72" i="21"/>
  <c r="FX72" i="21"/>
  <c r="FZ72" i="21"/>
  <c r="GA72" i="21"/>
  <c r="GC72" i="21"/>
  <c r="GD72" i="21"/>
  <c r="FW77" i="21"/>
  <c r="GA25" i="21"/>
  <c r="FY78" i="21"/>
  <c r="FX122" i="21"/>
  <c r="GA37" i="21"/>
  <c r="GC79" i="21"/>
  <c r="FZ79" i="21"/>
  <c r="GA79" i="21"/>
  <c r="GB79" i="21"/>
  <c r="GE79" i="21"/>
  <c r="FV78" i="21"/>
  <c r="FY122" i="21"/>
  <c r="FY71" i="21"/>
  <c r="GD37" i="21"/>
  <c r="FV70" i="21"/>
  <c r="FZ122" i="21"/>
  <c r="FY54" i="21"/>
  <c r="FZ71" i="21"/>
  <c r="GD133" i="21"/>
  <c r="GE133" i="21"/>
  <c r="FY37" i="21"/>
  <c r="GC37" i="21"/>
  <c r="FX22" i="21"/>
  <c r="GA70" i="21"/>
  <c r="FW78" i="21"/>
  <c r="FW122" i="21"/>
  <c r="FV133" i="21"/>
  <c r="FZ54" i="21"/>
  <c r="GD78" i="21"/>
  <c r="FX133" i="21"/>
  <c r="GE37" i="21"/>
  <c r="FU78" i="21"/>
  <c r="FU133" i="21"/>
  <c r="GA130" i="21"/>
  <c r="FX25" i="21"/>
  <c r="GC78" i="21"/>
  <c r="FX130" i="21"/>
  <c r="FW133" i="21"/>
  <c r="FX56" i="21"/>
  <c r="FW106" i="21"/>
  <c r="GB78" i="21"/>
  <c r="GB71" i="21"/>
  <c r="FX71" i="21"/>
  <c r="FW71" i="21"/>
  <c r="FX77" i="21"/>
  <c r="FY77" i="21"/>
  <c r="GB77" i="21"/>
  <c r="GC77" i="21"/>
  <c r="FX37" i="21"/>
  <c r="FZ37" i="21"/>
  <c r="FZ130" i="21"/>
  <c r="FU22" i="21"/>
  <c r="GE77" i="21"/>
  <c r="FV25" i="21"/>
  <c r="GA78" i="21"/>
  <c r="FU130" i="21"/>
  <c r="FZ133" i="21"/>
  <c r="FZ56" i="21"/>
  <c r="FW138" i="21"/>
  <c r="FZ136" i="21"/>
  <c r="GB37" i="21"/>
  <c r="FY133" i="21"/>
  <c r="GE122" i="21"/>
  <c r="GB22" i="21"/>
  <c r="FW22" i="21"/>
  <c r="GD77" i="21"/>
  <c r="GA133" i="21"/>
  <c r="GD56" i="21"/>
  <c r="FZ88" i="21"/>
  <c r="FX88" i="21"/>
  <c r="FW88" i="21"/>
  <c r="FY88" i="21"/>
  <c r="FU123" i="21"/>
  <c r="GD123" i="21"/>
  <c r="GC123" i="21"/>
  <c r="FZ123" i="21"/>
  <c r="GD137" i="21"/>
  <c r="GC137" i="21"/>
  <c r="GE137" i="21"/>
  <c r="FX109" i="21"/>
  <c r="GE109" i="21"/>
  <c r="GC109" i="21"/>
  <c r="FY109" i="21"/>
  <c r="GA93" i="21"/>
  <c r="FV93" i="21"/>
  <c r="FU93" i="21"/>
  <c r="GD93" i="21"/>
  <c r="GC93" i="21"/>
  <c r="FZ93" i="21"/>
  <c r="FV123" i="21"/>
  <c r="GE123" i="21"/>
  <c r="GE87" i="21"/>
  <c r="FW87" i="21"/>
  <c r="FU87" i="21"/>
  <c r="FX87" i="21"/>
  <c r="FY87" i="21"/>
  <c r="FZ87" i="21"/>
  <c r="GA87" i="21"/>
  <c r="GB87" i="21"/>
  <c r="GD87" i="21"/>
  <c r="FW39" i="21"/>
  <c r="FU39" i="21"/>
  <c r="FX61" i="21"/>
  <c r="FV61" i="21"/>
  <c r="FW92" i="21"/>
  <c r="GC92" i="21"/>
  <c r="FX92" i="21"/>
  <c r="GB137" i="21"/>
  <c r="GE131" i="21"/>
  <c r="FY131" i="21"/>
  <c r="GB120" i="21"/>
  <c r="GC120" i="21"/>
  <c r="FW55" i="21"/>
  <c r="FY55" i="21"/>
  <c r="FZ55" i="21"/>
  <c r="FU55" i="21"/>
  <c r="FX55" i="21"/>
  <c r="GA55" i="21"/>
  <c r="GB55" i="21"/>
  <c r="GD55" i="21"/>
  <c r="GE55" i="21"/>
  <c r="GD24" i="21"/>
  <c r="GC24" i="21"/>
  <c r="GE93" i="21"/>
  <c r="FX93" i="21"/>
  <c r="FY93" i="21"/>
  <c r="GB93" i="21"/>
  <c r="GA91" i="21"/>
  <c r="FZ91" i="21"/>
  <c r="GC91" i="21"/>
  <c r="FU61" i="21"/>
  <c r="FY120" i="21"/>
  <c r="FW120" i="21"/>
  <c r="FX120" i="21"/>
  <c r="FV120" i="21"/>
  <c r="FZ120" i="21"/>
  <c r="FU120" i="21"/>
  <c r="GE120" i="21"/>
  <c r="GD120" i="21"/>
  <c r="FV114" i="21"/>
  <c r="FY92" i="21"/>
  <c r="FZ92" i="21"/>
  <c r="FV92" i="21"/>
  <c r="GE92" i="21"/>
  <c r="GD92" i="21"/>
  <c r="GA92" i="21"/>
  <c r="FZ137" i="21"/>
  <c r="FY137" i="21"/>
  <c r="FW91" i="21"/>
  <c r="FU91" i="21"/>
  <c r="GE91" i="21"/>
  <c r="FV91" i="21"/>
  <c r="GD91" i="21"/>
  <c r="GA90" i="21"/>
  <c r="FY90" i="21"/>
  <c r="FX90" i="21"/>
  <c r="FW90" i="21"/>
  <c r="FU90" i="21"/>
  <c r="GD90" i="21"/>
  <c r="GC90" i="21"/>
  <c r="FZ90" i="21"/>
  <c r="FV90" i="21"/>
  <c r="GE90" i="21"/>
  <c r="FX137" i="21"/>
  <c r="FW137" i="21"/>
  <c r="FV137" i="21"/>
  <c r="FU137" i="21"/>
  <c r="FY61" i="21"/>
  <c r="GB61" i="21"/>
  <c r="GC61" i="21"/>
  <c r="FX123" i="21"/>
  <c r="FY123" i="21"/>
  <c r="GB123" i="21"/>
  <c r="GA123" i="21"/>
  <c r="FU92" i="21"/>
  <c r="GE39" i="21"/>
  <c r="FX39" i="21"/>
  <c r="FZ39" i="21"/>
  <c r="GA39" i="21"/>
  <c r="GB39" i="21"/>
  <c r="FY39" i="21"/>
  <c r="GD39" i="21"/>
  <c r="GD114" i="21"/>
  <c r="FU114" i="21"/>
  <c r="FX114" i="21"/>
  <c r="FY114" i="21"/>
  <c r="FZ114" i="21"/>
  <c r="GE114" i="21"/>
  <c r="GC114" i="21"/>
  <c r="GB114" i="21"/>
  <c r="GA114" i="21"/>
  <c r="GA41" i="21"/>
  <c r="GD41" i="21"/>
  <c r="GE41" i="21"/>
  <c r="FU41" i="21"/>
  <c r="FV41" i="21"/>
  <c r="FW41" i="21"/>
  <c r="FX41" i="21"/>
  <c r="GB41" i="21"/>
  <c r="GC41" i="21"/>
  <c r="FY41" i="21"/>
  <c r="FZ41" i="21"/>
  <c r="FW48" i="21"/>
  <c r="FX48" i="21"/>
  <c r="GC48" i="21"/>
  <c r="FV48" i="21"/>
  <c r="FY48" i="21"/>
  <c r="FZ48" i="21"/>
  <c r="GA48" i="21"/>
  <c r="GE48" i="21"/>
  <c r="GB48" i="21"/>
  <c r="GD48" i="21"/>
  <c r="FU48" i="21"/>
  <c r="FW64" i="21"/>
  <c r="FX64" i="21"/>
  <c r="GC64" i="21"/>
  <c r="FV64" i="21"/>
  <c r="FY64" i="21"/>
  <c r="FZ64" i="21"/>
  <c r="GA64" i="21"/>
  <c r="GD64" i="21"/>
  <c r="GE64" i="21"/>
  <c r="FU64" i="21"/>
  <c r="GB64" i="21"/>
  <c r="FU99" i="21"/>
  <c r="FY99" i="21"/>
  <c r="FZ99" i="21"/>
  <c r="GA99" i="21"/>
  <c r="FW99" i="21"/>
  <c r="FX99" i="21"/>
  <c r="FV99" i="21"/>
  <c r="GE99" i="21"/>
  <c r="GB99" i="21"/>
  <c r="GC99" i="21"/>
  <c r="GD99" i="21"/>
  <c r="GA57" i="21"/>
  <c r="GD57" i="21"/>
  <c r="GE57" i="21"/>
  <c r="FU57" i="21"/>
  <c r="FX57" i="21"/>
  <c r="FV57" i="21"/>
  <c r="FW57" i="21"/>
  <c r="FZ57" i="21"/>
  <c r="GB57" i="21"/>
  <c r="GC57" i="21"/>
  <c r="FY57" i="21"/>
  <c r="FY36" i="21"/>
  <c r="GE36" i="21"/>
  <c r="GB36" i="21"/>
  <c r="GD36" i="21"/>
  <c r="GC36" i="21"/>
  <c r="FW36" i="21"/>
  <c r="FZ36" i="21"/>
  <c r="FU36" i="21"/>
  <c r="GA36" i="21"/>
  <c r="FV36" i="21"/>
  <c r="FX36" i="21"/>
  <c r="FY59" i="21"/>
  <c r="GB59" i="21"/>
  <c r="GC59" i="21"/>
  <c r="FZ59" i="21"/>
  <c r="GA59" i="21"/>
  <c r="GE59" i="21"/>
  <c r="GD59" i="21"/>
  <c r="FW59" i="21"/>
  <c r="FU59" i="21"/>
  <c r="FV59" i="21"/>
  <c r="FX59" i="21"/>
  <c r="FY52" i="21"/>
  <c r="GD52" i="21"/>
  <c r="GE52" i="21"/>
  <c r="FX52" i="21"/>
  <c r="GB52" i="21"/>
  <c r="FZ52" i="21"/>
  <c r="GA52" i="21"/>
  <c r="FU52" i="21"/>
  <c r="FV52" i="21"/>
  <c r="GC52" i="21"/>
  <c r="FW52" i="21"/>
  <c r="FX44" i="21"/>
  <c r="GA44" i="21"/>
  <c r="GB44" i="21"/>
  <c r="GD44" i="21"/>
  <c r="GE44" i="21"/>
  <c r="FZ44" i="21"/>
  <c r="GC44" i="21"/>
  <c r="FW44" i="21"/>
  <c r="FU44" i="21"/>
  <c r="FV44" i="21"/>
  <c r="FY44" i="21"/>
  <c r="FY84" i="21"/>
  <c r="GB84" i="21"/>
  <c r="GC84" i="21"/>
  <c r="GE84" i="21"/>
  <c r="GD84" i="21"/>
  <c r="FV84" i="21"/>
  <c r="FZ84" i="21"/>
  <c r="GA84" i="21"/>
  <c r="FU84" i="21"/>
  <c r="FW84" i="21"/>
  <c r="FX84" i="21"/>
  <c r="FX125" i="21"/>
  <c r="GA125" i="21"/>
  <c r="GB125" i="21"/>
  <c r="FU125" i="21"/>
  <c r="FV125" i="21"/>
  <c r="FW125" i="21"/>
  <c r="GE125" i="21"/>
  <c r="FY125" i="21"/>
  <c r="GC125" i="21"/>
  <c r="GD125" i="21"/>
  <c r="FZ125" i="21"/>
  <c r="FU50" i="21"/>
  <c r="FV50" i="21"/>
  <c r="GA50" i="21"/>
  <c r="GC50" i="21"/>
  <c r="GD50" i="21"/>
  <c r="GE50" i="21"/>
  <c r="FY50" i="21"/>
  <c r="FZ50" i="21"/>
  <c r="GB50" i="21"/>
  <c r="FW50" i="21"/>
  <c r="FX50" i="21"/>
  <c r="FU63" i="21"/>
  <c r="FX63" i="21"/>
  <c r="FY63" i="21"/>
  <c r="GD63" i="21"/>
  <c r="FV63" i="21"/>
  <c r="FW63" i="21"/>
  <c r="FZ63" i="21"/>
  <c r="GA63" i="21"/>
  <c r="GC63" i="21"/>
  <c r="GE63" i="21"/>
  <c r="GB63" i="21"/>
  <c r="FU132" i="21"/>
  <c r="GC132" i="21"/>
  <c r="GD132" i="21"/>
  <c r="GE132" i="21"/>
  <c r="FY132" i="21"/>
  <c r="FZ132" i="21"/>
  <c r="GA132" i="21"/>
  <c r="GB132" i="21"/>
  <c r="FV132" i="21"/>
  <c r="FX132" i="21"/>
  <c r="FW132" i="21"/>
  <c r="FU67" i="21"/>
  <c r="FZ67" i="21"/>
  <c r="GE67" i="21"/>
  <c r="GA67" i="21"/>
  <c r="GB67" i="21"/>
  <c r="GC67" i="21"/>
  <c r="GD67" i="21"/>
  <c r="FW67" i="21"/>
  <c r="FY67" i="21"/>
  <c r="FV67" i="21"/>
  <c r="FX67" i="21"/>
  <c r="FU116" i="21"/>
  <c r="GC116" i="21"/>
  <c r="GD116" i="21"/>
  <c r="GE116" i="21"/>
  <c r="FZ116" i="21"/>
  <c r="GA116" i="21"/>
  <c r="GB116" i="21"/>
  <c r="FW116" i="21"/>
  <c r="FV116" i="21"/>
  <c r="FX116" i="21"/>
  <c r="FY116" i="21"/>
  <c r="FY68" i="21"/>
  <c r="GC68" i="21"/>
  <c r="GD68" i="21"/>
  <c r="GE68" i="21"/>
  <c r="FU68" i="21"/>
  <c r="FV68" i="21"/>
  <c r="FX68" i="21"/>
  <c r="GA68" i="21"/>
  <c r="FW68" i="21"/>
  <c r="FZ68" i="21"/>
  <c r="GB68" i="21"/>
  <c r="FU95" i="21"/>
  <c r="FX95" i="21"/>
  <c r="FY95" i="21"/>
  <c r="GE95" i="21"/>
  <c r="GD95" i="21"/>
  <c r="GB95" i="21"/>
  <c r="FV95" i="21"/>
  <c r="FW95" i="21"/>
  <c r="FZ95" i="21"/>
  <c r="GA95" i="21"/>
  <c r="GC95" i="21"/>
  <c r="GA89" i="21"/>
  <c r="GD89" i="21"/>
  <c r="GE89" i="21"/>
  <c r="FU89" i="21"/>
  <c r="FV89" i="21"/>
  <c r="FX89" i="21"/>
  <c r="FW89" i="21"/>
  <c r="GC89" i="21"/>
  <c r="FY89" i="21"/>
  <c r="FZ89" i="21"/>
  <c r="GB89" i="21"/>
  <c r="FU31" i="21"/>
  <c r="FX31" i="21"/>
  <c r="FY31" i="21"/>
  <c r="GD31" i="21"/>
  <c r="FV31" i="21"/>
  <c r="GB31" i="21"/>
  <c r="FW31" i="21"/>
  <c r="FZ31" i="21"/>
  <c r="GA31" i="21"/>
  <c r="GC31" i="21"/>
  <c r="GE31" i="21"/>
  <c r="FU115" i="21"/>
  <c r="FV115" i="21"/>
  <c r="GB115" i="21"/>
  <c r="GC115" i="21"/>
  <c r="GD115" i="21"/>
  <c r="FW115" i="21"/>
  <c r="FX115" i="21"/>
  <c r="FY115" i="21"/>
  <c r="FZ115" i="21"/>
  <c r="GE115" i="21"/>
  <c r="GA115" i="21"/>
  <c r="FY43" i="21"/>
  <c r="GB43" i="21"/>
  <c r="GC43" i="21"/>
  <c r="FZ43" i="21"/>
  <c r="GA43" i="21"/>
  <c r="GE43" i="21"/>
  <c r="GD43" i="21"/>
  <c r="FV43" i="21"/>
  <c r="FW43" i="21"/>
  <c r="FX43" i="21"/>
  <c r="FU43" i="21"/>
  <c r="FY100" i="21"/>
  <c r="FZ100" i="21"/>
  <c r="GA100" i="21"/>
  <c r="FX100" i="21"/>
  <c r="FU100" i="21"/>
  <c r="FW100" i="21"/>
  <c r="FV100" i="21"/>
  <c r="GE100" i="21"/>
  <c r="GB100" i="21"/>
  <c r="GD100" i="21"/>
  <c r="GC100" i="21"/>
  <c r="FV110" i="21"/>
  <c r="FY110" i="21"/>
  <c r="FZ110" i="21"/>
  <c r="FU110" i="21"/>
  <c r="FW110" i="21"/>
  <c r="FX110" i="21"/>
  <c r="GA110" i="21"/>
  <c r="GB110" i="21"/>
  <c r="GC110" i="21"/>
  <c r="GD110" i="21"/>
  <c r="GE110" i="21"/>
  <c r="FW96" i="21"/>
  <c r="FX96" i="21"/>
  <c r="FY96" i="21"/>
  <c r="FU96" i="21"/>
  <c r="FV96" i="21"/>
  <c r="GA96" i="21"/>
  <c r="FZ96" i="21"/>
  <c r="GC96" i="21"/>
  <c r="GE96" i="21"/>
  <c r="GD96" i="21"/>
  <c r="GB96" i="21"/>
  <c r="FU111" i="21"/>
  <c r="FX111" i="21"/>
  <c r="FY111" i="21"/>
  <c r="FV111" i="21"/>
  <c r="FW111" i="21"/>
  <c r="FZ111" i="21"/>
  <c r="GB111" i="21"/>
  <c r="GC111" i="21"/>
  <c r="GE111" i="21"/>
  <c r="GD111" i="21"/>
  <c r="GA111" i="21"/>
  <c r="FY75" i="21"/>
  <c r="GB75" i="21"/>
  <c r="GC75" i="21"/>
  <c r="FZ75" i="21"/>
  <c r="GA75" i="21"/>
  <c r="GE75" i="21"/>
  <c r="GD75" i="21"/>
  <c r="FU75" i="21"/>
  <c r="FV75" i="21"/>
  <c r="FW75" i="21"/>
  <c r="FX75" i="21"/>
  <c r="FY27" i="21"/>
  <c r="GB27" i="21"/>
  <c r="GC27" i="21"/>
  <c r="FZ27" i="21"/>
  <c r="GA27" i="21"/>
  <c r="GD27" i="21"/>
  <c r="GE27" i="21"/>
  <c r="FU27" i="21"/>
  <c r="FW27" i="21"/>
  <c r="FV27" i="21"/>
  <c r="FX27" i="21"/>
  <c r="FU47" i="21"/>
  <c r="FX47" i="21"/>
  <c r="FY47" i="21"/>
  <c r="GD47" i="21"/>
  <c r="FV47" i="21"/>
  <c r="GA47" i="21"/>
  <c r="GB47" i="21"/>
  <c r="FW47" i="21"/>
  <c r="FZ47" i="21"/>
  <c r="GC47" i="21"/>
  <c r="GE47" i="21"/>
  <c r="GA105" i="21"/>
  <c r="GD105" i="21"/>
  <c r="GE105" i="21"/>
  <c r="FY105" i="21"/>
  <c r="FZ105" i="21"/>
  <c r="GB105" i="21"/>
  <c r="FU105" i="21"/>
  <c r="FV105" i="21"/>
  <c r="FW105" i="21"/>
  <c r="FX105" i="21"/>
  <c r="GC105" i="21"/>
  <c r="FU35" i="21"/>
  <c r="FZ35" i="21"/>
  <c r="GE35" i="21"/>
  <c r="GC35" i="21"/>
  <c r="GD35" i="21"/>
  <c r="FW35" i="21"/>
  <c r="GA35" i="21"/>
  <c r="FX35" i="21"/>
  <c r="FY35" i="21"/>
  <c r="FV35" i="21"/>
  <c r="GB35" i="21"/>
  <c r="FW32" i="21"/>
  <c r="FX32" i="21"/>
  <c r="GC32" i="21"/>
  <c r="FV32" i="21"/>
  <c r="FY32" i="21"/>
  <c r="FZ32" i="21"/>
  <c r="GA32" i="21"/>
  <c r="GD32" i="21"/>
  <c r="FU32" i="21"/>
  <c r="GB32" i="21"/>
  <c r="GE32" i="21"/>
  <c r="FU83" i="21"/>
  <c r="FZ83" i="21"/>
  <c r="GE83" i="21"/>
  <c r="FY83" i="21"/>
  <c r="GD83" i="21"/>
  <c r="GA83" i="21"/>
  <c r="GC83" i="21"/>
  <c r="GB83" i="21"/>
  <c r="FV83" i="21"/>
  <c r="FW83" i="21"/>
  <c r="FX83" i="21"/>
  <c r="FU51" i="21"/>
  <c r="FZ51" i="21"/>
  <c r="GE51" i="21"/>
  <c r="GB51" i="21"/>
  <c r="GC51" i="21"/>
  <c r="GD51" i="21"/>
  <c r="FV51" i="21"/>
  <c r="FW51" i="21"/>
  <c r="FX51" i="21"/>
  <c r="FY51" i="21"/>
  <c r="GA51" i="21"/>
  <c r="GD119" i="21"/>
  <c r="GB119" i="21"/>
  <c r="GC119" i="21"/>
  <c r="GE119" i="21"/>
  <c r="FU119" i="21"/>
  <c r="FV119" i="21"/>
  <c r="FW119" i="21"/>
  <c r="FZ119" i="21"/>
  <c r="FX119" i="21"/>
  <c r="FY119" i="21"/>
  <c r="GA119" i="21"/>
  <c r="FL134" i="19"/>
  <c r="FT150" i="21" l="1"/>
  <c r="FT148" i="21"/>
  <c r="FE141" i="20"/>
  <c r="FE139" i="20"/>
  <c r="FT6" i="21" l="1"/>
  <c r="BF140" i="21"/>
  <c r="BE140" i="21"/>
  <c r="AL140" i="21"/>
  <c r="AL151" i="21" s="1"/>
  <c r="V140" i="21"/>
  <c r="V151" i="21" s="1"/>
  <c r="T140" i="21"/>
  <c r="S140" i="21"/>
  <c r="R140" i="21"/>
  <c r="Q140" i="21"/>
  <c r="P140" i="21"/>
  <c r="O140" i="21"/>
  <c r="N140" i="21"/>
  <c r="M140" i="21"/>
  <c r="BE151" i="21" l="1"/>
  <c r="BE149" i="21"/>
  <c r="AD140" i="21"/>
  <c r="FR140" i="21"/>
  <c r="FR145" i="21" s="1"/>
  <c r="FM140" i="21"/>
  <c r="FJ141" i="21" s="1"/>
  <c r="EZ140" i="21"/>
  <c r="EY140" i="21"/>
  <c r="EX140" i="21"/>
  <c r="EW140" i="21"/>
  <c r="EW149" i="21" s="1"/>
  <c r="EV140" i="21"/>
  <c r="EU140" i="21"/>
  <c r="ET140" i="21"/>
  <c r="ES140" i="21"/>
  <c r="ES149" i="21" s="1"/>
  <c r="ER140" i="21"/>
  <c r="EQ140" i="21"/>
  <c r="EQ149" i="21" s="1"/>
  <c r="EP140" i="21"/>
  <c r="EO140" i="21"/>
  <c r="EN140" i="21"/>
  <c r="EN149" i="21" s="1"/>
  <c r="EM140" i="21"/>
  <c r="EL140" i="21"/>
  <c r="EK140" i="21"/>
  <c r="EJ140" i="21"/>
  <c r="EJ149" i="21" s="1"/>
  <c r="EI140" i="21"/>
  <c r="EG140" i="21"/>
  <c r="EF140" i="21"/>
  <c r="EF151" i="21" s="1"/>
  <c r="EE140" i="21"/>
  <c r="ED140" i="21"/>
  <c r="EC140" i="21"/>
  <c r="EB140" i="21"/>
  <c r="EA140" i="21"/>
  <c r="DZ140" i="21"/>
  <c r="DY140" i="21"/>
  <c r="DU140" i="21"/>
  <c r="DT140" i="21"/>
  <c r="DS140" i="21"/>
  <c r="DR140" i="21"/>
  <c r="DQ140" i="21"/>
  <c r="DP140" i="21"/>
  <c r="DO140" i="21"/>
  <c r="DN140" i="21"/>
  <c r="DM140" i="21"/>
  <c r="DH140" i="21"/>
  <c r="DG140" i="21"/>
  <c r="DF140" i="21"/>
  <c r="DE140" i="21"/>
  <c r="DD140" i="21"/>
  <c r="DC140" i="21"/>
  <c r="DC151" i="21" s="1"/>
  <c r="DB140" i="21"/>
  <c r="DA140" i="21"/>
  <c r="CZ140" i="21"/>
  <c r="CZ151" i="21" s="1"/>
  <c r="CX140" i="21"/>
  <c r="CW140" i="21"/>
  <c r="CV140" i="21"/>
  <c r="CV151" i="21" s="1"/>
  <c r="CU140" i="21"/>
  <c r="CT140" i="21"/>
  <c r="CS140" i="21"/>
  <c r="CS151" i="21" s="1"/>
  <c r="CR140" i="21"/>
  <c r="CQ140" i="21"/>
  <c r="CP140" i="21"/>
  <c r="CP151" i="21" s="1"/>
  <c r="CO140" i="21"/>
  <c r="CN140" i="21"/>
  <c r="CM140" i="21"/>
  <c r="CM151" i="21" s="1"/>
  <c r="CL140" i="21"/>
  <c r="CL151" i="21" s="1"/>
  <c r="CK140" i="21"/>
  <c r="CJ140" i="21"/>
  <c r="CJ151" i="21" s="1"/>
  <c r="CI140" i="21"/>
  <c r="CH140" i="21"/>
  <c r="CG140" i="21"/>
  <c r="CF140" i="21"/>
  <c r="CE140" i="21"/>
  <c r="CD140" i="21"/>
  <c r="CC140" i="21"/>
  <c r="CB140" i="21"/>
  <c r="CA140" i="21"/>
  <c r="BZ140" i="21"/>
  <c r="BY140" i="21"/>
  <c r="BY151" i="21" s="1"/>
  <c r="BX140" i="21"/>
  <c r="BW140" i="21"/>
  <c r="BU140" i="21"/>
  <c r="BT140" i="21"/>
  <c r="BS140" i="21"/>
  <c r="BL140" i="21"/>
  <c r="BK140" i="21"/>
  <c r="BJ140" i="21"/>
  <c r="BJ151" i="21" s="1"/>
  <c r="BI140" i="21"/>
  <c r="BI151" i="21" s="1"/>
  <c r="BH140" i="21"/>
  <c r="BG140" i="21"/>
  <c r="BD140" i="21"/>
  <c r="BD151" i="21" s="1"/>
  <c r="BC140" i="21"/>
  <c r="BB140" i="21"/>
  <c r="BA140" i="21"/>
  <c r="BA151" i="21" s="1"/>
  <c r="AZ140" i="21"/>
  <c r="AY140" i="21"/>
  <c r="AY151" i="21" s="1"/>
  <c r="AX140" i="21"/>
  <c r="AX151" i="21" s="1"/>
  <c r="AV140" i="21"/>
  <c r="AU140" i="21"/>
  <c r="AU151" i="21" s="1"/>
  <c r="AT140" i="21"/>
  <c r="AS140" i="21"/>
  <c r="AR140" i="21"/>
  <c r="AQ151" i="21"/>
  <c r="AP140" i="21"/>
  <c r="AO140" i="21"/>
  <c r="AN140" i="21"/>
  <c r="AN151" i="21" s="1"/>
  <c r="AM140" i="21"/>
  <c r="AK140" i="21"/>
  <c r="AK151" i="21" s="1"/>
  <c r="AJ140" i="21"/>
  <c r="AI140" i="21"/>
  <c r="AH140" i="21"/>
  <c r="AH151" i="21" s="1"/>
  <c r="AG140" i="21"/>
  <c r="AG149" i="21" s="1"/>
  <c r="AF140" i="21"/>
  <c r="AE140" i="21"/>
  <c r="AE151" i="21" s="1"/>
  <c r="AC140" i="21"/>
  <c r="AB140" i="21"/>
  <c r="AB149" i="21" s="1"/>
  <c r="AA140" i="21"/>
  <c r="Z140" i="21"/>
  <c r="Y140" i="21"/>
  <c r="X140" i="21"/>
  <c r="X151" i="21" s="1"/>
  <c r="W140" i="21"/>
  <c r="W149" i="21" s="1"/>
  <c r="U140" i="21"/>
  <c r="L140" i="21"/>
  <c r="K140" i="21"/>
  <c r="J140" i="21"/>
  <c r="J151" i="21" s="1"/>
  <c r="I140" i="21"/>
  <c r="H140" i="21"/>
  <c r="H151" i="21" s="1"/>
  <c r="G140" i="21"/>
  <c r="G151" i="21" s="1"/>
  <c r="F140" i="21"/>
  <c r="F149" i="21" s="1"/>
  <c r="E140" i="21"/>
  <c r="E151" i="21" s="1"/>
  <c r="EV149" i="21" l="1"/>
  <c r="EV151" i="21"/>
  <c r="DU149" i="21"/>
  <c r="DU151" i="21"/>
  <c r="EZ149" i="21"/>
  <c r="EZ151" i="21"/>
  <c r="EO149" i="21"/>
  <c r="EO151" i="21"/>
  <c r="EN141" i="21"/>
  <c r="ED149" i="21"/>
  <c r="ED151" i="21"/>
  <c r="DR149" i="21"/>
  <c r="DR151" i="21"/>
  <c r="DQ149" i="21"/>
  <c r="DQ151" i="21"/>
  <c r="ET149" i="21"/>
  <c r="ET151" i="21"/>
  <c r="EY149" i="21"/>
  <c r="EY151" i="21"/>
  <c r="EU149" i="21"/>
  <c r="ET141" i="21"/>
  <c r="EU151" i="21"/>
  <c r="EX149" i="21"/>
  <c r="EX141" i="21"/>
  <c r="EX151" i="21"/>
  <c r="ER149" i="21"/>
  <c r="ER151" i="21"/>
  <c r="EQ141" i="21"/>
  <c r="EQ151" i="21"/>
  <c r="EL149" i="21"/>
  <c r="EL151" i="21"/>
  <c r="EM149" i="21"/>
  <c r="EM151" i="21"/>
  <c r="EK141" i="21"/>
  <c r="EK151" i="21"/>
  <c r="EG149" i="21"/>
  <c r="EG151" i="21"/>
  <c r="EI149" i="21"/>
  <c r="EI151" i="21"/>
  <c r="EH141" i="21"/>
  <c r="EE149" i="21"/>
  <c r="EE141" i="21"/>
  <c r="EE151" i="21"/>
  <c r="EC149" i="21"/>
  <c r="EC151" i="21"/>
  <c r="EB141" i="21"/>
  <c r="EB151" i="21"/>
  <c r="EA149" i="21"/>
  <c r="EA151" i="21"/>
  <c r="DZ149" i="21"/>
  <c r="DZ151" i="21"/>
  <c r="DY151" i="21"/>
  <c r="DV141" i="21"/>
  <c r="DS149" i="21"/>
  <c r="DS151" i="21"/>
  <c r="DT149" i="21"/>
  <c r="DS141" i="21"/>
  <c r="DT151" i="21"/>
  <c r="DP141" i="21"/>
  <c r="DP151" i="21"/>
  <c r="DO149" i="21"/>
  <c r="DO151" i="21"/>
  <c r="DJ141" i="21"/>
  <c r="DF141" i="21"/>
  <c r="CX149" i="21"/>
  <c r="CX151" i="21"/>
  <c r="CA149" i="21"/>
  <c r="CA151" i="21"/>
  <c r="DD149" i="21"/>
  <c r="DD151" i="21"/>
  <c r="DE149" i="21"/>
  <c r="DE151" i="21"/>
  <c r="DF149" i="21"/>
  <c r="DF151" i="21"/>
  <c r="CQ149" i="21"/>
  <c r="CQ151" i="21"/>
  <c r="DG149" i="21"/>
  <c r="DG151" i="21"/>
  <c r="DH149" i="21"/>
  <c r="DH151" i="21"/>
  <c r="DM149" i="21"/>
  <c r="DM151" i="21"/>
  <c r="CK149" i="21"/>
  <c r="CK151" i="21"/>
  <c r="DN149" i="21"/>
  <c r="DN151" i="21"/>
  <c r="DB149" i="21"/>
  <c r="DB151" i="21"/>
  <c r="DA149" i="21"/>
  <c r="CY141" i="21"/>
  <c r="DA151" i="21"/>
  <c r="CW149" i="21"/>
  <c r="CW151" i="21"/>
  <c r="CU149" i="21"/>
  <c r="CU151" i="21"/>
  <c r="CS141" i="21"/>
  <c r="CT149" i="21"/>
  <c r="CT151" i="21"/>
  <c r="CR149" i="21"/>
  <c r="CR151" i="21"/>
  <c r="CO149" i="21"/>
  <c r="CO151" i="21"/>
  <c r="CN149" i="21"/>
  <c r="CN151" i="21"/>
  <c r="CI149" i="21"/>
  <c r="CI151" i="21"/>
  <c r="CH149" i="21"/>
  <c r="CH151" i="21"/>
  <c r="CG149" i="21"/>
  <c r="CG151" i="21"/>
  <c r="BZ149" i="21"/>
  <c r="BZ151" i="21"/>
  <c r="BX149" i="21"/>
  <c r="BX151" i="21"/>
  <c r="BW149" i="21"/>
  <c r="BW151" i="21"/>
  <c r="BU149" i="21"/>
  <c r="BU141" i="21"/>
  <c r="BU151" i="21"/>
  <c r="BL151" i="21"/>
  <c r="BL149" i="21"/>
  <c r="BK149" i="21"/>
  <c r="BK151" i="21"/>
  <c r="CZ149" i="21"/>
  <c r="O141" i="21"/>
  <c r="DC149" i="21"/>
  <c r="DC141" i="21"/>
  <c r="CV141" i="21"/>
  <c r="CM141" i="21"/>
  <c r="CG141" i="21"/>
  <c r="CJ149" i="21"/>
  <c r="CJ141" i="21"/>
  <c r="CP149" i="21"/>
  <c r="CP141" i="21"/>
  <c r="BM141" i="21"/>
  <c r="BY141" i="21"/>
  <c r="BJ149" i="21"/>
  <c r="BJ141" i="21"/>
  <c r="AT151" i="21"/>
  <c r="AT141" i="21"/>
  <c r="AA151" i="21"/>
  <c r="AA141" i="21"/>
  <c r="AC149" i="21"/>
  <c r="AC151" i="21"/>
  <c r="BH149" i="21"/>
  <c r="BH151" i="21"/>
  <c r="BI149" i="21"/>
  <c r="AS149" i="21"/>
  <c r="AS151" i="21"/>
  <c r="AV149" i="21"/>
  <c r="AV151" i="21"/>
  <c r="AJ149" i="21"/>
  <c r="AJ151" i="21"/>
  <c r="AR149" i="21"/>
  <c r="AR151" i="21"/>
  <c r="AF149" i="21"/>
  <c r="AF151" i="21"/>
  <c r="AM149" i="21"/>
  <c r="AM151" i="21"/>
  <c r="AZ149" i="21"/>
  <c r="AZ151" i="21"/>
  <c r="AO149" i="21"/>
  <c r="AO151" i="21"/>
  <c r="BB149" i="21"/>
  <c r="BB151" i="21"/>
  <c r="L149" i="21"/>
  <c r="L151" i="21"/>
  <c r="AP149" i="21"/>
  <c r="AP151" i="21"/>
  <c r="BC149" i="21"/>
  <c r="BC151" i="21"/>
  <c r="AI149" i="21"/>
  <c r="AI151" i="21"/>
  <c r="U151" i="21"/>
  <c r="Y149" i="21"/>
  <c r="Y151" i="21"/>
  <c r="Z149" i="21"/>
  <c r="Z151" i="21"/>
  <c r="I149" i="21"/>
  <c r="I151" i="21"/>
  <c r="K149" i="21"/>
  <c r="K151" i="21"/>
  <c r="AH141" i="21"/>
  <c r="AK149" i="21"/>
  <c r="AK141" i="21"/>
  <c r="AQ149" i="21"/>
  <c r="AQ141" i="21"/>
  <c r="AN149" i="21"/>
  <c r="AN141" i="21"/>
  <c r="X149" i="21"/>
  <c r="X141" i="21"/>
  <c r="AT149" i="21"/>
  <c r="E141" i="21"/>
  <c r="AE149" i="21"/>
  <c r="AE141" i="21"/>
  <c r="AX149" i="21"/>
  <c r="AX141" i="21"/>
  <c r="BD149" i="21"/>
  <c r="BD141" i="21"/>
  <c r="BG141" i="21"/>
  <c r="AA149" i="21"/>
  <c r="G149" i="21"/>
  <c r="G141" i="21"/>
  <c r="BA141" i="21"/>
  <c r="J141" i="21"/>
  <c r="FX9" i="21"/>
  <c r="GD13" i="21"/>
  <c r="GC8" i="21"/>
  <c r="FW20" i="21"/>
  <c r="EP149" i="21"/>
  <c r="J149" i="21"/>
  <c r="FY12" i="21"/>
  <c r="FV19" i="21"/>
  <c r="U149" i="21"/>
  <c r="DY149" i="21"/>
  <c r="GD14" i="21"/>
  <c r="EB149" i="21"/>
  <c r="FZ6" i="21"/>
  <c r="FW7" i="21"/>
  <c r="FY9" i="21"/>
  <c r="FO140" i="21"/>
  <c r="FO145" i="21" s="1"/>
  <c r="FN140" i="21"/>
  <c r="FN145" i="21" s="1"/>
  <c r="FP140" i="21"/>
  <c r="FP145" i="21" s="1"/>
  <c r="FS140" i="21"/>
  <c r="FS145" i="21" s="1"/>
  <c r="FQ140" i="21"/>
  <c r="FQ145" i="21" s="1"/>
  <c r="E149" i="21"/>
  <c r="AH149" i="21"/>
  <c r="AU149" i="21"/>
  <c r="BY149" i="21"/>
  <c r="CS149" i="21"/>
  <c r="DP149" i="21"/>
  <c r="EF149" i="21"/>
  <c r="AY149" i="21"/>
  <c r="CL149" i="21"/>
  <c r="CM149" i="21"/>
  <c r="CV149" i="21"/>
  <c r="H149" i="21"/>
  <c r="BA149" i="21"/>
  <c r="EK149" i="21"/>
  <c r="FT151" i="21" l="1"/>
  <c r="FT149" i="21"/>
  <c r="FU13" i="21"/>
  <c r="FZ13" i="21"/>
  <c r="FW13" i="21"/>
  <c r="GD9" i="21"/>
  <c r="FU9" i="21"/>
  <c r="GA9" i="21"/>
  <c r="FZ9" i="21"/>
  <c r="GB9" i="21"/>
  <c r="FV7" i="21"/>
  <c r="GC9" i="21"/>
  <c r="GA13" i="21"/>
  <c r="FW9" i="21"/>
  <c r="GB13" i="21"/>
  <c r="GC13" i="21"/>
  <c r="GE9" i="21"/>
  <c r="FY13" i="21"/>
  <c r="FV9" i="21"/>
  <c r="FV13" i="21"/>
  <c r="GE13" i="21"/>
  <c r="FX13" i="21"/>
  <c r="FY8" i="21"/>
  <c r="FV20" i="21"/>
  <c r="GB12" i="21"/>
  <c r="FW19" i="21"/>
  <c r="GE12" i="21"/>
  <c r="GA7" i="21"/>
  <c r="FV12" i="21"/>
  <c r="FX12" i="21"/>
  <c r="GC7" i="21"/>
  <c r="GA14" i="21"/>
  <c r="FV8" i="21"/>
  <c r="FX8" i="21"/>
  <c r="GA8" i="21"/>
  <c r="GB8" i="21"/>
  <c r="GD8" i="21"/>
  <c r="GC19" i="21"/>
  <c r="FZ8" i="21"/>
  <c r="GE8" i="21"/>
  <c r="FU8" i="21"/>
  <c r="FU7" i="21"/>
  <c r="FW8" i="21"/>
  <c r="GA19" i="21"/>
  <c r="GE19" i="21"/>
  <c r="FU19" i="21"/>
  <c r="FX20" i="21"/>
  <c r="GE20" i="21"/>
  <c r="GA20" i="21"/>
  <c r="FY20" i="21"/>
  <c r="FZ20" i="21"/>
  <c r="GB6" i="21"/>
  <c r="FZ14" i="21"/>
  <c r="GB20" i="21"/>
  <c r="GC14" i="21"/>
  <c r="GC20" i="21"/>
  <c r="GD20" i="21"/>
  <c r="FU14" i="21"/>
  <c r="FU20" i="21"/>
  <c r="FY14" i="21"/>
  <c r="FY6" i="21"/>
  <c r="GB14" i="21"/>
  <c r="FV14" i="21"/>
  <c r="FW14" i="21"/>
  <c r="FX14" i="21"/>
  <c r="FZ12" i="21"/>
  <c r="GA12" i="21"/>
  <c r="FW12" i="21"/>
  <c r="FV6" i="21"/>
  <c r="FU12" i="21"/>
  <c r="GE14" i="21"/>
  <c r="GD7" i="21"/>
  <c r="GE7" i="21"/>
  <c r="GB7" i="21"/>
  <c r="FZ7" i="21"/>
  <c r="FX7" i="21"/>
  <c r="FY7" i="21"/>
  <c r="GD19" i="21"/>
  <c r="GB19" i="21"/>
  <c r="FZ19" i="21"/>
  <c r="FY19" i="21"/>
  <c r="FX19" i="21"/>
  <c r="GC6" i="21"/>
  <c r="GE6" i="21"/>
  <c r="GD6" i="21"/>
  <c r="GA6" i="21"/>
  <c r="FX6" i="21"/>
  <c r="FW6" i="21"/>
  <c r="FU6" i="21"/>
  <c r="GC12" i="21"/>
  <c r="GD12" i="21"/>
  <c r="FT140" i="21"/>
  <c r="FZ16" i="21"/>
  <c r="FY16" i="21"/>
  <c r="FX16" i="21"/>
  <c r="FW16" i="21"/>
  <c r="GD16" i="21"/>
  <c r="GA16" i="21"/>
  <c r="GE16" i="21"/>
  <c r="GC16" i="21"/>
  <c r="GB16" i="21"/>
  <c r="FV16" i="21"/>
  <c r="FU16" i="21"/>
  <c r="GB18" i="21"/>
  <c r="GA18" i="21"/>
  <c r="FZ18" i="21"/>
  <c r="FY18" i="21"/>
  <c r="FV18" i="21"/>
  <c r="FW18" i="21"/>
  <c r="FU18" i="21"/>
  <c r="GD18" i="21"/>
  <c r="GE18" i="21"/>
  <c r="GC18" i="21"/>
  <c r="FX18" i="21"/>
  <c r="GE10" i="21"/>
  <c r="GD10" i="21"/>
  <c r="GC10" i="21"/>
  <c r="FZ10" i="21"/>
  <c r="FX10" i="21"/>
  <c r="GB10" i="21"/>
  <c r="GA10" i="21"/>
  <c r="FW10" i="21"/>
  <c r="FY10" i="21"/>
  <c r="FV10" i="21"/>
  <c r="FU10" i="21"/>
  <c r="DE131" i="20"/>
  <c r="EY5" i="20"/>
  <c r="EZ5" i="20"/>
  <c r="FA5" i="20"/>
  <c r="FB5" i="20"/>
  <c r="FD5" i="20"/>
  <c r="EY6" i="20"/>
  <c r="EZ6" i="20"/>
  <c r="FA6" i="20"/>
  <c r="FB6" i="20"/>
  <c r="FD6" i="20"/>
  <c r="EY7" i="20"/>
  <c r="EZ7" i="20"/>
  <c r="FA7" i="20"/>
  <c r="FB7" i="20"/>
  <c r="FD7" i="20"/>
  <c r="EY8" i="20"/>
  <c r="EZ8" i="20"/>
  <c r="FA8" i="20"/>
  <c r="FB8" i="20"/>
  <c r="FD8" i="20"/>
  <c r="EY9" i="20"/>
  <c r="EZ9" i="20"/>
  <c r="FA9" i="20"/>
  <c r="FB9" i="20"/>
  <c r="FD9" i="20"/>
  <c r="EY10" i="20"/>
  <c r="EZ10" i="20"/>
  <c r="FA10" i="20"/>
  <c r="FB10" i="20"/>
  <c r="FD10" i="20"/>
  <c r="EY11" i="20"/>
  <c r="EZ11" i="20"/>
  <c r="FA11" i="20"/>
  <c r="FB11" i="20"/>
  <c r="FD11" i="20"/>
  <c r="EY12" i="20"/>
  <c r="EZ12" i="20"/>
  <c r="FA12" i="20"/>
  <c r="FB12" i="20"/>
  <c r="FD12" i="20"/>
  <c r="EY13" i="20"/>
  <c r="EZ13" i="20"/>
  <c r="FA13" i="20"/>
  <c r="FB13" i="20"/>
  <c r="FD13" i="20"/>
  <c r="EY14" i="20"/>
  <c r="EZ14" i="20"/>
  <c r="FA14" i="20"/>
  <c r="FB14" i="20"/>
  <c r="FD14" i="20"/>
  <c r="EY15" i="20"/>
  <c r="EZ15" i="20"/>
  <c r="FA15" i="20"/>
  <c r="FB15" i="20"/>
  <c r="FD15" i="20"/>
  <c r="EY16" i="20"/>
  <c r="EZ16" i="20"/>
  <c r="FA16" i="20"/>
  <c r="FB16" i="20"/>
  <c r="FD16" i="20"/>
  <c r="EY17" i="20"/>
  <c r="EZ17" i="20"/>
  <c r="FA17" i="20"/>
  <c r="FB17" i="20"/>
  <c r="FD17" i="20"/>
  <c r="EY18" i="20"/>
  <c r="EZ18" i="20"/>
  <c r="FA18" i="20"/>
  <c r="FB18" i="20"/>
  <c r="FD18" i="20"/>
  <c r="EY19" i="20"/>
  <c r="EZ19" i="20"/>
  <c r="FA19" i="20"/>
  <c r="FB19" i="20"/>
  <c r="FD19" i="20"/>
  <c r="EY20" i="20"/>
  <c r="EZ20" i="20"/>
  <c r="FA20" i="20"/>
  <c r="FB20" i="20"/>
  <c r="FD20" i="20"/>
  <c r="EY21" i="20"/>
  <c r="EZ21" i="20"/>
  <c r="FA21" i="20"/>
  <c r="FB21" i="20"/>
  <c r="FD21" i="20"/>
  <c r="EY22" i="20"/>
  <c r="EZ22" i="20"/>
  <c r="FA22" i="20"/>
  <c r="FB22" i="20"/>
  <c r="FD22" i="20"/>
  <c r="EY23" i="20"/>
  <c r="EZ23" i="20"/>
  <c r="FA23" i="20"/>
  <c r="FB23" i="20"/>
  <c r="FD23" i="20"/>
  <c r="EY24" i="20"/>
  <c r="EZ24" i="20"/>
  <c r="FA24" i="20"/>
  <c r="FB24" i="20"/>
  <c r="FD24" i="20"/>
  <c r="EY25" i="20"/>
  <c r="EZ25" i="20"/>
  <c r="FA25" i="20"/>
  <c r="FB25" i="20"/>
  <c r="FD25" i="20"/>
  <c r="EY26" i="20"/>
  <c r="EZ26" i="20"/>
  <c r="FA26" i="20"/>
  <c r="FB26" i="20"/>
  <c r="FD26" i="20"/>
  <c r="EY27" i="20"/>
  <c r="EZ27" i="20"/>
  <c r="FA27" i="20"/>
  <c r="FB27" i="20"/>
  <c r="FD27" i="20"/>
  <c r="EY28" i="20"/>
  <c r="EZ28" i="20"/>
  <c r="FA28" i="20"/>
  <c r="FB28" i="20"/>
  <c r="FD28" i="20"/>
  <c r="EY29" i="20"/>
  <c r="EZ29" i="20"/>
  <c r="FA29" i="20"/>
  <c r="FB29" i="20"/>
  <c r="FD29" i="20"/>
  <c r="EY30" i="20"/>
  <c r="EZ30" i="20"/>
  <c r="FA30" i="20"/>
  <c r="FB30" i="20"/>
  <c r="FD30" i="20"/>
  <c r="EY31" i="20"/>
  <c r="EZ31" i="20"/>
  <c r="FA31" i="20"/>
  <c r="FB31" i="20"/>
  <c r="FD31" i="20"/>
  <c r="EY32" i="20"/>
  <c r="EZ32" i="20"/>
  <c r="FA32" i="20"/>
  <c r="FB32" i="20"/>
  <c r="FD32" i="20"/>
  <c r="EY33" i="20"/>
  <c r="EZ33" i="20"/>
  <c r="FA33" i="20"/>
  <c r="FB33" i="20"/>
  <c r="FD33" i="20"/>
  <c r="EY34" i="20"/>
  <c r="EZ34" i="20"/>
  <c r="FA34" i="20"/>
  <c r="FB34" i="20"/>
  <c r="FD34" i="20"/>
  <c r="EY35" i="20"/>
  <c r="EZ35" i="20"/>
  <c r="FA35" i="20"/>
  <c r="FB35" i="20"/>
  <c r="FD35" i="20"/>
  <c r="EY36" i="20"/>
  <c r="EZ36" i="20"/>
  <c r="FA36" i="20"/>
  <c r="FB36" i="20"/>
  <c r="FD36" i="20"/>
  <c r="EY37" i="20"/>
  <c r="EZ37" i="20"/>
  <c r="FA37" i="20"/>
  <c r="FB37" i="20"/>
  <c r="FD37" i="20"/>
  <c r="EY38" i="20"/>
  <c r="EZ38" i="20"/>
  <c r="FA38" i="20"/>
  <c r="FB38" i="20"/>
  <c r="FD38" i="20"/>
  <c r="EY39" i="20"/>
  <c r="EZ39" i="20"/>
  <c r="FA39" i="20"/>
  <c r="FB39" i="20"/>
  <c r="FD39" i="20"/>
  <c r="EY40" i="20"/>
  <c r="EZ40" i="20"/>
  <c r="FA40" i="20"/>
  <c r="FB40" i="20"/>
  <c r="FD40" i="20"/>
  <c r="EY41" i="20"/>
  <c r="EZ41" i="20"/>
  <c r="FA41" i="20"/>
  <c r="FB41" i="20"/>
  <c r="FD41" i="20"/>
  <c r="EY42" i="20"/>
  <c r="EZ42" i="20"/>
  <c r="FA42" i="20"/>
  <c r="FB42" i="20"/>
  <c r="FD42" i="20"/>
  <c r="EY43" i="20"/>
  <c r="EZ43" i="20"/>
  <c r="FA43" i="20"/>
  <c r="FB43" i="20"/>
  <c r="FD43" i="20"/>
  <c r="EY44" i="20"/>
  <c r="EZ44" i="20"/>
  <c r="FA44" i="20"/>
  <c r="FB44" i="20"/>
  <c r="FD44" i="20"/>
  <c r="EY45" i="20"/>
  <c r="EZ45" i="20"/>
  <c r="FA45" i="20"/>
  <c r="FB45" i="20"/>
  <c r="FD45" i="20"/>
  <c r="EY46" i="20"/>
  <c r="EZ46" i="20"/>
  <c r="FA46" i="20"/>
  <c r="FB46" i="20"/>
  <c r="FD46" i="20"/>
  <c r="EY47" i="20"/>
  <c r="EZ47" i="20"/>
  <c r="FA47" i="20"/>
  <c r="FB47" i="20"/>
  <c r="FD47" i="20"/>
  <c r="EY48" i="20"/>
  <c r="EZ48" i="20"/>
  <c r="FA48" i="20"/>
  <c r="FB48" i="20"/>
  <c r="FD48" i="20"/>
  <c r="EY49" i="20"/>
  <c r="EZ49" i="20"/>
  <c r="FA49" i="20"/>
  <c r="FB49" i="20"/>
  <c r="FD49" i="20"/>
  <c r="EY50" i="20"/>
  <c r="EZ50" i="20"/>
  <c r="FA50" i="20"/>
  <c r="FB50" i="20"/>
  <c r="FD50" i="20"/>
  <c r="EY51" i="20"/>
  <c r="EZ51" i="20"/>
  <c r="FA51" i="20"/>
  <c r="FB51" i="20"/>
  <c r="FD51" i="20"/>
  <c r="EY52" i="20"/>
  <c r="EZ52" i="20"/>
  <c r="FA52" i="20"/>
  <c r="FB52" i="20"/>
  <c r="FD52" i="20"/>
  <c r="EY53" i="20"/>
  <c r="EZ53" i="20"/>
  <c r="FA53" i="20"/>
  <c r="FB53" i="20"/>
  <c r="FD53" i="20"/>
  <c r="EY54" i="20"/>
  <c r="EZ54" i="20"/>
  <c r="FA54" i="20"/>
  <c r="FB54" i="20"/>
  <c r="FD54" i="20"/>
  <c r="EY55" i="20"/>
  <c r="EZ55" i="20"/>
  <c r="FA55" i="20"/>
  <c r="FB55" i="20"/>
  <c r="FD55" i="20"/>
  <c r="EY56" i="20"/>
  <c r="EZ56" i="20"/>
  <c r="FA56" i="20"/>
  <c r="FB56" i="20"/>
  <c r="FD56" i="20"/>
  <c r="EY57" i="20"/>
  <c r="EZ57" i="20"/>
  <c r="FA57" i="20"/>
  <c r="FB57" i="20"/>
  <c r="FD57" i="20"/>
  <c r="EY58" i="20"/>
  <c r="EZ58" i="20"/>
  <c r="FA58" i="20"/>
  <c r="FB58" i="20"/>
  <c r="FD58" i="20"/>
  <c r="EY59" i="20"/>
  <c r="EZ59" i="20"/>
  <c r="FA59" i="20"/>
  <c r="FB59" i="20"/>
  <c r="FD59" i="20"/>
  <c r="EY60" i="20"/>
  <c r="EZ60" i="20"/>
  <c r="FA60" i="20"/>
  <c r="FB60" i="20"/>
  <c r="FD60" i="20"/>
  <c r="EY61" i="20"/>
  <c r="EZ61" i="20"/>
  <c r="FA61" i="20"/>
  <c r="FB61" i="20"/>
  <c r="FD61" i="20"/>
  <c r="EY62" i="20"/>
  <c r="EZ62" i="20"/>
  <c r="FA62" i="20"/>
  <c r="FB62" i="20"/>
  <c r="FD62" i="20"/>
  <c r="EY63" i="20"/>
  <c r="EZ63" i="20"/>
  <c r="FA63" i="20"/>
  <c r="FB63" i="20"/>
  <c r="FD63" i="20"/>
  <c r="EY64" i="20"/>
  <c r="EZ64" i="20"/>
  <c r="FA64" i="20"/>
  <c r="FB64" i="20"/>
  <c r="FD64" i="20"/>
  <c r="EY65" i="20"/>
  <c r="EZ65" i="20"/>
  <c r="FA65" i="20"/>
  <c r="FB65" i="20"/>
  <c r="FD65" i="20"/>
  <c r="EY66" i="20"/>
  <c r="EZ66" i="20"/>
  <c r="FA66" i="20"/>
  <c r="FB66" i="20"/>
  <c r="FD66" i="20"/>
  <c r="EY67" i="20"/>
  <c r="EZ67" i="20"/>
  <c r="FA67" i="20"/>
  <c r="FB67" i="20"/>
  <c r="FD67" i="20"/>
  <c r="EY68" i="20"/>
  <c r="EZ68" i="20"/>
  <c r="FA68" i="20"/>
  <c r="FB68" i="20"/>
  <c r="FD68" i="20"/>
  <c r="EY69" i="20"/>
  <c r="EZ69" i="20"/>
  <c r="FA69" i="20"/>
  <c r="FB69" i="20"/>
  <c r="FD69" i="20"/>
  <c r="EY70" i="20"/>
  <c r="EZ70" i="20"/>
  <c r="FA70" i="20"/>
  <c r="FB70" i="20"/>
  <c r="FD70" i="20"/>
  <c r="EY71" i="20"/>
  <c r="EZ71" i="20"/>
  <c r="FA71" i="20"/>
  <c r="FB71" i="20"/>
  <c r="FD71" i="20"/>
  <c r="EY72" i="20"/>
  <c r="EZ72" i="20"/>
  <c r="FA72" i="20"/>
  <c r="FB72" i="20"/>
  <c r="FD72" i="20"/>
  <c r="EY73" i="20"/>
  <c r="EZ73" i="20"/>
  <c r="FA73" i="20"/>
  <c r="FB73" i="20"/>
  <c r="FD73" i="20"/>
  <c r="EY74" i="20"/>
  <c r="EZ74" i="20"/>
  <c r="FA74" i="20"/>
  <c r="FB74" i="20"/>
  <c r="FD74" i="20"/>
  <c r="EY75" i="20"/>
  <c r="EZ75" i="20"/>
  <c r="FA75" i="20"/>
  <c r="FB75" i="20"/>
  <c r="FD75" i="20"/>
  <c r="EY76" i="20"/>
  <c r="EZ76" i="20"/>
  <c r="FA76" i="20"/>
  <c r="FB76" i="20"/>
  <c r="FD76" i="20"/>
  <c r="EY77" i="20"/>
  <c r="EZ77" i="20"/>
  <c r="FA77" i="20"/>
  <c r="FB77" i="20"/>
  <c r="FD77" i="20"/>
  <c r="EY78" i="20"/>
  <c r="EZ78" i="20"/>
  <c r="FA78" i="20"/>
  <c r="FB78" i="20"/>
  <c r="FD78" i="20"/>
  <c r="EY79" i="20"/>
  <c r="EZ79" i="20"/>
  <c r="FA79" i="20"/>
  <c r="FB79" i="20"/>
  <c r="FD79" i="20"/>
  <c r="EY80" i="20"/>
  <c r="EZ80" i="20"/>
  <c r="FA80" i="20"/>
  <c r="FB80" i="20"/>
  <c r="FD80" i="20"/>
  <c r="EY81" i="20"/>
  <c r="EZ81" i="20"/>
  <c r="FA81" i="20"/>
  <c r="FB81" i="20"/>
  <c r="FD81" i="20"/>
  <c r="EY82" i="20"/>
  <c r="EZ82" i="20"/>
  <c r="FA82" i="20"/>
  <c r="FB82" i="20"/>
  <c r="FD82" i="20"/>
  <c r="EY83" i="20"/>
  <c r="EZ83" i="20"/>
  <c r="FA83" i="20"/>
  <c r="FB83" i="20"/>
  <c r="FD83" i="20"/>
  <c r="EY84" i="20"/>
  <c r="EZ84" i="20"/>
  <c r="FA84" i="20"/>
  <c r="FB84" i="20"/>
  <c r="FD84" i="20"/>
  <c r="EY85" i="20"/>
  <c r="EZ85" i="20"/>
  <c r="FA85" i="20"/>
  <c r="FB85" i="20"/>
  <c r="FD85" i="20"/>
  <c r="EY86" i="20"/>
  <c r="EZ86" i="20"/>
  <c r="FA86" i="20"/>
  <c r="FB86" i="20"/>
  <c r="FD86" i="20"/>
  <c r="EY87" i="20"/>
  <c r="EZ87" i="20"/>
  <c r="FA87" i="20"/>
  <c r="FB87" i="20"/>
  <c r="FD87" i="20"/>
  <c r="EY88" i="20"/>
  <c r="EZ88" i="20"/>
  <c r="FA88" i="20"/>
  <c r="FB88" i="20"/>
  <c r="FD88" i="20"/>
  <c r="EY89" i="20"/>
  <c r="EZ89" i="20"/>
  <c r="FA89" i="20"/>
  <c r="FB89" i="20"/>
  <c r="FD89" i="20"/>
  <c r="EY90" i="20"/>
  <c r="EZ90" i="20"/>
  <c r="FA90" i="20"/>
  <c r="FB90" i="20"/>
  <c r="FD90" i="20"/>
  <c r="EY91" i="20"/>
  <c r="EZ91" i="20"/>
  <c r="FA91" i="20"/>
  <c r="FB91" i="20"/>
  <c r="FD91" i="20"/>
  <c r="EY92" i="20"/>
  <c r="EZ92" i="20"/>
  <c r="FA92" i="20"/>
  <c r="FB92" i="20"/>
  <c r="FD92" i="20"/>
  <c r="EY93" i="20"/>
  <c r="EZ93" i="20"/>
  <c r="FA93" i="20"/>
  <c r="FB93" i="20"/>
  <c r="FD93" i="20"/>
  <c r="EY94" i="20"/>
  <c r="EZ94" i="20"/>
  <c r="FA94" i="20"/>
  <c r="FB94" i="20"/>
  <c r="FD94" i="20"/>
  <c r="EY95" i="20"/>
  <c r="EZ95" i="20"/>
  <c r="FA95" i="20"/>
  <c r="FB95" i="20"/>
  <c r="FD95" i="20"/>
  <c r="EY96" i="20"/>
  <c r="EZ96" i="20"/>
  <c r="FA96" i="20"/>
  <c r="FB96" i="20"/>
  <c r="FD96" i="20"/>
  <c r="EY97" i="20"/>
  <c r="EZ97" i="20"/>
  <c r="FA97" i="20"/>
  <c r="FB97" i="20"/>
  <c r="FD97" i="20"/>
  <c r="EY98" i="20"/>
  <c r="EZ98" i="20"/>
  <c r="FA98" i="20"/>
  <c r="FB98" i="20"/>
  <c r="FD98" i="20"/>
  <c r="EY99" i="20"/>
  <c r="EZ99" i="20"/>
  <c r="FA99" i="20"/>
  <c r="FB99" i="20"/>
  <c r="FD99" i="20"/>
  <c r="EY100" i="20"/>
  <c r="EZ100" i="20"/>
  <c r="FA100" i="20"/>
  <c r="FB100" i="20"/>
  <c r="FD100" i="20"/>
  <c r="EY101" i="20"/>
  <c r="EZ101" i="20"/>
  <c r="FA101" i="20"/>
  <c r="FB101" i="20"/>
  <c r="FD101" i="20"/>
  <c r="EY102" i="20"/>
  <c r="EZ102" i="20"/>
  <c r="FA102" i="20"/>
  <c r="FB102" i="20"/>
  <c r="FD102" i="20"/>
  <c r="EY103" i="20"/>
  <c r="EZ103" i="20"/>
  <c r="FA103" i="20"/>
  <c r="FB103" i="20"/>
  <c r="FD103" i="20"/>
  <c r="EY104" i="20"/>
  <c r="EZ104" i="20"/>
  <c r="FA104" i="20"/>
  <c r="FB104" i="20"/>
  <c r="FD104" i="20"/>
  <c r="EY105" i="20"/>
  <c r="EZ105" i="20"/>
  <c r="FA105" i="20"/>
  <c r="FB105" i="20"/>
  <c r="FD105" i="20"/>
  <c r="EY106" i="20"/>
  <c r="EZ106" i="20"/>
  <c r="FA106" i="20"/>
  <c r="FB106" i="20"/>
  <c r="FD106" i="20"/>
  <c r="EY107" i="20"/>
  <c r="EZ107" i="20"/>
  <c r="FA107" i="20"/>
  <c r="FB107" i="20"/>
  <c r="FD107" i="20"/>
  <c r="EY108" i="20"/>
  <c r="EZ108" i="20"/>
  <c r="FA108" i="20"/>
  <c r="FB108" i="20"/>
  <c r="FD108" i="20"/>
  <c r="EY109" i="20"/>
  <c r="EZ109" i="20"/>
  <c r="FA109" i="20"/>
  <c r="FB109" i="20"/>
  <c r="FD109" i="20"/>
  <c r="EY110" i="20"/>
  <c r="EZ110" i="20"/>
  <c r="FA110" i="20"/>
  <c r="FB110" i="20"/>
  <c r="FD110" i="20"/>
  <c r="EY111" i="20"/>
  <c r="EZ111" i="20"/>
  <c r="FA111" i="20"/>
  <c r="FB111" i="20"/>
  <c r="FD111" i="20"/>
  <c r="EY112" i="20"/>
  <c r="EZ112" i="20"/>
  <c r="FA112" i="20"/>
  <c r="FB112" i="20"/>
  <c r="FD112" i="20"/>
  <c r="EY113" i="20"/>
  <c r="EZ113" i="20"/>
  <c r="FA113" i="20"/>
  <c r="FB113" i="20"/>
  <c r="FD113" i="20"/>
  <c r="EY114" i="20"/>
  <c r="EZ114" i="20"/>
  <c r="FA114" i="20"/>
  <c r="FB114" i="20"/>
  <c r="FD114" i="20"/>
  <c r="EY115" i="20"/>
  <c r="EZ115" i="20"/>
  <c r="FA115" i="20"/>
  <c r="FB115" i="20"/>
  <c r="FD115" i="20"/>
  <c r="EY116" i="20"/>
  <c r="EZ116" i="20"/>
  <c r="FA116" i="20"/>
  <c r="FB116" i="20"/>
  <c r="FD116" i="20"/>
  <c r="EY117" i="20"/>
  <c r="EZ117" i="20"/>
  <c r="FA117" i="20"/>
  <c r="FB117" i="20"/>
  <c r="FD117" i="20"/>
  <c r="EY118" i="20"/>
  <c r="EZ118" i="20"/>
  <c r="FA118" i="20"/>
  <c r="FB118" i="20"/>
  <c r="FD118" i="20"/>
  <c r="EY119" i="20"/>
  <c r="EZ119" i="20"/>
  <c r="FA119" i="20"/>
  <c r="FB119" i="20"/>
  <c r="FD119" i="20"/>
  <c r="EY120" i="20"/>
  <c r="EZ120" i="20"/>
  <c r="FA120" i="20"/>
  <c r="FB120" i="20"/>
  <c r="FD120" i="20"/>
  <c r="EY121" i="20"/>
  <c r="EZ121" i="20"/>
  <c r="FA121" i="20"/>
  <c r="FB121" i="20"/>
  <c r="FD121" i="20"/>
  <c r="EY122" i="20"/>
  <c r="EZ122" i="20"/>
  <c r="FA122" i="20"/>
  <c r="FB122" i="20"/>
  <c r="FD122" i="20"/>
  <c r="EY123" i="20"/>
  <c r="EZ123" i="20"/>
  <c r="FA123" i="20"/>
  <c r="FB123" i="20"/>
  <c r="FD123" i="20"/>
  <c r="EY124" i="20"/>
  <c r="EZ124" i="20"/>
  <c r="FA124" i="20"/>
  <c r="FB124" i="20"/>
  <c r="FD124" i="20"/>
  <c r="EY125" i="20"/>
  <c r="EZ125" i="20"/>
  <c r="FA125" i="20"/>
  <c r="FB125" i="20"/>
  <c r="FD125" i="20"/>
  <c r="EY126" i="20"/>
  <c r="EZ126" i="20"/>
  <c r="FA126" i="20"/>
  <c r="FB126" i="20"/>
  <c r="FD126" i="20"/>
  <c r="EY127" i="20"/>
  <c r="EZ127" i="20"/>
  <c r="FA127" i="20"/>
  <c r="FB127" i="20"/>
  <c r="FD127" i="20"/>
  <c r="EY128" i="20"/>
  <c r="EZ128" i="20"/>
  <c r="FA128" i="20"/>
  <c r="FB128" i="20"/>
  <c r="FD128" i="20"/>
  <c r="EY129" i="20"/>
  <c r="EZ129" i="20"/>
  <c r="FA129" i="20"/>
  <c r="FB129" i="20"/>
  <c r="FD129" i="20"/>
  <c r="EY130" i="20"/>
  <c r="EZ130" i="20"/>
  <c r="FA130" i="20"/>
  <c r="FB130" i="20"/>
  <c r="FD130" i="20"/>
  <c r="FB4" i="20"/>
  <c r="EY4" i="20"/>
  <c r="FD4" i="20"/>
  <c r="FA4" i="20"/>
  <c r="EZ4" i="20"/>
  <c r="DA131" i="20"/>
  <c r="CV131" i="20"/>
  <c r="CN131" i="20"/>
  <c r="CX131" i="20"/>
  <c r="CR131" i="20"/>
  <c r="CQ131" i="20"/>
  <c r="CP131" i="20"/>
  <c r="BW131" i="20"/>
  <c r="BP131" i="20"/>
  <c r="BO131" i="20"/>
  <c r="BH131" i="20"/>
  <c r="BG131" i="20"/>
  <c r="BF131" i="20"/>
  <c r="BE131" i="20"/>
  <c r="BD131" i="20"/>
  <c r="FE134" i="20"/>
  <c r="D131" i="20"/>
  <c r="AY131" i="20"/>
  <c r="AO131" i="20"/>
  <c r="AD131" i="20"/>
  <c r="AC131" i="20"/>
  <c r="T131" i="20"/>
  <c r="T142" i="20" s="1"/>
  <c r="H131" i="20"/>
  <c r="E131" i="20"/>
  <c r="AW131" i="20"/>
  <c r="ET120" i="14"/>
  <c r="EX131" i="20"/>
  <c r="EW131" i="20"/>
  <c r="EV131" i="20"/>
  <c r="EU131" i="20"/>
  <c r="ET131" i="20"/>
  <c r="ES131" i="20"/>
  <c r="ER131" i="20"/>
  <c r="EQ131" i="20"/>
  <c r="EP131" i="20"/>
  <c r="EO131" i="20"/>
  <c r="EN131" i="20"/>
  <c r="EM131" i="20"/>
  <c r="EL131" i="20"/>
  <c r="EK131" i="20"/>
  <c r="EJ131" i="20"/>
  <c r="EI131" i="20"/>
  <c r="EH131" i="20"/>
  <c r="EG131" i="20"/>
  <c r="EF131" i="20"/>
  <c r="EE131" i="20"/>
  <c r="ED131" i="20"/>
  <c r="EC131" i="20"/>
  <c r="EB131" i="20"/>
  <c r="EA131" i="20"/>
  <c r="DZ131" i="20"/>
  <c r="DY131" i="20"/>
  <c r="DX131" i="20"/>
  <c r="DW131" i="20"/>
  <c r="DV131" i="20"/>
  <c r="DU131" i="20"/>
  <c r="DT131" i="20"/>
  <c r="DS131" i="20"/>
  <c r="DR131" i="20"/>
  <c r="DQ131" i="20"/>
  <c r="DP131" i="20"/>
  <c r="DO131" i="20"/>
  <c r="DN131" i="20"/>
  <c r="DM131" i="20"/>
  <c r="DL131" i="20"/>
  <c r="DK131" i="20"/>
  <c r="DJ131" i="20"/>
  <c r="DI131" i="20"/>
  <c r="DH131" i="20"/>
  <c r="DG131" i="20"/>
  <c r="DF131" i="20"/>
  <c r="DD131" i="20"/>
  <c r="DC131" i="20"/>
  <c r="DB131" i="20"/>
  <c r="CZ131" i="20"/>
  <c r="CY131" i="20"/>
  <c r="CW131" i="20"/>
  <c r="CU131" i="20"/>
  <c r="CT131" i="20"/>
  <c r="CS131" i="20"/>
  <c r="CO131" i="20"/>
  <c r="CM131" i="20"/>
  <c r="CL131" i="20"/>
  <c r="CK131" i="20"/>
  <c r="CJ131" i="20"/>
  <c r="CI131" i="20"/>
  <c r="CH131" i="20"/>
  <c r="CG131" i="20"/>
  <c r="CF131" i="20"/>
  <c r="CE131" i="20"/>
  <c r="CD131" i="20"/>
  <c r="CC131" i="20"/>
  <c r="CB131" i="20"/>
  <c r="CA131" i="20"/>
  <c r="BZ131" i="20"/>
  <c r="BY131" i="20"/>
  <c r="BX131" i="20"/>
  <c r="BV131" i="20"/>
  <c r="BU131" i="20"/>
  <c r="BT131" i="20"/>
  <c r="BS131" i="20"/>
  <c r="BR131" i="20"/>
  <c r="BQ131" i="20"/>
  <c r="BN131" i="20"/>
  <c r="BM131" i="20"/>
  <c r="BL131" i="20"/>
  <c r="BK131" i="20"/>
  <c r="BJ131" i="20"/>
  <c r="BI131" i="20"/>
  <c r="BC131" i="20"/>
  <c r="BB131" i="20"/>
  <c r="BB132" i="20" s="1"/>
  <c r="BA131" i="20"/>
  <c r="AZ131" i="20"/>
  <c r="AX131" i="20"/>
  <c r="AV131" i="20"/>
  <c r="AU131" i="20"/>
  <c r="AT131" i="20"/>
  <c r="AS131" i="20"/>
  <c r="AR131" i="20"/>
  <c r="AQ131" i="20"/>
  <c r="AP131" i="20"/>
  <c r="AN131" i="20"/>
  <c r="AM131" i="20"/>
  <c r="AL131" i="20"/>
  <c r="AK131" i="20"/>
  <c r="AJ131" i="20"/>
  <c r="AI131" i="20"/>
  <c r="AH131" i="20"/>
  <c r="AG131" i="20"/>
  <c r="AF131" i="20"/>
  <c r="AE131" i="20"/>
  <c r="AB131" i="20"/>
  <c r="AA131" i="20"/>
  <c r="Z131" i="20"/>
  <c r="Y131" i="20"/>
  <c r="X131" i="20"/>
  <c r="W131" i="20"/>
  <c r="V131" i="20"/>
  <c r="U131" i="20"/>
  <c r="S131" i="20"/>
  <c r="R131" i="20"/>
  <c r="Q131" i="20"/>
  <c r="P131" i="20"/>
  <c r="O131" i="20"/>
  <c r="N131" i="20"/>
  <c r="M131" i="20"/>
  <c r="L131" i="20"/>
  <c r="K131" i="20"/>
  <c r="J131" i="20"/>
  <c r="I131" i="20"/>
  <c r="G131" i="20"/>
  <c r="G142" i="20" s="1"/>
  <c r="F131" i="20"/>
  <c r="C131" i="20"/>
  <c r="FK129" i="19"/>
  <c r="FF130" i="19"/>
  <c r="FF5" i="19"/>
  <c r="FG5" i="19"/>
  <c r="FH5" i="19"/>
  <c r="FI5" i="19"/>
  <c r="FJ5" i="19"/>
  <c r="FK5" i="19"/>
  <c r="FF6" i="19"/>
  <c r="FG6" i="19"/>
  <c r="FH6" i="19"/>
  <c r="FI6" i="19"/>
  <c r="FJ6" i="19"/>
  <c r="FK6" i="19"/>
  <c r="FF7" i="19"/>
  <c r="FG7" i="19"/>
  <c r="FH7" i="19"/>
  <c r="FI7" i="19"/>
  <c r="FJ7" i="19"/>
  <c r="FK7" i="19"/>
  <c r="FF8" i="19"/>
  <c r="FG8" i="19"/>
  <c r="FH8" i="19"/>
  <c r="FI8" i="19"/>
  <c r="FJ8" i="19"/>
  <c r="FK8" i="19"/>
  <c r="FF9" i="19"/>
  <c r="FG9" i="19"/>
  <c r="FH9" i="19"/>
  <c r="FI9" i="19"/>
  <c r="FJ9" i="19"/>
  <c r="FK9" i="19"/>
  <c r="FF10" i="19"/>
  <c r="FG10" i="19"/>
  <c r="FH10" i="19"/>
  <c r="FI10" i="19"/>
  <c r="FJ10" i="19"/>
  <c r="FK10" i="19"/>
  <c r="FF11" i="19"/>
  <c r="FG11" i="19"/>
  <c r="FH11" i="19"/>
  <c r="FI11" i="19"/>
  <c r="FJ11" i="19"/>
  <c r="FK11" i="19"/>
  <c r="FF12" i="19"/>
  <c r="FG12" i="19"/>
  <c r="FH12" i="19"/>
  <c r="FI12" i="19"/>
  <c r="FJ12" i="19"/>
  <c r="FK12" i="19"/>
  <c r="FF13" i="19"/>
  <c r="FG13" i="19"/>
  <c r="FH13" i="19"/>
  <c r="FI13" i="19"/>
  <c r="FJ13" i="19"/>
  <c r="FK13" i="19"/>
  <c r="FF14" i="19"/>
  <c r="FG14" i="19"/>
  <c r="FH14" i="19"/>
  <c r="FI14" i="19"/>
  <c r="FJ14" i="19"/>
  <c r="FK14" i="19"/>
  <c r="FF15" i="19"/>
  <c r="FG15" i="19"/>
  <c r="FH15" i="19"/>
  <c r="FI15" i="19"/>
  <c r="FJ15" i="19"/>
  <c r="FK15" i="19"/>
  <c r="FF16" i="19"/>
  <c r="FG16" i="19"/>
  <c r="FH16" i="19"/>
  <c r="FI16" i="19"/>
  <c r="FJ16" i="19"/>
  <c r="FK16" i="19"/>
  <c r="FF17" i="19"/>
  <c r="FG17" i="19"/>
  <c r="FH17" i="19"/>
  <c r="FI17" i="19"/>
  <c r="FJ17" i="19"/>
  <c r="FK17" i="19"/>
  <c r="FF18" i="19"/>
  <c r="FG18" i="19"/>
  <c r="FH18" i="19"/>
  <c r="FI18" i="19"/>
  <c r="FJ18" i="19"/>
  <c r="FK18" i="19"/>
  <c r="FF19" i="19"/>
  <c r="FG19" i="19"/>
  <c r="FH19" i="19"/>
  <c r="FI19" i="19"/>
  <c r="FJ19" i="19"/>
  <c r="FK19" i="19"/>
  <c r="FF20" i="19"/>
  <c r="FG20" i="19"/>
  <c r="FH20" i="19"/>
  <c r="FI20" i="19"/>
  <c r="FJ20" i="19"/>
  <c r="FK20" i="19"/>
  <c r="FF21" i="19"/>
  <c r="FG21" i="19"/>
  <c r="FH21" i="19"/>
  <c r="FI21" i="19"/>
  <c r="FJ21" i="19"/>
  <c r="FK21" i="19"/>
  <c r="FF22" i="19"/>
  <c r="FG22" i="19"/>
  <c r="FH22" i="19"/>
  <c r="FI22" i="19"/>
  <c r="FJ22" i="19"/>
  <c r="FK22" i="19"/>
  <c r="FF23" i="19"/>
  <c r="FG23" i="19"/>
  <c r="FH23" i="19"/>
  <c r="FI23" i="19"/>
  <c r="FJ23" i="19"/>
  <c r="FK23" i="19"/>
  <c r="FF24" i="19"/>
  <c r="FG24" i="19"/>
  <c r="FH24" i="19"/>
  <c r="FI24" i="19"/>
  <c r="FJ24" i="19"/>
  <c r="FK24" i="19"/>
  <c r="FF25" i="19"/>
  <c r="FG25" i="19"/>
  <c r="FH25" i="19"/>
  <c r="FI25" i="19"/>
  <c r="FJ25" i="19"/>
  <c r="FK25" i="19"/>
  <c r="FF26" i="19"/>
  <c r="FG26" i="19"/>
  <c r="FH26" i="19"/>
  <c r="FI26" i="19"/>
  <c r="FJ26" i="19"/>
  <c r="FK26" i="19"/>
  <c r="FF27" i="19"/>
  <c r="FG27" i="19"/>
  <c r="FH27" i="19"/>
  <c r="FI27" i="19"/>
  <c r="FJ27" i="19"/>
  <c r="FK27" i="19"/>
  <c r="FF28" i="19"/>
  <c r="FG28" i="19"/>
  <c r="FH28" i="19"/>
  <c r="FI28" i="19"/>
  <c r="FJ28" i="19"/>
  <c r="FK28" i="19"/>
  <c r="FF29" i="19"/>
  <c r="FG29" i="19"/>
  <c r="FH29" i="19"/>
  <c r="FI29" i="19"/>
  <c r="FJ29" i="19"/>
  <c r="FK29" i="19"/>
  <c r="FF30" i="19"/>
  <c r="FG30" i="19"/>
  <c r="FH30" i="19"/>
  <c r="FI30" i="19"/>
  <c r="FJ30" i="19"/>
  <c r="FK30" i="19"/>
  <c r="FF31" i="19"/>
  <c r="FG31" i="19"/>
  <c r="FH31" i="19"/>
  <c r="FI31" i="19"/>
  <c r="FJ31" i="19"/>
  <c r="FK31" i="19"/>
  <c r="FF32" i="19"/>
  <c r="FG32" i="19"/>
  <c r="FH32" i="19"/>
  <c r="FI32" i="19"/>
  <c r="FJ32" i="19"/>
  <c r="FK32" i="19"/>
  <c r="FF33" i="19"/>
  <c r="FG33" i="19"/>
  <c r="FH33" i="19"/>
  <c r="FI33" i="19"/>
  <c r="FJ33" i="19"/>
  <c r="FK33" i="19"/>
  <c r="FF34" i="19"/>
  <c r="FG34" i="19"/>
  <c r="FH34" i="19"/>
  <c r="FI34" i="19"/>
  <c r="FJ34" i="19"/>
  <c r="FK34" i="19"/>
  <c r="FF35" i="19"/>
  <c r="FG35" i="19"/>
  <c r="FH35" i="19"/>
  <c r="FI35" i="19"/>
  <c r="FJ35" i="19"/>
  <c r="FK35" i="19"/>
  <c r="FF36" i="19"/>
  <c r="FG36" i="19"/>
  <c r="FH36" i="19"/>
  <c r="FI36" i="19"/>
  <c r="FJ36" i="19"/>
  <c r="FK36" i="19"/>
  <c r="FF38" i="19"/>
  <c r="FG38" i="19"/>
  <c r="FH38" i="19"/>
  <c r="FI38" i="19"/>
  <c r="FJ38" i="19"/>
  <c r="FK38" i="19"/>
  <c r="FF39" i="19"/>
  <c r="FG39" i="19"/>
  <c r="FH39" i="19"/>
  <c r="FI39" i="19"/>
  <c r="FJ39" i="19"/>
  <c r="FK39" i="19"/>
  <c r="FF40" i="19"/>
  <c r="FG40" i="19"/>
  <c r="FH40" i="19"/>
  <c r="FI40" i="19"/>
  <c r="FJ40" i="19"/>
  <c r="FK40" i="19"/>
  <c r="FF41" i="19"/>
  <c r="FG41" i="19"/>
  <c r="FH41" i="19"/>
  <c r="FI41" i="19"/>
  <c r="FJ41" i="19"/>
  <c r="FK41" i="19"/>
  <c r="FF42" i="19"/>
  <c r="FG42" i="19"/>
  <c r="FH42" i="19"/>
  <c r="FI42" i="19"/>
  <c r="FJ42" i="19"/>
  <c r="FK42" i="19"/>
  <c r="FF43" i="19"/>
  <c r="FG43" i="19"/>
  <c r="FH43" i="19"/>
  <c r="FI43" i="19"/>
  <c r="FJ43" i="19"/>
  <c r="FK43" i="19"/>
  <c r="FF44" i="19"/>
  <c r="FG44" i="19"/>
  <c r="FH44" i="19"/>
  <c r="FI44" i="19"/>
  <c r="FJ44" i="19"/>
  <c r="FK44" i="19"/>
  <c r="FF45" i="19"/>
  <c r="FG45" i="19"/>
  <c r="FH45" i="19"/>
  <c r="FI45" i="19"/>
  <c r="FJ45" i="19"/>
  <c r="FK45" i="19"/>
  <c r="FF46" i="19"/>
  <c r="FG46" i="19"/>
  <c r="FH46" i="19"/>
  <c r="FI46" i="19"/>
  <c r="FJ46" i="19"/>
  <c r="FK46" i="19"/>
  <c r="FF47" i="19"/>
  <c r="FG47" i="19"/>
  <c r="FH47" i="19"/>
  <c r="FI47" i="19"/>
  <c r="FJ47" i="19"/>
  <c r="FK47" i="19"/>
  <c r="FF48" i="19"/>
  <c r="FG48" i="19"/>
  <c r="FH48" i="19"/>
  <c r="FI48" i="19"/>
  <c r="FJ48" i="19"/>
  <c r="FK48" i="19"/>
  <c r="FF49" i="19"/>
  <c r="FG49" i="19"/>
  <c r="FH49" i="19"/>
  <c r="FI49" i="19"/>
  <c r="FJ49" i="19"/>
  <c r="FK49" i="19"/>
  <c r="FF50" i="19"/>
  <c r="FG50" i="19"/>
  <c r="FH50" i="19"/>
  <c r="FI50" i="19"/>
  <c r="FJ50" i="19"/>
  <c r="FK50" i="19"/>
  <c r="FF51" i="19"/>
  <c r="FG51" i="19"/>
  <c r="FH51" i="19"/>
  <c r="FI51" i="19"/>
  <c r="FJ51" i="19"/>
  <c r="FK51" i="19"/>
  <c r="FF52" i="19"/>
  <c r="FG52" i="19"/>
  <c r="FH52" i="19"/>
  <c r="FI52" i="19"/>
  <c r="FJ52" i="19"/>
  <c r="FK52" i="19"/>
  <c r="FF53" i="19"/>
  <c r="FG53" i="19"/>
  <c r="FH53" i="19"/>
  <c r="FI53" i="19"/>
  <c r="FJ53" i="19"/>
  <c r="FK53" i="19"/>
  <c r="FF54" i="19"/>
  <c r="FG54" i="19"/>
  <c r="FH54" i="19"/>
  <c r="FI54" i="19"/>
  <c r="FJ54" i="19"/>
  <c r="FK54" i="19"/>
  <c r="FF55" i="19"/>
  <c r="FG55" i="19"/>
  <c r="FH55" i="19"/>
  <c r="FI55" i="19"/>
  <c r="FJ55" i="19"/>
  <c r="FK55" i="19"/>
  <c r="FF56" i="19"/>
  <c r="FG56" i="19"/>
  <c r="FH56" i="19"/>
  <c r="FI56" i="19"/>
  <c r="FJ56" i="19"/>
  <c r="FK56" i="19"/>
  <c r="FF57" i="19"/>
  <c r="FG57" i="19"/>
  <c r="FH57" i="19"/>
  <c r="FI57" i="19"/>
  <c r="FJ57" i="19"/>
  <c r="FK57" i="19"/>
  <c r="FF58" i="19"/>
  <c r="FG58" i="19"/>
  <c r="FH58" i="19"/>
  <c r="FI58" i="19"/>
  <c r="FJ58" i="19"/>
  <c r="FK58" i="19"/>
  <c r="FF59" i="19"/>
  <c r="FG59" i="19"/>
  <c r="FH59" i="19"/>
  <c r="FI59" i="19"/>
  <c r="FJ59" i="19"/>
  <c r="FK59" i="19"/>
  <c r="FF60" i="19"/>
  <c r="FG60" i="19"/>
  <c r="FH60" i="19"/>
  <c r="FI60" i="19"/>
  <c r="FJ60" i="19"/>
  <c r="FK60" i="19"/>
  <c r="FF61" i="19"/>
  <c r="FG61" i="19"/>
  <c r="FH61" i="19"/>
  <c r="FI61" i="19"/>
  <c r="FJ61" i="19"/>
  <c r="FK61" i="19"/>
  <c r="FF62" i="19"/>
  <c r="FG62" i="19"/>
  <c r="FH62" i="19"/>
  <c r="FI62" i="19"/>
  <c r="FJ62" i="19"/>
  <c r="FK62" i="19"/>
  <c r="FF63" i="19"/>
  <c r="FG63" i="19"/>
  <c r="FH63" i="19"/>
  <c r="FI63" i="19"/>
  <c r="FJ63" i="19"/>
  <c r="FK63" i="19"/>
  <c r="FF64" i="19"/>
  <c r="FG64" i="19"/>
  <c r="FH64" i="19"/>
  <c r="FI64" i="19"/>
  <c r="FJ64" i="19"/>
  <c r="FK64" i="19"/>
  <c r="FF65" i="19"/>
  <c r="FG65" i="19"/>
  <c r="FH65" i="19"/>
  <c r="FI65" i="19"/>
  <c r="FJ65" i="19"/>
  <c r="FK65" i="19"/>
  <c r="FF66" i="19"/>
  <c r="FG66" i="19"/>
  <c r="FH66" i="19"/>
  <c r="FI66" i="19"/>
  <c r="FJ66" i="19"/>
  <c r="FK66" i="19"/>
  <c r="FF67" i="19"/>
  <c r="FG67" i="19"/>
  <c r="FH67" i="19"/>
  <c r="FI67" i="19"/>
  <c r="FJ67" i="19"/>
  <c r="FK67" i="19"/>
  <c r="FF68" i="19"/>
  <c r="FG68" i="19"/>
  <c r="FH68" i="19"/>
  <c r="FI68" i="19"/>
  <c r="FJ68" i="19"/>
  <c r="FK68" i="19"/>
  <c r="FF69" i="19"/>
  <c r="FG69" i="19"/>
  <c r="FH69" i="19"/>
  <c r="FI69" i="19"/>
  <c r="FJ69" i="19"/>
  <c r="FK69" i="19"/>
  <c r="FF70" i="19"/>
  <c r="FG70" i="19"/>
  <c r="FH70" i="19"/>
  <c r="FI70" i="19"/>
  <c r="FJ70" i="19"/>
  <c r="FK70" i="19"/>
  <c r="FF71" i="19"/>
  <c r="FG71" i="19"/>
  <c r="FH71" i="19"/>
  <c r="FI71" i="19"/>
  <c r="FJ71" i="19"/>
  <c r="FK71" i="19"/>
  <c r="FF72" i="19"/>
  <c r="FG72" i="19"/>
  <c r="FH72" i="19"/>
  <c r="FI72" i="19"/>
  <c r="FJ72" i="19"/>
  <c r="FK72" i="19"/>
  <c r="FF73" i="19"/>
  <c r="FG73" i="19"/>
  <c r="FH73" i="19"/>
  <c r="FI73" i="19"/>
  <c r="FJ73" i="19"/>
  <c r="FK73" i="19"/>
  <c r="FF74" i="19"/>
  <c r="FG74" i="19"/>
  <c r="FH74" i="19"/>
  <c r="FI74" i="19"/>
  <c r="FJ74" i="19"/>
  <c r="FK74" i="19"/>
  <c r="FF75" i="19"/>
  <c r="FG75" i="19"/>
  <c r="FH75" i="19"/>
  <c r="FI75" i="19"/>
  <c r="FJ75" i="19"/>
  <c r="FK75" i="19"/>
  <c r="FF76" i="19"/>
  <c r="FG76" i="19"/>
  <c r="FH76" i="19"/>
  <c r="FI76" i="19"/>
  <c r="FJ76" i="19"/>
  <c r="FK76" i="19"/>
  <c r="FF77" i="19"/>
  <c r="FG77" i="19"/>
  <c r="FH77" i="19"/>
  <c r="FI77" i="19"/>
  <c r="FJ77" i="19"/>
  <c r="FK77" i="19"/>
  <c r="FF78" i="19"/>
  <c r="FG78" i="19"/>
  <c r="FH78" i="19"/>
  <c r="FI78" i="19"/>
  <c r="FJ78" i="19"/>
  <c r="FK78" i="19"/>
  <c r="FF79" i="19"/>
  <c r="FG79" i="19"/>
  <c r="FH79" i="19"/>
  <c r="FI79" i="19"/>
  <c r="FJ79" i="19"/>
  <c r="FK79" i="19"/>
  <c r="FF80" i="19"/>
  <c r="FG80" i="19"/>
  <c r="FH80" i="19"/>
  <c r="FI80" i="19"/>
  <c r="FJ80" i="19"/>
  <c r="FK80" i="19"/>
  <c r="FF81" i="19"/>
  <c r="FG81" i="19"/>
  <c r="FH81" i="19"/>
  <c r="FI81" i="19"/>
  <c r="FJ81" i="19"/>
  <c r="FK81" i="19"/>
  <c r="FF82" i="19"/>
  <c r="FG82" i="19"/>
  <c r="FH82" i="19"/>
  <c r="FI82" i="19"/>
  <c r="FJ82" i="19"/>
  <c r="FK82" i="19"/>
  <c r="FF83" i="19"/>
  <c r="FG83" i="19"/>
  <c r="FH83" i="19"/>
  <c r="FI83" i="19"/>
  <c r="FJ83" i="19"/>
  <c r="FK83" i="19"/>
  <c r="FF84" i="19"/>
  <c r="FG84" i="19"/>
  <c r="FH84" i="19"/>
  <c r="FI84" i="19"/>
  <c r="FJ84" i="19"/>
  <c r="FK84" i="19"/>
  <c r="FF85" i="19"/>
  <c r="FG85" i="19"/>
  <c r="FH85" i="19"/>
  <c r="FI85" i="19"/>
  <c r="FJ85" i="19"/>
  <c r="FK85" i="19"/>
  <c r="FF86" i="19"/>
  <c r="FG86" i="19"/>
  <c r="FH86" i="19"/>
  <c r="FI86" i="19"/>
  <c r="FJ86" i="19"/>
  <c r="FK86" i="19"/>
  <c r="FF87" i="19"/>
  <c r="FG87" i="19"/>
  <c r="FH87" i="19"/>
  <c r="FI87" i="19"/>
  <c r="FJ87" i="19"/>
  <c r="FK87" i="19"/>
  <c r="FF88" i="19"/>
  <c r="FG88" i="19"/>
  <c r="FH88" i="19"/>
  <c r="FI88" i="19"/>
  <c r="FJ88" i="19"/>
  <c r="FK88" i="19"/>
  <c r="FF89" i="19"/>
  <c r="FG89" i="19"/>
  <c r="FH89" i="19"/>
  <c r="FI89" i="19"/>
  <c r="FJ89" i="19"/>
  <c r="FK89" i="19"/>
  <c r="FF90" i="19"/>
  <c r="FG90" i="19"/>
  <c r="FH90" i="19"/>
  <c r="FI90" i="19"/>
  <c r="FJ90" i="19"/>
  <c r="FK90" i="19"/>
  <c r="FF91" i="19"/>
  <c r="FG91" i="19"/>
  <c r="FH91" i="19"/>
  <c r="FI91" i="19"/>
  <c r="FJ91" i="19"/>
  <c r="FK91" i="19"/>
  <c r="FF92" i="19"/>
  <c r="FG92" i="19"/>
  <c r="FH92" i="19"/>
  <c r="FI92" i="19"/>
  <c r="FJ92" i="19"/>
  <c r="FK92" i="19"/>
  <c r="FF93" i="19"/>
  <c r="FG93" i="19"/>
  <c r="FH93" i="19"/>
  <c r="FI93" i="19"/>
  <c r="FJ93" i="19"/>
  <c r="FK93" i="19"/>
  <c r="FF94" i="19"/>
  <c r="FG94" i="19"/>
  <c r="FH94" i="19"/>
  <c r="FI94" i="19"/>
  <c r="FJ94" i="19"/>
  <c r="FK94" i="19"/>
  <c r="FF95" i="19"/>
  <c r="FG95" i="19"/>
  <c r="FH95" i="19"/>
  <c r="FI95" i="19"/>
  <c r="FJ95" i="19"/>
  <c r="FK95" i="19"/>
  <c r="FF96" i="19"/>
  <c r="FG96" i="19"/>
  <c r="FH96" i="19"/>
  <c r="FI96" i="19"/>
  <c r="FJ96" i="19"/>
  <c r="FK96" i="19"/>
  <c r="FF97" i="19"/>
  <c r="FG97" i="19"/>
  <c r="FH97" i="19"/>
  <c r="FI97" i="19"/>
  <c r="FJ97" i="19"/>
  <c r="FK97" i="19"/>
  <c r="FF98" i="19"/>
  <c r="FG98" i="19"/>
  <c r="FH98" i="19"/>
  <c r="FI98" i="19"/>
  <c r="FJ98" i="19"/>
  <c r="FK98" i="19"/>
  <c r="FF100" i="19"/>
  <c r="FG100" i="19"/>
  <c r="FH100" i="19"/>
  <c r="FI100" i="19"/>
  <c r="FJ100" i="19"/>
  <c r="FK100" i="19"/>
  <c r="FF101" i="19"/>
  <c r="FG101" i="19"/>
  <c r="FH101" i="19"/>
  <c r="FI101" i="19"/>
  <c r="FJ101" i="19"/>
  <c r="FK101" i="19"/>
  <c r="FF102" i="19"/>
  <c r="FG102" i="19"/>
  <c r="FH102" i="19"/>
  <c r="FI102" i="19"/>
  <c r="FJ102" i="19"/>
  <c r="FK102" i="19"/>
  <c r="FF103" i="19"/>
  <c r="FG103" i="19"/>
  <c r="FH103" i="19"/>
  <c r="FI103" i="19"/>
  <c r="FJ103" i="19"/>
  <c r="FK103" i="19"/>
  <c r="FF104" i="19"/>
  <c r="FG104" i="19"/>
  <c r="FH104" i="19"/>
  <c r="FI104" i="19"/>
  <c r="FJ104" i="19"/>
  <c r="FK104" i="19"/>
  <c r="FF105" i="19"/>
  <c r="FG105" i="19"/>
  <c r="FH105" i="19"/>
  <c r="FI105" i="19"/>
  <c r="FJ105" i="19"/>
  <c r="FK105" i="19"/>
  <c r="FF106" i="19"/>
  <c r="FG106" i="19"/>
  <c r="FH106" i="19"/>
  <c r="FI106" i="19"/>
  <c r="FJ106" i="19"/>
  <c r="FK106" i="19"/>
  <c r="FF107" i="19"/>
  <c r="FG107" i="19"/>
  <c r="FH107" i="19"/>
  <c r="FI107" i="19"/>
  <c r="FJ107" i="19"/>
  <c r="FK107" i="19"/>
  <c r="FF108" i="19"/>
  <c r="FG108" i="19"/>
  <c r="FH108" i="19"/>
  <c r="FI108" i="19"/>
  <c r="FJ108" i="19"/>
  <c r="FK108" i="19"/>
  <c r="FF109" i="19"/>
  <c r="FG109" i="19"/>
  <c r="FH109" i="19"/>
  <c r="FI109" i="19"/>
  <c r="FJ109" i="19"/>
  <c r="FK109" i="19"/>
  <c r="FF110" i="19"/>
  <c r="FG110" i="19"/>
  <c r="FH110" i="19"/>
  <c r="FI110" i="19"/>
  <c r="FJ110" i="19"/>
  <c r="FK110" i="19"/>
  <c r="FF111" i="19"/>
  <c r="FG111" i="19"/>
  <c r="FH111" i="19"/>
  <c r="FI111" i="19"/>
  <c r="FJ111" i="19"/>
  <c r="FK111" i="19"/>
  <c r="FF112" i="19"/>
  <c r="FG112" i="19"/>
  <c r="FH112" i="19"/>
  <c r="FI112" i="19"/>
  <c r="FJ112" i="19"/>
  <c r="FK112" i="19"/>
  <c r="FF113" i="19"/>
  <c r="FG113" i="19"/>
  <c r="FH113" i="19"/>
  <c r="FI113" i="19"/>
  <c r="FJ113" i="19"/>
  <c r="FK113" i="19"/>
  <c r="FF114" i="19"/>
  <c r="FG114" i="19"/>
  <c r="FH114" i="19"/>
  <c r="FI114" i="19"/>
  <c r="FJ114" i="19"/>
  <c r="FK114" i="19"/>
  <c r="FF115" i="19"/>
  <c r="FG115" i="19"/>
  <c r="FH115" i="19"/>
  <c r="FI115" i="19"/>
  <c r="FJ115" i="19"/>
  <c r="FK115" i="19"/>
  <c r="FF116" i="19"/>
  <c r="FG116" i="19"/>
  <c r="FH116" i="19"/>
  <c r="FI116" i="19"/>
  <c r="FJ116" i="19"/>
  <c r="FK116" i="19"/>
  <c r="FF117" i="19"/>
  <c r="FG117" i="19"/>
  <c r="FH117" i="19"/>
  <c r="FI117" i="19"/>
  <c r="FJ117" i="19"/>
  <c r="FK117" i="19"/>
  <c r="FF118" i="19"/>
  <c r="FG118" i="19"/>
  <c r="FH118" i="19"/>
  <c r="FI118" i="19"/>
  <c r="FJ118" i="19"/>
  <c r="FK118" i="19"/>
  <c r="FF119" i="19"/>
  <c r="FG119" i="19"/>
  <c r="FH119" i="19"/>
  <c r="FI119" i="19"/>
  <c r="FJ119" i="19"/>
  <c r="FK119" i="19"/>
  <c r="FF120" i="19"/>
  <c r="FG120" i="19"/>
  <c r="FH120" i="19"/>
  <c r="FI120" i="19"/>
  <c r="FJ120" i="19"/>
  <c r="FK120" i="19"/>
  <c r="FF121" i="19"/>
  <c r="FG121" i="19"/>
  <c r="FH121" i="19"/>
  <c r="FI121" i="19"/>
  <c r="FJ121" i="19"/>
  <c r="FK121" i="19"/>
  <c r="FF122" i="19"/>
  <c r="FG122" i="19"/>
  <c r="FH122" i="19"/>
  <c r="FI122" i="19"/>
  <c r="FJ122" i="19"/>
  <c r="FK122" i="19"/>
  <c r="FF123" i="19"/>
  <c r="FG123" i="19"/>
  <c r="FH123" i="19"/>
  <c r="FI123" i="19"/>
  <c r="FJ123" i="19"/>
  <c r="FK123" i="19"/>
  <c r="FF124" i="19"/>
  <c r="FG124" i="19"/>
  <c r="FH124" i="19"/>
  <c r="FI124" i="19"/>
  <c r="FJ124" i="19"/>
  <c r="FK124" i="19"/>
  <c r="FF125" i="19"/>
  <c r="FG125" i="19"/>
  <c r="FH125" i="19"/>
  <c r="FI125" i="19"/>
  <c r="FJ125" i="19"/>
  <c r="FK125" i="19"/>
  <c r="FF126" i="19"/>
  <c r="FG126" i="19"/>
  <c r="FH126" i="19"/>
  <c r="FI126" i="19"/>
  <c r="FJ126" i="19"/>
  <c r="FK126" i="19"/>
  <c r="FF127" i="19"/>
  <c r="FG127" i="19"/>
  <c r="FH127" i="19"/>
  <c r="FI127" i="19"/>
  <c r="FJ127" i="19"/>
  <c r="FK127" i="19"/>
  <c r="FF128" i="19"/>
  <c r="FG128" i="19"/>
  <c r="FH128" i="19"/>
  <c r="FI128" i="19"/>
  <c r="FJ128" i="19"/>
  <c r="FK128" i="19"/>
  <c r="FF129" i="19"/>
  <c r="FG129" i="19"/>
  <c r="FH129" i="19"/>
  <c r="FI129" i="19"/>
  <c r="FJ129" i="19"/>
  <c r="FG130" i="19"/>
  <c r="FH130" i="19"/>
  <c r="FI130" i="19"/>
  <c r="FJ130" i="19"/>
  <c r="FK130" i="19"/>
  <c r="FK4" i="19"/>
  <c r="FI4" i="19"/>
  <c r="FH4" i="19"/>
  <c r="FG4" i="19"/>
  <c r="FF4" i="19"/>
  <c r="FB131" i="19"/>
  <c r="FA131" i="19"/>
  <c r="EZ131" i="19"/>
  <c r="EA131" i="19"/>
  <c r="DZ131" i="19"/>
  <c r="DR131" i="19"/>
  <c r="DL131" i="19"/>
  <c r="DK131" i="19"/>
  <c r="DJ131" i="19"/>
  <c r="DI131" i="19"/>
  <c r="DH131" i="19"/>
  <c r="FJ4" i="19"/>
  <c r="BZ131" i="19"/>
  <c r="BY131" i="19"/>
  <c r="BX131" i="19"/>
  <c r="BW131" i="19"/>
  <c r="BV131" i="19"/>
  <c r="BU131" i="19"/>
  <c r="BO131" i="19"/>
  <c r="AZ131" i="19"/>
  <c r="AC131" i="19"/>
  <c r="V131" i="19"/>
  <c r="W131" i="19"/>
  <c r="X131" i="19"/>
  <c r="Y131" i="19"/>
  <c r="Z131" i="19"/>
  <c r="AA131" i="19"/>
  <c r="AB131" i="19"/>
  <c r="AD131" i="19"/>
  <c r="AF131" i="19"/>
  <c r="AE131" i="19"/>
  <c r="AH131" i="19"/>
  <c r="AG131" i="19"/>
  <c r="AI131" i="19"/>
  <c r="Q131" i="19"/>
  <c r="R131" i="19"/>
  <c r="S131" i="19"/>
  <c r="T131" i="19"/>
  <c r="U131" i="19"/>
  <c r="M131" i="19"/>
  <c r="N131" i="19"/>
  <c r="O131" i="19"/>
  <c r="P131" i="19"/>
  <c r="G131" i="19"/>
  <c r="H131" i="19"/>
  <c r="I131" i="19"/>
  <c r="J131" i="19"/>
  <c r="K131" i="19"/>
  <c r="L131" i="19"/>
  <c r="C131" i="19"/>
  <c r="D131" i="19"/>
  <c r="E131" i="19"/>
  <c r="BF131" i="19"/>
  <c r="AU131" i="19"/>
  <c r="FE131" i="19"/>
  <c r="EW131" i="19"/>
  <c r="EX131" i="19"/>
  <c r="EY131" i="19"/>
  <c r="FC131" i="19"/>
  <c r="FD131" i="19"/>
  <c r="ER131" i="19"/>
  <c r="ES131" i="19"/>
  <c r="ET131" i="19"/>
  <c r="EU131" i="19"/>
  <c r="EV131" i="19"/>
  <c r="EI131" i="19"/>
  <c r="EJ131" i="19"/>
  <c r="EK131" i="19"/>
  <c r="EL131" i="19"/>
  <c r="EM131" i="19"/>
  <c r="EN131" i="19"/>
  <c r="EO131" i="19"/>
  <c r="EP131" i="19"/>
  <c r="EQ131" i="19"/>
  <c r="EF131" i="19"/>
  <c r="EG131" i="19"/>
  <c r="EH131" i="19"/>
  <c r="EC131" i="19"/>
  <c r="ED131" i="19"/>
  <c r="EE131" i="19"/>
  <c r="DY131" i="19"/>
  <c r="EB131" i="19"/>
  <c r="DV131" i="19"/>
  <c r="DW131" i="19"/>
  <c r="DX131" i="19"/>
  <c r="DS131" i="19"/>
  <c r="DT131" i="19"/>
  <c r="DU131" i="19"/>
  <c r="DO131" i="19"/>
  <c r="DP131" i="19"/>
  <c r="DQ131" i="19"/>
  <c r="DG131" i="19"/>
  <c r="DM131" i="19"/>
  <c r="DN131" i="19"/>
  <c r="DE131" i="19"/>
  <c r="DF131" i="19"/>
  <c r="DB131" i="19"/>
  <c r="DC131" i="19"/>
  <c r="DD131" i="19"/>
  <c r="CZ131" i="19"/>
  <c r="DA131" i="19"/>
  <c r="CW131" i="19"/>
  <c r="CX131" i="19"/>
  <c r="CY131" i="19"/>
  <c r="CU131" i="19"/>
  <c r="CV131" i="19"/>
  <c r="CQ131" i="19"/>
  <c r="CR131" i="19"/>
  <c r="CS131" i="19"/>
  <c r="CT131" i="19"/>
  <c r="CP131" i="19"/>
  <c r="CO131" i="19"/>
  <c r="CM131" i="19"/>
  <c r="CN131" i="19"/>
  <c r="CI131" i="19"/>
  <c r="CJ131" i="19"/>
  <c r="CK131" i="19"/>
  <c r="CL131" i="19"/>
  <c r="CD131" i="19"/>
  <c r="CE131" i="19"/>
  <c r="CF131" i="19"/>
  <c r="CG131" i="19"/>
  <c r="CH131" i="19"/>
  <c r="CB131" i="19"/>
  <c r="CC131" i="19"/>
  <c r="BQ131" i="19"/>
  <c r="BR131" i="19"/>
  <c r="BS131" i="19"/>
  <c r="BT131" i="19"/>
  <c r="CA131" i="19"/>
  <c r="BM131" i="19"/>
  <c r="BN131" i="19"/>
  <c r="BP131" i="19"/>
  <c r="BJ131" i="19"/>
  <c r="BK131" i="19"/>
  <c r="BL131" i="19"/>
  <c r="BI131" i="19"/>
  <c r="BG131" i="19"/>
  <c r="BH131" i="19"/>
  <c r="BC131" i="19"/>
  <c r="BD131" i="19"/>
  <c r="BE131" i="19"/>
  <c r="BA131" i="19"/>
  <c r="BB131" i="19"/>
  <c r="AX131" i="19"/>
  <c r="AY131" i="19"/>
  <c r="AV131" i="19"/>
  <c r="AW131" i="19"/>
  <c r="AR131" i="19"/>
  <c r="AS131" i="19"/>
  <c r="AT131" i="19"/>
  <c r="AP131" i="19"/>
  <c r="AQ131" i="19"/>
  <c r="AN131" i="19"/>
  <c r="AO131" i="19"/>
  <c r="AJ131" i="19"/>
  <c r="AK131" i="19"/>
  <c r="AL131" i="19"/>
  <c r="AM131" i="19"/>
  <c r="FF142" i="18"/>
  <c r="FG142" i="18"/>
  <c r="FH142" i="18"/>
  <c r="FI142" i="18"/>
  <c r="FJ142" i="18"/>
  <c r="FK142" i="18"/>
  <c r="FK28" i="18"/>
  <c r="FF28" i="18"/>
  <c r="FG28" i="18"/>
  <c r="FH28" i="18"/>
  <c r="FI28" i="18"/>
  <c r="FJ28" i="18"/>
  <c r="FK99" i="18"/>
  <c r="FF99" i="18"/>
  <c r="FG99" i="18"/>
  <c r="FH99" i="18"/>
  <c r="FI99" i="18"/>
  <c r="FJ99" i="18"/>
  <c r="FK76" i="18"/>
  <c r="FF76" i="18"/>
  <c r="FG76" i="18"/>
  <c r="FH76" i="18"/>
  <c r="FI76" i="18"/>
  <c r="FJ76" i="18"/>
  <c r="FF4" i="18"/>
  <c r="FG4" i="18"/>
  <c r="FH4" i="18"/>
  <c r="FI4" i="18"/>
  <c r="FJ4" i="18"/>
  <c r="FK4" i="18"/>
  <c r="FF5" i="18"/>
  <c r="FG5" i="18"/>
  <c r="FH5" i="18"/>
  <c r="FI5" i="18"/>
  <c r="FJ5" i="18"/>
  <c r="FK5" i="18"/>
  <c r="FF6" i="18"/>
  <c r="FG6" i="18"/>
  <c r="FH6" i="18"/>
  <c r="FI6" i="18"/>
  <c r="FJ6" i="18"/>
  <c r="FK6" i="18"/>
  <c r="FF7" i="18"/>
  <c r="FG7" i="18"/>
  <c r="FH7" i="18"/>
  <c r="FI7" i="18"/>
  <c r="FJ7" i="18"/>
  <c r="FK7" i="18"/>
  <c r="FF8" i="18"/>
  <c r="FG8" i="18"/>
  <c r="FH8" i="18"/>
  <c r="FI8" i="18"/>
  <c r="FJ8" i="18"/>
  <c r="FK8" i="18"/>
  <c r="FF13" i="18"/>
  <c r="FG13" i="18"/>
  <c r="FH13" i="18"/>
  <c r="FI13" i="18"/>
  <c r="FJ13" i="18"/>
  <c r="FK13" i="18"/>
  <c r="FF14" i="18"/>
  <c r="FG14" i="18"/>
  <c r="FH14" i="18"/>
  <c r="FI14" i="18"/>
  <c r="FJ14" i="18"/>
  <c r="FK14" i="18"/>
  <c r="FF15" i="18"/>
  <c r="FG15" i="18"/>
  <c r="FH15" i="18"/>
  <c r="FI15" i="18"/>
  <c r="FJ15" i="18"/>
  <c r="FK15" i="18"/>
  <c r="FF16" i="18"/>
  <c r="FG16" i="18"/>
  <c r="FH16" i="18"/>
  <c r="FI16" i="18"/>
  <c r="FJ16" i="18"/>
  <c r="FK16" i="18"/>
  <c r="FF17" i="18"/>
  <c r="FG17" i="18"/>
  <c r="FH17" i="18"/>
  <c r="FI17" i="18"/>
  <c r="FJ17" i="18"/>
  <c r="FK17" i="18"/>
  <c r="FF22" i="18"/>
  <c r="FG22" i="18"/>
  <c r="FH22" i="18"/>
  <c r="FI22" i="18"/>
  <c r="FJ22" i="18"/>
  <c r="FK22" i="18"/>
  <c r="FF23" i="18"/>
  <c r="FG23" i="18"/>
  <c r="FH23" i="18"/>
  <c r="FI23" i="18"/>
  <c r="FJ23" i="18"/>
  <c r="FK23" i="18"/>
  <c r="FF24" i="18"/>
  <c r="FG24" i="18"/>
  <c r="FH24" i="18"/>
  <c r="FI24" i="18"/>
  <c r="FJ24" i="18"/>
  <c r="FK24" i="18"/>
  <c r="FF25" i="18"/>
  <c r="FG25" i="18"/>
  <c r="FH25" i="18"/>
  <c r="FI25" i="18"/>
  <c r="FJ25" i="18"/>
  <c r="FK25" i="18"/>
  <c r="FF27" i="18"/>
  <c r="FG27" i="18"/>
  <c r="FH27" i="18"/>
  <c r="FI27" i="18"/>
  <c r="FJ27" i="18"/>
  <c r="FK27" i="18"/>
  <c r="FF29" i="18"/>
  <c r="FG29" i="18"/>
  <c r="FH29" i="18"/>
  <c r="FI29" i="18"/>
  <c r="FJ29" i="18"/>
  <c r="FK29" i="18"/>
  <c r="FF30" i="18"/>
  <c r="FG30" i="18"/>
  <c r="FH30" i="18"/>
  <c r="FI30" i="18"/>
  <c r="FJ30" i="18"/>
  <c r="FK30" i="18"/>
  <c r="FF31" i="18"/>
  <c r="FG31" i="18"/>
  <c r="FH31" i="18"/>
  <c r="FI31" i="18"/>
  <c r="FJ31" i="18"/>
  <c r="FK31" i="18"/>
  <c r="FF32" i="18"/>
  <c r="FG32" i="18"/>
  <c r="FH32" i="18"/>
  <c r="FI32" i="18"/>
  <c r="FJ32" i="18"/>
  <c r="FK32" i="18"/>
  <c r="FF33" i="18"/>
  <c r="FG33" i="18"/>
  <c r="FH33" i="18"/>
  <c r="FI33" i="18"/>
  <c r="FJ33" i="18"/>
  <c r="FK33" i="18"/>
  <c r="FF35" i="18"/>
  <c r="FG35" i="18"/>
  <c r="FH35" i="18"/>
  <c r="FI35" i="18"/>
  <c r="FJ35" i="18"/>
  <c r="FK35" i="18"/>
  <c r="FF36" i="18"/>
  <c r="FG36" i="18"/>
  <c r="FH36" i="18"/>
  <c r="FI36" i="18"/>
  <c r="FJ36" i="18"/>
  <c r="FK36" i="18"/>
  <c r="FF37" i="18"/>
  <c r="FG37" i="18"/>
  <c r="FH37" i="18"/>
  <c r="FI37" i="18"/>
  <c r="FJ37" i="18"/>
  <c r="FK37" i="18"/>
  <c r="FF38" i="18"/>
  <c r="FG38" i="18"/>
  <c r="FH38" i="18"/>
  <c r="FI38" i="18"/>
  <c r="FJ38" i="18"/>
  <c r="FK38" i="18"/>
  <c r="FF39" i="18"/>
  <c r="FG39" i="18"/>
  <c r="FH39" i="18"/>
  <c r="FI39" i="18"/>
  <c r="FJ39" i="18"/>
  <c r="FK39" i="18"/>
  <c r="FF40" i="18"/>
  <c r="FG40" i="18"/>
  <c r="FH40" i="18"/>
  <c r="FI40" i="18"/>
  <c r="FJ40" i="18"/>
  <c r="FK40" i="18"/>
  <c r="FF41" i="18"/>
  <c r="FG41" i="18"/>
  <c r="FH41" i="18"/>
  <c r="FI41" i="18"/>
  <c r="FJ41" i="18"/>
  <c r="FK41" i="18"/>
  <c r="FF44" i="18"/>
  <c r="FG44" i="18"/>
  <c r="FH44" i="18"/>
  <c r="FI44" i="18"/>
  <c r="FJ44" i="18"/>
  <c r="FK44" i="18"/>
  <c r="FF45" i="18"/>
  <c r="FG45" i="18"/>
  <c r="FH45" i="18"/>
  <c r="FI45" i="18"/>
  <c r="FJ45" i="18"/>
  <c r="FK45" i="18"/>
  <c r="FF46" i="18"/>
  <c r="FG46" i="18"/>
  <c r="FH46" i="18"/>
  <c r="FI46" i="18"/>
  <c r="FJ46" i="18"/>
  <c r="FK46" i="18"/>
  <c r="FF47" i="18"/>
  <c r="FG47" i="18"/>
  <c r="FH47" i="18"/>
  <c r="FI47" i="18"/>
  <c r="FJ47" i="18"/>
  <c r="FK47" i="18"/>
  <c r="FF50" i="18"/>
  <c r="FG50" i="18"/>
  <c r="FH50" i="18"/>
  <c r="FI50" i="18"/>
  <c r="FJ50" i="18"/>
  <c r="FK50" i="18"/>
  <c r="FF51" i="18"/>
  <c r="FG51" i="18"/>
  <c r="FH51" i="18"/>
  <c r="FI51" i="18"/>
  <c r="FJ51" i="18"/>
  <c r="FK51" i="18"/>
  <c r="FF52" i="18"/>
  <c r="FG52" i="18"/>
  <c r="FH52" i="18"/>
  <c r="FI52" i="18"/>
  <c r="FJ52" i="18"/>
  <c r="FK52" i="18"/>
  <c r="FF54" i="18"/>
  <c r="FG54" i="18"/>
  <c r="FH54" i="18"/>
  <c r="FI54" i="18"/>
  <c r="FJ54" i="18"/>
  <c r="FK54" i="18"/>
  <c r="FF55" i="18"/>
  <c r="FG55" i="18"/>
  <c r="FH55" i="18"/>
  <c r="FI55" i="18"/>
  <c r="FJ55" i="18"/>
  <c r="FK55" i="18"/>
  <c r="FF56" i="18"/>
  <c r="FG56" i="18"/>
  <c r="FH56" i="18"/>
  <c r="FI56" i="18"/>
  <c r="FJ56" i="18"/>
  <c r="FK56" i="18"/>
  <c r="FF57" i="18"/>
  <c r="FG57" i="18"/>
  <c r="FH57" i="18"/>
  <c r="FI57" i="18"/>
  <c r="FJ57" i="18"/>
  <c r="FK57" i="18"/>
  <c r="FF58" i="18"/>
  <c r="FG58" i="18"/>
  <c r="FH58" i="18"/>
  <c r="FI58" i="18"/>
  <c r="FJ58" i="18"/>
  <c r="FK58" i="18"/>
  <c r="FF59" i="18"/>
  <c r="FG59" i="18"/>
  <c r="FH59" i="18"/>
  <c r="FI59" i="18"/>
  <c r="FJ59" i="18"/>
  <c r="FK59" i="18"/>
  <c r="FF60" i="18"/>
  <c r="FG60" i="18"/>
  <c r="FH60" i="18"/>
  <c r="FI60" i="18"/>
  <c r="FJ60" i="18"/>
  <c r="FK60" i="18"/>
  <c r="FF61" i="18"/>
  <c r="FG61" i="18"/>
  <c r="FH61" i="18"/>
  <c r="FI61" i="18"/>
  <c r="FJ61" i="18"/>
  <c r="FK61" i="18"/>
  <c r="FF62" i="18"/>
  <c r="FG62" i="18"/>
  <c r="FH62" i="18"/>
  <c r="FI62" i="18"/>
  <c r="FJ62" i="18"/>
  <c r="FK62" i="18"/>
  <c r="FF63" i="18"/>
  <c r="FG63" i="18"/>
  <c r="FH63" i="18"/>
  <c r="FI63" i="18"/>
  <c r="FJ63" i="18"/>
  <c r="FK63" i="18"/>
  <c r="FF64" i="18"/>
  <c r="FG64" i="18"/>
  <c r="FH64" i="18"/>
  <c r="FI64" i="18"/>
  <c r="FJ64" i="18"/>
  <c r="FK64" i="18"/>
  <c r="FF65" i="18"/>
  <c r="FG65" i="18"/>
  <c r="FH65" i="18"/>
  <c r="FI65" i="18"/>
  <c r="FJ65" i="18"/>
  <c r="FK65" i="18"/>
  <c r="FF66" i="18"/>
  <c r="FG66" i="18"/>
  <c r="FH66" i="18"/>
  <c r="FI66" i="18"/>
  <c r="FJ66" i="18"/>
  <c r="FK66" i="18"/>
  <c r="FF69" i="18"/>
  <c r="FG69" i="18"/>
  <c r="FH69" i="18"/>
  <c r="FI69" i="18"/>
  <c r="FJ69" i="18"/>
  <c r="FK69" i="18"/>
  <c r="FF70" i="18"/>
  <c r="FG70" i="18"/>
  <c r="FH70" i="18"/>
  <c r="FI70" i="18"/>
  <c r="FJ70" i="18"/>
  <c r="FK70" i="18"/>
  <c r="FF71" i="18"/>
  <c r="FG71" i="18"/>
  <c r="FH71" i="18"/>
  <c r="FI71" i="18"/>
  <c r="FJ71" i="18"/>
  <c r="FK71" i="18"/>
  <c r="FF72" i="18"/>
  <c r="FG72" i="18"/>
  <c r="FH72" i="18"/>
  <c r="FI72" i="18"/>
  <c r="FJ72" i="18"/>
  <c r="FK72" i="18"/>
  <c r="FF74" i="18"/>
  <c r="FG74" i="18"/>
  <c r="FH74" i="18"/>
  <c r="FI74" i="18"/>
  <c r="FJ74" i="18"/>
  <c r="FK74" i="18"/>
  <c r="FF75" i="18"/>
  <c r="FG75" i="18"/>
  <c r="FH75" i="18"/>
  <c r="FI75" i="18"/>
  <c r="FJ75" i="18"/>
  <c r="FK75" i="18"/>
  <c r="FF77" i="18"/>
  <c r="FG77" i="18"/>
  <c r="FH77" i="18"/>
  <c r="FI77" i="18"/>
  <c r="FJ77" i="18"/>
  <c r="FK77" i="18"/>
  <c r="FF78" i="18"/>
  <c r="FG78" i="18"/>
  <c r="FH78" i="18"/>
  <c r="FI78" i="18"/>
  <c r="FJ78" i="18"/>
  <c r="FK78" i="18"/>
  <c r="FF79" i="18"/>
  <c r="FG79" i="18"/>
  <c r="FH79" i="18"/>
  <c r="FI79" i="18"/>
  <c r="FJ79" i="18"/>
  <c r="FK79" i="18"/>
  <c r="FF80" i="18"/>
  <c r="FG80" i="18"/>
  <c r="FH80" i="18"/>
  <c r="FI80" i="18"/>
  <c r="FJ80" i="18"/>
  <c r="FK80" i="18"/>
  <c r="FF82" i="18"/>
  <c r="FG82" i="18"/>
  <c r="FH82" i="18"/>
  <c r="FI82" i="18"/>
  <c r="FJ82" i="18"/>
  <c r="FK82" i="18"/>
  <c r="FF83" i="18"/>
  <c r="FG83" i="18"/>
  <c r="FH83" i="18"/>
  <c r="FI83" i="18"/>
  <c r="FJ83" i="18"/>
  <c r="FK83" i="18"/>
  <c r="FF84" i="18"/>
  <c r="FG84" i="18"/>
  <c r="FH84" i="18"/>
  <c r="FI84" i="18"/>
  <c r="FJ84" i="18"/>
  <c r="FK84" i="18"/>
  <c r="FF87" i="18"/>
  <c r="FG87" i="18"/>
  <c r="FH87" i="18"/>
  <c r="FI87" i="18"/>
  <c r="FJ87" i="18"/>
  <c r="FK87" i="18"/>
  <c r="FF88" i="18"/>
  <c r="FG88" i="18"/>
  <c r="FH88" i="18"/>
  <c r="FI88" i="18"/>
  <c r="FJ88" i="18"/>
  <c r="FK88" i="18"/>
  <c r="FF89" i="18"/>
  <c r="FG89" i="18"/>
  <c r="FH89" i="18"/>
  <c r="FI89" i="18"/>
  <c r="FJ89" i="18"/>
  <c r="FK89" i="18"/>
  <c r="FF90" i="18"/>
  <c r="FG90" i="18"/>
  <c r="FH90" i="18"/>
  <c r="FI90" i="18"/>
  <c r="FJ90" i="18"/>
  <c r="FK90" i="18"/>
  <c r="FF91" i="18"/>
  <c r="FG91" i="18"/>
  <c r="FH91" i="18"/>
  <c r="FI91" i="18"/>
  <c r="FJ91" i="18"/>
  <c r="FK91" i="18"/>
  <c r="FF92" i="18"/>
  <c r="FG92" i="18"/>
  <c r="FH92" i="18"/>
  <c r="FI92" i="18"/>
  <c r="FJ92" i="18"/>
  <c r="FK92" i="18"/>
  <c r="FF93" i="18"/>
  <c r="FG93" i="18"/>
  <c r="FH93" i="18"/>
  <c r="FI93" i="18"/>
  <c r="FJ93" i="18"/>
  <c r="FK93" i="18"/>
  <c r="FF98" i="18"/>
  <c r="FG98" i="18"/>
  <c r="FH98" i="18"/>
  <c r="FI98" i="18"/>
  <c r="FJ98" i="18"/>
  <c r="FK98" i="18"/>
  <c r="FF100" i="18"/>
  <c r="FG100" i="18"/>
  <c r="FH100" i="18"/>
  <c r="FI100" i="18"/>
  <c r="FJ100" i="18"/>
  <c r="FK100" i="18"/>
  <c r="FF101" i="18"/>
  <c r="FG101" i="18"/>
  <c r="FH101" i="18"/>
  <c r="FI101" i="18"/>
  <c r="FJ101" i="18"/>
  <c r="FK101" i="18"/>
  <c r="FF103" i="18"/>
  <c r="FG103" i="18"/>
  <c r="FH103" i="18"/>
  <c r="FI103" i="18"/>
  <c r="FJ103" i="18"/>
  <c r="FK103" i="18"/>
  <c r="FF106" i="18"/>
  <c r="FG106" i="18"/>
  <c r="FH106" i="18"/>
  <c r="FI106" i="18"/>
  <c r="FJ106" i="18"/>
  <c r="FK106" i="18"/>
  <c r="FF107" i="18"/>
  <c r="FG107" i="18"/>
  <c r="FH107" i="18"/>
  <c r="FI107" i="18"/>
  <c r="FJ107" i="18"/>
  <c r="FK107" i="18"/>
  <c r="FF108" i="18"/>
  <c r="FG108" i="18"/>
  <c r="FH108" i="18"/>
  <c r="FI108" i="18"/>
  <c r="FJ108" i="18"/>
  <c r="FK108" i="18"/>
  <c r="FF111" i="18"/>
  <c r="FG111" i="18"/>
  <c r="FH111" i="18"/>
  <c r="FI111" i="18"/>
  <c r="FJ111" i="18"/>
  <c r="FK111" i="18"/>
  <c r="FF112" i="18"/>
  <c r="FG112" i="18"/>
  <c r="FH112" i="18"/>
  <c r="FI112" i="18"/>
  <c r="FJ112" i="18"/>
  <c r="FK112" i="18"/>
  <c r="FF113" i="18"/>
  <c r="FG113" i="18"/>
  <c r="FH113" i="18"/>
  <c r="FI113" i="18"/>
  <c r="FJ113" i="18"/>
  <c r="FK113" i="18"/>
  <c r="FF114" i="18"/>
  <c r="FG114" i="18"/>
  <c r="FH114" i="18"/>
  <c r="FI114" i="18"/>
  <c r="FJ114" i="18"/>
  <c r="FK114" i="18"/>
  <c r="FF116" i="18"/>
  <c r="FG116" i="18"/>
  <c r="FH116" i="18"/>
  <c r="FI116" i="18"/>
  <c r="FJ116" i="18"/>
  <c r="FK116" i="18"/>
  <c r="FF117" i="18"/>
  <c r="FG117" i="18"/>
  <c r="FH117" i="18"/>
  <c r="FI117" i="18"/>
  <c r="FJ117" i="18"/>
  <c r="FK117" i="18"/>
  <c r="FF120" i="18"/>
  <c r="FG120" i="18"/>
  <c r="FH120" i="18"/>
  <c r="FI120" i="18"/>
  <c r="FJ120" i="18"/>
  <c r="FK120" i="18"/>
  <c r="FF124" i="18"/>
  <c r="FG124" i="18"/>
  <c r="FH124" i="18"/>
  <c r="FI124" i="18"/>
  <c r="FJ124" i="18"/>
  <c r="FK124" i="18"/>
  <c r="FF126" i="18"/>
  <c r="FG126" i="18"/>
  <c r="FH126" i="18"/>
  <c r="FI126" i="18"/>
  <c r="FJ126" i="18"/>
  <c r="FK126" i="18"/>
  <c r="FF130" i="18"/>
  <c r="FG130" i="18"/>
  <c r="FH130" i="18"/>
  <c r="FI130" i="18"/>
  <c r="FJ130" i="18"/>
  <c r="FK130" i="18"/>
  <c r="FF131" i="18"/>
  <c r="FG131" i="18"/>
  <c r="FH131" i="18"/>
  <c r="FI131" i="18"/>
  <c r="FJ131" i="18"/>
  <c r="FK131" i="18"/>
  <c r="FF132" i="18"/>
  <c r="FG132" i="18"/>
  <c r="FH132" i="18"/>
  <c r="FI132" i="18"/>
  <c r="FJ132" i="18"/>
  <c r="FK132" i="18"/>
  <c r="FF133" i="18"/>
  <c r="FG133" i="18"/>
  <c r="FH133" i="18"/>
  <c r="FI133" i="18"/>
  <c r="FJ133" i="18"/>
  <c r="FK133" i="18"/>
  <c r="FF135" i="18"/>
  <c r="FG135" i="18"/>
  <c r="FH135" i="18"/>
  <c r="FI135" i="18"/>
  <c r="FJ135" i="18"/>
  <c r="FK135" i="18"/>
  <c r="FF137" i="18"/>
  <c r="FG137" i="18"/>
  <c r="FH137" i="18"/>
  <c r="FI137" i="18"/>
  <c r="FJ137" i="18"/>
  <c r="FK137" i="18"/>
  <c r="FF138" i="18"/>
  <c r="FG138" i="18"/>
  <c r="FH138" i="18"/>
  <c r="FI138" i="18"/>
  <c r="FJ138" i="18"/>
  <c r="FK138" i="18"/>
  <c r="FF139" i="18"/>
  <c r="FG139" i="18"/>
  <c r="FH139" i="18"/>
  <c r="FI139" i="18"/>
  <c r="FJ139" i="18"/>
  <c r="FK139" i="18"/>
  <c r="FF140" i="18"/>
  <c r="FG140" i="18"/>
  <c r="FH140" i="18"/>
  <c r="FI140" i="18"/>
  <c r="FJ140" i="18"/>
  <c r="FK140" i="18"/>
  <c r="FF141" i="18"/>
  <c r="FG141" i="18"/>
  <c r="FH141" i="18"/>
  <c r="FI141" i="18"/>
  <c r="FJ141" i="18"/>
  <c r="FK141" i="18"/>
  <c r="FU9" i="18"/>
  <c r="FU10" i="18"/>
  <c r="FU11" i="18"/>
  <c r="FU12" i="18"/>
  <c r="FU18" i="18"/>
  <c r="FU19" i="18"/>
  <c r="FU20" i="18"/>
  <c r="FU21" i="18"/>
  <c r="FU26" i="18"/>
  <c r="FU34" i="18"/>
  <c r="FU42" i="18"/>
  <c r="FU43" i="18"/>
  <c r="FU48" i="18"/>
  <c r="FU49" i="18"/>
  <c r="FU53" i="18"/>
  <c r="FU67" i="18"/>
  <c r="FU68" i="18"/>
  <c r="FU73" i="18"/>
  <c r="FU81" i="18"/>
  <c r="FU85" i="18"/>
  <c r="FU86" i="18"/>
  <c r="FU94" i="18"/>
  <c r="FU95" i="18"/>
  <c r="FU96" i="18"/>
  <c r="FU97" i="18"/>
  <c r="FU102" i="18"/>
  <c r="FU104" i="18"/>
  <c r="FU105" i="18"/>
  <c r="FU109" i="18"/>
  <c r="FU110" i="18"/>
  <c r="FU115" i="18"/>
  <c r="FU118" i="18"/>
  <c r="FU119" i="18"/>
  <c r="FU121" i="18"/>
  <c r="FU122" i="18"/>
  <c r="FU123" i="18"/>
  <c r="FU125" i="18"/>
  <c r="FU127" i="18"/>
  <c r="FU128" i="18"/>
  <c r="FU129" i="18"/>
  <c r="FU134" i="18"/>
  <c r="FU136" i="18"/>
  <c r="FL146" i="18"/>
  <c r="ES143" i="18"/>
  <c r="EQ143" i="18"/>
  <c r="DM143" i="18"/>
  <c r="DN143" i="18"/>
  <c r="DL143" i="18"/>
  <c r="EV143" i="18"/>
  <c r="EM143" i="18"/>
  <c r="EN143" i="18"/>
  <c r="EO143" i="18"/>
  <c r="EP143" i="18"/>
  <c r="ER143" i="18"/>
  <c r="ET143" i="18"/>
  <c r="FA143" i="18"/>
  <c r="FB143" i="18"/>
  <c r="FC143" i="18"/>
  <c r="FD143" i="18"/>
  <c r="FE143" i="18"/>
  <c r="EU143" i="18"/>
  <c r="EW143" i="18"/>
  <c r="EX143" i="18"/>
  <c r="EY143" i="18"/>
  <c r="EZ143" i="18"/>
  <c r="ED143" i="18"/>
  <c r="EE143" i="18"/>
  <c r="EF143" i="18"/>
  <c r="EG143" i="18"/>
  <c r="EH143" i="18"/>
  <c r="EI143" i="18"/>
  <c r="EJ143" i="18"/>
  <c r="EK143" i="18"/>
  <c r="EL143" i="18"/>
  <c r="EA143" i="18"/>
  <c r="EB143" i="18"/>
  <c r="EC143" i="18"/>
  <c r="DX143" i="18"/>
  <c r="DY143" i="18"/>
  <c r="DZ143" i="18"/>
  <c r="DV143" i="18"/>
  <c r="DW143" i="18"/>
  <c r="DR143" i="18"/>
  <c r="DS143" i="18"/>
  <c r="DT143" i="18"/>
  <c r="DU143" i="18"/>
  <c r="DO143" i="18"/>
  <c r="DP143" i="18"/>
  <c r="DQ143" i="18"/>
  <c r="DH143" i="18"/>
  <c r="DI143" i="18"/>
  <c r="DJ143" i="18"/>
  <c r="DK143" i="18"/>
  <c r="DF143" i="18"/>
  <c r="DG143" i="18"/>
  <c r="DB143" i="18"/>
  <c r="DC143" i="18"/>
  <c r="DD143" i="18"/>
  <c r="DE143" i="18"/>
  <c r="CY143" i="18"/>
  <c r="CZ143" i="18"/>
  <c r="DA143" i="18"/>
  <c r="BR143" i="18"/>
  <c r="BP143" i="18"/>
  <c r="BQ143" i="18"/>
  <c r="BS143" i="18"/>
  <c r="BG143" i="18"/>
  <c r="BF143" i="18"/>
  <c r="BE143" i="18"/>
  <c r="CM143" i="18"/>
  <c r="CI143" i="18"/>
  <c r="BZ143" i="18"/>
  <c r="BY143" i="18"/>
  <c r="BW143" i="18"/>
  <c r="BM143" i="18"/>
  <c r="BL143" i="18"/>
  <c r="BK143" i="18"/>
  <c r="CW143" i="18"/>
  <c r="CX143" i="18"/>
  <c r="CS143" i="18"/>
  <c r="CT143" i="18"/>
  <c r="CU143" i="18"/>
  <c r="CV143" i="18"/>
  <c r="CQ143" i="18"/>
  <c r="CR143" i="18"/>
  <c r="CN143" i="18"/>
  <c r="CO143" i="18"/>
  <c r="CP143" i="18"/>
  <c r="CK143" i="18"/>
  <c r="CL143" i="18"/>
  <c r="CG143" i="18"/>
  <c r="CH143" i="18"/>
  <c r="CJ143" i="18"/>
  <c r="CE143" i="18"/>
  <c r="CF143" i="18"/>
  <c r="CA143" i="18"/>
  <c r="CB143" i="18"/>
  <c r="CC143" i="18"/>
  <c r="CD143" i="18"/>
  <c r="BT143" i="18"/>
  <c r="BU143" i="18"/>
  <c r="BV143" i="18"/>
  <c r="BX143" i="18"/>
  <c r="BN143" i="18"/>
  <c r="BO143" i="18"/>
  <c r="BH143" i="18"/>
  <c r="BI143" i="18"/>
  <c r="BJ143" i="18"/>
  <c r="BD143" i="18"/>
  <c r="BB143" i="18"/>
  <c r="BC143" i="18"/>
  <c r="BA143" i="18"/>
  <c r="AU143" i="18"/>
  <c r="AV143" i="18"/>
  <c r="AW143" i="18"/>
  <c r="AR143" i="18"/>
  <c r="AS143" i="18"/>
  <c r="AT143" i="18"/>
  <c r="AP143" i="18"/>
  <c r="AO143" i="18"/>
  <c r="AQ143" i="18"/>
  <c r="AM143" i="18"/>
  <c r="AN143" i="18"/>
  <c r="AL143" i="18"/>
  <c r="AI143" i="18"/>
  <c r="AJ143" i="18"/>
  <c r="AK143" i="18"/>
  <c r="AD143" i="18"/>
  <c r="AE143" i="18"/>
  <c r="AF143" i="18"/>
  <c r="AC143" i="18"/>
  <c r="AB143" i="18"/>
  <c r="AA143" i="18"/>
  <c r="Y143" i="18"/>
  <c r="Z143" i="18"/>
  <c r="X143" i="18"/>
  <c r="U143" i="18"/>
  <c r="V143" i="18"/>
  <c r="W143" i="18"/>
  <c r="R143" i="18"/>
  <c r="S143" i="18"/>
  <c r="T143" i="18"/>
  <c r="C143" i="18"/>
  <c r="D143" i="18"/>
  <c r="E143" i="18"/>
  <c r="F143" i="18"/>
  <c r="G143" i="18"/>
  <c r="H143" i="18"/>
  <c r="I143" i="18"/>
  <c r="J143" i="18"/>
  <c r="K143" i="18"/>
  <c r="L143" i="18"/>
  <c r="M143" i="18"/>
  <c r="N143" i="18"/>
  <c r="O143" i="18"/>
  <c r="P143" i="18"/>
  <c r="Q143" i="18"/>
  <c r="AX143" i="18"/>
  <c r="AY143" i="18"/>
  <c r="AZ143" i="18"/>
  <c r="E120" i="17"/>
  <c r="F120" i="17"/>
  <c r="G120" i="17"/>
  <c r="H120" i="17"/>
  <c r="I120" i="17"/>
  <c r="EZ4" i="17"/>
  <c r="EZ5" i="17"/>
  <c r="EZ6" i="17"/>
  <c r="EZ7" i="17"/>
  <c r="EZ8" i="17"/>
  <c r="EZ9" i="17"/>
  <c r="EZ10" i="17"/>
  <c r="EZ11" i="17"/>
  <c r="EZ12" i="17"/>
  <c r="EZ13" i="17"/>
  <c r="EZ14" i="17"/>
  <c r="EZ15" i="17"/>
  <c r="EZ16" i="17"/>
  <c r="EZ17" i="17"/>
  <c r="EZ18" i="17"/>
  <c r="EZ19" i="17"/>
  <c r="EZ20" i="17"/>
  <c r="EZ21" i="17"/>
  <c r="EZ22" i="17"/>
  <c r="EZ23" i="17"/>
  <c r="EZ24" i="17"/>
  <c r="EZ25" i="17"/>
  <c r="EZ26" i="17"/>
  <c r="EZ27" i="17"/>
  <c r="EZ28" i="17"/>
  <c r="EZ29" i="17"/>
  <c r="EZ30" i="17"/>
  <c r="EZ31" i="17"/>
  <c r="EZ32" i="17"/>
  <c r="EZ33" i="17"/>
  <c r="EZ34" i="17"/>
  <c r="EZ35" i="17"/>
  <c r="EZ36" i="17"/>
  <c r="EZ37" i="17"/>
  <c r="EZ38" i="17"/>
  <c r="EZ39" i="17"/>
  <c r="EZ40" i="17"/>
  <c r="EZ41" i="17"/>
  <c r="EZ42" i="17"/>
  <c r="EZ43" i="17"/>
  <c r="EZ44" i="17"/>
  <c r="EZ45" i="17"/>
  <c r="EZ46" i="17"/>
  <c r="EZ47" i="17"/>
  <c r="EZ48" i="17"/>
  <c r="EZ49" i="17"/>
  <c r="EZ50" i="17"/>
  <c r="EZ51" i="17"/>
  <c r="EZ52" i="17"/>
  <c r="EZ53" i="17"/>
  <c r="EZ54" i="17"/>
  <c r="EZ55" i="17"/>
  <c r="EZ56" i="17"/>
  <c r="EZ57" i="17"/>
  <c r="EZ58" i="17"/>
  <c r="EZ59" i="17"/>
  <c r="EZ60" i="17"/>
  <c r="EZ61" i="17"/>
  <c r="EZ62" i="17"/>
  <c r="EZ63" i="17"/>
  <c r="EZ64" i="17"/>
  <c r="EZ65" i="17"/>
  <c r="EZ66" i="17"/>
  <c r="EZ67" i="17"/>
  <c r="EZ68" i="17"/>
  <c r="EZ69" i="17"/>
  <c r="EZ70" i="17"/>
  <c r="EZ71" i="17"/>
  <c r="EZ72" i="17"/>
  <c r="EZ73" i="17"/>
  <c r="EZ74" i="17"/>
  <c r="EZ75" i="17"/>
  <c r="EZ76" i="17"/>
  <c r="EZ77" i="17"/>
  <c r="EZ78" i="17"/>
  <c r="EZ79" i="17"/>
  <c r="EZ80" i="17"/>
  <c r="EZ81" i="17"/>
  <c r="EZ82" i="17"/>
  <c r="EZ83" i="17"/>
  <c r="EZ84" i="17"/>
  <c r="EZ85" i="17"/>
  <c r="EZ86" i="17"/>
  <c r="EZ87" i="17"/>
  <c r="EZ88" i="17"/>
  <c r="EZ89" i="17"/>
  <c r="EZ90" i="17"/>
  <c r="EZ91" i="17"/>
  <c r="EZ92" i="17"/>
  <c r="EZ93" i="17"/>
  <c r="EZ94" i="17"/>
  <c r="EZ95" i="17"/>
  <c r="EZ96" i="17"/>
  <c r="EZ97" i="17"/>
  <c r="EZ98" i="17"/>
  <c r="EZ99" i="17"/>
  <c r="EZ100" i="17"/>
  <c r="EZ101" i="17"/>
  <c r="EZ102" i="17"/>
  <c r="EZ103" i="17"/>
  <c r="EZ104" i="17"/>
  <c r="EZ105" i="17"/>
  <c r="EZ106" i="17"/>
  <c r="EZ107" i="17"/>
  <c r="EZ108" i="17"/>
  <c r="EZ109" i="17"/>
  <c r="EZ110" i="17"/>
  <c r="EZ111" i="17"/>
  <c r="EZ112" i="17"/>
  <c r="EZ113" i="17"/>
  <c r="EZ114" i="17"/>
  <c r="EZ115" i="17"/>
  <c r="EZ116" i="17"/>
  <c r="EZ117" i="17"/>
  <c r="EZ118" i="17"/>
  <c r="EZ119" i="17"/>
  <c r="J120" i="17"/>
  <c r="K120" i="17"/>
  <c r="L120" i="17"/>
  <c r="FA11" i="17"/>
  <c r="FA12" i="17"/>
  <c r="FA13" i="17"/>
  <c r="FA14" i="17"/>
  <c r="FA15" i="17"/>
  <c r="FA16" i="17"/>
  <c r="FA17" i="17"/>
  <c r="FA18" i="17"/>
  <c r="FA19" i="17"/>
  <c r="FA20" i="17"/>
  <c r="FA21" i="17"/>
  <c r="FA22" i="17"/>
  <c r="FA23" i="17"/>
  <c r="FA24" i="17"/>
  <c r="FA25" i="17"/>
  <c r="FA26" i="17"/>
  <c r="FA27" i="17"/>
  <c r="FA28" i="17"/>
  <c r="FA29" i="17"/>
  <c r="FA30" i="17"/>
  <c r="FA31" i="17"/>
  <c r="FA32" i="17"/>
  <c r="FA33" i="17"/>
  <c r="FA34" i="17"/>
  <c r="FA35" i="17"/>
  <c r="FA36" i="17"/>
  <c r="FA37" i="17"/>
  <c r="FA38" i="17"/>
  <c r="FA39" i="17"/>
  <c r="FA40" i="17"/>
  <c r="FA41" i="17"/>
  <c r="FA42" i="17"/>
  <c r="FA43" i="17"/>
  <c r="FA44" i="17"/>
  <c r="FA45" i="17"/>
  <c r="FA46" i="17"/>
  <c r="FA47" i="17"/>
  <c r="FA48" i="17"/>
  <c r="FA49" i="17"/>
  <c r="FA50" i="17"/>
  <c r="FA51" i="17"/>
  <c r="FA52" i="17"/>
  <c r="FA53" i="17"/>
  <c r="FA54" i="17"/>
  <c r="FA55" i="17"/>
  <c r="FA56" i="17"/>
  <c r="FA57" i="17"/>
  <c r="FA58" i="17"/>
  <c r="FA59" i="17"/>
  <c r="FA60" i="17"/>
  <c r="FA61" i="17"/>
  <c r="FA62" i="17"/>
  <c r="FA63" i="17"/>
  <c r="FA64" i="17"/>
  <c r="FA65" i="17"/>
  <c r="FA66" i="17"/>
  <c r="FA67" i="17"/>
  <c r="FA68" i="17"/>
  <c r="FA69" i="17"/>
  <c r="FA70" i="17"/>
  <c r="FA71" i="17"/>
  <c r="FA72" i="17"/>
  <c r="FA73" i="17"/>
  <c r="FA74" i="17"/>
  <c r="FA75" i="17"/>
  <c r="FA76" i="17"/>
  <c r="FA77" i="17"/>
  <c r="FA78" i="17"/>
  <c r="FA79" i="17"/>
  <c r="FA80" i="17"/>
  <c r="FA81" i="17"/>
  <c r="FA82" i="17"/>
  <c r="FA83" i="17"/>
  <c r="FA84" i="17"/>
  <c r="FA85" i="17"/>
  <c r="FA86" i="17"/>
  <c r="FA87" i="17"/>
  <c r="FA88" i="17"/>
  <c r="FA89" i="17"/>
  <c r="FA90" i="17"/>
  <c r="FA91" i="17"/>
  <c r="FA92" i="17"/>
  <c r="FA93" i="17"/>
  <c r="FA94" i="17"/>
  <c r="FA95" i="17"/>
  <c r="FA96" i="17"/>
  <c r="FA97" i="17"/>
  <c r="FA98" i="17"/>
  <c r="FA99" i="17"/>
  <c r="FA100" i="17"/>
  <c r="FA101" i="17"/>
  <c r="FA102" i="17"/>
  <c r="FA103" i="17"/>
  <c r="FA104" i="17"/>
  <c r="FA105" i="17"/>
  <c r="FA106" i="17"/>
  <c r="FA107" i="17"/>
  <c r="FA108" i="17"/>
  <c r="FA109" i="17"/>
  <c r="FA110" i="17"/>
  <c r="FA111" i="17"/>
  <c r="FA112" i="17"/>
  <c r="FA113" i="17"/>
  <c r="FA114" i="17"/>
  <c r="FA115" i="17"/>
  <c r="FA116" i="17"/>
  <c r="FA117" i="17"/>
  <c r="FA118" i="17"/>
  <c r="FA119" i="17"/>
  <c r="FA10" i="17"/>
  <c r="FB11" i="17"/>
  <c r="FB12" i="17"/>
  <c r="FB13" i="17"/>
  <c r="FB14" i="17"/>
  <c r="FB15" i="17"/>
  <c r="FB16" i="17"/>
  <c r="FB17" i="17"/>
  <c r="FB18" i="17"/>
  <c r="FB19" i="17"/>
  <c r="FB20" i="17"/>
  <c r="FB21" i="17"/>
  <c r="FB22" i="17"/>
  <c r="FB23" i="17"/>
  <c r="FB24" i="17"/>
  <c r="FB25" i="17"/>
  <c r="FB26" i="17"/>
  <c r="FB27" i="17"/>
  <c r="FB28" i="17"/>
  <c r="FB29" i="17"/>
  <c r="FB30" i="17"/>
  <c r="FB31" i="17"/>
  <c r="FB32" i="17"/>
  <c r="FB33" i="17"/>
  <c r="FB34" i="17"/>
  <c r="FB35" i="17"/>
  <c r="FB36" i="17"/>
  <c r="FB37" i="17"/>
  <c r="FB38" i="17"/>
  <c r="FB39" i="17"/>
  <c r="FB40" i="17"/>
  <c r="FB41" i="17"/>
  <c r="FB42" i="17"/>
  <c r="FB43" i="17"/>
  <c r="FB44" i="17"/>
  <c r="FB45" i="17"/>
  <c r="FB46" i="17"/>
  <c r="FB47" i="17"/>
  <c r="FB48" i="17"/>
  <c r="FB49" i="17"/>
  <c r="FB50" i="17"/>
  <c r="FB51" i="17"/>
  <c r="FB52" i="17"/>
  <c r="FB53" i="17"/>
  <c r="FB54" i="17"/>
  <c r="FB55" i="17"/>
  <c r="FB56" i="17"/>
  <c r="FB57" i="17"/>
  <c r="FB58" i="17"/>
  <c r="FB59" i="17"/>
  <c r="FB60" i="17"/>
  <c r="FB61" i="17"/>
  <c r="FB62" i="17"/>
  <c r="FB63" i="17"/>
  <c r="FB64" i="17"/>
  <c r="FB65" i="17"/>
  <c r="FB66" i="17"/>
  <c r="FB67" i="17"/>
  <c r="FB68" i="17"/>
  <c r="FB69" i="17"/>
  <c r="FB70" i="17"/>
  <c r="FB71" i="17"/>
  <c r="FB72" i="17"/>
  <c r="FB73" i="17"/>
  <c r="FB74" i="17"/>
  <c r="FB75" i="17"/>
  <c r="FB76" i="17"/>
  <c r="FB77" i="17"/>
  <c r="FB78" i="17"/>
  <c r="FB79" i="17"/>
  <c r="FB80" i="17"/>
  <c r="FB81" i="17"/>
  <c r="FB82" i="17"/>
  <c r="FB83" i="17"/>
  <c r="FB84" i="17"/>
  <c r="FB85" i="17"/>
  <c r="FB86" i="17"/>
  <c r="FB87" i="17"/>
  <c r="FB88" i="17"/>
  <c r="FB89" i="17"/>
  <c r="FB90" i="17"/>
  <c r="FB91" i="17"/>
  <c r="FB92" i="17"/>
  <c r="FB93" i="17"/>
  <c r="FB94" i="17"/>
  <c r="FB95" i="17"/>
  <c r="FB96" i="17"/>
  <c r="FB97" i="17"/>
  <c r="FB98" i="17"/>
  <c r="FB99" i="17"/>
  <c r="FB100" i="17"/>
  <c r="FB101" i="17"/>
  <c r="FB102" i="17"/>
  <c r="FB103" i="17"/>
  <c r="FB104" i="17"/>
  <c r="FB105" i="17"/>
  <c r="FB106" i="17"/>
  <c r="FB107" i="17"/>
  <c r="FB108" i="17"/>
  <c r="FB109" i="17"/>
  <c r="FB110" i="17"/>
  <c r="FB111" i="17"/>
  <c r="FB112" i="17"/>
  <c r="FB113" i="17"/>
  <c r="FB114" i="17"/>
  <c r="FB115" i="17"/>
  <c r="FB116" i="17"/>
  <c r="FB117" i="17"/>
  <c r="FB118" i="17"/>
  <c r="FB119" i="17"/>
  <c r="FB10" i="17"/>
  <c r="EY11" i="17"/>
  <c r="EY12" i="17"/>
  <c r="EY13" i="17"/>
  <c r="EY14" i="17"/>
  <c r="EY15" i="17"/>
  <c r="EY16" i="17"/>
  <c r="EY17" i="17"/>
  <c r="EY18" i="17"/>
  <c r="EY19" i="17"/>
  <c r="EY20" i="17"/>
  <c r="EY21" i="17"/>
  <c r="EY22" i="17"/>
  <c r="EY23" i="17"/>
  <c r="EY24" i="17"/>
  <c r="EY25" i="17"/>
  <c r="EY26" i="17"/>
  <c r="EY27" i="17"/>
  <c r="EY28" i="17"/>
  <c r="EY29" i="17"/>
  <c r="EY30" i="17"/>
  <c r="EY31" i="17"/>
  <c r="EY32" i="17"/>
  <c r="EY33" i="17"/>
  <c r="EY34" i="17"/>
  <c r="EY35" i="17"/>
  <c r="EY36" i="17"/>
  <c r="EY37" i="17"/>
  <c r="EY38" i="17"/>
  <c r="EY39" i="17"/>
  <c r="EY40" i="17"/>
  <c r="EY41" i="17"/>
  <c r="EY42" i="17"/>
  <c r="EY43" i="17"/>
  <c r="EY44" i="17"/>
  <c r="EY45" i="17"/>
  <c r="EY46" i="17"/>
  <c r="EY47" i="17"/>
  <c r="EY48" i="17"/>
  <c r="EY49" i="17"/>
  <c r="EY50" i="17"/>
  <c r="EY51" i="17"/>
  <c r="EY52" i="17"/>
  <c r="EY53" i="17"/>
  <c r="EY54" i="17"/>
  <c r="EY55" i="17"/>
  <c r="EY56" i="17"/>
  <c r="EY57" i="17"/>
  <c r="EY58" i="17"/>
  <c r="EY59" i="17"/>
  <c r="EY60" i="17"/>
  <c r="EY61" i="17"/>
  <c r="EY62" i="17"/>
  <c r="EY63" i="17"/>
  <c r="EY64" i="17"/>
  <c r="EY65" i="17"/>
  <c r="EY66" i="17"/>
  <c r="EY67" i="17"/>
  <c r="EY68" i="17"/>
  <c r="EY69" i="17"/>
  <c r="EY70" i="17"/>
  <c r="EY71" i="17"/>
  <c r="EY72" i="17"/>
  <c r="EY73" i="17"/>
  <c r="EY74" i="17"/>
  <c r="EY75" i="17"/>
  <c r="EY76" i="17"/>
  <c r="EY77" i="17"/>
  <c r="EY78" i="17"/>
  <c r="EY79" i="17"/>
  <c r="EY80" i="17"/>
  <c r="EY81" i="17"/>
  <c r="EY82" i="17"/>
  <c r="EY83" i="17"/>
  <c r="EY84" i="17"/>
  <c r="EY85" i="17"/>
  <c r="EY86" i="17"/>
  <c r="EY87" i="17"/>
  <c r="EY88" i="17"/>
  <c r="EY89" i="17"/>
  <c r="EY90" i="17"/>
  <c r="EY91" i="17"/>
  <c r="EY92" i="17"/>
  <c r="EY93" i="17"/>
  <c r="EY94" i="17"/>
  <c r="EY95" i="17"/>
  <c r="EY96" i="17"/>
  <c r="EY97" i="17"/>
  <c r="EY98" i="17"/>
  <c r="EY99" i="17"/>
  <c r="EY100" i="17"/>
  <c r="EY101" i="17"/>
  <c r="EY102" i="17"/>
  <c r="EY103" i="17"/>
  <c r="EY104" i="17"/>
  <c r="EY105" i="17"/>
  <c r="EY106" i="17"/>
  <c r="EY107" i="17"/>
  <c r="EY108" i="17"/>
  <c r="EY109" i="17"/>
  <c r="EY110" i="17"/>
  <c r="EY111" i="17"/>
  <c r="EY112" i="17"/>
  <c r="EY113" i="17"/>
  <c r="EY114" i="17"/>
  <c r="EY115" i="17"/>
  <c r="EY116" i="17"/>
  <c r="EY117" i="17"/>
  <c r="EY118" i="17"/>
  <c r="EY119" i="17"/>
  <c r="EY10" i="17"/>
  <c r="EX11" i="17"/>
  <c r="EX12" i="17"/>
  <c r="EX13" i="17"/>
  <c r="EX14" i="17"/>
  <c r="EX15" i="17"/>
  <c r="EX16" i="17"/>
  <c r="EX17" i="17"/>
  <c r="EX18" i="17"/>
  <c r="EX19" i="17"/>
  <c r="EX20" i="17"/>
  <c r="EX21" i="17"/>
  <c r="EX22" i="17"/>
  <c r="EX23" i="17"/>
  <c r="EX24" i="17"/>
  <c r="EX25" i="17"/>
  <c r="EX26" i="17"/>
  <c r="EX27" i="17"/>
  <c r="EX28" i="17"/>
  <c r="EX29" i="17"/>
  <c r="EX30" i="17"/>
  <c r="EX31" i="17"/>
  <c r="EX32" i="17"/>
  <c r="EX33" i="17"/>
  <c r="EX34" i="17"/>
  <c r="EX35" i="17"/>
  <c r="EX36" i="17"/>
  <c r="EX37" i="17"/>
  <c r="EX38" i="17"/>
  <c r="EX39" i="17"/>
  <c r="EX40" i="17"/>
  <c r="EX41" i="17"/>
  <c r="EX42" i="17"/>
  <c r="EX43" i="17"/>
  <c r="EX44" i="17"/>
  <c r="EX45" i="17"/>
  <c r="EX46" i="17"/>
  <c r="EX47" i="17"/>
  <c r="EX48" i="17"/>
  <c r="EX49" i="17"/>
  <c r="EX50" i="17"/>
  <c r="EX51" i="17"/>
  <c r="EX52" i="17"/>
  <c r="EX53" i="17"/>
  <c r="EX54" i="17"/>
  <c r="EX55" i="17"/>
  <c r="EX56" i="17"/>
  <c r="EX57" i="17"/>
  <c r="EX58" i="17"/>
  <c r="EX59" i="17"/>
  <c r="EX60" i="17"/>
  <c r="EX61" i="17"/>
  <c r="EX62" i="17"/>
  <c r="EX63" i="17"/>
  <c r="EX64" i="17"/>
  <c r="EX65" i="17"/>
  <c r="EX66" i="17"/>
  <c r="EX67" i="17"/>
  <c r="EX68" i="17"/>
  <c r="EX69" i="17"/>
  <c r="EX70" i="17"/>
  <c r="EX71" i="17"/>
  <c r="EX72" i="17"/>
  <c r="EX73" i="17"/>
  <c r="EX74" i="17"/>
  <c r="EX75" i="17"/>
  <c r="EX76" i="17"/>
  <c r="EX77" i="17"/>
  <c r="EX78" i="17"/>
  <c r="EX79" i="17"/>
  <c r="EX80" i="17"/>
  <c r="EX81" i="17"/>
  <c r="EX82" i="17"/>
  <c r="EX83" i="17"/>
  <c r="EX84" i="17"/>
  <c r="EX85" i="17"/>
  <c r="EX86" i="17"/>
  <c r="EX87" i="17"/>
  <c r="EX88" i="17"/>
  <c r="EX89" i="17"/>
  <c r="EX90" i="17"/>
  <c r="EX91" i="17"/>
  <c r="EX92" i="17"/>
  <c r="EX93" i="17"/>
  <c r="EX94" i="17"/>
  <c r="EX95" i="17"/>
  <c r="EX96" i="17"/>
  <c r="EX97" i="17"/>
  <c r="EX98" i="17"/>
  <c r="EX99" i="17"/>
  <c r="EX100" i="17"/>
  <c r="EX101" i="17"/>
  <c r="EX102" i="17"/>
  <c r="EX103" i="17"/>
  <c r="EX104" i="17"/>
  <c r="EX105" i="17"/>
  <c r="EX106" i="17"/>
  <c r="EX107" i="17"/>
  <c r="EX108" i="17"/>
  <c r="EX109" i="17"/>
  <c r="EX110" i="17"/>
  <c r="EX111" i="17"/>
  <c r="EX112" i="17"/>
  <c r="EX113" i="17"/>
  <c r="EX114" i="17"/>
  <c r="EX115" i="17"/>
  <c r="EX116" i="17"/>
  <c r="EX117" i="17"/>
  <c r="EX118" i="17"/>
  <c r="EX119" i="17"/>
  <c r="EX10" i="17"/>
  <c r="AG143" i="18"/>
  <c r="AH143" i="18"/>
  <c r="AW4" i="2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CI3" i="3"/>
  <c r="CI4" i="3"/>
  <c r="CI5" i="3"/>
  <c r="CI6" i="3"/>
  <c r="CI7" i="3"/>
  <c r="CI8" i="3"/>
  <c r="CI9" i="3"/>
  <c r="CI10" i="3"/>
  <c r="CI11" i="3"/>
  <c r="CI12" i="3"/>
  <c r="CI13" i="3"/>
  <c r="CI14" i="3"/>
  <c r="CI15" i="3"/>
  <c r="CI16" i="3"/>
  <c r="CI17" i="3"/>
  <c r="CI18" i="3"/>
  <c r="CI19" i="3"/>
  <c r="CI20" i="3"/>
  <c r="CI21" i="3"/>
  <c r="CI22" i="3"/>
  <c r="CI23" i="3"/>
  <c r="CI24" i="3"/>
  <c r="CI25" i="3"/>
  <c r="CI26" i="3"/>
  <c r="CI27" i="3"/>
  <c r="CI28" i="3"/>
  <c r="CI29" i="3"/>
  <c r="CI30" i="3"/>
  <c r="CI31" i="3"/>
  <c r="CI32" i="3"/>
  <c r="CI33" i="3"/>
  <c r="CI34" i="3"/>
  <c r="CI35" i="3"/>
  <c r="CI36" i="3"/>
  <c r="CI37" i="3"/>
  <c r="CI38" i="3"/>
  <c r="CI39" i="3"/>
  <c r="CI40" i="3"/>
  <c r="CI41" i="3"/>
  <c r="CI42" i="3"/>
  <c r="CI43" i="3"/>
  <c r="CI44" i="3"/>
  <c r="CI45" i="3"/>
  <c r="CI46" i="3"/>
  <c r="CI47" i="3"/>
  <c r="CI48" i="3"/>
  <c r="CI49" i="3"/>
  <c r="CI50" i="3"/>
  <c r="CI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B52" i="3"/>
  <c r="CC52" i="3"/>
  <c r="CD52" i="3"/>
  <c r="CE52" i="3"/>
  <c r="CF52" i="3"/>
  <c r="CG52" i="3"/>
  <c r="CH52" i="3"/>
  <c r="CW4" i="9"/>
  <c r="CX4" i="9"/>
  <c r="CY4" i="9"/>
  <c r="CZ4" i="9"/>
  <c r="CW5" i="9"/>
  <c r="CX5" i="9"/>
  <c r="CY5" i="9"/>
  <c r="CZ5" i="9"/>
  <c r="CW6" i="9"/>
  <c r="CX6" i="9"/>
  <c r="CY6" i="9"/>
  <c r="CZ6" i="9"/>
  <c r="CW7" i="9"/>
  <c r="CX7" i="9"/>
  <c r="CY7" i="9"/>
  <c r="CZ7" i="9"/>
  <c r="CW8" i="9"/>
  <c r="CX8" i="9"/>
  <c r="CY8" i="9"/>
  <c r="CZ8" i="9"/>
  <c r="CW9" i="9"/>
  <c r="CX9" i="9"/>
  <c r="CY9" i="9"/>
  <c r="CZ9" i="9"/>
  <c r="CW10" i="9"/>
  <c r="CX10" i="9"/>
  <c r="CY10" i="9"/>
  <c r="CZ10" i="9"/>
  <c r="CW11" i="9"/>
  <c r="CX11" i="9"/>
  <c r="CY11" i="9"/>
  <c r="CZ11" i="9"/>
  <c r="CW12" i="9"/>
  <c r="CX12" i="9"/>
  <c r="CY12" i="9"/>
  <c r="CZ12" i="9"/>
  <c r="CW13" i="9"/>
  <c r="CX13" i="9"/>
  <c r="CY13" i="9"/>
  <c r="CZ13" i="9"/>
  <c r="CW14" i="9"/>
  <c r="CX14" i="9"/>
  <c r="CY14" i="9"/>
  <c r="CZ14" i="9"/>
  <c r="CW15" i="9"/>
  <c r="CX15" i="9"/>
  <c r="CY15" i="9"/>
  <c r="CZ15" i="9"/>
  <c r="CW16" i="9"/>
  <c r="CX16" i="9"/>
  <c r="CY16" i="9"/>
  <c r="CZ16" i="9"/>
  <c r="CW17" i="9"/>
  <c r="CX17" i="9"/>
  <c r="CY17" i="9"/>
  <c r="CZ17" i="9"/>
  <c r="CW18" i="9"/>
  <c r="CX18" i="9"/>
  <c r="CY18" i="9"/>
  <c r="CZ18" i="9"/>
  <c r="CW19" i="9"/>
  <c r="CX19" i="9"/>
  <c r="CY19" i="9"/>
  <c r="CZ19" i="9"/>
  <c r="CW20" i="9"/>
  <c r="CX20" i="9"/>
  <c r="CY20" i="9"/>
  <c r="CZ20" i="9"/>
  <c r="CW21" i="9"/>
  <c r="CX21" i="9"/>
  <c r="CY21" i="9"/>
  <c r="CZ21" i="9"/>
  <c r="CW22" i="9"/>
  <c r="CX22" i="9"/>
  <c r="CY22" i="9"/>
  <c r="CZ22" i="9"/>
  <c r="CW23" i="9"/>
  <c r="CX23" i="9"/>
  <c r="CY23" i="9"/>
  <c r="CZ23" i="9"/>
  <c r="CW24" i="9"/>
  <c r="CX24" i="9"/>
  <c r="CY24" i="9"/>
  <c r="CZ24" i="9"/>
  <c r="CW25" i="9"/>
  <c r="CX25" i="9"/>
  <c r="CY25" i="9"/>
  <c r="CZ25" i="9"/>
  <c r="CW26" i="9"/>
  <c r="CX26" i="9"/>
  <c r="CY26" i="9"/>
  <c r="CZ26" i="9"/>
  <c r="CW27" i="9"/>
  <c r="CX27" i="9"/>
  <c r="CY27" i="9"/>
  <c r="CZ27" i="9"/>
  <c r="CW28" i="9"/>
  <c r="CX28" i="9"/>
  <c r="CY28" i="9"/>
  <c r="CZ28" i="9"/>
  <c r="CW29" i="9"/>
  <c r="CX29" i="9"/>
  <c r="CY29" i="9"/>
  <c r="CZ29" i="9"/>
  <c r="CW30" i="9"/>
  <c r="CX30" i="9"/>
  <c r="CY30" i="9"/>
  <c r="CZ30" i="9"/>
  <c r="CW31" i="9"/>
  <c r="CX31" i="9"/>
  <c r="CY31" i="9"/>
  <c r="CZ31" i="9"/>
  <c r="CW32" i="9"/>
  <c r="CX32" i="9"/>
  <c r="CY32" i="9"/>
  <c r="CZ32" i="9"/>
  <c r="CW33" i="9"/>
  <c r="CX33" i="9"/>
  <c r="CY33" i="9"/>
  <c r="CZ33" i="9"/>
  <c r="CW34" i="9"/>
  <c r="CX34" i="9"/>
  <c r="CY34" i="9"/>
  <c r="CZ34" i="9"/>
  <c r="CW35" i="9"/>
  <c r="CX35" i="9"/>
  <c r="CY35" i="9"/>
  <c r="CZ35" i="9"/>
  <c r="CW36" i="9"/>
  <c r="CX36" i="9"/>
  <c r="CY36" i="9"/>
  <c r="CZ36" i="9"/>
  <c r="CW37" i="9"/>
  <c r="CX37" i="9"/>
  <c r="CY37" i="9"/>
  <c r="CZ37" i="9"/>
  <c r="CW38" i="9"/>
  <c r="CX38" i="9"/>
  <c r="CY38" i="9"/>
  <c r="CZ38" i="9"/>
  <c r="CW39" i="9"/>
  <c r="CX39" i="9"/>
  <c r="CY39" i="9"/>
  <c r="CZ39" i="9"/>
  <c r="CW40" i="9"/>
  <c r="CX40" i="9"/>
  <c r="CY40" i="9"/>
  <c r="CZ40" i="9"/>
  <c r="CW41" i="9"/>
  <c r="CX41" i="9"/>
  <c r="CY41" i="9"/>
  <c r="CZ41" i="9"/>
  <c r="CW42" i="9"/>
  <c r="CX42" i="9"/>
  <c r="CY42" i="9"/>
  <c r="CZ42" i="9"/>
  <c r="CW43" i="9"/>
  <c r="CX43" i="9"/>
  <c r="CY43" i="9"/>
  <c r="CZ43" i="9"/>
  <c r="CW44" i="9"/>
  <c r="CX44" i="9"/>
  <c r="CY44" i="9"/>
  <c r="CZ44" i="9"/>
  <c r="CW45" i="9"/>
  <c r="CX45" i="9"/>
  <c r="CY45" i="9"/>
  <c r="CZ45" i="9"/>
  <c r="CW46" i="9"/>
  <c r="CX46" i="9"/>
  <c r="CY46" i="9"/>
  <c r="CZ46" i="9"/>
  <c r="CW47" i="9"/>
  <c r="CX47" i="9"/>
  <c r="CY47" i="9"/>
  <c r="CZ47" i="9"/>
  <c r="CW48" i="9"/>
  <c r="CX48" i="9"/>
  <c r="CY48" i="9"/>
  <c r="CZ48" i="9"/>
  <c r="CW49" i="9"/>
  <c r="CX49" i="9"/>
  <c r="CY49" i="9"/>
  <c r="CZ49" i="9"/>
  <c r="CW50" i="9"/>
  <c r="CX50" i="9"/>
  <c r="CY50" i="9"/>
  <c r="CZ50" i="9"/>
  <c r="CW51" i="9"/>
  <c r="CX51" i="9"/>
  <c r="CY51" i="9"/>
  <c r="CZ51" i="9"/>
  <c r="CW52" i="9"/>
  <c r="CX52" i="9"/>
  <c r="CY52" i="9"/>
  <c r="CZ52" i="9"/>
  <c r="CW53" i="9"/>
  <c r="CX53" i="9"/>
  <c r="CY53" i="9"/>
  <c r="CZ53" i="9"/>
  <c r="CW54" i="9"/>
  <c r="CX54" i="9"/>
  <c r="CY54" i="9"/>
  <c r="CZ54" i="9"/>
  <c r="CW55" i="9"/>
  <c r="CX55" i="9"/>
  <c r="CY55" i="9"/>
  <c r="CZ55" i="9"/>
  <c r="CW56" i="9"/>
  <c r="CX56" i="9"/>
  <c r="CY56" i="9"/>
  <c r="CZ56" i="9"/>
  <c r="CW57" i="9"/>
  <c r="CX57" i="9"/>
  <c r="CY57" i="9"/>
  <c r="CZ57" i="9"/>
  <c r="CW58" i="9"/>
  <c r="CX58" i="9"/>
  <c r="CY58" i="9"/>
  <c r="CZ58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AV59" i="9"/>
  <c r="AW59" i="9"/>
  <c r="AW60" i="9" s="1"/>
  <c r="AX59" i="9"/>
  <c r="AY59" i="9"/>
  <c r="BA59" i="9"/>
  <c r="BB59" i="9"/>
  <c r="BC59" i="9"/>
  <c r="BD59" i="9"/>
  <c r="BE59" i="9"/>
  <c r="BF59" i="9"/>
  <c r="BG59" i="9"/>
  <c r="BH59" i="9"/>
  <c r="BI59" i="9"/>
  <c r="BJ59" i="9"/>
  <c r="BK59" i="9"/>
  <c r="BL59" i="9"/>
  <c r="BM59" i="9"/>
  <c r="BN59" i="9"/>
  <c r="BO59" i="9"/>
  <c r="BP59" i="9"/>
  <c r="BQ59" i="9"/>
  <c r="BR59" i="9"/>
  <c r="BS59" i="9"/>
  <c r="BT59" i="9"/>
  <c r="BU59" i="9"/>
  <c r="BV59" i="9"/>
  <c r="BW59" i="9"/>
  <c r="BX59" i="9"/>
  <c r="BY59" i="9"/>
  <c r="BZ59" i="9"/>
  <c r="CA59" i="9"/>
  <c r="CB59" i="9"/>
  <c r="CC59" i="9"/>
  <c r="CD59" i="9"/>
  <c r="CE59" i="9"/>
  <c r="CF59" i="9"/>
  <c r="CF60" i="9" s="1"/>
  <c r="CG59" i="9"/>
  <c r="CH59" i="9"/>
  <c r="CI59" i="9"/>
  <c r="CJ59" i="9"/>
  <c r="CK59" i="9"/>
  <c r="CL59" i="9"/>
  <c r="CM59" i="9"/>
  <c r="CN59" i="9"/>
  <c r="CO59" i="9"/>
  <c r="CP59" i="9"/>
  <c r="CQ59" i="9"/>
  <c r="CR59" i="9"/>
  <c r="CR60" i="9" s="1"/>
  <c r="CU59" i="9"/>
  <c r="CV59" i="9"/>
  <c r="DP4" i="11"/>
  <c r="DQ4" i="11"/>
  <c r="DR4" i="11"/>
  <c r="DS4" i="11"/>
  <c r="DT4" i="11"/>
  <c r="DP5" i="11"/>
  <c r="DQ5" i="11"/>
  <c r="DR5" i="11"/>
  <c r="DS5" i="11"/>
  <c r="DT5" i="11"/>
  <c r="DP6" i="11"/>
  <c r="DQ6" i="11"/>
  <c r="DR6" i="11"/>
  <c r="DS6" i="11"/>
  <c r="DT6" i="11"/>
  <c r="DP7" i="11"/>
  <c r="DQ7" i="11"/>
  <c r="DR7" i="11"/>
  <c r="DS7" i="11"/>
  <c r="DT7" i="11"/>
  <c r="DP8" i="11"/>
  <c r="DQ8" i="11"/>
  <c r="DR8" i="11"/>
  <c r="DS8" i="11"/>
  <c r="DT8" i="11"/>
  <c r="DP9" i="11"/>
  <c r="DQ9" i="11"/>
  <c r="DR9" i="11"/>
  <c r="DS9" i="11"/>
  <c r="DT9" i="11"/>
  <c r="DP10" i="11"/>
  <c r="DQ10" i="11"/>
  <c r="DR10" i="11"/>
  <c r="DS10" i="11"/>
  <c r="DT10" i="11"/>
  <c r="DP11" i="11"/>
  <c r="DQ11" i="11"/>
  <c r="DR11" i="11"/>
  <c r="DS11" i="11"/>
  <c r="DT11" i="11"/>
  <c r="DP12" i="11"/>
  <c r="DQ12" i="11"/>
  <c r="DR12" i="11"/>
  <c r="DS12" i="11"/>
  <c r="DT12" i="11"/>
  <c r="DP13" i="11"/>
  <c r="DQ13" i="11"/>
  <c r="DR13" i="11"/>
  <c r="DS13" i="11"/>
  <c r="DT13" i="11"/>
  <c r="DP14" i="11"/>
  <c r="DQ14" i="11"/>
  <c r="DR14" i="11"/>
  <c r="DS14" i="11"/>
  <c r="DT14" i="11"/>
  <c r="DP15" i="11"/>
  <c r="DQ15" i="11"/>
  <c r="DR15" i="11"/>
  <c r="DS15" i="11"/>
  <c r="DT15" i="11"/>
  <c r="DP16" i="11"/>
  <c r="DQ16" i="11"/>
  <c r="DR16" i="11"/>
  <c r="DS16" i="11"/>
  <c r="DT16" i="11"/>
  <c r="DP17" i="11"/>
  <c r="DQ17" i="11"/>
  <c r="DR17" i="11"/>
  <c r="DS17" i="11"/>
  <c r="DT17" i="11"/>
  <c r="DP18" i="11"/>
  <c r="DQ18" i="11"/>
  <c r="DR18" i="11"/>
  <c r="DS18" i="11"/>
  <c r="DT18" i="11"/>
  <c r="DP19" i="11"/>
  <c r="DQ19" i="11"/>
  <c r="DR19" i="11"/>
  <c r="DS19" i="11"/>
  <c r="DT19" i="11"/>
  <c r="DP20" i="11"/>
  <c r="DQ20" i="11"/>
  <c r="DR20" i="11"/>
  <c r="DS20" i="11"/>
  <c r="DT20" i="11"/>
  <c r="DP21" i="11"/>
  <c r="DQ21" i="11"/>
  <c r="DR21" i="11"/>
  <c r="DS21" i="11"/>
  <c r="DT21" i="11"/>
  <c r="DP22" i="11"/>
  <c r="DQ22" i="11"/>
  <c r="DR22" i="11"/>
  <c r="DS22" i="11"/>
  <c r="DT22" i="11"/>
  <c r="DP23" i="11"/>
  <c r="DQ23" i="11"/>
  <c r="DR23" i="11"/>
  <c r="DS23" i="11"/>
  <c r="DT23" i="11"/>
  <c r="DP24" i="11"/>
  <c r="DQ24" i="11"/>
  <c r="DR24" i="11"/>
  <c r="DS24" i="11"/>
  <c r="DT24" i="11"/>
  <c r="DP25" i="11"/>
  <c r="DQ25" i="11"/>
  <c r="DR25" i="11"/>
  <c r="DS25" i="11"/>
  <c r="DT25" i="11"/>
  <c r="DP26" i="11"/>
  <c r="DQ26" i="11"/>
  <c r="DR26" i="11"/>
  <c r="DS26" i="11"/>
  <c r="DT26" i="11"/>
  <c r="DP27" i="11"/>
  <c r="DQ27" i="11"/>
  <c r="DR27" i="11"/>
  <c r="DS27" i="11"/>
  <c r="DT27" i="11"/>
  <c r="DP28" i="11"/>
  <c r="DQ28" i="11"/>
  <c r="DR28" i="11"/>
  <c r="DS28" i="11"/>
  <c r="DT28" i="11"/>
  <c r="DP29" i="11"/>
  <c r="DQ29" i="11"/>
  <c r="DR29" i="11"/>
  <c r="DS29" i="11"/>
  <c r="DT29" i="11"/>
  <c r="DP30" i="11"/>
  <c r="DQ30" i="11"/>
  <c r="DR30" i="11"/>
  <c r="DS30" i="11"/>
  <c r="DT30" i="11"/>
  <c r="DP31" i="11"/>
  <c r="DQ31" i="11"/>
  <c r="DR31" i="11"/>
  <c r="DS31" i="11"/>
  <c r="DT31" i="11"/>
  <c r="DP32" i="11"/>
  <c r="DQ32" i="11"/>
  <c r="DR32" i="11"/>
  <c r="DS32" i="11"/>
  <c r="DT32" i="11"/>
  <c r="DP33" i="11"/>
  <c r="DQ33" i="11"/>
  <c r="DR33" i="11"/>
  <c r="DS33" i="11"/>
  <c r="DT33" i="11"/>
  <c r="DP34" i="11"/>
  <c r="DQ34" i="11"/>
  <c r="DR34" i="11"/>
  <c r="DS34" i="11"/>
  <c r="DT34" i="11"/>
  <c r="DP35" i="11"/>
  <c r="DQ35" i="11"/>
  <c r="DR35" i="11"/>
  <c r="DS35" i="11"/>
  <c r="DT35" i="11"/>
  <c r="DP36" i="11"/>
  <c r="DQ36" i="11"/>
  <c r="DR36" i="11"/>
  <c r="DS36" i="11"/>
  <c r="DT36" i="11"/>
  <c r="DP37" i="11"/>
  <c r="DQ37" i="11"/>
  <c r="DR37" i="11"/>
  <c r="DS37" i="11"/>
  <c r="DT37" i="11"/>
  <c r="DP38" i="11"/>
  <c r="DQ38" i="11"/>
  <c r="DR38" i="11"/>
  <c r="DS38" i="11"/>
  <c r="DT38" i="11"/>
  <c r="DP39" i="11"/>
  <c r="DQ39" i="11"/>
  <c r="DR39" i="11"/>
  <c r="DS39" i="11"/>
  <c r="DT39" i="11"/>
  <c r="DP40" i="11"/>
  <c r="DQ40" i="11"/>
  <c r="DR40" i="11"/>
  <c r="DS40" i="11"/>
  <c r="DT40" i="11"/>
  <c r="DP41" i="11"/>
  <c r="DQ41" i="11"/>
  <c r="DR41" i="11"/>
  <c r="DS41" i="11"/>
  <c r="DT41" i="11"/>
  <c r="DP42" i="11"/>
  <c r="DQ42" i="11"/>
  <c r="DR42" i="11"/>
  <c r="DS42" i="11"/>
  <c r="DT42" i="11"/>
  <c r="DP43" i="11"/>
  <c r="DQ43" i="11"/>
  <c r="DR43" i="11"/>
  <c r="DS43" i="11"/>
  <c r="DT43" i="11"/>
  <c r="DP44" i="11"/>
  <c r="DQ44" i="11"/>
  <c r="DR44" i="11"/>
  <c r="DS44" i="11"/>
  <c r="DT44" i="11"/>
  <c r="DP45" i="11"/>
  <c r="DQ45" i="11"/>
  <c r="DR45" i="11"/>
  <c r="DS45" i="11"/>
  <c r="DT45" i="11"/>
  <c r="DP46" i="11"/>
  <c r="DQ46" i="11"/>
  <c r="DR46" i="11"/>
  <c r="DS46" i="11"/>
  <c r="DT46" i="11"/>
  <c r="DP47" i="11"/>
  <c r="DQ47" i="11"/>
  <c r="DR47" i="11"/>
  <c r="DS47" i="11"/>
  <c r="DT47" i="11"/>
  <c r="DP48" i="11"/>
  <c r="DQ48" i="11"/>
  <c r="DR48" i="11"/>
  <c r="DS48" i="11"/>
  <c r="DT48" i="11"/>
  <c r="DP49" i="11"/>
  <c r="DQ49" i="11"/>
  <c r="DR49" i="11"/>
  <c r="DS49" i="11"/>
  <c r="DT49" i="11"/>
  <c r="DP50" i="11"/>
  <c r="DQ50" i="11"/>
  <c r="DR50" i="11"/>
  <c r="DS50" i="11"/>
  <c r="DT50" i="11"/>
  <c r="DP51" i="11"/>
  <c r="DQ51" i="11"/>
  <c r="DR51" i="11"/>
  <c r="DS51" i="11"/>
  <c r="DT51" i="11"/>
  <c r="DP52" i="11"/>
  <c r="DQ52" i="11"/>
  <c r="DR52" i="11"/>
  <c r="DS52" i="11"/>
  <c r="DT52" i="11"/>
  <c r="DP53" i="11"/>
  <c r="DQ53" i="11"/>
  <c r="DR53" i="11"/>
  <c r="DS53" i="11"/>
  <c r="DT53" i="11"/>
  <c r="DP54" i="11"/>
  <c r="DQ54" i="11"/>
  <c r="DR54" i="11"/>
  <c r="DS54" i="11"/>
  <c r="DT54" i="11"/>
  <c r="DP55" i="11"/>
  <c r="DQ55" i="11"/>
  <c r="DR55" i="11"/>
  <c r="DS55" i="11"/>
  <c r="DT55" i="11"/>
  <c r="DP56" i="11"/>
  <c r="DQ56" i="11"/>
  <c r="DR56" i="11"/>
  <c r="DS56" i="11"/>
  <c r="DT56" i="11"/>
  <c r="DP57" i="11"/>
  <c r="DQ57" i="11"/>
  <c r="DR57" i="11"/>
  <c r="DS57" i="11"/>
  <c r="DT57" i="11"/>
  <c r="DP58" i="11"/>
  <c r="DQ58" i="11"/>
  <c r="DR58" i="11"/>
  <c r="DS58" i="11"/>
  <c r="DT58" i="11"/>
  <c r="DP59" i="11"/>
  <c r="DQ59" i="11"/>
  <c r="DR59" i="11"/>
  <c r="DS59" i="11"/>
  <c r="DT59" i="11"/>
  <c r="DP60" i="11"/>
  <c r="DQ60" i="11"/>
  <c r="DR60" i="11"/>
  <c r="DS60" i="11"/>
  <c r="DT60" i="11"/>
  <c r="DP61" i="11"/>
  <c r="DQ61" i="11"/>
  <c r="DR61" i="11"/>
  <c r="DS61" i="11"/>
  <c r="DT61" i="11"/>
  <c r="DP62" i="11"/>
  <c r="DQ62" i="11"/>
  <c r="DR62" i="11"/>
  <c r="DS62" i="11"/>
  <c r="DT62" i="11"/>
  <c r="DP63" i="11"/>
  <c r="DQ63" i="11"/>
  <c r="DR63" i="11"/>
  <c r="DS63" i="11"/>
  <c r="DT63" i="11"/>
  <c r="DP64" i="11"/>
  <c r="DQ64" i="11"/>
  <c r="DR64" i="11"/>
  <c r="DS64" i="11"/>
  <c r="DT64" i="11"/>
  <c r="DP65" i="11"/>
  <c r="DQ65" i="11"/>
  <c r="DR65" i="11"/>
  <c r="DS65" i="11"/>
  <c r="DT65" i="11"/>
  <c r="DP66" i="11"/>
  <c r="DQ66" i="11"/>
  <c r="DR66" i="11"/>
  <c r="DS66" i="11"/>
  <c r="DT66" i="11"/>
  <c r="DP67" i="11"/>
  <c r="DQ67" i="11"/>
  <c r="DR67" i="11"/>
  <c r="DS67" i="11"/>
  <c r="DT67" i="11"/>
  <c r="DP68" i="11"/>
  <c r="DQ68" i="11"/>
  <c r="DR68" i="11"/>
  <c r="DS68" i="11"/>
  <c r="DT68" i="11"/>
  <c r="DP69" i="11"/>
  <c r="DQ69" i="11"/>
  <c r="DR69" i="11"/>
  <c r="DS69" i="11"/>
  <c r="DT69" i="11"/>
  <c r="DP70" i="11"/>
  <c r="DQ70" i="11"/>
  <c r="DR70" i="11"/>
  <c r="DS70" i="11"/>
  <c r="DT70" i="11"/>
  <c r="DP71" i="11"/>
  <c r="DQ71" i="11"/>
  <c r="DR71" i="11"/>
  <c r="DS71" i="11"/>
  <c r="DT71" i="11"/>
  <c r="DP72" i="11"/>
  <c r="DQ72" i="11"/>
  <c r="DR72" i="11"/>
  <c r="DS72" i="11"/>
  <c r="DT72" i="11"/>
  <c r="DP73" i="11"/>
  <c r="DQ73" i="11"/>
  <c r="DR73" i="11"/>
  <c r="DS73" i="11"/>
  <c r="DT73" i="11"/>
  <c r="DP74" i="11"/>
  <c r="DQ74" i="11"/>
  <c r="DR74" i="11"/>
  <c r="DS74" i="11"/>
  <c r="DT74" i="11"/>
  <c r="DP75" i="11"/>
  <c r="DQ75" i="11"/>
  <c r="DR75" i="11"/>
  <c r="DS75" i="11"/>
  <c r="DT75" i="11"/>
  <c r="DP76" i="11"/>
  <c r="DQ76" i="11"/>
  <c r="DR76" i="11"/>
  <c r="DS76" i="11"/>
  <c r="DT76" i="11"/>
  <c r="DP77" i="11"/>
  <c r="DQ77" i="11"/>
  <c r="DR77" i="11"/>
  <c r="DS77" i="11"/>
  <c r="DT77" i="11"/>
  <c r="DP78" i="11"/>
  <c r="DQ78" i="11"/>
  <c r="DR78" i="11"/>
  <c r="DS78" i="11"/>
  <c r="DT78" i="11"/>
  <c r="DP79" i="11"/>
  <c r="DQ79" i="11"/>
  <c r="DR79" i="11"/>
  <c r="DS79" i="11"/>
  <c r="DT79" i="11"/>
  <c r="DP80" i="11"/>
  <c r="DQ80" i="11"/>
  <c r="DR80" i="11"/>
  <c r="DS80" i="11"/>
  <c r="DT80" i="11"/>
  <c r="DP81" i="11"/>
  <c r="DQ81" i="11"/>
  <c r="DR81" i="11"/>
  <c r="DS81" i="11"/>
  <c r="DT81" i="11"/>
  <c r="DP82" i="11"/>
  <c r="DQ82" i="11"/>
  <c r="DR82" i="11"/>
  <c r="DS82" i="11"/>
  <c r="DT82" i="11"/>
  <c r="C83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Z84" i="11" s="1"/>
  <c r="AA83" i="11"/>
  <c r="AB83" i="11"/>
  <c r="AC83" i="11"/>
  <c r="AD83" i="11"/>
  <c r="AE83" i="11"/>
  <c r="AF83" i="11"/>
  <c r="AG83" i="11"/>
  <c r="AH83" i="11"/>
  <c r="AJ83" i="11"/>
  <c r="AI84" i="11" s="1"/>
  <c r="AK83" i="11"/>
  <c r="AL83" i="11"/>
  <c r="AM83" i="11"/>
  <c r="AM84" i="11" s="1"/>
  <c r="AN83" i="11"/>
  <c r="AO83" i="11"/>
  <c r="AP83" i="11"/>
  <c r="AQ83" i="11"/>
  <c r="AR83" i="11"/>
  <c r="AS83" i="11"/>
  <c r="AT83" i="11"/>
  <c r="AU83" i="11"/>
  <c r="AV83" i="11"/>
  <c r="AW83" i="11"/>
  <c r="AX83" i="11"/>
  <c r="AY83" i="11"/>
  <c r="AZ83" i="11"/>
  <c r="BA83" i="11"/>
  <c r="BB83" i="11"/>
  <c r="BC83" i="11"/>
  <c r="BD83" i="11"/>
  <c r="BE83" i="11"/>
  <c r="BF83" i="11"/>
  <c r="BG83" i="11"/>
  <c r="BH83" i="11"/>
  <c r="BI83" i="11"/>
  <c r="BJ83" i="11"/>
  <c r="BK83" i="11"/>
  <c r="BL83" i="11"/>
  <c r="BM83" i="11"/>
  <c r="BN83" i="11"/>
  <c r="BO83" i="11"/>
  <c r="BP83" i="11"/>
  <c r="BQ83" i="11"/>
  <c r="BR83" i="11"/>
  <c r="BS83" i="11"/>
  <c r="BT83" i="11"/>
  <c r="BU83" i="11"/>
  <c r="BV83" i="11"/>
  <c r="BW83" i="11"/>
  <c r="BX83" i="11"/>
  <c r="BY83" i="11"/>
  <c r="BZ83" i="11"/>
  <c r="CA83" i="11"/>
  <c r="CB83" i="11"/>
  <c r="CC83" i="11"/>
  <c r="CD83" i="11"/>
  <c r="CE83" i="11"/>
  <c r="CF83" i="11"/>
  <c r="CG83" i="11"/>
  <c r="CH83" i="11"/>
  <c r="CI83" i="11"/>
  <c r="CJ83" i="11"/>
  <c r="CK83" i="11"/>
  <c r="CL83" i="11"/>
  <c r="CM83" i="11"/>
  <c r="CN83" i="11"/>
  <c r="CO83" i="11"/>
  <c r="CP83" i="11"/>
  <c r="CQ83" i="11"/>
  <c r="CR83" i="11"/>
  <c r="CS83" i="11"/>
  <c r="CT83" i="11"/>
  <c r="CU83" i="11"/>
  <c r="CV83" i="11"/>
  <c r="CW83" i="11"/>
  <c r="CX83" i="11"/>
  <c r="CY83" i="11"/>
  <c r="CZ83" i="11"/>
  <c r="DA83" i="11"/>
  <c r="DB83" i="11"/>
  <c r="DC83" i="11"/>
  <c r="DD83" i="11"/>
  <c r="DE83" i="11"/>
  <c r="DF83" i="11"/>
  <c r="DG83" i="11"/>
  <c r="DH83" i="11"/>
  <c r="DI83" i="11"/>
  <c r="DJ83" i="11"/>
  <c r="DK83" i="11"/>
  <c r="DL83" i="11"/>
  <c r="DM83" i="11"/>
  <c r="DN83" i="11"/>
  <c r="DO83" i="11"/>
  <c r="DO84" i="11" s="1"/>
  <c r="EA4" i="12"/>
  <c r="EB4" i="12"/>
  <c r="EC4" i="12"/>
  <c r="ED4" i="12"/>
  <c r="EA5" i="12"/>
  <c r="EB5" i="12"/>
  <c r="EC5" i="12"/>
  <c r="ED5" i="12"/>
  <c r="EA6" i="12"/>
  <c r="EB6" i="12"/>
  <c r="EC6" i="12"/>
  <c r="ED6" i="12"/>
  <c r="EA7" i="12"/>
  <c r="EB7" i="12"/>
  <c r="EC7" i="12"/>
  <c r="ED7" i="12"/>
  <c r="EA8" i="12"/>
  <c r="EB8" i="12"/>
  <c r="EC8" i="12"/>
  <c r="ED8" i="12"/>
  <c r="EA9" i="12"/>
  <c r="EB9" i="12"/>
  <c r="EC9" i="12"/>
  <c r="ED9" i="12"/>
  <c r="EA10" i="12"/>
  <c r="EB10" i="12"/>
  <c r="EC10" i="12"/>
  <c r="ED10" i="12"/>
  <c r="EA11" i="12"/>
  <c r="EB11" i="12"/>
  <c r="EC11" i="12"/>
  <c r="ED11" i="12"/>
  <c r="EA12" i="12"/>
  <c r="EB12" i="12"/>
  <c r="EC12" i="12"/>
  <c r="ED12" i="12"/>
  <c r="EA13" i="12"/>
  <c r="EB13" i="12"/>
  <c r="EC13" i="12"/>
  <c r="ED13" i="12"/>
  <c r="EA14" i="12"/>
  <c r="EB14" i="12"/>
  <c r="EC14" i="12"/>
  <c r="ED14" i="12"/>
  <c r="EA15" i="12"/>
  <c r="EB15" i="12"/>
  <c r="EC15" i="12"/>
  <c r="ED15" i="12"/>
  <c r="EA16" i="12"/>
  <c r="EB16" i="12"/>
  <c r="EC16" i="12"/>
  <c r="ED16" i="12"/>
  <c r="EA17" i="12"/>
  <c r="EB17" i="12"/>
  <c r="EC17" i="12"/>
  <c r="ED17" i="12"/>
  <c r="EA18" i="12"/>
  <c r="EB18" i="12"/>
  <c r="EC18" i="12"/>
  <c r="ED18" i="12"/>
  <c r="EA19" i="12"/>
  <c r="EB19" i="12"/>
  <c r="EC19" i="12"/>
  <c r="ED19" i="12"/>
  <c r="EA20" i="12"/>
  <c r="EB20" i="12"/>
  <c r="EC20" i="12"/>
  <c r="ED20" i="12"/>
  <c r="EA21" i="12"/>
  <c r="EB21" i="12"/>
  <c r="EC21" i="12"/>
  <c r="ED21" i="12"/>
  <c r="EA22" i="12"/>
  <c r="EB22" i="12"/>
  <c r="EC22" i="12"/>
  <c r="ED22" i="12"/>
  <c r="EA23" i="12"/>
  <c r="EB23" i="12"/>
  <c r="EC23" i="12"/>
  <c r="ED23" i="12"/>
  <c r="EA24" i="12"/>
  <c r="EB24" i="12"/>
  <c r="EC24" i="12"/>
  <c r="ED24" i="12"/>
  <c r="EA25" i="12"/>
  <c r="EB25" i="12"/>
  <c r="EC25" i="12"/>
  <c r="ED25" i="12"/>
  <c r="EA26" i="12"/>
  <c r="EB26" i="12"/>
  <c r="EC26" i="12"/>
  <c r="ED26" i="12"/>
  <c r="EA27" i="12"/>
  <c r="EB27" i="12"/>
  <c r="EC27" i="12"/>
  <c r="ED27" i="12"/>
  <c r="EA28" i="12"/>
  <c r="EB28" i="12"/>
  <c r="EC28" i="12"/>
  <c r="ED28" i="12"/>
  <c r="EA29" i="12"/>
  <c r="EB29" i="12"/>
  <c r="EC29" i="12"/>
  <c r="ED29" i="12"/>
  <c r="EA30" i="12"/>
  <c r="EB30" i="12"/>
  <c r="EC30" i="12"/>
  <c r="ED30" i="12"/>
  <c r="EA31" i="12"/>
  <c r="EB31" i="12"/>
  <c r="EC31" i="12"/>
  <c r="ED31" i="12"/>
  <c r="EA32" i="12"/>
  <c r="EB32" i="12"/>
  <c r="EC32" i="12"/>
  <c r="ED32" i="12"/>
  <c r="EA33" i="12"/>
  <c r="EB33" i="12"/>
  <c r="EC33" i="12"/>
  <c r="ED33" i="12"/>
  <c r="EA34" i="12"/>
  <c r="EB34" i="12"/>
  <c r="EC34" i="12"/>
  <c r="ED34" i="12"/>
  <c r="EA35" i="12"/>
  <c r="EB35" i="12"/>
  <c r="EC35" i="12"/>
  <c r="ED35" i="12"/>
  <c r="EA36" i="12"/>
  <c r="EB36" i="12"/>
  <c r="EC36" i="12"/>
  <c r="ED36" i="12"/>
  <c r="EA37" i="12"/>
  <c r="EB37" i="12"/>
  <c r="EC37" i="12"/>
  <c r="ED37" i="12"/>
  <c r="EA38" i="12"/>
  <c r="EB38" i="12"/>
  <c r="EC38" i="12"/>
  <c r="ED38" i="12"/>
  <c r="EA39" i="12"/>
  <c r="EB39" i="12"/>
  <c r="EC39" i="12"/>
  <c r="ED39" i="12"/>
  <c r="EA40" i="12"/>
  <c r="EB40" i="12"/>
  <c r="EC40" i="12"/>
  <c r="ED40" i="12"/>
  <c r="EA41" i="12"/>
  <c r="EB41" i="12"/>
  <c r="EC41" i="12"/>
  <c r="ED41" i="12"/>
  <c r="EA42" i="12"/>
  <c r="EB42" i="12"/>
  <c r="EC42" i="12"/>
  <c r="ED42" i="12"/>
  <c r="EA43" i="12"/>
  <c r="EB43" i="12"/>
  <c r="EC43" i="12"/>
  <c r="ED43" i="12"/>
  <c r="EA44" i="12"/>
  <c r="EB44" i="12"/>
  <c r="EC44" i="12"/>
  <c r="ED44" i="12"/>
  <c r="EA45" i="12"/>
  <c r="EB45" i="12"/>
  <c r="EC45" i="12"/>
  <c r="ED45" i="12"/>
  <c r="EA46" i="12"/>
  <c r="EB46" i="12"/>
  <c r="EC46" i="12"/>
  <c r="ED46" i="12"/>
  <c r="EA47" i="12"/>
  <c r="EB47" i="12"/>
  <c r="EC47" i="12"/>
  <c r="ED47" i="12"/>
  <c r="EA48" i="12"/>
  <c r="EB48" i="12"/>
  <c r="EC48" i="12"/>
  <c r="ED48" i="12"/>
  <c r="EA49" i="12"/>
  <c r="EB49" i="12"/>
  <c r="EC49" i="12"/>
  <c r="ED49" i="12"/>
  <c r="EA50" i="12"/>
  <c r="EB50" i="12"/>
  <c r="EC50" i="12"/>
  <c r="ED50" i="12"/>
  <c r="EA51" i="12"/>
  <c r="EB51" i="12"/>
  <c r="EC51" i="12"/>
  <c r="ED51" i="12"/>
  <c r="EA52" i="12"/>
  <c r="EB52" i="12"/>
  <c r="EC52" i="12"/>
  <c r="ED52" i="12"/>
  <c r="EA53" i="12"/>
  <c r="EB53" i="12"/>
  <c r="EC53" i="12"/>
  <c r="ED53" i="12"/>
  <c r="EA54" i="12"/>
  <c r="EB54" i="12"/>
  <c r="EC54" i="12"/>
  <c r="ED54" i="12"/>
  <c r="EA55" i="12"/>
  <c r="EB55" i="12"/>
  <c r="EC55" i="12"/>
  <c r="ED55" i="12"/>
  <c r="EA56" i="12"/>
  <c r="EB56" i="12"/>
  <c r="EC56" i="12"/>
  <c r="ED56" i="12"/>
  <c r="EA57" i="12"/>
  <c r="EB57" i="12"/>
  <c r="EC57" i="12"/>
  <c r="ED57" i="12"/>
  <c r="EA58" i="12"/>
  <c r="EB58" i="12"/>
  <c r="EC58" i="12"/>
  <c r="ED58" i="12"/>
  <c r="EA59" i="12"/>
  <c r="EB59" i="12"/>
  <c r="EC59" i="12"/>
  <c r="ED59" i="12"/>
  <c r="EA60" i="12"/>
  <c r="EB60" i="12"/>
  <c r="EC60" i="12"/>
  <c r="ED60" i="12"/>
  <c r="EA61" i="12"/>
  <c r="EB61" i="12"/>
  <c r="EC61" i="12"/>
  <c r="ED61" i="12"/>
  <c r="EA62" i="12"/>
  <c r="EB62" i="12"/>
  <c r="EC62" i="12"/>
  <c r="ED62" i="12"/>
  <c r="EA63" i="12"/>
  <c r="EB63" i="12"/>
  <c r="EC63" i="12"/>
  <c r="ED63" i="12"/>
  <c r="EA64" i="12"/>
  <c r="EB64" i="12"/>
  <c r="EC64" i="12"/>
  <c r="ED64" i="12"/>
  <c r="EA65" i="12"/>
  <c r="EB65" i="12"/>
  <c r="EC65" i="12"/>
  <c r="ED65" i="12"/>
  <c r="EA66" i="12"/>
  <c r="EB66" i="12"/>
  <c r="EC66" i="12"/>
  <c r="ED66" i="12"/>
  <c r="EA67" i="12"/>
  <c r="EB67" i="12"/>
  <c r="EC67" i="12"/>
  <c r="ED67" i="12"/>
  <c r="EA68" i="12"/>
  <c r="EB68" i="12"/>
  <c r="EC68" i="12"/>
  <c r="ED68" i="12"/>
  <c r="EA69" i="12"/>
  <c r="EB69" i="12"/>
  <c r="EC69" i="12"/>
  <c r="ED69" i="12"/>
  <c r="EA70" i="12"/>
  <c r="EB70" i="12"/>
  <c r="EC70" i="12"/>
  <c r="ED70" i="12"/>
  <c r="EA71" i="12"/>
  <c r="EB71" i="12"/>
  <c r="EC71" i="12"/>
  <c r="ED71" i="12"/>
  <c r="EA72" i="12"/>
  <c r="EB72" i="12"/>
  <c r="EC72" i="12"/>
  <c r="ED72" i="12"/>
  <c r="EA73" i="12"/>
  <c r="EB73" i="12"/>
  <c r="EC73" i="12"/>
  <c r="ED73" i="12"/>
  <c r="EA74" i="12"/>
  <c r="EB74" i="12"/>
  <c r="EC74" i="12"/>
  <c r="ED74" i="12"/>
  <c r="EA75" i="12"/>
  <c r="EB75" i="12"/>
  <c r="EC75" i="12"/>
  <c r="ED75" i="12"/>
  <c r="EA76" i="12"/>
  <c r="EB76" i="12"/>
  <c r="EC76" i="12"/>
  <c r="ED76" i="12"/>
  <c r="EA77" i="12"/>
  <c r="EB77" i="12"/>
  <c r="EC77" i="12"/>
  <c r="ED77" i="12"/>
  <c r="EA78" i="12"/>
  <c r="EB78" i="12"/>
  <c r="EC78" i="12"/>
  <c r="ED78" i="12"/>
  <c r="EA79" i="12"/>
  <c r="EB79" i="12"/>
  <c r="EC79" i="12"/>
  <c r="ED79" i="12"/>
  <c r="EA80" i="12"/>
  <c r="EB80" i="12"/>
  <c r="EC80" i="12"/>
  <c r="ED80" i="12"/>
  <c r="EA81" i="12"/>
  <c r="EB81" i="12"/>
  <c r="EC81" i="12"/>
  <c r="ED81" i="12"/>
  <c r="EA82" i="12"/>
  <c r="EB82" i="12"/>
  <c r="EC82" i="12"/>
  <c r="ED82" i="12"/>
  <c r="EA83" i="12"/>
  <c r="EB83" i="12"/>
  <c r="EC83" i="12"/>
  <c r="ED83" i="12"/>
  <c r="EA84" i="12"/>
  <c r="EB84" i="12"/>
  <c r="EC84" i="12"/>
  <c r="ED84" i="12"/>
  <c r="EA85" i="12"/>
  <c r="EB85" i="12"/>
  <c r="EC85" i="12"/>
  <c r="ED85" i="12"/>
  <c r="EA86" i="12"/>
  <c r="EB86" i="12"/>
  <c r="EC86" i="12"/>
  <c r="ED86" i="12"/>
  <c r="EA87" i="12"/>
  <c r="EB87" i="12"/>
  <c r="EC87" i="12"/>
  <c r="ED87" i="12"/>
  <c r="EA88" i="12"/>
  <c r="EB88" i="12"/>
  <c r="EC88" i="12"/>
  <c r="ED88" i="12"/>
  <c r="C89" i="12"/>
  <c r="D89" i="12"/>
  <c r="E89" i="12"/>
  <c r="F89" i="12"/>
  <c r="G89" i="12"/>
  <c r="H89" i="12"/>
  <c r="I89" i="12"/>
  <c r="J89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M89" i="12"/>
  <c r="AN89" i="12"/>
  <c r="AO89" i="12"/>
  <c r="AP89" i="12"/>
  <c r="AQ89" i="12"/>
  <c r="AR89" i="12"/>
  <c r="AS89" i="12"/>
  <c r="AT89" i="12"/>
  <c r="AU89" i="12"/>
  <c r="AU90" i="12" s="1"/>
  <c r="AV89" i="12"/>
  <c r="AW89" i="12"/>
  <c r="AX89" i="12"/>
  <c r="AY89" i="12"/>
  <c r="AZ89" i="12"/>
  <c r="BA89" i="12"/>
  <c r="BB89" i="12"/>
  <c r="BB90" i="12" s="1"/>
  <c r="BC89" i="12"/>
  <c r="BD89" i="12"/>
  <c r="BE89" i="12"/>
  <c r="BF89" i="12"/>
  <c r="BG89" i="12"/>
  <c r="BH89" i="12"/>
  <c r="BI89" i="12"/>
  <c r="BJ89" i="12"/>
  <c r="BK89" i="12"/>
  <c r="BL89" i="12"/>
  <c r="BM89" i="12"/>
  <c r="BN89" i="12"/>
  <c r="BO89" i="12"/>
  <c r="BP89" i="12"/>
  <c r="BQ89" i="12"/>
  <c r="BR89" i="12"/>
  <c r="BS89" i="12"/>
  <c r="BT89" i="12"/>
  <c r="BU89" i="12"/>
  <c r="BV89" i="12"/>
  <c r="BW89" i="12"/>
  <c r="BX89" i="12"/>
  <c r="BY89" i="12"/>
  <c r="BZ89" i="12"/>
  <c r="CA89" i="12"/>
  <c r="CB89" i="12"/>
  <c r="CC89" i="12"/>
  <c r="CD89" i="12"/>
  <c r="CE89" i="12"/>
  <c r="CF89" i="12"/>
  <c r="CG89" i="12"/>
  <c r="CH89" i="12"/>
  <c r="CI89" i="12"/>
  <c r="CJ89" i="12"/>
  <c r="CK89" i="12"/>
  <c r="CL89" i="12"/>
  <c r="CM89" i="12"/>
  <c r="CN89" i="12"/>
  <c r="CO89" i="12"/>
  <c r="CP89" i="12"/>
  <c r="CQ89" i="12"/>
  <c r="CR89" i="12"/>
  <c r="CS89" i="12"/>
  <c r="CT89" i="12"/>
  <c r="CU89" i="12"/>
  <c r="CV89" i="12"/>
  <c r="CW89" i="12"/>
  <c r="CX89" i="12"/>
  <c r="CY89" i="12"/>
  <c r="CZ89" i="12"/>
  <c r="DA89" i="12"/>
  <c r="DB89" i="12"/>
  <c r="DC89" i="12"/>
  <c r="DD89" i="12"/>
  <c r="DE89" i="12"/>
  <c r="DF89" i="12"/>
  <c r="DG89" i="12"/>
  <c r="DH89" i="12"/>
  <c r="DJ89" i="12"/>
  <c r="DK89" i="12"/>
  <c r="DL89" i="12"/>
  <c r="DM89" i="12"/>
  <c r="DN89" i="12"/>
  <c r="DN90" i="12" s="1"/>
  <c r="EF89" i="12"/>
  <c r="EE4" i="13"/>
  <c r="EF4" i="13"/>
  <c r="EG4" i="13"/>
  <c r="EH4" i="13"/>
  <c r="EE5" i="13"/>
  <c r="EF5" i="13"/>
  <c r="EG5" i="13"/>
  <c r="EH5" i="13"/>
  <c r="EE6" i="13"/>
  <c r="EF6" i="13"/>
  <c r="EG6" i="13"/>
  <c r="EH6" i="13"/>
  <c r="EE7" i="13"/>
  <c r="EF7" i="13"/>
  <c r="EG7" i="13"/>
  <c r="EH7" i="13"/>
  <c r="EE8" i="13"/>
  <c r="EF8" i="13"/>
  <c r="EG8" i="13"/>
  <c r="EH8" i="13"/>
  <c r="EE9" i="13"/>
  <c r="EF9" i="13"/>
  <c r="EG9" i="13"/>
  <c r="EH9" i="13"/>
  <c r="EE10" i="13"/>
  <c r="EF10" i="13"/>
  <c r="EG10" i="13"/>
  <c r="EH10" i="13"/>
  <c r="EE11" i="13"/>
  <c r="EF11" i="13"/>
  <c r="EG11" i="13"/>
  <c r="EH11" i="13"/>
  <c r="EE12" i="13"/>
  <c r="EF12" i="13"/>
  <c r="EG12" i="13"/>
  <c r="EH12" i="13"/>
  <c r="EE13" i="13"/>
  <c r="EF13" i="13"/>
  <c r="EG13" i="13"/>
  <c r="EH13" i="13"/>
  <c r="EE14" i="13"/>
  <c r="EF14" i="13"/>
  <c r="EG14" i="13"/>
  <c r="EH14" i="13"/>
  <c r="EE15" i="13"/>
  <c r="EF15" i="13"/>
  <c r="EG15" i="13"/>
  <c r="EH15" i="13"/>
  <c r="EE16" i="13"/>
  <c r="EF16" i="13"/>
  <c r="EG16" i="13"/>
  <c r="EH16" i="13"/>
  <c r="EE17" i="13"/>
  <c r="EF17" i="13"/>
  <c r="EG17" i="13"/>
  <c r="EH17" i="13"/>
  <c r="EE18" i="13"/>
  <c r="EF18" i="13"/>
  <c r="EG18" i="13"/>
  <c r="EH18" i="13"/>
  <c r="EE19" i="13"/>
  <c r="EF19" i="13"/>
  <c r="EG19" i="13"/>
  <c r="EH19" i="13"/>
  <c r="EE20" i="13"/>
  <c r="EF20" i="13"/>
  <c r="EG20" i="13"/>
  <c r="EH20" i="13"/>
  <c r="EE21" i="13"/>
  <c r="EF21" i="13"/>
  <c r="EG21" i="13"/>
  <c r="EH21" i="13"/>
  <c r="EE22" i="13"/>
  <c r="EF22" i="13"/>
  <c r="EG22" i="13"/>
  <c r="EH22" i="13"/>
  <c r="EE23" i="13"/>
  <c r="EF23" i="13"/>
  <c r="EG23" i="13"/>
  <c r="EH23" i="13"/>
  <c r="EE24" i="13"/>
  <c r="EF24" i="13"/>
  <c r="EG24" i="13"/>
  <c r="EH24" i="13"/>
  <c r="EE25" i="13"/>
  <c r="EF25" i="13"/>
  <c r="EG25" i="13"/>
  <c r="EH25" i="13"/>
  <c r="EE26" i="13"/>
  <c r="EF26" i="13"/>
  <c r="EG26" i="13"/>
  <c r="EH26" i="13"/>
  <c r="EE27" i="13"/>
  <c r="EF27" i="13"/>
  <c r="EG27" i="13"/>
  <c r="EH27" i="13"/>
  <c r="EE28" i="13"/>
  <c r="EF28" i="13"/>
  <c r="EG28" i="13"/>
  <c r="EH28" i="13"/>
  <c r="EE29" i="13"/>
  <c r="EF29" i="13"/>
  <c r="EG29" i="13"/>
  <c r="EH29" i="13"/>
  <c r="EE30" i="13"/>
  <c r="EF30" i="13"/>
  <c r="EG30" i="13"/>
  <c r="EH30" i="13"/>
  <c r="EE31" i="13"/>
  <c r="EF31" i="13"/>
  <c r="EG31" i="13"/>
  <c r="EH31" i="13"/>
  <c r="EE32" i="13"/>
  <c r="EF32" i="13"/>
  <c r="EG32" i="13"/>
  <c r="EH32" i="13"/>
  <c r="EE33" i="13"/>
  <c r="EF33" i="13"/>
  <c r="EG33" i="13"/>
  <c r="EH33" i="13"/>
  <c r="EE34" i="13"/>
  <c r="EF34" i="13"/>
  <c r="EG34" i="13"/>
  <c r="EH34" i="13"/>
  <c r="EE35" i="13"/>
  <c r="EF35" i="13"/>
  <c r="EG35" i="13"/>
  <c r="EH35" i="13"/>
  <c r="EE36" i="13"/>
  <c r="EF36" i="13"/>
  <c r="EG36" i="13"/>
  <c r="EH36" i="13"/>
  <c r="EE37" i="13"/>
  <c r="EF37" i="13"/>
  <c r="EG37" i="13"/>
  <c r="EH37" i="13"/>
  <c r="EE38" i="13"/>
  <c r="EF38" i="13"/>
  <c r="EG38" i="13"/>
  <c r="EH38" i="13"/>
  <c r="EE39" i="13"/>
  <c r="EF39" i="13"/>
  <c r="EG39" i="13"/>
  <c r="EH39" i="13"/>
  <c r="EE40" i="13"/>
  <c r="EF40" i="13"/>
  <c r="EG40" i="13"/>
  <c r="EH40" i="13"/>
  <c r="EE41" i="13"/>
  <c r="EF41" i="13"/>
  <c r="EG41" i="13"/>
  <c r="EH41" i="13"/>
  <c r="EE42" i="13"/>
  <c r="EF42" i="13"/>
  <c r="EG42" i="13"/>
  <c r="EH42" i="13"/>
  <c r="EE43" i="13"/>
  <c r="EF43" i="13"/>
  <c r="EG43" i="13"/>
  <c r="EH43" i="13"/>
  <c r="EE44" i="13"/>
  <c r="EF44" i="13"/>
  <c r="EG44" i="13"/>
  <c r="EH44" i="13"/>
  <c r="EE45" i="13"/>
  <c r="EF45" i="13"/>
  <c r="EG45" i="13"/>
  <c r="EH45" i="13"/>
  <c r="EE46" i="13"/>
  <c r="EF46" i="13"/>
  <c r="EG46" i="13"/>
  <c r="EH46" i="13"/>
  <c r="EE47" i="13"/>
  <c r="EF47" i="13"/>
  <c r="EG47" i="13"/>
  <c r="EH47" i="13"/>
  <c r="EE48" i="13"/>
  <c r="EF48" i="13"/>
  <c r="EG48" i="13"/>
  <c r="EH48" i="13"/>
  <c r="EE49" i="13"/>
  <c r="EF49" i="13"/>
  <c r="EG49" i="13"/>
  <c r="EH49" i="13"/>
  <c r="EE50" i="13"/>
  <c r="EF50" i="13"/>
  <c r="EG50" i="13"/>
  <c r="EH50" i="13"/>
  <c r="EE51" i="13"/>
  <c r="EF51" i="13"/>
  <c r="EG51" i="13"/>
  <c r="EH51" i="13"/>
  <c r="EE52" i="13"/>
  <c r="EF52" i="13"/>
  <c r="EG52" i="13"/>
  <c r="EH52" i="13"/>
  <c r="EE53" i="13"/>
  <c r="EF53" i="13"/>
  <c r="EG53" i="13"/>
  <c r="EH53" i="13"/>
  <c r="EE54" i="13"/>
  <c r="EF54" i="13"/>
  <c r="EG54" i="13"/>
  <c r="EH54" i="13"/>
  <c r="EE55" i="13"/>
  <c r="EF55" i="13"/>
  <c r="EG55" i="13"/>
  <c r="EH55" i="13"/>
  <c r="EE56" i="13"/>
  <c r="EF56" i="13"/>
  <c r="EG56" i="13"/>
  <c r="EH56" i="13"/>
  <c r="EE57" i="13"/>
  <c r="EF57" i="13"/>
  <c r="EG57" i="13"/>
  <c r="EH57" i="13"/>
  <c r="EE58" i="13"/>
  <c r="EF58" i="13"/>
  <c r="EG58" i="13"/>
  <c r="EH58" i="13"/>
  <c r="EE59" i="13"/>
  <c r="EF59" i="13"/>
  <c r="EG59" i="13"/>
  <c r="EH59" i="13"/>
  <c r="EE60" i="13"/>
  <c r="EF60" i="13"/>
  <c r="EG60" i="13"/>
  <c r="EH60" i="13"/>
  <c r="EE61" i="13"/>
  <c r="EF61" i="13"/>
  <c r="EG61" i="13"/>
  <c r="EH61" i="13"/>
  <c r="EE62" i="13"/>
  <c r="EF62" i="13"/>
  <c r="EG62" i="13"/>
  <c r="EH62" i="13"/>
  <c r="EE63" i="13"/>
  <c r="EF63" i="13"/>
  <c r="EG63" i="13"/>
  <c r="EH63" i="13"/>
  <c r="EE64" i="13"/>
  <c r="EF64" i="13"/>
  <c r="EG64" i="13"/>
  <c r="EH64" i="13"/>
  <c r="EE65" i="13"/>
  <c r="EF65" i="13"/>
  <c r="EG65" i="13"/>
  <c r="EH65" i="13"/>
  <c r="EE66" i="13"/>
  <c r="EF66" i="13"/>
  <c r="EG66" i="13"/>
  <c r="EH66" i="13"/>
  <c r="EE67" i="13"/>
  <c r="EF67" i="13"/>
  <c r="EG67" i="13"/>
  <c r="EH67" i="13"/>
  <c r="EE68" i="13"/>
  <c r="EF68" i="13"/>
  <c r="EG68" i="13"/>
  <c r="EH68" i="13"/>
  <c r="EE69" i="13"/>
  <c r="EF69" i="13"/>
  <c r="EG69" i="13"/>
  <c r="EH69" i="13"/>
  <c r="EE70" i="13"/>
  <c r="EF70" i="13"/>
  <c r="EG70" i="13"/>
  <c r="EH70" i="13"/>
  <c r="EE71" i="13"/>
  <c r="EF71" i="13"/>
  <c r="EG71" i="13"/>
  <c r="EH71" i="13"/>
  <c r="EE72" i="13"/>
  <c r="EF72" i="13"/>
  <c r="EG72" i="13"/>
  <c r="EH72" i="13"/>
  <c r="EE73" i="13"/>
  <c r="EF73" i="13"/>
  <c r="EG73" i="13"/>
  <c r="EH73" i="13"/>
  <c r="EE74" i="13"/>
  <c r="EF74" i="13"/>
  <c r="EG74" i="13"/>
  <c r="EH74" i="13"/>
  <c r="EE75" i="13"/>
  <c r="EF75" i="13"/>
  <c r="EG75" i="13"/>
  <c r="EH75" i="13"/>
  <c r="EE76" i="13"/>
  <c r="EF76" i="13"/>
  <c r="EG76" i="13"/>
  <c r="EH76" i="13"/>
  <c r="EE77" i="13"/>
  <c r="EF77" i="13"/>
  <c r="EG77" i="13"/>
  <c r="EH77" i="13"/>
  <c r="EE78" i="13"/>
  <c r="EF78" i="13"/>
  <c r="EG78" i="13"/>
  <c r="EH78" i="13"/>
  <c r="EE79" i="13"/>
  <c r="EF79" i="13"/>
  <c r="EG79" i="13"/>
  <c r="EH79" i="13"/>
  <c r="EE80" i="13"/>
  <c r="EF80" i="13"/>
  <c r="EG80" i="13"/>
  <c r="EH80" i="13"/>
  <c r="EE81" i="13"/>
  <c r="EF81" i="13"/>
  <c r="EG81" i="13"/>
  <c r="EH81" i="13"/>
  <c r="EE82" i="13"/>
  <c r="EF82" i="13"/>
  <c r="EG82" i="13"/>
  <c r="EH82" i="13"/>
  <c r="EE83" i="13"/>
  <c r="EF83" i="13"/>
  <c r="EG83" i="13"/>
  <c r="EH83" i="13"/>
  <c r="EE84" i="13"/>
  <c r="EF84" i="13"/>
  <c r="EG84" i="13"/>
  <c r="EH84" i="13"/>
  <c r="EE85" i="13"/>
  <c r="EF85" i="13"/>
  <c r="EG85" i="13"/>
  <c r="EH85" i="13"/>
  <c r="EE86" i="13"/>
  <c r="EF86" i="13"/>
  <c r="EG86" i="13"/>
  <c r="EH86" i="13"/>
  <c r="EE87" i="13"/>
  <c r="EF87" i="13"/>
  <c r="EG87" i="13"/>
  <c r="EH87" i="13"/>
  <c r="EE88" i="13"/>
  <c r="EF88" i="13"/>
  <c r="EG88" i="13"/>
  <c r="EH88" i="13"/>
  <c r="EE89" i="13"/>
  <c r="EF89" i="13"/>
  <c r="EG89" i="13"/>
  <c r="EH89" i="13"/>
  <c r="C90" i="13"/>
  <c r="D90" i="13"/>
  <c r="D114" i="13" s="1"/>
  <c r="E90" i="13"/>
  <c r="F90" i="13"/>
  <c r="F112" i="13" s="1"/>
  <c r="H90" i="13"/>
  <c r="H112" i="13" s="1"/>
  <c r="I90" i="13"/>
  <c r="I114" i="13" s="1"/>
  <c r="J90" i="13"/>
  <c r="J114" i="13" s="1"/>
  <c r="K90" i="13"/>
  <c r="K114" i="13" s="1"/>
  <c r="L90" i="13"/>
  <c r="L114" i="13" s="1"/>
  <c r="M90" i="13"/>
  <c r="M114" i="13" s="1"/>
  <c r="N90" i="13"/>
  <c r="P90" i="13"/>
  <c r="Q90" i="13"/>
  <c r="Q112" i="13" s="1"/>
  <c r="R90" i="13"/>
  <c r="R112" i="13" s="1"/>
  <c r="S90" i="13"/>
  <c r="S114" i="13" s="1"/>
  <c r="T90" i="13"/>
  <c r="T114" i="13" s="1"/>
  <c r="U90" i="13"/>
  <c r="U112" i="13" s="1"/>
  <c r="V90" i="13"/>
  <c r="V114" i="13" s="1"/>
  <c r="W90" i="13"/>
  <c r="W114" i="13" s="1"/>
  <c r="X90" i="13"/>
  <c r="X112" i="13" s="1"/>
  <c r="Y90" i="13"/>
  <c r="Y114" i="13" s="1"/>
  <c r="Z90" i="13"/>
  <c r="Z112" i="13" s="1"/>
  <c r="AA90" i="13"/>
  <c r="AA114" i="13" s="1"/>
  <c r="AB90" i="13"/>
  <c r="AB112" i="13" s="1"/>
  <c r="AC90" i="13"/>
  <c r="AC114" i="13" s="1"/>
  <c r="AD90" i="13"/>
  <c r="AD112" i="13" s="1"/>
  <c r="AE90" i="13"/>
  <c r="AE114" i="13" s="1"/>
  <c r="AF90" i="13"/>
  <c r="AF112" i="13" s="1"/>
  <c r="AG90" i="13"/>
  <c r="AG114" i="13" s="1"/>
  <c r="AH90" i="13"/>
  <c r="AH114" i="13" s="1"/>
  <c r="AI90" i="13"/>
  <c r="AI114" i="13" s="1"/>
  <c r="AJ90" i="13"/>
  <c r="AJ114" i="13" s="1"/>
  <c r="AK90" i="13"/>
  <c r="AK112" i="13" s="1"/>
  <c r="AL90" i="13"/>
  <c r="AL112" i="13" s="1"/>
  <c r="AM90" i="13"/>
  <c r="AM112" i="13" s="1"/>
  <c r="AN90" i="13"/>
  <c r="AN112" i="13" s="1"/>
  <c r="AO90" i="13"/>
  <c r="AO112" i="13" s="1"/>
  <c r="AP90" i="13"/>
  <c r="AP114" i="13" s="1"/>
  <c r="AQ90" i="13"/>
  <c r="AQ112" i="13" s="1"/>
  <c r="AR90" i="13"/>
  <c r="AR114" i="13" s="1"/>
  <c r="AS90" i="13"/>
  <c r="AS112" i="13" s="1"/>
  <c r="AT90" i="13"/>
  <c r="AT112" i="13" s="1"/>
  <c r="AU90" i="13"/>
  <c r="AU114" i="13" s="1"/>
  <c r="AV90" i="13"/>
  <c r="AV114" i="13" s="1"/>
  <c r="AW90" i="13"/>
  <c r="AW114" i="13" s="1"/>
  <c r="AX90" i="13"/>
  <c r="AX112" i="13" s="1"/>
  <c r="AY90" i="13"/>
  <c r="AY114" i="13" s="1"/>
  <c r="AZ90" i="13"/>
  <c r="AZ112" i="13" s="1"/>
  <c r="BA90" i="13"/>
  <c r="BB90" i="13"/>
  <c r="BC90" i="13"/>
  <c r="BC114" i="13" s="1"/>
  <c r="BD90" i="13"/>
  <c r="BD112" i="13" s="1"/>
  <c r="BE90" i="13"/>
  <c r="BF90" i="13"/>
  <c r="BF112" i="13" s="1"/>
  <c r="BG90" i="13"/>
  <c r="BG112" i="13" s="1"/>
  <c r="BH90" i="13"/>
  <c r="BH112" i="13" s="1"/>
  <c r="BI90" i="13"/>
  <c r="BI114" i="13" s="1"/>
  <c r="BJ90" i="13"/>
  <c r="BJ112" i="13" s="1"/>
  <c r="BK90" i="13"/>
  <c r="BL90" i="13"/>
  <c r="BM90" i="13"/>
  <c r="BM114" i="13" s="1"/>
  <c r="BN90" i="13"/>
  <c r="BN114" i="13" s="1"/>
  <c r="BO90" i="13"/>
  <c r="BO112" i="13" s="1"/>
  <c r="BP90" i="13"/>
  <c r="BP112" i="13" s="1"/>
  <c r="BQ90" i="13"/>
  <c r="BQ114" i="13" s="1"/>
  <c r="BR90" i="13"/>
  <c r="BR112" i="13" s="1"/>
  <c r="BS90" i="13"/>
  <c r="BT90" i="13"/>
  <c r="BT114" i="13" s="1"/>
  <c r="BU90" i="13"/>
  <c r="BU114" i="13" s="1"/>
  <c r="BV90" i="13"/>
  <c r="BV112" i="13" s="1"/>
  <c r="BW90" i="13"/>
  <c r="BW112" i="13" s="1"/>
  <c r="BX90" i="13"/>
  <c r="BX114" i="13" s="1"/>
  <c r="BY90" i="13"/>
  <c r="BY114" i="13" s="1"/>
  <c r="BZ90" i="13"/>
  <c r="BZ114" i="13" s="1"/>
  <c r="CA90" i="13"/>
  <c r="CA114" i="13" s="1"/>
  <c r="CB90" i="13"/>
  <c r="CB114" i="13" s="1"/>
  <c r="CC90" i="13"/>
  <c r="CC112" i="13" s="1"/>
  <c r="CD90" i="13"/>
  <c r="CD91" i="13" s="1"/>
  <c r="CE90" i="13"/>
  <c r="CE114" i="13" s="1"/>
  <c r="CF90" i="13"/>
  <c r="CF112" i="13" s="1"/>
  <c r="CG90" i="13"/>
  <c r="CG112" i="13" s="1"/>
  <c r="CH90" i="13"/>
  <c r="CH114" i="13" s="1"/>
  <c r="CI90" i="13"/>
  <c r="CI114" i="13" s="1"/>
  <c r="CJ90" i="13"/>
  <c r="CJ114" i="13" s="1"/>
  <c r="CK90" i="13"/>
  <c r="CK114" i="13" s="1"/>
  <c r="CL90" i="13"/>
  <c r="CL112" i="13" s="1"/>
  <c r="CM90" i="13"/>
  <c r="CM112" i="13" s="1"/>
  <c r="CN90" i="13"/>
  <c r="CN112" i="13" s="1"/>
  <c r="CO90" i="13"/>
  <c r="CP90" i="13"/>
  <c r="CP112" i="13" s="1"/>
  <c r="CQ90" i="13"/>
  <c r="CQ112" i="13" s="1"/>
  <c r="CS90" i="13"/>
  <c r="CS114" i="13" s="1"/>
  <c r="CT90" i="13"/>
  <c r="CT114" i="13" s="1"/>
  <c r="CU90" i="13"/>
  <c r="CV90" i="13"/>
  <c r="CV112" i="13" s="1"/>
  <c r="CW90" i="13"/>
  <c r="CW114" i="13" s="1"/>
  <c r="CX90" i="13"/>
  <c r="CX112" i="13" s="1"/>
  <c r="CY90" i="13"/>
  <c r="CZ90" i="13"/>
  <c r="DA90" i="13"/>
  <c r="DA114" i="13" s="1"/>
  <c r="DB90" i="13"/>
  <c r="DB112" i="13" s="1"/>
  <c r="DC90" i="13"/>
  <c r="DC114" i="13" s="1"/>
  <c r="DD90" i="13"/>
  <c r="DD112" i="13" s="1"/>
  <c r="DE90" i="13"/>
  <c r="DE114" i="13" s="1"/>
  <c r="DF90" i="13"/>
  <c r="DF114" i="13" s="1"/>
  <c r="DG90" i="13"/>
  <c r="DG114" i="13" s="1"/>
  <c r="DH90" i="13"/>
  <c r="DH114" i="13" s="1"/>
  <c r="DI90" i="13"/>
  <c r="DI112" i="13" s="1"/>
  <c r="DJ90" i="13"/>
  <c r="DJ112" i="13" s="1"/>
  <c r="DK90" i="13"/>
  <c r="DK112" i="13" s="1"/>
  <c r="DL90" i="13"/>
  <c r="DL112" i="13" s="1"/>
  <c r="DM90" i="13"/>
  <c r="DM112" i="13" s="1"/>
  <c r="DN90" i="13"/>
  <c r="DN112" i="13" s="1"/>
  <c r="DO90" i="13"/>
  <c r="DO112" i="13" s="1"/>
  <c r="DP90" i="13"/>
  <c r="DP114" i="13" s="1"/>
  <c r="DQ90" i="13"/>
  <c r="DQ112" i="13" s="1"/>
  <c r="DR90" i="13"/>
  <c r="DS90" i="13"/>
  <c r="DU90" i="13"/>
  <c r="DU114" i="13" s="1"/>
  <c r="DV90" i="13"/>
  <c r="DV112" i="13" s="1"/>
  <c r="DW90" i="13"/>
  <c r="DW112" i="13" s="1"/>
  <c r="DX90" i="13"/>
  <c r="DX112" i="13" s="1"/>
  <c r="DY90" i="13"/>
  <c r="DY112" i="13" s="1"/>
  <c r="DZ90" i="13"/>
  <c r="DZ112" i="13" s="1"/>
  <c r="EJ90" i="13"/>
  <c r="EI93" i="13"/>
  <c r="EI111" i="13"/>
  <c r="G112" i="13"/>
  <c r="O112" i="13"/>
  <c r="CR112" i="13"/>
  <c r="DT112" i="13"/>
  <c r="EA112" i="13"/>
  <c r="EB112" i="13"/>
  <c r="EC112" i="13"/>
  <c r="ED112" i="13"/>
  <c r="EI113" i="13"/>
  <c r="G114" i="13"/>
  <c r="O114" i="13"/>
  <c r="CR114" i="13"/>
  <c r="DT114" i="13"/>
  <c r="EA114" i="13"/>
  <c r="EB114" i="13"/>
  <c r="EC114" i="13"/>
  <c r="ED114" i="13"/>
  <c r="ES4" i="14"/>
  <c r="ET4" i="14"/>
  <c r="EU4" i="14"/>
  <c r="EV4" i="14"/>
  <c r="EW4" i="14"/>
  <c r="ES5" i="14"/>
  <c r="ET5" i="14"/>
  <c r="EU5" i="14"/>
  <c r="EV5" i="14"/>
  <c r="EW5" i="14"/>
  <c r="ES6" i="14"/>
  <c r="ET6" i="14"/>
  <c r="EU6" i="14"/>
  <c r="EV6" i="14"/>
  <c r="EW6" i="14"/>
  <c r="ES7" i="14"/>
  <c r="ET7" i="14"/>
  <c r="EU7" i="14"/>
  <c r="EV7" i="14"/>
  <c r="EW7" i="14"/>
  <c r="ES8" i="14"/>
  <c r="ET8" i="14"/>
  <c r="EU8" i="14"/>
  <c r="EV8" i="14"/>
  <c r="EW8" i="14"/>
  <c r="ES9" i="14"/>
  <c r="ET9" i="14"/>
  <c r="EU9" i="14"/>
  <c r="EV9" i="14"/>
  <c r="EW9" i="14"/>
  <c r="ES10" i="14"/>
  <c r="ET10" i="14"/>
  <c r="EU10" i="14"/>
  <c r="EV10" i="14"/>
  <c r="EW10" i="14"/>
  <c r="ES11" i="14"/>
  <c r="ET11" i="14"/>
  <c r="EU11" i="14"/>
  <c r="EV11" i="14"/>
  <c r="EW11" i="14"/>
  <c r="ES12" i="14"/>
  <c r="ET12" i="14"/>
  <c r="EU12" i="14"/>
  <c r="EV12" i="14"/>
  <c r="EW12" i="14"/>
  <c r="ES13" i="14"/>
  <c r="ET13" i="14"/>
  <c r="EU13" i="14"/>
  <c r="EV13" i="14"/>
  <c r="EW13" i="14"/>
  <c r="ES14" i="14"/>
  <c r="ET14" i="14"/>
  <c r="EU14" i="14"/>
  <c r="EV14" i="14"/>
  <c r="EW14" i="14"/>
  <c r="ES15" i="14"/>
  <c r="ET15" i="14"/>
  <c r="EU15" i="14"/>
  <c r="EV15" i="14"/>
  <c r="EW15" i="14"/>
  <c r="ES16" i="14"/>
  <c r="ET16" i="14"/>
  <c r="EU16" i="14"/>
  <c r="EV16" i="14"/>
  <c r="EW16" i="14"/>
  <c r="ES17" i="14"/>
  <c r="ET17" i="14"/>
  <c r="EU17" i="14"/>
  <c r="EV17" i="14"/>
  <c r="EW17" i="14"/>
  <c r="ES18" i="14"/>
  <c r="ET18" i="14"/>
  <c r="EU18" i="14"/>
  <c r="EV18" i="14"/>
  <c r="EW18" i="14"/>
  <c r="ES19" i="14"/>
  <c r="ET19" i="14"/>
  <c r="EU19" i="14"/>
  <c r="EV19" i="14"/>
  <c r="EW19" i="14"/>
  <c r="ES20" i="14"/>
  <c r="ET20" i="14"/>
  <c r="EU20" i="14"/>
  <c r="EV20" i="14"/>
  <c r="EW20" i="14"/>
  <c r="ES21" i="14"/>
  <c r="ET21" i="14"/>
  <c r="EU21" i="14"/>
  <c r="EV21" i="14"/>
  <c r="EW21" i="14"/>
  <c r="ES22" i="14"/>
  <c r="ET22" i="14"/>
  <c r="EU22" i="14"/>
  <c r="EV22" i="14"/>
  <c r="EW22" i="14"/>
  <c r="ES23" i="14"/>
  <c r="ET23" i="14"/>
  <c r="EU23" i="14"/>
  <c r="EV23" i="14"/>
  <c r="EW23" i="14"/>
  <c r="ES24" i="14"/>
  <c r="ET24" i="14"/>
  <c r="EU24" i="14"/>
  <c r="EV24" i="14"/>
  <c r="EW24" i="14"/>
  <c r="ES25" i="14"/>
  <c r="ET25" i="14"/>
  <c r="EU25" i="14"/>
  <c r="EV25" i="14"/>
  <c r="EW25" i="14"/>
  <c r="ES26" i="14"/>
  <c r="ET26" i="14"/>
  <c r="EU26" i="14"/>
  <c r="EV26" i="14"/>
  <c r="EW26" i="14"/>
  <c r="ES27" i="14"/>
  <c r="ET27" i="14"/>
  <c r="EU27" i="14"/>
  <c r="EV27" i="14"/>
  <c r="EW27" i="14"/>
  <c r="ES28" i="14"/>
  <c r="ET28" i="14"/>
  <c r="EU28" i="14"/>
  <c r="EV28" i="14"/>
  <c r="EW28" i="14"/>
  <c r="ES29" i="14"/>
  <c r="ET29" i="14"/>
  <c r="EU29" i="14"/>
  <c r="EV29" i="14"/>
  <c r="EW29" i="14"/>
  <c r="ES30" i="14"/>
  <c r="ET30" i="14"/>
  <c r="EU30" i="14"/>
  <c r="EV30" i="14"/>
  <c r="EW30" i="14"/>
  <c r="ES31" i="14"/>
  <c r="ET31" i="14"/>
  <c r="EU31" i="14"/>
  <c r="EV31" i="14"/>
  <c r="EW31" i="14"/>
  <c r="ES32" i="14"/>
  <c r="ET32" i="14"/>
  <c r="EU32" i="14"/>
  <c r="EV32" i="14"/>
  <c r="EW32" i="14"/>
  <c r="ES33" i="14"/>
  <c r="ET33" i="14"/>
  <c r="EU33" i="14"/>
  <c r="EV33" i="14"/>
  <c r="EW33" i="14"/>
  <c r="ES34" i="14"/>
  <c r="ET34" i="14"/>
  <c r="EU34" i="14"/>
  <c r="EV34" i="14"/>
  <c r="EW34" i="14"/>
  <c r="ES35" i="14"/>
  <c r="ET35" i="14"/>
  <c r="EU35" i="14"/>
  <c r="EV35" i="14"/>
  <c r="EW35" i="14"/>
  <c r="ES36" i="14"/>
  <c r="ET36" i="14"/>
  <c r="EU36" i="14"/>
  <c r="EV36" i="14"/>
  <c r="EW36" i="14"/>
  <c r="ES37" i="14"/>
  <c r="ET37" i="14"/>
  <c r="EU37" i="14"/>
  <c r="EV37" i="14"/>
  <c r="EW37" i="14"/>
  <c r="ES38" i="14"/>
  <c r="ET38" i="14"/>
  <c r="EU38" i="14"/>
  <c r="EV38" i="14"/>
  <c r="EW38" i="14"/>
  <c r="ES39" i="14"/>
  <c r="ET39" i="14"/>
  <c r="EU39" i="14"/>
  <c r="EV39" i="14"/>
  <c r="EW39" i="14"/>
  <c r="ES40" i="14"/>
  <c r="ET40" i="14"/>
  <c r="EU40" i="14"/>
  <c r="EV40" i="14"/>
  <c r="EW40" i="14"/>
  <c r="ES41" i="14"/>
  <c r="ET41" i="14"/>
  <c r="EU41" i="14"/>
  <c r="EV41" i="14"/>
  <c r="EW41" i="14"/>
  <c r="ES42" i="14"/>
  <c r="ET42" i="14"/>
  <c r="EU42" i="14"/>
  <c r="EV42" i="14"/>
  <c r="EW42" i="14"/>
  <c r="ES43" i="14"/>
  <c r="ET43" i="14"/>
  <c r="EU43" i="14"/>
  <c r="EV43" i="14"/>
  <c r="EW43" i="14"/>
  <c r="ES44" i="14"/>
  <c r="ET44" i="14"/>
  <c r="EU44" i="14"/>
  <c r="EV44" i="14"/>
  <c r="EW44" i="14"/>
  <c r="ES45" i="14"/>
  <c r="ET45" i="14"/>
  <c r="EU45" i="14"/>
  <c r="EV45" i="14"/>
  <c r="EW45" i="14"/>
  <c r="ES46" i="14"/>
  <c r="ET46" i="14"/>
  <c r="EU46" i="14"/>
  <c r="EV46" i="14"/>
  <c r="EW46" i="14"/>
  <c r="ES47" i="14"/>
  <c r="ET47" i="14"/>
  <c r="EU47" i="14"/>
  <c r="EV47" i="14"/>
  <c r="EW47" i="14"/>
  <c r="ES48" i="14"/>
  <c r="ET48" i="14"/>
  <c r="EU48" i="14"/>
  <c r="EV48" i="14"/>
  <c r="EW48" i="14"/>
  <c r="ES49" i="14"/>
  <c r="ET49" i="14"/>
  <c r="EU49" i="14"/>
  <c r="EV49" i="14"/>
  <c r="EW49" i="14"/>
  <c r="ES50" i="14"/>
  <c r="ET50" i="14"/>
  <c r="EU50" i="14"/>
  <c r="EV50" i="14"/>
  <c r="EW50" i="14"/>
  <c r="ES51" i="14"/>
  <c r="ET51" i="14"/>
  <c r="EU51" i="14"/>
  <c r="EV51" i="14"/>
  <c r="EW51" i="14"/>
  <c r="ES52" i="14"/>
  <c r="ET52" i="14"/>
  <c r="EU52" i="14"/>
  <c r="EV52" i="14"/>
  <c r="EW52" i="14"/>
  <c r="ES53" i="14"/>
  <c r="ET53" i="14"/>
  <c r="EU53" i="14"/>
  <c r="EV53" i="14"/>
  <c r="EW53" i="14"/>
  <c r="ES54" i="14"/>
  <c r="ET54" i="14"/>
  <c r="EU54" i="14"/>
  <c r="EV54" i="14"/>
  <c r="EW54" i="14"/>
  <c r="ES55" i="14"/>
  <c r="ET55" i="14"/>
  <c r="EU55" i="14"/>
  <c r="EV55" i="14"/>
  <c r="EW55" i="14"/>
  <c r="ES56" i="14"/>
  <c r="ET56" i="14"/>
  <c r="EU56" i="14"/>
  <c r="EV56" i="14"/>
  <c r="EW56" i="14"/>
  <c r="ES57" i="14"/>
  <c r="ET57" i="14"/>
  <c r="EU57" i="14"/>
  <c r="EV57" i="14"/>
  <c r="EW57" i="14"/>
  <c r="ES58" i="14"/>
  <c r="ET58" i="14"/>
  <c r="EU58" i="14"/>
  <c r="EV58" i="14"/>
  <c r="EW58" i="14"/>
  <c r="ES59" i="14"/>
  <c r="ET59" i="14"/>
  <c r="EU59" i="14"/>
  <c r="EV59" i="14"/>
  <c r="EW59" i="14"/>
  <c r="ES60" i="14"/>
  <c r="ET60" i="14"/>
  <c r="EU60" i="14"/>
  <c r="EV60" i="14"/>
  <c r="EW60" i="14"/>
  <c r="ES61" i="14"/>
  <c r="ET61" i="14"/>
  <c r="EU61" i="14"/>
  <c r="EV61" i="14"/>
  <c r="EW61" i="14"/>
  <c r="ES62" i="14"/>
  <c r="ET62" i="14"/>
  <c r="EU62" i="14"/>
  <c r="EV62" i="14"/>
  <c r="EW62" i="14"/>
  <c r="ES63" i="14"/>
  <c r="ET63" i="14"/>
  <c r="EU63" i="14"/>
  <c r="EV63" i="14"/>
  <c r="EW63" i="14"/>
  <c r="ES64" i="14"/>
  <c r="ET64" i="14"/>
  <c r="EU64" i="14"/>
  <c r="EV64" i="14"/>
  <c r="EW64" i="14"/>
  <c r="ES65" i="14"/>
  <c r="ET65" i="14"/>
  <c r="EU65" i="14"/>
  <c r="EV65" i="14"/>
  <c r="EW65" i="14"/>
  <c r="ES66" i="14"/>
  <c r="ET66" i="14"/>
  <c r="EU66" i="14"/>
  <c r="EV66" i="14"/>
  <c r="EW66" i="14"/>
  <c r="ES67" i="14"/>
  <c r="ET67" i="14"/>
  <c r="EU67" i="14"/>
  <c r="EV67" i="14"/>
  <c r="EW67" i="14"/>
  <c r="ES68" i="14"/>
  <c r="ET68" i="14"/>
  <c r="EU68" i="14"/>
  <c r="EV68" i="14"/>
  <c r="EW68" i="14"/>
  <c r="ES69" i="14"/>
  <c r="ET69" i="14"/>
  <c r="EU69" i="14"/>
  <c r="EV69" i="14"/>
  <c r="EW69" i="14"/>
  <c r="ES70" i="14"/>
  <c r="ET70" i="14"/>
  <c r="EU70" i="14"/>
  <c r="EV70" i="14"/>
  <c r="EW70" i="14"/>
  <c r="ES71" i="14"/>
  <c r="ET71" i="14"/>
  <c r="EU71" i="14"/>
  <c r="EV71" i="14"/>
  <c r="EW71" i="14"/>
  <c r="ES72" i="14"/>
  <c r="ET72" i="14"/>
  <c r="EU72" i="14"/>
  <c r="EV72" i="14"/>
  <c r="EW72" i="14"/>
  <c r="ES73" i="14"/>
  <c r="ET73" i="14"/>
  <c r="EU73" i="14"/>
  <c r="EV73" i="14"/>
  <c r="EW73" i="14"/>
  <c r="ES74" i="14"/>
  <c r="ET74" i="14"/>
  <c r="EU74" i="14"/>
  <c r="EV74" i="14"/>
  <c r="EW74" i="14"/>
  <c r="ES75" i="14"/>
  <c r="ET75" i="14"/>
  <c r="EU75" i="14"/>
  <c r="EV75" i="14"/>
  <c r="EW75" i="14"/>
  <c r="ES76" i="14"/>
  <c r="ET76" i="14"/>
  <c r="EU76" i="14"/>
  <c r="EV76" i="14"/>
  <c r="EW76" i="14"/>
  <c r="ES77" i="14"/>
  <c r="ET77" i="14"/>
  <c r="EU77" i="14"/>
  <c r="EV77" i="14"/>
  <c r="EW77" i="14"/>
  <c r="ES78" i="14"/>
  <c r="ET78" i="14"/>
  <c r="EU78" i="14"/>
  <c r="EV78" i="14"/>
  <c r="EW78" i="14"/>
  <c r="ES79" i="14"/>
  <c r="ET79" i="14"/>
  <c r="EU79" i="14"/>
  <c r="EV79" i="14"/>
  <c r="EW79" i="14"/>
  <c r="ES80" i="14"/>
  <c r="ET80" i="14"/>
  <c r="EU80" i="14"/>
  <c r="EV80" i="14"/>
  <c r="EW80" i="14"/>
  <c r="ES81" i="14"/>
  <c r="ET81" i="14"/>
  <c r="EU81" i="14"/>
  <c r="EV81" i="14"/>
  <c r="EW81" i="14"/>
  <c r="ES82" i="14"/>
  <c r="ET82" i="14"/>
  <c r="EU82" i="14"/>
  <c r="EV82" i="14"/>
  <c r="EW82" i="14"/>
  <c r="ES83" i="14"/>
  <c r="ET83" i="14"/>
  <c r="EU83" i="14"/>
  <c r="EV83" i="14"/>
  <c r="EW83" i="14"/>
  <c r="ES84" i="14"/>
  <c r="ET84" i="14"/>
  <c r="EU84" i="14"/>
  <c r="EV84" i="14"/>
  <c r="EW84" i="14"/>
  <c r="ES85" i="14"/>
  <c r="ET85" i="14"/>
  <c r="EU85" i="14"/>
  <c r="EV85" i="14"/>
  <c r="EW85" i="14"/>
  <c r="ES86" i="14"/>
  <c r="ET86" i="14"/>
  <c r="EU86" i="14"/>
  <c r="EV86" i="14"/>
  <c r="EW86" i="14"/>
  <c r="ES87" i="14"/>
  <c r="ET87" i="14"/>
  <c r="EU87" i="14"/>
  <c r="EV87" i="14"/>
  <c r="EW87" i="14"/>
  <c r="ES88" i="14"/>
  <c r="ET88" i="14"/>
  <c r="EU88" i="14"/>
  <c r="EV88" i="14"/>
  <c r="EW88" i="14"/>
  <c r="ES89" i="14"/>
  <c r="ET89" i="14"/>
  <c r="EU89" i="14"/>
  <c r="EV89" i="14"/>
  <c r="EW89" i="14"/>
  <c r="ES90" i="14"/>
  <c r="ET90" i="14"/>
  <c r="EU90" i="14"/>
  <c r="EV90" i="14"/>
  <c r="EW90" i="14"/>
  <c r="ES91" i="14"/>
  <c r="ET91" i="14"/>
  <c r="EU91" i="14"/>
  <c r="EV91" i="14"/>
  <c r="EW91" i="14"/>
  <c r="ES92" i="14"/>
  <c r="ET92" i="14"/>
  <c r="EU92" i="14"/>
  <c r="EV92" i="14"/>
  <c r="EW92" i="14"/>
  <c r="ES93" i="14"/>
  <c r="ET93" i="14"/>
  <c r="EU93" i="14"/>
  <c r="EV93" i="14"/>
  <c r="EW93" i="14"/>
  <c r="ES94" i="14"/>
  <c r="ET94" i="14"/>
  <c r="EU94" i="14"/>
  <c r="EV94" i="14"/>
  <c r="EW94" i="14"/>
  <c r="ES95" i="14"/>
  <c r="ET95" i="14"/>
  <c r="EU95" i="14"/>
  <c r="EV95" i="14"/>
  <c r="EW95" i="14"/>
  <c r="ES96" i="14"/>
  <c r="ET96" i="14"/>
  <c r="EU96" i="14"/>
  <c r="EV96" i="14"/>
  <c r="EW96" i="14"/>
  <c r="ES97" i="14"/>
  <c r="ET97" i="14"/>
  <c r="EU97" i="14"/>
  <c r="EV97" i="14"/>
  <c r="EW97" i="14"/>
  <c r="C98" i="14"/>
  <c r="D98" i="14"/>
  <c r="D123" i="14" s="1"/>
  <c r="E98" i="14"/>
  <c r="E121" i="14" s="1"/>
  <c r="F98" i="14"/>
  <c r="F121" i="14" s="1"/>
  <c r="G98" i="14"/>
  <c r="G125" i="14" s="1"/>
  <c r="H98" i="14"/>
  <c r="H121" i="14" s="1"/>
  <c r="I98" i="14"/>
  <c r="I121" i="14" s="1"/>
  <c r="J98" i="14"/>
  <c r="J125" i="14" s="1"/>
  <c r="L98" i="14"/>
  <c r="L121" i="14" s="1"/>
  <c r="M98" i="14"/>
  <c r="M123" i="14" s="1"/>
  <c r="N98" i="14"/>
  <c r="N121" i="14" s="1"/>
  <c r="O98" i="14"/>
  <c r="O121" i="14" s="1"/>
  <c r="P98" i="14"/>
  <c r="P125" i="14" s="1"/>
  <c r="Q98" i="14"/>
  <c r="Q121" i="14" s="1"/>
  <c r="R98" i="14"/>
  <c r="S98" i="14"/>
  <c r="S123" i="14" s="1"/>
  <c r="T98" i="14"/>
  <c r="U98" i="14"/>
  <c r="U125" i="14" s="1"/>
  <c r="V98" i="14"/>
  <c r="V121" i="14" s="1"/>
  <c r="W98" i="14"/>
  <c r="W123" i="14" s="1"/>
  <c r="X98" i="14"/>
  <c r="X125" i="14" s="1"/>
  <c r="Y98" i="14"/>
  <c r="Z98" i="14"/>
  <c r="AA98" i="14"/>
  <c r="AA125" i="14" s="1"/>
  <c r="AB98" i="14"/>
  <c r="AC98" i="14"/>
  <c r="AC121" i="14" s="1"/>
  <c r="AD98" i="14"/>
  <c r="AD123" i="14" s="1"/>
  <c r="AE98" i="14"/>
  <c r="AE121" i="14" s="1"/>
  <c r="AF98" i="14"/>
  <c r="AF121" i="14" s="1"/>
  <c r="AG98" i="14"/>
  <c r="AG125" i="14" s="1"/>
  <c r="AH98" i="14"/>
  <c r="AI98" i="14"/>
  <c r="AI121" i="14" s="1"/>
  <c r="AJ98" i="14"/>
  <c r="AJ121" i="14" s="1"/>
  <c r="AK98" i="14"/>
  <c r="AK123" i="14" s="1"/>
  <c r="AL98" i="14"/>
  <c r="AL121" i="14" s="1"/>
  <c r="AM98" i="14"/>
  <c r="AN98" i="14"/>
  <c r="AN125" i="14" s="1"/>
  <c r="AP98" i="14"/>
  <c r="AP123" i="14" s="1"/>
  <c r="AQ98" i="14"/>
  <c r="AQ125" i="14" s="1"/>
  <c r="AR98" i="14"/>
  <c r="AR123" i="14" s="1"/>
  <c r="AS98" i="14"/>
  <c r="AS123" i="14" s="1"/>
  <c r="AT98" i="14"/>
  <c r="AU98" i="14"/>
  <c r="AU123" i="14" s="1"/>
  <c r="AV98" i="14"/>
  <c r="AW98" i="14"/>
  <c r="AW121" i="14" s="1"/>
  <c r="AX98" i="14"/>
  <c r="AX125" i="14" s="1"/>
  <c r="AY98" i="14"/>
  <c r="AZ98" i="14"/>
  <c r="BB98" i="14"/>
  <c r="BB123" i="14" s="1"/>
  <c r="BC98" i="14"/>
  <c r="BC125" i="14" s="1"/>
  <c r="BD98" i="14"/>
  <c r="BE98" i="14"/>
  <c r="BE121" i="14" s="1"/>
  <c r="BF98" i="14"/>
  <c r="BF121" i="14" s="1"/>
  <c r="BH98" i="14"/>
  <c r="BH121" i="14" s="1"/>
  <c r="BI98" i="14"/>
  <c r="BI123" i="14" s="1"/>
  <c r="BJ98" i="14"/>
  <c r="BK98" i="14"/>
  <c r="BK121" i="14" s="1"/>
  <c r="BM98" i="14"/>
  <c r="BM123" i="14" s="1"/>
  <c r="BP98" i="14"/>
  <c r="BP125" i="14" s="1"/>
  <c r="BQ98" i="14"/>
  <c r="BR98" i="14"/>
  <c r="BS98" i="14"/>
  <c r="BS121" i="14" s="1"/>
  <c r="BT98" i="14"/>
  <c r="BU98" i="14"/>
  <c r="BU123" i="14" s="1"/>
  <c r="BV98" i="14"/>
  <c r="BW98" i="14"/>
  <c r="BW123" i="14" s="1"/>
  <c r="BY98" i="14"/>
  <c r="BY121" i="14" s="1"/>
  <c r="BZ98" i="14"/>
  <c r="CA98" i="14"/>
  <c r="CA123" i="14" s="1"/>
  <c r="CB98" i="14"/>
  <c r="CB125" i="14" s="1"/>
  <c r="CC98" i="14"/>
  <c r="CC125" i="14" s="1"/>
  <c r="CD98" i="14"/>
  <c r="CD125" i="14" s="1"/>
  <c r="CE98" i="14"/>
  <c r="CE121" i="14" s="1"/>
  <c r="CF98" i="14"/>
  <c r="CF121" i="14" s="1"/>
  <c r="CK98" i="14"/>
  <c r="CK123" i="14" s="1"/>
  <c r="CL98" i="14"/>
  <c r="CL125" i="14" s="1"/>
  <c r="CM98" i="14"/>
  <c r="CM123" i="14" s="1"/>
  <c r="CN98" i="14"/>
  <c r="CO98" i="14"/>
  <c r="CO125" i="14" s="1"/>
  <c r="CP98" i="14"/>
  <c r="CP123" i="14" s="1"/>
  <c r="CQ98" i="14"/>
  <c r="CQ125" i="14" s="1"/>
  <c r="CR98" i="14"/>
  <c r="CR121" i="14" s="1"/>
  <c r="CS98" i="14"/>
  <c r="CT98" i="14"/>
  <c r="CU98" i="14"/>
  <c r="CU125" i="14" s="1"/>
  <c r="CV98" i="14"/>
  <c r="CV121" i="14" s="1"/>
  <c r="CW98" i="14"/>
  <c r="CW121" i="14" s="1"/>
  <c r="CX98" i="14"/>
  <c r="CX123" i="14" s="1"/>
  <c r="CY98" i="14"/>
  <c r="CY121" i="14" s="1"/>
  <c r="CZ98" i="14"/>
  <c r="CZ125" i="14" s="1"/>
  <c r="DA98" i="14"/>
  <c r="DA125" i="14" s="1"/>
  <c r="DB98" i="14"/>
  <c r="DB121" i="14" s="1"/>
  <c r="DC98" i="14"/>
  <c r="DC121" i="14" s="1"/>
  <c r="DD98" i="14"/>
  <c r="DD125" i="14" s="1"/>
  <c r="DE98" i="14"/>
  <c r="DE123" i="14" s="1"/>
  <c r="DF98" i="14"/>
  <c r="DG98" i="14"/>
  <c r="DG121" i="14" s="1"/>
  <c r="DH98" i="14"/>
  <c r="DH125" i="14" s="1"/>
  <c r="DJ98" i="14"/>
  <c r="DJ125" i="14" s="1"/>
  <c r="DK98" i="14"/>
  <c r="DK121" i="14" s="1"/>
  <c r="DL98" i="14"/>
  <c r="DM98" i="14"/>
  <c r="DM121" i="14" s="1"/>
  <c r="DN98" i="14"/>
  <c r="DN121" i="14" s="1"/>
  <c r="DP98" i="14"/>
  <c r="DQ98" i="14"/>
  <c r="DQ121" i="14" s="1"/>
  <c r="DR98" i="14"/>
  <c r="DR125" i="14" s="1"/>
  <c r="DS98" i="14"/>
  <c r="DS125" i="14" s="1"/>
  <c r="DT98" i="14"/>
  <c r="DT121" i="14" s="1"/>
  <c r="DV98" i="14"/>
  <c r="DV125" i="14" s="1"/>
  <c r="DX98" i="14"/>
  <c r="DX123" i="14" s="1"/>
  <c r="DY98" i="14"/>
  <c r="DY121" i="14" s="1"/>
  <c r="DZ98" i="14"/>
  <c r="DZ123" i="14" s="1"/>
  <c r="EA98" i="14"/>
  <c r="EA121" i="14" s="1"/>
  <c r="EB98" i="14"/>
  <c r="EB121" i="14" s="1"/>
  <c r="EC98" i="14"/>
  <c r="EC125" i="14" s="1"/>
  <c r="EE98" i="14"/>
  <c r="EE121" i="14" s="1"/>
  <c r="EH98" i="14"/>
  <c r="EH123" i="14" s="1"/>
  <c r="EI98" i="14"/>
  <c r="EI121" i="14" s="1"/>
  <c r="EJ98" i="14"/>
  <c r="EJ121" i="14" s="1"/>
  <c r="EK98" i="14"/>
  <c r="EK121" i="14" s="1"/>
  <c r="EL98" i="14"/>
  <c r="EL123" i="14" s="1"/>
  <c r="EM98" i="14"/>
  <c r="EM123" i="14" s="1"/>
  <c r="EN98" i="14"/>
  <c r="EO98" i="14"/>
  <c r="EP98" i="14"/>
  <c r="EP123" i="14" s="1"/>
  <c r="EQ98" i="14"/>
  <c r="EQ125" i="14" s="1"/>
  <c r="ER98" i="14"/>
  <c r="ER121" i="14" s="1"/>
  <c r="EX101" i="14"/>
  <c r="ES120" i="14"/>
  <c r="EU120" i="14"/>
  <c r="EV120" i="14"/>
  <c r="EW120" i="14"/>
  <c r="DI121" i="14"/>
  <c r="DO121" i="14"/>
  <c r="DU121" i="14"/>
  <c r="DW121" i="14"/>
  <c r="ED121" i="14"/>
  <c r="EF121" i="14"/>
  <c r="EG121" i="14"/>
  <c r="ES122" i="14"/>
  <c r="ET122" i="14"/>
  <c r="EU122" i="14"/>
  <c r="EV122" i="14"/>
  <c r="EW122" i="14"/>
  <c r="DI123" i="14"/>
  <c r="DO123" i="14"/>
  <c r="DU123" i="14"/>
  <c r="DW123" i="14"/>
  <c r="ED123" i="14"/>
  <c r="EF123" i="14"/>
  <c r="EG123" i="14"/>
  <c r="ES124" i="14"/>
  <c r="ET124" i="14"/>
  <c r="EU124" i="14"/>
  <c r="EV124" i="14"/>
  <c r="EW124" i="14"/>
  <c r="K125" i="14"/>
  <c r="AE125" i="14"/>
  <c r="DI125" i="14"/>
  <c r="DO125" i="14"/>
  <c r="DU125" i="14"/>
  <c r="DW125" i="14"/>
  <c r="ED125" i="14"/>
  <c r="EF125" i="14"/>
  <c r="EG125" i="14"/>
  <c r="ET4" i="15"/>
  <c r="EU4" i="15"/>
  <c r="EV4" i="15"/>
  <c r="EW4" i="15"/>
  <c r="EX4" i="15"/>
  <c r="ET5" i="15"/>
  <c r="EU5" i="15"/>
  <c r="EV5" i="15"/>
  <c r="EW5" i="15"/>
  <c r="EX5" i="15"/>
  <c r="ET6" i="15"/>
  <c r="EU6" i="15"/>
  <c r="EV6" i="15"/>
  <c r="EW6" i="15"/>
  <c r="EX6" i="15"/>
  <c r="ET7" i="15"/>
  <c r="EU7" i="15"/>
  <c r="EV7" i="15"/>
  <c r="EW7" i="15"/>
  <c r="EX7" i="15"/>
  <c r="ET8" i="15"/>
  <c r="EU8" i="15"/>
  <c r="EV8" i="15"/>
  <c r="EW8" i="15"/>
  <c r="EX8" i="15"/>
  <c r="ET9" i="15"/>
  <c r="EU9" i="15"/>
  <c r="EV9" i="15"/>
  <c r="EW9" i="15"/>
  <c r="EX9" i="15"/>
  <c r="ET10" i="15"/>
  <c r="EU10" i="15"/>
  <c r="EV10" i="15"/>
  <c r="EW10" i="15"/>
  <c r="EX10" i="15"/>
  <c r="ET11" i="15"/>
  <c r="EU11" i="15"/>
  <c r="EV11" i="15"/>
  <c r="EW11" i="15"/>
  <c r="EX11" i="15"/>
  <c r="ET12" i="15"/>
  <c r="EU12" i="15"/>
  <c r="EV12" i="15"/>
  <c r="EW12" i="15"/>
  <c r="EX12" i="15"/>
  <c r="ET13" i="15"/>
  <c r="EU13" i="15"/>
  <c r="EV13" i="15"/>
  <c r="EW13" i="15"/>
  <c r="EX13" i="15"/>
  <c r="ET14" i="15"/>
  <c r="EU14" i="15"/>
  <c r="EV14" i="15"/>
  <c r="EW14" i="15"/>
  <c r="EX14" i="15"/>
  <c r="ET15" i="15"/>
  <c r="EU15" i="15"/>
  <c r="EV15" i="15"/>
  <c r="EW15" i="15"/>
  <c r="EX15" i="15"/>
  <c r="ET16" i="15"/>
  <c r="EU16" i="15"/>
  <c r="EV16" i="15"/>
  <c r="EW16" i="15"/>
  <c r="EX16" i="15"/>
  <c r="ET17" i="15"/>
  <c r="EU17" i="15"/>
  <c r="EV17" i="15"/>
  <c r="EW17" i="15"/>
  <c r="EX17" i="15"/>
  <c r="ET18" i="15"/>
  <c r="EU18" i="15"/>
  <c r="EV18" i="15"/>
  <c r="EW18" i="15"/>
  <c r="EX18" i="15"/>
  <c r="ET19" i="15"/>
  <c r="EU19" i="15"/>
  <c r="EV19" i="15"/>
  <c r="EW19" i="15"/>
  <c r="EX19" i="15"/>
  <c r="ET20" i="15"/>
  <c r="EU20" i="15"/>
  <c r="EV20" i="15"/>
  <c r="EW20" i="15"/>
  <c r="EX20" i="15"/>
  <c r="ET21" i="15"/>
  <c r="EU21" i="15"/>
  <c r="EV21" i="15"/>
  <c r="EW21" i="15"/>
  <c r="EX21" i="15"/>
  <c r="ET22" i="15"/>
  <c r="EU22" i="15"/>
  <c r="EV22" i="15"/>
  <c r="EW22" i="15"/>
  <c r="EX22" i="15"/>
  <c r="ET23" i="15"/>
  <c r="EU23" i="15"/>
  <c r="EV23" i="15"/>
  <c r="EW23" i="15"/>
  <c r="EX23" i="15"/>
  <c r="ET24" i="15"/>
  <c r="EU24" i="15"/>
  <c r="EV24" i="15"/>
  <c r="EW24" i="15"/>
  <c r="EX24" i="15"/>
  <c r="ET25" i="15"/>
  <c r="EU25" i="15"/>
  <c r="EV25" i="15"/>
  <c r="EW25" i="15"/>
  <c r="EX25" i="15"/>
  <c r="ET26" i="15"/>
  <c r="EU26" i="15"/>
  <c r="EV26" i="15"/>
  <c r="EW26" i="15"/>
  <c r="EX26" i="15"/>
  <c r="ET27" i="15"/>
  <c r="EU27" i="15"/>
  <c r="EV27" i="15"/>
  <c r="EW27" i="15"/>
  <c r="EX27" i="15"/>
  <c r="ET28" i="15"/>
  <c r="EU28" i="15"/>
  <c r="EV28" i="15"/>
  <c r="EW28" i="15"/>
  <c r="EX28" i="15"/>
  <c r="ET29" i="15"/>
  <c r="EU29" i="15"/>
  <c r="EV29" i="15"/>
  <c r="EW29" i="15"/>
  <c r="EX29" i="15"/>
  <c r="ET30" i="15"/>
  <c r="EU30" i="15"/>
  <c r="EV30" i="15"/>
  <c r="EW30" i="15"/>
  <c r="EX30" i="15"/>
  <c r="ET31" i="15"/>
  <c r="EU31" i="15"/>
  <c r="EV31" i="15"/>
  <c r="EW31" i="15"/>
  <c r="EX31" i="15"/>
  <c r="ET32" i="15"/>
  <c r="EU32" i="15"/>
  <c r="EV32" i="15"/>
  <c r="EW32" i="15"/>
  <c r="EX32" i="15"/>
  <c r="ET33" i="15"/>
  <c r="EU33" i="15"/>
  <c r="EV33" i="15"/>
  <c r="EW33" i="15"/>
  <c r="EX33" i="15"/>
  <c r="ET34" i="15"/>
  <c r="EU34" i="15"/>
  <c r="EV34" i="15"/>
  <c r="EW34" i="15"/>
  <c r="EX34" i="15"/>
  <c r="ET35" i="15"/>
  <c r="EU35" i="15"/>
  <c r="EV35" i="15"/>
  <c r="EW35" i="15"/>
  <c r="EX35" i="15"/>
  <c r="ET36" i="15"/>
  <c r="EU36" i="15"/>
  <c r="EV36" i="15"/>
  <c r="EW36" i="15"/>
  <c r="EX36" i="15"/>
  <c r="ET37" i="15"/>
  <c r="EU37" i="15"/>
  <c r="EV37" i="15"/>
  <c r="EW37" i="15"/>
  <c r="EX37" i="15"/>
  <c r="ET38" i="15"/>
  <c r="EU38" i="15"/>
  <c r="EV38" i="15"/>
  <c r="EW38" i="15"/>
  <c r="EX38" i="15"/>
  <c r="ET39" i="15"/>
  <c r="EU39" i="15"/>
  <c r="EV39" i="15"/>
  <c r="EW39" i="15"/>
  <c r="EX39" i="15"/>
  <c r="ET40" i="15"/>
  <c r="EU40" i="15"/>
  <c r="EV40" i="15"/>
  <c r="EW40" i="15"/>
  <c r="EX40" i="15"/>
  <c r="ET41" i="15"/>
  <c r="EU41" i="15"/>
  <c r="EV41" i="15"/>
  <c r="EW41" i="15"/>
  <c r="EX41" i="15"/>
  <c r="ET42" i="15"/>
  <c r="EU42" i="15"/>
  <c r="EV42" i="15"/>
  <c r="EW42" i="15"/>
  <c r="EX42" i="15"/>
  <c r="ET43" i="15"/>
  <c r="EU43" i="15"/>
  <c r="EV43" i="15"/>
  <c r="EW43" i="15"/>
  <c r="EX43" i="15"/>
  <c r="ET44" i="15"/>
  <c r="EU44" i="15"/>
  <c r="EV44" i="15"/>
  <c r="EW44" i="15"/>
  <c r="EX44" i="15"/>
  <c r="ET45" i="15"/>
  <c r="EU45" i="15"/>
  <c r="EV45" i="15"/>
  <c r="EW45" i="15"/>
  <c r="EX45" i="15"/>
  <c r="ET46" i="15"/>
  <c r="EU46" i="15"/>
  <c r="EV46" i="15"/>
  <c r="EW46" i="15"/>
  <c r="EX46" i="15"/>
  <c r="ET47" i="15"/>
  <c r="EU47" i="15"/>
  <c r="EV47" i="15"/>
  <c r="EW47" i="15"/>
  <c r="EX47" i="15"/>
  <c r="ET48" i="15"/>
  <c r="EU48" i="15"/>
  <c r="EV48" i="15"/>
  <c r="EW48" i="15"/>
  <c r="EX48" i="15"/>
  <c r="ET49" i="15"/>
  <c r="EU49" i="15"/>
  <c r="EV49" i="15"/>
  <c r="EW49" i="15"/>
  <c r="EX49" i="15"/>
  <c r="ET50" i="15"/>
  <c r="EU50" i="15"/>
  <c r="EV50" i="15"/>
  <c r="EW50" i="15"/>
  <c r="EX50" i="15"/>
  <c r="ET51" i="15"/>
  <c r="EU51" i="15"/>
  <c r="EV51" i="15"/>
  <c r="EW51" i="15"/>
  <c r="EX51" i="15"/>
  <c r="ET52" i="15"/>
  <c r="EU52" i="15"/>
  <c r="EV52" i="15"/>
  <c r="EW52" i="15"/>
  <c r="EX52" i="15"/>
  <c r="ET53" i="15"/>
  <c r="EU53" i="15"/>
  <c r="EV53" i="15"/>
  <c r="EW53" i="15"/>
  <c r="EX53" i="15"/>
  <c r="ET54" i="15"/>
  <c r="EU54" i="15"/>
  <c r="EV54" i="15"/>
  <c r="EW54" i="15"/>
  <c r="EX54" i="15"/>
  <c r="ET55" i="15"/>
  <c r="EU55" i="15"/>
  <c r="EV55" i="15"/>
  <c r="EW55" i="15"/>
  <c r="EX55" i="15"/>
  <c r="ET56" i="15"/>
  <c r="EU56" i="15"/>
  <c r="EV56" i="15"/>
  <c r="EW56" i="15"/>
  <c r="EX56" i="15"/>
  <c r="ET57" i="15"/>
  <c r="EU57" i="15"/>
  <c r="EV57" i="15"/>
  <c r="EW57" i="15"/>
  <c r="EX57" i="15"/>
  <c r="ET58" i="15"/>
  <c r="EU58" i="15"/>
  <c r="EV58" i="15"/>
  <c r="EW58" i="15"/>
  <c r="EX58" i="15"/>
  <c r="ET59" i="15"/>
  <c r="EU59" i="15"/>
  <c r="EV59" i="15"/>
  <c r="EW59" i="15"/>
  <c r="EX59" i="15"/>
  <c r="ET60" i="15"/>
  <c r="EU60" i="15"/>
  <c r="EV60" i="15"/>
  <c r="EW60" i="15"/>
  <c r="EX60" i="15"/>
  <c r="ET61" i="15"/>
  <c r="EU61" i="15"/>
  <c r="EV61" i="15"/>
  <c r="EW61" i="15"/>
  <c r="EX61" i="15"/>
  <c r="ET62" i="15"/>
  <c r="EU62" i="15"/>
  <c r="EV62" i="15"/>
  <c r="EW62" i="15"/>
  <c r="EX62" i="15"/>
  <c r="ET63" i="15"/>
  <c r="EU63" i="15"/>
  <c r="EV63" i="15"/>
  <c r="EW63" i="15"/>
  <c r="EX63" i="15"/>
  <c r="ET64" i="15"/>
  <c r="EU64" i="15"/>
  <c r="EV64" i="15"/>
  <c r="EW64" i="15"/>
  <c r="EX64" i="15"/>
  <c r="ET65" i="15"/>
  <c r="EU65" i="15"/>
  <c r="EV65" i="15"/>
  <c r="EW65" i="15"/>
  <c r="EX65" i="15"/>
  <c r="ET66" i="15"/>
  <c r="EU66" i="15"/>
  <c r="EV66" i="15"/>
  <c r="EW66" i="15"/>
  <c r="EX66" i="15"/>
  <c r="ET67" i="15"/>
  <c r="EU67" i="15"/>
  <c r="EV67" i="15"/>
  <c r="EW67" i="15"/>
  <c r="EX67" i="15"/>
  <c r="ET68" i="15"/>
  <c r="EU68" i="15"/>
  <c r="EV68" i="15"/>
  <c r="EW68" i="15"/>
  <c r="EX68" i="15"/>
  <c r="ET69" i="15"/>
  <c r="EU69" i="15"/>
  <c r="EV69" i="15"/>
  <c r="EW69" i="15"/>
  <c r="EX69" i="15"/>
  <c r="ET70" i="15"/>
  <c r="EU70" i="15"/>
  <c r="EV70" i="15"/>
  <c r="EW70" i="15"/>
  <c r="EX70" i="15"/>
  <c r="ET71" i="15"/>
  <c r="EU71" i="15"/>
  <c r="EV71" i="15"/>
  <c r="EW71" i="15"/>
  <c r="EX71" i="15"/>
  <c r="ET72" i="15"/>
  <c r="EU72" i="15"/>
  <c r="EV72" i="15"/>
  <c r="EW72" i="15"/>
  <c r="EX72" i="15"/>
  <c r="ET73" i="15"/>
  <c r="EU73" i="15"/>
  <c r="EV73" i="15"/>
  <c r="EW73" i="15"/>
  <c r="EX73" i="15"/>
  <c r="ET74" i="15"/>
  <c r="EU74" i="15"/>
  <c r="EV74" i="15"/>
  <c r="EW74" i="15"/>
  <c r="EX74" i="15"/>
  <c r="ET75" i="15"/>
  <c r="EU75" i="15"/>
  <c r="EV75" i="15"/>
  <c r="EW75" i="15"/>
  <c r="EX75" i="15"/>
  <c r="ET76" i="15"/>
  <c r="EU76" i="15"/>
  <c r="EV76" i="15"/>
  <c r="EW76" i="15"/>
  <c r="EX76" i="15"/>
  <c r="ET77" i="15"/>
  <c r="EU77" i="15"/>
  <c r="EV77" i="15"/>
  <c r="EW77" i="15"/>
  <c r="EX77" i="15"/>
  <c r="ET78" i="15"/>
  <c r="EU78" i="15"/>
  <c r="EV78" i="15"/>
  <c r="EW78" i="15"/>
  <c r="EX78" i="15"/>
  <c r="ET79" i="15"/>
  <c r="EU79" i="15"/>
  <c r="EV79" i="15"/>
  <c r="EW79" i="15"/>
  <c r="EX79" i="15"/>
  <c r="ET80" i="15"/>
  <c r="EU80" i="15"/>
  <c r="EV80" i="15"/>
  <c r="EW80" i="15"/>
  <c r="EX80" i="15"/>
  <c r="ET81" i="15"/>
  <c r="EU81" i="15"/>
  <c r="EV81" i="15"/>
  <c r="EW81" i="15"/>
  <c r="EX81" i="15"/>
  <c r="ET82" i="15"/>
  <c r="EU82" i="15"/>
  <c r="EV82" i="15"/>
  <c r="EW82" i="15"/>
  <c r="EX82" i="15"/>
  <c r="ET83" i="15"/>
  <c r="EU83" i="15"/>
  <c r="EV83" i="15"/>
  <c r="EW83" i="15"/>
  <c r="EX83" i="15"/>
  <c r="ET84" i="15"/>
  <c r="EU84" i="15"/>
  <c r="EV84" i="15"/>
  <c r="EW84" i="15"/>
  <c r="EX84" i="15"/>
  <c r="ET85" i="15"/>
  <c r="EU85" i="15"/>
  <c r="EV85" i="15"/>
  <c r="EW85" i="15"/>
  <c r="EX85" i="15"/>
  <c r="ET86" i="15"/>
  <c r="EU86" i="15"/>
  <c r="EV86" i="15"/>
  <c r="EW86" i="15"/>
  <c r="EX86" i="15"/>
  <c r="ET87" i="15"/>
  <c r="EU87" i="15"/>
  <c r="EV87" i="15"/>
  <c r="EW87" i="15"/>
  <c r="EX87" i="15"/>
  <c r="ET88" i="15"/>
  <c r="EU88" i="15"/>
  <c r="EV88" i="15"/>
  <c r="EW88" i="15"/>
  <c r="EX88" i="15"/>
  <c r="ET89" i="15"/>
  <c r="EU89" i="15"/>
  <c r="EV89" i="15"/>
  <c r="EW89" i="15"/>
  <c r="EX89" i="15"/>
  <c r="ET90" i="15"/>
  <c r="EU90" i="15"/>
  <c r="EV90" i="15"/>
  <c r="EW90" i="15"/>
  <c r="EX90" i="15"/>
  <c r="ET91" i="15"/>
  <c r="EU91" i="15"/>
  <c r="EV91" i="15"/>
  <c r="EW91" i="15"/>
  <c r="EX91" i="15"/>
  <c r="ET92" i="15"/>
  <c r="EU92" i="15"/>
  <c r="EV92" i="15"/>
  <c r="EW92" i="15"/>
  <c r="EX92" i="15"/>
  <c r="ET93" i="15"/>
  <c r="EU93" i="15"/>
  <c r="EV93" i="15"/>
  <c r="EW93" i="15"/>
  <c r="EX93" i="15"/>
  <c r="ET94" i="15"/>
  <c r="EU94" i="15"/>
  <c r="EV94" i="15"/>
  <c r="EW94" i="15"/>
  <c r="EX94" i="15"/>
  <c r="ET95" i="15"/>
  <c r="EU95" i="15"/>
  <c r="EV95" i="15"/>
  <c r="EW95" i="15"/>
  <c r="EX95" i="15"/>
  <c r="ET96" i="15"/>
  <c r="EU96" i="15"/>
  <c r="EV96" i="15"/>
  <c r="EW96" i="15"/>
  <c r="EX96" i="15"/>
  <c r="ET97" i="15"/>
  <c r="EU97" i="15"/>
  <c r="EV97" i="15"/>
  <c r="EW97" i="15"/>
  <c r="EX97" i="15"/>
  <c r="ET98" i="15"/>
  <c r="EU98" i="15"/>
  <c r="EV98" i="15"/>
  <c r="EW98" i="15"/>
  <c r="EX98" i="15"/>
  <c r="ET99" i="15"/>
  <c r="EU99" i="15"/>
  <c r="EV99" i="15"/>
  <c r="EW99" i="15"/>
  <c r="EX99" i="15"/>
  <c r="ET100" i="15"/>
  <c r="EU100" i="15"/>
  <c r="EV100" i="15"/>
  <c r="EW100" i="15"/>
  <c r="EX100" i="15"/>
  <c r="ET101" i="15"/>
  <c r="EU101" i="15"/>
  <c r="EV101" i="15"/>
  <c r="EW101" i="15"/>
  <c r="EX101" i="15"/>
  <c r="ET102" i="15"/>
  <c r="EU102" i="15"/>
  <c r="EV102" i="15"/>
  <c r="EW102" i="15"/>
  <c r="EX102" i="15"/>
  <c r="ET103" i="15"/>
  <c r="EU103" i="15"/>
  <c r="EV103" i="15"/>
  <c r="EW103" i="15"/>
  <c r="EX103" i="15"/>
  <c r="ET104" i="15"/>
  <c r="EU104" i="15"/>
  <c r="EV104" i="15"/>
  <c r="EW104" i="15"/>
  <c r="EX104" i="15"/>
  <c r="ET105" i="15"/>
  <c r="EU105" i="15"/>
  <c r="EV105" i="15"/>
  <c r="EW105" i="15"/>
  <c r="EX105" i="15"/>
  <c r="C106" i="15"/>
  <c r="D106" i="15"/>
  <c r="E106" i="15"/>
  <c r="F106" i="15"/>
  <c r="G106" i="15"/>
  <c r="H106" i="15"/>
  <c r="I106" i="15"/>
  <c r="J106" i="15"/>
  <c r="K106" i="15"/>
  <c r="L106" i="15"/>
  <c r="M106" i="15"/>
  <c r="N106" i="15"/>
  <c r="O106" i="15"/>
  <c r="P106" i="15"/>
  <c r="Q106" i="15"/>
  <c r="R106" i="15"/>
  <c r="S106" i="15"/>
  <c r="T106" i="15"/>
  <c r="U106" i="15"/>
  <c r="V106" i="15"/>
  <c r="W106" i="15"/>
  <c r="X106" i="15"/>
  <c r="Y106" i="15"/>
  <c r="Z106" i="15"/>
  <c r="AA106" i="15"/>
  <c r="AB106" i="15"/>
  <c r="AC106" i="15"/>
  <c r="AD106" i="15"/>
  <c r="AE106" i="15"/>
  <c r="AF106" i="15"/>
  <c r="AG106" i="15"/>
  <c r="AH106" i="15"/>
  <c r="AI106" i="15"/>
  <c r="AJ106" i="15"/>
  <c r="AK106" i="15"/>
  <c r="AL106" i="15"/>
  <c r="AM106" i="15"/>
  <c r="AN106" i="15"/>
  <c r="AO106" i="15"/>
  <c r="AP106" i="15"/>
  <c r="AQ106" i="15"/>
  <c r="AR106" i="15"/>
  <c r="AS106" i="15"/>
  <c r="AT106" i="15"/>
  <c r="AU106" i="15"/>
  <c r="AV106" i="15"/>
  <c r="AW106" i="15"/>
  <c r="AX106" i="15"/>
  <c r="AY106" i="15"/>
  <c r="AZ106" i="15"/>
  <c r="BA106" i="15"/>
  <c r="BB106" i="15"/>
  <c r="BC106" i="15"/>
  <c r="BD106" i="15"/>
  <c r="BE106" i="15"/>
  <c r="BF106" i="15"/>
  <c r="BG106" i="15"/>
  <c r="BH106" i="15"/>
  <c r="BI106" i="15"/>
  <c r="BJ106" i="15"/>
  <c r="BK106" i="15"/>
  <c r="BL106" i="15"/>
  <c r="BM106" i="15"/>
  <c r="BN106" i="15"/>
  <c r="BO106" i="15"/>
  <c r="BP106" i="15"/>
  <c r="BQ106" i="15"/>
  <c r="BR106" i="15"/>
  <c r="BS106" i="15"/>
  <c r="BT106" i="15"/>
  <c r="BU106" i="15"/>
  <c r="BV106" i="15"/>
  <c r="BW106" i="15"/>
  <c r="BX106" i="15"/>
  <c r="BY106" i="15"/>
  <c r="BZ106" i="15"/>
  <c r="CA106" i="15"/>
  <c r="CB106" i="15"/>
  <c r="CC106" i="15"/>
  <c r="CD106" i="15"/>
  <c r="CE106" i="15"/>
  <c r="CF106" i="15"/>
  <c r="CG106" i="15"/>
  <c r="CH106" i="15"/>
  <c r="CI106" i="15"/>
  <c r="CJ106" i="15"/>
  <c r="CK106" i="15"/>
  <c r="CL106" i="15"/>
  <c r="CM106" i="15"/>
  <c r="CN106" i="15"/>
  <c r="CO106" i="15"/>
  <c r="CP106" i="15"/>
  <c r="CQ106" i="15"/>
  <c r="CR106" i="15"/>
  <c r="CS106" i="15"/>
  <c r="CT106" i="15"/>
  <c r="CU106" i="15"/>
  <c r="CV106" i="15"/>
  <c r="CW106" i="15"/>
  <c r="CX106" i="15"/>
  <c r="CY106" i="15"/>
  <c r="CZ106" i="15"/>
  <c r="DA106" i="15"/>
  <c r="DB106" i="15"/>
  <c r="DC106" i="15"/>
  <c r="DD106" i="15"/>
  <c r="DE106" i="15"/>
  <c r="DF106" i="15"/>
  <c r="DG106" i="15"/>
  <c r="DH106" i="15"/>
  <c r="DI106" i="15"/>
  <c r="DJ106" i="15"/>
  <c r="DK106" i="15"/>
  <c r="DK107" i="15" s="1"/>
  <c r="DM106" i="15"/>
  <c r="DN106" i="15"/>
  <c r="DO106" i="15"/>
  <c r="DP106" i="15"/>
  <c r="DQ106" i="15"/>
  <c r="DR106" i="15"/>
  <c r="DS106" i="15"/>
  <c r="DT106" i="15"/>
  <c r="DU106" i="15"/>
  <c r="DV106" i="15"/>
  <c r="DW106" i="15"/>
  <c r="DX106" i="15"/>
  <c r="DY106" i="15"/>
  <c r="DZ106" i="15"/>
  <c r="EA106" i="15"/>
  <c r="EB106" i="15"/>
  <c r="EB107" i="15" s="1"/>
  <c r="EC106" i="15"/>
  <c r="ED106" i="15"/>
  <c r="EE106" i="15"/>
  <c r="EF106" i="15"/>
  <c r="EG106" i="15"/>
  <c r="EH106" i="15"/>
  <c r="EI106" i="15"/>
  <c r="EJ106" i="15"/>
  <c r="EK106" i="15"/>
  <c r="EL106" i="15"/>
  <c r="EM106" i="15"/>
  <c r="EN106" i="15"/>
  <c r="EO106" i="15"/>
  <c r="EP106" i="15"/>
  <c r="EQ106" i="15"/>
  <c r="ER106" i="15"/>
  <c r="ES106" i="15"/>
  <c r="EZ106" i="15"/>
  <c r="FA106" i="15"/>
  <c r="FB106" i="15"/>
  <c r="FC106" i="15"/>
  <c r="FD106" i="15"/>
  <c r="FE106" i="15"/>
  <c r="EY109" i="15"/>
  <c r="FH4" i="16"/>
  <c r="FI4" i="16"/>
  <c r="FJ4" i="16"/>
  <c r="FK4" i="16"/>
  <c r="FL4" i="16"/>
  <c r="FH5" i="16"/>
  <c r="FI5" i="16"/>
  <c r="FJ5" i="16"/>
  <c r="FK5" i="16"/>
  <c r="FL5" i="16"/>
  <c r="FH6" i="16"/>
  <c r="FI6" i="16"/>
  <c r="FJ6" i="16"/>
  <c r="FK6" i="16"/>
  <c r="FL6" i="16"/>
  <c r="FH7" i="16"/>
  <c r="FI7" i="16"/>
  <c r="FJ7" i="16"/>
  <c r="FK7" i="16"/>
  <c r="FL7" i="16"/>
  <c r="FH8" i="16"/>
  <c r="FI8" i="16"/>
  <c r="FJ8" i="16"/>
  <c r="FK8" i="16"/>
  <c r="FL8" i="16"/>
  <c r="FH9" i="16"/>
  <c r="FI9" i="16"/>
  <c r="FJ9" i="16"/>
  <c r="FK9" i="16"/>
  <c r="FL9" i="16"/>
  <c r="FH10" i="16"/>
  <c r="FI10" i="16"/>
  <c r="FJ10" i="16"/>
  <c r="FK10" i="16"/>
  <c r="FL10" i="16"/>
  <c r="FH11" i="16"/>
  <c r="FI11" i="16"/>
  <c r="FJ11" i="16"/>
  <c r="FK11" i="16"/>
  <c r="FL11" i="16"/>
  <c r="FH12" i="16"/>
  <c r="FI12" i="16"/>
  <c r="FJ12" i="16"/>
  <c r="FK12" i="16"/>
  <c r="FL12" i="16"/>
  <c r="FH13" i="16"/>
  <c r="FI13" i="16"/>
  <c r="FJ13" i="16"/>
  <c r="FK13" i="16"/>
  <c r="FL13" i="16"/>
  <c r="FH14" i="16"/>
  <c r="FI14" i="16"/>
  <c r="FJ14" i="16"/>
  <c r="FK14" i="16"/>
  <c r="FL14" i="16"/>
  <c r="FH15" i="16"/>
  <c r="FI15" i="16"/>
  <c r="FJ15" i="16"/>
  <c r="FK15" i="16"/>
  <c r="FL15" i="16"/>
  <c r="FH16" i="16"/>
  <c r="FI16" i="16"/>
  <c r="FJ16" i="16"/>
  <c r="FK16" i="16"/>
  <c r="FL16" i="16"/>
  <c r="FH17" i="16"/>
  <c r="FI17" i="16"/>
  <c r="FJ17" i="16"/>
  <c r="FK17" i="16"/>
  <c r="FL17" i="16"/>
  <c r="FH18" i="16"/>
  <c r="FI18" i="16"/>
  <c r="FJ18" i="16"/>
  <c r="FK18" i="16"/>
  <c r="FL18" i="16"/>
  <c r="FH19" i="16"/>
  <c r="FI19" i="16"/>
  <c r="FJ19" i="16"/>
  <c r="FK19" i="16"/>
  <c r="FL19" i="16"/>
  <c r="FH20" i="16"/>
  <c r="FI20" i="16"/>
  <c r="FJ20" i="16"/>
  <c r="FK20" i="16"/>
  <c r="FL20" i="16"/>
  <c r="FH21" i="16"/>
  <c r="FI21" i="16"/>
  <c r="FJ21" i="16"/>
  <c r="FK21" i="16"/>
  <c r="FL21" i="16"/>
  <c r="FH22" i="16"/>
  <c r="FI22" i="16"/>
  <c r="FJ22" i="16"/>
  <c r="FK22" i="16"/>
  <c r="FL22" i="16"/>
  <c r="FH23" i="16"/>
  <c r="FI23" i="16"/>
  <c r="FJ23" i="16"/>
  <c r="FK23" i="16"/>
  <c r="FL23" i="16"/>
  <c r="FH24" i="16"/>
  <c r="FI24" i="16"/>
  <c r="FJ24" i="16"/>
  <c r="FK24" i="16"/>
  <c r="FL24" i="16"/>
  <c r="FH25" i="16"/>
  <c r="FI25" i="16"/>
  <c r="FJ25" i="16"/>
  <c r="FK25" i="16"/>
  <c r="FL25" i="16"/>
  <c r="FH26" i="16"/>
  <c r="FI26" i="16"/>
  <c r="FJ26" i="16"/>
  <c r="FK26" i="16"/>
  <c r="FL26" i="16"/>
  <c r="FH27" i="16"/>
  <c r="FI27" i="16"/>
  <c r="FJ27" i="16"/>
  <c r="FK27" i="16"/>
  <c r="FL27" i="16"/>
  <c r="FH28" i="16"/>
  <c r="FI28" i="16"/>
  <c r="FJ28" i="16"/>
  <c r="FK28" i="16"/>
  <c r="FL28" i="16"/>
  <c r="FH29" i="16"/>
  <c r="FI29" i="16"/>
  <c r="FJ29" i="16"/>
  <c r="FK29" i="16"/>
  <c r="FL29" i="16"/>
  <c r="FH30" i="16"/>
  <c r="FI30" i="16"/>
  <c r="FJ30" i="16"/>
  <c r="FK30" i="16"/>
  <c r="FL30" i="16"/>
  <c r="FH31" i="16"/>
  <c r="FI31" i="16"/>
  <c r="FJ31" i="16"/>
  <c r="FK31" i="16"/>
  <c r="FL31" i="16"/>
  <c r="FH32" i="16"/>
  <c r="FI32" i="16"/>
  <c r="FJ32" i="16"/>
  <c r="FK32" i="16"/>
  <c r="FL32" i="16"/>
  <c r="FH33" i="16"/>
  <c r="FI33" i="16"/>
  <c r="FJ33" i="16"/>
  <c r="FK33" i="16"/>
  <c r="FL33" i="16"/>
  <c r="FH34" i="16"/>
  <c r="FI34" i="16"/>
  <c r="FJ34" i="16"/>
  <c r="FK34" i="16"/>
  <c r="FL34" i="16"/>
  <c r="FH35" i="16"/>
  <c r="FI35" i="16"/>
  <c r="FJ35" i="16"/>
  <c r="FK35" i="16"/>
  <c r="FL35" i="16"/>
  <c r="FH36" i="16"/>
  <c r="FI36" i="16"/>
  <c r="FJ36" i="16"/>
  <c r="FK36" i="16"/>
  <c r="FL36" i="16"/>
  <c r="FH37" i="16"/>
  <c r="FI37" i="16"/>
  <c r="FJ37" i="16"/>
  <c r="FK37" i="16"/>
  <c r="FL37" i="16"/>
  <c r="FH38" i="16"/>
  <c r="FI38" i="16"/>
  <c r="FJ38" i="16"/>
  <c r="FK38" i="16"/>
  <c r="FL38" i="16"/>
  <c r="FH39" i="16"/>
  <c r="FI39" i="16"/>
  <c r="FJ39" i="16"/>
  <c r="FK39" i="16"/>
  <c r="FL39" i="16"/>
  <c r="FH40" i="16"/>
  <c r="FI40" i="16"/>
  <c r="FJ40" i="16"/>
  <c r="FK40" i="16"/>
  <c r="FL40" i="16"/>
  <c r="FH41" i="16"/>
  <c r="FI41" i="16"/>
  <c r="FJ41" i="16"/>
  <c r="FK41" i="16"/>
  <c r="FL41" i="16"/>
  <c r="FH42" i="16"/>
  <c r="FI42" i="16"/>
  <c r="FJ42" i="16"/>
  <c r="FK42" i="16"/>
  <c r="FL42" i="16"/>
  <c r="FH43" i="16"/>
  <c r="FI43" i="16"/>
  <c r="FJ43" i="16"/>
  <c r="FK43" i="16"/>
  <c r="FL43" i="16"/>
  <c r="FH44" i="16"/>
  <c r="FI44" i="16"/>
  <c r="FJ44" i="16"/>
  <c r="FK44" i="16"/>
  <c r="FL44" i="16"/>
  <c r="FH45" i="16"/>
  <c r="FI45" i="16"/>
  <c r="FJ45" i="16"/>
  <c r="FK45" i="16"/>
  <c r="FL45" i="16"/>
  <c r="FH46" i="16"/>
  <c r="FI46" i="16"/>
  <c r="FJ46" i="16"/>
  <c r="FK46" i="16"/>
  <c r="FL46" i="16"/>
  <c r="FH47" i="16"/>
  <c r="FI47" i="16"/>
  <c r="FJ47" i="16"/>
  <c r="FK47" i="16"/>
  <c r="FL47" i="16"/>
  <c r="FH48" i="16"/>
  <c r="FI48" i="16"/>
  <c r="FJ48" i="16"/>
  <c r="FK48" i="16"/>
  <c r="FL48" i="16"/>
  <c r="FH49" i="16"/>
  <c r="FI49" i="16"/>
  <c r="FJ49" i="16"/>
  <c r="FK49" i="16"/>
  <c r="FL49" i="16"/>
  <c r="FH50" i="16"/>
  <c r="FI50" i="16"/>
  <c r="FJ50" i="16"/>
  <c r="FK50" i="16"/>
  <c r="FL50" i="16"/>
  <c r="FH51" i="16"/>
  <c r="FI51" i="16"/>
  <c r="FJ51" i="16"/>
  <c r="FK51" i="16"/>
  <c r="FL51" i="16"/>
  <c r="FH52" i="16"/>
  <c r="FI52" i="16"/>
  <c r="FJ52" i="16"/>
  <c r="FK52" i="16"/>
  <c r="FL52" i="16"/>
  <c r="FH53" i="16"/>
  <c r="FI53" i="16"/>
  <c r="FJ53" i="16"/>
  <c r="FK53" i="16"/>
  <c r="FL53" i="16"/>
  <c r="FH54" i="16"/>
  <c r="FI54" i="16"/>
  <c r="FJ54" i="16"/>
  <c r="FK54" i="16"/>
  <c r="FL54" i="16"/>
  <c r="FH55" i="16"/>
  <c r="FI55" i="16"/>
  <c r="FJ55" i="16"/>
  <c r="FK55" i="16"/>
  <c r="FL55" i="16"/>
  <c r="FH56" i="16"/>
  <c r="FI56" i="16"/>
  <c r="FJ56" i="16"/>
  <c r="FK56" i="16"/>
  <c r="FL56" i="16"/>
  <c r="FH57" i="16"/>
  <c r="FI57" i="16"/>
  <c r="FJ57" i="16"/>
  <c r="FK57" i="16"/>
  <c r="FL57" i="16"/>
  <c r="FH58" i="16"/>
  <c r="FI58" i="16"/>
  <c r="FJ58" i="16"/>
  <c r="FK58" i="16"/>
  <c r="FL58" i="16"/>
  <c r="FH59" i="16"/>
  <c r="FI59" i="16"/>
  <c r="FJ59" i="16"/>
  <c r="FK59" i="16"/>
  <c r="FL59" i="16"/>
  <c r="FH60" i="16"/>
  <c r="FI60" i="16"/>
  <c r="FJ60" i="16"/>
  <c r="FK60" i="16"/>
  <c r="FL60" i="16"/>
  <c r="FH61" i="16"/>
  <c r="FI61" i="16"/>
  <c r="FJ61" i="16"/>
  <c r="FK61" i="16"/>
  <c r="FL61" i="16"/>
  <c r="FH62" i="16"/>
  <c r="FI62" i="16"/>
  <c r="FJ62" i="16"/>
  <c r="FK62" i="16"/>
  <c r="FL62" i="16"/>
  <c r="FH63" i="16"/>
  <c r="FI63" i="16"/>
  <c r="FJ63" i="16"/>
  <c r="FK63" i="16"/>
  <c r="FL63" i="16"/>
  <c r="FH64" i="16"/>
  <c r="FI64" i="16"/>
  <c r="FJ64" i="16"/>
  <c r="FK64" i="16"/>
  <c r="FL64" i="16"/>
  <c r="FH65" i="16"/>
  <c r="FI65" i="16"/>
  <c r="FJ65" i="16"/>
  <c r="FK65" i="16"/>
  <c r="FL65" i="16"/>
  <c r="FH66" i="16"/>
  <c r="FI66" i="16"/>
  <c r="FJ66" i="16"/>
  <c r="FK66" i="16"/>
  <c r="FL66" i="16"/>
  <c r="FH67" i="16"/>
  <c r="FI67" i="16"/>
  <c r="FJ67" i="16"/>
  <c r="FK67" i="16"/>
  <c r="FL67" i="16"/>
  <c r="FH68" i="16"/>
  <c r="FI68" i="16"/>
  <c r="FJ68" i="16"/>
  <c r="FK68" i="16"/>
  <c r="FL68" i="16"/>
  <c r="FH69" i="16"/>
  <c r="FI69" i="16"/>
  <c r="FJ69" i="16"/>
  <c r="FK69" i="16"/>
  <c r="FL69" i="16"/>
  <c r="FH70" i="16"/>
  <c r="FI70" i="16"/>
  <c r="FJ70" i="16"/>
  <c r="FK70" i="16"/>
  <c r="FL70" i="16"/>
  <c r="FH71" i="16"/>
  <c r="FI71" i="16"/>
  <c r="FJ71" i="16"/>
  <c r="FK71" i="16"/>
  <c r="FL71" i="16"/>
  <c r="FH72" i="16"/>
  <c r="FI72" i="16"/>
  <c r="FJ72" i="16"/>
  <c r="FK72" i="16"/>
  <c r="FL72" i="16"/>
  <c r="FH73" i="16"/>
  <c r="FI73" i="16"/>
  <c r="FJ73" i="16"/>
  <c r="FK73" i="16"/>
  <c r="FL73" i="16"/>
  <c r="FH74" i="16"/>
  <c r="FI74" i="16"/>
  <c r="FJ74" i="16"/>
  <c r="FK74" i="16"/>
  <c r="FL74" i="16"/>
  <c r="FH75" i="16"/>
  <c r="FI75" i="16"/>
  <c r="FJ75" i="16"/>
  <c r="FK75" i="16"/>
  <c r="FL75" i="16"/>
  <c r="FH76" i="16"/>
  <c r="FI76" i="16"/>
  <c r="FJ76" i="16"/>
  <c r="FK76" i="16"/>
  <c r="FL76" i="16"/>
  <c r="FH77" i="16"/>
  <c r="FI77" i="16"/>
  <c r="FJ77" i="16"/>
  <c r="FK77" i="16"/>
  <c r="FL77" i="16"/>
  <c r="FH78" i="16"/>
  <c r="FI78" i="16"/>
  <c r="FJ78" i="16"/>
  <c r="FK78" i="16"/>
  <c r="FL78" i="16"/>
  <c r="FH79" i="16"/>
  <c r="FI79" i="16"/>
  <c r="FJ79" i="16"/>
  <c r="FK79" i="16"/>
  <c r="FL79" i="16"/>
  <c r="FH80" i="16"/>
  <c r="FI80" i="16"/>
  <c r="FJ80" i="16"/>
  <c r="FK80" i="16"/>
  <c r="FL80" i="16"/>
  <c r="FH81" i="16"/>
  <c r="FI81" i="16"/>
  <c r="FJ81" i="16"/>
  <c r="FK81" i="16"/>
  <c r="FL81" i="16"/>
  <c r="FH82" i="16"/>
  <c r="FI82" i="16"/>
  <c r="FJ82" i="16"/>
  <c r="FK82" i="16"/>
  <c r="FL82" i="16"/>
  <c r="FH83" i="16"/>
  <c r="FI83" i="16"/>
  <c r="FJ83" i="16"/>
  <c r="FK83" i="16"/>
  <c r="FL83" i="16"/>
  <c r="FH84" i="16"/>
  <c r="FI84" i="16"/>
  <c r="FJ84" i="16"/>
  <c r="FK84" i="16"/>
  <c r="FL84" i="16"/>
  <c r="FH85" i="16"/>
  <c r="FI85" i="16"/>
  <c r="FJ85" i="16"/>
  <c r="FK85" i="16"/>
  <c r="FL85" i="16"/>
  <c r="FH86" i="16"/>
  <c r="FI86" i="16"/>
  <c r="FJ86" i="16"/>
  <c r="FK86" i="16"/>
  <c r="FL86" i="16"/>
  <c r="FH87" i="16"/>
  <c r="FI87" i="16"/>
  <c r="FJ87" i="16"/>
  <c r="FK87" i="16"/>
  <c r="FL87" i="16"/>
  <c r="FH88" i="16"/>
  <c r="FI88" i="16"/>
  <c r="FJ88" i="16"/>
  <c r="FK88" i="16"/>
  <c r="FL88" i="16"/>
  <c r="FH89" i="16"/>
  <c r="FI89" i="16"/>
  <c r="FJ89" i="16"/>
  <c r="FK89" i="16"/>
  <c r="FL89" i="16"/>
  <c r="FH90" i="16"/>
  <c r="FI90" i="16"/>
  <c r="FJ90" i="16"/>
  <c r="FK90" i="16"/>
  <c r="FL90" i="16"/>
  <c r="FH91" i="16"/>
  <c r="FI91" i="16"/>
  <c r="FJ91" i="16"/>
  <c r="FK91" i="16"/>
  <c r="FL91" i="16"/>
  <c r="FH92" i="16"/>
  <c r="FI92" i="16"/>
  <c r="FJ92" i="16"/>
  <c r="FK92" i="16"/>
  <c r="FL92" i="16"/>
  <c r="FH93" i="16"/>
  <c r="FI93" i="16"/>
  <c r="FJ93" i="16"/>
  <c r="FK93" i="16"/>
  <c r="FL93" i="16"/>
  <c r="FH94" i="16"/>
  <c r="FI94" i="16"/>
  <c r="FJ94" i="16"/>
  <c r="FK94" i="16"/>
  <c r="FL94" i="16"/>
  <c r="FH95" i="16"/>
  <c r="FI95" i="16"/>
  <c r="FJ95" i="16"/>
  <c r="FK95" i="16"/>
  <c r="FL95" i="16"/>
  <c r="FH96" i="16"/>
  <c r="FI96" i="16"/>
  <c r="FJ96" i="16"/>
  <c r="FK96" i="16"/>
  <c r="FL96" i="16"/>
  <c r="FH97" i="16"/>
  <c r="FI97" i="16"/>
  <c r="FJ97" i="16"/>
  <c r="FK97" i="16"/>
  <c r="FL97" i="16"/>
  <c r="FH98" i="16"/>
  <c r="FI98" i="16"/>
  <c r="FJ98" i="16"/>
  <c r="FK98" i="16"/>
  <c r="FL98" i="16"/>
  <c r="FH99" i="16"/>
  <c r="FI99" i="16"/>
  <c r="FJ99" i="16"/>
  <c r="FK99" i="16"/>
  <c r="FL99" i="16"/>
  <c r="FH100" i="16"/>
  <c r="FI100" i="16"/>
  <c r="FJ100" i="16"/>
  <c r="FK100" i="16"/>
  <c r="FL100" i="16"/>
  <c r="FH101" i="16"/>
  <c r="FI101" i="16"/>
  <c r="FJ101" i="16"/>
  <c r="FK101" i="16"/>
  <c r="FL101" i="16"/>
  <c r="FH102" i="16"/>
  <c r="FI102" i="16"/>
  <c r="FJ102" i="16"/>
  <c r="FK102" i="16"/>
  <c r="FL102" i="16"/>
  <c r="FH103" i="16"/>
  <c r="FI103" i="16"/>
  <c r="FJ103" i="16"/>
  <c r="FK103" i="16"/>
  <c r="FL103" i="16"/>
  <c r="FH104" i="16"/>
  <c r="FI104" i="16"/>
  <c r="FJ104" i="16"/>
  <c r="FK104" i="16"/>
  <c r="FL104" i="16"/>
  <c r="FH105" i="16"/>
  <c r="FI105" i="16"/>
  <c r="FJ105" i="16"/>
  <c r="FK105" i="16"/>
  <c r="FL105" i="16"/>
  <c r="FH106" i="16"/>
  <c r="FI106" i="16"/>
  <c r="FJ106" i="16"/>
  <c r="FK106" i="16"/>
  <c r="FL106" i="16"/>
  <c r="FH107" i="16"/>
  <c r="FI107" i="16"/>
  <c r="FJ107" i="16"/>
  <c r="FK107" i="16"/>
  <c r="FL107" i="16"/>
  <c r="FH108" i="16"/>
  <c r="FI108" i="16"/>
  <c r="FJ108" i="16"/>
  <c r="FK108" i="16"/>
  <c r="FL108" i="16"/>
  <c r="FH109" i="16"/>
  <c r="FI109" i="16"/>
  <c r="FJ109" i="16"/>
  <c r="FK109" i="16"/>
  <c r="FL109" i="16"/>
  <c r="FH110" i="16"/>
  <c r="FI110" i="16"/>
  <c r="FJ110" i="16"/>
  <c r="FK110" i="16"/>
  <c r="FL110" i="16"/>
  <c r="FH111" i="16"/>
  <c r="FI111" i="16"/>
  <c r="FJ111" i="16"/>
  <c r="FK111" i="16"/>
  <c r="FL111" i="16"/>
  <c r="FH112" i="16"/>
  <c r="FI112" i="16"/>
  <c r="FJ112" i="16"/>
  <c r="FK112" i="16"/>
  <c r="FL112" i="16"/>
  <c r="FH113" i="16"/>
  <c r="FI113" i="16"/>
  <c r="FJ113" i="16"/>
  <c r="FK113" i="16"/>
  <c r="FL113" i="16"/>
  <c r="FH114" i="16"/>
  <c r="FI114" i="16"/>
  <c r="FJ114" i="16"/>
  <c r="FK114" i="16"/>
  <c r="FL114" i="16"/>
  <c r="FH115" i="16"/>
  <c r="FI115" i="16"/>
  <c r="FJ115" i="16"/>
  <c r="FK115" i="16"/>
  <c r="FL115" i="16"/>
  <c r="FH116" i="16"/>
  <c r="FI116" i="16"/>
  <c r="FJ116" i="16"/>
  <c r="FK116" i="16"/>
  <c r="FL116" i="16"/>
  <c r="FH117" i="16"/>
  <c r="FI117" i="16"/>
  <c r="FJ117" i="16"/>
  <c r="FK117" i="16"/>
  <c r="FL117" i="16"/>
  <c r="D118" i="16"/>
  <c r="E118" i="16"/>
  <c r="F118" i="16"/>
  <c r="G118" i="16"/>
  <c r="H118" i="16"/>
  <c r="I118" i="16"/>
  <c r="J118" i="16"/>
  <c r="K118" i="16"/>
  <c r="L118" i="16"/>
  <c r="M118" i="16"/>
  <c r="N118" i="16"/>
  <c r="O118" i="16"/>
  <c r="P118" i="16"/>
  <c r="Q118" i="16"/>
  <c r="R118" i="16"/>
  <c r="S118" i="16"/>
  <c r="T118" i="16"/>
  <c r="U118" i="16"/>
  <c r="V118" i="16"/>
  <c r="W118" i="16"/>
  <c r="X118" i="16"/>
  <c r="Y118" i="16"/>
  <c r="Z118" i="16"/>
  <c r="AA118" i="16"/>
  <c r="AB118" i="16"/>
  <c r="AC118" i="16"/>
  <c r="AD118" i="16"/>
  <c r="AE118" i="16"/>
  <c r="AF118" i="16"/>
  <c r="AG118" i="16"/>
  <c r="AH118" i="16"/>
  <c r="AI118" i="16"/>
  <c r="AJ118" i="16"/>
  <c r="AK118" i="16"/>
  <c r="AL118" i="16"/>
  <c r="AM118" i="16"/>
  <c r="AN118" i="16"/>
  <c r="AO118" i="16"/>
  <c r="AP118" i="16"/>
  <c r="AQ118" i="16"/>
  <c r="AR118" i="16"/>
  <c r="AS118" i="16"/>
  <c r="AT118" i="16"/>
  <c r="AU118" i="16"/>
  <c r="AV118" i="16"/>
  <c r="AW118" i="16"/>
  <c r="AX118" i="16"/>
  <c r="AY118" i="16"/>
  <c r="AZ118" i="16"/>
  <c r="BA118" i="16"/>
  <c r="BB118" i="16"/>
  <c r="BC118" i="16"/>
  <c r="BD118" i="16"/>
  <c r="BE118" i="16"/>
  <c r="BF118" i="16"/>
  <c r="BG118" i="16"/>
  <c r="BH118" i="16"/>
  <c r="BI118" i="16"/>
  <c r="BJ118" i="16"/>
  <c r="BK118" i="16"/>
  <c r="BL118" i="16"/>
  <c r="BM118" i="16"/>
  <c r="BN118" i="16"/>
  <c r="BO118" i="16"/>
  <c r="BP118" i="16"/>
  <c r="BQ118" i="16"/>
  <c r="BR118" i="16"/>
  <c r="BS118" i="16"/>
  <c r="BT118" i="16"/>
  <c r="BU118" i="16"/>
  <c r="BV118" i="16"/>
  <c r="BW118" i="16"/>
  <c r="BX118" i="16"/>
  <c r="BY118" i="16"/>
  <c r="BZ118" i="16"/>
  <c r="CA118" i="16"/>
  <c r="CB118" i="16"/>
  <c r="CC118" i="16"/>
  <c r="CD118" i="16"/>
  <c r="CE118" i="16"/>
  <c r="CF118" i="16"/>
  <c r="CG118" i="16"/>
  <c r="CH118" i="16"/>
  <c r="CI118" i="16"/>
  <c r="CJ118" i="16"/>
  <c r="CK118" i="16"/>
  <c r="CL118" i="16"/>
  <c r="CM118" i="16"/>
  <c r="CN118" i="16"/>
  <c r="CO118" i="16"/>
  <c r="CP118" i="16"/>
  <c r="CQ118" i="16"/>
  <c r="CR118" i="16"/>
  <c r="CS118" i="16"/>
  <c r="CT118" i="16"/>
  <c r="CU118" i="16"/>
  <c r="CV118" i="16"/>
  <c r="CW118" i="16"/>
  <c r="CX118" i="16"/>
  <c r="CY118" i="16"/>
  <c r="CZ118" i="16"/>
  <c r="DA118" i="16"/>
  <c r="DB118" i="16"/>
  <c r="DC118" i="16"/>
  <c r="DD118" i="16"/>
  <c r="DE118" i="16"/>
  <c r="DF118" i="16"/>
  <c r="DG118" i="16"/>
  <c r="DH118" i="16"/>
  <c r="DI118" i="16"/>
  <c r="DJ118" i="16"/>
  <c r="DK118" i="16"/>
  <c r="DL118" i="16"/>
  <c r="DM118" i="16"/>
  <c r="DN118" i="16"/>
  <c r="DO118" i="16"/>
  <c r="DP118" i="16"/>
  <c r="DC119" i="16" s="1"/>
  <c r="DQ118" i="16"/>
  <c r="DR118" i="16"/>
  <c r="DS118" i="16"/>
  <c r="DT118" i="16"/>
  <c r="DU118" i="16"/>
  <c r="DV118" i="16"/>
  <c r="DW118" i="16"/>
  <c r="DX118" i="16"/>
  <c r="DY118" i="16"/>
  <c r="DZ118" i="16"/>
  <c r="EA118" i="16"/>
  <c r="EB118" i="16"/>
  <c r="EC118" i="16"/>
  <c r="ED118" i="16"/>
  <c r="EE118" i="16"/>
  <c r="EF118" i="16"/>
  <c r="EG118" i="16"/>
  <c r="EH118" i="16"/>
  <c r="EI118" i="16"/>
  <c r="EJ118" i="16"/>
  <c r="EK118" i="16"/>
  <c r="EL118" i="16"/>
  <c r="EM118" i="16"/>
  <c r="EN118" i="16"/>
  <c r="EO118" i="16"/>
  <c r="EP118" i="16"/>
  <c r="EQ118" i="16"/>
  <c r="ER118" i="16"/>
  <c r="ES118" i="16"/>
  <c r="ET118" i="16"/>
  <c r="EU118" i="16"/>
  <c r="EV118" i="16"/>
  <c r="EW118" i="16"/>
  <c r="EX118" i="16"/>
  <c r="EY118" i="16"/>
  <c r="EZ118" i="16"/>
  <c r="FA118" i="16"/>
  <c r="FA119" i="16" s="1"/>
  <c r="FB118" i="16"/>
  <c r="FC118" i="16"/>
  <c r="FD118" i="16"/>
  <c r="FE118" i="16"/>
  <c r="FF118" i="16"/>
  <c r="FG118" i="16"/>
  <c r="FN119" i="16"/>
  <c r="FO119" i="16"/>
  <c r="FP119" i="16"/>
  <c r="FQ119" i="16"/>
  <c r="FR119" i="16"/>
  <c r="FS119" i="16"/>
  <c r="FM121" i="16"/>
  <c r="EX4" i="17"/>
  <c r="EY4" i="17"/>
  <c r="FA4" i="17"/>
  <c r="FB4" i="17"/>
  <c r="EX5" i="17"/>
  <c r="EY5" i="17"/>
  <c r="FA5" i="17"/>
  <c r="FB5" i="17"/>
  <c r="EX6" i="17"/>
  <c r="EY6" i="17"/>
  <c r="FA6" i="17"/>
  <c r="FB6" i="17"/>
  <c r="EX7" i="17"/>
  <c r="EY7" i="17"/>
  <c r="FA7" i="17"/>
  <c r="FB7" i="17"/>
  <c r="EX8" i="17"/>
  <c r="EY8" i="17"/>
  <c r="FA8" i="17"/>
  <c r="FB8" i="17"/>
  <c r="EX9" i="17"/>
  <c r="EY9" i="17"/>
  <c r="FA9" i="17"/>
  <c r="FB9" i="17"/>
  <c r="C120" i="17"/>
  <c r="D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BD120" i="17"/>
  <c r="BE120" i="17"/>
  <c r="BF120" i="17"/>
  <c r="BG120" i="17"/>
  <c r="BH120" i="17"/>
  <c r="BI120" i="17"/>
  <c r="BJ120" i="17"/>
  <c r="BK120" i="17"/>
  <c r="BL120" i="17"/>
  <c r="BM120" i="17"/>
  <c r="BN120" i="17"/>
  <c r="BO120" i="17"/>
  <c r="BP120" i="17"/>
  <c r="BQ120" i="17"/>
  <c r="BR120" i="17"/>
  <c r="BS120" i="17"/>
  <c r="BT120" i="17"/>
  <c r="BU120" i="17"/>
  <c r="BV120" i="17"/>
  <c r="BW120" i="17"/>
  <c r="BX120" i="17"/>
  <c r="BY120" i="17"/>
  <c r="BZ120" i="17"/>
  <c r="CA120" i="17"/>
  <c r="CB120" i="17"/>
  <c r="CC120" i="17"/>
  <c r="CD120" i="17"/>
  <c r="CE120" i="17"/>
  <c r="CF120" i="17"/>
  <c r="CG120" i="17"/>
  <c r="CH120" i="17"/>
  <c r="CI120" i="17"/>
  <c r="CJ120" i="17"/>
  <c r="CK120" i="17"/>
  <c r="CL120" i="17"/>
  <c r="CM120" i="17"/>
  <c r="CN120" i="17"/>
  <c r="CO120" i="17"/>
  <c r="CP120" i="17"/>
  <c r="CQ120" i="17"/>
  <c r="CR120" i="17"/>
  <c r="CS120" i="17"/>
  <c r="CT120" i="17"/>
  <c r="CU120" i="17"/>
  <c r="CV120" i="17"/>
  <c r="CW120" i="17"/>
  <c r="CX120" i="17"/>
  <c r="CY120" i="17"/>
  <c r="CZ120" i="17"/>
  <c r="DA120" i="17"/>
  <c r="DB120" i="17"/>
  <c r="DC120" i="17"/>
  <c r="DD120" i="17"/>
  <c r="DE120" i="17"/>
  <c r="DF120" i="17"/>
  <c r="DG120" i="17"/>
  <c r="DH120" i="17"/>
  <c r="DI120" i="17"/>
  <c r="DJ120" i="17"/>
  <c r="DK120" i="17"/>
  <c r="DL120" i="17"/>
  <c r="DM120" i="17"/>
  <c r="DN120" i="17"/>
  <c r="DO120" i="17"/>
  <c r="DP120" i="17"/>
  <c r="DQ120" i="17"/>
  <c r="DR120" i="17"/>
  <c r="DS120" i="17"/>
  <c r="DT120" i="17"/>
  <c r="DU120" i="17"/>
  <c r="DV120" i="17"/>
  <c r="DW120" i="17"/>
  <c r="DX120" i="17"/>
  <c r="DY120" i="17"/>
  <c r="DZ120" i="17"/>
  <c r="EA120" i="17"/>
  <c r="EB120" i="17"/>
  <c r="EC120" i="17"/>
  <c r="ED120" i="17"/>
  <c r="EE120" i="17"/>
  <c r="EF120" i="17"/>
  <c r="EG120" i="17"/>
  <c r="EH120" i="17"/>
  <c r="EI120" i="17"/>
  <c r="EJ120" i="17"/>
  <c r="EK120" i="17"/>
  <c r="EL120" i="17"/>
  <c r="EM120" i="17"/>
  <c r="EN120" i="17"/>
  <c r="EO120" i="17"/>
  <c r="EP120" i="17"/>
  <c r="EQ120" i="17"/>
  <c r="ER120" i="17"/>
  <c r="ES120" i="17"/>
  <c r="ET120" i="17"/>
  <c r="EU120" i="17"/>
  <c r="EV120" i="17"/>
  <c r="EW120" i="17"/>
  <c r="FD120" i="17"/>
  <c r="FE120" i="17"/>
  <c r="FF120" i="17"/>
  <c r="FG120" i="17"/>
  <c r="FH120" i="17"/>
  <c r="FI120" i="17"/>
  <c r="FJ120" i="17"/>
  <c r="FK120" i="17"/>
  <c r="BC121" i="17"/>
  <c r="FC124" i="17"/>
  <c r="DH112" i="13"/>
  <c r="AL114" i="13"/>
  <c r="AM91" i="13"/>
  <c r="CW132" i="19"/>
  <c r="FC131" i="20"/>
  <c r="FC136" i="20" s="1"/>
  <c r="Q132" i="20"/>
  <c r="D125" i="14"/>
  <c r="AI144" i="18"/>
  <c r="BH132" i="20"/>
  <c r="AS132" i="20"/>
  <c r="AD132" i="20"/>
  <c r="FE81" i="20"/>
  <c r="FL81" i="20" s="1"/>
  <c r="CA132" i="20"/>
  <c r="J123" i="14"/>
  <c r="BK60" i="9"/>
  <c r="FE23" i="20"/>
  <c r="FJ23" i="20" s="1"/>
  <c r="CJ132" i="20"/>
  <c r="BC132" i="20"/>
  <c r="AP132" i="20"/>
  <c r="BL132" i="20"/>
  <c r="FE45" i="20"/>
  <c r="FM45" i="20" s="1"/>
  <c r="N132" i="20"/>
  <c r="FE4" i="20"/>
  <c r="FE57" i="20"/>
  <c r="FK57" i="20" s="1"/>
  <c r="DB132" i="20"/>
  <c r="FE129" i="20"/>
  <c r="FG129" i="20" s="1"/>
  <c r="FE33" i="20"/>
  <c r="FE21" i="20"/>
  <c r="FH21" i="20" s="1"/>
  <c r="FE91" i="20"/>
  <c r="FG91" i="20" s="1"/>
  <c r="FE7" i="20"/>
  <c r="FE117" i="20"/>
  <c r="FK117" i="20" s="1"/>
  <c r="FE93" i="20"/>
  <c r="FG93" i="20" s="1"/>
  <c r="FE86" i="20"/>
  <c r="FG86" i="20" s="1"/>
  <c r="FE76" i="20"/>
  <c r="FI76" i="20" s="1"/>
  <c r="FE74" i="20"/>
  <c r="FL74" i="20" s="1"/>
  <c r="AA132" i="20"/>
  <c r="FE112" i="20"/>
  <c r="FI112" i="20" s="1"/>
  <c r="FE119" i="20"/>
  <c r="FF119" i="20" s="1"/>
  <c r="AC125" i="14"/>
  <c r="FE64" i="20"/>
  <c r="FP64" i="20" s="1"/>
  <c r="FE38" i="20"/>
  <c r="FE59" i="20"/>
  <c r="FN59" i="20" s="1"/>
  <c r="M112" i="13"/>
  <c r="CV114" i="13" l="1"/>
  <c r="BX132" i="20"/>
  <c r="FE124" i="20"/>
  <c r="FK124" i="20" s="1"/>
  <c r="EI132" i="19"/>
  <c r="R144" i="18"/>
  <c r="AN114" i="13"/>
  <c r="CJ112" i="13"/>
  <c r="AY112" i="13"/>
  <c r="AW125" i="14"/>
  <c r="AA112" i="13"/>
  <c r="EH121" i="14"/>
  <c r="X121" i="14"/>
  <c r="DU112" i="13"/>
  <c r="DC123" i="14"/>
  <c r="X123" i="14"/>
  <c r="BW114" i="13"/>
  <c r="AM114" i="13"/>
  <c r="AW123" i="14"/>
  <c r="CI112" i="13"/>
  <c r="EE11" i="12"/>
  <c r="CG114" i="13"/>
  <c r="BN84" i="11"/>
  <c r="EE59" i="12"/>
  <c r="EE50" i="12"/>
  <c r="M125" i="14"/>
  <c r="DV114" i="13"/>
  <c r="AX123" i="14"/>
  <c r="CO123" i="14"/>
  <c r="BZ112" i="13"/>
  <c r="AP132" i="19"/>
  <c r="CI132" i="19"/>
  <c r="AG132" i="19"/>
  <c r="AP90" i="12"/>
  <c r="K144" i="18"/>
  <c r="DJ132" i="19"/>
  <c r="CK112" i="13"/>
  <c r="BM112" i="13"/>
  <c r="FE75" i="20"/>
  <c r="FN75" i="20" s="1"/>
  <c r="FE115" i="20"/>
  <c r="FJ115" i="20" s="1"/>
  <c r="FE79" i="20"/>
  <c r="FP79" i="20" s="1"/>
  <c r="FE67" i="20"/>
  <c r="FI67" i="20" s="1"/>
  <c r="FE43" i="20"/>
  <c r="FF43" i="20" s="1"/>
  <c r="FE31" i="20"/>
  <c r="FG31" i="20" s="1"/>
  <c r="CX114" i="13"/>
  <c r="AC112" i="13"/>
  <c r="FI143" i="18"/>
  <c r="FI148" i="18" s="1"/>
  <c r="DN132" i="20"/>
  <c r="FE122" i="20"/>
  <c r="FN122" i="20" s="1"/>
  <c r="FE98" i="20"/>
  <c r="FH98" i="20" s="1"/>
  <c r="FE26" i="20"/>
  <c r="FP26" i="20" s="1"/>
  <c r="AC91" i="13"/>
  <c r="AD114" i="13"/>
  <c r="D112" i="13"/>
  <c r="H114" i="13"/>
  <c r="F114" i="13"/>
  <c r="D121" i="14"/>
  <c r="AO144" i="18"/>
  <c r="DZ114" i="13"/>
  <c r="BP114" i="13"/>
  <c r="BD114" i="13"/>
  <c r="EE83" i="12"/>
  <c r="EE47" i="12"/>
  <c r="EE41" i="12"/>
  <c r="EE38" i="12"/>
  <c r="CL84" i="11"/>
  <c r="J121" i="17"/>
  <c r="BD144" i="18"/>
  <c r="BR132" i="19"/>
  <c r="DM114" i="13"/>
  <c r="AZ90" i="12"/>
  <c r="DI114" i="13"/>
  <c r="EI125" i="14"/>
  <c r="DX114" i="13"/>
  <c r="BM125" i="14"/>
  <c r="M121" i="14"/>
  <c r="CW112" i="13"/>
  <c r="AX121" i="14"/>
  <c r="EI123" i="14"/>
  <c r="EP121" i="14"/>
  <c r="DE121" i="14"/>
  <c r="EP125" i="14"/>
  <c r="AV99" i="14"/>
  <c r="EI35" i="13"/>
  <c r="EE80" i="12"/>
  <c r="EE68" i="12"/>
  <c r="EE62" i="12"/>
  <c r="EE44" i="12"/>
  <c r="EE17" i="12"/>
  <c r="AV125" i="14"/>
  <c r="J121" i="14"/>
  <c r="DB125" i="14"/>
  <c r="CH112" i="13"/>
  <c r="EA125" i="14"/>
  <c r="DB123" i="14"/>
  <c r="Z114" i="13"/>
  <c r="BJ114" i="13"/>
  <c r="AX114" i="13"/>
  <c r="AV123" i="14"/>
  <c r="AV121" i="14"/>
  <c r="EI41" i="13"/>
  <c r="EI38" i="13"/>
  <c r="EI32" i="13"/>
  <c r="EI5" i="13"/>
  <c r="EE77" i="12"/>
  <c r="EE65" i="12"/>
  <c r="BY112" i="13"/>
  <c r="DW114" i="13"/>
  <c r="R114" i="13"/>
  <c r="AO114" i="13"/>
  <c r="Q114" i="13"/>
  <c r="CG144" i="18"/>
  <c r="EI89" i="13"/>
  <c r="EI86" i="13"/>
  <c r="EI77" i="13"/>
  <c r="EI65" i="13"/>
  <c r="I125" i="14"/>
  <c r="BN132" i="19"/>
  <c r="FE84" i="20"/>
  <c r="FJ84" i="20" s="1"/>
  <c r="FC10" i="17"/>
  <c r="FC108" i="17"/>
  <c r="FC24" i="17"/>
  <c r="FC40" i="17"/>
  <c r="FC16" i="17"/>
  <c r="BC112" i="13"/>
  <c r="EE56" i="12"/>
  <c r="EE53" i="12"/>
  <c r="EI39" i="13"/>
  <c r="E84" i="11"/>
  <c r="CS144" i="18"/>
  <c r="DB144" i="18"/>
  <c r="EE23" i="12"/>
  <c r="DV121" i="14"/>
  <c r="EX87" i="14"/>
  <c r="N90" i="12"/>
  <c r="CU60" i="9"/>
  <c r="AR132" i="19"/>
  <c r="DO132" i="19"/>
  <c r="BF132" i="19"/>
  <c r="AD132" i="19"/>
  <c r="AG132" i="20"/>
  <c r="BO132" i="20"/>
  <c r="CD132" i="20"/>
  <c r="CT132" i="20"/>
  <c r="DH132" i="20"/>
  <c r="DT132" i="20"/>
  <c r="CM132" i="20"/>
  <c r="FE126" i="20"/>
  <c r="FI126" i="20" s="1"/>
  <c r="FE114" i="20"/>
  <c r="FO114" i="20" s="1"/>
  <c r="FE106" i="20"/>
  <c r="FH106" i="20" s="1"/>
  <c r="FE94" i="20"/>
  <c r="FL94" i="20" s="1"/>
  <c r="FE92" i="20"/>
  <c r="FI92" i="20" s="1"/>
  <c r="FE82" i="20"/>
  <c r="FF82" i="20" s="1"/>
  <c r="FE78" i="20"/>
  <c r="FG78" i="20" s="1"/>
  <c r="FE70" i="20"/>
  <c r="FG70" i="20" s="1"/>
  <c r="FE66" i="20"/>
  <c r="FF66" i="20" s="1"/>
  <c r="FE46" i="20"/>
  <c r="FM46" i="20" s="1"/>
  <c r="FE42" i="20"/>
  <c r="FO42" i="20" s="1"/>
  <c r="FE30" i="20"/>
  <c r="FM30" i="20" s="1"/>
  <c r="FE22" i="20"/>
  <c r="FG22" i="20" s="1"/>
  <c r="FE18" i="20"/>
  <c r="FJ18" i="20" s="1"/>
  <c r="BO114" i="13"/>
  <c r="BI125" i="14"/>
  <c r="AN123" i="14"/>
  <c r="AK114" i="13"/>
  <c r="CO121" i="14"/>
  <c r="DN123" i="14"/>
  <c r="I123" i="14"/>
  <c r="DN125" i="14"/>
  <c r="CA112" i="13"/>
  <c r="DG125" i="14"/>
  <c r="CU121" i="14"/>
  <c r="L112" i="13"/>
  <c r="BI121" i="14"/>
  <c r="FC54" i="17"/>
  <c r="FC106" i="17"/>
  <c r="FC82" i="17"/>
  <c r="FC58" i="17"/>
  <c r="FC46" i="17"/>
  <c r="FC34" i="17"/>
  <c r="FC22" i="17"/>
  <c r="DT123" i="14"/>
  <c r="DM123" i="14"/>
  <c r="AA123" i="14"/>
  <c r="CF114" i="13"/>
  <c r="BW125" i="14"/>
  <c r="DM125" i="14"/>
  <c r="FC116" i="17"/>
  <c r="FC68" i="17"/>
  <c r="FC44" i="17"/>
  <c r="FK131" i="19"/>
  <c r="FK136" i="19" s="1"/>
  <c r="BW121" i="14"/>
  <c r="CZ123" i="14"/>
  <c r="AJ91" i="13"/>
  <c r="CF91" i="13"/>
  <c r="CS112" i="13"/>
  <c r="BT112" i="13"/>
  <c r="AG123" i="14"/>
  <c r="BH114" i="13"/>
  <c r="X91" i="13"/>
  <c r="U121" i="14"/>
  <c r="U123" i="14"/>
  <c r="AJ112" i="13"/>
  <c r="BH123" i="14"/>
  <c r="AG121" i="14"/>
  <c r="DL99" i="14"/>
  <c r="AV112" i="13"/>
  <c r="EA123" i="14"/>
  <c r="EQ123" i="14"/>
  <c r="DQ114" i="13"/>
  <c r="BH125" i="14"/>
  <c r="EQ121" i="14"/>
  <c r="AG112" i="13"/>
  <c r="U114" i="13"/>
  <c r="DV123" i="14"/>
  <c r="T112" i="13"/>
  <c r="AS114" i="13"/>
  <c r="EJ125" i="14"/>
  <c r="DP112" i="13"/>
  <c r="EX26" i="14"/>
  <c r="CQ114" i="13"/>
  <c r="G121" i="14"/>
  <c r="CM121" i="14"/>
  <c r="AF125" i="14"/>
  <c r="DZ125" i="14"/>
  <c r="BF123" i="14"/>
  <c r="DD114" i="13"/>
  <c r="CY123" i="14"/>
  <c r="BF125" i="14"/>
  <c r="AF99" i="14"/>
  <c r="DZ121" i="14"/>
  <c r="FJ129" i="20"/>
  <c r="AF123" i="14"/>
  <c r="CO132" i="19"/>
  <c r="H132" i="20"/>
  <c r="EY16" i="15"/>
  <c r="DK123" i="14"/>
  <c r="DK125" i="14"/>
  <c r="CX121" i="14"/>
  <c r="BE123" i="14"/>
  <c r="CL123" i="14"/>
  <c r="CX125" i="14"/>
  <c r="CL121" i="14"/>
  <c r="BE125" i="14"/>
  <c r="AR125" i="14"/>
  <c r="EM125" i="14"/>
  <c r="AR121" i="14"/>
  <c r="DY125" i="14"/>
  <c r="CX59" i="9"/>
  <c r="CX60" i="9" s="1"/>
  <c r="EY52" i="15"/>
  <c r="F125" i="14"/>
  <c r="DH121" i="14"/>
  <c r="EA89" i="12"/>
  <c r="EA92" i="12" s="1"/>
  <c r="C144" i="18"/>
  <c r="CY144" i="18"/>
  <c r="FL69" i="18"/>
  <c r="FT69" i="18" s="1"/>
  <c r="AJ132" i="19"/>
  <c r="CF132" i="19"/>
  <c r="FL127" i="19"/>
  <c r="FN127" i="19" s="1"/>
  <c r="FL119" i="19"/>
  <c r="FN119" i="19" s="1"/>
  <c r="FL62" i="19"/>
  <c r="FU62" i="19" s="1"/>
  <c r="FL46" i="19"/>
  <c r="FM46" i="19" s="1"/>
  <c r="FL19" i="19"/>
  <c r="FW19" i="19" s="1"/>
  <c r="W112" i="13"/>
  <c r="CF123" i="14"/>
  <c r="EL125" i="14"/>
  <c r="CL107" i="15"/>
  <c r="AE107" i="15"/>
  <c r="EY102" i="15"/>
  <c r="EY85" i="15"/>
  <c r="EY54" i="15"/>
  <c r="EY51" i="15"/>
  <c r="EY30" i="15"/>
  <c r="EY13" i="15"/>
  <c r="FM5" i="16"/>
  <c r="EX80" i="14"/>
  <c r="EX44" i="14"/>
  <c r="CD112" i="13"/>
  <c r="EY23" i="15"/>
  <c r="EL121" i="14"/>
  <c r="CD114" i="13"/>
  <c r="CW125" i="14"/>
  <c r="DJ121" i="14"/>
  <c r="FE71" i="20"/>
  <c r="CF125" i="14"/>
  <c r="F123" i="14"/>
  <c r="DO114" i="13"/>
  <c r="EI88" i="13"/>
  <c r="EI58" i="13"/>
  <c r="EI13" i="13"/>
  <c r="BI90" i="12"/>
  <c r="AW90" i="12"/>
  <c r="AK90" i="12"/>
  <c r="EC89" i="12"/>
  <c r="EC92" i="12" s="1"/>
  <c r="FC51" i="17"/>
  <c r="AX144" i="18"/>
  <c r="Y144" i="18"/>
  <c r="AL144" i="18"/>
  <c r="CA144" i="18"/>
  <c r="BK144" i="18"/>
  <c r="BP144" i="18"/>
  <c r="EM144" i="18"/>
  <c r="FL30" i="18"/>
  <c r="FR30" i="18" s="1"/>
  <c r="FL24" i="18"/>
  <c r="FP24" i="18" s="1"/>
  <c r="FL16" i="18"/>
  <c r="FO16" i="18" s="1"/>
  <c r="FL14" i="18"/>
  <c r="FT14" i="18" s="1"/>
  <c r="FL6" i="18"/>
  <c r="FR6" i="18" s="1"/>
  <c r="FL4" i="18"/>
  <c r="FO4" i="18" s="1"/>
  <c r="FL99" i="18"/>
  <c r="FO99" i="18" s="1"/>
  <c r="FL142" i="18"/>
  <c r="FS142" i="18" s="1"/>
  <c r="EF132" i="19"/>
  <c r="EM132" i="19"/>
  <c r="C132" i="19"/>
  <c r="M132" i="19"/>
  <c r="DZ132" i="19"/>
  <c r="FL130" i="19"/>
  <c r="FL126" i="19"/>
  <c r="FO126" i="19" s="1"/>
  <c r="FL124" i="19"/>
  <c r="FO124" i="19" s="1"/>
  <c r="FL122" i="19"/>
  <c r="FR122" i="19" s="1"/>
  <c r="FL120" i="19"/>
  <c r="FR120" i="19" s="1"/>
  <c r="FL118" i="19"/>
  <c r="FO118" i="19" s="1"/>
  <c r="FL116" i="19"/>
  <c r="FS116" i="19" s="1"/>
  <c r="FL114" i="19"/>
  <c r="FV114" i="19" s="1"/>
  <c r="FL112" i="19"/>
  <c r="FU112" i="19" s="1"/>
  <c r="FL110" i="19"/>
  <c r="FL106" i="19"/>
  <c r="FP106" i="19" s="1"/>
  <c r="FL104" i="19"/>
  <c r="FL102" i="19"/>
  <c r="FN102" i="19" s="1"/>
  <c r="FL97" i="19"/>
  <c r="FV97" i="19" s="1"/>
  <c r="FL95" i="19"/>
  <c r="FP95" i="19" s="1"/>
  <c r="FL87" i="19"/>
  <c r="FQ87" i="19" s="1"/>
  <c r="FL85" i="19"/>
  <c r="FO85" i="19" s="1"/>
  <c r="FL75" i="19"/>
  <c r="FO75" i="19" s="1"/>
  <c r="FL73" i="19"/>
  <c r="FS73" i="19" s="1"/>
  <c r="FL71" i="19"/>
  <c r="FR71" i="19" s="1"/>
  <c r="FL63" i="19"/>
  <c r="FS63" i="19" s="1"/>
  <c r="FL61" i="19"/>
  <c r="FR61" i="19" s="1"/>
  <c r="FL59" i="19"/>
  <c r="FM59" i="19" s="1"/>
  <c r="FL57" i="19"/>
  <c r="FL55" i="19"/>
  <c r="FO55" i="19" s="1"/>
  <c r="FL53" i="19"/>
  <c r="FS53" i="19" s="1"/>
  <c r="FL47" i="19"/>
  <c r="FT47" i="19" s="1"/>
  <c r="FL45" i="19"/>
  <c r="FT45" i="19" s="1"/>
  <c r="FL43" i="19"/>
  <c r="FL34" i="19"/>
  <c r="FM34" i="19" s="1"/>
  <c r="FL30" i="19"/>
  <c r="FW30" i="19" s="1"/>
  <c r="FL28" i="19"/>
  <c r="FQ28" i="19" s="1"/>
  <c r="FL26" i="19"/>
  <c r="FM26" i="19" s="1"/>
  <c r="FL24" i="19"/>
  <c r="FL22" i="19"/>
  <c r="FN22" i="19" s="1"/>
  <c r="FL20" i="19"/>
  <c r="FU20" i="19" s="1"/>
  <c r="FL12" i="19"/>
  <c r="FW12" i="19" s="1"/>
  <c r="FL10" i="19"/>
  <c r="FU10" i="19" s="1"/>
  <c r="FL8" i="19"/>
  <c r="FP8" i="19" s="1"/>
  <c r="FL6" i="19"/>
  <c r="FW6" i="19" s="1"/>
  <c r="U132" i="20"/>
  <c r="AJ132" i="20"/>
  <c r="AV132" i="20"/>
  <c r="FF23" i="20"/>
  <c r="EJ99" i="14"/>
  <c r="EF99" i="14"/>
  <c r="FP23" i="20"/>
  <c r="AC123" i="14"/>
  <c r="BG114" i="13"/>
  <c r="BP123" i="14"/>
  <c r="BO91" i="13"/>
  <c r="DC112" i="13"/>
  <c r="EJ123" i="14"/>
  <c r="EH125" i="14"/>
  <c r="AU112" i="13"/>
  <c r="DW121" i="17"/>
  <c r="AA99" i="14"/>
  <c r="K90" i="12"/>
  <c r="DB132" i="19"/>
  <c r="DR99" i="14"/>
  <c r="BP121" i="14"/>
  <c r="O123" i="14"/>
  <c r="CC121" i="14"/>
  <c r="AX99" i="14"/>
  <c r="EX69" i="14"/>
  <c r="EX49" i="14"/>
  <c r="EX13" i="14"/>
  <c r="EX6" i="14"/>
  <c r="EX4" i="14"/>
  <c r="Q107" i="15"/>
  <c r="FG81" i="20"/>
  <c r="CQ123" i="14"/>
  <c r="O125" i="14"/>
  <c r="DS121" i="14"/>
  <c r="AK121" i="14"/>
  <c r="ER125" i="14"/>
  <c r="C132" i="20"/>
  <c r="CP91" i="13"/>
  <c r="DC125" i="14"/>
  <c r="BC132" i="19"/>
  <c r="CT132" i="19"/>
  <c r="EI107" i="15"/>
  <c r="CQ121" i="14"/>
  <c r="AD125" i="14"/>
  <c r="K112" i="13"/>
  <c r="DH99" i="14"/>
  <c r="FM53" i="16"/>
  <c r="EY27" i="15"/>
  <c r="FI81" i="20"/>
  <c r="BK123" i="14"/>
  <c r="DG123" i="14"/>
  <c r="CE123" i="14"/>
  <c r="EX68" i="14"/>
  <c r="EX56" i="14"/>
  <c r="EY6" i="15"/>
  <c r="CU99" i="14"/>
  <c r="DQ123" i="14"/>
  <c r="CU123" i="14"/>
  <c r="CA119" i="16"/>
  <c r="BC119" i="16"/>
  <c r="AQ119" i="16"/>
  <c r="DH123" i="14"/>
  <c r="CE125" i="14"/>
  <c r="DL119" i="16"/>
  <c r="AT107" i="15"/>
  <c r="FM43" i="16"/>
  <c r="FM31" i="16"/>
  <c r="BL107" i="15"/>
  <c r="EY99" i="15"/>
  <c r="EY87" i="15"/>
  <c r="EY39" i="15"/>
  <c r="EY15" i="15"/>
  <c r="X90" i="12"/>
  <c r="EE79" i="12"/>
  <c r="EE73" i="12"/>
  <c r="EE43" i="12"/>
  <c r="EE40" i="12"/>
  <c r="EE28" i="12"/>
  <c r="EE25" i="12"/>
  <c r="EE22" i="12"/>
  <c r="EE13" i="12"/>
  <c r="EE7" i="12"/>
  <c r="AK84" i="11"/>
  <c r="BS60" i="9"/>
  <c r="BG60" i="9"/>
  <c r="BI132" i="19"/>
  <c r="FE125" i="20"/>
  <c r="FI125" i="20" s="1"/>
  <c r="FE111" i="20"/>
  <c r="FJ111" i="20" s="1"/>
  <c r="FE99" i="20"/>
  <c r="FG99" i="20" s="1"/>
  <c r="FE89" i="20"/>
  <c r="FN89" i="20" s="1"/>
  <c r="FE65" i="20"/>
  <c r="FK65" i="20" s="1"/>
  <c r="FE63" i="20"/>
  <c r="FF63" i="20" s="1"/>
  <c r="FE41" i="20"/>
  <c r="FN41" i="20" s="1"/>
  <c r="FE29" i="20"/>
  <c r="FO29" i="20" s="1"/>
  <c r="FE27" i="20"/>
  <c r="FL27" i="20" s="1"/>
  <c r="FE17" i="20"/>
  <c r="FL17" i="20" s="1"/>
  <c r="FE15" i="20"/>
  <c r="FK15" i="20" s="1"/>
  <c r="FE5" i="20"/>
  <c r="FM5" i="20" s="1"/>
  <c r="FI117" i="20"/>
  <c r="CR123" i="14"/>
  <c r="DD123" i="14"/>
  <c r="AL123" i="14"/>
  <c r="FM117" i="16"/>
  <c r="FM69" i="16"/>
  <c r="FM38" i="16"/>
  <c r="FM26" i="16"/>
  <c r="DG107" i="15"/>
  <c r="EY58" i="15"/>
  <c r="EY34" i="15"/>
  <c r="EX25" i="14"/>
  <c r="EI82" i="13"/>
  <c r="EI76" i="13"/>
  <c r="EI73" i="13"/>
  <c r="EI67" i="13"/>
  <c r="EI64" i="13"/>
  <c r="EI61" i="13"/>
  <c r="EI55" i="13"/>
  <c r="EI49" i="13"/>
  <c r="EI46" i="13"/>
  <c r="EI43" i="13"/>
  <c r="EI40" i="13"/>
  <c r="EI19" i="13"/>
  <c r="EI16" i="13"/>
  <c r="EI7" i="13"/>
  <c r="EI4" i="13"/>
  <c r="BM121" i="14"/>
  <c r="FO117" i="20"/>
  <c r="AY125" i="14"/>
  <c r="U91" i="13"/>
  <c r="FM93" i="16"/>
  <c r="FM21" i="16"/>
  <c r="DS107" i="15"/>
  <c r="EI51" i="13"/>
  <c r="V112" i="13"/>
  <c r="AF90" i="12"/>
  <c r="BC60" i="9"/>
  <c r="DE132" i="19"/>
  <c r="EX91" i="14"/>
  <c r="EX77" i="14"/>
  <c r="EX75" i="14"/>
  <c r="EX65" i="14"/>
  <c r="EX63" i="14"/>
  <c r="EX58" i="14"/>
  <c r="EX53" i="14"/>
  <c r="EX51" i="14"/>
  <c r="EX48" i="14"/>
  <c r="EX46" i="14"/>
  <c r="EX41" i="14"/>
  <c r="EX39" i="14"/>
  <c r="EX36" i="14"/>
  <c r="EX34" i="14"/>
  <c r="EX29" i="14"/>
  <c r="EX27" i="14"/>
  <c r="EX22" i="14"/>
  <c r="EX17" i="14"/>
  <c r="EX15" i="14"/>
  <c r="EV98" i="14"/>
  <c r="EV103" i="14" s="1"/>
  <c r="EX10" i="14"/>
  <c r="EX5" i="14"/>
  <c r="BC90" i="12"/>
  <c r="AC60" i="9"/>
  <c r="CL132" i="19"/>
  <c r="BF114" i="13"/>
  <c r="FK119" i="20"/>
  <c r="EX86" i="14"/>
  <c r="EX12" i="14"/>
  <c r="DK114" i="13"/>
  <c r="AY91" i="13"/>
  <c r="CN114" i="13"/>
  <c r="BL99" i="14"/>
  <c r="FN45" i="20"/>
  <c r="AT114" i="13"/>
  <c r="BR114" i="13"/>
  <c r="DA107" i="15"/>
  <c r="CO107" i="15"/>
  <c r="EY92" i="15"/>
  <c r="EY90" i="15"/>
  <c r="EY64" i="15"/>
  <c r="EY47" i="15"/>
  <c r="EY11" i="15"/>
  <c r="EY4" i="15"/>
  <c r="EI71" i="13"/>
  <c r="EI56" i="13"/>
  <c r="BW90" i="12"/>
  <c r="FO119" i="20"/>
  <c r="FG76" i="20"/>
  <c r="J112" i="13"/>
  <c r="CP114" i="13"/>
  <c r="AA90" i="12"/>
  <c r="C84" i="11"/>
  <c r="AL125" i="14"/>
  <c r="EY32" i="15"/>
  <c r="EY8" i="15"/>
  <c r="BZ99" i="14"/>
  <c r="AC107" i="15"/>
  <c r="DR121" i="14"/>
  <c r="FE107" i="20"/>
  <c r="FG21" i="20"/>
  <c r="EX96" i="14"/>
  <c r="EX82" i="14"/>
  <c r="EX72" i="14"/>
  <c r="EX67" i="14"/>
  <c r="EX60" i="14"/>
  <c r="AU132" i="19"/>
  <c r="CF121" i="17"/>
  <c r="BN99" i="14"/>
  <c r="EX94" i="14"/>
  <c r="EX84" i="14"/>
  <c r="EX70" i="14"/>
  <c r="FM23" i="20"/>
  <c r="DB99" i="14"/>
  <c r="FP21" i="20"/>
  <c r="FO81" i="20"/>
  <c r="DJ114" i="13"/>
  <c r="DJ91" i="13"/>
  <c r="DG112" i="13"/>
  <c r="CD123" i="14"/>
  <c r="DD121" i="14"/>
  <c r="BH99" i="14"/>
  <c r="BS123" i="14"/>
  <c r="EE125" i="14"/>
  <c r="CM114" i="13"/>
  <c r="CC123" i="14"/>
  <c r="FM100" i="16"/>
  <c r="FM61" i="16"/>
  <c r="FM52" i="16"/>
  <c r="FM28" i="16"/>
  <c r="FM20" i="16"/>
  <c r="BY125" i="14"/>
  <c r="E91" i="13"/>
  <c r="EI87" i="13"/>
  <c r="EI84" i="13"/>
  <c r="EI60" i="13"/>
  <c r="EI57" i="13"/>
  <c r="AH90" i="12"/>
  <c r="C90" i="12"/>
  <c r="EE81" i="12"/>
  <c r="EE69" i="12"/>
  <c r="EE66" i="12"/>
  <c r="EE63" i="12"/>
  <c r="EE60" i="12"/>
  <c r="EE51" i="12"/>
  <c r="EE48" i="12"/>
  <c r="EE45" i="12"/>
  <c r="EE42" i="12"/>
  <c r="EE30" i="12"/>
  <c r="ED89" i="12"/>
  <c r="ED92" i="12" s="1"/>
  <c r="CE84" i="11"/>
  <c r="BE60" i="9"/>
  <c r="AQ60" i="9"/>
  <c r="AE60" i="9"/>
  <c r="FC117" i="17"/>
  <c r="FC87" i="17"/>
  <c r="FC75" i="17"/>
  <c r="BA144" i="18"/>
  <c r="BT144" i="18"/>
  <c r="FL78" i="19"/>
  <c r="FT78" i="19" s="1"/>
  <c r="AY132" i="20"/>
  <c r="BT121" i="17"/>
  <c r="FH74" i="20"/>
  <c r="EE123" i="14"/>
  <c r="FM111" i="16"/>
  <c r="AM132" i="20"/>
  <c r="CG132" i="20"/>
  <c r="FF45" i="20"/>
  <c r="AQ121" i="14"/>
  <c r="AJ125" i="14"/>
  <c r="AO91" i="13"/>
  <c r="AE91" i="13"/>
  <c r="DY123" i="14"/>
  <c r="EX57" i="14"/>
  <c r="EX52" i="14"/>
  <c r="EX50" i="14"/>
  <c r="EX38" i="14"/>
  <c r="EX9" i="14"/>
  <c r="C91" i="13"/>
  <c r="EI69" i="13"/>
  <c r="EI42" i="13"/>
  <c r="CJ90" i="12"/>
  <c r="T90" i="12"/>
  <c r="EE84" i="12"/>
  <c r="BD84" i="11"/>
  <c r="AO60" i="9"/>
  <c r="C60" i="9"/>
  <c r="EZ120" i="17"/>
  <c r="EZ125" i="17" s="1"/>
  <c r="BH144" i="18"/>
  <c r="CE144" i="18"/>
  <c r="FH143" i="18"/>
  <c r="FH148" i="18" s="1"/>
  <c r="FM21" i="20"/>
  <c r="Z121" i="17"/>
  <c r="FK81" i="20"/>
  <c r="FP124" i="20"/>
  <c r="FM81" i="20"/>
  <c r="DR123" i="14"/>
  <c r="H123" i="14"/>
  <c r="BB99" i="14"/>
  <c r="CM125" i="14"/>
  <c r="EK125" i="14"/>
  <c r="S125" i="14"/>
  <c r="BC121" i="14"/>
  <c r="EK123" i="14"/>
  <c r="L123" i="14"/>
  <c r="DJ123" i="14"/>
  <c r="EX120" i="17"/>
  <c r="EX125" i="17" s="1"/>
  <c r="E125" i="14"/>
  <c r="CM99" i="14"/>
  <c r="BY123" i="14"/>
  <c r="EX90" i="14"/>
  <c r="EX76" i="14"/>
  <c r="EX66" i="14"/>
  <c r="BM60" i="9"/>
  <c r="BL132" i="19"/>
  <c r="FG131" i="19"/>
  <c r="FG136" i="19" s="1"/>
  <c r="DE125" i="14"/>
  <c r="H125" i="14"/>
  <c r="FJ21" i="20"/>
  <c r="AF114" i="13"/>
  <c r="BC123" i="14"/>
  <c r="CW123" i="14"/>
  <c r="FF21" i="20"/>
  <c r="DW91" i="13"/>
  <c r="EM121" i="14"/>
  <c r="AJ123" i="14"/>
  <c r="G123" i="14"/>
  <c r="DF112" i="13"/>
  <c r="EC123" i="14"/>
  <c r="DF91" i="13"/>
  <c r="BA119" i="16"/>
  <c r="DM107" i="15"/>
  <c r="FL141" i="18"/>
  <c r="FN141" i="18" s="1"/>
  <c r="FL131" i="18"/>
  <c r="FN131" i="18" s="1"/>
  <c r="FL87" i="18"/>
  <c r="FT87" i="18" s="1"/>
  <c r="FL41" i="18"/>
  <c r="FT41" i="18" s="1"/>
  <c r="FL39" i="18"/>
  <c r="FQ39" i="18" s="1"/>
  <c r="FL35" i="18"/>
  <c r="FM35" i="18" s="1"/>
  <c r="CR91" i="13"/>
  <c r="FK21" i="20"/>
  <c r="S99" i="14"/>
  <c r="FN91" i="20"/>
  <c r="AD121" i="14"/>
  <c r="S121" i="14"/>
  <c r="AP112" i="13"/>
  <c r="W121" i="14"/>
  <c r="AT91" i="13"/>
  <c r="CR125" i="14"/>
  <c r="AZ114" i="13"/>
  <c r="CI99" i="14"/>
  <c r="DY114" i="13"/>
  <c r="FM72" i="16"/>
  <c r="FM12" i="16"/>
  <c r="EY104" i="15"/>
  <c r="EY44" i="15"/>
  <c r="EY25" i="15"/>
  <c r="EY20" i="15"/>
  <c r="AR91" i="13"/>
  <c r="BU60" i="9"/>
  <c r="FC50" i="17"/>
  <c r="AD99" i="14"/>
  <c r="FN21" i="20"/>
  <c r="CT112" i="13"/>
  <c r="DS123" i="14"/>
  <c r="AE123" i="14"/>
  <c r="EC121" i="14"/>
  <c r="L125" i="14"/>
  <c r="AQ114" i="13"/>
  <c r="AE112" i="13"/>
  <c r="EX37" i="14"/>
  <c r="AR112" i="13"/>
  <c r="H99" i="14"/>
  <c r="EC99" i="14"/>
  <c r="FM57" i="16"/>
  <c r="CU107" i="15"/>
  <c r="EY22" i="15"/>
  <c r="FH23" i="20"/>
  <c r="FO74" i="20"/>
  <c r="R121" i="14"/>
  <c r="R123" i="14"/>
  <c r="FJ143" i="18"/>
  <c r="FJ148" i="18" s="1"/>
  <c r="FN74" i="20"/>
  <c r="FM71" i="16"/>
  <c r="FM49" i="16"/>
  <c r="FM25" i="16"/>
  <c r="FM23" i="16"/>
  <c r="CP125" i="14"/>
  <c r="CO99" i="14"/>
  <c r="CP121" i="14"/>
  <c r="AY121" i="14"/>
  <c r="AY123" i="14"/>
  <c r="AM123" i="14"/>
  <c r="AL99" i="14"/>
  <c r="AM121" i="14"/>
  <c r="AM125" i="14"/>
  <c r="FL38" i="20"/>
  <c r="FF38" i="20"/>
  <c r="EG90" i="13"/>
  <c r="EG94" i="13" s="1"/>
  <c r="FK38" i="20"/>
  <c r="BP121" i="17"/>
  <c r="EI75" i="13"/>
  <c r="EI15" i="13"/>
  <c r="DR83" i="11"/>
  <c r="DR85" i="11" s="1"/>
  <c r="FM59" i="16"/>
  <c r="BZ121" i="14"/>
  <c r="BZ123" i="14"/>
  <c r="BZ125" i="14"/>
  <c r="EI78" i="13"/>
  <c r="EI36" i="13"/>
  <c r="EI12" i="13"/>
  <c r="EE18" i="12"/>
  <c r="AF84" i="11"/>
  <c r="E114" i="13"/>
  <c r="FM97" i="16"/>
  <c r="EI121" i="17"/>
  <c r="EI66" i="13"/>
  <c r="EI30" i="13"/>
  <c r="EI6" i="13"/>
  <c r="EE12" i="12"/>
  <c r="E112" i="13"/>
  <c r="BB121" i="14"/>
  <c r="FM85" i="16"/>
  <c r="EI72" i="13"/>
  <c r="EI27" i="13"/>
  <c r="R125" i="14"/>
  <c r="AP121" i="14"/>
  <c r="AP125" i="14"/>
  <c r="BQ121" i="14"/>
  <c r="FP38" i="20"/>
  <c r="EI81" i="13"/>
  <c r="EI45" i="13"/>
  <c r="EI24" i="13"/>
  <c r="FK23" i="20"/>
  <c r="BQ123" i="14"/>
  <c r="DA121" i="14"/>
  <c r="FJ81" i="20"/>
  <c r="FP81" i="20"/>
  <c r="FH81" i="20"/>
  <c r="FM107" i="16"/>
  <c r="FM73" i="16"/>
  <c r="EI63" i="13"/>
  <c r="EI21" i="13"/>
  <c r="EE21" i="12"/>
  <c r="BY60" i="9"/>
  <c r="FN23" i="20"/>
  <c r="FO23" i="20"/>
  <c r="DQ83" i="11"/>
  <c r="DQ85" i="11" s="1"/>
  <c r="CB121" i="17"/>
  <c r="EI48" i="13"/>
  <c r="EI18" i="13"/>
  <c r="FI23" i="20"/>
  <c r="FI74" i="20"/>
  <c r="BQ125" i="14"/>
  <c r="FF74" i="20"/>
  <c r="CB121" i="14"/>
  <c r="FK74" i="20"/>
  <c r="CB123" i="14"/>
  <c r="FG23" i="20"/>
  <c r="FL23" i="20"/>
  <c r="FL29" i="18"/>
  <c r="FT29" i="18" s="1"/>
  <c r="DL121" i="14"/>
  <c r="DL123" i="14"/>
  <c r="DL125" i="14"/>
  <c r="DX121" i="14"/>
  <c r="DX125" i="14"/>
  <c r="FL31" i="18"/>
  <c r="FM31" i="18" s="1"/>
  <c r="CY125" i="14"/>
  <c r="BQ112" i="13"/>
  <c r="BQ91" i="13"/>
  <c r="BE112" i="13"/>
  <c r="BE114" i="13"/>
  <c r="CL114" i="13"/>
  <c r="CK91" i="13"/>
  <c r="T123" i="14"/>
  <c r="T125" i="14"/>
  <c r="CU114" i="13"/>
  <c r="CU112" i="13"/>
  <c r="EY94" i="15"/>
  <c r="EY70" i="15"/>
  <c r="EY46" i="15"/>
  <c r="DT125" i="14"/>
  <c r="AA121" i="14"/>
  <c r="CX90" i="12"/>
  <c r="BR132" i="20"/>
  <c r="CX132" i="20"/>
  <c r="FE128" i="20"/>
  <c r="FK128" i="20" s="1"/>
  <c r="FE121" i="20"/>
  <c r="FG121" i="20" s="1"/>
  <c r="FE116" i="20"/>
  <c r="FG116" i="20" s="1"/>
  <c r="FE109" i="20"/>
  <c r="FI109" i="20" s="1"/>
  <c r="FE97" i="20"/>
  <c r="FH97" i="20" s="1"/>
  <c r="FE85" i="20"/>
  <c r="FI85" i="20" s="1"/>
  <c r="FE80" i="20"/>
  <c r="FG80" i="20" s="1"/>
  <c r="FE61" i="20"/>
  <c r="FP61" i="20" s="1"/>
  <c r="FE49" i="20"/>
  <c r="FP49" i="20" s="1"/>
  <c r="FE44" i="20"/>
  <c r="FF44" i="20" s="1"/>
  <c r="FE37" i="20"/>
  <c r="FJ37" i="20" s="1"/>
  <c r="FE32" i="20"/>
  <c r="FG32" i="20" s="1"/>
  <c r="FE25" i="20"/>
  <c r="FJ25" i="20" s="1"/>
  <c r="FE8" i="20"/>
  <c r="FL8" i="20" s="1"/>
  <c r="BV107" i="15"/>
  <c r="EY96" i="15"/>
  <c r="EY91" i="15"/>
  <c r="EY89" i="15"/>
  <c r="EY86" i="15"/>
  <c r="EY81" i="15"/>
  <c r="EY79" i="15"/>
  <c r="EY77" i="15"/>
  <c r="EY74" i="15"/>
  <c r="EY72" i="15"/>
  <c r="EY69" i="15"/>
  <c r="EY67" i="15"/>
  <c r="EY62" i="15"/>
  <c r="EY50" i="15"/>
  <c r="EY48" i="15"/>
  <c r="EY45" i="15"/>
  <c r="EY43" i="15"/>
  <c r="EY36" i="15"/>
  <c r="EY31" i="15"/>
  <c r="EY29" i="15"/>
  <c r="EY26" i="15"/>
  <c r="EY21" i="15"/>
  <c r="EY14" i="15"/>
  <c r="EY12" i="15"/>
  <c r="EY9" i="15"/>
  <c r="EY5" i="15"/>
  <c r="AM60" i="9"/>
  <c r="EU144" i="18"/>
  <c r="FL140" i="18"/>
  <c r="FT140" i="18" s="1"/>
  <c r="FL135" i="18"/>
  <c r="FP135" i="18" s="1"/>
  <c r="FL132" i="18"/>
  <c r="FO132" i="18" s="1"/>
  <c r="FL124" i="18"/>
  <c r="FN124" i="18" s="1"/>
  <c r="FL117" i="18"/>
  <c r="FQ117" i="18" s="1"/>
  <c r="FL112" i="18"/>
  <c r="FP112" i="18" s="1"/>
  <c r="FL108" i="18"/>
  <c r="FS108" i="18" s="1"/>
  <c r="FL106" i="18"/>
  <c r="FN106" i="18" s="1"/>
  <c r="FL98" i="18"/>
  <c r="FS98" i="18" s="1"/>
  <c r="FL92" i="18"/>
  <c r="FS92" i="18" s="1"/>
  <c r="FL88" i="18"/>
  <c r="FS88" i="18" s="1"/>
  <c r="FL84" i="18"/>
  <c r="FT84" i="18" s="1"/>
  <c r="FL82" i="18"/>
  <c r="FP82" i="18" s="1"/>
  <c r="FL77" i="18"/>
  <c r="FS77" i="18" s="1"/>
  <c r="FL65" i="18"/>
  <c r="FM65" i="18" s="1"/>
  <c r="FL63" i="18"/>
  <c r="FP63" i="18" s="1"/>
  <c r="FL61" i="18"/>
  <c r="FR61" i="18" s="1"/>
  <c r="FL59" i="18"/>
  <c r="FM59" i="18" s="1"/>
  <c r="FL57" i="18"/>
  <c r="FP57" i="18" s="1"/>
  <c r="FL55" i="18"/>
  <c r="FR55" i="18" s="1"/>
  <c r="FL46" i="18"/>
  <c r="FL40" i="18"/>
  <c r="FR40" i="18" s="1"/>
  <c r="FL38" i="18"/>
  <c r="FR38" i="18" s="1"/>
  <c r="FL36" i="18"/>
  <c r="FS36" i="18" s="1"/>
  <c r="FL13" i="18"/>
  <c r="FR13" i="18" s="1"/>
  <c r="FL76" i="18"/>
  <c r="FP76" i="18" s="1"/>
  <c r="FL28" i="18"/>
  <c r="FU28" i="18" s="1"/>
  <c r="AZ132" i="19"/>
  <c r="CD132" i="19"/>
  <c r="CQ132" i="19"/>
  <c r="FJ131" i="19"/>
  <c r="FJ136" i="19" s="1"/>
  <c r="FL101" i="19"/>
  <c r="FN101" i="19" s="1"/>
  <c r="FL98" i="19"/>
  <c r="FV98" i="19" s="1"/>
  <c r="FL70" i="19"/>
  <c r="FR70" i="19" s="1"/>
  <c r="FL54" i="19"/>
  <c r="FV54" i="19" s="1"/>
  <c r="FL52" i="19"/>
  <c r="FW52" i="19" s="1"/>
  <c r="FL50" i="19"/>
  <c r="FM50" i="19" s="1"/>
  <c r="FL40" i="19"/>
  <c r="FL31" i="19"/>
  <c r="FO31" i="19" s="1"/>
  <c r="FL29" i="19"/>
  <c r="FO29" i="19" s="1"/>
  <c r="FL23" i="19"/>
  <c r="FW23" i="19" s="1"/>
  <c r="FL21" i="19"/>
  <c r="FO21" i="19" s="1"/>
  <c r="FL13" i="19"/>
  <c r="FS13" i="19" s="1"/>
  <c r="FL9" i="19"/>
  <c r="FW9" i="19" s="1"/>
  <c r="FL7" i="19"/>
  <c r="FL118" i="16"/>
  <c r="FL123" i="16" s="1"/>
  <c r="FM4" i="16"/>
  <c r="CF107" i="15"/>
  <c r="BR107" i="15"/>
  <c r="X114" i="13"/>
  <c r="EI47" i="13"/>
  <c r="EE74" i="12"/>
  <c r="FL15" i="18"/>
  <c r="FM15" i="18" s="1"/>
  <c r="BV132" i="19"/>
  <c r="G132" i="19"/>
  <c r="FL123" i="19"/>
  <c r="FW123" i="19" s="1"/>
  <c r="FL111" i="19"/>
  <c r="FQ111" i="19" s="1"/>
  <c r="FL90" i="19"/>
  <c r="FP90" i="19" s="1"/>
  <c r="FL74" i="19"/>
  <c r="FM74" i="19" s="1"/>
  <c r="ES98" i="14"/>
  <c r="ES103" i="14" s="1"/>
  <c r="EX74" i="14"/>
  <c r="EX62" i="14"/>
  <c r="EX43" i="14"/>
  <c r="EX31" i="14"/>
  <c r="EX19" i="14"/>
  <c r="EX7" i="14"/>
  <c r="EE14" i="12"/>
  <c r="EX85" i="14"/>
  <c r="EX83" i="14"/>
  <c r="EX73" i="14"/>
  <c r="EX61" i="14"/>
  <c r="EX54" i="14"/>
  <c r="EX30" i="14"/>
  <c r="FC112" i="17"/>
  <c r="FC100" i="17"/>
  <c r="FC88" i="17"/>
  <c r="FC76" i="17"/>
  <c r="FC64" i="17"/>
  <c r="FC28" i="17"/>
  <c r="FC102" i="17"/>
  <c r="FC90" i="17"/>
  <c r="FC78" i="17"/>
  <c r="FC66" i="17"/>
  <c r="FC42" i="17"/>
  <c r="FC18" i="17"/>
  <c r="FC104" i="17"/>
  <c r="FC92" i="17"/>
  <c r="FC80" i="17"/>
  <c r="FC56" i="17"/>
  <c r="FC32" i="17"/>
  <c r="FC20" i="17"/>
  <c r="FC72" i="17"/>
  <c r="FC12" i="17"/>
  <c r="CW144" i="18"/>
  <c r="W125" i="14"/>
  <c r="M60" i="9"/>
  <c r="AG144" i="18"/>
  <c r="FC13" i="17"/>
  <c r="FC111" i="17"/>
  <c r="FC99" i="17"/>
  <c r="FC63" i="17"/>
  <c r="FC39" i="17"/>
  <c r="FC27" i="17"/>
  <c r="FC115" i="17"/>
  <c r="FC35" i="17"/>
  <c r="CK144" i="18"/>
  <c r="FE55" i="20"/>
  <c r="FC7" i="17"/>
  <c r="FM94" i="16"/>
  <c r="FM89" i="16"/>
  <c r="FM87" i="16"/>
  <c r="FM82" i="16"/>
  <c r="FM75" i="16"/>
  <c r="FM63" i="16"/>
  <c r="FM46" i="16"/>
  <c r="FM34" i="16"/>
  <c r="BP107" i="15"/>
  <c r="U107" i="15"/>
  <c r="EY100" i="15"/>
  <c r="EY97" i="15"/>
  <c r="EY95" i="15"/>
  <c r="EY88" i="15"/>
  <c r="EY83" i="15"/>
  <c r="EY80" i="15"/>
  <c r="EY73" i="15"/>
  <c r="EY71" i="15"/>
  <c r="EY61" i="15"/>
  <c r="EY59" i="15"/>
  <c r="EY37" i="15"/>
  <c r="BS125" i="14"/>
  <c r="CE112" i="13"/>
  <c r="FL39" i="19"/>
  <c r="FL18" i="19"/>
  <c r="BZ107" i="15"/>
  <c r="DQ121" i="17"/>
  <c r="CR121" i="17"/>
  <c r="CH121" i="17"/>
  <c r="BV121" i="17"/>
  <c r="FM98" i="16"/>
  <c r="FM91" i="16"/>
  <c r="FM86" i="16"/>
  <c r="FM55" i="16"/>
  <c r="FM50" i="16"/>
  <c r="FM19" i="16"/>
  <c r="FM17" i="16"/>
  <c r="FM10" i="16"/>
  <c r="BB107" i="15"/>
  <c r="EE85" i="12"/>
  <c r="EE70" i="12"/>
  <c r="EE52" i="12"/>
  <c r="EE46" i="12"/>
  <c r="EE34" i="12"/>
  <c r="EE31" i="12"/>
  <c r="BG84" i="11"/>
  <c r="DH144" i="18"/>
  <c r="CZ99" i="14"/>
  <c r="DD90" i="12"/>
  <c r="BP90" i="12"/>
  <c r="AX132" i="19"/>
  <c r="N114" i="13"/>
  <c r="N112" i="13"/>
  <c r="FL4" i="19"/>
  <c r="FV4" i="19" s="1"/>
  <c r="FF131" i="19"/>
  <c r="FF136" i="19" s="1"/>
  <c r="FH131" i="19"/>
  <c r="FH136" i="19" s="1"/>
  <c r="BG107" i="15"/>
  <c r="FL25" i="18"/>
  <c r="FL23" i="18"/>
  <c r="FL17" i="18"/>
  <c r="FL7" i="18"/>
  <c r="FO7" i="18" s="1"/>
  <c r="FL5" i="18"/>
  <c r="AM132" i="19"/>
  <c r="DV132" i="19"/>
  <c r="Q132" i="19"/>
  <c r="V132" i="19"/>
  <c r="FL129" i="19"/>
  <c r="FN129" i="19" s="1"/>
  <c r="FL125" i="19"/>
  <c r="FQ125" i="19" s="1"/>
  <c r="FL109" i="19"/>
  <c r="FL103" i="19"/>
  <c r="FL96" i="19"/>
  <c r="FS96" i="19" s="1"/>
  <c r="FL94" i="19"/>
  <c r="FL88" i="19"/>
  <c r="FS88" i="19" s="1"/>
  <c r="FL86" i="19"/>
  <c r="FS86" i="19" s="1"/>
  <c r="FL80" i="19"/>
  <c r="FS80" i="19" s="1"/>
  <c r="FL76" i="19"/>
  <c r="FL66" i="19"/>
  <c r="FP66" i="19" s="1"/>
  <c r="FL64" i="19"/>
  <c r="FU64" i="19" s="1"/>
  <c r="FL58" i="19"/>
  <c r="FL119" i="20"/>
  <c r="EV106" i="15"/>
  <c r="EV111" i="15" s="1"/>
  <c r="FJ119" i="20"/>
  <c r="DE107" i="15"/>
  <c r="FC5" i="17"/>
  <c r="EY120" i="17"/>
  <c r="EY125" i="17" s="1"/>
  <c r="FM95" i="16"/>
  <c r="FM42" i="16"/>
  <c r="FM35" i="16"/>
  <c r="FJ118" i="16"/>
  <c r="FJ123" i="16" s="1"/>
  <c r="EM107" i="15"/>
  <c r="AI125" i="14"/>
  <c r="AI123" i="14"/>
  <c r="N123" i="14"/>
  <c r="K99" i="14"/>
  <c r="N125" i="14"/>
  <c r="C125" i="14"/>
  <c r="C121" i="14"/>
  <c r="C123" i="14"/>
  <c r="C99" i="14"/>
  <c r="FL93" i="20"/>
  <c r="FF93" i="20"/>
  <c r="FO93" i="20"/>
  <c r="M107" i="15"/>
  <c r="FL59" i="20"/>
  <c r="FH117" i="20"/>
  <c r="FM117" i="20"/>
  <c r="FN117" i="20"/>
  <c r="FG117" i="20"/>
  <c r="FP117" i="20"/>
  <c r="FM37" i="16"/>
  <c r="FM30" i="16"/>
  <c r="FJ117" i="20"/>
  <c r="FG119" i="20"/>
  <c r="M91" i="13"/>
  <c r="DF125" i="14"/>
  <c r="DF121" i="14"/>
  <c r="DF99" i="14"/>
  <c r="CT123" i="14"/>
  <c r="CT125" i="14"/>
  <c r="CT121" i="14"/>
  <c r="CS99" i="14"/>
  <c r="BU125" i="14"/>
  <c r="BU121" i="14"/>
  <c r="BT99" i="14"/>
  <c r="AU125" i="14"/>
  <c r="AU121" i="14"/>
  <c r="AH121" i="14"/>
  <c r="AH123" i="14"/>
  <c r="AH125" i="14"/>
  <c r="W99" i="14"/>
  <c r="Y125" i="14"/>
  <c r="Y123" i="14"/>
  <c r="Y121" i="14"/>
  <c r="EX95" i="14"/>
  <c r="EX93" i="14"/>
  <c r="EX81" i="14"/>
  <c r="EX78" i="14"/>
  <c r="EX71" i="14"/>
  <c r="EW98" i="14"/>
  <c r="EW103" i="14" s="1"/>
  <c r="FL117" i="20"/>
  <c r="FM64" i="20"/>
  <c r="FN119" i="20"/>
  <c r="DF123" i="14"/>
  <c r="Y107" i="15"/>
  <c r="FM56" i="16"/>
  <c r="FM44" i="16"/>
  <c r="FM39" i="16"/>
  <c r="FM27" i="16"/>
  <c r="FM15" i="16"/>
  <c r="FG59" i="20"/>
  <c r="FO59" i="20"/>
  <c r="FI59" i="20"/>
  <c r="FF129" i="20"/>
  <c r="FN129" i="20"/>
  <c r="FI119" i="20"/>
  <c r="FH119" i="20"/>
  <c r="EY131" i="20"/>
  <c r="EY136" i="20" s="1"/>
  <c r="FM109" i="16"/>
  <c r="FM92" i="16"/>
  <c r="FG64" i="20"/>
  <c r="FF143" i="18"/>
  <c r="FF148" i="18" s="1"/>
  <c r="AH91" i="13"/>
  <c r="FH129" i="20"/>
  <c r="CS107" i="15"/>
  <c r="FM102" i="16"/>
  <c r="FI64" i="20"/>
  <c r="FF117" i="20"/>
  <c r="FO45" i="20"/>
  <c r="FL45" i="20"/>
  <c r="FH45" i="20"/>
  <c r="AI112" i="13"/>
  <c r="DJ119" i="16"/>
  <c r="BL119" i="16"/>
  <c r="AM119" i="16"/>
  <c r="FM106" i="16"/>
  <c r="FN93" i="20"/>
  <c r="FM80" i="16"/>
  <c r="FM57" i="20"/>
  <c r="FF57" i="20"/>
  <c r="FP57" i="20"/>
  <c r="AJ107" i="15"/>
  <c r="FM93" i="20"/>
  <c r="FK93" i="20"/>
  <c r="FM119" i="20"/>
  <c r="FI93" i="20"/>
  <c r="FP119" i="20"/>
  <c r="FM38" i="20"/>
  <c r="FO38" i="20"/>
  <c r="FJ45" i="20"/>
  <c r="FI131" i="19"/>
  <c r="FI136" i="19" s="1"/>
  <c r="K132" i="20"/>
  <c r="EX64" i="14"/>
  <c r="EX59" i="14"/>
  <c r="EX45" i="14"/>
  <c r="EX40" i="14"/>
  <c r="EX33" i="14"/>
  <c r="EX23" i="14"/>
  <c r="EX21" i="14"/>
  <c r="EX14" i="14"/>
  <c r="EU98" i="14"/>
  <c r="EU103" i="14" s="1"/>
  <c r="DN99" i="14"/>
  <c r="Y112" i="13"/>
  <c r="BV114" i="13"/>
  <c r="BV91" i="13"/>
  <c r="EB123" i="14"/>
  <c r="EB125" i="14"/>
  <c r="CZ114" i="13"/>
  <c r="CZ112" i="13"/>
  <c r="BU112" i="13"/>
  <c r="BT91" i="13"/>
  <c r="DP125" i="14"/>
  <c r="DP123" i="14"/>
  <c r="CY112" i="13"/>
  <c r="CX91" i="13"/>
  <c r="CY114" i="13"/>
  <c r="FM84" i="16"/>
  <c r="FM65" i="16"/>
  <c r="FM58" i="16"/>
  <c r="EO123" i="14"/>
  <c r="EO121" i="14"/>
  <c r="EO125" i="14"/>
  <c r="DQ125" i="14"/>
  <c r="BT123" i="14"/>
  <c r="BT121" i="14"/>
  <c r="BT125" i="14"/>
  <c r="BL114" i="13"/>
  <c r="BL91" i="13"/>
  <c r="DF144" i="18"/>
  <c r="FB120" i="17"/>
  <c r="FB125" i="17" s="1"/>
  <c r="AU60" i="9"/>
  <c r="BR53" i="3"/>
  <c r="AW54" i="2"/>
  <c r="T58" i="2" s="1"/>
  <c r="EN121" i="14"/>
  <c r="EM99" i="14"/>
  <c r="EN125" i="14"/>
  <c r="EE4" i="12"/>
  <c r="BS84" i="11"/>
  <c r="AT84" i="11"/>
  <c r="DS114" i="13"/>
  <c r="DS112" i="13"/>
  <c r="DS91" i="13"/>
  <c r="CO90" i="12"/>
  <c r="BR90" i="12"/>
  <c r="EI33" i="13"/>
  <c r="CZ90" i="12"/>
  <c r="C112" i="13"/>
  <c r="C114" i="13"/>
  <c r="EG121" i="17"/>
  <c r="CL121" i="17"/>
  <c r="BN121" i="17"/>
  <c r="AG121" i="17"/>
  <c r="EX88" i="14"/>
  <c r="EI29" i="13"/>
  <c r="EI23" i="13"/>
  <c r="EH90" i="13"/>
  <c r="EI8" i="13"/>
  <c r="DC84" i="11"/>
  <c r="W60" i="9"/>
  <c r="FC60" i="17"/>
  <c r="FL126" i="18"/>
  <c r="FO126" i="18" s="1"/>
  <c r="FL116" i="18"/>
  <c r="FO116" i="18" s="1"/>
  <c r="FL111" i="18"/>
  <c r="FP111" i="18" s="1"/>
  <c r="FL107" i="18"/>
  <c r="FP107" i="18" s="1"/>
  <c r="FL103" i="18"/>
  <c r="FQ103" i="18" s="1"/>
  <c r="FL100" i="18"/>
  <c r="FR100" i="18" s="1"/>
  <c r="FL89" i="18"/>
  <c r="FL83" i="18"/>
  <c r="FM83" i="18" s="1"/>
  <c r="FL80" i="18"/>
  <c r="FS80" i="18" s="1"/>
  <c r="FL78" i="18"/>
  <c r="FO78" i="18" s="1"/>
  <c r="FL75" i="18"/>
  <c r="FT75" i="18" s="1"/>
  <c r="FL72" i="18"/>
  <c r="FR72" i="18" s="1"/>
  <c r="FL70" i="18"/>
  <c r="FO70" i="18" s="1"/>
  <c r="FL66" i="18"/>
  <c r="FT66" i="18" s="1"/>
  <c r="FL64" i="18"/>
  <c r="FS64" i="18" s="1"/>
  <c r="FL62" i="18"/>
  <c r="FU62" i="18" s="1"/>
  <c r="FL58" i="18"/>
  <c r="FN58" i="18" s="1"/>
  <c r="FL54" i="18"/>
  <c r="FU54" i="18" s="1"/>
  <c r="FL51" i="18"/>
  <c r="FS51" i="18" s="1"/>
  <c r="FL47" i="18"/>
  <c r="FM47" i="18" s="1"/>
  <c r="FL113" i="19"/>
  <c r="FW113" i="19" s="1"/>
  <c r="FL60" i="19"/>
  <c r="FL56" i="19"/>
  <c r="FE118" i="20"/>
  <c r="FH118" i="20" s="1"/>
  <c r="FE104" i="20"/>
  <c r="FK104" i="20" s="1"/>
  <c r="FE96" i="20"/>
  <c r="FH96" i="20" s="1"/>
  <c r="FE87" i="20"/>
  <c r="FJ87" i="20" s="1"/>
  <c r="AD121" i="17"/>
  <c r="Q121" i="17"/>
  <c r="AV107" i="15"/>
  <c r="EX35" i="14"/>
  <c r="EX28" i="14"/>
  <c r="EX16" i="14"/>
  <c r="BI112" i="13"/>
  <c r="EE9" i="12"/>
  <c r="DA84" i="11"/>
  <c r="BQ60" i="9"/>
  <c r="AG60" i="9"/>
  <c r="FC118" i="17"/>
  <c r="FC107" i="17"/>
  <c r="FC95" i="17"/>
  <c r="FC83" i="17"/>
  <c r="FC71" i="17"/>
  <c r="FC59" i="17"/>
  <c r="FC23" i="17"/>
  <c r="FC11" i="17"/>
  <c r="DV144" i="18"/>
  <c r="FL139" i="18"/>
  <c r="FL11" i="19"/>
  <c r="FM32" i="16"/>
  <c r="EE33" i="12"/>
  <c r="EE24" i="12"/>
  <c r="EE15" i="12"/>
  <c r="FC84" i="17"/>
  <c r="DG132" i="19"/>
  <c r="FB119" i="16"/>
  <c r="CU119" i="16"/>
  <c r="FM51" i="16"/>
  <c r="AH107" i="15"/>
  <c r="EE6" i="12"/>
  <c r="AQ84" i="11"/>
  <c r="FL22" i="18"/>
  <c r="FP22" i="18" s="1"/>
  <c r="CW59" i="9"/>
  <c r="CW60" i="9" s="1"/>
  <c r="FM60" i="16"/>
  <c r="DC91" i="13"/>
  <c r="BY91" i="13"/>
  <c r="I112" i="13"/>
  <c r="FC67" i="17"/>
  <c r="N144" i="18"/>
  <c r="FL128" i="19"/>
  <c r="FM108" i="16"/>
  <c r="FM48" i="16"/>
  <c r="EY66" i="15"/>
  <c r="EY42" i="15"/>
  <c r="EI34" i="13"/>
  <c r="EE35" i="12"/>
  <c r="EE32" i="12"/>
  <c r="EE29" i="12"/>
  <c r="BA60" i="9"/>
  <c r="DO144" i="18"/>
  <c r="FL89" i="19"/>
  <c r="FL83" i="19"/>
  <c r="FL79" i="19"/>
  <c r="FL69" i="19"/>
  <c r="FE40" i="20"/>
  <c r="FJ40" i="20" s="1"/>
  <c r="ET119" i="16"/>
  <c r="AK119" i="16"/>
  <c r="FM47" i="16"/>
  <c r="F107" i="15"/>
  <c r="EI31" i="13"/>
  <c r="CS90" i="12"/>
  <c r="CG90" i="12"/>
  <c r="EE58" i="12"/>
  <c r="EE49" i="12"/>
  <c r="EE5" i="12"/>
  <c r="CJ84" i="11"/>
  <c r="BL84" i="11"/>
  <c r="AN84" i="11"/>
  <c r="AA84" i="11"/>
  <c r="FC41" i="17"/>
  <c r="FC17" i="17"/>
  <c r="AR144" i="18"/>
  <c r="M121" i="17"/>
  <c r="L119" i="16"/>
  <c r="FM54" i="16"/>
  <c r="DA123" i="14"/>
  <c r="BV99" i="14"/>
  <c r="AW112" i="13"/>
  <c r="DB90" i="12"/>
  <c r="CE90" i="12"/>
  <c r="BU90" i="12"/>
  <c r="EE88" i="12"/>
  <c r="EE76" i="12"/>
  <c r="EE10" i="12"/>
  <c r="DP83" i="11"/>
  <c r="DP85" i="11" s="1"/>
  <c r="FC110" i="17"/>
  <c r="FC98" i="17"/>
  <c r="FC86" i="17"/>
  <c r="FC62" i="17"/>
  <c r="FC38" i="17"/>
  <c r="FC26" i="17"/>
  <c r="FL71" i="18"/>
  <c r="FM71" i="18" s="1"/>
  <c r="AT119" i="16"/>
  <c r="X84" i="11"/>
  <c r="L84" i="11"/>
  <c r="FC43" i="17"/>
  <c r="BE144" i="18"/>
  <c r="FL138" i="18"/>
  <c r="FP138" i="18" s="1"/>
  <c r="X132" i="20"/>
  <c r="DK132" i="20"/>
  <c r="DW132" i="20"/>
  <c r="EU106" i="15"/>
  <c r="EU111" i="15" s="1"/>
  <c r="EX106" i="15"/>
  <c r="EX111" i="15" s="1"/>
  <c r="ET106" i="15"/>
  <c r="ET111" i="15" s="1"/>
  <c r="DR114" i="13"/>
  <c r="DN91" i="13"/>
  <c r="EF90" i="13"/>
  <c r="EF94" i="13" s="1"/>
  <c r="BE91" i="13"/>
  <c r="BK114" i="13"/>
  <c r="BK112" i="13"/>
  <c r="FL32" i="18"/>
  <c r="FK143" i="18"/>
  <c r="FK148" i="18" s="1"/>
  <c r="FG5" i="20"/>
  <c r="EE90" i="13"/>
  <c r="EE94" i="13" s="1"/>
  <c r="FM11" i="16"/>
  <c r="FH118" i="16"/>
  <c r="FH123" i="16" s="1"/>
  <c r="EY53" i="15"/>
  <c r="FM8" i="16"/>
  <c r="FK118" i="16"/>
  <c r="FK123" i="16" s="1"/>
  <c r="FJ38" i="20"/>
  <c r="AT121" i="14"/>
  <c r="AT125" i="14"/>
  <c r="AT123" i="14"/>
  <c r="FH33" i="20"/>
  <c r="FM33" i="20"/>
  <c r="FO33" i="20"/>
  <c r="FL33" i="20"/>
  <c r="FK33" i="20"/>
  <c r="FP33" i="20"/>
  <c r="FN33" i="20"/>
  <c r="FI33" i="20"/>
  <c r="FG33" i="20"/>
  <c r="FJ33" i="20"/>
  <c r="FF33" i="20"/>
  <c r="FM6" i="16"/>
  <c r="FI118" i="16"/>
  <c r="FI123" i="16" s="1"/>
  <c r="EW106" i="15"/>
  <c r="EW111" i="15" s="1"/>
  <c r="EY57" i="15"/>
  <c r="EY60" i="15"/>
  <c r="FN38" i="20"/>
  <c r="FI38" i="20"/>
  <c r="FH38" i="20"/>
  <c r="FG38" i="20"/>
  <c r="FI86" i="20"/>
  <c r="FL86" i="20"/>
  <c r="FF86" i="20"/>
  <c r="FJ64" i="20"/>
  <c r="FK64" i="20"/>
  <c r="BD121" i="14"/>
  <c r="BD99" i="14"/>
  <c r="AR99" i="14"/>
  <c r="ET98" i="14"/>
  <c r="ET103" i="14" s="1"/>
  <c r="FK59" i="20"/>
  <c r="FL21" i="20"/>
  <c r="FO21" i="20"/>
  <c r="FP129" i="20"/>
  <c r="FK129" i="20"/>
  <c r="FM129" i="20"/>
  <c r="FJ74" i="20"/>
  <c r="FG74" i="20"/>
  <c r="FI21" i="20"/>
  <c r="FP76" i="20"/>
  <c r="FK76" i="20"/>
  <c r="FM76" i="20"/>
  <c r="FM74" i="20"/>
  <c r="FJ59" i="20"/>
  <c r="FH93" i="20"/>
  <c r="FP93" i="20"/>
  <c r="FN81" i="20"/>
  <c r="FF81" i="20"/>
  <c r="FP122" i="16"/>
  <c r="BI121" i="17"/>
  <c r="FM101" i="16"/>
  <c r="FG122" i="17"/>
  <c r="FI121" i="17" s="1"/>
  <c r="FM96" i="16"/>
  <c r="FM81" i="16"/>
  <c r="FM74" i="16"/>
  <c r="EN119" i="16"/>
  <c r="FC9" i="17"/>
  <c r="FC6" i="17"/>
  <c r="FM76" i="16"/>
  <c r="BU119" i="16"/>
  <c r="AA119" i="16"/>
  <c r="D119" i="16"/>
  <c r="FM115" i="16"/>
  <c r="FM13" i="16"/>
  <c r="BB114" i="13"/>
  <c r="BB112" i="13"/>
  <c r="AG119" i="16"/>
  <c r="FM103" i="16"/>
  <c r="BS112" i="13"/>
  <c r="BS114" i="13"/>
  <c r="FM29" i="16"/>
  <c r="BD107" i="15"/>
  <c r="CY59" i="9"/>
  <c r="CY60" i="9" s="1"/>
  <c r="CD119" i="16"/>
  <c r="FM36" i="16"/>
  <c r="FM24" i="16"/>
  <c r="CA125" i="14"/>
  <c r="CA121" i="14"/>
  <c r="EI68" i="13"/>
  <c r="FL45" i="18"/>
  <c r="EP121" i="17"/>
  <c r="AE119" i="16"/>
  <c r="EX89" i="14"/>
  <c r="Q125" i="14"/>
  <c r="Q123" i="14"/>
  <c r="S91" i="13"/>
  <c r="S112" i="13"/>
  <c r="FL67" i="19"/>
  <c r="FL65" i="19"/>
  <c r="EY41" i="15"/>
  <c r="EY24" i="15"/>
  <c r="CV125" i="14"/>
  <c r="CV123" i="14"/>
  <c r="P123" i="14"/>
  <c r="O99" i="14"/>
  <c r="P121" i="14"/>
  <c r="DB114" i="13"/>
  <c r="DA91" i="13"/>
  <c r="AB114" i="13"/>
  <c r="Z91" i="13"/>
  <c r="AC144" i="18"/>
  <c r="FC4" i="17"/>
  <c r="DP121" i="14"/>
  <c r="CN119" i="16"/>
  <c r="U119" i="16"/>
  <c r="FM112" i="16"/>
  <c r="FM105" i="16"/>
  <c r="FM83" i="16"/>
  <c r="FM62" i="16"/>
  <c r="FM22" i="16"/>
  <c r="EY82" i="15"/>
  <c r="EX20" i="14"/>
  <c r="EI83" i="13"/>
  <c r="EI80" i="13"/>
  <c r="EI9" i="13"/>
  <c r="EE71" i="12"/>
  <c r="CS84" i="11"/>
  <c r="BI84" i="11"/>
  <c r="N84" i="11"/>
  <c r="CI60" i="9"/>
  <c r="BW60" i="9"/>
  <c r="U60" i="9"/>
  <c r="FC119" i="17"/>
  <c r="FC96" i="17"/>
  <c r="FC61" i="17"/>
  <c r="FC49" i="17"/>
  <c r="FC15" i="17"/>
  <c r="FL44" i="18"/>
  <c r="FL33" i="18"/>
  <c r="DS132" i="19"/>
  <c r="FL93" i="19"/>
  <c r="EX32" i="14"/>
  <c r="EX8" i="14"/>
  <c r="EI62" i="13"/>
  <c r="EI59" i="13"/>
  <c r="EI53" i="13"/>
  <c r="EI50" i="13"/>
  <c r="EI44" i="13"/>
  <c r="CB90" i="12"/>
  <c r="BF90" i="12"/>
  <c r="EE67" i="12"/>
  <c r="CQ84" i="11"/>
  <c r="CG60" i="9"/>
  <c r="CQ144" i="18"/>
  <c r="ED144" i="18"/>
  <c r="FA144" i="18"/>
  <c r="FL117" i="19"/>
  <c r="FE123" i="20"/>
  <c r="FE12" i="20"/>
  <c r="FF12" i="20" s="1"/>
  <c r="EQ119" i="16"/>
  <c r="DF119" i="16"/>
  <c r="CJ119" i="16"/>
  <c r="G119" i="16"/>
  <c r="FM14" i="16"/>
  <c r="CY107" i="15"/>
  <c r="EY103" i="15"/>
  <c r="CM91" i="13"/>
  <c r="EI70" i="13"/>
  <c r="EI11" i="13"/>
  <c r="EE82" i="12"/>
  <c r="BI60" i="9"/>
  <c r="FC93" i="17"/>
  <c r="FC81" i="17"/>
  <c r="FC69" i="17"/>
  <c r="FC79" i="17"/>
  <c r="FC48" i="17"/>
  <c r="DX144" i="18"/>
  <c r="FL56" i="18"/>
  <c r="EW132" i="19"/>
  <c r="FL92" i="19"/>
  <c r="FE108" i="20"/>
  <c r="FP108" i="20" s="1"/>
  <c r="DN121" i="17"/>
  <c r="CN121" i="17"/>
  <c r="BG121" i="17"/>
  <c r="FM113" i="16"/>
  <c r="FM78" i="16"/>
  <c r="EG107" i="15"/>
  <c r="EY55" i="15"/>
  <c r="EY19" i="15"/>
  <c r="EY7" i="15"/>
  <c r="AP99" i="14"/>
  <c r="E123" i="14"/>
  <c r="BX112" i="13"/>
  <c r="EI85" i="13"/>
  <c r="EI26" i="13"/>
  <c r="EI20" i="13"/>
  <c r="EI17" i="13"/>
  <c r="BZ90" i="12"/>
  <c r="EE64" i="12"/>
  <c r="EE61" i="12"/>
  <c r="EE55" i="12"/>
  <c r="EE37" i="12"/>
  <c r="EE19" i="12"/>
  <c r="EE8" i="12"/>
  <c r="CO84" i="11"/>
  <c r="BQ84" i="11"/>
  <c r="V84" i="11"/>
  <c r="J84" i="11"/>
  <c r="FC57" i="17"/>
  <c r="FC45" i="17"/>
  <c r="U144" i="18"/>
  <c r="FL133" i="18"/>
  <c r="FL27" i="18"/>
  <c r="FL51" i="19"/>
  <c r="FL49" i="19"/>
  <c r="FL36" i="19"/>
  <c r="FL14" i="19"/>
  <c r="FE60" i="20"/>
  <c r="FE14" i="20"/>
  <c r="FM104" i="16"/>
  <c r="FM33" i="16"/>
  <c r="EY105" i="15"/>
  <c r="EY93" i="15"/>
  <c r="EY38" i="15"/>
  <c r="EI79" i="13"/>
  <c r="EI37" i="13"/>
  <c r="AR90" i="12"/>
  <c r="EE16" i="12"/>
  <c r="DE84" i="11"/>
  <c r="T84" i="11"/>
  <c r="CD60" i="9"/>
  <c r="FC33" i="17"/>
  <c r="FC21" i="17"/>
  <c r="FC113" i="17"/>
  <c r="FC70" i="17"/>
  <c r="CM144" i="18"/>
  <c r="FL137" i="18"/>
  <c r="FL91" i="18"/>
  <c r="FQ91" i="18" s="1"/>
  <c r="FL60" i="18"/>
  <c r="FM60" i="18" s="1"/>
  <c r="FE53" i="20"/>
  <c r="FM40" i="16"/>
  <c r="CH107" i="15"/>
  <c r="AP107" i="15"/>
  <c r="EY76" i="15"/>
  <c r="EY33" i="15"/>
  <c r="EX124" i="14"/>
  <c r="EX79" i="14"/>
  <c r="EX24" i="14"/>
  <c r="CA84" i="11"/>
  <c r="FC55" i="17"/>
  <c r="FC14" i="17"/>
  <c r="FL107" i="19"/>
  <c r="FL105" i="19"/>
  <c r="FL25" i="19"/>
  <c r="BZ121" i="17"/>
  <c r="W121" i="17"/>
  <c r="CQ119" i="16"/>
  <c r="CG119" i="16"/>
  <c r="Y119" i="16"/>
  <c r="FM70" i="16"/>
  <c r="FM9" i="16"/>
  <c r="H107" i="15"/>
  <c r="EY78" i="15"/>
  <c r="EY56" i="15"/>
  <c r="EY49" i="15"/>
  <c r="EY40" i="15"/>
  <c r="EY35" i="15"/>
  <c r="EY28" i="15"/>
  <c r="BK125" i="14"/>
  <c r="EN123" i="14"/>
  <c r="T121" i="14"/>
  <c r="EI10" i="13"/>
  <c r="CU90" i="12"/>
  <c r="EE87" i="12"/>
  <c r="EE54" i="12"/>
  <c r="EE27" i="12"/>
  <c r="CX84" i="11"/>
  <c r="BB84" i="11"/>
  <c r="AD84" i="11"/>
  <c r="AI60" i="9"/>
  <c r="FC101" i="17"/>
  <c r="FC89" i="17"/>
  <c r="FC77" i="17"/>
  <c r="FC31" i="17"/>
  <c r="FC19" i="17"/>
  <c r="G144" i="18"/>
  <c r="AU144" i="18"/>
  <c r="EA144" i="18"/>
  <c r="FL8" i="18"/>
  <c r="CZ132" i="19"/>
  <c r="EC132" i="19"/>
  <c r="FL91" i="19"/>
  <c r="FL84" i="19"/>
  <c r="FL82" i="19"/>
  <c r="FL68" i="19"/>
  <c r="FL33" i="19"/>
  <c r="FE35" i="20"/>
  <c r="FE19" i="20"/>
  <c r="FE11" i="20"/>
  <c r="DT121" i="17"/>
  <c r="AW119" i="16"/>
  <c r="EC107" i="15"/>
  <c r="AZ107" i="15"/>
  <c r="DT99" i="14"/>
  <c r="CU91" i="13"/>
  <c r="BN112" i="13"/>
  <c r="AV91" i="13"/>
  <c r="EI54" i="13"/>
  <c r="EI28" i="13"/>
  <c r="EI22" i="13"/>
  <c r="AM90" i="12"/>
  <c r="AC90" i="12"/>
  <c r="EE72" i="12"/>
  <c r="EE57" i="12"/>
  <c r="EE39" i="12"/>
  <c r="EE36" i="12"/>
  <c r="BX84" i="11"/>
  <c r="R84" i="11"/>
  <c r="BO60" i="9"/>
  <c r="FC65" i="17"/>
  <c r="FC53" i="17"/>
  <c r="FC30" i="17"/>
  <c r="FC103" i="17"/>
  <c r="FL77" i="19"/>
  <c r="EY68" i="15"/>
  <c r="CU84" i="11"/>
  <c r="P84" i="11"/>
  <c r="FC52" i="17"/>
  <c r="FC94" i="17"/>
  <c r="FC114" i="17"/>
  <c r="FL81" i="19"/>
  <c r="DP107" i="15"/>
  <c r="AN107" i="15"/>
  <c r="EY75" i="15"/>
  <c r="EY10" i="15"/>
  <c r="FC74" i="17"/>
  <c r="FC105" i="17"/>
  <c r="FC36" i="17"/>
  <c r="FL90" i="18"/>
  <c r="FS90" i="18" s="1"/>
  <c r="FL79" i="18"/>
  <c r="FL44" i="19"/>
  <c r="FL42" i="19"/>
  <c r="FL38" i="19"/>
  <c r="FL27" i="19"/>
  <c r="FL17" i="19"/>
  <c r="FE95" i="20"/>
  <c r="BR119" i="16"/>
  <c r="BF119" i="16"/>
  <c r="FM114" i="16"/>
  <c r="FM67" i="16"/>
  <c r="C107" i="15"/>
  <c r="EY101" i="15"/>
  <c r="EY65" i="15"/>
  <c r="EY17" i="15"/>
  <c r="EX120" i="14"/>
  <c r="EX47" i="14"/>
  <c r="EX42" i="14"/>
  <c r="EX18" i="14"/>
  <c r="EI74" i="13"/>
  <c r="CQ90" i="12"/>
  <c r="EE86" i="12"/>
  <c r="EE20" i="12"/>
  <c r="BV84" i="11"/>
  <c r="DS83" i="11"/>
  <c r="DS85" i="11" s="1"/>
  <c r="FC109" i="17"/>
  <c r="FC97" i="17"/>
  <c r="FC85" i="17"/>
  <c r="FC47" i="17"/>
  <c r="DR144" i="18"/>
  <c r="DL144" i="18"/>
  <c r="FL130" i="18"/>
  <c r="FP130" i="18" s="1"/>
  <c r="FL114" i="18"/>
  <c r="FL101" i="18"/>
  <c r="FL74" i="18"/>
  <c r="FS74" i="18" s="1"/>
  <c r="FL50" i="18"/>
  <c r="FL108" i="19"/>
  <c r="FE102" i="20"/>
  <c r="FE90" i="20"/>
  <c r="FH90" i="20" s="1"/>
  <c r="FF7" i="20"/>
  <c r="FH7" i="20"/>
  <c r="FO7" i="20"/>
  <c r="FK7" i="20"/>
  <c r="FL7" i="20"/>
  <c r="FI7" i="20"/>
  <c r="FJ7" i="20"/>
  <c r="FN7" i="20"/>
  <c r="FG7" i="20"/>
  <c r="FM59" i="20"/>
  <c r="FF64" i="20"/>
  <c r="FJ86" i="20"/>
  <c r="FP86" i="20"/>
  <c r="FH86" i="20"/>
  <c r="FM86" i="20"/>
  <c r="FN86" i="20"/>
  <c r="FK86" i="20"/>
  <c r="FO86" i="20"/>
  <c r="FF4" i="20"/>
  <c r="FJ4" i="20"/>
  <c r="FP4" i="20"/>
  <c r="FN4" i="20"/>
  <c r="FL4" i="20"/>
  <c r="FO4" i="20"/>
  <c r="FG4" i="20"/>
  <c r="FI4" i="20"/>
  <c r="FK4" i="20"/>
  <c r="FH64" i="20"/>
  <c r="FN64" i="20"/>
  <c r="FH59" i="20"/>
  <c r="FM4" i="20"/>
  <c r="FL64" i="20"/>
  <c r="FP59" i="20"/>
  <c r="FM7" i="20"/>
  <c r="FP7" i="20"/>
  <c r="FO64" i="20"/>
  <c r="FF59" i="20"/>
  <c r="FH4" i="20"/>
  <c r="EX92" i="14"/>
  <c r="FN76" i="20"/>
  <c r="DY121" i="17"/>
  <c r="FC8" i="17"/>
  <c r="FM68" i="16"/>
  <c r="FM16" i="16"/>
  <c r="FM7" i="16"/>
  <c r="EY98" i="15"/>
  <c r="AS125" i="14"/>
  <c r="AS121" i="14"/>
  <c r="BA114" i="13"/>
  <c r="BA91" i="13"/>
  <c r="BA112" i="13"/>
  <c r="FC37" i="17"/>
  <c r="FC25" i="17"/>
  <c r="FM99" i="16"/>
  <c r="FM110" i="16"/>
  <c r="P91" i="13"/>
  <c r="P114" i="13"/>
  <c r="P112" i="13"/>
  <c r="CI52" i="3"/>
  <c r="CI54" i="3" s="1"/>
  <c r="EC142" i="20"/>
  <c r="EC140" i="20"/>
  <c r="EO142" i="20"/>
  <c r="EO140" i="20"/>
  <c r="E142" i="20"/>
  <c r="E140" i="20"/>
  <c r="BG142" i="20"/>
  <c r="BG140" i="20"/>
  <c r="FA120" i="17"/>
  <c r="FA125" i="17" s="1"/>
  <c r="FM77" i="16"/>
  <c r="FM18" i="16"/>
  <c r="V125" i="14"/>
  <c r="V123" i="14"/>
  <c r="EI14" i="13"/>
  <c r="EE75" i="12"/>
  <c r="E121" i="17"/>
  <c r="FL113" i="18"/>
  <c r="FL37" i="18"/>
  <c r="FL115" i="19"/>
  <c r="FL41" i="19"/>
  <c r="FL32" i="19"/>
  <c r="FL16" i="19"/>
  <c r="DR142" i="20"/>
  <c r="DR140" i="20"/>
  <c r="FL129" i="20"/>
  <c r="FP45" i="20"/>
  <c r="FK45" i="20"/>
  <c r="EY18" i="15"/>
  <c r="EX122" i="14"/>
  <c r="EI52" i="13"/>
  <c r="FC91" i="17"/>
  <c r="FL120" i="18"/>
  <c r="FL93" i="18"/>
  <c r="FL121" i="19"/>
  <c r="FL72" i="19"/>
  <c r="DH142" i="20"/>
  <c r="DH140" i="20"/>
  <c r="EF119" i="16"/>
  <c r="FM79" i="16"/>
  <c r="EX55" i="14"/>
  <c r="EI25" i="13"/>
  <c r="EE78" i="12"/>
  <c r="FL48" i="19"/>
  <c r="J142" i="20"/>
  <c r="J140" i="20"/>
  <c r="W142" i="20"/>
  <c r="W140" i="20"/>
  <c r="AJ142" i="20"/>
  <c r="AJ140" i="20"/>
  <c r="AV142" i="20"/>
  <c r="AV140" i="20"/>
  <c r="BN142" i="20"/>
  <c r="BN140" i="20"/>
  <c r="CC142" i="20"/>
  <c r="CC140" i="20"/>
  <c r="CS142" i="20"/>
  <c r="CS140" i="20"/>
  <c r="CC99" i="14"/>
  <c r="CD121" i="14"/>
  <c r="EB89" i="12"/>
  <c r="EB92" i="12" s="1"/>
  <c r="DT83" i="11"/>
  <c r="DT85" i="11" s="1"/>
  <c r="CZ59" i="9"/>
  <c r="FG143" i="18"/>
  <c r="FG148" i="18" s="1"/>
  <c r="FG45" i="20"/>
  <c r="BO119" i="16"/>
  <c r="FM116" i="16"/>
  <c r="FM90" i="16"/>
  <c r="FM88" i="16"/>
  <c r="FM64" i="16"/>
  <c r="FM41" i="16"/>
  <c r="FE28" i="20"/>
  <c r="FI45" i="20"/>
  <c r="AJ99" i="14"/>
  <c r="AK125" i="14"/>
  <c r="CA91" i="13"/>
  <c r="CB112" i="13"/>
  <c r="CK60" i="9"/>
  <c r="FC29" i="17"/>
  <c r="FL100" i="19"/>
  <c r="FF106" i="15"/>
  <c r="EX11" i="14"/>
  <c r="FL52" i="18"/>
  <c r="FL35" i="19"/>
  <c r="FL15" i="19"/>
  <c r="FL5" i="19"/>
  <c r="FJ93" i="20"/>
  <c r="Q119" i="16"/>
  <c r="FM66" i="16"/>
  <c r="FM45" i="16"/>
  <c r="EY84" i="15"/>
  <c r="EY63" i="15"/>
  <c r="EX97" i="14"/>
  <c r="EE26" i="12"/>
  <c r="FC73" i="17"/>
  <c r="I142" i="20"/>
  <c r="I140" i="20"/>
  <c r="V142" i="20"/>
  <c r="V140" i="20"/>
  <c r="AI142" i="20"/>
  <c r="AI140" i="20"/>
  <c r="AU142" i="20"/>
  <c r="AU140" i="20"/>
  <c r="BM142" i="20"/>
  <c r="BM140" i="20"/>
  <c r="CB142" i="20"/>
  <c r="CB140" i="20"/>
  <c r="CO142" i="20"/>
  <c r="CO140" i="20"/>
  <c r="DG142" i="20"/>
  <c r="DG140" i="20"/>
  <c r="DQ142" i="20"/>
  <c r="DQ140" i="20"/>
  <c r="EB142" i="20"/>
  <c r="EB140" i="20"/>
  <c r="EN142" i="20"/>
  <c r="EN140" i="20"/>
  <c r="AW142" i="20"/>
  <c r="AW140" i="20"/>
  <c r="BF142" i="20"/>
  <c r="BF140" i="20"/>
  <c r="DA142" i="20"/>
  <c r="DA140" i="20"/>
  <c r="K142" i="20"/>
  <c r="K140" i="20"/>
  <c r="AK142" i="20"/>
  <c r="AK140" i="20"/>
  <c r="AX142" i="20"/>
  <c r="AX140" i="20"/>
  <c r="BQ142" i="20"/>
  <c r="BQ140" i="20"/>
  <c r="CD142" i="20"/>
  <c r="CD140" i="20"/>
  <c r="CT142" i="20"/>
  <c r="CT140" i="20"/>
  <c r="DI142" i="20"/>
  <c r="DI140" i="20"/>
  <c r="DS142" i="20"/>
  <c r="DS140" i="20"/>
  <c r="ED142" i="20"/>
  <c r="ED140" i="20"/>
  <c r="EP140" i="20"/>
  <c r="EP142" i="20"/>
  <c r="H142" i="20"/>
  <c r="H140" i="20"/>
  <c r="BH142" i="20"/>
  <c r="BH140" i="20"/>
  <c r="AQ123" i="14"/>
  <c r="CC114" i="13"/>
  <c r="L142" i="20"/>
  <c r="L140" i="20"/>
  <c r="X142" i="20"/>
  <c r="X140" i="20"/>
  <c r="AL142" i="20"/>
  <c r="AL140" i="20"/>
  <c r="AZ142" i="20"/>
  <c r="AZ140" i="20"/>
  <c r="BR142" i="20"/>
  <c r="BR140" i="20"/>
  <c r="CE142" i="20"/>
  <c r="CE140" i="20"/>
  <c r="CU142" i="20"/>
  <c r="CU140" i="20"/>
  <c r="DJ142" i="20"/>
  <c r="DJ140" i="20"/>
  <c r="DT142" i="20"/>
  <c r="DT140" i="20"/>
  <c r="EE142" i="20"/>
  <c r="EE140" i="20"/>
  <c r="EQ140" i="20"/>
  <c r="EQ142" i="20"/>
  <c r="BO142" i="20"/>
  <c r="BO140" i="20"/>
  <c r="FE68" i="20"/>
  <c r="FP68" i="20" s="1"/>
  <c r="FE52" i="20"/>
  <c r="FK52" i="20" s="1"/>
  <c r="M142" i="20"/>
  <c r="M140" i="20"/>
  <c r="Y142" i="20"/>
  <c r="Y140" i="20"/>
  <c r="BA142" i="20"/>
  <c r="BA140" i="20"/>
  <c r="BS142" i="20"/>
  <c r="BS140" i="20"/>
  <c r="CF142" i="20"/>
  <c r="CF140" i="20"/>
  <c r="CW142" i="20"/>
  <c r="CW140" i="20"/>
  <c r="DU142" i="20"/>
  <c r="DU140" i="20"/>
  <c r="EF142" i="20"/>
  <c r="EF140" i="20"/>
  <c r="ER142" i="20"/>
  <c r="ER140" i="20"/>
  <c r="AC142" i="20"/>
  <c r="AC140" i="20"/>
  <c r="BP142" i="20"/>
  <c r="BP140" i="20"/>
  <c r="FE127" i="20"/>
  <c r="FL127" i="20" s="1"/>
  <c r="FE120" i="20"/>
  <c r="FJ120" i="20" s="1"/>
  <c r="FE77" i="20"/>
  <c r="FI77" i="20" s="1"/>
  <c r="FE58" i="20"/>
  <c r="FF58" i="20" s="1"/>
  <c r="FE56" i="20"/>
  <c r="FL56" i="20" s="1"/>
  <c r="CK125" i="14"/>
  <c r="DA112" i="13"/>
  <c r="BL112" i="13"/>
  <c r="N142" i="20"/>
  <c r="N140" i="20"/>
  <c r="Z142" i="20"/>
  <c r="Z140" i="20"/>
  <c r="AM142" i="20"/>
  <c r="AM140" i="20"/>
  <c r="BT142" i="20"/>
  <c r="BT140" i="20"/>
  <c r="CG142" i="20"/>
  <c r="CG140" i="20"/>
  <c r="CY142" i="20"/>
  <c r="CY140" i="20"/>
  <c r="DK142" i="20"/>
  <c r="DK140" i="20"/>
  <c r="DV142" i="20"/>
  <c r="DV140" i="20"/>
  <c r="EG142" i="20"/>
  <c r="EG140" i="20"/>
  <c r="ES142" i="20"/>
  <c r="ES140" i="20"/>
  <c r="AD142" i="20"/>
  <c r="AD140" i="20"/>
  <c r="BW142" i="20"/>
  <c r="BW140" i="20"/>
  <c r="FE103" i="20"/>
  <c r="FF103" i="20" s="1"/>
  <c r="CK121" i="14"/>
  <c r="DR112" i="13"/>
  <c r="AH112" i="13"/>
  <c r="O142" i="20"/>
  <c r="O140" i="20"/>
  <c r="AA142" i="20"/>
  <c r="AA140" i="20"/>
  <c r="AN142" i="20"/>
  <c r="AN140" i="20"/>
  <c r="BB142" i="20"/>
  <c r="BB140" i="20"/>
  <c r="BU142" i="20"/>
  <c r="BU140" i="20"/>
  <c r="CH142" i="20"/>
  <c r="CH140" i="20"/>
  <c r="CZ142" i="20"/>
  <c r="CZ140" i="20"/>
  <c r="DL142" i="20"/>
  <c r="DL140" i="20"/>
  <c r="EH142" i="20"/>
  <c r="EH140" i="20"/>
  <c r="ET142" i="20"/>
  <c r="ET140" i="20"/>
  <c r="AO142" i="20"/>
  <c r="AO140" i="20"/>
  <c r="CP142" i="20"/>
  <c r="CP140" i="20"/>
  <c r="FE110" i="20"/>
  <c r="FO110" i="20" s="1"/>
  <c r="DE142" i="20"/>
  <c r="DE140" i="20"/>
  <c r="P142" i="20"/>
  <c r="P140" i="20"/>
  <c r="AB142" i="20"/>
  <c r="AB140" i="20"/>
  <c r="AP142" i="20"/>
  <c r="AP140" i="20"/>
  <c r="BC142" i="20"/>
  <c r="BC140" i="20"/>
  <c r="BV142" i="20"/>
  <c r="BV140" i="20"/>
  <c r="CI142" i="20"/>
  <c r="CI140" i="20"/>
  <c r="DB142" i="20"/>
  <c r="DB140" i="20"/>
  <c r="DM142" i="20"/>
  <c r="DM140" i="20"/>
  <c r="DW142" i="20"/>
  <c r="DW140" i="20"/>
  <c r="EI142" i="20"/>
  <c r="EI140" i="20"/>
  <c r="EU142" i="20"/>
  <c r="EU140" i="20"/>
  <c r="AY142" i="20"/>
  <c r="AY140" i="20"/>
  <c r="CQ142" i="20"/>
  <c r="CQ140" i="20"/>
  <c r="FE39" i="20"/>
  <c r="FO39" i="20" s="1"/>
  <c r="FE16" i="20"/>
  <c r="FJ16" i="20" s="1"/>
  <c r="Q142" i="20"/>
  <c r="Q140" i="20"/>
  <c r="AE142" i="20"/>
  <c r="AE140" i="20"/>
  <c r="AQ142" i="20"/>
  <c r="AQ140" i="20"/>
  <c r="BI142" i="20"/>
  <c r="BI140" i="20"/>
  <c r="BX142" i="20"/>
  <c r="BX140" i="20"/>
  <c r="CJ142" i="20"/>
  <c r="CJ140" i="20"/>
  <c r="DC142" i="20"/>
  <c r="DC140" i="20"/>
  <c r="DN142" i="20"/>
  <c r="DN140" i="20"/>
  <c r="DX142" i="20"/>
  <c r="DX140" i="20"/>
  <c r="EJ142" i="20"/>
  <c r="EJ140" i="20"/>
  <c r="EV142" i="20"/>
  <c r="EV140" i="20"/>
  <c r="D142" i="20"/>
  <c r="D140" i="20"/>
  <c r="CR142" i="20"/>
  <c r="CR140" i="20"/>
  <c r="FE62" i="20"/>
  <c r="FI62" i="20" s="1"/>
  <c r="FE51" i="20"/>
  <c r="FP51" i="20" s="1"/>
  <c r="BB125" i="14"/>
  <c r="DE112" i="13"/>
  <c r="C142" i="20"/>
  <c r="C140" i="20"/>
  <c r="R142" i="20"/>
  <c r="R140" i="20"/>
  <c r="AF142" i="20"/>
  <c r="AF140" i="20"/>
  <c r="AR142" i="20"/>
  <c r="AR140" i="20"/>
  <c r="BJ142" i="20"/>
  <c r="BJ140" i="20"/>
  <c r="BY142" i="20"/>
  <c r="BY140" i="20"/>
  <c r="CK142" i="20"/>
  <c r="CK140" i="20"/>
  <c r="DD142" i="20"/>
  <c r="DD140" i="20"/>
  <c r="DO142" i="20"/>
  <c r="DO140" i="20"/>
  <c r="DY142" i="20"/>
  <c r="DY140" i="20"/>
  <c r="EK142" i="20"/>
  <c r="EK140" i="20"/>
  <c r="EW142" i="20"/>
  <c r="EW140" i="20"/>
  <c r="CX142" i="20"/>
  <c r="CX140" i="20"/>
  <c r="FE48" i="20"/>
  <c r="FM48" i="20" s="1"/>
  <c r="F142" i="20"/>
  <c r="F140" i="20"/>
  <c r="S142" i="20"/>
  <c r="S140" i="20"/>
  <c r="AG142" i="20"/>
  <c r="AG140" i="20"/>
  <c r="AS142" i="20"/>
  <c r="AS140" i="20"/>
  <c r="BK142" i="20"/>
  <c r="BK140" i="20"/>
  <c r="BZ142" i="20"/>
  <c r="BZ140" i="20"/>
  <c r="CL142" i="20"/>
  <c r="CL140" i="20"/>
  <c r="DF142" i="20"/>
  <c r="DF140" i="20"/>
  <c r="DP142" i="20"/>
  <c r="DP140" i="20"/>
  <c r="DZ142" i="20"/>
  <c r="DZ140" i="20"/>
  <c r="EL142" i="20"/>
  <c r="EL140" i="20"/>
  <c r="EX142" i="20"/>
  <c r="EX140" i="20"/>
  <c r="BD142" i="20"/>
  <c r="BD140" i="20"/>
  <c r="CN142" i="20"/>
  <c r="CN140" i="20"/>
  <c r="FE69" i="20"/>
  <c r="FG69" i="20" s="1"/>
  <c r="U142" i="20"/>
  <c r="U140" i="20"/>
  <c r="AH142" i="20"/>
  <c r="AH140" i="20"/>
  <c r="AT142" i="20"/>
  <c r="AT140" i="20"/>
  <c r="BL142" i="20"/>
  <c r="BL140" i="20"/>
  <c r="CA142" i="20"/>
  <c r="CA140" i="20"/>
  <c r="CM142" i="20"/>
  <c r="CM140" i="20"/>
  <c r="DE132" i="20"/>
  <c r="DQ132" i="20"/>
  <c r="EA142" i="20"/>
  <c r="EA140" i="20"/>
  <c r="EM142" i="20"/>
  <c r="EM140" i="20"/>
  <c r="BE142" i="20"/>
  <c r="BE140" i="20"/>
  <c r="CV142" i="20"/>
  <c r="CV140" i="20"/>
  <c r="FE34" i="20"/>
  <c r="FI34" i="20" s="1"/>
  <c r="FE6" i="20"/>
  <c r="FO6" i="20" s="1"/>
  <c r="FT146" i="21"/>
  <c r="FT145" i="21"/>
  <c r="GA140" i="21"/>
  <c r="GB140" i="21"/>
  <c r="GC140" i="21"/>
  <c r="GE140" i="21"/>
  <c r="FU140" i="21"/>
  <c r="FV140" i="21"/>
  <c r="FY140" i="21"/>
  <c r="GD140" i="21"/>
  <c r="FW140" i="21"/>
  <c r="FX140" i="21"/>
  <c r="FZ140" i="21"/>
  <c r="FF76" i="20"/>
  <c r="FH76" i="20"/>
  <c r="FL76" i="20"/>
  <c r="FO76" i="20"/>
  <c r="FJ76" i="20"/>
  <c r="FP74" i="20"/>
  <c r="FG43" i="20"/>
  <c r="FI43" i="20"/>
  <c r="FH43" i="20"/>
  <c r="FE10" i="20"/>
  <c r="FN10" i="20" s="1"/>
  <c r="FE13" i="20"/>
  <c r="FG13" i="20" s="1"/>
  <c r="EP132" i="20"/>
  <c r="FE100" i="20"/>
  <c r="FI100" i="20" s="1"/>
  <c r="FD131" i="20"/>
  <c r="FD136" i="20" s="1"/>
  <c r="FE73" i="20"/>
  <c r="FG73" i="20" s="1"/>
  <c r="FE72" i="20"/>
  <c r="FM72" i="20" s="1"/>
  <c r="FE20" i="20"/>
  <c r="FO20" i="20" s="1"/>
  <c r="FO57" i="20"/>
  <c r="FE54" i="20"/>
  <c r="FP54" i="20" s="1"/>
  <c r="EH132" i="20"/>
  <c r="FI124" i="20"/>
  <c r="FJ124" i="20"/>
  <c r="FM124" i="20"/>
  <c r="FJ91" i="20"/>
  <c r="FF91" i="20"/>
  <c r="FK91" i="20"/>
  <c r="FI91" i="20"/>
  <c r="FP91" i="20"/>
  <c r="FO91" i="20"/>
  <c r="FH91" i="20"/>
  <c r="FL91" i="20"/>
  <c r="FM91" i="20"/>
  <c r="FE105" i="20"/>
  <c r="FF105" i="20" s="1"/>
  <c r="FE88" i="20"/>
  <c r="FN88" i="20" s="1"/>
  <c r="FE50" i="20"/>
  <c r="FM50" i="20" s="1"/>
  <c r="FL43" i="20"/>
  <c r="FM43" i="20"/>
  <c r="FP43" i="20"/>
  <c r="FO43" i="20"/>
  <c r="FJ43" i="20"/>
  <c r="FN43" i="20"/>
  <c r="FK43" i="20"/>
  <c r="FB131" i="20"/>
  <c r="FB136" i="20" s="1"/>
  <c r="EE132" i="20"/>
  <c r="FE113" i="20"/>
  <c r="FG113" i="20" s="1"/>
  <c r="FJ57" i="20"/>
  <c r="FG57" i="20"/>
  <c r="FI57" i="20"/>
  <c r="FN57" i="20"/>
  <c r="FL57" i="20"/>
  <c r="FH57" i="20"/>
  <c r="FE24" i="20"/>
  <c r="FG24" i="20" s="1"/>
  <c r="EB132" i="20"/>
  <c r="FJ75" i="20"/>
  <c r="FO112" i="20"/>
  <c r="FK112" i="20"/>
  <c r="FN112" i="20"/>
  <c r="FM112" i="20"/>
  <c r="FP112" i="20"/>
  <c r="FF112" i="20"/>
  <c r="FH112" i="20"/>
  <c r="FL112" i="20"/>
  <c r="FG112" i="20"/>
  <c r="FI129" i="20"/>
  <c r="FO129" i="20"/>
  <c r="FG124" i="20"/>
  <c r="FL124" i="20"/>
  <c r="FN124" i="20"/>
  <c r="FO124" i="20"/>
  <c r="FH124" i="20"/>
  <c r="FF124" i="20"/>
  <c r="FF26" i="20"/>
  <c r="FK26" i="20"/>
  <c r="FA131" i="20"/>
  <c r="FA136" i="20" s="1"/>
  <c r="FE47" i="20"/>
  <c r="FJ47" i="20" s="1"/>
  <c r="FJ112" i="20"/>
  <c r="FE83" i="20"/>
  <c r="FK83" i="20" s="1"/>
  <c r="DY132" i="20"/>
  <c r="EZ131" i="20"/>
  <c r="EZ136" i="20" s="1"/>
  <c r="FE9" i="20"/>
  <c r="FM75" i="20" l="1"/>
  <c r="FI75" i="20"/>
  <c r="FP75" i="20"/>
  <c r="FF75" i="20"/>
  <c r="FJ26" i="20"/>
  <c r="FG75" i="20"/>
  <c r="FL26" i="20"/>
  <c r="FH75" i="20"/>
  <c r="FO75" i="20"/>
  <c r="FK75" i="20"/>
  <c r="FI26" i="20"/>
  <c r="FO52" i="19"/>
  <c r="FN26" i="20"/>
  <c r="FM26" i="20"/>
  <c r="FH26" i="20"/>
  <c r="FS30" i="18"/>
  <c r="FG26" i="20"/>
  <c r="FL75" i="20"/>
  <c r="FO26" i="20"/>
  <c r="FH27" i="20"/>
  <c r="FF67" i="20"/>
  <c r="FT28" i="19"/>
  <c r="FO19" i="19"/>
  <c r="FG82" i="20"/>
  <c r="FP19" i="19"/>
  <c r="FO71" i="19"/>
  <c r="FU28" i="19"/>
  <c r="FQ19" i="19"/>
  <c r="FP122" i="20"/>
  <c r="FI89" i="20"/>
  <c r="FK122" i="20"/>
  <c r="FI122" i="20"/>
  <c r="FH122" i="20"/>
  <c r="FF122" i="20"/>
  <c r="FM122" i="20"/>
  <c r="FK89" i="20"/>
  <c r="FJ122" i="20"/>
  <c r="FF115" i="20"/>
  <c r="FP22" i="20"/>
  <c r="FF22" i="20"/>
  <c r="FP115" i="20"/>
  <c r="FJ22" i="20"/>
  <c r="FI115" i="20"/>
  <c r="FG115" i="20"/>
  <c r="FU61" i="18"/>
  <c r="FK115" i="20"/>
  <c r="FO115" i="20"/>
  <c r="FL115" i="20"/>
  <c r="FG98" i="20"/>
  <c r="FN115" i="20"/>
  <c r="FM115" i="20"/>
  <c r="FH115" i="20"/>
  <c r="FM22" i="20"/>
  <c r="FL22" i="20"/>
  <c r="FI30" i="20"/>
  <c r="FL30" i="20"/>
  <c r="FL79" i="20"/>
  <c r="FO79" i="20"/>
  <c r="FJ79" i="20"/>
  <c r="FM79" i="20"/>
  <c r="FF79" i="20"/>
  <c r="FI79" i="20"/>
  <c r="FN79" i="20"/>
  <c r="FG79" i="20"/>
  <c r="FH79" i="20"/>
  <c r="FG67" i="20"/>
  <c r="FG27" i="20"/>
  <c r="FO67" i="20"/>
  <c r="FK67" i="20"/>
  <c r="FO27" i="20"/>
  <c r="FM67" i="20"/>
  <c r="FJ67" i="20"/>
  <c r="FL67" i="20"/>
  <c r="FF27" i="20"/>
  <c r="FM27" i="20"/>
  <c r="FJ27" i="20"/>
  <c r="FK27" i="20"/>
  <c r="FN67" i="20"/>
  <c r="FN27" i="20"/>
  <c r="FP67" i="20"/>
  <c r="FP27" i="20"/>
  <c r="FH31" i="20"/>
  <c r="FM31" i="20"/>
  <c r="FS120" i="19"/>
  <c r="FO31" i="20"/>
  <c r="FK31" i="20"/>
  <c r="FQ120" i="19"/>
  <c r="FV119" i="19"/>
  <c r="FP31" i="20"/>
  <c r="FF31" i="20"/>
  <c r="FL31" i="20"/>
  <c r="FU4" i="18"/>
  <c r="FI31" i="20"/>
  <c r="FQ4" i="18"/>
  <c r="FN4" i="18"/>
  <c r="FT4" i="18"/>
  <c r="FM128" i="20"/>
  <c r="FO128" i="20"/>
  <c r="FH67" i="20"/>
  <c r="FO82" i="20"/>
  <c r="FG122" i="20"/>
  <c r="FJ31" i="20"/>
  <c r="FL122" i="20"/>
  <c r="FN31" i="20"/>
  <c r="FL66" i="20"/>
  <c r="FN66" i="20"/>
  <c r="FK66" i="20"/>
  <c r="FM98" i="20"/>
  <c r="FO98" i="20"/>
  <c r="FP42" i="20"/>
  <c r="FK42" i="20"/>
  <c r="FJ42" i="20"/>
  <c r="FH42" i="20"/>
  <c r="FN42" i="20"/>
  <c r="FW22" i="19"/>
  <c r="FU59" i="19"/>
  <c r="FL98" i="20"/>
  <c r="FP59" i="19"/>
  <c r="FF98" i="20"/>
  <c r="FI98" i="20"/>
  <c r="FN98" i="20"/>
  <c r="FK98" i="20"/>
  <c r="FO97" i="20"/>
  <c r="FK5" i="20"/>
  <c r="FR106" i="19"/>
  <c r="FO61" i="19"/>
  <c r="FT61" i="19"/>
  <c r="FJ98" i="20"/>
  <c r="FK79" i="20"/>
  <c r="FF42" i="20"/>
  <c r="FG42" i="20"/>
  <c r="FP98" i="20"/>
  <c r="FO122" i="20"/>
  <c r="FK22" i="20"/>
  <c r="FN30" i="18"/>
  <c r="FR20" i="19"/>
  <c r="FF126" i="20"/>
  <c r="FH89" i="20"/>
  <c r="FI22" i="20"/>
  <c r="FM126" i="20"/>
  <c r="FN22" i="20"/>
  <c r="FP89" i="20"/>
  <c r="FM84" i="18"/>
  <c r="FO22" i="20"/>
  <c r="FL89" i="20"/>
  <c r="FJ89" i="20"/>
  <c r="FO53" i="19"/>
  <c r="FG126" i="20"/>
  <c r="FM106" i="20"/>
  <c r="FM89" i="20"/>
  <c r="FO89" i="20"/>
  <c r="FF89" i="20"/>
  <c r="FG89" i="20"/>
  <c r="FP30" i="18"/>
  <c r="FH22" i="20"/>
  <c r="FH126" i="20"/>
  <c r="FU30" i="18"/>
  <c r="FP126" i="20"/>
  <c r="FK84" i="20"/>
  <c r="FM84" i="20"/>
  <c r="FL126" i="20"/>
  <c r="FH128" i="20"/>
  <c r="FN106" i="20"/>
  <c r="FO66" i="20"/>
  <c r="FJ106" i="20"/>
  <c r="FP106" i="20"/>
  <c r="FT117" i="18"/>
  <c r="FF106" i="20"/>
  <c r="FO106" i="20"/>
  <c r="FG106" i="20"/>
  <c r="FL106" i="20"/>
  <c r="FK106" i="20"/>
  <c r="FN32" i="20"/>
  <c r="FI106" i="20"/>
  <c r="FS87" i="18"/>
  <c r="FP87" i="18"/>
  <c r="FP117" i="18"/>
  <c r="FS117" i="18"/>
  <c r="FN29" i="18"/>
  <c r="FO120" i="19"/>
  <c r="FU15" i="18"/>
  <c r="FM117" i="18"/>
  <c r="FO29" i="18"/>
  <c r="FP120" i="19"/>
  <c r="FT85" i="19"/>
  <c r="FV120" i="19"/>
  <c r="FO46" i="19"/>
  <c r="FI27" i="20"/>
  <c r="FH84" i="20"/>
  <c r="FF84" i="20"/>
  <c r="FQ29" i="18"/>
  <c r="FP4" i="18"/>
  <c r="FL128" i="20"/>
  <c r="FN84" i="20"/>
  <c r="FF128" i="20"/>
  <c r="FH25" i="20"/>
  <c r="FI84" i="20"/>
  <c r="FO13" i="19"/>
  <c r="FI25" i="20"/>
  <c r="FP85" i="19"/>
  <c r="FS35" i="18"/>
  <c r="FU117" i="18"/>
  <c r="FR46" i="19"/>
  <c r="FO25" i="20"/>
  <c r="FO35" i="18"/>
  <c r="FP35" i="18"/>
  <c r="FP108" i="18"/>
  <c r="FH70" i="20"/>
  <c r="FT35" i="18"/>
  <c r="FQ142" i="18"/>
  <c r="FI37" i="20"/>
  <c r="FW85" i="19"/>
  <c r="FN128" i="20"/>
  <c r="FL84" i="20"/>
  <c r="FN61" i="18"/>
  <c r="FT46" i="19"/>
  <c r="FF37" i="20"/>
  <c r="FI128" i="20"/>
  <c r="FQ35" i="18"/>
  <c r="FQ57" i="18"/>
  <c r="FR15" i="18"/>
  <c r="FG84" i="20"/>
  <c r="FU35" i="18"/>
  <c r="FN117" i="18"/>
  <c r="FP82" i="20"/>
  <c r="FP84" i="20"/>
  <c r="FP15" i="18"/>
  <c r="FO84" i="20"/>
  <c r="FG128" i="20"/>
  <c r="FS4" i="18"/>
  <c r="FP23" i="19"/>
  <c r="FP128" i="20"/>
  <c r="FJ128" i="20"/>
  <c r="FQ51" i="18"/>
  <c r="FK25" i="20"/>
  <c r="FI82" i="20"/>
  <c r="FJ104" i="20"/>
  <c r="FL114" i="20"/>
  <c r="FL25" i="20"/>
  <c r="FM18" i="20"/>
  <c r="FM42" i="20"/>
  <c r="FS29" i="18"/>
  <c r="FU112" i="18"/>
  <c r="FN37" i="20"/>
  <c r="FP20" i="19"/>
  <c r="FR39" i="18"/>
  <c r="FN20" i="19"/>
  <c r="FU39" i="18"/>
  <c r="FJ118" i="20"/>
  <c r="FO117" i="18"/>
  <c r="FM39" i="18"/>
  <c r="FK78" i="20"/>
  <c r="FN39" i="18"/>
  <c r="FS15" i="18"/>
  <c r="FU84" i="18"/>
  <c r="FN25" i="20"/>
  <c r="FP39" i="18"/>
  <c r="FO39" i="18"/>
  <c r="FS39" i="18"/>
  <c r="FT39" i="18"/>
  <c r="FT23" i="19"/>
  <c r="FK17" i="20"/>
  <c r="FL42" i="20"/>
  <c r="FL78" i="20"/>
  <c r="FM78" i="20"/>
  <c r="FM62" i="19"/>
  <c r="FN90" i="20"/>
  <c r="FV34" i="19"/>
  <c r="FN34" i="19"/>
  <c r="FQ10" i="19"/>
  <c r="FV13" i="19"/>
  <c r="FN23" i="19"/>
  <c r="FM25" i="20"/>
  <c r="FP90" i="20"/>
  <c r="FN78" i="20"/>
  <c r="FN99" i="18"/>
  <c r="FM99" i="18"/>
  <c r="FU34" i="19"/>
  <c r="FO30" i="20"/>
  <c r="FU22" i="19"/>
  <c r="FV59" i="19"/>
  <c r="FQ59" i="19"/>
  <c r="FU106" i="19"/>
  <c r="FS59" i="19"/>
  <c r="FW59" i="19"/>
  <c r="FJ46" i="20"/>
  <c r="FQ106" i="19"/>
  <c r="FS22" i="19"/>
  <c r="FM106" i="19"/>
  <c r="FO59" i="19"/>
  <c r="FT59" i="19"/>
  <c r="FP22" i="19"/>
  <c r="FW106" i="19"/>
  <c r="FH30" i="20"/>
  <c r="FK30" i="20"/>
  <c r="FQ112" i="19"/>
  <c r="FO106" i="19"/>
  <c r="FM22" i="19"/>
  <c r="FG30" i="20"/>
  <c r="FV106" i="19"/>
  <c r="FP30" i="20"/>
  <c r="FV22" i="19"/>
  <c r="FF30" i="20"/>
  <c r="FT22" i="19"/>
  <c r="FT106" i="19"/>
  <c r="FJ30" i="20"/>
  <c r="FN59" i="19"/>
  <c r="FF46" i="20"/>
  <c r="FG125" i="20"/>
  <c r="FG46" i="20"/>
  <c r="FU26" i="19"/>
  <c r="FS106" i="19"/>
  <c r="FR59" i="19"/>
  <c r="FP46" i="20"/>
  <c r="FK46" i="20"/>
  <c r="FN112" i="19"/>
  <c r="FO22" i="19"/>
  <c r="FJ99" i="20"/>
  <c r="FO46" i="20"/>
  <c r="FQ22" i="19"/>
  <c r="FR22" i="19"/>
  <c r="FN30" i="20"/>
  <c r="FP52" i="19"/>
  <c r="FQ84" i="18"/>
  <c r="FK126" i="20"/>
  <c r="FO30" i="18"/>
  <c r="FJ126" i="20"/>
  <c r="FN126" i="20"/>
  <c r="FI46" i="20"/>
  <c r="FO126" i="20"/>
  <c r="FH46" i="20"/>
  <c r="FL46" i="20"/>
  <c r="FN84" i="18"/>
  <c r="FV20" i="19"/>
  <c r="FN106" i="19"/>
  <c r="FN46" i="20"/>
  <c r="FL85" i="20"/>
  <c r="FR131" i="18"/>
  <c r="FT131" i="18"/>
  <c r="FN92" i="20"/>
  <c r="FL92" i="20"/>
  <c r="FT7" i="18"/>
  <c r="FU7" i="18"/>
  <c r="FK92" i="20"/>
  <c r="FO131" i="18"/>
  <c r="FJ92" i="20"/>
  <c r="FS131" i="18"/>
  <c r="FP131" i="18"/>
  <c r="FM96" i="20"/>
  <c r="FM131" i="18"/>
  <c r="FH82" i="20"/>
  <c r="FU80" i="19"/>
  <c r="FQ131" i="18"/>
  <c r="FU131" i="18"/>
  <c r="FM4" i="18"/>
  <c r="FM120" i="19"/>
  <c r="FW120" i="19"/>
  <c r="FM82" i="20"/>
  <c r="FU120" i="19"/>
  <c r="FP80" i="19"/>
  <c r="FM55" i="18"/>
  <c r="FK82" i="20"/>
  <c r="FO80" i="19"/>
  <c r="FL82" i="20"/>
  <c r="FM121" i="20"/>
  <c r="FR80" i="19"/>
  <c r="FN82" i="20"/>
  <c r="FU85" i="19"/>
  <c r="FP75" i="19"/>
  <c r="FQ87" i="18"/>
  <c r="FN17" i="20"/>
  <c r="FS62" i="19"/>
  <c r="FM87" i="18"/>
  <c r="FF17" i="20"/>
  <c r="FW34" i="19"/>
  <c r="FN62" i="19"/>
  <c r="FT34" i="19"/>
  <c r="FQ34" i="19"/>
  <c r="FW62" i="19"/>
  <c r="FS118" i="19"/>
  <c r="FP17" i="20"/>
  <c r="FT62" i="19"/>
  <c r="FO62" i="19"/>
  <c r="FV62" i="19"/>
  <c r="FS34" i="19"/>
  <c r="FW118" i="19"/>
  <c r="FM17" i="20"/>
  <c r="FP78" i="20"/>
  <c r="FR75" i="19"/>
  <c r="FJ17" i="20"/>
  <c r="FJ78" i="20"/>
  <c r="FN75" i="19"/>
  <c r="FT99" i="18"/>
  <c r="FR34" i="19"/>
  <c r="FN118" i="19"/>
  <c r="FH17" i="20"/>
  <c r="FQ62" i="19"/>
  <c r="FN87" i="18"/>
  <c r="FF78" i="20"/>
  <c r="FQ118" i="19"/>
  <c r="FG17" i="20"/>
  <c r="FI78" i="20"/>
  <c r="FU118" i="19"/>
  <c r="FR87" i="18"/>
  <c r="FO17" i="20"/>
  <c r="FO78" i="20"/>
  <c r="FO34" i="19"/>
  <c r="FM118" i="19"/>
  <c r="FR99" i="18"/>
  <c r="FU87" i="18"/>
  <c r="FP62" i="19"/>
  <c r="FP34" i="19"/>
  <c r="FQ99" i="18"/>
  <c r="FH78" i="20"/>
  <c r="FP99" i="18"/>
  <c r="FT118" i="19"/>
  <c r="FO87" i="18"/>
  <c r="FR62" i="19"/>
  <c r="FI17" i="20"/>
  <c r="FS99" i="18"/>
  <c r="FP92" i="20"/>
  <c r="FQ127" i="19"/>
  <c r="FF92" i="20"/>
  <c r="FO92" i="20"/>
  <c r="FM92" i="20"/>
  <c r="FH92" i="20"/>
  <c r="FG92" i="20"/>
  <c r="FH29" i="20"/>
  <c r="FN15" i="18"/>
  <c r="FQ23" i="19"/>
  <c r="FU75" i="19"/>
  <c r="FS23" i="19"/>
  <c r="FU61" i="19"/>
  <c r="FR57" i="18"/>
  <c r="FI42" i="20"/>
  <c r="FM37" i="20"/>
  <c r="FM29" i="18"/>
  <c r="FR23" i="19"/>
  <c r="FL37" i="20"/>
  <c r="FR118" i="19"/>
  <c r="FO23" i="19"/>
  <c r="FP37" i="20"/>
  <c r="FN15" i="20"/>
  <c r="FL15" i="20"/>
  <c r="FV46" i="19"/>
  <c r="FM106" i="18"/>
  <c r="FM8" i="20"/>
  <c r="FN46" i="19"/>
  <c r="FS30" i="19"/>
  <c r="FP55" i="18"/>
  <c r="FN116" i="19"/>
  <c r="FL70" i="20"/>
  <c r="FO70" i="20"/>
  <c r="FK70" i="20"/>
  <c r="FK121" i="20"/>
  <c r="FU123" i="19"/>
  <c r="FV123" i="19"/>
  <c r="FO73" i="19"/>
  <c r="FS106" i="18"/>
  <c r="FJ8" i="20"/>
  <c r="FQ30" i="19"/>
  <c r="FO72" i="18"/>
  <c r="FU29" i="18"/>
  <c r="FO116" i="19"/>
  <c r="FP70" i="20"/>
  <c r="FN121" i="20"/>
  <c r="FI15" i="20"/>
  <c r="FO15" i="20"/>
  <c r="FT106" i="18"/>
  <c r="FP8" i="20"/>
  <c r="FW73" i="19"/>
  <c r="FW46" i="19"/>
  <c r="FM73" i="19"/>
  <c r="FO12" i="20"/>
  <c r="FT73" i="19"/>
  <c r="FH8" i="20"/>
  <c r="FO30" i="19"/>
  <c r="FP30" i="19"/>
  <c r="FH15" i="20"/>
  <c r="FQ73" i="19"/>
  <c r="FP142" i="18"/>
  <c r="FM142" i="18"/>
  <c r="FI70" i="20"/>
  <c r="FL12" i="20"/>
  <c r="FU46" i="19"/>
  <c r="FM123" i="19"/>
  <c r="FN30" i="19"/>
  <c r="FK8" i="20"/>
  <c r="FG15" i="20"/>
  <c r="FP73" i="19"/>
  <c r="FO142" i="18"/>
  <c r="FN142" i="18"/>
  <c r="FF70" i="20"/>
  <c r="FN12" i="20"/>
  <c r="FR106" i="18"/>
  <c r="FQ46" i="19"/>
  <c r="FR123" i="19"/>
  <c r="FT55" i="18"/>
  <c r="FV30" i="19"/>
  <c r="FI8" i="20"/>
  <c r="FP15" i="20"/>
  <c r="FQ116" i="19"/>
  <c r="FU142" i="18"/>
  <c r="FF15" i="20"/>
  <c r="FJ12" i="20"/>
  <c r="FM70" i="20"/>
  <c r="FJ121" i="20"/>
  <c r="FP106" i="18"/>
  <c r="FR30" i="19"/>
  <c r="FG8" i="20"/>
  <c r="FV116" i="19"/>
  <c r="FN70" i="20"/>
  <c r="FH12" i="20"/>
  <c r="FJ15" i="20"/>
  <c r="FH121" i="20"/>
  <c r="FT123" i="19"/>
  <c r="FN55" i="18"/>
  <c r="FU30" i="19"/>
  <c r="FO8" i="20"/>
  <c r="FT116" i="19"/>
  <c r="FJ70" i="20"/>
  <c r="FP12" i="20"/>
  <c r="FM15" i="20"/>
  <c r="FO121" i="20"/>
  <c r="FS46" i="19"/>
  <c r="FS123" i="19"/>
  <c r="FN123" i="19"/>
  <c r="FO123" i="19"/>
  <c r="FP46" i="19"/>
  <c r="FU55" i="18"/>
  <c r="FP116" i="19"/>
  <c r="FG12" i="20"/>
  <c r="FF121" i="20"/>
  <c r="FP123" i="19"/>
  <c r="FO106" i="18"/>
  <c r="FU106" i="18"/>
  <c r="FW116" i="19"/>
  <c r="FR142" i="18"/>
  <c r="FS55" i="18"/>
  <c r="FM116" i="19"/>
  <c r="FM12" i="20"/>
  <c r="FP121" i="20"/>
  <c r="FQ106" i="18"/>
  <c r="FT30" i="19"/>
  <c r="FN8" i="20"/>
  <c r="FF8" i="20"/>
  <c r="FG90" i="20"/>
  <c r="FI114" i="20"/>
  <c r="FI18" i="20"/>
  <c r="FJ82" i="20"/>
  <c r="FN85" i="19"/>
  <c r="FN114" i="20"/>
  <c r="FR85" i="19"/>
  <c r="FF114" i="20"/>
  <c r="FK18" i="20"/>
  <c r="FF18" i="20"/>
  <c r="FM114" i="20"/>
  <c r="FL18" i="20"/>
  <c r="FS12" i="19"/>
  <c r="FM109" i="20"/>
  <c r="FP114" i="20"/>
  <c r="FH65" i="20"/>
  <c r="FK114" i="20"/>
  <c r="FJ114" i="20"/>
  <c r="FO18" i="20"/>
  <c r="FG18" i="20"/>
  <c r="FU116" i="19"/>
  <c r="FG114" i="20"/>
  <c r="FH18" i="20"/>
  <c r="FN69" i="18"/>
  <c r="FH114" i="20"/>
  <c r="FP18" i="20"/>
  <c r="FS102" i="19"/>
  <c r="FQ69" i="18"/>
  <c r="FT120" i="19"/>
  <c r="FQ85" i="19"/>
  <c r="FN73" i="19"/>
  <c r="FM85" i="19"/>
  <c r="FT142" i="18"/>
  <c r="FN18" i="20"/>
  <c r="FN113" i="19"/>
  <c r="FN120" i="19"/>
  <c r="FV73" i="19"/>
  <c r="FV85" i="19"/>
  <c r="FJ41" i="20"/>
  <c r="FM28" i="18"/>
  <c r="FM80" i="18"/>
  <c r="FM80" i="19"/>
  <c r="FN138" i="18"/>
  <c r="FK94" i="20"/>
  <c r="FN10" i="19"/>
  <c r="FM113" i="19"/>
  <c r="FR51" i="18"/>
  <c r="FV80" i="19"/>
  <c r="FU99" i="18"/>
  <c r="FQ16" i="18"/>
  <c r="FS75" i="19"/>
  <c r="FG94" i="20"/>
  <c r="FR113" i="19"/>
  <c r="FN80" i="19"/>
  <c r="FS97" i="19"/>
  <c r="FQ75" i="19"/>
  <c r="FH94" i="20"/>
  <c r="FQ129" i="19"/>
  <c r="FR80" i="18"/>
  <c r="FT80" i="19"/>
  <c r="FT75" i="19"/>
  <c r="FP118" i="19"/>
  <c r="FR35" i="18"/>
  <c r="FF49" i="20"/>
  <c r="FN35" i="18"/>
  <c r="FO101" i="19"/>
  <c r="FJ94" i="20"/>
  <c r="FN63" i="20"/>
  <c r="FI66" i="20"/>
  <c r="FQ114" i="19"/>
  <c r="ES121" i="14"/>
  <c r="FU23" i="19"/>
  <c r="FP71" i="19"/>
  <c r="FF5" i="20"/>
  <c r="FM19" i="19"/>
  <c r="FU71" i="19"/>
  <c r="FN94" i="20"/>
  <c r="FG66" i="20"/>
  <c r="FJ66" i="20"/>
  <c r="FS114" i="19"/>
  <c r="FW71" i="19"/>
  <c r="FN5" i="20"/>
  <c r="FM71" i="19"/>
  <c r="FP94" i="20"/>
  <c r="FH66" i="20"/>
  <c r="FV23" i="19"/>
  <c r="FT71" i="19"/>
  <c r="FP5" i="20"/>
  <c r="FF94" i="20"/>
  <c r="FO28" i="19"/>
  <c r="FQ71" i="19"/>
  <c r="FL5" i="20"/>
  <c r="FN19" i="19"/>
  <c r="FS28" i="19"/>
  <c r="FI94" i="20"/>
  <c r="FH5" i="20"/>
  <c r="FO5" i="20"/>
  <c r="FM114" i="19"/>
  <c r="FQ100" i="18"/>
  <c r="FV71" i="19"/>
  <c r="FI5" i="20"/>
  <c r="FK37" i="20"/>
  <c r="FO52" i="20"/>
  <c r="FR78" i="18"/>
  <c r="FR28" i="19"/>
  <c r="FS19" i="19"/>
  <c r="FJ5" i="20"/>
  <c r="FP114" i="19"/>
  <c r="FM66" i="20"/>
  <c r="FV28" i="19"/>
  <c r="FS71" i="19"/>
  <c r="FP28" i="19"/>
  <c r="FM23" i="19"/>
  <c r="FG37" i="20"/>
  <c r="FM94" i="20"/>
  <c r="FW114" i="19"/>
  <c r="FP66" i="20"/>
  <c r="FO114" i="19"/>
  <c r="FN28" i="19"/>
  <c r="FR19" i="19"/>
  <c r="FU19" i="19"/>
  <c r="FT61" i="18"/>
  <c r="FN71" i="19"/>
  <c r="FO94" i="20"/>
  <c r="FN114" i="19"/>
  <c r="FN78" i="18"/>
  <c r="FV19" i="19"/>
  <c r="FT19" i="19"/>
  <c r="FT114" i="19"/>
  <c r="FO97" i="19"/>
  <c r="FR16" i="18"/>
  <c r="FN97" i="19"/>
  <c r="FP16" i="18"/>
  <c r="FV53" i="19"/>
  <c r="FL63" i="20"/>
  <c r="FM80" i="20"/>
  <c r="FO63" i="20"/>
  <c r="FU97" i="19"/>
  <c r="FU53" i="19"/>
  <c r="FL90" i="20"/>
  <c r="FI96" i="20"/>
  <c r="FQ107" i="18"/>
  <c r="FN80" i="20"/>
  <c r="FT30" i="18"/>
  <c r="FN7" i="18"/>
  <c r="FT10" i="19"/>
  <c r="FV52" i="19"/>
  <c r="FI63" i="20"/>
  <c r="FQ20" i="19"/>
  <c r="FO20" i="19"/>
  <c r="FM20" i="19"/>
  <c r="FQ30" i="18"/>
  <c r="FM16" i="18"/>
  <c r="FW10" i="19"/>
  <c r="FQ97" i="19"/>
  <c r="FU114" i="19"/>
  <c r="FP13" i="18"/>
  <c r="FV10" i="19"/>
  <c r="FK85" i="20"/>
  <c r="FQ7" i="18"/>
  <c r="FK63" i="20"/>
  <c r="FJ85" i="20"/>
  <c r="FR12" i="19"/>
  <c r="FQ126" i="19"/>
  <c r="FS16" i="18"/>
  <c r="FN13" i="18"/>
  <c r="FS82" i="18"/>
  <c r="FM140" i="18"/>
  <c r="FH63" i="20"/>
  <c r="FO85" i="20"/>
  <c r="FP53" i="19"/>
  <c r="FK80" i="20"/>
  <c r="FT20" i="19"/>
  <c r="FM28" i="19"/>
  <c r="FN140" i="18"/>
  <c r="FO82" i="18"/>
  <c r="FS84" i="18"/>
  <c r="FR53" i="19"/>
  <c r="FO80" i="20"/>
  <c r="FT53" i="19"/>
  <c r="FT126" i="19"/>
  <c r="FP36" i="18"/>
  <c r="FR62" i="18"/>
  <c r="FW53" i="19"/>
  <c r="FL80" i="20"/>
  <c r="FQ108" i="18"/>
  <c r="FS10" i="19"/>
  <c r="FU16" i="18"/>
  <c r="FW126" i="19"/>
  <c r="FH80" i="20"/>
  <c r="FI90" i="20"/>
  <c r="FM90" i="20"/>
  <c r="FF90" i="20"/>
  <c r="FN85" i="20"/>
  <c r="FM53" i="19"/>
  <c r="FF25" i="20"/>
  <c r="FU140" i="18"/>
  <c r="FK90" i="20"/>
  <c r="FO90" i="20"/>
  <c r="FJ63" i="20"/>
  <c r="FU13" i="18"/>
  <c r="FU36" i="18"/>
  <c r="FO36" i="18"/>
  <c r="FM36" i="18"/>
  <c r="FM102" i="19"/>
  <c r="FN53" i="19"/>
  <c r="FF85" i="20"/>
  <c r="FQ80" i="18"/>
  <c r="FT52" i="19"/>
  <c r="FR140" i="18"/>
  <c r="FP126" i="19"/>
  <c r="FM97" i="19"/>
  <c r="FW97" i="19"/>
  <c r="FU126" i="19"/>
  <c r="FP97" i="19"/>
  <c r="FJ90" i="20"/>
  <c r="FF80" i="20"/>
  <c r="FM10" i="19"/>
  <c r="FM13" i="18"/>
  <c r="FT36" i="18"/>
  <c r="FO84" i="18"/>
  <c r="FQ53" i="19"/>
  <c r="FP63" i="20"/>
  <c r="FV12" i="19"/>
  <c r="FM135" i="18"/>
  <c r="FT16" i="18"/>
  <c r="FM126" i="19"/>
  <c r="FR114" i="19"/>
  <c r="FH85" i="20"/>
  <c r="FP85" i="20"/>
  <c r="FR84" i="18"/>
  <c r="FJ80" i="20"/>
  <c r="FP80" i="20"/>
  <c r="FS20" i="19"/>
  <c r="FR10" i="19"/>
  <c r="FN16" i="18"/>
  <c r="FV126" i="19"/>
  <c r="FS126" i="19"/>
  <c r="FM30" i="18"/>
  <c r="FV102" i="19"/>
  <c r="FO65" i="20"/>
  <c r="FQ102" i="19"/>
  <c r="FQ113" i="19"/>
  <c r="FU12" i="19"/>
  <c r="FT51" i="18"/>
  <c r="FO69" i="18"/>
  <c r="FO37" i="20"/>
  <c r="FR117" i="18"/>
  <c r="FR29" i="18"/>
  <c r="FP29" i="18"/>
  <c r="FL65" i="20"/>
  <c r="FV113" i="19"/>
  <c r="FP69" i="18"/>
  <c r="FF61" i="20"/>
  <c r="FT102" i="19"/>
  <c r="FP103" i="18"/>
  <c r="FS113" i="19"/>
  <c r="FM95" i="19"/>
  <c r="FS69" i="18"/>
  <c r="FI44" i="20"/>
  <c r="FP12" i="19"/>
  <c r="FQ12" i="19"/>
  <c r="FN12" i="19"/>
  <c r="FF65" i="20"/>
  <c r="FR102" i="19"/>
  <c r="FM12" i="19"/>
  <c r="FO102" i="19"/>
  <c r="FU102" i="19"/>
  <c r="FO12" i="19"/>
  <c r="FQ55" i="19"/>
  <c r="FN65" i="20"/>
  <c r="FG65" i="20"/>
  <c r="FI12" i="20"/>
  <c r="FT80" i="18"/>
  <c r="FT12" i="19"/>
  <c r="FI121" i="20"/>
  <c r="FQ24" i="18"/>
  <c r="FS55" i="19"/>
  <c r="FS24" i="18"/>
  <c r="FT24" i="18"/>
  <c r="FR55" i="19"/>
  <c r="FM65" i="20"/>
  <c r="FP65" i="20"/>
  <c r="FP55" i="19"/>
  <c r="FT76" i="18"/>
  <c r="FR24" i="18"/>
  <c r="FW55" i="19"/>
  <c r="FI65" i="20"/>
  <c r="FK12" i="20"/>
  <c r="FU24" i="18"/>
  <c r="FO80" i="18"/>
  <c r="FN55" i="19"/>
  <c r="FR69" i="18"/>
  <c r="FW102" i="19"/>
  <c r="FP124" i="18"/>
  <c r="FO24" i="18"/>
  <c r="FM55" i="19"/>
  <c r="FJ65" i="20"/>
  <c r="FP102" i="19"/>
  <c r="FU69" i="18"/>
  <c r="FU55" i="19"/>
  <c r="FV29" i="19"/>
  <c r="FL40" i="20"/>
  <c r="FH49" i="20"/>
  <c r="FM49" i="20"/>
  <c r="FN130" i="18"/>
  <c r="FR124" i="18"/>
  <c r="FO64" i="18"/>
  <c r="FU132" i="18"/>
  <c r="FU45" i="19"/>
  <c r="FN44" i="20"/>
  <c r="FO65" i="18"/>
  <c r="FN31" i="19"/>
  <c r="FM85" i="20"/>
  <c r="FG40" i="20"/>
  <c r="FJ49" i="20"/>
  <c r="FI49" i="20"/>
  <c r="FP29" i="19"/>
  <c r="FQ31" i="19"/>
  <c r="FS132" i="18"/>
  <c r="FK44" i="20"/>
  <c r="FV127" i="19"/>
  <c r="FW31" i="19"/>
  <c r="FH44" i="20"/>
  <c r="FO49" i="20"/>
  <c r="FQ29" i="19"/>
  <c r="FU31" i="19"/>
  <c r="FR132" i="18"/>
  <c r="FJ44" i="20"/>
  <c r="FS127" i="19"/>
  <c r="FT87" i="19"/>
  <c r="FU78" i="19"/>
  <c r="FQ132" i="18"/>
  <c r="FP44" i="20"/>
  <c r="FT127" i="19"/>
  <c r="FN124" i="19"/>
  <c r="FR65" i="18"/>
  <c r="FV78" i="19"/>
  <c r="FN52" i="19"/>
  <c r="FO124" i="18"/>
  <c r="EV121" i="14"/>
  <c r="FG49" i="20"/>
  <c r="FR60" i="18"/>
  <c r="FP78" i="19"/>
  <c r="FW29" i="19"/>
  <c r="FM8" i="19"/>
  <c r="FK118" i="20"/>
  <c r="FM132" i="18"/>
  <c r="FO44" i="20"/>
  <c r="FR127" i="19"/>
  <c r="FO78" i="19"/>
  <c r="FM29" i="19"/>
  <c r="FM6" i="19"/>
  <c r="FQ78" i="19"/>
  <c r="FS29" i="19"/>
  <c r="FN118" i="20"/>
  <c r="FS64" i="19"/>
  <c r="FP132" i="18"/>
  <c r="FM44" i="20"/>
  <c r="FM127" i="19"/>
  <c r="FN6" i="19"/>
  <c r="FM78" i="19"/>
  <c r="FN78" i="19"/>
  <c r="FR78" i="19"/>
  <c r="FW50" i="19"/>
  <c r="FW78" i="19"/>
  <c r="FG56" i="20"/>
  <c r="FK49" i="20"/>
  <c r="FL49" i="20"/>
  <c r="FS63" i="18"/>
  <c r="FN132" i="18"/>
  <c r="FR28" i="18"/>
  <c r="FQ28" i="18"/>
  <c r="FU122" i="19"/>
  <c r="FN49" i="20"/>
  <c r="FQ63" i="18"/>
  <c r="FT72" i="18"/>
  <c r="FW127" i="19"/>
  <c r="FP28" i="18"/>
  <c r="FP127" i="19"/>
  <c r="FN8" i="19"/>
  <c r="FS78" i="19"/>
  <c r="FO127" i="19"/>
  <c r="FQ65" i="18"/>
  <c r="FT132" i="18"/>
  <c r="FT124" i="18"/>
  <c r="FQ82" i="18"/>
  <c r="FN40" i="20"/>
  <c r="FN52" i="20"/>
  <c r="FL96" i="20"/>
  <c r="FW4" i="19"/>
  <c r="FP26" i="19"/>
  <c r="FR26" i="19"/>
  <c r="FT26" i="19"/>
  <c r="FL125" i="20"/>
  <c r="FP101" i="19"/>
  <c r="FF96" i="20"/>
  <c r="FS116" i="18"/>
  <c r="FS26" i="19"/>
  <c r="FF125" i="20"/>
  <c r="FS112" i="19"/>
  <c r="FQ26" i="19"/>
  <c r="FO55" i="18"/>
  <c r="FH125" i="20"/>
  <c r="FU63" i="19"/>
  <c r="FP63" i="19"/>
  <c r="FT63" i="19"/>
  <c r="FM69" i="18"/>
  <c r="FK120" i="20"/>
  <c r="FJ96" i="20"/>
  <c r="FF40" i="20"/>
  <c r="FP120" i="20"/>
  <c r="FK96" i="20"/>
  <c r="FT112" i="19"/>
  <c r="FR116" i="18"/>
  <c r="FV26" i="19"/>
  <c r="FT9" i="19"/>
  <c r="FT63" i="18"/>
  <c r="FJ125" i="20"/>
  <c r="FO63" i="19"/>
  <c r="FI120" i="20"/>
  <c r="FO96" i="20"/>
  <c r="FV112" i="19"/>
  <c r="FW112" i="19"/>
  <c r="FW26" i="19"/>
  <c r="FS9" i="19"/>
  <c r="FN63" i="18"/>
  <c r="FN125" i="20"/>
  <c r="FW63" i="19"/>
  <c r="FK40" i="20"/>
  <c r="FM13" i="20"/>
  <c r="FO40" i="20"/>
  <c r="FH40" i="20"/>
  <c r="FP40" i="20"/>
  <c r="FM120" i="20"/>
  <c r="FM125" i="20"/>
  <c r="FP96" i="20"/>
  <c r="FO112" i="19"/>
  <c r="FV63" i="19"/>
  <c r="FQ72" i="18"/>
  <c r="FP125" i="20"/>
  <c r="FQ63" i="19"/>
  <c r="FG96" i="20"/>
  <c r="FN63" i="19"/>
  <c r="FU116" i="18"/>
  <c r="FP112" i="19"/>
  <c r="FR63" i="19"/>
  <c r="FM66" i="18"/>
  <c r="FN72" i="18"/>
  <c r="FO125" i="20"/>
  <c r="FK125" i="20"/>
  <c r="FI40" i="20"/>
  <c r="FN96" i="20"/>
  <c r="FR112" i="19"/>
  <c r="FM63" i="19"/>
  <c r="FS66" i="18"/>
  <c r="FM112" i="19"/>
  <c r="FQ66" i="18"/>
  <c r="FN26" i="19"/>
  <c r="FM40" i="20"/>
  <c r="FP70" i="18"/>
  <c r="FO26" i="19"/>
  <c r="EW121" i="14"/>
  <c r="FQ50" i="19"/>
  <c r="FV75" i="19"/>
  <c r="FV118" i="19"/>
  <c r="FK51" i="20"/>
  <c r="FO112" i="18"/>
  <c r="FN116" i="18"/>
  <c r="FM72" i="18"/>
  <c r="FO32" i="20"/>
  <c r="FU124" i="18"/>
  <c r="FR29" i="19"/>
  <c r="FQ36" i="18"/>
  <c r="FQ123" i="19"/>
  <c r="FR116" i="19"/>
  <c r="FN126" i="19"/>
  <c r="FU73" i="19"/>
  <c r="FU127" i="19"/>
  <c r="FS112" i="18"/>
  <c r="FM32" i="20"/>
  <c r="FQ112" i="18"/>
  <c r="FH32" i="20"/>
  <c r="FQ59" i="18"/>
  <c r="FF111" i="20"/>
  <c r="FN112" i="18"/>
  <c r="FK32" i="20"/>
  <c r="FT59" i="18"/>
  <c r="FM90" i="18"/>
  <c r="FP59" i="18"/>
  <c r="FM111" i="20"/>
  <c r="FP113" i="19"/>
  <c r="FP80" i="18"/>
  <c r="FM112" i="18"/>
  <c r="FS111" i="18"/>
  <c r="FJ32" i="20"/>
  <c r="FH111" i="20"/>
  <c r="FU141" i="18"/>
  <c r="FS52" i="19"/>
  <c r="FO61" i="18"/>
  <c r="FO10" i="19"/>
  <c r="FR126" i="19"/>
  <c r="FM75" i="19"/>
  <c r="FT55" i="19"/>
  <c r="FM30" i="19"/>
  <c r="FW28" i="19"/>
  <c r="FO59" i="18"/>
  <c r="FS59" i="18"/>
  <c r="FT54" i="18"/>
  <c r="FS100" i="18"/>
  <c r="FG111" i="20"/>
  <c r="FR112" i="18"/>
  <c r="FF32" i="20"/>
  <c r="FP111" i="20"/>
  <c r="FL111" i="20"/>
  <c r="FU63" i="18"/>
  <c r="FN24" i="18"/>
  <c r="FO100" i="18"/>
  <c r="FP54" i="18"/>
  <c r="FT100" i="18"/>
  <c r="FK111" i="20"/>
  <c r="EG114" i="13"/>
  <c r="FR63" i="18"/>
  <c r="FN111" i="20"/>
  <c r="FR52" i="19"/>
  <c r="FM63" i="18"/>
  <c r="FV101" i="19"/>
  <c r="FT97" i="19"/>
  <c r="FQ61" i="19"/>
  <c r="FP10" i="19"/>
  <c r="ES123" i="14"/>
  <c r="FP100" i="18"/>
  <c r="FS61" i="19"/>
  <c r="FU59" i="18"/>
  <c r="FM54" i="18"/>
  <c r="FU100" i="18"/>
  <c r="EG112" i="13"/>
  <c r="FT112" i="18"/>
  <c r="FV61" i="19"/>
  <c r="FM100" i="18"/>
  <c r="FT21" i="19"/>
  <c r="FV21" i="19"/>
  <c r="FP9" i="19"/>
  <c r="FM101" i="19"/>
  <c r="FN61" i="19"/>
  <c r="FL108" i="20"/>
  <c r="FW61" i="19"/>
  <c r="FL32" i="20"/>
  <c r="FM61" i="19"/>
  <c r="FP61" i="19"/>
  <c r="FO113" i="19"/>
  <c r="FR66" i="18"/>
  <c r="FP116" i="18"/>
  <c r="FO28" i="18"/>
  <c r="FQ124" i="18"/>
  <c r="FP21" i="19"/>
  <c r="FS28" i="18"/>
  <c r="FU65" i="18"/>
  <c r="FR97" i="19"/>
  <c r="FW75" i="19"/>
  <c r="FR73" i="19"/>
  <c r="FV55" i="19"/>
  <c r="FO14" i="18"/>
  <c r="FH41" i="20"/>
  <c r="FG52" i="20"/>
  <c r="FR130" i="18"/>
  <c r="FQ8" i="19"/>
  <c r="FT113" i="19"/>
  <c r="FR64" i="18"/>
  <c r="FN100" i="18"/>
  <c r="FT95" i="19"/>
  <c r="FM111" i="18"/>
  <c r="FM14" i="18"/>
  <c r="FR47" i="19"/>
  <c r="FN111" i="18"/>
  <c r="FS47" i="19"/>
  <c r="FM124" i="19"/>
  <c r="FT8" i="19"/>
  <c r="FS65" i="18"/>
  <c r="FM21" i="19"/>
  <c r="FS61" i="18"/>
  <c r="FQ88" i="18"/>
  <c r="FS85" i="19"/>
  <c r="FR4" i="18"/>
  <c r="FO86" i="19"/>
  <c r="FR22" i="18"/>
  <c r="FU95" i="19"/>
  <c r="FQ14" i="18"/>
  <c r="FU111" i="18"/>
  <c r="FW47" i="19"/>
  <c r="FT124" i="19"/>
  <c r="FI41" i="20"/>
  <c r="FO16" i="20"/>
  <c r="FR95" i="19"/>
  <c r="FS14" i="18"/>
  <c r="FU14" i="18"/>
  <c r="FV124" i="19"/>
  <c r="FM41" i="20"/>
  <c r="FL41" i="20"/>
  <c r="FW119" i="19"/>
  <c r="FT119" i="19"/>
  <c r="FM119" i="19"/>
  <c r="FN28" i="18"/>
  <c r="FG85" i="20"/>
  <c r="FR108" i="18"/>
  <c r="FV47" i="19"/>
  <c r="FR14" i="18"/>
  <c r="FK41" i="20"/>
  <c r="FS119" i="19"/>
  <c r="FP47" i="19"/>
  <c r="FP14" i="18"/>
  <c r="FH16" i="20"/>
  <c r="FP16" i="20"/>
  <c r="FP41" i="20"/>
  <c r="FW124" i="19"/>
  <c r="FF41" i="20"/>
  <c r="FM47" i="19"/>
  <c r="FU119" i="19"/>
  <c r="FP119" i="19"/>
  <c r="FO41" i="20"/>
  <c r="FG41" i="20"/>
  <c r="FW8" i="19"/>
  <c r="FQ47" i="19"/>
  <c r="FV8" i="19"/>
  <c r="FR119" i="19"/>
  <c r="FK16" i="20"/>
  <c r="FF16" i="20"/>
  <c r="FM110" i="20"/>
  <c r="FO120" i="20"/>
  <c r="FS60" i="18"/>
  <c r="FU113" i="19"/>
  <c r="FS95" i="19"/>
  <c r="FN14" i="18"/>
  <c r="FU126" i="18"/>
  <c r="FS72" i="18"/>
  <c r="FP124" i="19"/>
  <c r="FN47" i="19"/>
  <c r="FT28" i="18"/>
  <c r="FS124" i="18"/>
  <c r="FP61" i="18"/>
  <c r="EW123" i="14"/>
  <c r="FS31" i="19"/>
  <c r="FT13" i="18"/>
  <c r="FN65" i="18"/>
  <c r="FR50" i="19"/>
  <c r="FH71" i="20"/>
  <c r="FO71" i="20"/>
  <c r="FK71" i="20"/>
  <c r="FJ71" i="20"/>
  <c r="FP71" i="20"/>
  <c r="FG71" i="20"/>
  <c r="FI71" i="20"/>
  <c r="FF71" i="20"/>
  <c r="FL71" i="20"/>
  <c r="FM71" i="20"/>
  <c r="FN71" i="20"/>
  <c r="FM16" i="20"/>
  <c r="FI16" i="20"/>
  <c r="FT91" i="18"/>
  <c r="FQ95" i="19"/>
  <c r="FO47" i="19"/>
  <c r="FR124" i="19"/>
  <c r="FU47" i="19"/>
  <c r="FM52" i="19"/>
  <c r="FR36" i="18"/>
  <c r="FT65" i="18"/>
  <c r="FG16" i="20"/>
  <c r="FU8" i="19"/>
  <c r="FO95" i="19"/>
  <c r="FQ124" i="19"/>
  <c r="FO119" i="19"/>
  <c r="FO8" i="19"/>
  <c r="FN95" i="19"/>
  <c r="FS124" i="19"/>
  <c r="FQ119" i="19"/>
  <c r="ES125" i="14"/>
  <c r="FW95" i="19"/>
  <c r="FS8" i="19"/>
  <c r="FR8" i="19"/>
  <c r="FV95" i="19"/>
  <c r="FQ111" i="18"/>
  <c r="FU124" i="19"/>
  <c r="FI68" i="20"/>
  <c r="FF110" i="20"/>
  <c r="FG61" i="20"/>
  <c r="FM6" i="18"/>
  <c r="FW122" i="19"/>
  <c r="FP66" i="18"/>
  <c r="FJ29" i="20"/>
  <c r="FP72" i="18"/>
  <c r="FR41" i="18"/>
  <c r="FP87" i="19"/>
  <c r="FP65" i="18"/>
  <c r="FR135" i="18"/>
  <c r="FQ55" i="18"/>
  <c r="FP84" i="18"/>
  <c r="FU101" i="19"/>
  <c r="FP122" i="19"/>
  <c r="FM24" i="18"/>
  <c r="FH110" i="20"/>
  <c r="FV122" i="19"/>
  <c r="FS45" i="19"/>
  <c r="FM45" i="19"/>
  <c r="FN87" i="19"/>
  <c r="FF29" i="20"/>
  <c r="FM41" i="18"/>
  <c r="FM87" i="19"/>
  <c r="FU77" i="18"/>
  <c r="FS135" i="18"/>
  <c r="FV6" i="19"/>
  <c r="FQ122" i="19"/>
  <c r="FH68" i="20"/>
  <c r="FL29" i="20"/>
  <c r="FO41" i="18"/>
  <c r="FT135" i="18"/>
  <c r="FU6" i="19"/>
  <c r="FO122" i="19"/>
  <c r="FI29" i="20"/>
  <c r="FU41" i="18"/>
  <c r="FT38" i="18"/>
  <c r="FO6" i="19"/>
  <c r="FK127" i="20"/>
  <c r="FQ6" i="19"/>
  <c r="FN135" i="18"/>
  <c r="FW45" i="19"/>
  <c r="FG29" i="20"/>
  <c r="FP41" i="18"/>
  <c r="FI61" i="20"/>
  <c r="FR6" i="19"/>
  <c r="FJ127" i="20"/>
  <c r="FQ135" i="18"/>
  <c r="FU6" i="18"/>
  <c r="FP29" i="20"/>
  <c r="FN41" i="18"/>
  <c r="FR87" i="19"/>
  <c r="FL61" i="20"/>
  <c r="FP77" i="18"/>
  <c r="FT6" i="19"/>
  <c r="FK61" i="20"/>
  <c r="FG68" i="20"/>
  <c r="FF62" i="20"/>
  <c r="FN16" i="20"/>
  <c r="FN61" i="20"/>
  <c r="FG120" i="20"/>
  <c r="FF52" i="20"/>
  <c r="FN74" i="18"/>
  <c r="FN122" i="19"/>
  <c r="FQ45" i="19"/>
  <c r="FO6" i="18"/>
  <c r="FN29" i="20"/>
  <c r="FS41" i="18"/>
  <c r="FW87" i="19"/>
  <c r="FO135" i="18"/>
  <c r="FM124" i="18"/>
  <c r="FH37" i="20"/>
  <c r="FM76" i="18"/>
  <c r="FQ61" i="18"/>
  <c r="FT77" i="18"/>
  <c r="FL121" i="20"/>
  <c r="FW20" i="19"/>
  <c r="FJ61" i="20"/>
  <c r="FP6" i="18"/>
  <c r="FT6" i="18"/>
  <c r="FM29" i="20"/>
  <c r="FQ116" i="18"/>
  <c r="FQ41" i="18"/>
  <c r="FU87" i="19"/>
  <c r="FQ76" i="18"/>
  <c r="FM61" i="18"/>
  <c r="FN77" i="18"/>
  <c r="FO87" i="19"/>
  <c r="FQ6" i="18"/>
  <c r="FP6" i="19"/>
  <c r="FO45" i="19"/>
  <c r="FS6" i="18"/>
  <c r="FK29" i="20"/>
  <c r="FV87" i="19"/>
  <c r="FH61" i="20"/>
  <c r="FU76" i="18"/>
  <c r="FS76" i="18"/>
  <c r="FQ77" i="18"/>
  <c r="FO61" i="20"/>
  <c r="EF112" i="13"/>
  <c r="FR45" i="19"/>
  <c r="FU135" i="18"/>
  <c r="FS6" i="19"/>
  <c r="FN6" i="18"/>
  <c r="FR76" i="18"/>
  <c r="FM77" i="18"/>
  <c r="FV45" i="19"/>
  <c r="FS122" i="19"/>
  <c r="FM61" i="20"/>
  <c r="FT122" i="19"/>
  <c r="FM122" i="19"/>
  <c r="FN45" i="19"/>
  <c r="FS87" i="19"/>
  <c r="FP45" i="19"/>
  <c r="FR77" i="18"/>
  <c r="FF104" i="20"/>
  <c r="FJ13" i="20"/>
  <c r="FU70" i="18"/>
  <c r="FO64" i="19"/>
  <c r="FT126" i="18"/>
  <c r="FO111" i="18"/>
  <c r="FP99" i="20"/>
  <c r="EU121" i="14"/>
  <c r="FS74" i="19"/>
  <c r="FO111" i="20"/>
  <c r="FI111" i="20"/>
  <c r="FT111" i="19"/>
  <c r="FG104" i="20"/>
  <c r="FM99" i="20"/>
  <c r="FM111" i="19"/>
  <c r="FH104" i="20"/>
  <c r="EV125" i="14"/>
  <c r="FO104" i="20"/>
  <c r="FO99" i="20"/>
  <c r="FO15" i="18"/>
  <c r="FM104" i="20"/>
  <c r="FJ10" i="20"/>
  <c r="FN64" i="19"/>
  <c r="FQ15" i="18"/>
  <c r="FW101" i="19"/>
  <c r="FP104" i="20"/>
  <c r="FI104" i="20"/>
  <c r="FG10" i="20"/>
  <c r="FF99" i="20"/>
  <c r="FR111" i="18"/>
  <c r="FT15" i="18"/>
  <c r="FR101" i="19"/>
  <c r="FN104" i="20"/>
  <c r="FK99" i="20"/>
  <c r="FQ70" i="18"/>
  <c r="FI58" i="20"/>
  <c r="FR70" i="18"/>
  <c r="FR64" i="19"/>
  <c r="FG63" i="20"/>
  <c r="FM63" i="20"/>
  <c r="FL104" i="20"/>
  <c r="FH99" i="20"/>
  <c r="FN99" i="20"/>
  <c r="FT70" i="18"/>
  <c r="FM64" i="19"/>
  <c r="FI99" i="20"/>
  <c r="FJ107" i="20"/>
  <c r="FM107" i="20"/>
  <c r="FH107" i="20"/>
  <c r="FP107" i="20"/>
  <c r="FL107" i="20"/>
  <c r="FO107" i="20"/>
  <c r="FK107" i="20"/>
  <c r="FI107" i="20"/>
  <c r="FG107" i="20"/>
  <c r="FF107" i="20"/>
  <c r="FN107" i="20"/>
  <c r="FS70" i="18"/>
  <c r="FL99" i="20"/>
  <c r="FM70" i="18"/>
  <c r="FT111" i="18"/>
  <c r="FU57" i="18"/>
  <c r="FQ75" i="18"/>
  <c r="FS141" i="18"/>
  <c r="FR74" i="19"/>
  <c r="FS38" i="18"/>
  <c r="FJ58" i="20"/>
  <c r="FM52" i="20"/>
  <c r="FM138" i="18"/>
  <c r="FU66" i="19"/>
  <c r="FO75" i="18"/>
  <c r="FN75" i="18"/>
  <c r="FO141" i="18"/>
  <c r="FO63" i="18"/>
  <c r="FO77" i="18"/>
  <c r="FT74" i="19"/>
  <c r="FT101" i="19"/>
  <c r="FN38" i="18"/>
  <c r="FO108" i="18"/>
  <c r="FG34" i="20"/>
  <c r="FP52" i="20"/>
  <c r="FQ78" i="18"/>
  <c r="FU138" i="18"/>
  <c r="FR141" i="18"/>
  <c r="FU38" i="18"/>
  <c r="FS66" i="19"/>
  <c r="FM75" i="18"/>
  <c r="FW54" i="19"/>
  <c r="FV74" i="19"/>
  <c r="FH34" i="20"/>
  <c r="FN120" i="20"/>
  <c r="FJ97" i="20"/>
  <c r="FQ138" i="18"/>
  <c r="FT141" i="18"/>
  <c r="FO38" i="18"/>
  <c r="FR75" i="18"/>
  <c r="FQ54" i="19"/>
  <c r="FQ31" i="18"/>
  <c r="FN74" i="19"/>
  <c r="FO54" i="19"/>
  <c r="FM38" i="18"/>
  <c r="FP75" i="18"/>
  <c r="FU75" i="18"/>
  <c r="FT29" i="19"/>
  <c r="FU31" i="18"/>
  <c r="FN82" i="18"/>
  <c r="FM90" i="19"/>
  <c r="FQ101" i="19"/>
  <c r="FS57" i="18"/>
  <c r="FQ140" i="18"/>
  <c r="FK97" i="20"/>
  <c r="FF48" i="20"/>
  <c r="FF120" i="20"/>
  <c r="FF97" i="20"/>
  <c r="FU78" i="18"/>
  <c r="FP54" i="19"/>
  <c r="FS75" i="18"/>
  <c r="FM78" i="18"/>
  <c r="FR54" i="19"/>
  <c r="FP141" i="18"/>
  <c r="FS31" i="18"/>
  <c r="FM82" i="18"/>
  <c r="FV50" i="19"/>
  <c r="FS101" i="19"/>
  <c r="FT57" i="18"/>
  <c r="FO140" i="18"/>
  <c r="FS54" i="19"/>
  <c r="FW74" i="19"/>
  <c r="FT78" i="18"/>
  <c r="FN54" i="19"/>
  <c r="FO31" i="18"/>
  <c r="FN88" i="18"/>
  <c r="FO113" i="20"/>
  <c r="FH120" i="20"/>
  <c r="FJ52" i="20"/>
  <c r="FP97" i="20"/>
  <c r="FP77" i="20"/>
  <c r="FS78" i="18"/>
  <c r="FQ141" i="18"/>
  <c r="FP74" i="19"/>
  <c r="FU54" i="19"/>
  <c r="FN31" i="18"/>
  <c r="FT92" i="18"/>
  <c r="FU50" i="19"/>
  <c r="FT88" i="18"/>
  <c r="FN48" i="20"/>
  <c r="FG97" i="20"/>
  <c r="FK113" i="20"/>
  <c r="FL120" i="20"/>
  <c r="FH52" i="20"/>
  <c r="FN97" i="20"/>
  <c r="FK77" i="20"/>
  <c r="FT31" i="18"/>
  <c r="FR31" i="18"/>
  <c r="FR88" i="18"/>
  <c r="FL52" i="20"/>
  <c r="FL97" i="20"/>
  <c r="FL77" i="20"/>
  <c r="FM97" i="20"/>
  <c r="FP78" i="18"/>
  <c r="FP31" i="18"/>
  <c r="FM141" i="18"/>
  <c r="FO74" i="19"/>
  <c r="FQ38" i="18"/>
  <c r="FO88" i="18"/>
  <c r="FI97" i="20"/>
  <c r="FR66" i="19"/>
  <c r="FU74" i="19"/>
  <c r="FP38" i="18"/>
  <c r="FM88" i="18"/>
  <c r="FN103" i="18"/>
  <c r="FO7" i="19"/>
  <c r="FR7" i="19"/>
  <c r="FS7" i="19"/>
  <c r="FU7" i="19"/>
  <c r="FW7" i="19"/>
  <c r="FM7" i="19"/>
  <c r="FQ7" i="19"/>
  <c r="FM46" i="18"/>
  <c r="FS46" i="18"/>
  <c r="FL16" i="20"/>
  <c r="FM68" i="20"/>
  <c r="FG109" i="20"/>
  <c r="FJ113" i="20"/>
  <c r="FN58" i="20"/>
  <c r="FI52" i="20"/>
  <c r="FQ46" i="18"/>
  <c r="FM107" i="18"/>
  <c r="FO98" i="18"/>
  <c r="FR103" i="18"/>
  <c r="FN66" i="18"/>
  <c r="FV66" i="19"/>
  <c r="FO92" i="18"/>
  <c r="FJ116" i="20"/>
  <c r="FQ74" i="19"/>
  <c r="FN90" i="19"/>
  <c r="FP111" i="19"/>
  <c r="FS50" i="19"/>
  <c r="FT70" i="19"/>
  <c r="FU40" i="18"/>
  <c r="FO57" i="18"/>
  <c r="FP88" i="18"/>
  <c r="FP140" i="18"/>
  <c r="FO9" i="19"/>
  <c r="FU9" i="19"/>
  <c r="FR9" i="19"/>
  <c r="FN9" i="19"/>
  <c r="FM9" i="19"/>
  <c r="FV9" i="19"/>
  <c r="FQ9" i="19"/>
  <c r="FK109" i="20"/>
  <c r="FR92" i="18"/>
  <c r="FM92" i="18"/>
  <c r="FP70" i="19"/>
  <c r="FM58" i="20"/>
  <c r="FL116" i="20"/>
  <c r="FT46" i="18"/>
  <c r="FO58" i="18"/>
  <c r="FM103" i="18"/>
  <c r="FU98" i="18"/>
  <c r="FQ92" i="18"/>
  <c r="FK116" i="20"/>
  <c r="FR90" i="19"/>
  <c r="FP98" i="19"/>
  <c r="FO40" i="18"/>
  <c r="FM13" i="19"/>
  <c r="FQ13" i="19"/>
  <c r="FN13" i="19"/>
  <c r="FP13" i="19"/>
  <c r="FU13" i="19"/>
  <c r="FP25" i="20"/>
  <c r="FG25" i="20"/>
  <c r="FS70" i="19"/>
  <c r="FQ66" i="19"/>
  <c r="FU46" i="18"/>
  <c r="FT107" i="18"/>
  <c r="FP92" i="18"/>
  <c r="FO116" i="20"/>
  <c r="FW111" i="19"/>
  <c r="FW98" i="19"/>
  <c r="FQ40" i="18"/>
  <c r="FS21" i="19"/>
  <c r="FU21" i="19"/>
  <c r="FR21" i="19"/>
  <c r="FN21" i="19"/>
  <c r="FW21" i="19"/>
  <c r="FR59" i="18"/>
  <c r="FN59" i="18"/>
  <c r="FI32" i="20"/>
  <c r="FP32" i="20"/>
  <c r="FN113" i="20"/>
  <c r="FH109" i="20"/>
  <c r="FW70" i="19"/>
  <c r="ET121" i="14"/>
  <c r="FQ70" i="19"/>
  <c r="FQ98" i="19"/>
  <c r="FN107" i="18"/>
  <c r="FQ126" i="18"/>
  <c r="FT13" i="19"/>
  <c r="FO13" i="18"/>
  <c r="FN36" i="18"/>
  <c r="FR82" i="18"/>
  <c r="FU92" i="18"/>
  <c r="FN116" i="20"/>
  <c r="FU90" i="19"/>
  <c r="FS111" i="19"/>
  <c r="FT50" i="19"/>
  <c r="FT98" i="19"/>
  <c r="FS40" i="18"/>
  <c r="FM57" i="18"/>
  <c r="FT108" i="18"/>
  <c r="FS140" i="18"/>
  <c r="FH56" i="20"/>
  <c r="FL109" i="20"/>
  <c r="ET125" i="14"/>
  <c r="FM70" i="19"/>
  <c r="FP116" i="20"/>
  <c r="FU98" i="19"/>
  <c r="FS126" i="18"/>
  <c r="FP109" i="20"/>
  <c r="FN126" i="18"/>
  <c r="FR13" i="19"/>
  <c r="FS13" i="18"/>
  <c r="FU82" i="18"/>
  <c r="FN92" i="18"/>
  <c r="FF116" i="20"/>
  <c r="FT90" i="19"/>
  <c r="FU111" i="19"/>
  <c r="FP50" i="19"/>
  <c r="FR98" i="19"/>
  <c r="FP40" i="18"/>
  <c r="FN57" i="18"/>
  <c r="FM108" i="18"/>
  <c r="FN29" i="19"/>
  <c r="FU29" i="19"/>
  <c r="FL44" i="20"/>
  <c r="FG44" i="20"/>
  <c r="FV90" i="19"/>
  <c r="FN56" i="20"/>
  <c r="FP71" i="18"/>
  <c r="FU70" i="19"/>
  <c r="FM116" i="20"/>
  <c r="FS62" i="18"/>
  <c r="FN98" i="19"/>
  <c r="FN62" i="18"/>
  <c r="FO109" i="20"/>
  <c r="FW13" i="19"/>
  <c r="FQ13" i="18"/>
  <c r="FN46" i="18"/>
  <c r="FT82" i="18"/>
  <c r="FI116" i="20"/>
  <c r="FQ90" i="19"/>
  <c r="FO111" i="19"/>
  <c r="FO50" i="19"/>
  <c r="FM98" i="19"/>
  <c r="FM40" i="18"/>
  <c r="FU88" i="18"/>
  <c r="FU108" i="18"/>
  <c r="FV31" i="19"/>
  <c r="FP31" i="19"/>
  <c r="FR31" i="19"/>
  <c r="FM31" i="19"/>
  <c r="FM56" i="20"/>
  <c r="FP56" i="20"/>
  <c r="FI48" i="20"/>
  <c r="FJ109" i="20"/>
  <c r="FI56" i="20"/>
  <c r="FH127" i="20"/>
  <c r="FJ48" i="20"/>
  <c r="FN109" i="20"/>
  <c r="FQ71" i="18"/>
  <c r="FN70" i="19"/>
  <c r="FV70" i="19"/>
  <c r="FS98" i="19"/>
  <c r="FQ62" i="18"/>
  <c r="FO66" i="19"/>
  <c r="FH116" i="20"/>
  <c r="FO98" i="19"/>
  <c r="FO62" i="18"/>
  <c r="FN70" i="18"/>
  <c r="FS107" i="18"/>
  <c r="FM116" i="18"/>
  <c r="FU72" i="18"/>
  <c r="FI80" i="20"/>
  <c r="FQ98" i="18"/>
  <c r="EW125" i="14"/>
  <c r="FT7" i="19"/>
  <c r="FQ21" i="19"/>
  <c r="FT31" i="19"/>
  <c r="FP46" i="18"/>
  <c r="FT98" i="18"/>
  <c r="FW90" i="19"/>
  <c r="FN111" i="19"/>
  <c r="FN50" i="19"/>
  <c r="FT40" i="18"/>
  <c r="FN108" i="18"/>
  <c r="FO76" i="18"/>
  <c r="FN76" i="18"/>
  <c r="FF56" i="20"/>
  <c r="FO48" i="20"/>
  <c r="FH58" i="20"/>
  <c r="EV123" i="14"/>
  <c r="FS103" i="18"/>
  <c r="FP62" i="18"/>
  <c r="FT103" i="18"/>
  <c r="FM66" i="19"/>
  <c r="FO107" i="18"/>
  <c r="FR98" i="18"/>
  <c r="FM98" i="18"/>
  <c r="FR46" i="18"/>
  <c r="FN7" i="19"/>
  <c r="FN98" i="18"/>
  <c r="FS90" i="19"/>
  <c r="FV111" i="19"/>
  <c r="FN40" i="18"/>
  <c r="FM18" i="19"/>
  <c r="FW18" i="19"/>
  <c r="FV18" i="19"/>
  <c r="FR18" i="19"/>
  <c r="FU18" i="19"/>
  <c r="FO18" i="19"/>
  <c r="FP18" i="19"/>
  <c r="FT18" i="19"/>
  <c r="FS18" i="19"/>
  <c r="FQ18" i="19"/>
  <c r="FN18" i="19"/>
  <c r="FO56" i="20"/>
  <c r="FK48" i="20"/>
  <c r="FP58" i="20"/>
  <c r="FO70" i="19"/>
  <c r="FW66" i="19"/>
  <c r="FU107" i="18"/>
  <c r="FO46" i="18"/>
  <c r="FV7" i="19"/>
  <c r="FP98" i="18"/>
  <c r="FO90" i="19"/>
  <c r="FR111" i="19"/>
  <c r="FN39" i="19"/>
  <c r="FS39" i="19"/>
  <c r="FR39" i="19"/>
  <c r="FM39" i="19"/>
  <c r="FW39" i="19"/>
  <c r="FV39" i="19"/>
  <c r="FP39" i="19"/>
  <c r="FQ39" i="19"/>
  <c r="FO39" i="19"/>
  <c r="FT39" i="19"/>
  <c r="FU39" i="19"/>
  <c r="FQ52" i="19"/>
  <c r="FU52" i="19"/>
  <c r="FK56" i="20"/>
  <c r="FP48" i="20"/>
  <c r="FG58" i="20"/>
  <c r="FF109" i="20"/>
  <c r="FU51" i="18"/>
  <c r="FP7" i="19"/>
  <c r="FP55" i="20"/>
  <c r="FI55" i="20"/>
  <c r="FN55" i="20"/>
  <c r="FM55" i="20"/>
  <c r="FK55" i="20"/>
  <c r="FF55" i="20"/>
  <c r="FL55" i="20"/>
  <c r="FO55" i="20"/>
  <c r="FH55" i="20"/>
  <c r="FG55" i="20"/>
  <c r="FJ55" i="20"/>
  <c r="FM54" i="19"/>
  <c r="FT54" i="19"/>
  <c r="FX142" i="21"/>
  <c r="FY141" i="21" s="1"/>
  <c r="EY106" i="15"/>
  <c r="EY111" i="15" s="1"/>
  <c r="FQ103" i="19"/>
  <c r="FW103" i="19"/>
  <c r="FR103" i="19"/>
  <c r="FN103" i="19"/>
  <c r="FO103" i="19"/>
  <c r="FU103" i="19"/>
  <c r="FQ89" i="18"/>
  <c r="FM89" i="18"/>
  <c r="FF20" i="20"/>
  <c r="FP34" i="20"/>
  <c r="FO10" i="20"/>
  <c r="FJ77" i="20"/>
  <c r="FS91" i="18"/>
  <c r="FR47" i="18"/>
  <c r="FT47" i="18"/>
  <c r="FS89" i="18"/>
  <c r="FO54" i="18"/>
  <c r="FS54" i="18"/>
  <c r="FQ54" i="18"/>
  <c r="FR54" i="18"/>
  <c r="FN54" i="18"/>
  <c r="FT125" i="19"/>
  <c r="FW125" i="19"/>
  <c r="FU125" i="19"/>
  <c r="FR125" i="19"/>
  <c r="FV125" i="19"/>
  <c r="FM125" i="19"/>
  <c r="FP125" i="19"/>
  <c r="FO125" i="19"/>
  <c r="FN125" i="19"/>
  <c r="FS125" i="19"/>
  <c r="FO34" i="20"/>
  <c r="FM10" i="20"/>
  <c r="FF77" i="20"/>
  <c r="FR91" i="18"/>
  <c r="FT103" i="19"/>
  <c r="FM103" i="19"/>
  <c r="FV103" i="19"/>
  <c r="FU89" i="18"/>
  <c r="FM58" i="18"/>
  <c r="FR58" i="18"/>
  <c r="FT58" i="18"/>
  <c r="FQ58" i="18"/>
  <c r="FU58" i="18"/>
  <c r="FP58" i="18"/>
  <c r="FS58" i="18"/>
  <c r="FU103" i="18"/>
  <c r="FO103" i="18"/>
  <c r="FT58" i="19"/>
  <c r="FM58" i="19"/>
  <c r="FN58" i="19"/>
  <c r="FO58" i="19"/>
  <c r="FQ58" i="19"/>
  <c r="FU58" i="19"/>
  <c r="FW58" i="19"/>
  <c r="FR58" i="19"/>
  <c r="FP58" i="19"/>
  <c r="FS58" i="19"/>
  <c r="FV58" i="19"/>
  <c r="FP129" i="19"/>
  <c r="FW129" i="19"/>
  <c r="FT129" i="19"/>
  <c r="FU129" i="19"/>
  <c r="FM129" i="19"/>
  <c r="FS129" i="19"/>
  <c r="FR129" i="19"/>
  <c r="FV129" i="19"/>
  <c r="FO129" i="19"/>
  <c r="FL54" i="20"/>
  <c r="FN34" i="20"/>
  <c r="FO51" i="18"/>
  <c r="FP103" i="19"/>
  <c r="FO89" i="18"/>
  <c r="FU71" i="18"/>
  <c r="FR71" i="18"/>
  <c r="FS71" i="18"/>
  <c r="FO71" i="18"/>
  <c r="FT71" i="18"/>
  <c r="FN71" i="18"/>
  <c r="FM62" i="18"/>
  <c r="FT62" i="18"/>
  <c r="FV64" i="19"/>
  <c r="FT64" i="19"/>
  <c r="FP64" i="19"/>
  <c r="FW64" i="19"/>
  <c r="FQ64" i="19"/>
  <c r="FU83" i="18"/>
  <c r="FR83" i="18"/>
  <c r="FN83" i="18"/>
  <c r="FM77" i="20"/>
  <c r="FI6" i="20"/>
  <c r="FH54" i="20"/>
  <c r="FP69" i="20"/>
  <c r="FL34" i="20"/>
  <c r="FK13" i="20"/>
  <c r="FI10" i="20"/>
  <c r="FN77" i="20"/>
  <c r="FN89" i="18"/>
  <c r="FO22" i="18"/>
  <c r="FN22" i="18"/>
  <c r="FQ22" i="18"/>
  <c r="FS22" i="18"/>
  <c r="FU22" i="18"/>
  <c r="FT22" i="18"/>
  <c r="FM22" i="18"/>
  <c r="FG87" i="20"/>
  <c r="FN87" i="20"/>
  <c r="FL87" i="20"/>
  <c r="FO87" i="20"/>
  <c r="FH87" i="20"/>
  <c r="FK87" i="20"/>
  <c r="FP87" i="20"/>
  <c r="FF87" i="20"/>
  <c r="FI87" i="20"/>
  <c r="FM87" i="20"/>
  <c r="FN64" i="18"/>
  <c r="FT64" i="18"/>
  <c r="FU64" i="18"/>
  <c r="FQ64" i="18"/>
  <c r="FP64" i="18"/>
  <c r="FM64" i="18"/>
  <c r="FN66" i="19"/>
  <c r="FT66" i="19"/>
  <c r="FF34" i="20"/>
  <c r="FN51" i="18"/>
  <c r="FR89" i="18"/>
  <c r="FU66" i="18"/>
  <c r="FO66" i="18"/>
  <c r="FT76" i="19"/>
  <c r="FP76" i="19"/>
  <c r="FS76" i="19"/>
  <c r="FW76" i="19"/>
  <c r="FV76" i="19"/>
  <c r="FN76" i="19"/>
  <c r="FU76" i="19"/>
  <c r="FQ76" i="19"/>
  <c r="FO76" i="19"/>
  <c r="FR76" i="19"/>
  <c r="FM76" i="19"/>
  <c r="FN25" i="18"/>
  <c r="FP25" i="18"/>
  <c r="FR25" i="18"/>
  <c r="FS25" i="18"/>
  <c r="FU25" i="18"/>
  <c r="FO25" i="18"/>
  <c r="FM25" i="18"/>
  <c r="FQ25" i="18"/>
  <c r="FT25" i="18"/>
  <c r="FL51" i="20"/>
  <c r="FO13" i="20"/>
  <c r="FP10" i="20"/>
  <c r="FO77" i="20"/>
  <c r="EY107" i="15"/>
  <c r="EY110" i="15" s="1"/>
  <c r="FT89" i="18"/>
  <c r="FP51" i="18"/>
  <c r="FQ69" i="19"/>
  <c r="FT69" i="19"/>
  <c r="FU69" i="19"/>
  <c r="FM69" i="19"/>
  <c r="FO69" i="19"/>
  <c r="FR69" i="19"/>
  <c r="FN69" i="19"/>
  <c r="FV69" i="19"/>
  <c r="FS69" i="19"/>
  <c r="FP69" i="19"/>
  <c r="FW69" i="19"/>
  <c r="FM126" i="18"/>
  <c r="FP126" i="18"/>
  <c r="FR126" i="18"/>
  <c r="FQ80" i="19"/>
  <c r="FW80" i="19"/>
  <c r="FP91" i="18"/>
  <c r="FM6" i="20"/>
  <c r="FP6" i="20"/>
  <c r="FJ103" i="20"/>
  <c r="FI13" i="20"/>
  <c r="FL10" i="20"/>
  <c r="FG77" i="20"/>
  <c r="FS103" i="19"/>
  <c r="FO83" i="18"/>
  <c r="FP89" i="18"/>
  <c r="FT116" i="18"/>
  <c r="FO138" i="18"/>
  <c r="FR138" i="18"/>
  <c r="FS138" i="18"/>
  <c r="FT138" i="18"/>
  <c r="FO79" i="19"/>
  <c r="FT79" i="19"/>
  <c r="FQ79" i="19"/>
  <c r="FW79" i="19"/>
  <c r="FU79" i="19"/>
  <c r="FR79" i="19"/>
  <c r="FN79" i="19"/>
  <c r="FP79" i="19"/>
  <c r="FV79" i="19"/>
  <c r="FM79" i="19"/>
  <c r="FS79" i="19"/>
  <c r="FS139" i="18"/>
  <c r="FT139" i="18"/>
  <c r="FN139" i="18"/>
  <c r="FR139" i="18"/>
  <c r="FP139" i="18"/>
  <c r="FO139" i="18"/>
  <c r="FQ139" i="18"/>
  <c r="FU139" i="18"/>
  <c r="FM139" i="18"/>
  <c r="FF118" i="20"/>
  <c r="FG118" i="20"/>
  <c r="FO118" i="20"/>
  <c r="FI118" i="20"/>
  <c r="FL118" i="20"/>
  <c r="FM118" i="20"/>
  <c r="FP118" i="20"/>
  <c r="FP86" i="19"/>
  <c r="FW86" i="19"/>
  <c r="FT86" i="19"/>
  <c r="FU86" i="19"/>
  <c r="FM86" i="19"/>
  <c r="FN86" i="19"/>
  <c r="FV86" i="19"/>
  <c r="FQ86" i="19"/>
  <c r="FR86" i="19"/>
  <c r="FO5" i="18"/>
  <c r="FN5" i="18"/>
  <c r="FM5" i="18"/>
  <c r="FT5" i="18"/>
  <c r="FS5" i="18"/>
  <c r="FR5" i="18"/>
  <c r="FU5" i="18"/>
  <c r="FQ5" i="18"/>
  <c r="FP5" i="18"/>
  <c r="EH112" i="13"/>
  <c r="EH114" i="13"/>
  <c r="EH94" i="13"/>
  <c r="FO69" i="20"/>
  <c r="FF69" i="20"/>
  <c r="FL6" i="20"/>
  <c r="FF10" i="20"/>
  <c r="FM34" i="20"/>
  <c r="FH72" i="20"/>
  <c r="FK34" i="20"/>
  <c r="FH103" i="20"/>
  <c r="FN13" i="20"/>
  <c r="FH10" i="20"/>
  <c r="FH77" i="20"/>
  <c r="FS83" i="18"/>
  <c r="FR107" i="18"/>
  <c r="FW83" i="19"/>
  <c r="FN83" i="19"/>
  <c r="FM83" i="19"/>
  <c r="FR83" i="19"/>
  <c r="FV83" i="19"/>
  <c r="FO83" i="19"/>
  <c r="FU83" i="19"/>
  <c r="FQ83" i="19"/>
  <c r="FP83" i="19"/>
  <c r="FT83" i="19"/>
  <c r="FS83" i="19"/>
  <c r="FM128" i="19"/>
  <c r="FW128" i="19"/>
  <c r="FT128" i="19"/>
  <c r="FV128" i="19"/>
  <c r="FR128" i="19"/>
  <c r="FQ128" i="19"/>
  <c r="FP128" i="19"/>
  <c r="FS128" i="19"/>
  <c r="FN128" i="19"/>
  <c r="FU128" i="19"/>
  <c r="FO128" i="19"/>
  <c r="FR56" i="19"/>
  <c r="FN56" i="19"/>
  <c r="FP56" i="19"/>
  <c r="FQ56" i="19"/>
  <c r="FV56" i="19"/>
  <c r="FU56" i="19"/>
  <c r="FW56" i="19"/>
  <c r="FS56" i="19"/>
  <c r="FT56" i="19"/>
  <c r="FO56" i="19"/>
  <c r="FM56" i="19"/>
  <c r="FW88" i="19"/>
  <c r="FM88" i="19"/>
  <c r="FU88" i="19"/>
  <c r="FO88" i="19"/>
  <c r="FR88" i="19"/>
  <c r="FV88" i="19"/>
  <c r="FT88" i="19"/>
  <c r="FN88" i="19"/>
  <c r="FP88" i="19"/>
  <c r="FQ88" i="19"/>
  <c r="FP7" i="18"/>
  <c r="FM7" i="18"/>
  <c r="FS7" i="18"/>
  <c r="FR7" i="18"/>
  <c r="FJ34" i="20"/>
  <c r="FH13" i="20"/>
  <c r="FT83" i="18"/>
  <c r="FM51" i="18"/>
  <c r="FV89" i="19"/>
  <c r="FM89" i="19"/>
  <c r="FW89" i="19"/>
  <c r="FS89" i="19"/>
  <c r="FU89" i="19"/>
  <c r="FT89" i="19"/>
  <c r="FP89" i="19"/>
  <c r="FN89" i="19"/>
  <c r="FR89" i="19"/>
  <c r="FQ89" i="19"/>
  <c r="FO89" i="19"/>
  <c r="FV60" i="19"/>
  <c r="FO60" i="19"/>
  <c r="FR60" i="19"/>
  <c r="FM60" i="19"/>
  <c r="FU60" i="19"/>
  <c r="FP60" i="19"/>
  <c r="FN60" i="19"/>
  <c r="FT60" i="19"/>
  <c r="FQ60" i="19"/>
  <c r="FW60" i="19"/>
  <c r="FS60" i="19"/>
  <c r="FO94" i="19"/>
  <c r="FR94" i="19"/>
  <c r="FP94" i="19"/>
  <c r="FN94" i="19"/>
  <c r="FQ94" i="19"/>
  <c r="FS94" i="19"/>
  <c r="FV94" i="19"/>
  <c r="FU94" i="19"/>
  <c r="FM94" i="19"/>
  <c r="FW94" i="19"/>
  <c r="FT94" i="19"/>
  <c r="FR17" i="18"/>
  <c r="FO17" i="18"/>
  <c r="FN17" i="18"/>
  <c r="FM17" i="18"/>
  <c r="FS17" i="18"/>
  <c r="FQ17" i="18"/>
  <c r="FU17" i="18"/>
  <c r="FT17" i="18"/>
  <c r="FP17" i="18"/>
  <c r="FN47" i="18"/>
  <c r="FQ47" i="18"/>
  <c r="FO47" i="18"/>
  <c r="FS47" i="18"/>
  <c r="FU47" i="18"/>
  <c r="FP47" i="18"/>
  <c r="FQ83" i="18"/>
  <c r="FJ54" i="20"/>
  <c r="FJ69" i="20"/>
  <c r="FI103" i="20"/>
  <c r="FK10" i="20"/>
  <c r="FP13" i="20"/>
  <c r="FP83" i="18"/>
  <c r="FU80" i="18"/>
  <c r="FN80" i="18"/>
  <c r="FU96" i="19"/>
  <c r="FW96" i="19"/>
  <c r="FT96" i="19"/>
  <c r="FO96" i="19"/>
  <c r="FM96" i="19"/>
  <c r="FR96" i="19"/>
  <c r="FN96" i="19"/>
  <c r="FV96" i="19"/>
  <c r="FP96" i="19"/>
  <c r="FQ96" i="19"/>
  <c r="FO23" i="18"/>
  <c r="FQ23" i="18"/>
  <c r="FR23" i="18"/>
  <c r="FM23" i="18"/>
  <c r="FN23" i="18"/>
  <c r="FU23" i="18"/>
  <c r="FP23" i="18"/>
  <c r="FT23" i="18"/>
  <c r="FS23" i="18"/>
  <c r="FR4" i="19"/>
  <c r="FU4" i="19"/>
  <c r="FN4" i="19"/>
  <c r="FP4" i="19"/>
  <c r="FQ4" i="19"/>
  <c r="FO4" i="19"/>
  <c r="FT4" i="19"/>
  <c r="FS4" i="19"/>
  <c r="FM4" i="19"/>
  <c r="FG62" i="20"/>
  <c r="EE112" i="13"/>
  <c r="FP74" i="18"/>
  <c r="FT74" i="18"/>
  <c r="FU74" i="18"/>
  <c r="FR74" i="18"/>
  <c r="FO74" i="18"/>
  <c r="FM74" i="18"/>
  <c r="FQ74" i="18"/>
  <c r="FK60" i="20"/>
  <c r="FI60" i="20"/>
  <c r="FN60" i="20"/>
  <c r="FM60" i="20"/>
  <c r="FO60" i="20"/>
  <c r="FP60" i="20"/>
  <c r="FJ60" i="20"/>
  <c r="FF60" i="20"/>
  <c r="FG60" i="20"/>
  <c r="FH60" i="20"/>
  <c r="FL60" i="20"/>
  <c r="FO123" i="20"/>
  <c r="FL123" i="20"/>
  <c r="FI123" i="20"/>
  <c r="FJ123" i="20"/>
  <c r="FH123" i="20"/>
  <c r="FK123" i="20"/>
  <c r="FM123" i="20"/>
  <c r="FG123" i="20"/>
  <c r="FF123" i="20"/>
  <c r="FP123" i="20"/>
  <c r="FN123" i="20"/>
  <c r="FQ114" i="18"/>
  <c r="FR114" i="18"/>
  <c r="FS114" i="18"/>
  <c r="FP114" i="18"/>
  <c r="FT114" i="18"/>
  <c r="FN114" i="18"/>
  <c r="FO114" i="18"/>
  <c r="FU114" i="18"/>
  <c r="FM114" i="18"/>
  <c r="FP36" i="19"/>
  <c r="FW36" i="19"/>
  <c r="FM36" i="19"/>
  <c r="FO36" i="19"/>
  <c r="FQ36" i="19"/>
  <c r="FU36" i="19"/>
  <c r="FS36" i="19"/>
  <c r="FV36" i="19"/>
  <c r="FR36" i="19"/>
  <c r="FN36" i="19"/>
  <c r="FT36" i="19"/>
  <c r="FJ62" i="20"/>
  <c r="FJ68" i="20"/>
  <c r="FI110" i="20"/>
  <c r="FI127" i="20"/>
  <c r="FJ72" i="20"/>
  <c r="FH108" i="20"/>
  <c r="FM113" i="20"/>
  <c r="FG103" i="20"/>
  <c r="FM130" i="18"/>
  <c r="FS130" i="18"/>
  <c r="FT130" i="18"/>
  <c r="FO130" i="18"/>
  <c r="FU130" i="18"/>
  <c r="FQ130" i="18"/>
  <c r="FO11" i="20"/>
  <c r="FI11" i="20"/>
  <c r="FG11" i="20"/>
  <c r="FM11" i="20"/>
  <c r="FP11" i="20"/>
  <c r="FJ11" i="20"/>
  <c r="FN11" i="20"/>
  <c r="FH11" i="20"/>
  <c r="FF11" i="20"/>
  <c r="FK11" i="20"/>
  <c r="FL11" i="20"/>
  <c r="FO60" i="18"/>
  <c r="FU60" i="18"/>
  <c r="FQ60" i="18"/>
  <c r="FT60" i="18"/>
  <c r="FN60" i="18"/>
  <c r="FP60" i="18"/>
  <c r="FQ49" i="19"/>
  <c r="FR49" i="19"/>
  <c r="FP49" i="19"/>
  <c r="FS49" i="19"/>
  <c r="FT49" i="19"/>
  <c r="FV49" i="19"/>
  <c r="FW49" i="19"/>
  <c r="FU49" i="19"/>
  <c r="FN49" i="19"/>
  <c r="FM49" i="19"/>
  <c r="FO49" i="19"/>
  <c r="FK121" i="17"/>
  <c r="FD121" i="17"/>
  <c r="FG121" i="17"/>
  <c r="FE121" i="17"/>
  <c r="FF121" i="17"/>
  <c r="FJ121" i="17"/>
  <c r="FH121" i="17"/>
  <c r="FL72" i="20"/>
  <c r="FJ108" i="20"/>
  <c r="FH113" i="20"/>
  <c r="FM103" i="20"/>
  <c r="FG39" i="20"/>
  <c r="FP95" i="20"/>
  <c r="FJ95" i="20"/>
  <c r="FN95" i="20"/>
  <c r="FM95" i="20"/>
  <c r="FF95" i="20"/>
  <c r="FG95" i="20"/>
  <c r="FL95" i="20"/>
  <c r="FI95" i="20"/>
  <c r="FO95" i="20"/>
  <c r="FK95" i="20"/>
  <c r="FH95" i="20"/>
  <c r="FL19" i="20"/>
  <c r="FH19" i="20"/>
  <c r="FP19" i="20"/>
  <c r="FM19" i="20"/>
  <c r="FI19" i="20"/>
  <c r="FO19" i="20"/>
  <c r="FK19" i="20"/>
  <c r="FJ19" i="20"/>
  <c r="FN19" i="20"/>
  <c r="FF19" i="20"/>
  <c r="FG19" i="20"/>
  <c r="FU91" i="18"/>
  <c r="FN91" i="18"/>
  <c r="FO91" i="18"/>
  <c r="FM91" i="18"/>
  <c r="FO51" i="19"/>
  <c r="FN51" i="19"/>
  <c r="FV51" i="19"/>
  <c r="FM51" i="19"/>
  <c r="FT51" i="19"/>
  <c r="FU51" i="19"/>
  <c r="FP51" i="19"/>
  <c r="FW51" i="19"/>
  <c r="FS51" i="19"/>
  <c r="FQ51" i="19"/>
  <c r="FR51" i="19"/>
  <c r="FN56" i="18"/>
  <c r="FT56" i="18"/>
  <c r="FU56" i="18"/>
  <c r="FP56" i="18"/>
  <c r="FM56" i="18"/>
  <c r="FO56" i="18"/>
  <c r="FS56" i="18"/>
  <c r="FQ56" i="18"/>
  <c r="FR56" i="18"/>
  <c r="FW117" i="19"/>
  <c r="FM117" i="19"/>
  <c r="FN117" i="19"/>
  <c r="FU117" i="19"/>
  <c r="FS117" i="19"/>
  <c r="FV117" i="19"/>
  <c r="FO117" i="19"/>
  <c r="FP117" i="19"/>
  <c r="FT117" i="19"/>
  <c r="FR117" i="19"/>
  <c r="FQ117" i="19"/>
  <c r="FK110" i="20"/>
  <c r="CZ60" i="9"/>
  <c r="DA60" i="9" s="1"/>
  <c r="EI90" i="13"/>
  <c r="EI94" i="13" s="1"/>
  <c r="FH35" i="20"/>
  <c r="FG35" i="20"/>
  <c r="FL35" i="20"/>
  <c r="FO35" i="20"/>
  <c r="FF35" i="20"/>
  <c r="FJ35" i="20"/>
  <c r="FN35" i="20"/>
  <c r="FK35" i="20"/>
  <c r="FI35" i="20"/>
  <c r="FP35" i="20"/>
  <c r="FM35" i="20"/>
  <c r="FT137" i="18"/>
  <c r="FR137" i="18"/>
  <c r="FQ137" i="18"/>
  <c r="FN137" i="18"/>
  <c r="FM137" i="18"/>
  <c r="FP137" i="18"/>
  <c r="FO137" i="18"/>
  <c r="FU137" i="18"/>
  <c r="FS137" i="18"/>
  <c r="FS27" i="18"/>
  <c r="FM27" i="18"/>
  <c r="FR27" i="18"/>
  <c r="FP27" i="18"/>
  <c r="FO27" i="18"/>
  <c r="FU27" i="18"/>
  <c r="FN27" i="18"/>
  <c r="FQ27" i="18"/>
  <c r="FT27" i="18"/>
  <c r="FU93" i="19"/>
  <c r="FS93" i="19"/>
  <c r="FV93" i="19"/>
  <c r="FR93" i="19"/>
  <c r="FN93" i="19"/>
  <c r="FM93" i="19"/>
  <c r="FT93" i="19"/>
  <c r="FO93" i="19"/>
  <c r="FQ93" i="19"/>
  <c r="FW93" i="19"/>
  <c r="FP93" i="19"/>
  <c r="FR65" i="19"/>
  <c r="FV65" i="19"/>
  <c r="FW65" i="19"/>
  <c r="FN65" i="19"/>
  <c r="FS65" i="19"/>
  <c r="FU65" i="19"/>
  <c r="FQ65" i="19"/>
  <c r="FM65" i="19"/>
  <c r="FP65" i="19"/>
  <c r="FO65" i="19"/>
  <c r="FT65" i="19"/>
  <c r="FN101" i="18"/>
  <c r="FP101" i="18"/>
  <c r="FU101" i="18"/>
  <c r="FR101" i="18"/>
  <c r="FT101" i="18"/>
  <c r="FQ101" i="18"/>
  <c r="FO101" i="18"/>
  <c r="FS101" i="18"/>
  <c r="FM101" i="18"/>
  <c r="FT8" i="18"/>
  <c r="FO8" i="18"/>
  <c r="FM8" i="18"/>
  <c r="FP8" i="18"/>
  <c r="FR8" i="18"/>
  <c r="FU8" i="18"/>
  <c r="FQ8" i="18"/>
  <c r="FN8" i="18"/>
  <c r="FS8" i="18"/>
  <c r="FK108" i="20"/>
  <c r="FQ107" i="19"/>
  <c r="FM107" i="19"/>
  <c r="FS107" i="19"/>
  <c r="FR107" i="19"/>
  <c r="FT107" i="19"/>
  <c r="FV107" i="19"/>
  <c r="FO107" i="19"/>
  <c r="FP107" i="19"/>
  <c r="FW107" i="19"/>
  <c r="FN107" i="19"/>
  <c r="FU107" i="19"/>
  <c r="FK6" i="20"/>
  <c r="FN62" i="20"/>
  <c r="FI69" i="20"/>
  <c r="FN6" i="20"/>
  <c r="FM62" i="20"/>
  <c r="FF68" i="20"/>
  <c r="FP72" i="20"/>
  <c r="FO103" i="20"/>
  <c r="FO62" i="20"/>
  <c r="FN68" i="20"/>
  <c r="FM69" i="20"/>
  <c r="FN110" i="20"/>
  <c r="FG127" i="20"/>
  <c r="FI54" i="20"/>
  <c r="FO108" i="20"/>
  <c r="FP113" i="20"/>
  <c r="FL103" i="20"/>
  <c r="FV33" i="19"/>
  <c r="FW33" i="19"/>
  <c r="FQ33" i="19"/>
  <c r="FT33" i="19"/>
  <c r="FR33" i="19"/>
  <c r="FN33" i="19"/>
  <c r="FU33" i="19"/>
  <c r="FO33" i="19"/>
  <c r="FM33" i="19"/>
  <c r="FS33" i="19"/>
  <c r="FP33" i="19"/>
  <c r="FS133" i="18"/>
  <c r="FP133" i="18"/>
  <c r="FQ133" i="18"/>
  <c r="FO133" i="18"/>
  <c r="FR133" i="18"/>
  <c r="FN133" i="18"/>
  <c r="FT133" i="18"/>
  <c r="FU133" i="18"/>
  <c r="FM133" i="18"/>
  <c r="FM67" i="19"/>
  <c r="FT67" i="19"/>
  <c r="FO67" i="19"/>
  <c r="FU67" i="19"/>
  <c r="FS67" i="19"/>
  <c r="FR67" i="19"/>
  <c r="FN67" i="19"/>
  <c r="FP67" i="19"/>
  <c r="FW67" i="19"/>
  <c r="FQ67" i="19"/>
  <c r="FV67" i="19"/>
  <c r="FR14" i="19"/>
  <c r="FT14" i="19"/>
  <c r="FQ14" i="19"/>
  <c r="FW14" i="19"/>
  <c r="FV14" i="19"/>
  <c r="FU14" i="19"/>
  <c r="FS14" i="19"/>
  <c r="FM14" i="19"/>
  <c r="FP14" i="19"/>
  <c r="FO14" i="19"/>
  <c r="FN14" i="19"/>
  <c r="FN127" i="20"/>
  <c r="FN54" i="20"/>
  <c r="FF108" i="20"/>
  <c r="FG6" i="20"/>
  <c r="FH6" i="20"/>
  <c r="FP62" i="20"/>
  <c r="FK68" i="20"/>
  <c r="FL69" i="20"/>
  <c r="FG110" i="20"/>
  <c r="FP127" i="20"/>
  <c r="FG54" i="20"/>
  <c r="FM108" i="20"/>
  <c r="FI113" i="20"/>
  <c r="FP103" i="20"/>
  <c r="FV38" i="19"/>
  <c r="FO38" i="19"/>
  <c r="FQ38" i="19"/>
  <c r="FP38" i="19"/>
  <c r="FW38" i="19"/>
  <c r="FN38" i="19"/>
  <c r="FM38" i="19"/>
  <c r="FT38" i="19"/>
  <c r="FU38" i="19"/>
  <c r="FR38" i="19"/>
  <c r="FS38" i="19"/>
  <c r="FV68" i="19"/>
  <c r="FN68" i="19"/>
  <c r="FR68" i="19"/>
  <c r="FO68" i="19"/>
  <c r="FQ68" i="19"/>
  <c r="FM68" i="19"/>
  <c r="FU68" i="19"/>
  <c r="FP68" i="19"/>
  <c r="FW68" i="19"/>
  <c r="FS68" i="19"/>
  <c r="FT68" i="19"/>
  <c r="FP33" i="18"/>
  <c r="FR33" i="18"/>
  <c r="FO33" i="18"/>
  <c r="FM33" i="18"/>
  <c r="FN33" i="18"/>
  <c r="FT33" i="18"/>
  <c r="FQ33" i="18"/>
  <c r="FU33" i="18"/>
  <c r="FS33" i="18"/>
  <c r="FK53" i="20"/>
  <c r="FO53" i="20"/>
  <c r="FG53" i="20"/>
  <c r="FL53" i="20"/>
  <c r="FM53" i="20"/>
  <c r="FH53" i="20"/>
  <c r="FI53" i="20"/>
  <c r="FP53" i="20"/>
  <c r="FJ53" i="20"/>
  <c r="FN53" i="20"/>
  <c r="FF53" i="20"/>
  <c r="FO127" i="20"/>
  <c r="FK69" i="20"/>
  <c r="FP110" i="20"/>
  <c r="FI108" i="20"/>
  <c r="FF113" i="20"/>
  <c r="FM51" i="20"/>
  <c r="FN103" i="20"/>
  <c r="FM118" i="16"/>
  <c r="FM124" i="16" s="1"/>
  <c r="FV42" i="19"/>
  <c r="FU42" i="19"/>
  <c r="FR42" i="19"/>
  <c r="FM42" i="19"/>
  <c r="FT42" i="19"/>
  <c r="FP42" i="19"/>
  <c r="FQ42" i="19"/>
  <c r="FW42" i="19"/>
  <c r="FS42" i="19"/>
  <c r="FN42" i="19"/>
  <c r="FO42" i="19"/>
  <c r="FW82" i="19"/>
  <c r="FM82" i="19"/>
  <c r="FR82" i="19"/>
  <c r="FV82" i="19"/>
  <c r="FT82" i="19"/>
  <c r="FQ82" i="19"/>
  <c r="FU82" i="19"/>
  <c r="FP82" i="19"/>
  <c r="FN82" i="19"/>
  <c r="FS82" i="19"/>
  <c r="FO82" i="19"/>
  <c r="FM44" i="18"/>
  <c r="FS44" i="18"/>
  <c r="FN44" i="18"/>
  <c r="FO44" i="18"/>
  <c r="FU44" i="18"/>
  <c r="FT44" i="18"/>
  <c r="FR44" i="18"/>
  <c r="FP44" i="18"/>
  <c r="FQ44" i="18"/>
  <c r="ET123" i="14"/>
  <c r="FU92" i="19"/>
  <c r="FR92" i="19"/>
  <c r="FQ92" i="19"/>
  <c r="FP92" i="19"/>
  <c r="FO92" i="19"/>
  <c r="FV92" i="19"/>
  <c r="FT92" i="19"/>
  <c r="FS92" i="19"/>
  <c r="FM92" i="19"/>
  <c r="FN92" i="19"/>
  <c r="FW92" i="19"/>
  <c r="FL113" i="20"/>
  <c r="FJ6" i="20"/>
  <c r="FK62" i="20"/>
  <c r="FL68" i="20"/>
  <c r="FN69" i="20"/>
  <c r="FJ110" i="20"/>
  <c r="FF127" i="20"/>
  <c r="FF6" i="20"/>
  <c r="FL62" i="20"/>
  <c r="FO68" i="20"/>
  <c r="FH69" i="20"/>
  <c r="FL110" i="20"/>
  <c r="FM127" i="20"/>
  <c r="FO54" i="20"/>
  <c r="FN108" i="20"/>
  <c r="FH51" i="20"/>
  <c r="FK103" i="20"/>
  <c r="FO102" i="20"/>
  <c r="FI102" i="20"/>
  <c r="FP102" i="20"/>
  <c r="FG102" i="20"/>
  <c r="FM102" i="20"/>
  <c r="FK102" i="20"/>
  <c r="FN102" i="20"/>
  <c r="FJ102" i="20"/>
  <c r="FH102" i="20"/>
  <c r="FL102" i="20"/>
  <c r="FF102" i="20"/>
  <c r="FO44" i="19"/>
  <c r="FU44" i="19"/>
  <c r="FP44" i="19"/>
  <c r="FN44" i="19"/>
  <c r="FT44" i="19"/>
  <c r="FS44" i="19"/>
  <c r="FQ44" i="19"/>
  <c r="FR44" i="19"/>
  <c r="FV44" i="19"/>
  <c r="FM44" i="19"/>
  <c r="FW44" i="19"/>
  <c r="FU84" i="19"/>
  <c r="FP84" i="19"/>
  <c r="FR84" i="19"/>
  <c r="FM84" i="19"/>
  <c r="FO84" i="19"/>
  <c r="FS84" i="19"/>
  <c r="FW84" i="19"/>
  <c r="FV84" i="19"/>
  <c r="FN84" i="19"/>
  <c r="FQ84" i="19"/>
  <c r="FT84" i="19"/>
  <c r="FQ32" i="18"/>
  <c r="FM32" i="18"/>
  <c r="FN32" i="18"/>
  <c r="FU32" i="18"/>
  <c r="FO32" i="18"/>
  <c r="FP32" i="18"/>
  <c r="FR32" i="18"/>
  <c r="FS32" i="18"/>
  <c r="FT32" i="18"/>
  <c r="FM54" i="20"/>
  <c r="FR108" i="19"/>
  <c r="FP108" i="19"/>
  <c r="FW108" i="19"/>
  <c r="FS108" i="19"/>
  <c r="FV108" i="19"/>
  <c r="FO108" i="19"/>
  <c r="FN108" i="19"/>
  <c r="FU108" i="19"/>
  <c r="FT108" i="19"/>
  <c r="FQ108" i="19"/>
  <c r="FM108" i="19"/>
  <c r="FN79" i="18"/>
  <c r="FP79" i="18"/>
  <c r="FM79" i="18"/>
  <c r="FQ79" i="18"/>
  <c r="FO79" i="18"/>
  <c r="FT79" i="18"/>
  <c r="FR79" i="18"/>
  <c r="FU79" i="18"/>
  <c r="FS79" i="18"/>
  <c r="FS91" i="19"/>
  <c r="FT91" i="19"/>
  <c r="FQ91" i="19"/>
  <c r="FM91" i="19"/>
  <c r="FU91" i="19"/>
  <c r="FR91" i="19"/>
  <c r="FP91" i="19"/>
  <c r="FN91" i="19"/>
  <c r="FO91" i="19"/>
  <c r="FV91" i="19"/>
  <c r="FW91" i="19"/>
  <c r="FH62" i="20"/>
  <c r="FG108" i="20"/>
  <c r="FF51" i="20"/>
  <c r="FI51" i="20"/>
  <c r="EE89" i="12"/>
  <c r="EF90" i="12" s="1"/>
  <c r="FQ50" i="18"/>
  <c r="FS50" i="18"/>
  <c r="FM50" i="18"/>
  <c r="FU50" i="18"/>
  <c r="FP50" i="18"/>
  <c r="FO50" i="18"/>
  <c r="FR50" i="18"/>
  <c r="FT50" i="18"/>
  <c r="FN50" i="18"/>
  <c r="FN90" i="18"/>
  <c r="FR90" i="18"/>
  <c r="FQ90" i="18"/>
  <c r="FT90" i="18"/>
  <c r="FU90" i="18"/>
  <c r="FO90" i="18"/>
  <c r="FP90" i="18"/>
  <c r="FM14" i="20"/>
  <c r="FN14" i="20"/>
  <c r="FK14" i="20"/>
  <c r="FP14" i="20"/>
  <c r="FL14" i="20"/>
  <c r="FF14" i="20"/>
  <c r="FI14" i="20"/>
  <c r="FO14" i="20"/>
  <c r="FG14" i="20"/>
  <c r="FJ14" i="20"/>
  <c r="FH14" i="20"/>
  <c r="FU45" i="18"/>
  <c r="FP45" i="18"/>
  <c r="FO45" i="18"/>
  <c r="FM45" i="18"/>
  <c r="FR45" i="18"/>
  <c r="FN45" i="18"/>
  <c r="FT45" i="18"/>
  <c r="FQ45" i="18"/>
  <c r="FS45" i="18"/>
  <c r="FK39" i="20"/>
  <c r="FP93" i="18"/>
  <c r="FT93" i="18"/>
  <c r="FM93" i="18"/>
  <c r="FR93" i="18"/>
  <c r="FU93" i="18"/>
  <c r="FN93" i="18"/>
  <c r="FQ93" i="18"/>
  <c r="FS93" i="18"/>
  <c r="FO93" i="18"/>
  <c r="EU123" i="14"/>
  <c r="FH39" i="20"/>
  <c r="EX98" i="14"/>
  <c r="FN120" i="18"/>
  <c r="FU120" i="18"/>
  <c r="FO120" i="18"/>
  <c r="FR120" i="18"/>
  <c r="FS120" i="18"/>
  <c r="FP120" i="18"/>
  <c r="FT120" i="18"/>
  <c r="FM120" i="18"/>
  <c r="FQ120" i="18"/>
  <c r="EU125" i="14"/>
  <c r="FN51" i="20"/>
  <c r="FN39" i="20"/>
  <c r="FE140" i="20"/>
  <c r="FV72" i="19"/>
  <c r="FT72" i="19"/>
  <c r="FM72" i="19"/>
  <c r="FW72" i="19"/>
  <c r="FR72" i="19"/>
  <c r="FO72" i="19"/>
  <c r="FN72" i="19"/>
  <c r="FU72" i="19"/>
  <c r="FQ72" i="19"/>
  <c r="FS72" i="19"/>
  <c r="FP72" i="19"/>
  <c r="FG48" i="20"/>
  <c r="FO58" i="20"/>
  <c r="FO51" i="20"/>
  <c r="FJ39" i="20"/>
  <c r="FE142" i="20"/>
  <c r="FT121" i="19"/>
  <c r="FS121" i="19"/>
  <c r="FQ121" i="19"/>
  <c r="FW121" i="19"/>
  <c r="FV121" i="19"/>
  <c r="FU121" i="19"/>
  <c r="FM121" i="19"/>
  <c r="FP121" i="19"/>
  <c r="FR121" i="19"/>
  <c r="FN121" i="19"/>
  <c r="FO121" i="19"/>
  <c r="FV16" i="19"/>
  <c r="FO16" i="19"/>
  <c r="FQ16" i="19"/>
  <c r="FN16" i="19"/>
  <c r="FR16" i="19"/>
  <c r="FS16" i="19"/>
  <c r="FT16" i="19"/>
  <c r="FU16" i="19"/>
  <c r="FP16" i="19"/>
  <c r="FW16" i="19"/>
  <c r="FM16" i="19"/>
  <c r="FF83" i="20"/>
  <c r="FJ56" i="20"/>
  <c r="FL48" i="20"/>
  <c r="FK58" i="20"/>
  <c r="FG51" i="20"/>
  <c r="FL39" i="20"/>
  <c r="FN5" i="19"/>
  <c r="FU5" i="19"/>
  <c r="FQ5" i="19"/>
  <c r="FS5" i="19"/>
  <c r="FT5" i="19"/>
  <c r="FM5" i="19"/>
  <c r="FO5" i="19"/>
  <c r="FR5" i="19"/>
  <c r="FP5" i="19"/>
  <c r="FV5" i="19"/>
  <c r="FW5" i="19"/>
  <c r="FL131" i="19"/>
  <c r="FL28" i="20"/>
  <c r="FF28" i="20"/>
  <c r="FK28" i="20"/>
  <c r="FH28" i="20"/>
  <c r="FN28" i="20"/>
  <c r="FJ28" i="20"/>
  <c r="FG28" i="20"/>
  <c r="FP28" i="20"/>
  <c r="FO28" i="20"/>
  <c r="FI28" i="20"/>
  <c r="FM28" i="20"/>
  <c r="FT32" i="19"/>
  <c r="FO32" i="19"/>
  <c r="FQ32" i="19"/>
  <c r="FN32" i="19"/>
  <c r="FR32" i="19"/>
  <c r="FP32" i="19"/>
  <c r="FV32" i="19"/>
  <c r="FW32" i="19"/>
  <c r="FM32" i="19"/>
  <c r="FS32" i="19"/>
  <c r="FU32" i="19"/>
  <c r="FI39" i="20"/>
  <c r="FU15" i="19"/>
  <c r="FR15" i="19"/>
  <c r="FP15" i="19"/>
  <c r="FM15" i="19"/>
  <c r="FO15" i="19"/>
  <c r="FQ15" i="19"/>
  <c r="FW15" i="19"/>
  <c r="FT15" i="19"/>
  <c r="FS15" i="19"/>
  <c r="FN15" i="19"/>
  <c r="FV15" i="19"/>
  <c r="FC120" i="17"/>
  <c r="FR35" i="19"/>
  <c r="FO35" i="19"/>
  <c r="FM35" i="19"/>
  <c r="FU35" i="19"/>
  <c r="FQ35" i="19"/>
  <c r="FN35" i="19"/>
  <c r="FW35" i="19"/>
  <c r="FV35" i="19"/>
  <c r="FT35" i="19"/>
  <c r="FP35" i="19"/>
  <c r="FS35" i="19"/>
  <c r="FQ100" i="19"/>
  <c r="FN100" i="19"/>
  <c r="FS100" i="19"/>
  <c r="FR100" i="19"/>
  <c r="FV100" i="19"/>
  <c r="FO100" i="19"/>
  <c r="FP100" i="19"/>
  <c r="FM100" i="19"/>
  <c r="FT100" i="19"/>
  <c r="FW100" i="19"/>
  <c r="FU100" i="19"/>
  <c r="FN115" i="19"/>
  <c r="FS115" i="19"/>
  <c r="FM115" i="19"/>
  <c r="FU115" i="19"/>
  <c r="FR115" i="19"/>
  <c r="FO115" i="19"/>
  <c r="FV115" i="19"/>
  <c r="FP115" i="19"/>
  <c r="FQ115" i="19"/>
  <c r="FW115" i="19"/>
  <c r="FT115" i="19"/>
  <c r="FM20" i="20"/>
  <c r="FH48" i="20"/>
  <c r="FL58" i="20"/>
  <c r="FJ51" i="20"/>
  <c r="FP39" i="20"/>
  <c r="FR52" i="18"/>
  <c r="FT52" i="18"/>
  <c r="FQ52" i="18"/>
  <c r="FN52" i="18"/>
  <c r="FP52" i="18"/>
  <c r="FU52" i="18"/>
  <c r="FO52" i="18"/>
  <c r="FS52" i="18"/>
  <c r="FM52" i="18"/>
  <c r="FQ37" i="18"/>
  <c r="FP37" i="18"/>
  <c r="FS37" i="18"/>
  <c r="FU37" i="18"/>
  <c r="FR37" i="18"/>
  <c r="FO37" i="18"/>
  <c r="FT37" i="18"/>
  <c r="FM37" i="18"/>
  <c r="FN37" i="18"/>
  <c r="FL143" i="18"/>
  <c r="FF39" i="20"/>
  <c r="FM39" i="20"/>
  <c r="FL13" i="20"/>
  <c r="FR113" i="18"/>
  <c r="FP113" i="18"/>
  <c r="FN113" i="18"/>
  <c r="FQ113" i="18"/>
  <c r="FT113" i="18"/>
  <c r="FU113" i="18"/>
  <c r="FM113" i="18"/>
  <c r="FS113" i="18"/>
  <c r="FO113" i="18"/>
  <c r="FL24" i="20"/>
  <c r="FG105" i="20"/>
  <c r="FN105" i="20"/>
  <c r="FK105" i="20"/>
  <c r="FI105" i="20"/>
  <c r="FO105" i="20"/>
  <c r="FH105" i="20"/>
  <c r="FP105" i="20"/>
  <c r="FG100" i="20"/>
  <c r="FO100" i="20"/>
  <c r="FP100" i="20"/>
  <c r="FF100" i="20"/>
  <c r="FN100" i="20"/>
  <c r="FH100" i="20"/>
  <c r="FJ100" i="20"/>
  <c r="FL100" i="20"/>
  <c r="FK100" i="20"/>
  <c r="FI88" i="20"/>
  <c r="FM88" i="20"/>
  <c r="FH88" i="20"/>
  <c r="FJ88" i="20"/>
  <c r="FF88" i="20"/>
  <c r="FK88" i="20"/>
  <c r="FG88" i="20"/>
  <c r="FO88" i="20"/>
  <c r="FL88" i="20"/>
  <c r="FG83" i="20"/>
  <c r="FM83" i="20"/>
  <c r="FJ83" i="20"/>
  <c r="FP83" i="20"/>
  <c r="FI24" i="20"/>
  <c r="FM24" i="20"/>
  <c r="FF24" i="20"/>
  <c r="FH24" i="20"/>
  <c r="FJ24" i="20"/>
  <c r="FK24" i="20"/>
  <c r="FP24" i="20"/>
  <c r="FO24" i="20"/>
  <c r="FF13" i="20"/>
  <c r="FM100" i="20"/>
  <c r="FK73" i="20"/>
  <c r="FN73" i="20"/>
  <c r="FF73" i="20"/>
  <c r="FL73" i="20"/>
  <c r="FJ73" i="20"/>
  <c r="FM73" i="20"/>
  <c r="FI73" i="20"/>
  <c r="FH73" i="20"/>
  <c r="FO73" i="20"/>
  <c r="FP73" i="20"/>
  <c r="FO72" i="20"/>
  <c r="FG72" i="20"/>
  <c r="FI72" i="20"/>
  <c r="FK72" i="20"/>
  <c r="FF72" i="20"/>
  <c r="FN72" i="20"/>
  <c r="FP50" i="20"/>
  <c r="FL50" i="20"/>
  <c r="FH50" i="20"/>
  <c r="FJ50" i="20"/>
  <c r="FO50" i="20"/>
  <c r="FI50" i="20"/>
  <c r="FF50" i="20"/>
  <c r="FJ20" i="20"/>
  <c r="FG20" i="20"/>
  <c r="FI20" i="20"/>
  <c r="FL20" i="20"/>
  <c r="FK20" i="20"/>
  <c r="FH20" i="20"/>
  <c r="FN20" i="20"/>
  <c r="FP20" i="20"/>
  <c r="FN83" i="20"/>
  <c r="FI83" i="20"/>
  <c r="FL83" i="20"/>
  <c r="FK54" i="20"/>
  <c r="FF54" i="20"/>
  <c r="FJ105" i="20"/>
  <c r="FL105" i="20"/>
  <c r="FM105" i="20"/>
  <c r="FP88" i="20"/>
  <c r="FG50" i="20"/>
  <c r="FN50" i="20"/>
  <c r="FK50" i="20"/>
  <c r="FN24" i="20"/>
  <c r="FK47" i="20"/>
  <c r="FM47" i="20"/>
  <c r="FP47" i="20"/>
  <c r="FI47" i="20"/>
  <c r="FO47" i="20"/>
  <c r="FE131" i="20"/>
  <c r="FG47" i="20"/>
  <c r="FN47" i="20"/>
  <c r="FH47" i="20"/>
  <c r="FF47" i="20"/>
  <c r="FL47" i="20"/>
  <c r="FO83" i="20"/>
  <c r="FH83" i="20"/>
  <c r="FJ9" i="20"/>
  <c r="FH9" i="20"/>
  <c r="FO9" i="20"/>
  <c r="FK9" i="20"/>
  <c r="FG9" i="20"/>
  <c r="FN9" i="20"/>
  <c r="FF9" i="20"/>
  <c r="FP9" i="20"/>
  <c r="FI9" i="20"/>
  <c r="FM9" i="20"/>
  <c r="FL9" i="20"/>
  <c r="EI114" i="13" l="1"/>
  <c r="EX125" i="14"/>
  <c r="EI112" i="13"/>
  <c r="EJ92" i="13"/>
  <c r="EX121" i="14"/>
  <c r="FM123" i="16"/>
  <c r="EE92" i="12"/>
  <c r="FP143" i="18"/>
  <c r="B118" i="16"/>
  <c r="EX123" i="14"/>
  <c r="FS143" i="18"/>
  <c r="FM143" i="18"/>
  <c r="FV131" i="19"/>
  <c r="FW131" i="19"/>
  <c r="FN143" i="18"/>
  <c r="FT143" i="18"/>
  <c r="FO143" i="18"/>
  <c r="FR143" i="18"/>
  <c r="FQ143" i="18"/>
  <c r="FU143" i="18"/>
  <c r="FL136" i="19"/>
  <c r="FL137" i="19"/>
  <c r="EX103" i="14"/>
  <c r="EX100" i="14"/>
  <c r="FP131" i="19"/>
  <c r="FR131" i="19"/>
  <c r="FO131" i="19"/>
  <c r="FM131" i="19"/>
  <c r="FT131" i="19"/>
  <c r="FL149" i="18"/>
  <c r="FL148" i="18"/>
  <c r="FQ131" i="19"/>
  <c r="FE137" i="20"/>
  <c r="FE136" i="20"/>
  <c r="FS131" i="19"/>
  <c r="FC126" i="17"/>
  <c r="FC125" i="17"/>
  <c r="FU131" i="19"/>
  <c r="FN131" i="19"/>
  <c r="FZ141" i="21"/>
  <c r="GA141" i="21"/>
  <c r="GB141" i="21"/>
  <c r="GC141" i="21"/>
  <c r="GE141" i="21"/>
  <c r="FW141" i="21"/>
  <c r="FX141" i="21"/>
  <c r="GD141" i="21"/>
  <c r="FU141" i="21"/>
  <c r="FV141" i="21"/>
  <c r="FJ131" i="20"/>
  <c r="FP131" i="20"/>
  <c r="FM131" i="20"/>
  <c r="FI131" i="20"/>
  <c r="FK131" i="20"/>
  <c r="FG131" i="20"/>
  <c r="FF131" i="20"/>
  <c r="FN131" i="20"/>
  <c r="FO131" i="20"/>
  <c r="FH131" i="20"/>
  <c r="FL131" i="20"/>
  <c r="FP145" i="18" l="1"/>
  <c r="FM144" i="18" s="1"/>
  <c r="FP133" i="19"/>
  <c r="FS132" i="19" s="1"/>
  <c r="FI133" i="20"/>
  <c r="FI132" i="20" s="1"/>
  <c r="FS144" i="18" l="1"/>
  <c r="FN144" i="18"/>
  <c r="FQ144" i="18"/>
  <c r="FR144" i="18"/>
  <c r="FP144" i="18"/>
  <c r="FT144" i="18"/>
  <c r="FO144" i="18"/>
  <c r="FU144" i="18"/>
  <c r="FW132" i="19"/>
  <c r="FV132" i="19"/>
  <c r="FQ132" i="19"/>
  <c r="FP132" i="19"/>
  <c r="FO132" i="19"/>
  <c r="FR132" i="19"/>
  <c r="FU132" i="19"/>
  <c r="FM132" i="19"/>
  <c r="FN132" i="19"/>
  <c r="FT132" i="19"/>
  <c r="FJ132" i="20"/>
  <c r="FG132" i="20"/>
  <c r="FO132" i="20"/>
  <c r="FK132" i="20"/>
  <c r="FF132" i="20"/>
  <c r="FM132" i="20"/>
  <c r="FL132" i="20"/>
  <c r="FH132" i="20"/>
  <c r="FN132" i="20"/>
  <c r="FP132" i="20"/>
</calcChain>
</file>

<file path=xl/sharedStrings.xml><?xml version="1.0" encoding="utf-8"?>
<sst xmlns="http://schemas.openxmlformats.org/spreadsheetml/2006/main" count="6219" uniqueCount="2338">
  <si>
    <t>MARCHAMP</t>
    <phoneticPr fontId="9" type="noConversion"/>
  </si>
  <si>
    <t>IILE DE LA PAPE</t>
  </si>
  <si>
    <t>MOINS 5</t>
    <phoneticPr fontId="9" type="noConversion"/>
  </si>
  <si>
    <t>MARS</t>
    <phoneticPr fontId="9" type="noConversion"/>
  </si>
  <si>
    <t>Les Olmes</t>
    <phoneticPr fontId="6" type="noConversion"/>
  </si>
  <si>
    <t>LACROIX Alain</t>
    <phoneticPr fontId="9" type="noConversion"/>
  </si>
  <si>
    <t>Ouroux</t>
    <phoneticPr fontId="9" type="noConversion"/>
  </si>
  <si>
    <t>TOTAL</t>
    <phoneticPr fontId="9" type="noConversion"/>
  </si>
  <si>
    <t>CHEVINAY</t>
  </si>
  <si>
    <t>MONTAGNY (Annulée pluie)</t>
    <phoneticPr fontId="9" type="noConversion"/>
  </si>
  <si>
    <t>DAUPHANT Michel</t>
    <phoneticPr fontId="9" type="noConversion"/>
  </si>
  <si>
    <t>AUTRES JOURS</t>
  </si>
  <si>
    <t>MILLERY</t>
    <phoneticPr fontId="9" type="noConversion"/>
  </si>
  <si>
    <t>AULAGNIER Bernard</t>
  </si>
  <si>
    <t>MARS</t>
    <phoneticPr fontId="9" type="noConversion"/>
  </si>
  <si>
    <t>PLATEAU D'IRIGNY</t>
  </si>
  <si>
    <r>
      <t>PARRA</t>
    </r>
    <r>
      <rPr>
        <b/>
        <sz val="10"/>
        <color indexed="11"/>
        <rFont val="Arial"/>
        <family val="2"/>
      </rPr>
      <t xml:space="preserve"> </t>
    </r>
    <r>
      <rPr>
        <sz val="10"/>
        <rFont val="Arial"/>
        <family val="2"/>
      </rPr>
      <t>Monique</t>
    </r>
    <phoneticPr fontId="9" type="noConversion"/>
  </si>
  <si>
    <t>THURINS</t>
    <phoneticPr fontId="9" type="noConversion"/>
  </si>
  <si>
    <t>1 à 5</t>
    <phoneticPr fontId="9" type="noConversion"/>
  </si>
  <si>
    <t>21 à 30</t>
    <phoneticPr fontId="9" type="noConversion"/>
  </si>
  <si>
    <t>31 à 40</t>
    <phoneticPr fontId="9" type="noConversion"/>
  </si>
  <si>
    <t xml:space="preserve"> 6 à 10</t>
    <phoneticPr fontId="9" type="noConversion"/>
  </si>
  <si>
    <t xml:space="preserve"> 11 à 20</t>
    <phoneticPr fontId="9" type="noConversion"/>
  </si>
  <si>
    <t>RICHARD Jocelyne</t>
    <phoneticPr fontId="9" type="noConversion"/>
  </si>
  <si>
    <t>PALANCHON Laurence</t>
    <phoneticPr fontId="9" type="noConversion"/>
  </si>
  <si>
    <t>Chenelette</t>
  </si>
  <si>
    <t>FONTANES</t>
    <phoneticPr fontId="9" type="noConversion"/>
  </si>
  <si>
    <t>St Joseph</t>
    <phoneticPr fontId="6" type="noConversion"/>
  </si>
  <si>
    <t>YZERON (Annulée Pluie)</t>
    <phoneticPr fontId="9" type="noConversion"/>
  </si>
  <si>
    <r>
      <t xml:space="preserve">CESARE </t>
    </r>
    <r>
      <rPr>
        <sz val="10"/>
        <rFont val="Arial"/>
        <family val="2"/>
      </rPr>
      <t>Norbert</t>
    </r>
    <phoneticPr fontId="9" type="noConversion"/>
  </si>
  <si>
    <t>ST JUS D'AVRAY (Annulé 3 inscrits)</t>
    <phoneticPr fontId="9" type="noConversion"/>
  </si>
  <si>
    <t>SATILLIEU</t>
    <phoneticPr fontId="9" type="noConversion"/>
  </si>
  <si>
    <t>COLLONGEON Christian</t>
    <phoneticPr fontId="9" type="noConversion"/>
  </si>
  <si>
    <t>St Maurice/dargoire</t>
    <phoneticPr fontId="6" type="noConversion"/>
  </si>
  <si>
    <t>PILAT (Raquettes)</t>
    <phoneticPr fontId="9" type="noConversion"/>
  </si>
  <si>
    <t>CHEVRETON Robert</t>
    <phoneticPr fontId="9" type="noConversion"/>
  </si>
  <si>
    <t>LES CRETS DU PILAT</t>
    <phoneticPr fontId="9" type="noConversion"/>
  </si>
  <si>
    <t>ST PIERRE LA PALUD</t>
    <phoneticPr fontId="9" type="noConversion"/>
  </si>
  <si>
    <t>Condrieu</t>
  </si>
  <si>
    <t>CUBLIZE</t>
    <phoneticPr fontId="9" type="noConversion"/>
  </si>
  <si>
    <t>MONTCARRA</t>
    <phoneticPr fontId="9" type="noConversion"/>
  </si>
  <si>
    <t>M</t>
    <phoneticPr fontId="9" type="noConversion"/>
  </si>
  <si>
    <t>BERLIOZ Claude</t>
    <phoneticPr fontId="9" type="noConversion"/>
  </si>
  <si>
    <t>ST JUST D'AVRAY</t>
    <phoneticPr fontId="9" type="noConversion"/>
  </si>
  <si>
    <t>51 à 60</t>
    <phoneticPr fontId="9" type="noConversion"/>
  </si>
  <si>
    <r>
      <t xml:space="preserve">DESROCHES </t>
    </r>
    <r>
      <rPr>
        <sz val="10"/>
        <rFont val="Arial"/>
        <family val="2"/>
      </rPr>
      <t>Madeleine</t>
    </r>
    <phoneticPr fontId="9" type="noConversion"/>
  </si>
  <si>
    <t>D</t>
  </si>
  <si>
    <t>L</t>
  </si>
  <si>
    <t>EVOSGES</t>
    <phoneticPr fontId="9" type="noConversion"/>
  </si>
  <si>
    <t>CREMIEU (Annulé temps incertain)</t>
    <phoneticPr fontId="9" type="noConversion"/>
  </si>
  <si>
    <t>CARRY LE ROUET</t>
    <phoneticPr fontId="9" type="noConversion"/>
  </si>
  <si>
    <t>JANVIER</t>
    <phoneticPr fontId="9" type="noConversion"/>
  </si>
  <si>
    <t>RONTALON (annulé pas d'inscrit)</t>
    <phoneticPr fontId="9" type="noConversion"/>
  </si>
  <si>
    <t>Chaponost (annulé pluie)</t>
    <phoneticPr fontId="9" type="noConversion"/>
  </si>
  <si>
    <t>M</t>
    <phoneticPr fontId="9" type="noConversion"/>
  </si>
  <si>
    <t>D</t>
    <phoneticPr fontId="9" type="noConversion"/>
  </si>
  <si>
    <t>FEVRIER</t>
    <phoneticPr fontId="9" type="noConversion"/>
  </si>
  <si>
    <t>M</t>
    <phoneticPr fontId="9" type="noConversion"/>
  </si>
  <si>
    <t>M</t>
    <phoneticPr fontId="9" type="noConversion"/>
  </si>
  <si>
    <t>D</t>
    <phoneticPr fontId="9" type="noConversion"/>
  </si>
  <si>
    <t>L</t>
    <phoneticPr fontId="9" type="noConversion"/>
  </si>
  <si>
    <t>Chatonnay (Annulé, pluie)</t>
  </si>
  <si>
    <t>MONT THOU</t>
  </si>
  <si>
    <t>D</t>
    <phoneticPr fontId="9" type="noConversion"/>
  </si>
  <si>
    <t>TALUYERS (Annulé pluie)</t>
    <phoneticPr fontId="9" type="noConversion"/>
  </si>
  <si>
    <t>COMBE FUSIL/MALVAL</t>
    <phoneticPr fontId="9" type="noConversion"/>
  </si>
  <si>
    <t>GRENIER Genvieve</t>
  </si>
  <si>
    <t>ARECHES Annulé COVID</t>
    <phoneticPr fontId="9" type="noConversion"/>
  </si>
  <si>
    <t>J</t>
    <phoneticPr fontId="9" type="noConversion"/>
  </si>
  <si>
    <t>V</t>
    <phoneticPr fontId="9" type="noConversion"/>
  </si>
  <si>
    <t>LES ALLIERES</t>
    <phoneticPr fontId="9" type="noConversion"/>
  </si>
  <si>
    <t>CROIX DE MONTVIEUX</t>
    <phoneticPr fontId="9" type="noConversion"/>
  </si>
  <si>
    <t>GENERAL</t>
  </si>
  <si>
    <t>St Germain Mont d'Or</t>
  </si>
  <si>
    <t>Véranne</t>
    <phoneticPr fontId="9" type="noConversion"/>
  </si>
  <si>
    <t>ASSEMBLEE GENERALE</t>
    <phoneticPr fontId="9" type="noConversion"/>
  </si>
  <si>
    <t>Total semaines</t>
    <phoneticPr fontId="9" type="noConversion"/>
  </si>
  <si>
    <t>Messimy</t>
    <phoneticPr fontId="9" type="noConversion"/>
  </si>
  <si>
    <t>COL ET REFUGE DE LA PRA</t>
    <phoneticPr fontId="9" type="noConversion"/>
  </si>
  <si>
    <t>DESROCHES Gabriel</t>
  </si>
  <si>
    <t>RIVERIE</t>
    <phoneticPr fontId="9" type="noConversion"/>
  </si>
  <si>
    <t>J</t>
    <phoneticPr fontId="6" type="noConversion"/>
  </si>
  <si>
    <r>
      <t xml:space="preserve">ISSARTEL </t>
    </r>
    <r>
      <rPr>
        <sz val="10"/>
        <rFont val="Arial"/>
        <family val="2"/>
      </rPr>
      <t>Jean Paul</t>
    </r>
    <phoneticPr fontId="9" type="noConversion"/>
  </si>
  <si>
    <t>LARAJASSE (Annulée Mauvais temps)</t>
    <phoneticPr fontId="9" type="noConversion"/>
  </si>
  <si>
    <t>J</t>
    <phoneticPr fontId="9" type="noConversion"/>
  </si>
  <si>
    <t>LA MADONE MORNANT</t>
    <phoneticPr fontId="9" type="noConversion"/>
  </si>
  <si>
    <t>TERNAND</t>
    <phoneticPr fontId="9" type="noConversion"/>
  </si>
  <si>
    <t>LUC Christiane</t>
    <phoneticPr fontId="9" type="noConversion"/>
  </si>
  <si>
    <t>LACENAS</t>
    <phoneticPr fontId="9" type="noConversion"/>
  </si>
  <si>
    <t>JOUX PIN BOUCHAIN</t>
    <phoneticPr fontId="9" type="noConversion"/>
  </si>
  <si>
    <t>MONT RACHAIS</t>
    <phoneticPr fontId="9" type="noConversion"/>
  </si>
  <si>
    <t>CENVES</t>
    <phoneticPr fontId="9" type="noConversion"/>
  </si>
  <si>
    <t>PLATEAU DU RETORD</t>
    <phoneticPr fontId="9" type="noConversion"/>
  </si>
  <si>
    <t>SAINTE CONSORCE(Annulée pluie)</t>
    <phoneticPr fontId="9" type="noConversion"/>
  </si>
  <si>
    <t>LA COTE BLEUE</t>
    <phoneticPr fontId="9" type="noConversion"/>
  </si>
  <si>
    <t>PRESENTATION PROGRAMME</t>
    <phoneticPr fontId="9" type="noConversion"/>
  </si>
  <si>
    <t>Grandris</t>
  </si>
  <si>
    <t>P40</t>
    <phoneticPr fontId="9" type="noConversion"/>
  </si>
  <si>
    <t>St Denis en Bugey</t>
    <phoneticPr fontId="9" type="noConversion"/>
  </si>
  <si>
    <t>ST JEAN DE TOULAS</t>
    <phoneticPr fontId="9" type="noConversion"/>
  </si>
  <si>
    <t>LONGES/MONT MONNET (annulée temps incertain)</t>
  </si>
  <si>
    <t>PIC ST MICHEL (Raquettes)</t>
    <phoneticPr fontId="9" type="noConversion"/>
  </si>
  <si>
    <r>
      <t xml:space="preserve">MAGNY </t>
    </r>
    <r>
      <rPr>
        <sz val="10"/>
        <rFont val="Arial"/>
        <family val="2"/>
      </rPr>
      <t xml:space="preserve">Norbert  </t>
    </r>
    <phoneticPr fontId="9" type="noConversion"/>
  </si>
  <si>
    <t>BAS MARJON</t>
    <phoneticPr fontId="9" type="noConversion"/>
  </si>
  <si>
    <t>M</t>
    <phoneticPr fontId="9" type="noConversion"/>
  </si>
  <si>
    <t>J</t>
    <phoneticPr fontId="9" type="noConversion"/>
  </si>
  <si>
    <t>STE CONSORCE annulé (temps incertain)</t>
    <phoneticPr fontId="9" type="noConversion"/>
  </si>
  <si>
    <t>Mont verdun</t>
    <phoneticPr fontId="6" type="noConversion"/>
  </si>
  <si>
    <r>
      <t xml:space="preserve">BERLIOZ </t>
    </r>
    <r>
      <rPr>
        <sz val="10"/>
        <color indexed="8"/>
        <rFont val="Arial"/>
        <family val="2"/>
      </rPr>
      <t>Claude</t>
    </r>
  </si>
  <si>
    <t>ST DIDIER/RIVERIE</t>
    <phoneticPr fontId="9" type="noConversion"/>
  </si>
  <si>
    <r>
      <t xml:space="preserve">BROCARD </t>
    </r>
    <r>
      <rPr>
        <sz val="10"/>
        <rFont val="Arial"/>
        <family val="2"/>
      </rPr>
      <t>Jacques</t>
    </r>
  </si>
  <si>
    <t>CHENELETTE</t>
    <phoneticPr fontId="9" type="noConversion"/>
  </si>
  <si>
    <t>SALT EN DONZY</t>
    <phoneticPr fontId="9" type="noConversion"/>
  </si>
  <si>
    <t>VILLEBOIS (Annule pas d'inscrit)</t>
  </si>
  <si>
    <t>7 CHEMINS, BRIGNAIS</t>
    <phoneticPr fontId="9" type="noConversion"/>
  </si>
  <si>
    <t>PETIT SOM</t>
    <phoneticPr fontId="9" type="noConversion"/>
  </si>
  <si>
    <t>l'Oisans</t>
    <phoneticPr fontId="9" type="noConversion"/>
  </si>
  <si>
    <t>CURIS AU MONT D'OR</t>
    <phoneticPr fontId="9" type="noConversion"/>
  </si>
  <si>
    <t>Me</t>
    <phoneticPr fontId="9" type="noConversion"/>
  </si>
  <si>
    <t>CHARNAY</t>
    <phoneticPr fontId="9" type="noConversion"/>
  </si>
  <si>
    <t>Chavanay (annulée pluie)</t>
    <phoneticPr fontId="6" type="noConversion"/>
  </si>
  <si>
    <t>DECEMBRE</t>
    <phoneticPr fontId="9" type="noConversion"/>
  </si>
  <si>
    <t>Fontanès</t>
  </si>
  <si>
    <t>Poleymieux au mont d'Or</t>
    <phoneticPr fontId="6" type="noConversion"/>
  </si>
  <si>
    <t>RONTALON</t>
    <phoneticPr fontId="9" type="noConversion"/>
  </si>
  <si>
    <t>LIVROZET Pierre</t>
    <phoneticPr fontId="6" type="noConversion"/>
  </si>
  <si>
    <t>A</t>
  </si>
  <si>
    <t>TOTAL</t>
  </si>
  <si>
    <t>Les Haies</t>
    <phoneticPr fontId="6" type="noConversion"/>
  </si>
  <si>
    <t>FEVRIER</t>
  </si>
  <si>
    <t>V</t>
    <phoneticPr fontId="6" type="noConversion"/>
  </si>
  <si>
    <t>Le granier</t>
    <phoneticPr fontId="6" type="noConversion"/>
  </si>
  <si>
    <t>Savigny</t>
    <phoneticPr fontId="9" type="noConversion"/>
  </si>
  <si>
    <t>CHAMALIERES</t>
    <phoneticPr fontId="9" type="noConversion"/>
  </si>
  <si>
    <t>DT MAURICE EN GOURGUOIS</t>
    <phoneticPr fontId="9" type="noConversion"/>
  </si>
  <si>
    <t>LA CHEVRE</t>
    <phoneticPr fontId="9" type="noConversion"/>
  </si>
  <si>
    <t>LA CHAPELLE DE RETORD</t>
    <phoneticPr fontId="9" type="noConversion"/>
  </si>
  <si>
    <t>ANCY</t>
    <phoneticPr fontId="9" type="noConversion"/>
  </si>
  <si>
    <t>SAVIGNY</t>
    <phoneticPr fontId="9" type="noConversion"/>
  </si>
  <si>
    <t>THEIZE</t>
    <phoneticPr fontId="9" type="noConversion"/>
  </si>
  <si>
    <t>CHAZAY AZERGUES</t>
    <phoneticPr fontId="9" type="noConversion"/>
  </si>
  <si>
    <t>COL DE PORTE</t>
    <phoneticPr fontId="9" type="noConversion"/>
  </si>
  <si>
    <t>ARBOIS</t>
    <phoneticPr fontId="9" type="noConversion"/>
  </si>
  <si>
    <t>YZERON</t>
    <phoneticPr fontId="9" type="noConversion"/>
  </si>
  <si>
    <t>CROIX DU NIVOLET (Annulée)</t>
    <phoneticPr fontId="9" type="noConversion"/>
  </si>
  <si>
    <t>FRANCHEVILLE</t>
    <phoneticPr fontId="9" type="noConversion"/>
  </si>
  <si>
    <t>CHAVANAY</t>
    <phoneticPr fontId="9" type="noConversion"/>
  </si>
  <si>
    <t>D+</t>
    <phoneticPr fontId="9" type="noConversion"/>
  </si>
  <si>
    <t>AVEIZE</t>
    <phoneticPr fontId="9" type="noConversion"/>
  </si>
  <si>
    <t>THUTINS (reporté au 9)</t>
    <phoneticPr fontId="9" type="noConversion"/>
  </si>
  <si>
    <t>B</t>
    <phoneticPr fontId="9" type="noConversion"/>
  </si>
  <si>
    <t>BUVAT Serge</t>
    <phoneticPr fontId="9" type="noConversion"/>
  </si>
  <si>
    <t>VARGAS Jésus</t>
  </si>
  <si>
    <t>Valsonne (Annulé pluie)</t>
    <phoneticPr fontId="9" type="noConversion"/>
  </si>
  <si>
    <t>DELEAU Jacqueline</t>
  </si>
  <si>
    <t>Chaponost (annulé pluie, neige)</t>
    <phoneticPr fontId="6" type="noConversion"/>
  </si>
  <si>
    <t>SCHNEIDER Délia</t>
    <phoneticPr fontId="9" type="noConversion"/>
  </si>
  <si>
    <t>LABROSSE Jocelyne</t>
  </si>
  <si>
    <t>FARIA-EGEA Marie</t>
  </si>
  <si>
    <t>ROCHEFORT</t>
    <phoneticPr fontId="9" type="noConversion"/>
  </si>
  <si>
    <r>
      <t xml:space="preserve">NYFFENEGGER </t>
    </r>
    <r>
      <rPr>
        <sz val="10"/>
        <rFont val="Arial"/>
        <family val="2"/>
      </rPr>
      <t>Philippe</t>
    </r>
  </si>
  <si>
    <t>Crét de la Botte</t>
    <phoneticPr fontId="9" type="noConversion"/>
  </si>
  <si>
    <t>Le Salève</t>
    <phoneticPr fontId="9" type="noConversion"/>
  </si>
  <si>
    <t>JANVIER</t>
  </si>
  <si>
    <t>CLEPIER Joelle</t>
    <phoneticPr fontId="9" type="noConversion"/>
  </si>
  <si>
    <t>ST CLEMENT SUR VASONNE</t>
    <phoneticPr fontId="9" type="noConversion"/>
  </si>
  <si>
    <t>CROIX DE PARS</t>
    <phoneticPr fontId="9" type="noConversion"/>
  </si>
  <si>
    <t>DIEME</t>
    <phoneticPr fontId="9" type="noConversion"/>
  </si>
  <si>
    <t>CANAL DE JONAGE</t>
    <phoneticPr fontId="9" type="noConversion"/>
  </si>
  <si>
    <t>VIENNE (Musée Gallo Romain)</t>
    <phoneticPr fontId="9" type="noConversion"/>
  </si>
  <si>
    <t>St Bonnet le froid</t>
  </si>
  <si>
    <t>DUERNE</t>
    <phoneticPr fontId="9" type="noConversion"/>
  </si>
  <si>
    <t>CHAPONOST</t>
    <phoneticPr fontId="9" type="noConversion"/>
  </si>
  <si>
    <t>RONTALON</t>
    <phoneticPr fontId="9" type="noConversion"/>
  </si>
  <si>
    <t>BOULIEU LES ANNONAY</t>
    <phoneticPr fontId="9" type="noConversion"/>
  </si>
  <si>
    <t>MONTAGNY</t>
    <phoneticPr fontId="9" type="noConversion"/>
  </si>
  <si>
    <t>ST PIERRE DE CHANDIEU</t>
    <phoneticPr fontId="9" type="noConversion"/>
  </si>
  <si>
    <t>LABROSSE Jocelyne</t>
    <phoneticPr fontId="9" type="noConversion"/>
  </si>
  <si>
    <t>STE CROIX EN JAREZ (Annulé Temps incertain)</t>
    <phoneticPr fontId="9" type="noConversion"/>
  </si>
  <si>
    <t>PARC LACROIX LAVAL</t>
    <phoneticPr fontId="9" type="noConversion"/>
  </si>
  <si>
    <t>ST ANTOINE L'ABBAYE LA TRAPPE</t>
    <phoneticPr fontId="9" type="noConversion"/>
  </si>
  <si>
    <t>la Grande Sure</t>
    <phoneticPr fontId="9" type="noConversion"/>
  </si>
  <si>
    <t>FELINES</t>
    <phoneticPr fontId="9" type="noConversion"/>
  </si>
  <si>
    <t>THOLLET Daniel</t>
  </si>
  <si>
    <t>CHAPELLE/COISE</t>
    <phoneticPr fontId="9" type="noConversion"/>
  </si>
  <si>
    <t>P20</t>
    <phoneticPr fontId="9" type="noConversion"/>
  </si>
  <si>
    <t>P10</t>
    <phoneticPr fontId="9" type="noConversion"/>
  </si>
  <si>
    <t>LIERGUES</t>
    <phoneticPr fontId="9" type="noConversion"/>
  </si>
  <si>
    <r>
      <t>MAGNY</t>
    </r>
    <r>
      <rPr>
        <sz val="10"/>
        <rFont val="Arial"/>
        <family val="2"/>
      </rPr>
      <t xml:space="preserve"> Esther</t>
    </r>
    <phoneticPr fontId="9" type="noConversion"/>
  </si>
  <si>
    <t>Quincié</t>
    <phoneticPr fontId="9" type="noConversion"/>
  </si>
  <si>
    <t>REPAS DU CLUB</t>
    <phoneticPr fontId="9" type="noConversion"/>
  </si>
  <si>
    <t>PAVEZIN</t>
    <phoneticPr fontId="9" type="noConversion"/>
  </si>
  <si>
    <t>MONTMELAS ST SORLIN</t>
    <phoneticPr fontId="9" type="noConversion"/>
  </si>
  <si>
    <t xml:space="preserve">ST CYR LE CHATOUX </t>
    <phoneticPr fontId="9" type="noConversion"/>
  </si>
  <si>
    <t>Me</t>
    <phoneticPr fontId="9" type="noConversion"/>
  </si>
  <si>
    <t>HUSSON Luc</t>
    <phoneticPr fontId="9" type="noConversion"/>
  </si>
  <si>
    <t>Paris</t>
    <phoneticPr fontId="9" type="noConversion"/>
  </si>
  <si>
    <t>ST CLEMENT SUR VASONNE</t>
    <phoneticPr fontId="9" type="noConversion"/>
  </si>
  <si>
    <t>ST RAPHAEL</t>
  </si>
  <si>
    <t>Thurins</t>
    <phoneticPr fontId="9" type="noConversion"/>
  </si>
  <si>
    <t>COSTE Isabelle</t>
  </si>
  <si>
    <t>CHAMECHAUDE</t>
    <phoneticPr fontId="9" type="noConversion"/>
  </si>
  <si>
    <t>DECEMBRE</t>
    <phoneticPr fontId="9" type="noConversion"/>
  </si>
  <si>
    <t>POUPARD Phillippe</t>
    <phoneticPr fontId="9" type="noConversion"/>
  </si>
  <si>
    <t>FORT DE FRANCHEVILLE</t>
    <phoneticPr fontId="9" type="noConversion"/>
  </si>
  <si>
    <t>THURINS</t>
    <phoneticPr fontId="9" type="noConversion"/>
  </si>
  <si>
    <t>LA COCHETTE (Raquettes)</t>
    <phoneticPr fontId="9" type="noConversion"/>
  </si>
  <si>
    <t>LES PONTS TARRESTS</t>
    <phoneticPr fontId="9" type="noConversion"/>
  </si>
  <si>
    <t>POULE LES ECHARMEAUX</t>
    <phoneticPr fontId="9" type="noConversion"/>
  </si>
  <si>
    <t>CALENQUES DE CASSIS</t>
    <phoneticPr fontId="9" type="noConversion"/>
  </si>
  <si>
    <t>V</t>
    <phoneticPr fontId="6" type="noConversion"/>
  </si>
  <si>
    <t>LA CROIX REGIS</t>
    <phoneticPr fontId="9" type="noConversion"/>
  </si>
  <si>
    <t>D</t>
    <phoneticPr fontId="9" type="noConversion"/>
  </si>
  <si>
    <t>ORLIENAS</t>
    <phoneticPr fontId="9" type="noConversion"/>
  </si>
  <si>
    <t>Maclas (Vallée du Garon)</t>
    <phoneticPr fontId="9" type="noConversion"/>
  </si>
  <si>
    <t>M</t>
    <phoneticPr fontId="9" type="noConversion"/>
  </si>
  <si>
    <t>L'Aubepin</t>
    <phoneticPr fontId="9" type="noConversion"/>
  </si>
  <si>
    <t>POMMIERS</t>
    <phoneticPr fontId="9" type="noConversion"/>
  </si>
  <si>
    <t>LA ROUSSILLIERE</t>
    <phoneticPr fontId="9" type="noConversion"/>
  </si>
  <si>
    <t>ME</t>
    <phoneticPr fontId="9" type="noConversion"/>
  </si>
  <si>
    <t>COUZON AU MONT D'OR</t>
    <phoneticPr fontId="9" type="noConversion"/>
  </si>
  <si>
    <t>LA CROIX DE CHAUBOURET (Annulée temps incertain)</t>
    <phoneticPr fontId="9" type="noConversion"/>
  </si>
  <si>
    <t>CHENELAY</t>
    <phoneticPr fontId="9" type="noConversion"/>
  </si>
  <si>
    <t>Rivolet (annulée peu de perticipants)</t>
    <phoneticPr fontId="9" type="noConversion"/>
  </si>
  <si>
    <t>CHAPONOST</t>
    <phoneticPr fontId="9" type="noConversion"/>
  </si>
  <si>
    <t>Sault Brenaz</t>
    <phoneticPr fontId="9" type="noConversion"/>
  </si>
  <si>
    <t>FEL Marie</t>
    <phoneticPr fontId="9" type="noConversion"/>
  </si>
  <si>
    <t>JEUDI</t>
    <phoneticPr fontId="9" type="noConversion"/>
  </si>
  <si>
    <t>TERNAND</t>
    <phoneticPr fontId="9" type="noConversion"/>
  </si>
  <si>
    <t>LAURENS Vérinique</t>
    <phoneticPr fontId="9" type="noConversion"/>
  </si>
  <si>
    <t>saison 2018-2019</t>
    <phoneticPr fontId="9" type="noConversion"/>
  </si>
  <si>
    <t>Veyssilieu</t>
    <phoneticPr fontId="9" type="noConversion"/>
  </si>
  <si>
    <t>St Christo en Jarez</t>
    <phoneticPr fontId="6" type="noConversion"/>
  </si>
  <si>
    <t>DENT DE CHAT</t>
    <phoneticPr fontId="9" type="noConversion"/>
  </si>
  <si>
    <t>BALMES DE FOURVIERES</t>
    <phoneticPr fontId="9" type="noConversion"/>
  </si>
  <si>
    <t>St Laurent de Vaux</t>
  </si>
  <si>
    <t>LAC FOURCHU</t>
    <phoneticPr fontId="9" type="noConversion"/>
  </si>
  <si>
    <t>VIRIGNEUX</t>
    <phoneticPr fontId="9" type="noConversion"/>
  </si>
  <si>
    <t>CHAPELLE DE SURIEU</t>
    <phoneticPr fontId="9" type="noConversion"/>
  </si>
  <si>
    <t>PLATEAU DES GLIERES</t>
    <phoneticPr fontId="9" type="noConversion"/>
  </si>
  <si>
    <t>STE PAULE</t>
    <phoneticPr fontId="9" type="noConversion"/>
  </si>
  <si>
    <t>St André la Cote</t>
    <phoneticPr fontId="6" type="noConversion"/>
  </si>
  <si>
    <t>REPAS+ PRESENTATION PROGRAMME</t>
    <phoneticPr fontId="9" type="noConversion"/>
  </si>
  <si>
    <t>J</t>
    <phoneticPr fontId="9" type="noConversion"/>
  </si>
  <si>
    <t>BRUSSIEU</t>
    <phoneticPr fontId="9" type="noConversion"/>
  </si>
  <si>
    <t>ST ALBAN LES VIGNES</t>
    <phoneticPr fontId="9" type="noConversion"/>
  </si>
  <si>
    <r>
      <t>GUIBER</t>
    </r>
    <r>
      <rPr>
        <sz val="10"/>
        <rFont val="Arial"/>
        <family val="2"/>
      </rPr>
      <t xml:space="preserve">T </t>
    </r>
    <r>
      <rPr>
        <sz val="10"/>
        <color indexed="8"/>
        <rFont val="Arial"/>
        <family val="2"/>
      </rPr>
      <t>Christian</t>
    </r>
    <phoneticPr fontId="9" type="noConversion"/>
  </si>
  <si>
    <t>GAUTHIER Jak</t>
  </si>
  <si>
    <t>ST JUST D'AVRAY</t>
    <phoneticPr fontId="9" type="noConversion"/>
  </si>
  <si>
    <t>MACHON André</t>
  </si>
  <si>
    <t>THIEBAULT Madeleine</t>
  </si>
  <si>
    <t>FARNAY-COUZON</t>
  </si>
  <si>
    <t>BISSIEU</t>
    <phoneticPr fontId="9" type="noConversion"/>
  </si>
  <si>
    <t>COURZIEU</t>
    <phoneticPr fontId="9" type="noConversion"/>
  </si>
  <si>
    <t>S</t>
    <phoneticPr fontId="9" type="noConversion"/>
  </si>
  <si>
    <t>ANSE</t>
    <phoneticPr fontId="9" type="noConversion"/>
  </si>
  <si>
    <t>MORNANT</t>
    <phoneticPr fontId="9" type="noConversion"/>
  </si>
  <si>
    <t>JUIN</t>
    <phoneticPr fontId="9" type="noConversion"/>
  </si>
  <si>
    <t>THEIZE (annulée temps douteux)</t>
    <phoneticPr fontId="9" type="noConversion"/>
  </si>
  <si>
    <t>PARRA Monique</t>
  </si>
  <si>
    <t>TAYLAN</t>
    <phoneticPr fontId="9" type="noConversion"/>
  </si>
  <si>
    <t>PETITE ET GRANDE COURNOUSE</t>
    <phoneticPr fontId="9" type="noConversion"/>
  </si>
  <si>
    <t>Total</t>
  </si>
  <si>
    <t>ARECHES</t>
    <phoneticPr fontId="9" type="noConversion"/>
  </si>
  <si>
    <t>COLASSE Michèle</t>
  </si>
  <si>
    <t>D</t>
    <phoneticPr fontId="9" type="noConversion"/>
  </si>
  <si>
    <t>ALIX</t>
    <phoneticPr fontId="9" type="noConversion"/>
  </si>
  <si>
    <t>VERCORS</t>
    <phoneticPr fontId="9" type="noConversion"/>
  </si>
  <si>
    <t>ST CHRISTOPHE EN BRIONNAIS</t>
    <phoneticPr fontId="9" type="noConversion"/>
  </si>
  <si>
    <t>Sénépy (Annulé pluie)</t>
    <phoneticPr fontId="9" type="noConversion"/>
  </si>
  <si>
    <t>VOLCANS D'AUVERGNE</t>
    <phoneticPr fontId="9" type="noConversion"/>
  </si>
  <si>
    <t>POUPARD Philippe</t>
    <phoneticPr fontId="9" type="noConversion"/>
  </si>
  <si>
    <t>M</t>
    <phoneticPr fontId="9" type="noConversion"/>
  </si>
  <si>
    <t>J</t>
    <phoneticPr fontId="9" type="noConversion"/>
  </si>
  <si>
    <t>Genas</t>
  </si>
  <si>
    <t>MORAS</t>
    <phoneticPr fontId="9" type="noConversion"/>
  </si>
  <si>
    <t>LUCARELLI Thierry</t>
    <phoneticPr fontId="9" type="noConversion"/>
  </si>
  <si>
    <t>J</t>
    <phoneticPr fontId="9" type="noConversion"/>
  </si>
  <si>
    <t>NOVEMBRE</t>
    <phoneticPr fontId="9" type="noConversion"/>
  </si>
  <si>
    <t>BARABAS Nicole</t>
  </si>
  <si>
    <t>POMEY-GREZIEU</t>
    <phoneticPr fontId="9" type="noConversion"/>
  </si>
  <si>
    <t>Grangent</t>
  </si>
  <si>
    <t>ST GENEST MALIFAUX</t>
    <phoneticPr fontId="9" type="noConversion"/>
  </si>
  <si>
    <t>CIVRIEUX D'AZERGUES</t>
    <phoneticPr fontId="9" type="noConversion"/>
  </si>
  <si>
    <t>La terrasse/dorlay</t>
    <phoneticPr fontId="6" type="noConversion"/>
  </si>
  <si>
    <r>
      <t xml:space="preserve">BOHLER </t>
    </r>
    <r>
      <rPr>
        <sz val="10"/>
        <color indexed="8"/>
        <rFont val="Arial"/>
        <family val="2"/>
      </rPr>
      <t>Chantal</t>
    </r>
  </si>
  <si>
    <t>GAUTHIER Jack</t>
    <phoneticPr fontId="9" type="noConversion"/>
  </si>
  <si>
    <t>LE TACON Denis</t>
    <phoneticPr fontId="9" type="noConversion"/>
  </si>
  <si>
    <r>
      <t xml:space="preserve">THOLLET </t>
    </r>
    <r>
      <rPr>
        <sz val="10"/>
        <rFont val="Arial"/>
        <family val="2"/>
      </rPr>
      <t>Daniel</t>
    </r>
  </si>
  <si>
    <t>COSTE Isabelle</t>
    <phoneticPr fontId="9" type="noConversion"/>
  </si>
  <si>
    <t>Avignon</t>
    <phoneticPr fontId="9" type="noConversion"/>
  </si>
  <si>
    <t>IRIGNY</t>
    <phoneticPr fontId="9" type="noConversion"/>
  </si>
  <si>
    <t>TOUR DU MONT THABOR</t>
    <phoneticPr fontId="9" type="noConversion"/>
  </si>
  <si>
    <t>Vaugneray</t>
    <phoneticPr fontId="9" type="noConversion"/>
  </si>
  <si>
    <t>Camaret</t>
    <phoneticPr fontId="9" type="noConversion"/>
  </si>
  <si>
    <t>PLATEAU DES GLIERES</t>
    <phoneticPr fontId="9" type="noConversion"/>
  </si>
  <si>
    <t>Tabor de Mathesine(annulé mauvais temps)</t>
    <phoneticPr fontId="9" type="noConversion"/>
  </si>
  <si>
    <t>BOLHER Chantal</t>
    <phoneticPr fontId="9" type="noConversion"/>
  </si>
  <si>
    <t>AVRIL</t>
    <phoneticPr fontId="9" type="noConversion"/>
  </si>
  <si>
    <t>BORDS DE SAONE</t>
    <phoneticPr fontId="9" type="noConversion"/>
  </si>
  <si>
    <t>DIMANCHE</t>
  </si>
  <si>
    <t>MALEVAM-MACLAS</t>
    <phoneticPr fontId="9" type="noConversion"/>
  </si>
  <si>
    <t>ROUSSILLIERE</t>
  </si>
  <si>
    <t>Vaugneray</t>
  </si>
  <si>
    <t>Charnay</t>
    <phoneticPr fontId="9" type="noConversion"/>
  </si>
  <si>
    <t>Chazay d'Azergues</t>
    <phoneticPr fontId="9" type="noConversion"/>
  </si>
  <si>
    <t>L'AUBEPIN</t>
    <phoneticPr fontId="9" type="noConversion"/>
  </si>
  <si>
    <r>
      <t>ROUX</t>
    </r>
    <r>
      <rPr>
        <sz val="10"/>
        <rFont val="Arial"/>
        <family val="2"/>
      </rPr>
      <t xml:space="preserve"> Mauricette</t>
    </r>
    <phoneticPr fontId="9" type="noConversion"/>
  </si>
  <si>
    <t>RAVAS Cécile</t>
  </si>
  <si>
    <t>LA CHAPELLE/COISE</t>
    <phoneticPr fontId="9" type="noConversion"/>
  </si>
  <si>
    <t>TOURNON</t>
    <phoneticPr fontId="9" type="noConversion"/>
  </si>
  <si>
    <t>CHAVANNE</t>
    <phoneticPr fontId="9" type="noConversion"/>
  </si>
  <si>
    <t>Doizieux</t>
    <phoneticPr fontId="9" type="noConversion"/>
  </si>
  <si>
    <t>VERNA</t>
  </si>
  <si>
    <t>PERSEGOL Jean Marie</t>
    <phoneticPr fontId="9" type="noConversion"/>
  </si>
  <si>
    <t>Le Charmant Som</t>
    <phoneticPr fontId="9" type="noConversion"/>
  </si>
  <si>
    <t>Larajasse</t>
    <phoneticPr fontId="9" type="noConversion"/>
  </si>
  <si>
    <t>Brullioiles</t>
    <phoneticPr fontId="9" type="noConversion"/>
  </si>
  <si>
    <t>COUFFIN Frédéric</t>
    <phoneticPr fontId="9" type="noConversion"/>
  </si>
  <si>
    <t>POMMIERS</t>
    <phoneticPr fontId="9" type="noConversion"/>
  </si>
  <si>
    <t>Messimy (neige)</t>
  </si>
  <si>
    <t>CHAREYRE Lucien</t>
  </si>
  <si>
    <t>LEPINOIS Marc</t>
    <phoneticPr fontId="9" type="noConversion"/>
  </si>
  <si>
    <t>ST GERMAIN NUELLES</t>
    <phoneticPr fontId="9" type="noConversion"/>
  </si>
  <si>
    <t>BUSSIERE</t>
    <phoneticPr fontId="9" type="noConversion"/>
  </si>
  <si>
    <t>PLATEAU REVARD</t>
    <phoneticPr fontId="9" type="noConversion"/>
  </si>
  <si>
    <t>CHATEAUNEUF/STE CROIX</t>
    <phoneticPr fontId="9" type="noConversion"/>
  </si>
  <si>
    <t>ST MAURICE SUR GARGOIRE(annulée pluie)</t>
    <phoneticPr fontId="9" type="noConversion"/>
  </si>
  <si>
    <t>LETRA</t>
    <phoneticPr fontId="9" type="noConversion"/>
  </si>
  <si>
    <t>LEPLAT Philippe</t>
  </si>
  <si>
    <t>BRULLIOLES</t>
    <phoneticPr fontId="9" type="noConversion"/>
  </si>
  <si>
    <t>Total randos + animations prévues</t>
  </si>
  <si>
    <t>St Jean de Toulas</t>
    <phoneticPr fontId="9" type="noConversion"/>
  </si>
  <si>
    <t>La combe fusil§Yzeron</t>
    <phoneticPr fontId="9" type="noConversion"/>
  </si>
  <si>
    <t>D</t>
    <phoneticPr fontId="9" type="noConversion"/>
  </si>
  <si>
    <t>P50</t>
    <phoneticPr fontId="9" type="noConversion"/>
  </si>
  <si>
    <t>Moyenne</t>
    <phoneticPr fontId="9" type="noConversion"/>
  </si>
  <si>
    <t>PLATEAU DE CHAMOISE</t>
    <phoneticPr fontId="9" type="noConversion"/>
  </si>
  <si>
    <t>V</t>
    <phoneticPr fontId="9" type="noConversion"/>
  </si>
  <si>
    <t>P30</t>
    <phoneticPr fontId="9" type="noConversion"/>
  </si>
  <si>
    <t>ST LAURENT D'OINGT</t>
    <phoneticPr fontId="9" type="noConversion"/>
  </si>
  <si>
    <t>BAILLY Claire</t>
    <phoneticPr fontId="9" type="noConversion"/>
  </si>
  <si>
    <t>TALUYERS (Annulé pluie)</t>
    <phoneticPr fontId="9" type="noConversion"/>
  </si>
  <si>
    <t>Valfleury</t>
  </si>
  <si>
    <t>V</t>
    <phoneticPr fontId="9" type="noConversion"/>
  </si>
  <si>
    <t>Grenoble</t>
    <phoneticPr fontId="9" type="noConversion"/>
  </si>
  <si>
    <t>D</t>
    <phoneticPr fontId="9" type="noConversion"/>
  </si>
  <si>
    <t>JUJURIEUX</t>
    <phoneticPr fontId="9" type="noConversion"/>
  </si>
  <si>
    <t>OCTOBRE</t>
    <phoneticPr fontId="9" type="noConversion"/>
  </si>
  <si>
    <t>Oingt</t>
    <phoneticPr fontId="9" type="noConversion"/>
  </si>
  <si>
    <t>MARSEILLE MUCEM</t>
  </si>
  <si>
    <t>Dent de Crolles</t>
    <phoneticPr fontId="6" type="noConversion"/>
  </si>
  <si>
    <t>Malleval</t>
    <phoneticPr fontId="6" type="noConversion"/>
  </si>
  <si>
    <t>FRANCHEVILLE+programme</t>
  </si>
  <si>
    <t>LUCARELLI Thierry</t>
  </si>
  <si>
    <t>CHAPONOST (annulé absence respon.)</t>
    <phoneticPr fontId="9" type="noConversion"/>
  </si>
  <si>
    <t>Affoux</t>
  </si>
  <si>
    <t>BERNARD Jean Paul</t>
  </si>
  <si>
    <t>AMPUIS</t>
    <phoneticPr fontId="9" type="noConversion"/>
  </si>
  <si>
    <t>MARENNES</t>
    <phoneticPr fontId="9" type="noConversion"/>
  </si>
  <si>
    <t>M</t>
    <phoneticPr fontId="9" type="noConversion"/>
  </si>
  <si>
    <t>VILLIE MORGON</t>
    <phoneticPr fontId="9" type="noConversion"/>
  </si>
  <si>
    <t>COURZIEU (annulée Canicule)</t>
    <phoneticPr fontId="9" type="noConversion"/>
  </si>
  <si>
    <t>CONTROLE</t>
    <phoneticPr fontId="9" type="noConversion"/>
  </si>
  <si>
    <t>La moucherotte</t>
    <phoneticPr fontId="9" type="noConversion"/>
  </si>
  <si>
    <t>ST MAURICE/DARGOIRE ( Annulée pluie)</t>
    <phoneticPr fontId="9" type="noConversion"/>
  </si>
  <si>
    <t>DUERNE</t>
    <phoneticPr fontId="9" type="noConversion"/>
  </si>
  <si>
    <t>VERNAISON</t>
    <phoneticPr fontId="9" type="noConversion"/>
  </si>
  <si>
    <t>L</t>
    <phoneticPr fontId="9" type="noConversion"/>
  </si>
  <si>
    <t>LES PARCS DE STE FOY</t>
    <phoneticPr fontId="9" type="noConversion"/>
  </si>
  <si>
    <t>AUTRES JOURS</t>
    <phoneticPr fontId="9" type="noConversion"/>
  </si>
  <si>
    <t>BRUN Martine</t>
  </si>
  <si>
    <t>ST ROMAIN EN JAREZ</t>
    <phoneticPr fontId="9" type="noConversion"/>
  </si>
  <si>
    <t>DENT DE CROLLES</t>
    <phoneticPr fontId="9" type="noConversion"/>
  </si>
  <si>
    <t>FRESNAYE Jean Marc</t>
    <phoneticPr fontId="9" type="noConversion"/>
  </si>
  <si>
    <t>CHARRA Marie Jeanne</t>
  </si>
  <si>
    <t>MONTAGNE DE TENTANET</t>
    <phoneticPr fontId="9" type="noConversion"/>
  </si>
  <si>
    <t>VILLIE MORGON</t>
    <phoneticPr fontId="9" type="noConversion"/>
  </si>
  <si>
    <t>PAVIN Daniéle</t>
    <phoneticPr fontId="9" type="noConversion"/>
  </si>
  <si>
    <t>ST JULIEN MOLIN MOLETTE</t>
    <phoneticPr fontId="9" type="noConversion"/>
  </si>
  <si>
    <t>BOUCHERAT Gisèle</t>
  </si>
  <si>
    <t>THURINS (Barbecul)</t>
    <phoneticPr fontId="9" type="noConversion"/>
  </si>
  <si>
    <t>Juliénas</t>
    <phoneticPr fontId="9" type="noConversion"/>
  </si>
  <si>
    <t>Dizimieux</t>
    <phoneticPr fontId="9" type="noConversion"/>
  </si>
  <si>
    <t>Vercors</t>
    <phoneticPr fontId="6" type="noConversion"/>
  </si>
  <si>
    <r>
      <t xml:space="preserve">DUPRE </t>
    </r>
    <r>
      <rPr>
        <sz val="10"/>
        <rFont val="Arial"/>
        <family val="2"/>
      </rPr>
      <t>Marie-Chantal</t>
    </r>
  </si>
  <si>
    <t>COLD'ORNON</t>
    <phoneticPr fontId="9" type="noConversion"/>
  </si>
  <si>
    <t>Total Randos</t>
  </si>
  <si>
    <t>LA RUCHERE</t>
    <phoneticPr fontId="9" type="noConversion"/>
  </si>
  <si>
    <t>BEC DE L'ORIENT</t>
    <phoneticPr fontId="9" type="noConversion"/>
  </si>
  <si>
    <t>CHAMELET</t>
    <phoneticPr fontId="9" type="noConversion"/>
  </si>
  <si>
    <t>LONGES</t>
    <phoneticPr fontId="9" type="noConversion"/>
  </si>
  <si>
    <t>LE GRAND COLON</t>
    <phoneticPr fontId="9" type="noConversion"/>
  </si>
  <si>
    <t>Ville sur Jarnioux</t>
  </si>
  <si>
    <t>J</t>
    <phoneticPr fontId="9" type="noConversion"/>
  </si>
  <si>
    <t>COL DE L'OEILLON</t>
    <phoneticPr fontId="9" type="noConversion"/>
  </si>
  <si>
    <t>MORANCE</t>
    <phoneticPr fontId="9" type="noConversion"/>
  </si>
  <si>
    <t>St Sorlin</t>
  </si>
  <si>
    <t>TRENAND</t>
    <phoneticPr fontId="9" type="noConversion"/>
  </si>
  <si>
    <t>Belleville</t>
  </si>
  <si>
    <t>Chamelet</t>
    <phoneticPr fontId="6" type="noConversion"/>
  </si>
  <si>
    <t>LA RUCHERE (Raquettes)</t>
    <phoneticPr fontId="9" type="noConversion"/>
  </si>
  <si>
    <t>VIENNE</t>
    <phoneticPr fontId="9" type="noConversion"/>
  </si>
  <si>
    <t>TENAY HAUTEVILLE</t>
    <phoneticPr fontId="9" type="noConversion"/>
  </si>
  <si>
    <t>Parc de Parilly (orientation)</t>
    <phoneticPr fontId="9" type="noConversion"/>
  </si>
  <si>
    <t>SEPTEME (Annulée pas d'inscrit)</t>
    <phoneticPr fontId="9" type="noConversion"/>
  </si>
  <si>
    <t>DECEMBRE</t>
    <phoneticPr fontId="9" type="noConversion"/>
  </si>
  <si>
    <t>RICHARD Jocelyne</t>
  </si>
  <si>
    <t>AG SECTION</t>
    <phoneticPr fontId="6" type="noConversion"/>
  </si>
  <si>
    <t>ALIX (Annulée pluie)</t>
    <phoneticPr fontId="9" type="noConversion"/>
  </si>
  <si>
    <t>AULAGNIER Sylvie</t>
  </si>
  <si>
    <t>RIVOLET (Annulée peu de participants)</t>
    <phoneticPr fontId="9" type="noConversion"/>
  </si>
  <si>
    <t>ST NIZIER D'AZERGUES</t>
    <phoneticPr fontId="9" type="noConversion"/>
  </si>
  <si>
    <t>BOHLER Chantal</t>
  </si>
  <si>
    <t>LECLERCQ Patrick</t>
  </si>
  <si>
    <t>Ambérieu-St Rambert (annulé AGE)</t>
    <phoneticPr fontId="9" type="noConversion"/>
  </si>
  <si>
    <t>ST ANDEOL LE CHÂTEAU (Annulé 2 inscrits)</t>
    <phoneticPr fontId="9" type="noConversion"/>
  </si>
  <si>
    <t>DESROCHES Madeleine</t>
  </si>
  <si>
    <t>ROULLET Jean Marc</t>
    <phoneticPr fontId="9" type="noConversion"/>
  </si>
  <si>
    <t>CHEVRETON Nicole</t>
    <phoneticPr fontId="9" type="noConversion"/>
  </si>
  <si>
    <t>BARNIER Chantal</t>
  </si>
  <si>
    <t>LUS LA CROIX HAUTE</t>
  </si>
  <si>
    <t>LA MADRAGUE</t>
    <phoneticPr fontId="9" type="noConversion"/>
  </si>
  <si>
    <t xml:space="preserve">Monts du Forez </t>
  </si>
  <si>
    <r>
      <t xml:space="preserve">ST JULIEN MOLIN MOLETTE </t>
    </r>
    <r>
      <rPr>
        <sz val="8"/>
        <rFont val="Arial"/>
        <family val="2"/>
      </rPr>
      <t>Remplacé par MESSIMY</t>
    </r>
    <phoneticPr fontId="9" type="noConversion"/>
  </si>
  <si>
    <t>LANTIGNE</t>
    <phoneticPr fontId="9" type="noConversion"/>
  </si>
  <si>
    <t>Les cotes d'Arey</t>
    <phoneticPr fontId="6" type="noConversion"/>
  </si>
  <si>
    <t>Talencieux</t>
  </si>
  <si>
    <t>COUFFIN Frédéric</t>
  </si>
  <si>
    <t>GRESSE EN VERCORS</t>
    <phoneticPr fontId="9" type="noConversion"/>
  </si>
  <si>
    <t>MONT CONSUET</t>
    <phoneticPr fontId="9" type="noConversion"/>
  </si>
  <si>
    <t>MONTROTTIER</t>
    <phoneticPr fontId="9" type="noConversion"/>
  </si>
  <si>
    <t>DUPRE Marie-Chantal</t>
  </si>
  <si>
    <t>St Chamond/le puy</t>
  </si>
  <si>
    <t>CHAUSSAN</t>
    <phoneticPr fontId="9" type="noConversion"/>
  </si>
  <si>
    <t>OCTOBRE</t>
    <phoneticPr fontId="9" type="noConversion"/>
  </si>
  <si>
    <t>SEREZIN</t>
    <phoneticPr fontId="9" type="noConversion"/>
  </si>
  <si>
    <t>Le dimanche est de 8 pour 22 sorties</t>
    <phoneticPr fontId="9" type="noConversion"/>
  </si>
  <si>
    <t>LEMARCHAND Anne Marie</t>
    <phoneticPr fontId="9" type="noConversion"/>
  </si>
  <si>
    <t>GRAND BORNAND</t>
    <phoneticPr fontId="9" type="noConversion"/>
  </si>
  <si>
    <t>Ste Catherine</t>
    <phoneticPr fontId="9" type="noConversion"/>
  </si>
  <si>
    <t>LES COMBES GIVORS</t>
    <phoneticPr fontId="9" type="noConversion"/>
  </si>
  <si>
    <t>PLATEAU DES GLIERES SPEE</t>
    <phoneticPr fontId="9" type="noConversion"/>
  </si>
  <si>
    <t>ST CYR (ARDECHE)</t>
    <phoneticPr fontId="9" type="noConversion"/>
  </si>
  <si>
    <t>LA BAROLIERE</t>
    <phoneticPr fontId="9" type="noConversion"/>
  </si>
  <si>
    <t>AUBELEAU Annie</t>
  </si>
  <si>
    <t>Pomeys</t>
    <phoneticPr fontId="9" type="noConversion"/>
  </si>
  <si>
    <t>RONTALON</t>
    <phoneticPr fontId="9" type="noConversion"/>
  </si>
  <si>
    <t>LA RUCHERE (Raquettes) aNNUL2E MAUVAIS TEMPS</t>
    <phoneticPr fontId="9" type="noConversion"/>
  </si>
  <si>
    <t>ST LAURENT D'AGNY -ST VINCENT</t>
    <phoneticPr fontId="9" type="noConversion"/>
  </si>
  <si>
    <t>MOLIERE</t>
    <phoneticPr fontId="9" type="noConversion"/>
  </si>
  <si>
    <t>MAGNY Esther</t>
  </si>
  <si>
    <t>LA CROIX LE SIGNAL</t>
    <phoneticPr fontId="9" type="noConversion"/>
  </si>
  <si>
    <t>GIROD Gérard</t>
  </si>
  <si>
    <r>
      <t xml:space="preserve">DELEAU </t>
    </r>
    <r>
      <rPr>
        <sz val="10"/>
        <rFont val="Arial"/>
        <family val="2"/>
      </rPr>
      <t>Jacqueline</t>
    </r>
  </si>
  <si>
    <t>MORAS EN VALLOIRE</t>
    <phoneticPr fontId="9" type="noConversion"/>
  </si>
  <si>
    <t>LUC Christian</t>
  </si>
  <si>
    <t>saison 2015-2016</t>
    <phoneticPr fontId="9" type="noConversion"/>
  </si>
  <si>
    <t>VILLEBOIS</t>
    <phoneticPr fontId="9" type="noConversion"/>
  </si>
  <si>
    <t>FEL Marie</t>
  </si>
  <si>
    <t>VOLCANS D'AUVERGNE</t>
  </si>
  <si>
    <t>NIVOLET (Annulée pas d'inscrit)</t>
    <phoneticPr fontId="9" type="noConversion"/>
  </si>
  <si>
    <t>ECHALAS</t>
    <phoneticPr fontId="9" type="noConversion"/>
  </si>
  <si>
    <t>Savigny</t>
  </si>
  <si>
    <t>Sénépy</t>
    <phoneticPr fontId="6" type="noConversion"/>
  </si>
  <si>
    <t>COL DU GRANIER</t>
    <phoneticPr fontId="9" type="noConversion"/>
  </si>
  <si>
    <t>Moyenne des présences =</t>
    <phoneticPr fontId="9" type="noConversion"/>
  </si>
  <si>
    <t>BOLOZON (Annulé pluie)</t>
    <phoneticPr fontId="9" type="noConversion"/>
  </si>
  <si>
    <t>ST LAURENT D'AGNY</t>
  </si>
  <si>
    <t>SOURCIEUX  LES MINES</t>
    <phoneticPr fontId="9" type="noConversion"/>
  </si>
  <si>
    <t>LUNDI</t>
    <phoneticPr fontId="9" type="noConversion"/>
  </si>
  <si>
    <t>Sathonay-Perrache</t>
    <phoneticPr fontId="9" type="noConversion"/>
  </si>
  <si>
    <t>Me</t>
    <phoneticPr fontId="6" type="noConversion"/>
  </si>
  <si>
    <t>St Laurent de Vaux</t>
    <phoneticPr fontId="9" type="noConversion"/>
  </si>
  <si>
    <r>
      <t>VARGAS</t>
    </r>
    <r>
      <rPr>
        <sz val="10"/>
        <rFont val="Arial"/>
        <family val="2"/>
      </rPr>
      <t xml:space="preserve"> Danielle</t>
    </r>
    <phoneticPr fontId="9" type="noConversion"/>
  </si>
  <si>
    <t>M</t>
  </si>
  <si>
    <t>M</t>
    <phoneticPr fontId="9" type="noConversion"/>
  </si>
  <si>
    <t>J</t>
    <phoneticPr fontId="9" type="noConversion"/>
  </si>
  <si>
    <t>D</t>
    <phoneticPr fontId="9" type="noConversion"/>
  </si>
  <si>
    <t>M</t>
    <phoneticPr fontId="9" type="noConversion"/>
  </si>
  <si>
    <t>L</t>
    <phoneticPr fontId="9" type="noConversion"/>
  </si>
  <si>
    <t>Mer</t>
    <phoneticPr fontId="9" type="noConversion"/>
  </si>
  <si>
    <t>M</t>
    <phoneticPr fontId="9" type="noConversion"/>
  </si>
  <si>
    <t>St Maurice Dargoire</t>
    <phoneticPr fontId="9" type="noConversion"/>
  </si>
  <si>
    <t>THEIZE</t>
    <phoneticPr fontId="9" type="noConversion"/>
  </si>
  <si>
    <t>L'ARBRESLE</t>
    <phoneticPr fontId="9" type="noConversion"/>
  </si>
  <si>
    <t>ROCHE DE SOLUTRE</t>
    <phoneticPr fontId="9" type="noConversion"/>
  </si>
  <si>
    <t>MACLAS</t>
    <phoneticPr fontId="9" type="noConversion"/>
  </si>
  <si>
    <t>Sablonn!ères</t>
  </si>
  <si>
    <t>COL DE CRIE</t>
    <phoneticPr fontId="9" type="noConversion"/>
  </si>
  <si>
    <t>Sarcey (Annulé pluie)</t>
    <phoneticPr fontId="9" type="noConversion"/>
  </si>
  <si>
    <t>M</t>
    <phoneticPr fontId="9" type="noConversion"/>
  </si>
  <si>
    <t>St Amour</t>
    <phoneticPr fontId="6" type="noConversion"/>
  </si>
  <si>
    <t>FEVRIER</t>
    <phoneticPr fontId="9" type="noConversion"/>
  </si>
  <si>
    <t>Larzac</t>
    <phoneticPr fontId="6" type="noConversion"/>
  </si>
  <si>
    <t>Total Randos par journées</t>
  </si>
  <si>
    <t>PUECH Louis</t>
  </si>
  <si>
    <t>LOUCHE PLAN Marie Laure</t>
  </si>
  <si>
    <t>Cote Bleue</t>
    <phoneticPr fontId="6" type="noConversion"/>
  </si>
  <si>
    <t>M</t>
    <phoneticPr fontId="9" type="noConversion"/>
  </si>
  <si>
    <t>J</t>
    <phoneticPr fontId="9" type="noConversion"/>
  </si>
  <si>
    <t>BELLEGARDE</t>
    <phoneticPr fontId="9" type="noConversion"/>
  </si>
  <si>
    <t>V</t>
    <phoneticPr fontId="9" type="noConversion"/>
  </si>
  <si>
    <t>Le mardi la moyenne est de 10 pour 35 sorties</t>
    <phoneticPr fontId="9" type="noConversion"/>
  </si>
  <si>
    <t>ROCHE VAYRAND</t>
    <phoneticPr fontId="9" type="noConversion"/>
  </si>
  <si>
    <t>COISE</t>
    <phoneticPr fontId="9" type="noConversion"/>
  </si>
  <si>
    <t>LACENAS</t>
    <phoneticPr fontId="9" type="noConversion"/>
  </si>
  <si>
    <t>GOUJON Christel</t>
  </si>
  <si>
    <t>Autre</t>
  </si>
  <si>
    <r>
      <t xml:space="preserve">LECLERCQ </t>
    </r>
    <r>
      <rPr>
        <sz val="10"/>
        <rFont val="Arial"/>
        <family val="2"/>
      </rPr>
      <t>Patrick</t>
    </r>
  </si>
  <si>
    <t>Létra</t>
    <phoneticPr fontId="9" type="noConversion"/>
  </si>
  <si>
    <t>CROIX DU PLANIL</t>
    <phoneticPr fontId="9" type="noConversion"/>
  </si>
  <si>
    <t>GIGONDAS</t>
    <phoneticPr fontId="9" type="noConversion"/>
  </si>
  <si>
    <t>L</t>
    <phoneticPr fontId="9" type="noConversion"/>
  </si>
  <si>
    <t>BRIANCON</t>
    <phoneticPr fontId="9" type="noConversion"/>
  </si>
  <si>
    <t>ROCHE Jean Marc</t>
    <phoneticPr fontId="9" type="noConversion"/>
  </si>
  <si>
    <t>GAUDY Dominique</t>
  </si>
  <si>
    <t>COLLONGEON Christian</t>
  </si>
  <si>
    <t>HUSSON Luc</t>
  </si>
  <si>
    <t>DUBOEUF Chantal</t>
  </si>
  <si>
    <t>LE MONT THOU (Annulé 2 inscrits)</t>
    <phoneticPr fontId="9" type="noConversion"/>
  </si>
  <si>
    <t xml:space="preserve">BERNARDJoelle </t>
  </si>
  <si>
    <t>PLATEAU DE CHAMOISE (Annulée temps incertain)</t>
    <phoneticPr fontId="9" type="noConversion"/>
  </si>
  <si>
    <t>Loyette</t>
    <phoneticPr fontId="6" type="noConversion"/>
  </si>
  <si>
    <t>BIOLAY Philippe</t>
  </si>
  <si>
    <t>St Romain en Jarez</t>
    <phoneticPr fontId="6" type="noConversion"/>
  </si>
  <si>
    <t>COLLOT Sylvie</t>
  </si>
  <si>
    <t>COSTE Vincent</t>
  </si>
  <si>
    <t>DAUPHANT Michel</t>
  </si>
  <si>
    <t>Tt. M</t>
  </si>
  <si>
    <t>VERANNE</t>
    <phoneticPr fontId="9" type="noConversion"/>
  </si>
  <si>
    <t>BERGES DU RHONE</t>
    <phoneticPr fontId="9" type="noConversion"/>
  </si>
  <si>
    <t>REPAS- PRESENTATION PROGRAMME</t>
    <phoneticPr fontId="9" type="noConversion"/>
  </si>
  <si>
    <t>JUIN</t>
    <phoneticPr fontId="9" type="noConversion"/>
  </si>
  <si>
    <t>ASSEMBLEE GENERALE</t>
    <phoneticPr fontId="9" type="noConversion"/>
  </si>
  <si>
    <t>CIRCUIT DES BROSSES</t>
    <phoneticPr fontId="9" type="noConversion"/>
  </si>
  <si>
    <t>VARGAS Danielle</t>
  </si>
  <si>
    <t>St Laurent d'Agny</t>
    <phoneticPr fontId="6" type="noConversion"/>
  </si>
  <si>
    <t>Le Trélot</t>
  </si>
  <si>
    <r>
      <t>AUBELEAU</t>
    </r>
    <r>
      <rPr>
        <sz val="10"/>
        <rFont val="Arial"/>
        <family val="2"/>
      </rPr>
      <t xml:space="preserve"> Annie</t>
    </r>
    <phoneticPr fontId="9" type="noConversion"/>
  </si>
  <si>
    <t>LAC DE COUZON/CROIX DE MONVIEUX</t>
    <phoneticPr fontId="9" type="noConversion"/>
  </si>
  <si>
    <t>LA JASSERIE DU PILAT</t>
    <phoneticPr fontId="9" type="noConversion"/>
  </si>
  <si>
    <t>LONGES</t>
    <phoneticPr fontId="9" type="noConversion"/>
  </si>
  <si>
    <t>VILLIE MORGON (annulé pluie vent)</t>
    <phoneticPr fontId="9" type="noConversion"/>
  </si>
  <si>
    <t>CHAUSSAN</t>
    <phoneticPr fontId="9" type="noConversion"/>
  </si>
  <si>
    <t>Autre</t>
    <phoneticPr fontId="9" type="noConversion"/>
  </si>
  <si>
    <t>Moyenne/sorties</t>
  </si>
  <si>
    <t>D-</t>
  </si>
  <si>
    <t>SCHNEIDER Délia</t>
  </si>
  <si>
    <t>JUILLET</t>
    <phoneticPr fontId="9" type="noConversion"/>
  </si>
  <si>
    <t>ST ROMAIN LES ATHEUX</t>
    <phoneticPr fontId="9" type="noConversion"/>
  </si>
  <si>
    <t>NEUVILLE/SAONE</t>
    <phoneticPr fontId="9" type="noConversion"/>
  </si>
  <si>
    <t>ROCHETAILLEE</t>
    <phoneticPr fontId="9" type="noConversion"/>
  </si>
  <si>
    <t>TALUYERS</t>
    <phoneticPr fontId="9" type="noConversion"/>
  </si>
  <si>
    <t>M10</t>
    <phoneticPr fontId="9" type="noConversion"/>
  </si>
  <si>
    <t>PARC DE SACUNY</t>
    <phoneticPr fontId="9" type="noConversion"/>
  </si>
  <si>
    <t>LES ARDILLATS (annulée temps incertain)</t>
    <phoneticPr fontId="9" type="noConversion"/>
  </si>
  <si>
    <t>ST MARTIN DE CORNAS</t>
    <phoneticPr fontId="9" type="noConversion"/>
  </si>
  <si>
    <t>CERDON</t>
    <phoneticPr fontId="9" type="noConversion"/>
  </si>
  <si>
    <t>CHARMANT SOM</t>
    <phoneticPr fontId="9" type="noConversion"/>
  </si>
  <si>
    <t>VOURLES</t>
    <phoneticPr fontId="9" type="noConversion"/>
  </si>
  <si>
    <t>TILLEUL Martine</t>
    <phoneticPr fontId="9" type="noConversion"/>
  </si>
  <si>
    <t>LUC Christiane</t>
  </si>
  <si>
    <t>Total Randos</t>
    <phoneticPr fontId="9" type="noConversion"/>
  </si>
  <si>
    <t>LUNDI</t>
    <phoneticPr fontId="9" type="noConversion"/>
  </si>
  <si>
    <t>Losanne</t>
  </si>
  <si>
    <t>saison 2013-2014</t>
    <phoneticPr fontId="6" type="noConversion"/>
  </si>
  <si>
    <t>PALANDRE Philippe</t>
  </si>
  <si>
    <t>St Romain de popey</t>
  </si>
  <si>
    <t>LEPLAT Philippe</t>
    <phoneticPr fontId="9" type="noConversion"/>
  </si>
  <si>
    <t>LA PINEA</t>
    <phoneticPr fontId="9" type="noConversion"/>
  </si>
  <si>
    <t>ST LAURENT CHAMOUSSET</t>
    <phoneticPr fontId="9" type="noConversion"/>
  </si>
  <si>
    <t>ST ETIENNE (Musée de la Mine)</t>
    <phoneticPr fontId="9" type="noConversion"/>
  </si>
  <si>
    <t>Ezin Pinet</t>
    <phoneticPr fontId="9" type="noConversion"/>
  </si>
  <si>
    <t>LA REGORDANNE</t>
    <phoneticPr fontId="9" type="noConversion"/>
  </si>
  <si>
    <t>DUTARTRE Michel</t>
  </si>
  <si>
    <t>V</t>
    <phoneticPr fontId="9" type="noConversion"/>
  </si>
  <si>
    <t>J</t>
    <phoneticPr fontId="9" type="noConversion"/>
  </si>
  <si>
    <t>Soucieu en Jarrest</t>
  </si>
  <si>
    <t>ARECHES</t>
    <phoneticPr fontId="9" type="noConversion"/>
  </si>
  <si>
    <t>La Tête de laDame</t>
    <phoneticPr fontId="9" type="noConversion"/>
  </si>
  <si>
    <t>DUBOEUF Chantal</t>
    <phoneticPr fontId="9" type="noConversion"/>
  </si>
  <si>
    <t>DECHELETTE Simone</t>
  </si>
  <si>
    <t>ALIX Annulé temps incertain)</t>
    <phoneticPr fontId="9" type="noConversion"/>
  </si>
  <si>
    <t>CHAREYRE Lucien</t>
    <phoneticPr fontId="9" type="noConversion"/>
  </si>
  <si>
    <t>Me</t>
    <phoneticPr fontId="9" type="noConversion"/>
  </si>
  <si>
    <t>DUERNE (Annulé, Pluie neige)</t>
    <phoneticPr fontId="9" type="noConversion"/>
  </si>
  <si>
    <t>CHAPELLE DU MONT CHAT</t>
    <phoneticPr fontId="9" type="noConversion"/>
  </si>
  <si>
    <t>VOLCANS D'AUVERGNE</t>
    <phoneticPr fontId="9" type="noConversion"/>
  </si>
  <si>
    <t>M</t>
    <phoneticPr fontId="9" type="noConversion"/>
  </si>
  <si>
    <t>saison 2014-2015</t>
    <phoneticPr fontId="9" type="noConversion"/>
  </si>
  <si>
    <t>TERNAND-ST VICTOR</t>
  </si>
  <si>
    <t>CHATILLON D'AZERGUE (Annulée pas d'inscrit)</t>
    <phoneticPr fontId="9" type="noConversion"/>
  </si>
  <si>
    <r>
      <t xml:space="preserve">GUIBERT </t>
    </r>
    <r>
      <rPr>
        <sz val="10"/>
        <rFont val="Arial"/>
        <family val="2"/>
      </rPr>
      <t>Sophie</t>
    </r>
    <phoneticPr fontId="9" type="noConversion"/>
  </si>
  <si>
    <t>BARABAS Patrick</t>
    <phoneticPr fontId="9" type="noConversion"/>
  </si>
  <si>
    <t>Balcons du Rhône</t>
    <phoneticPr fontId="6" type="noConversion"/>
  </si>
  <si>
    <t>BELVEDERE DE NANTUA</t>
    <phoneticPr fontId="9" type="noConversion"/>
  </si>
  <si>
    <t>ANDREZIEUX</t>
    <phoneticPr fontId="9" type="noConversion"/>
  </si>
  <si>
    <t>Camaret</t>
    <phoneticPr fontId="9" type="noConversion"/>
  </si>
  <si>
    <t>GIGONDAS (Annulée pluie)</t>
    <phoneticPr fontId="9" type="noConversion"/>
  </si>
  <si>
    <t>Brindas</t>
    <phoneticPr fontId="9" type="noConversion"/>
  </si>
  <si>
    <t>Montmelas</t>
    <phoneticPr fontId="9" type="noConversion"/>
  </si>
  <si>
    <t>BARABAS Patrick</t>
  </si>
  <si>
    <t>Montrond les Bains</t>
    <phoneticPr fontId="6" type="noConversion"/>
  </si>
  <si>
    <t>ASSEMBLEE GENERALE</t>
    <phoneticPr fontId="9" type="noConversion"/>
  </si>
  <si>
    <t>CIVRIEUX d'AZERGUES (annulé neige)</t>
    <phoneticPr fontId="9" type="noConversion"/>
  </si>
  <si>
    <r>
      <t xml:space="preserve">TRESSE </t>
    </r>
    <r>
      <rPr>
        <sz val="10"/>
        <rFont val="Arial"/>
        <family val="2"/>
      </rPr>
      <t>Mireille</t>
    </r>
    <phoneticPr fontId="9" type="noConversion"/>
  </si>
  <si>
    <t>Briançon</t>
    <phoneticPr fontId="9" type="noConversion"/>
  </si>
  <si>
    <t>l'Oisans</t>
    <phoneticPr fontId="9" type="noConversion"/>
  </si>
  <si>
    <t>J</t>
    <phoneticPr fontId="9" type="noConversion"/>
  </si>
  <si>
    <t>Pélussin</t>
    <phoneticPr fontId="9" type="noConversion"/>
  </si>
  <si>
    <t>CRAPONNE/ARZON</t>
    <phoneticPr fontId="9" type="noConversion"/>
  </si>
  <si>
    <t>PLATEAU DES GLIERES LE COLLET</t>
    <phoneticPr fontId="9" type="noConversion"/>
  </si>
  <si>
    <t>OCTOBRE</t>
    <phoneticPr fontId="9" type="noConversion"/>
  </si>
  <si>
    <t>BERGES RHONE-SAONE</t>
  </si>
  <si>
    <t>ALSACE</t>
    <phoneticPr fontId="9" type="noConversion"/>
  </si>
  <si>
    <t>ST LAURENT VAUX</t>
    <phoneticPr fontId="9" type="noConversion"/>
  </si>
  <si>
    <t>St Genis l'Argentière</t>
  </si>
  <si>
    <t>Lyon + Resto</t>
  </si>
  <si>
    <t>VERANNE</t>
    <phoneticPr fontId="9" type="noConversion"/>
  </si>
  <si>
    <t>ROUSSEAU Patrick</t>
    <phoneticPr fontId="9" type="noConversion"/>
  </si>
  <si>
    <t>JUJURIEUX</t>
  </si>
  <si>
    <t>ST VICTOR (Annulée 2 inscrits)</t>
    <phoneticPr fontId="9" type="noConversion"/>
  </si>
  <si>
    <t>Chozeau</t>
  </si>
  <si>
    <t>RAUD Michel</t>
    <phoneticPr fontId="6" type="noConversion"/>
  </si>
  <si>
    <t>HARGE Annick</t>
    <phoneticPr fontId="9" type="noConversion"/>
  </si>
  <si>
    <t>ST ROMAIN EN GIER</t>
    <phoneticPr fontId="9" type="noConversion"/>
  </si>
  <si>
    <t>ST GENIS LAVAL</t>
    <phoneticPr fontId="9" type="noConversion"/>
  </si>
  <si>
    <t>Civrieux d'Azergue</t>
  </si>
  <si>
    <t>NOVEMBRE</t>
    <phoneticPr fontId="9" type="noConversion"/>
  </si>
  <si>
    <t>UNIEUX GORGES DE LA LOIRE</t>
    <phoneticPr fontId="9" type="noConversion"/>
  </si>
  <si>
    <t>FIRMINY</t>
    <phoneticPr fontId="9" type="noConversion"/>
  </si>
  <si>
    <t>ARECHE</t>
    <phoneticPr fontId="9" type="noConversion"/>
  </si>
  <si>
    <t>LES PONTS TARRETS</t>
    <phoneticPr fontId="9" type="noConversion"/>
  </si>
  <si>
    <t>QUINCIE EN BEAUJOLAIS</t>
    <phoneticPr fontId="9" type="noConversion"/>
  </si>
  <si>
    <t>ST PERAY</t>
    <phoneticPr fontId="9" type="noConversion"/>
  </si>
  <si>
    <t>J</t>
    <phoneticPr fontId="6" type="noConversion"/>
  </si>
  <si>
    <t>CAHZAY AZERGUES</t>
    <phoneticPr fontId="9" type="noConversion"/>
  </si>
  <si>
    <t>CHATILLON AZERGUES ( annulé pa d'incrit)</t>
    <phoneticPr fontId="9" type="noConversion"/>
  </si>
  <si>
    <t>MACLAS</t>
    <phoneticPr fontId="9" type="noConversion"/>
  </si>
  <si>
    <t>Les autres jours, mais ce n'est pas significatif est de 25 pour 10 sorties</t>
    <phoneticPr fontId="9" type="noConversion"/>
  </si>
  <si>
    <t>Avignon (Annulé)</t>
    <phoneticPr fontId="6" type="noConversion"/>
  </si>
  <si>
    <t>La giraudière</t>
    <phoneticPr fontId="9" type="noConversion"/>
  </si>
  <si>
    <t>BARABAS Nicole</t>
    <phoneticPr fontId="9" type="noConversion"/>
  </si>
  <si>
    <t>Total randos + animations prévues</t>
    <phoneticPr fontId="9" type="noConversion"/>
  </si>
  <si>
    <t>BALMES DE FOURVIERE</t>
    <phoneticPr fontId="9" type="noConversion"/>
  </si>
  <si>
    <t>CHEVILLARD Christiane</t>
    <phoneticPr fontId="9" type="noConversion"/>
  </si>
  <si>
    <t>St Julien Molhesabate(annulé)</t>
    <phoneticPr fontId="9" type="noConversion"/>
  </si>
  <si>
    <t>Le Péréon (annulé manque de participant)</t>
    <phoneticPr fontId="9" type="noConversion"/>
  </si>
  <si>
    <t>BRINGER Jean</t>
    <phoneticPr fontId="9" type="noConversion"/>
  </si>
  <si>
    <t>GIROD Gérard</t>
    <phoneticPr fontId="9" type="noConversion"/>
  </si>
  <si>
    <t>DIMANCHE</t>
    <phoneticPr fontId="9" type="noConversion"/>
  </si>
  <si>
    <t>JOURDAN Hervé</t>
    <phoneticPr fontId="9" type="noConversion"/>
  </si>
  <si>
    <t>VAUGNERAY</t>
    <phoneticPr fontId="9" type="noConversion"/>
  </si>
  <si>
    <t>SOULIE Jean Paul</t>
  </si>
  <si>
    <t>D</t>
    <phoneticPr fontId="9" type="noConversion"/>
  </si>
  <si>
    <t>Loire/Rhône</t>
    <phoneticPr fontId="6" type="noConversion"/>
  </si>
  <si>
    <t>Beaujeu (annulé)</t>
    <phoneticPr fontId="9" type="noConversion"/>
  </si>
  <si>
    <t>ME</t>
    <phoneticPr fontId="9" type="noConversion"/>
  </si>
  <si>
    <t>BENEY Hélène</t>
  </si>
  <si>
    <t>Le jeudi est de 18 pour 38 sorties</t>
    <phoneticPr fontId="9" type="noConversion"/>
  </si>
  <si>
    <t>Longes</t>
  </si>
  <si>
    <t>BENEY Hélène</t>
    <phoneticPr fontId="9" type="noConversion"/>
  </si>
  <si>
    <t>ALIX</t>
    <phoneticPr fontId="9" type="noConversion"/>
  </si>
  <si>
    <t>FETE FIN DE SAISON</t>
    <phoneticPr fontId="9" type="noConversion"/>
  </si>
  <si>
    <t>LE TACON Denis</t>
  </si>
  <si>
    <t>St Romain de Popey (annulé pluie)</t>
    <phoneticPr fontId="9" type="noConversion"/>
  </si>
  <si>
    <t>Jardin</t>
    <phoneticPr fontId="9" type="noConversion"/>
  </si>
  <si>
    <t>PALANDRE Philippe</t>
    <phoneticPr fontId="9" type="noConversion"/>
  </si>
  <si>
    <t>COTE DE BROUILLY</t>
    <phoneticPr fontId="9" type="noConversion"/>
  </si>
  <si>
    <t>EGEA André</t>
  </si>
  <si>
    <r>
      <t xml:space="preserve">COLLONGEON </t>
    </r>
    <r>
      <rPr>
        <sz val="10"/>
        <color indexed="8"/>
        <rFont val="Arial"/>
        <family val="2"/>
      </rPr>
      <t>Danièle</t>
    </r>
  </si>
  <si>
    <t>saison 2019/2020</t>
    <phoneticPr fontId="9" type="noConversion"/>
  </si>
  <si>
    <t xml:space="preserve">TOTAL </t>
    <phoneticPr fontId="9" type="noConversion"/>
  </si>
  <si>
    <t>CASSIS-LA CIOTAT</t>
    <phoneticPr fontId="9" type="noConversion"/>
  </si>
  <si>
    <t>REPAS CLUB</t>
    <phoneticPr fontId="9" type="noConversion"/>
  </si>
  <si>
    <t>COMPAIN Jeanine</t>
    <phoneticPr fontId="9" type="noConversion"/>
  </si>
  <si>
    <t>SEPTEME</t>
    <phoneticPr fontId="9" type="noConversion"/>
  </si>
  <si>
    <t>MARDI</t>
    <phoneticPr fontId="9" type="noConversion"/>
  </si>
  <si>
    <t>Me</t>
    <phoneticPr fontId="9" type="noConversion"/>
  </si>
  <si>
    <t>J</t>
    <phoneticPr fontId="9" type="noConversion"/>
  </si>
  <si>
    <t>LANTIGNIE (Annulée pluie)</t>
    <phoneticPr fontId="9" type="noConversion"/>
  </si>
  <si>
    <t>BRINGER Jean</t>
  </si>
  <si>
    <t>SOULIE Simone</t>
    <phoneticPr fontId="9" type="noConversion"/>
  </si>
  <si>
    <t>LE BOIS D'OINGT</t>
    <phoneticPr fontId="9" type="noConversion"/>
  </si>
  <si>
    <t>L</t>
    <phoneticPr fontId="9" type="noConversion"/>
  </si>
  <si>
    <t>Me</t>
    <phoneticPr fontId="9" type="noConversion"/>
  </si>
  <si>
    <t>M</t>
    <phoneticPr fontId="9" type="noConversion"/>
  </si>
  <si>
    <t>MONT PENEY</t>
    <phoneticPr fontId="9" type="noConversion"/>
  </si>
  <si>
    <t>ARLES</t>
    <phoneticPr fontId="9" type="noConversion"/>
  </si>
  <si>
    <t>Claveisolles</t>
  </si>
  <si>
    <t>Paris (Musée des arts forains)</t>
    <phoneticPr fontId="6" type="noConversion"/>
  </si>
  <si>
    <t>LECLERCQ Anne</t>
    <phoneticPr fontId="9" type="noConversion"/>
  </si>
  <si>
    <t>St Chamond</t>
    <phoneticPr fontId="9" type="noConversion"/>
  </si>
  <si>
    <t>Moyenne</t>
  </si>
  <si>
    <t>KRIER Daniel</t>
  </si>
  <si>
    <t>Cenves (annulé 2 participants)</t>
    <phoneticPr fontId="9" type="noConversion"/>
  </si>
  <si>
    <r>
      <t xml:space="preserve">ODOBEZ </t>
    </r>
    <r>
      <rPr>
        <sz val="10"/>
        <rFont val="Arial"/>
        <family val="2"/>
      </rPr>
      <t>Hélène</t>
    </r>
  </si>
  <si>
    <t>LE PLANIL</t>
    <phoneticPr fontId="9" type="noConversion"/>
  </si>
  <si>
    <t>ST MARTIN EN HAUT</t>
    <phoneticPr fontId="9" type="noConversion"/>
  </si>
  <si>
    <t>STE CATHERINE</t>
    <phoneticPr fontId="9" type="noConversion"/>
  </si>
  <si>
    <t>VANCIA</t>
    <phoneticPr fontId="9" type="noConversion"/>
  </si>
  <si>
    <t>MORANCE</t>
  </si>
  <si>
    <t>St Bonnet le Château</t>
    <phoneticPr fontId="6" type="noConversion"/>
  </si>
  <si>
    <t>Montrond les Bains</t>
    <phoneticPr fontId="9" type="noConversion"/>
  </si>
  <si>
    <t>RIVERIE-ST ANDRE LA COTE</t>
    <phoneticPr fontId="9" type="noConversion"/>
  </si>
  <si>
    <t>STE CROIX EN JAREZ</t>
    <phoneticPr fontId="9" type="noConversion"/>
  </si>
  <si>
    <t>MAI</t>
  </si>
  <si>
    <t>BOUCHERAT Roger</t>
  </si>
  <si>
    <t>CROIX DE CHAUBOURET</t>
    <phoneticPr fontId="9" type="noConversion"/>
  </si>
  <si>
    <t>ST JOSEPH</t>
    <phoneticPr fontId="9" type="noConversion"/>
  </si>
  <si>
    <t>REPAS CLUB</t>
    <phoneticPr fontId="6" type="noConversion"/>
  </si>
  <si>
    <t>TERNAND</t>
    <phoneticPr fontId="9" type="noConversion"/>
  </si>
  <si>
    <t>Lac des Sapins</t>
  </si>
  <si>
    <t>VINDRY</t>
    <phoneticPr fontId="9" type="noConversion"/>
  </si>
  <si>
    <t>ST MICHEL/ RHONE</t>
    <phoneticPr fontId="9" type="noConversion"/>
  </si>
  <si>
    <t>St Laurent d'Agny</t>
    <phoneticPr fontId="9" type="noConversion"/>
  </si>
  <si>
    <t>MAI</t>
    <phoneticPr fontId="9" type="noConversion"/>
  </si>
  <si>
    <t>FARNAY</t>
    <phoneticPr fontId="9" type="noConversion"/>
  </si>
  <si>
    <t>ASSEMBLEE GENERALE</t>
  </si>
  <si>
    <t>CROIX DU NIVOLET (Reporté au jeudi)</t>
    <phoneticPr fontId="9" type="noConversion"/>
  </si>
  <si>
    <t>LA VALLA EN GIER</t>
    <phoneticPr fontId="9" type="noConversion"/>
  </si>
  <si>
    <t>J</t>
    <phoneticPr fontId="9" type="noConversion"/>
  </si>
  <si>
    <t>PARRA Dany</t>
    <phoneticPr fontId="9" type="noConversion"/>
  </si>
  <si>
    <r>
      <t xml:space="preserve">Doizieu </t>
    </r>
    <r>
      <rPr>
        <b/>
        <sz val="12"/>
        <color indexed="10"/>
        <rFont val="Arial"/>
        <family val="2"/>
      </rPr>
      <t>Rontalon</t>
    </r>
  </si>
  <si>
    <t>Villechenève</t>
  </si>
  <si>
    <t>LEPLAT Françoise</t>
    <phoneticPr fontId="9" type="noConversion"/>
  </si>
  <si>
    <t>CHEZENEUVE (Annulé pluie annoncée)</t>
    <phoneticPr fontId="9" type="noConversion"/>
  </si>
  <si>
    <t>LEDUC Hélène</t>
    <phoneticPr fontId="9" type="noConversion"/>
  </si>
  <si>
    <t>SAVIGNY</t>
    <phoneticPr fontId="9" type="noConversion"/>
  </si>
  <si>
    <t>Ternand</t>
    <phoneticPr fontId="6" type="noConversion"/>
  </si>
  <si>
    <t>VIAL  Jacqueline</t>
  </si>
  <si>
    <t xml:space="preserve">BERNARDJoelle </t>
    <phoneticPr fontId="9" type="noConversion"/>
  </si>
  <si>
    <t>J</t>
    <phoneticPr fontId="9" type="noConversion"/>
  </si>
  <si>
    <t>LIVROZET Pierre</t>
  </si>
  <si>
    <t>ST ROMAIN DE POPEY</t>
    <phoneticPr fontId="9" type="noConversion"/>
  </si>
  <si>
    <t>MARCENOD</t>
    <phoneticPr fontId="9" type="noConversion"/>
  </si>
  <si>
    <t>Me</t>
    <phoneticPr fontId="9" type="noConversion"/>
  </si>
  <si>
    <t>VILETTE DE VIENNE</t>
    <phoneticPr fontId="9" type="noConversion"/>
  </si>
  <si>
    <t>Tête de laChaudière</t>
    <phoneticPr fontId="9" type="noConversion"/>
  </si>
  <si>
    <t>D</t>
    <phoneticPr fontId="9" type="noConversion"/>
  </si>
  <si>
    <t>ASSEMBLEE GENERALE</t>
    <phoneticPr fontId="9" type="noConversion"/>
  </si>
  <si>
    <t>LIMONY</t>
    <phoneticPr fontId="9" type="noConversion"/>
  </si>
  <si>
    <t>COSTE Vincent</t>
    <phoneticPr fontId="9" type="noConversion"/>
  </si>
  <si>
    <t>SOULIE Simone</t>
  </si>
  <si>
    <t>Le Petit Som</t>
    <phoneticPr fontId="9" type="noConversion"/>
  </si>
  <si>
    <t>Colombier</t>
    <phoneticPr fontId="6" type="noConversion"/>
  </si>
  <si>
    <t>Talencieux</t>
    <phoneticPr fontId="9" type="noConversion"/>
  </si>
  <si>
    <t>Paris</t>
  </si>
  <si>
    <t>COGNIN LES GORGES</t>
    <phoneticPr fontId="9" type="noConversion"/>
  </si>
  <si>
    <t>SOLUTRE</t>
    <phoneticPr fontId="9" type="noConversion"/>
  </si>
  <si>
    <t>Les animations autour de la présentation des programmes ont été très suivies comme d'habitude.Peut être faudra-il prévoir 1 présentation par mois vu l'engouement.</t>
    <phoneticPr fontId="9" type="noConversion"/>
  </si>
  <si>
    <t>M</t>
    <phoneticPr fontId="9" type="noConversion"/>
  </si>
  <si>
    <t>Priay (Ain)</t>
    <phoneticPr fontId="6" type="noConversion"/>
  </si>
  <si>
    <t>RICHARD Jean</t>
  </si>
  <si>
    <t>POUPARD Phillippe</t>
    <phoneticPr fontId="9" type="noConversion"/>
  </si>
  <si>
    <t>Tt. D</t>
  </si>
  <si>
    <t>DESVILLES Alain</t>
  </si>
  <si>
    <t>LA TOUR DE SALVAGNY</t>
    <phoneticPr fontId="9" type="noConversion"/>
  </si>
  <si>
    <t>ST LAURENT DE VAUX</t>
    <phoneticPr fontId="9" type="noConversion"/>
  </si>
  <si>
    <t>CRETES DE CHARMILLES(annulée mauvais temps)</t>
    <phoneticPr fontId="9" type="noConversion"/>
  </si>
  <si>
    <t>Tour de Salvagny (annulé pluie)</t>
  </si>
  <si>
    <t>JOUX</t>
    <phoneticPr fontId="9" type="noConversion"/>
  </si>
  <si>
    <r>
      <t xml:space="preserve">LUMBRERAS </t>
    </r>
    <r>
      <rPr>
        <sz val="10"/>
        <rFont val="Arial"/>
        <family val="2"/>
      </rPr>
      <t>Michel</t>
    </r>
  </si>
  <si>
    <t>J</t>
    <phoneticPr fontId="9" type="noConversion"/>
  </si>
  <si>
    <t>1 6</t>
    <phoneticPr fontId="9" type="noConversion"/>
  </si>
  <si>
    <t>saison 2011-2012</t>
    <phoneticPr fontId="9" type="noConversion"/>
  </si>
  <si>
    <t>JUIN</t>
    <phoneticPr fontId="9" type="noConversion"/>
  </si>
  <si>
    <t>St Priest en Jarez</t>
    <phoneticPr fontId="9" type="noConversion"/>
  </si>
  <si>
    <t>FRESNAYE Jean Marc</t>
  </si>
  <si>
    <t>DAUPHANT Monique</t>
  </si>
  <si>
    <t>POLLIONNAY</t>
    <phoneticPr fontId="9" type="noConversion"/>
  </si>
  <si>
    <t>PLATEAU DU RETORD (Annulée mauvais temps)</t>
    <phoneticPr fontId="9" type="noConversion"/>
  </si>
  <si>
    <t>CAILLOUX/FONTAINE</t>
    <phoneticPr fontId="9" type="noConversion"/>
  </si>
  <si>
    <t>CASSIS -LUMINY</t>
    <phoneticPr fontId="9" type="noConversion"/>
  </si>
  <si>
    <r>
      <t xml:space="preserve">LUC </t>
    </r>
    <r>
      <rPr>
        <sz val="10"/>
        <rFont val="Arial"/>
        <family val="2"/>
      </rPr>
      <t>Christian</t>
    </r>
  </si>
  <si>
    <t>La Grande Sure</t>
    <phoneticPr fontId="9" type="noConversion"/>
  </si>
  <si>
    <t>La Roche du Guet</t>
  </si>
  <si>
    <t>L</t>
    <phoneticPr fontId="9" type="noConversion"/>
  </si>
  <si>
    <t>COL LA RUCHERE</t>
    <phoneticPr fontId="9" type="noConversion"/>
  </si>
  <si>
    <t>PACALET Allain</t>
  </si>
  <si>
    <t>Cublize</t>
    <phoneticPr fontId="9" type="noConversion"/>
  </si>
  <si>
    <t>MONT ST RIGAUD</t>
    <phoneticPr fontId="9" type="noConversion"/>
  </si>
  <si>
    <t>Les Iles du Frioul</t>
    <phoneticPr fontId="6" type="noConversion"/>
  </si>
  <si>
    <t xml:space="preserve">  </t>
    <phoneticPr fontId="9" type="noConversion"/>
  </si>
  <si>
    <t>COL DE LA GACHET</t>
    <phoneticPr fontId="9" type="noConversion"/>
  </si>
  <si>
    <t>ARVIEUX</t>
    <phoneticPr fontId="9" type="noConversion"/>
  </si>
  <si>
    <t>Maubec</t>
  </si>
  <si>
    <t>MARCENOD</t>
    <phoneticPr fontId="9" type="noConversion"/>
  </si>
  <si>
    <t>LOIRE/RHONE</t>
  </si>
  <si>
    <t>CHAGNON</t>
  </si>
  <si>
    <t>LECLERCQ Anne</t>
  </si>
  <si>
    <t>MARDI</t>
    <phoneticPr fontId="9" type="noConversion"/>
  </si>
  <si>
    <t>TOURNON</t>
    <phoneticPr fontId="9" type="noConversion"/>
  </si>
  <si>
    <t>St Genis l'Argentière</t>
    <phoneticPr fontId="9" type="noConversion"/>
  </si>
  <si>
    <t>CHAPELLE DE SURIEU</t>
    <phoneticPr fontId="9" type="noConversion"/>
  </si>
  <si>
    <t>VESSILIEUX</t>
    <phoneticPr fontId="9" type="noConversion"/>
  </si>
  <si>
    <t>CHAPON Michèle</t>
  </si>
  <si>
    <t>ST FORGEUX</t>
    <phoneticPr fontId="9" type="noConversion"/>
  </si>
  <si>
    <t>LENS LESTANG</t>
    <phoneticPr fontId="9" type="noConversion"/>
  </si>
  <si>
    <t>BONICEL Joëlle</t>
  </si>
  <si>
    <t>LA Valla en Gier</t>
    <phoneticPr fontId="6" type="noConversion"/>
  </si>
  <si>
    <t>MASSON Denise</t>
  </si>
  <si>
    <t>TOTAL</t>
    <phoneticPr fontId="9" type="noConversion"/>
  </si>
  <si>
    <t>ANSE</t>
    <phoneticPr fontId="9" type="noConversion"/>
  </si>
  <si>
    <t>BONICEL Joëlle</t>
    <phoneticPr fontId="9" type="noConversion"/>
  </si>
  <si>
    <t>Crète du Pinet (mauvais temps)</t>
    <phoneticPr fontId="9" type="noConversion"/>
  </si>
  <si>
    <t>St Nizier d'Azergue</t>
    <phoneticPr fontId="6" type="noConversion"/>
  </si>
  <si>
    <t>V</t>
    <phoneticPr fontId="9" type="noConversion"/>
  </si>
  <si>
    <t>BRUSSIEU</t>
    <phoneticPr fontId="9" type="noConversion"/>
  </si>
  <si>
    <t>M</t>
    <phoneticPr fontId="9" type="noConversion"/>
  </si>
  <si>
    <t>LEDUC Gérard</t>
  </si>
  <si>
    <t>ST ETIENNE LA VARENNE</t>
    <phoneticPr fontId="9" type="noConversion"/>
  </si>
  <si>
    <t>FARIA-EGEA Marie</t>
    <phoneticPr fontId="9" type="noConversion"/>
  </si>
  <si>
    <t>QUINCIE</t>
    <phoneticPr fontId="9" type="noConversion"/>
  </si>
  <si>
    <r>
      <t xml:space="preserve">DECHELETTE </t>
    </r>
    <r>
      <rPr>
        <sz val="10"/>
        <rFont val="Arial"/>
        <family val="2"/>
      </rPr>
      <t>Simone</t>
    </r>
  </si>
  <si>
    <t>COLLONGEON Danièle</t>
  </si>
  <si>
    <t>St Amour</t>
  </si>
  <si>
    <t>LUNDI</t>
  </si>
  <si>
    <t>FEVRIER</t>
    <phoneticPr fontId="9" type="noConversion"/>
  </si>
  <si>
    <t>AULAGNIER Sylvie</t>
    <phoneticPr fontId="9" type="noConversion"/>
  </si>
  <si>
    <t xml:space="preserve">MAGNY Norbert  </t>
  </si>
  <si>
    <t>St Romain de Popey</t>
    <phoneticPr fontId="9" type="noConversion"/>
  </si>
  <si>
    <t>Présentation programme du 8/3/18</t>
    <phoneticPr fontId="9" type="noConversion"/>
  </si>
  <si>
    <t>ISSARTEL Jeannine</t>
  </si>
  <si>
    <t>BONICEL Jacques</t>
  </si>
  <si>
    <t>Total semaines</t>
  </si>
  <si>
    <t>Le Petit Som (annulé, pluie)</t>
    <phoneticPr fontId="9" type="noConversion"/>
  </si>
  <si>
    <t>A</t>
    <phoneticPr fontId="9" type="noConversion"/>
  </si>
  <si>
    <t>FIRMINY LE CORBUSIER</t>
    <phoneticPr fontId="9" type="noConversion"/>
  </si>
  <si>
    <t>Ecully</t>
  </si>
  <si>
    <t>CHEVRETON Robert</t>
  </si>
  <si>
    <t>SAN MARTIN Pascale</t>
    <phoneticPr fontId="9" type="noConversion"/>
  </si>
  <si>
    <t>PUECH  Marie Claude</t>
  </si>
  <si>
    <t>Grézieu le Marché</t>
    <phoneticPr fontId="9" type="noConversion"/>
  </si>
  <si>
    <t>ST LAURENT AGNY</t>
    <phoneticPr fontId="9" type="noConversion"/>
  </si>
  <si>
    <t>NOVEMBRE</t>
    <phoneticPr fontId="9" type="noConversion"/>
  </si>
  <si>
    <t>Peclo</t>
    <phoneticPr fontId="6" type="noConversion"/>
  </si>
  <si>
    <t>St Cyr les Lecques-Bandol</t>
  </si>
  <si>
    <t>CREMIEU</t>
    <phoneticPr fontId="9" type="noConversion"/>
  </si>
  <si>
    <t>BRIGNAIS</t>
  </si>
  <si>
    <t>TARENTAISE  (Pilat)</t>
    <phoneticPr fontId="9" type="noConversion"/>
  </si>
  <si>
    <t>COL DES SUPEYRES</t>
    <phoneticPr fontId="9" type="noConversion"/>
  </si>
  <si>
    <t>LONGES/MONT MONNET</t>
    <phoneticPr fontId="9" type="noConversion"/>
  </si>
  <si>
    <t>ROCHE DE RIVOIRE</t>
    <phoneticPr fontId="9" type="noConversion"/>
  </si>
  <si>
    <t>GUIO Marie Noelle</t>
    <phoneticPr fontId="9" type="noConversion"/>
  </si>
  <si>
    <t>Duerne</t>
    <phoneticPr fontId="9" type="noConversion"/>
  </si>
  <si>
    <t>ST BONNET LE TRONCY</t>
    <phoneticPr fontId="9" type="noConversion"/>
  </si>
  <si>
    <t>M</t>
    <phoneticPr fontId="6" type="noConversion"/>
  </si>
  <si>
    <t>ST ETIENNE LA VARENNE</t>
    <phoneticPr fontId="9" type="noConversion"/>
  </si>
  <si>
    <t>ST ROMAIN EN JAREZ</t>
    <phoneticPr fontId="9" type="noConversion"/>
  </si>
  <si>
    <t>FETE CER</t>
    <phoneticPr fontId="9" type="noConversion"/>
  </si>
  <si>
    <t>J</t>
  </si>
  <si>
    <r>
      <t xml:space="preserve">DUPRE </t>
    </r>
    <r>
      <rPr>
        <sz val="10"/>
        <rFont val="Arial"/>
        <family val="2"/>
      </rPr>
      <t>François</t>
    </r>
  </si>
  <si>
    <t>Marenne</t>
    <phoneticPr fontId="6" type="noConversion"/>
  </si>
  <si>
    <t>Retournac</t>
    <phoneticPr fontId="9" type="noConversion"/>
  </si>
  <si>
    <t>DUPRE François</t>
  </si>
  <si>
    <t>CHAMPENOY Elisabeth</t>
    <phoneticPr fontId="9" type="noConversion"/>
  </si>
  <si>
    <t>Colombier le Cardinal</t>
    <phoneticPr fontId="9" type="noConversion"/>
  </si>
  <si>
    <t>Messimy</t>
    <phoneticPr fontId="9" type="noConversion"/>
  </si>
  <si>
    <t>ROCHER DU LORZIER</t>
    <phoneticPr fontId="9" type="noConversion"/>
  </si>
  <si>
    <t>ST LOUP</t>
    <phoneticPr fontId="9" type="noConversion"/>
  </si>
  <si>
    <t>ST CYR MONT D'OR</t>
    <phoneticPr fontId="9" type="noConversion"/>
  </si>
  <si>
    <t>Pollionnay</t>
  </si>
  <si>
    <t>CHEVILLARD Jean Michel</t>
    <phoneticPr fontId="9" type="noConversion"/>
  </si>
  <si>
    <t>LA CHAPELLE/COISE</t>
    <phoneticPr fontId="9" type="noConversion"/>
  </si>
  <si>
    <t>ST MARTIN EN HAUT</t>
    <phoneticPr fontId="9" type="noConversion"/>
  </si>
  <si>
    <r>
      <t>ISSARTEL</t>
    </r>
    <r>
      <rPr>
        <sz val="10"/>
        <rFont val="Arial"/>
        <family val="2"/>
      </rPr>
      <t xml:space="preserve"> Jeannine</t>
    </r>
    <phoneticPr fontId="9" type="noConversion"/>
  </si>
  <si>
    <t>CRETES DU GRAND MANTI</t>
    <phoneticPr fontId="9" type="noConversion"/>
  </si>
  <si>
    <t>LANSLEBOURG</t>
    <phoneticPr fontId="9" type="noConversion"/>
  </si>
  <si>
    <r>
      <t xml:space="preserve">BOUCHERAT </t>
    </r>
    <r>
      <rPr>
        <sz val="10"/>
        <rFont val="Arial"/>
        <family val="2"/>
      </rPr>
      <t>Roger</t>
    </r>
    <r>
      <rPr>
        <b/>
        <sz val="10"/>
        <rFont val="Arial"/>
        <family val="2"/>
      </rPr>
      <t xml:space="preserve"> </t>
    </r>
  </si>
  <si>
    <t xml:space="preserve">TOTAL </t>
  </si>
  <si>
    <t>CORSE</t>
    <phoneticPr fontId="9" type="noConversion"/>
  </si>
  <si>
    <t>KM</t>
  </si>
  <si>
    <t>BRUN Monica</t>
    <phoneticPr fontId="9" type="noConversion"/>
  </si>
  <si>
    <t>TARENTAISE</t>
    <phoneticPr fontId="9" type="noConversion"/>
  </si>
  <si>
    <t>GUIBERT Sophie</t>
  </si>
  <si>
    <t>D</t>
    <phoneticPr fontId="9" type="noConversion"/>
  </si>
  <si>
    <t>BIOLAY Philippe</t>
    <phoneticPr fontId="9" type="noConversion"/>
  </si>
  <si>
    <t>La Muzelle</t>
    <phoneticPr fontId="6" type="noConversion"/>
  </si>
  <si>
    <t>CONVENT DE LA TOURETTE</t>
    <phoneticPr fontId="9" type="noConversion"/>
  </si>
  <si>
    <t>ANNEYRON</t>
    <phoneticPr fontId="9" type="noConversion"/>
  </si>
  <si>
    <t>FETE DE FIN DE SAISON</t>
    <phoneticPr fontId="9" type="noConversion"/>
  </si>
  <si>
    <t>Tt. J</t>
    <phoneticPr fontId="9" type="noConversion"/>
  </si>
  <si>
    <t>Ambérieu en bugey</t>
    <phoneticPr fontId="6" type="noConversion"/>
  </si>
  <si>
    <t>ST ANDEOL LE CHÂTEAU</t>
    <phoneticPr fontId="9" type="noConversion"/>
  </si>
  <si>
    <t>GRENIER Charles</t>
    <phoneticPr fontId="6" type="noConversion"/>
  </si>
  <si>
    <t>Luxembourg</t>
    <phoneticPr fontId="9" type="noConversion"/>
  </si>
  <si>
    <r>
      <t xml:space="preserve">PUECH </t>
    </r>
    <r>
      <rPr>
        <sz val="10"/>
        <color indexed="8"/>
        <rFont val="Arial"/>
        <family val="2"/>
      </rPr>
      <t xml:space="preserve"> Marie Claude</t>
    </r>
  </si>
  <si>
    <t>LEDUC Hélène</t>
  </si>
  <si>
    <t>Total</t>
    <phoneticPr fontId="9" type="noConversion"/>
  </si>
  <si>
    <t>VERDON (Annulée)</t>
    <phoneticPr fontId="9" type="noConversion"/>
  </si>
  <si>
    <t>CESARE Josiane</t>
  </si>
  <si>
    <t>L</t>
    <phoneticPr fontId="9" type="noConversion"/>
  </si>
  <si>
    <t>L</t>
    <phoneticPr fontId="6" type="noConversion"/>
  </si>
  <si>
    <t>ANNONAY (Annulé pluie)</t>
    <phoneticPr fontId="9" type="noConversion"/>
  </si>
  <si>
    <r>
      <t xml:space="preserve">CHAVANNE </t>
    </r>
    <r>
      <rPr>
        <sz val="10"/>
        <rFont val="Arial"/>
        <family val="2"/>
      </rPr>
      <t>remplacé par Tour des collines LYON</t>
    </r>
    <phoneticPr fontId="9" type="noConversion"/>
  </si>
  <si>
    <t>S</t>
  </si>
  <si>
    <t>IRIGNY</t>
    <phoneticPr fontId="9" type="noConversion"/>
  </si>
  <si>
    <t>La Combe fusil</t>
    <phoneticPr fontId="6" type="noConversion"/>
  </si>
  <si>
    <t>LETRA</t>
    <phoneticPr fontId="9" type="noConversion"/>
  </si>
  <si>
    <t>DOMMARTIN</t>
    <phoneticPr fontId="9" type="noConversion"/>
  </si>
  <si>
    <t>LOIRE/RHONE</t>
    <phoneticPr fontId="9" type="noConversion"/>
  </si>
  <si>
    <t>MESSIMY-ST LAURENT DE VAUX</t>
    <phoneticPr fontId="9" type="noConversion"/>
  </si>
  <si>
    <t>POMMIERS</t>
    <phoneticPr fontId="9" type="noConversion"/>
  </si>
  <si>
    <t>Mer</t>
    <phoneticPr fontId="9" type="noConversion"/>
  </si>
  <si>
    <t>BOUSSIEU LE ROI</t>
    <phoneticPr fontId="9" type="noConversion"/>
  </si>
  <si>
    <t>ST CLEMENT/VALSONNE</t>
    <phoneticPr fontId="9" type="noConversion"/>
  </si>
  <si>
    <t>J</t>
    <phoneticPr fontId="9" type="noConversion"/>
  </si>
  <si>
    <t>LA CHAPELLE SUR COISE</t>
  </si>
  <si>
    <t>GREZIEU LA VARENNE</t>
    <phoneticPr fontId="9" type="noConversion"/>
  </si>
  <si>
    <t>LAC DE GRANGENT</t>
    <phoneticPr fontId="9" type="noConversion"/>
  </si>
  <si>
    <t>TILLEUL Martine</t>
    <phoneticPr fontId="9" type="noConversion"/>
  </si>
  <si>
    <t>MARCHAMPT</t>
    <phoneticPr fontId="9" type="noConversion"/>
  </si>
  <si>
    <t>TAVET Patricia</t>
    <phoneticPr fontId="9" type="noConversion"/>
  </si>
  <si>
    <t>Gresse</t>
  </si>
  <si>
    <t>ISSARTEL Jean Paul</t>
  </si>
  <si>
    <t>COTE BLEUE</t>
    <phoneticPr fontId="9" type="noConversion"/>
  </si>
  <si>
    <t>Chuzelle</t>
    <phoneticPr fontId="9" type="noConversion"/>
  </si>
  <si>
    <t>LENTILLY (Annulé 2  inscrits)</t>
    <phoneticPr fontId="9" type="noConversion"/>
  </si>
  <si>
    <t>PRUZILLY</t>
    <phoneticPr fontId="9" type="noConversion"/>
  </si>
  <si>
    <t>DIEME</t>
    <phoneticPr fontId="9" type="noConversion"/>
  </si>
  <si>
    <t>LENTILLY</t>
    <phoneticPr fontId="9" type="noConversion"/>
  </si>
  <si>
    <t>ST RAPHAEL</t>
    <phoneticPr fontId="9" type="noConversion"/>
  </si>
  <si>
    <t>Ste Victoire</t>
    <phoneticPr fontId="9" type="noConversion"/>
  </si>
  <si>
    <t>ST ETIENNE LA VARENNE (Annulé pluie)</t>
    <phoneticPr fontId="9" type="noConversion"/>
  </si>
  <si>
    <t>DOMMARTIN</t>
    <phoneticPr fontId="9" type="noConversion"/>
  </si>
  <si>
    <t>RIVERIE</t>
    <phoneticPr fontId="9" type="noConversion"/>
  </si>
  <si>
    <t>PARIS</t>
    <phoneticPr fontId="9" type="noConversion"/>
  </si>
  <si>
    <t>CHAZELLES SUR LAVIEU</t>
    <phoneticPr fontId="9" type="noConversion"/>
  </si>
  <si>
    <t>CHATILLON</t>
  </si>
  <si>
    <t>REPAS</t>
    <phoneticPr fontId="9" type="noConversion"/>
  </si>
  <si>
    <t>HARGE Annick</t>
  </si>
  <si>
    <t>GALETTE DES ROIS</t>
    <phoneticPr fontId="6" type="noConversion"/>
  </si>
  <si>
    <t>PARC TETE D'OR</t>
    <phoneticPr fontId="9" type="noConversion"/>
  </si>
  <si>
    <t>Fleury</t>
    <phoneticPr fontId="9" type="noConversion"/>
  </si>
  <si>
    <r>
      <t xml:space="preserve">TRESSE </t>
    </r>
    <r>
      <rPr>
        <sz val="10"/>
        <rFont val="Arial"/>
        <family val="2"/>
      </rPr>
      <t xml:space="preserve">Roger </t>
    </r>
    <phoneticPr fontId="9" type="noConversion"/>
  </si>
  <si>
    <t>LIVROZET Sylviane</t>
  </si>
  <si>
    <t>VERTRIEU(annulé 2 incrits)</t>
    <phoneticPr fontId="9" type="noConversion"/>
  </si>
  <si>
    <t>VERNAISON-GRIGNY</t>
    <phoneticPr fontId="9" type="noConversion"/>
  </si>
  <si>
    <t>RIVOLET</t>
    <phoneticPr fontId="9" type="noConversion"/>
  </si>
  <si>
    <t>LAPIERRE Françoise</t>
    <phoneticPr fontId="9" type="noConversion"/>
  </si>
  <si>
    <t>M</t>
    <phoneticPr fontId="6" type="noConversion"/>
  </si>
  <si>
    <t>MACHON Evelyne</t>
  </si>
  <si>
    <t>BESSENAY</t>
    <phoneticPr fontId="9" type="noConversion"/>
  </si>
  <si>
    <t xml:space="preserve">                                                                                                                                  </t>
    <phoneticPr fontId="9" type="noConversion"/>
  </si>
  <si>
    <t>CHAMPENOY Elisabeth</t>
  </si>
  <si>
    <t>LEMONT THOU</t>
    <phoneticPr fontId="9" type="noConversion"/>
  </si>
  <si>
    <t>VAUGNERAY</t>
    <phoneticPr fontId="9" type="noConversion"/>
  </si>
  <si>
    <t>GRAIL Jean Luc</t>
    <phoneticPr fontId="9" type="noConversion"/>
  </si>
  <si>
    <t>THOLLET Chantal</t>
    <phoneticPr fontId="6" type="noConversion"/>
  </si>
  <si>
    <t>LES CHIRATS MONT CHAIX</t>
  </si>
  <si>
    <t xml:space="preserve">TRESSE Roger </t>
  </si>
  <si>
    <t>AMBERIEU_ ST RAMBERT</t>
    <phoneticPr fontId="9" type="noConversion"/>
  </si>
  <si>
    <t>St Régis du Coin</t>
  </si>
  <si>
    <t>JEUDI</t>
    <phoneticPr fontId="9" type="noConversion"/>
  </si>
  <si>
    <t>VERCORS</t>
  </si>
  <si>
    <t>JOUX-PIN BOUCHAIN</t>
    <phoneticPr fontId="9" type="noConversion"/>
  </si>
  <si>
    <t>POINTE DE BLANC PLAT</t>
    <phoneticPr fontId="9" type="noConversion"/>
  </si>
  <si>
    <t>MARGERIAZ</t>
    <phoneticPr fontId="9" type="noConversion"/>
  </si>
  <si>
    <t>AUBELEAU Annie</t>
    <phoneticPr fontId="9" type="noConversion"/>
  </si>
  <si>
    <t>CROIX DE MONTVIEUX</t>
    <phoneticPr fontId="9" type="noConversion"/>
  </si>
  <si>
    <t>Sorties</t>
    <phoneticPr fontId="9" type="noConversion"/>
  </si>
  <si>
    <t>ST FOY LES LYON</t>
    <phoneticPr fontId="9" type="noConversion"/>
  </si>
  <si>
    <t>Millery (annulé pluie)</t>
    <phoneticPr fontId="9" type="noConversion"/>
  </si>
  <si>
    <t>J</t>
    <phoneticPr fontId="9" type="noConversion"/>
  </si>
  <si>
    <t>LA RANDONNIERE</t>
    <phoneticPr fontId="9" type="noConversion"/>
  </si>
  <si>
    <t>M</t>
    <phoneticPr fontId="9" type="noConversion"/>
  </si>
  <si>
    <t>Ste Croix en jarrest</t>
  </si>
  <si>
    <t>ST ROMAIN EN JEREZ</t>
    <phoneticPr fontId="9" type="noConversion"/>
  </si>
  <si>
    <t>MONTROMANT</t>
    <phoneticPr fontId="9" type="noConversion"/>
  </si>
  <si>
    <t>LANSLEBOURG</t>
    <phoneticPr fontId="9" type="noConversion"/>
  </si>
  <si>
    <t>BOTTEMER Marilène</t>
    <phoneticPr fontId="9" type="noConversion"/>
  </si>
  <si>
    <t>SEGUIN Dominique</t>
    <phoneticPr fontId="9" type="noConversion"/>
  </si>
  <si>
    <t>CURIE AU MONT D'OR</t>
    <phoneticPr fontId="9" type="noConversion"/>
  </si>
  <si>
    <t>GRANDE SURE</t>
    <phoneticPr fontId="9" type="noConversion"/>
  </si>
  <si>
    <t>Couzon au Mont d'Or</t>
    <phoneticPr fontId="6" type="noConversion"/>
  </si>
  <si>
    <t>BIBOST</t>
    <phoneticPr fontId="9" type="noConversion"/>
  </si>
  <si>
    <t>MONASTERE DE BROU</t>
    <phoneticPr fontId="9" type="noConversion"/>
  </si>
  <si>
    <t>TOUR DU CANTAL</t>
    <phoneticPr fontId="9" type="noConversion"/>
  </si>
  <si>
    <t xml:space="preserve">CESARE Josiane </t>
  </si>
  <si>
    <t>THIEBAULT Madeleine</t>
    <phoneticPr fontId="9" type="noConversion"/>
  </si>
  <si>
    <t>Colombier (annulée pluie)</t>
    <phoneticPr fontId="6" type="noConversion"/>
  </si>
  <si>
    <t>CROIX DU NIVOLET</t>
    <phoneticPr fontId="9" type="noConversion"/>
  </si>
  <si>
    <t>Croix de Nivolet</t>
    <phoneticPr fontId="9" type="noConversion"/>
  </si>
  <si>
    <t>J</t>
    <phoneticPr fontId="9" type="noConversion"/>
  </si>
  <si>
    <t>COGNY</t>
    <phoneticPr fontId="9" type="noConversion"/>
  </si>
  <si>
    <t>St Pierre de Bœuf</t>
    <phoneticPr fontId="9" type="noConversion"/>
  </si>
  <si>
    <t>LANSLEBOURG</t>
    <phoneticPr fontId="9" type="noConversion"/>
  </si>
  <si>
    <t>CHAUSSAN</t>
    <phoneticPr fontId="9" type="noConversion"/>
  </si>
  <si>
    <t>M</t>
    <phoneticPr fontId="9" type="noConversion"/>
  </si>
  <si>
    <t>BEC MARGAIN (Annulé pluie)</t>
    <phoneticPr fontId="9" type="noConversion"/>
  </si>
  <si>
    <t>MARSEILLE  LUMINY</t>
    <phoneticPr fontId="9" type="noConversion"/>
  </si>
  <si>
    <t>CROIX DU NIVOLET(Annulée mauvais temps)</t>
    <phoneticPr fontId="9" type="noConversion"/>
  </si>
  <si>
    <t>RANDO RESTO</t>
    <phoneticPr fontId="9" type="noConversion"/>
  </si>
  <si>
    <t>LECLERCQ  Michèle</t>
  </si>
  <si>
    <t>BRINGER Monique</t>
  </si>
  <si>
    <t>ME</t>
    <phoneticPr fontId="6" type="noConversion"/>
  </si>
  <si>
    <t>CRETE DES CHARMILLES</t>
    <phoneticPr fontId="9" type="noConversion"/>
  </si>
  <si>
    <t>J</t>
    <phoneticPr fontId="9" type="noConversion"/>
  </si>
  <si>
    <r>
      <t>PUECH</t>
    </r>
    <r>
      <rPr>
        <sz val="10"/>
        <rFont val="Arial"/>
        <family val="2"/>
      </rPr>
      <t xml:space="preserve"> Louis</t>
    </r>
  </si>
  <si>
    <t>LES SAUVAGES</t>
    <phoneticPr fontId="9" type="noConversion"/>
  </si>
  <si>
    <t>Tt. D</t>
    <phoneticPr fontId="9" type="noConversion"/>
  </si>
  <si>
    <t>JUIN</t>
  </si>
  <si>
    <t>D</t>
    <phoneticPr fontId="9" type="noConversion"/>
  </si>
  <si>
    <t>GOUJON Christel</t>
    <phoneticPr fontId="9" type="noConversion"/>
  </si>
  <si>
    <t>Le Mas Riller</t>
    <phoneticPr fontId="6" type="noConversion"/>
  </si>
  <si>
    <r>
      <t xml:space="preserve">CHARRA </t>
    </r>
    <r>
      <rPr>
        <sz val="10"/>
        <color indexed="8"/>
        <rFont val="Arial"/>
        <family val="2"/>
      </rPr>
      <t>Marie Jeanne</t>
    </r>
  </si>
  <si>
    <t>ST ROMAIN DE POPEY</t>
    <phoneticPr fontId="9" type="noConversion"/>
  </si>
  <si>
    <t>BRUSSIEU (Annulée Canicule)</t>
    <phoneticPr fontId="9" type="noConversion"/>
  </si>
  <si>
    <t>THOLLET Chantal</t>
  </si>
  <si>
    <t>OCTOBRE</t>
    <phoneticPr fontId="9" type="noConversion"/>
  </si>
  <si>
    <t>RIGNEU LE DESERT</t>
    <phoneticPr fontId="9" type="noConversion"/>
  </si>
  <si>
    <t>ANDRIEUX Corinne</t>
    <phoneticPr fontId="9" type="noConversion"/>
  </si>
  <si>
    <t>St Croix en Jarez</t>
    <phoneticPr fontId="9" type="noConversion"/>
  </si>
  <si>
    <t>Chavanay (Annulé pluie)</t>
    <phoneticPr fontId="6" type="noConversion"/>
  </si>
  <si>
    <t>SY ROMAIN EN GAL</t>
    <phoneticPr fontId="9" type="noConversion"/>
  </si>
  <si>
    <t>RIVERIE</t>
    <phoneticPr fontId="9" type="noConversion"/>
  </si>
  <si>
    <t>MEILLAND Joëlle</t>
    <phoneticPr fontId="9" type="noConversion"/>
  </si>
  <si>
    <t>MEYS</t>
    <phoneticPr fontId="9" type="noConversion"/>
  </si>
  <si>
    <t>D+</t>
  </si>
  <si>
    <t>SAUT DU GIER</t>
    <phoneticPr fontId="9" type="noConversion"/>
  </si>
  <si>
    <t>ST SORLIN</t>
    <phoneticPr fontId="9" type="noConversion"/>
  </si>
  <si>
    <t>MONT VEYRIER</t>
    <phoneticPr fontId="9" type="noConversion"/>
  </si>
  <si>
    <t>Alix (repas fin d'année)</t>
    <phoneticPr fontId="9" type="noConversion"/>
  </si>
  <si>
    <t>Lentilly</t>
  </si>
  <si>
    <t>MAI</t>
    <phoneticPr fontId="9" type="noConversion"/>
  </si>
  <si>
    <t>KM</t>
    <phoneticPr fontId="9" type="noConversion"/>
  </si>
  <si>
    <t>Me</t>
    <phoneticPr fontId="9" type="noConversion"/>
  </si>
  <si>
    <t>AUTRANS</t>
    <phoneticPr fontId="9" type="noConversion"/>
  </si>
  <si>
    <t>Dommartin</t>
  </si>
  <si>
    <t>Ste Victoire</t>
  </si>
  <si>
    <t>DESVILLES Alain</t>
    <phoneticPr fontId="9" type="noConversion"/>
  </si>
  <si>
    <r>
      <t xml:space="preserve">AUBELEAU </t>
    </r>
    <r>
      <rPr>
        <sz val="10"/>
        <rFont val="Arial"/>
        <family val="2"/>
      </rPr>
      <t>Christian</t>
    </r>
    <phoneticPr fontId="9" type="noConversion"/>
  </si>
  <si>
    <t>LE TACON Thérése</t>
  </si>
  <si>
    <t>AVRIL</t>
  </si>
  <si>
    <t>BESSENAY</t>
    <phoneticPr fontId="9" type="noConversion"/>
  </si>
  <si>
    <t>Total semaines</t>
    <phoneticPr fontId="9" type="noConversion"/>
  </si>
  <si>
    <t>Pollionnay</t>
    <phoneticPr fontId="9" type="noConversion"/>
  </si>
  <si>
    <t>BROCARD Jacques</t>
  </si>
  <si>
    <t>DAUPHANT Monique</t>
    <phoneticPr fontId="9" type="noConversion"/>
  </si>
  <si>
    <t>TILLEUL Martine</t>
  </si>
  <si>
    <t>S</t>
    <phoneticPr fontId="9" type="noConversion"/>
  </si>
  <si>
    <t>DESVILLES Marie Claire</t>
    <phoneticPr fontId="9" type="noConversion"/>
  </si>
  <si>
    <t>ST ETIENNE LA VARENNE</t>
  </si>
  <si>
    <t>Fontanés</t>
    <phoneticPr fontId="6" type="noConversion"/>
  </si>
  <si>
    <t>ST ANDEOL LE CHÂTEAU (Temps incertain)</t>
    <phoneticPr fontId="9" type="noConversion"/>
  </si>
  <si>
    <t>Roc des bœufs</t>
    <phoneticPr fontId="6" type="noConversion"/>
  </si>
  <si>
    <t>M</t>
    <phoneticPr fontId="9" type="noConversion"/>
  </si>
  <si>
    <t>MONTHIEUX</t>
    <phoneticPr fontId="9" type="noConversion"/>
  </si>
  <si>
    <t>COLLET DE DOIZIEUX</t>
    <phoneticPr fontId="9" type="noConversion"/>
  </si>
  <si>
    <t>Aveize</t>
    <phoneticPr fontId="6" type="noConversion"/>
  </si>
  <si>
    <t>ST JEAN DE TOULAS</t>
    <phoneticPr fontId="9" type="noConversion"/>
  </si>
  <si>
    <t>30 à 40</t>
    <phoneticPr fontId="9" type="noConversion"/>
  </si>
  <si>
    <t xml:space="preserve"> 1 et 10</t>
    <phoneticPr fontId="9" type="noConversion"/>
  </si>
  <si>
    <t xml:space="preserve"> 10 et 20</t>
    <phoneticPr fontId="9" type="noConversion"/>
  </si>
  <si>
    <t>20 et 30</t>
    <phoneticPr fontId="9" type="noConversion"/>
  </si>
  <si>
    <t>DENT DE CORBELEY Annulé mauvais temps)</t>
    <phoneticPr fontId="9" type="noConversion"/>
  </si>
  <si>
    <t>FRANCHEVILLE</t>
    <phoneticPr fontId="9" type="noConversion"/>
  </si>
  <si>
    <t>Grangent</t>
    <phoneticPr fontId="9" type="noConversion"/>
  </si>
  <si>
    <t>ME</t>
    <phoneticPr fontId="9" type="noConversion"/>
  </si>
  <si>
    <t>MESSIIMY</t>
    <phoneticPr fontId="9" type="noConversion"/>
  </si>
  <si>
    <t>La Valla en Gier</t>
  </si>
  <si>
    <t>JOUGLET Christine</t>
    <phoneticPr fontId="9" type="noConversion"/>
  </si>
  <si>
    <t>D</t>
    <phoneticPr fontId="9" type="noConversion"/>
  </si>
  <si>
    <t>ST ANDEOL LE CHATEAU</t>
    <phoneticPr fontId="9" type="noConversion"/>
  </si>
  <si>
    <t>MARCHAND Françoise</t>
    <phoneticPr fontId="9" type="noConversion"/>
  </si>
  <si>
    <t>CHÂTEAU DE MONTBEL</t>
    <phoneticPr fontId="9" type="noConversion"/>
  </si>
  <si>
    <t>ST MAURICE/DARGOIRE</t>
    <phoneticPr fontId="9" type="noConversion"/>
  </si>
  <si>
    <t>PRESENTATION PROGRAMME+REPAS</t>
    <phoneticPr fontId="9" type="noConversion"/>
  </si>
  <si>
    <t>ROCHER DU LORZIER</t>
    <phoneticPr fontId="9" type="noConversion"/>
  </si>
  <si>
    <t>La Verpillière</t>
  </si>
  <si>
    <t>AGE + GOUTER</t>
    <phoneticPr fontId="9" type="noConversion"/>
  </si>
  <si>
    <t>CORELLA Jacqueline</t>
    <phoneticPr fontId="9" type="noConversion"/>
  </si>
  <si>
    <t>ST MAURICE/DARGOIRE</t>
  </si>
  <si>
    <t>Nous avIons prévu 126 randos, nous en avons réalisé 106, 20 ont été annulées, dont 3 par manque de participant.</t>
    <phoneticPr fontId="9" type="noConversion"/>
  </si>
  <si>
    <t>ST CYR DE VALORGE (Annulé Pluie)</t>
    <phoneticPr fontId="9" type="noConversion"/>
  </si>
  <si>
    <t>Yzeron</t>
  </si>
  <si>
    <t>ROULLET Jean Marc</t>
  </si>
  <si>
    <r>
      <t xml:space="preserve">                                       </t>
    </r>
    <r>
      <rPr>
        <b/>
        <sz val="14"/>
        <rFont val="Arial"/>
        <family val="2"/>
      </rPr>
      <t>CASCOL Section Rando Evasion</t>
    </r>
  </si>
  <si>
    <t>PLATEAU DU RETORD (annulée pluie)</t>
    <phoneticPr fontId="9" type="noConversion"/>
  </si>
  <si>
    <t>AULAGNIER Bernard</t>
    <phoneticPr fontId="9" type="noConversion"/>
  </si>
  <si>
    <t>TERNAND</t>
    <phoneticPr fontId="9" type="noConversion"/>
  </si>
  <si>
    <t>FETE CLUB PROGRAMME</t>
    <phoneticPr fontId="9" type="noConversion"/>
  </si>
  <si>
    <t>Echalas</t>
    <phoneticPr fontId="6" type="noConversion"/>
  </si>
  <si>
    <t>41 à 50</t>
    <phoneticPr fontId="9" type="noConversion"/>
  </si>
  <si>
    <t>AUBRAC</t>
    <phoneticPr fontId="9" type="noConversion"/>
  </si>
  <si>
    <t>AUBRAC</t>
    <phoneticPr fontId="9" type="noConversion"/>
  </si>
  <si>
    <t>CESARE Norbert</t>
  </si>
  <si>
    <t>BERZE LA VILLE(remplace par Tour Matagrin)</t>
    <phoneticPr fontId="9" type="noConversion"/>
  </si>
  <si>
    <t>ANASTASIE Jeannine</t>
    <phoneticPr fontId="9" type="noConversion"/>
  </si>
  <si>
    <t>GRENIER Charles</t>
  </si>
  <si>
    <t>ST CYR-BANDOL</t>
    <phoneticPr fontId="9" type="noConversion"/>
  </si>
  <si>
    <t>ST DIDIER MONTS D'OR</t>
    <phoneticPr fontId="9" type="noConversion"/>
  </si>
  <si>
    <r>
      <t xml:space="preserve">COMPEROT </t>
    </r>
    <r>
      <rPr>
        <sz val="10"/>
        <color indexed="8"/>
        <rFont val="Arial"/>
        <family val="2"/>
      </rPr>
      <t>Claude</t>
    </r>
  </si>
  <si>
    <t>GROTTES DE JAUBERNIE</t>
    <phoneticPr fontId="9" type="noConversion"/>
  </si>
  <si>
    <t>Montbrison</t>
  </si>
  <si>
    <t>DEFOUGERE Patrick</t>
  </si>
  <si>
    <t>Tt. M</t>
    <phoneticPr fontId="9" type="noConversion"/>
  </si>
  <si>
    <t>BARNIER Chantal</t>
    <phoneticPr fontId="9" type="noConversion"/>
  </si>
  <si>
    <t>TALUYERS</t>
    <phoneticPr fontId="9" type="noConversion"/>
  </si>
  <si>
    <t>KRIER Daniel</t>
    <phoneticPr fontId="9" type="noConversion"/>
  </si>
  <si>
    <t>SAVIGNY</t>
    <phoneticPr fontId="9" type="noConversion"/>
  </si>
  <si>
    <t>PACALET Allain</t>
    <phoneticPr fontId="9" type="noConversion"/>
  </si>
  <si>
    <t>NOM - PRENOM</t>
  </si>
  <si>
    <t xml:space="preserve">BOUCHERAT Roger </t>
  </si>
  <si>
    <t>Plateau de Larina</t>
    <phoneticPr fontId="9" type="noConversion"/>
  </si>
  <si>
    <t>SAINT PIERRE LA  PALUD</t>
    <phoneticPr fontId="9" type="noConversion"/>
  </si>
  <si>
    <t>ST APPOLINARD</t>
    <phoneticPr fontId="9" type="noConversion"/>
  </si>
  <si>
    <t>DIMANCHE</t>
    <phoneticPr fontId="9" type="noConversion"/>
  </si>
  <si>
    <t>Tt. J</t>
  </si>
  <si>
    <t>MARS</t>
    <phoneticPr fontId="9" type="noConversion"/>
  </si>
  <si>
    <t>LA BAS MARJON</t>
    <phoneticPr fontId="9" type="noConversion"/>
  </si>
  <si>
    <t>S</t>
    <phoneticPr fontId="9" type="noConversion"/>
  </si>
  <si>
    <t>SHEVCHENKO Natalya</t>
    <phoneticPr fontId="9" type="noConversion"/>
  </si>
  <si>
    <t>CELLIEU (Annulée)</t>
    <phoneticPr fontId="9" type="noConversion"/>
  </si>
  <si>
    <t>CHAZAY D'AZERGUES</t>
    <phoneticPr fontId="9" type="noConversion"/>
  </si>
  <si>
    <t>RAVAS Cécile</t>
    <phoneticPr fontId="9" type="noConversion"/>
  </si>
  <si>
    <t>THURINS</t>
    <phoneticPr fontId="9" type="noConversion"/>
  </si>
  <si>
    <t>BRISSON Brigitte</t>
    <phoneticPr fontId="9" type="noConversion"/>
  </si>
  <si>
    <t>COTE Michel</t>
    <phoneticPr fontId="9" type="noConversion"/>
  </si>
  <si>
    <t>LOGEZ Anne</t>
    <phoneticPr fontId="9" type="noConversion"/>
  </si>
  <si>
    <t>LAMURE/AZERGUES</t>
    <phoneticPr fontId="9" type="noConversion"/>
  </si>
  <si>
    <t>RAVION Delphine</t>
    <phoneticPr fontId="9" type="noConversion"/>
  </si>
  <si>
    <t>Sam</t>
    <phoneticPr fontId="9" type="noConversion"/>
  </si>
  <si>
    <t>L</t>
    <phoneticPr fontId="9" type="noConversion"/>
  </si>
  <si>
    <t>J</t>
    <phoneticPr fontId="9" type="noConversion"/>
  </si>
  <si>
    <t>D</t>
    <phoneticPr fontId="9" type="noConversion"/>
  </si>
  <si>
    <t>SEPTEMBRE</t>
    <phoneticPr fontId="9" type="noConversion"/>
  </si>
  <si>
    <t>M</t>
    <phoneticPr fontId="9" type="noConversion"/>
  </si>
  <si>
    <t>QUINCIE EN BEAUJOLAIS</t>
    <phoneticPr fontId="9" type="noConversion"/>
  </si>
  <si>
    <t>CROIX DE CHAUBOURET</t>
    <phoneticPr fontId="9" type="noConversion"/>
  </si>
  <si>
    <t>AUBRAC</t>
    <phoneticPr fontId="9" type="noConversion"/>
  </si>
  <si>
    <t>CANCALE</t>
    <phoneticPr fontId="9" type="noConversion"/>
  </si>
  <si>
    <t>St Denis/Coise</t>
    <phoneticPr fontId="9" type="noConversion"/>
  </si>
  <si>
    <t>NERONDE (Annulé, pluie)</t>
  </si>
  <si>
    <t>MOUCHEROTTE</t>
    <phoneticPr fontId="9" type="noConversion"/>
  </si>
  <si>
    <t>M</t>
    <phoneticPr fontId="9" type="noConversion"/>
  </si>
  <si>
    <t>ST DIDIER AU MONT D'OR</t>
    <phoneticPr fontId="9" type="noConversion"/>
  </si>
  <si>
    <t>Letra</t>
    <phoneticPr fontId="6" type="noConversion"/>
  </si>
  <si>
    <t>TENAY (Annulée temps incertain)</t>
    <phoneticPr fontId="9" type="noConversion"/>
  </si>
  <si>
    <t>HOSTIAZ</t>
    <phoneticPr fontId="9" type="noConversion"/>
  </si>
  <si>
    <t>J</t>
    <phoneticPr fontId="9" type="noConversion"/>
  </si>
  <si>
    <t>J</t>
    <phoneticPr fontId="9" type="noConversion"/>
  </si>
  <si>
    <t>CERDON (Annulée)</t>
    <phoneticPr fontId="9" type="noConversion"/>
  </si>
  <si>
    <t>M</t>
    <phoneticPr fontId="6" type="noConversion"/>
  </si>
  <si>
    <t>MT BUFFAT</t>
    <phoneticPr fontId="9" type="noConversion"/>
  </si>
  <si>
    <t>ST AMOUR</t>
    <phoneticPr fontId="9" type="noConversion"/>
  </si>
  <si>
    <t>MONTAGNE DE MUSSAN5annulée temps très incertain)</t>
    <phoneticPr fontId="9" type="noConversion"/>
  </si>
  <si>
    <t>SANCHEZ Renée</t>
  </si>
  <si>
    <t>ST MAURICE/DARGOIRE</t>
    <phoneticPr fontId="9" type="noConversion"/>
  </si>
  <si>
    <t>SOUCIEU EN JAREST</t>
    <phoneticPr fontId="9" type="noConversion"/>
  </si>
  <si>
    <t>PARMELAN (Annulée temps incertain)</t>
    <phoneticPr fontId="9" type="noConversion"/>
  </si>
  <si>
    <t>ST ANDEOL LE CHATEAU</t>
    <phoneticPr fontId="9" type="noConversion"/>
  </si>
  <si>
    <t>CORSE</t>
    <phoneticPr fontId="9" type="noConversion"/>
  </si>
  <si>
    <t>BALCON DU LEMAN</t>
    <phoneticPr fontId="9" type="noConversion"/>
  </si>
  <si>
    <t>PRAVOUTA (Raquettes)</t>
    <phoneticPr fontId="9" type="noConversion"/>
  </si>
  <si>
    <t>SALOME Michel</t>
    <phoneticPr fontId="9" type="noConversion"/>
  </si>
  <si>
    <t>SANCHEZ Renée</t>
    <phoneticPr fontId="9" type="noConversion"/>
  </si>
  <si>
    <t>BLANC Laurent</t>
    <phoneticPr fontId="9" type="noConversion"/>
  </si>
  <si>
    <t>CIRCUIT DES HABERTS(Annulé pluie)</t>
    <phoneticPr fontId="9" type="noConversion"/>
  </si>
  <si>
    <t>ALIX (Annulé pluie)</t>
    <phoneticPr fontId="9" type="noConversion"/>
  </si>
  <si>
    <t>Bec de l'Orient(Yzeron)</t>
    <phoneticPr fontId="9" type="noConversion"/>
  </si>
  <si>
    <t>St Andéol le Château</t>
    <phoneticPr fontId="9" type="noConversion"/>
  </si>
  <si>
    <t>ST JOSEPH</t>
    <phoneticPr fontId="9" type="noConversion"/>
  </si>
  <si>
    <t>PRESENTATION PROGRAMME T2</t>
    <phoneticPr fontId="9" type="noConversion"/>
  </si>
  <si>
    <t>La Voute/Loire</t>
    <phoneticPr fontId="6" type="noConversion"/>
  </si>
  <si>
    <t>BEAUJEU</t>
    <phoneticPr fontId="9" type="noConversion"/>
  </si>
  <si>
    <t>D</t>
    <phoneticPr fontId="9" type="noConversion"/>
  </si>
  <si>
    <t>L</t>
    <phoneticPr fontId="6" type="noConversion"/>
  </si>
  <si>
    <t>TRANSCEVENOLE (Annulée temps incertain)</t>
    <phoneticPr fontId="9" type="noConversion"/>
  </si>
  <si>
    <r>
      <t>BONICEL</t>
    </r>
    <r>
      <rPr>
        <sz val="10"/>
        <rFont val="Arial"/>
        <family val="2"/>
      </rPr>
      <t xml:space="preserve"> Jacques</t>
    </r>
    <phoneticPr fontId="9" type="noConversion"/>
  </si>
  <si>
    <t>Moyenne/Semaine</t>
    <phoneticPr fontId="9" type="noConversion"/>
  </si>
  <si>
    <t>CASCADE ROUSELET</t>
    <phoneticPr fontId="9" type="noConversion"/>
  </si>
  <si>
    <t>ST VERAND</t>
    <phoneticPr fontId="9" type="noConversion"/>
  </si>
  <si>
    <t>POULLY LE MONIAL</t>
    <phoneticPr fontId="9" type="noConversion"/>
  </si>
  <si>
    <t>MARS</t>
  </si>
  <si>
    <t>OLLAGNIER Marie</t>
    <phoneticPr fontId="9" type="noConversion"/>
  </si>
  <si>
    <t>TRESSE Mireille</t>
  </si>
  <si>
    <t>REPAS/ PRESENTATION PROGRAMME</t>
    <phoneticPr fontId="9" type="noConversion"/>
  </si>
  <si>
    <t>JASSERIE DU PILAT</t>
    <phoneticPr fontId="9" type="noConversion"/>
  </si>
  <si>
    <r>
      <t xml:space="preserve">ROUX </t>
    </r>
    <r>
      <rPr>
        <sz val="10"/>
        <rFont val="Arial"/>
        <family val="2"/>
      </rPr>
      <t>Roland</t>
    </r>
    <phoneticPr fontId="9" type="noConversion"/>
  </si>
  <si>
    <t>saison 2012-2013</t>
  </si>
  <si>
    <t>Bessenay</t>
    <phoneticPr fontId="6" type="noConversion"/>
  </si>
  <si>
    <t>Ven</t>
    <phoneticPr fontId="9" type="noConversion"/>
  </si>
  <si>
    <t>AOUT</t>
    <phoneticPr fontId="9" type="noConversion"/>
  </si>
  <si>
    <t>JASSERIE DU PILAT(annulée sur place pluie)</t>
    <phoneticPr fontId="9" type="noConversion"/>
  </si>
  <si>
    <t>J</t>
    <phoneticPr fontId="9" type="noConversion"/>
  </si>
  <si>
    <t>GOUJON Robert</t>
  </si>
  <si>
    <t>POLLIONNAY</t>
    <phoneticPr fontId="9" type="noConversion"/>
  </si>
  <si>
    <t>ST MARTIN LA PLAINE</t>
    <phoneticPr fontId="9" type="noConversion"/>
  </si>
  <si>
    <t>MONTAGNY</t>
    <phoneticPr fontId="9" type="noConversion"/>
  </si>
  <si>
    <t>St Appolinaire</t>
    <phoneticPr fontId="9" type="noConversion"/>
  </si>
  <si>
    <t>MORAS</t>
    <phoneticPr fontId="9" type="noConversion"/>
  </si>
  <si>
    <t>TERNAND</t>
    <phoneticPr fontId="9" type="noConversion"/>
  </si>
  <si>
    <t>MONT RACHAIS</t>
    <phoneticPr fontId="9" type="noConversion"/>
  </si>
  <si>
    <t>HAUTERIVES (Annulée virus)</t>
    <phoneticPr fontId="9" type="noConversion"/>
  </si>
  <si>
    <t>FORT DE FRANCHEVILLE</t>
    <phoneticPr fontId="9" type="noConversion"/>
  </si>
  <si>
    <t>CHARENTAY MT BROUILLY</t>
    <phoneticPr fontId="9" type="noConversion"/>
  </si>
  <si>
    <t>MACHON André</t>
    <phoneticPr fontId="6" type="noConversion"/>
  </si>
  <si>
    <t>ST MAURICE DARGOIRE</t>
    <phoneticPr fontId="9" type="noConversion"/>
  </si>
  <si>
    <t>ST VERAND</t>
    <phoneticPr fontId="9" type="noConversion"/>
  </si>
  <si>
    <t>L</t>
    <phoneticPr fontId="9" type="noConversion"/>
  </si>
  <si>
    <t>LE MONT GRELE</t>
    <phoneticPr fontId="9" type="noConversion"/>
  </si>
  <si>
    <t>PAVIN Daniéle</t>
  </si>
  <si>
    <t>PLASSARD Christiane</t>
    <phoneticPr fontId="9" type="noConversion"/>
  </si>
  <si>
    <t>TOUHAMI Habiba</t>
    <phoneticPr fontId="9" type="noConversion"/>
  </si>
  <si>
    <t>ST JOSEPH</t>
    <phoneticPr fontId="9" type="noConversion"/>
  </si>
  <si>
    <t>Camaret</t>
    <phoneticPr fontId="9" type="noConversion"/>
  </si>
  <si>
    <t>TRUILHE Joelle</t>
    <phoneticPr fontId="9" type="noConversion"/>
  </si>
  <si>
    <t>PALANCHON Laurence</t>
  </si>
  <si>
    <r>
      <t>DUTARTRE</t>
    </r>
    <r>
      <rPr>
        <sz val="10"/>
        <rFont val="Arial"/>
        <family val="2"/>
      </rPr>
      <t xml:space="preserve"> Michel</t>
    </r>
  </si>
  <si>
    <t>LAURENS Véronique</t>
  </si>
  <si>
    <t>V</t>
  </si>
  <si>
    <t>LES HOSTICES DE BEAUNE</t>
    <phoneticPr fontId="9" type="noConversion"/>
  </si>
  <si>
    <r>
      <t xml:space="preserve">LIVROZET </t>
    </r>
    <r>
      <rPr>
        <sz val="10"/>
        <rFont val="Arial"/>
        <family val="2"/>
      </rPr>
      <t>Sylviane</t>
    </r>
  </si>
  <si>
    <t>COGNIN LES GORGES (Remplacé par VAUGNERAY)</t>
    <phoneticPr fontId="9" type="noConversion"/>
  </si>
  <si>
    <t>LOIRE/RHONE</t>
    <phoneticPr fontId="9" type="noConversion"/>
  </si>
  <si>
    <t>St Cyr les Lecques-Bandol</t>
    <phoneticPr fontId="6" type="noConversion"/>
  </si>
  <si>
    <t>AVEIZE</t>
    <phoneticPr fontId="9" type="noConversion"/>
  </si>
  <si>
    <t>Il y a eu 1480 journées adhérents</t>
    <phoneticPr fontId="9" type="noConversion"/>
  </si>
  <si>
    <t>NYFFENEGGER Philippe</t>
  </si>
  <si>
    <t>LUMBRERAS Michel</t>
  </si>
  <si>
    <t>MESSIMY</t>
    <phoneticPr fontId="9" type="noConversion"/>
  </si>
  <si>
    <t>ST MARTIN LA PLAINE</t>
  </si>
  <si>
    <t>MESSIMY</t>
    <phoneticPr fontId="9" type="noConversion"/>
  </si>
  <si>
    <t>DOIZIEU</t>
    <phoneticPr fontId="9" type="noConversion"/>
  </si>
  <si>
    <t>CHASSAGNY Annulé pluie</t>
    <phoneticPr fontId="9" type="noConversion"/>
  </si>
  <si>
    <t>Sam</t>
    <phoneticPr fontId="9" type="noConversion"/>
  </si>
  <si>
    <t>Sam</t>
    <phoneticPr fontId="9" type="noConversion"/>
  </si>
  <si>
    <t>Ven</t>
    <phoneticPr fontId="9" type="noConversion"/>
  </si>
  <si>
    <t>LARAJASSE</t>
    <phoneticPr fontId="9" type="noConversion"/>
  </si>
  <si>
    <t>CHAPONNAY</t>
    <phoneticPr fontId="9" type="noConversion"/>
  </si>
  <si>
    <t>VALENCIN</t>
    <phoneticPr fontId="9" type="noConversion"/>
  </si>
  <si>
    <t>St Didier/Riverie</t>
    <phoneticPr fontId="9" type="noConversion"/>
  </si>
  <si>
    <t>Rontalon</t>
  </si>
  <si>
    <t>VALFLEURY</t>
    <phoneticPr fontId="9" type="noConversion"/>
  </si>
  <si>
    <t>MILLERY</t>
    <phoneticPr fontId="9" type="noConversion"/>
  </si>
  <si>
    <t>MONTAGNY (Annulée ????)</t>
    <phoneticPr fontId="9" type="noConversion"/>
  </si>
  <si>
    <t>Il y a eu des sorties de plusieurs jours ( Cancale, Briançon, le lac de Grangent et sa soupe au choux, et le tour du Cantal)</t>
    <phoneticPr fontId="9" type="noConversion"/>
  </si>
  <si>
    <t>VAUGNERAY (annulé pluie)</t>
    <phoneticPr fontId="9" type="noConversion"/>
  </si>
  <si>
    <t>DUERNE (Annulée temps incertain)</t>
    <phoneticPr fontId="9" type="noConversion"/>
  </si>
  <si>
    <t>DUERNE (Annulé temps incertain)</t>
    <phoneticPr fontId="9" type="noConversion"/>
  </si>
  <si>
    <t>PERTES VASERINE</t>
    <phoneticPr fontId="9" type="noConversion"/>
  </si>
  <si>
    <t>Lucenay</t>
    <phoneticPr fontId="6" type="noConversion"/>
  </si>
  <si>
    <t>ANCY</t>
    <phoneticPr fontId="9" type="noConversion"/>
  </si>
  <si>
    <r>
      <t xml:space="preserve">GAUTHIER </t>
    </r>
    <r>
      <rPr>
        <sz val="10"/>
        <rFont val="Arial"/>
        <family val="2"/>
      </rPr>
      <t>Jak</t>
    </r>
  </si>
  <si>
    <t>Aigues Mortes/ grau du Roi</t>
  </si>
  <si>
    <t>POINTE DE BANC ( Annulé pluie)</t>
    <phoneticPr fontId="9" type="noConversion"/>
  </si>
  <si>
    <t>VILLENEUVE André</t>
    <phoneticPr fontId="9" type="noConversion"/>
  </si>
  <si>
    <t>Tarare</t>
    <phoneticPr fontId="6" type="noConversion"/>
  </si>
  <si>
    <r>
      <t xml:space="preserve">DESROCHES </t>
    </r>
    <r>
      <rPr>
        <sz val="10"/>
        <rFont val="Arial"/>
        <family val="2"/>
      </rPr>
      <t>Gabriel</t>
    </r>
    <phoneticPr fontId="9" type="noConversion"/>
  </si>
  <si>
    <t>VANOISE</t>
    <phoneticPr fontId="9" type="noConversion"/>
  </si>
  <si>
    <t>MARS</t>
    <phoneticPr fontId="9" type="noConversion"/>
  </si>
  <si>
    <t>Chuyer</t>
    <phoneticPr fontId="9" type="noConversion"/>
  </si>
  <si>
    <t>D</t>
    <phoneticPr fontId="9" type="noConversion"/>
  </si>
  <si>
    <t>ST ROMAIN AU MONT D'OR</t>
    <phoneticPr fontId="9" type="noConversion"/>
  </si>
  <si>
    <t>VOURLES</t>
    <phoneticPr fontId="9" type="noConversion"/>
  </si>
  <si>
    <t>NAUCHE Caroline</t>
    <phoneticPr fontId="9" type="noConversion"/>
  </si>
  <si>
    <t>TREVOUX (annulée pluie)</t>
    <phoneticPr fontId="9" type="noConversion"/>
  </si>
  <si>
    <t>BERLIOZ Claude</t>
  </si>
  <si>
    <t>NOVEMBRE</t>
    <phoneticPr fontId="9" type="noConversion"/>
  </si>
  <si>
    <t>PIOLLET Jean Louis</t>
    <phoneticPr fontId="9" type="noConversion"/>
  </si>
  <si>
    <t>PIOLLET Maryvonne</t>
    <phoneticPr fontId="9" type="noConversion"/>
  </si>
  <si>
    <t>Ancy</t>
    <phoneticPr fontId="9" type="noConversion"/>
  </si>
  <si>
    <t>Me</t>
  </si>
  <si>
    <t>M</t>
    <phoneticPr fontId="6" type="noConversion"/>
  </si>
  <si>
    <t>M</t>
    <phoneticPr fontId="9" type="noConversion"/>
  </si>
  <si>
    <t>DOIZIEUX-CROIX DE MONTVIEUX</t>
    <phoneticPr fontId="9" type="noConversion"/>
  </si>
  <si>
    <t>Chaponost</t>
  </si>
  <si>
    <t>St Just St Rambert</t>
    <phoneticPr fontId="9" type="noConversion"/>
  </si>
  <si>
    <t>COL DU FUT D'AVENAS</t>
    <phoneticPr fontId="9" type="noConversion"/>
  </si>
  <si>
    <t>CASCADES CIRQUE ST MEME</t>
    <phoneticPr fontId="9" type="noConversion"/>
  </si>
  <si>
    <t>HAUTERIVES</t>
    <phoneticPr fontId="9" type="noConversion"/>
  </si>
  <si>
    <t>LA SAVOYARDE MONTMELIAN</t>
    <phoneticPr fontId="9" type="noConversion"/>
  </si>
  <si>
    <t>PRAVOUTA</t>
    <phoneticPr fontId="9" type="noConversion"/>
  </si>
  <si>
    <t>VERTRIEU</t>
    <phoneticPr fontId="9" type="noConversion"/>
  </si>
  <si>
    <t>DESVILLES Marie Claire</t>
  </si>
  <si>
    <t>BRIANCON</t>
  </si>
  <si>
    <t>l'Oisans</t>
    <phoneticPr fontId="9" type="noConversion"/>
  </si>
  <si>
    <t>D</t>
    <phoneticPr fontId="9" type="noConversion"/>
  </si>
  <si>
    <t>J</t>
    <phoneticPr fontId="9" type="noConversion"/>
  </si>
  <si>
    <t>TOTAL GENERAL</t>
  </si>
  <si>
    <t>THEIZE (annulée 3 inscrits)</t>
    <phoneticPr fontId="9" type="noConversion"/>
  </si>
  <si>
    <t>ST JULIEN MOLIN MOLETTE( 2 inscrits)</t>
  </si>
  <si>
    <t>LA ROUSSILIERE</t>
    <phoneticPr fontId="9" type="noConversion"/>
  </si>
  <si>
    <t>MACHON Evelyne</t>
    <phoneticPr fontId="9" type="noConversion"/>
  </si>
  <si>
    <t>VAUGNERAY (Annulé pluie)</t>
    <phoneticPr fontId="9" type="noConversion"/>
  </si>
  <si>
    <r>
      <t xml:space="preserve">VARGAS </t>
    </r>
    <r>
      <rPr>
        <sz val="10"/>
        <rFont val="Arial"/>
        <family val="2"/>
      </rPr>
      <t>Jésus</t>
    </r>
    <phoneticPr fontId="9" type="noConversion"/>
  </si>
  <si>
    <t>LETRA</t>
    <phoneticPr fontId="9" type="noConversion"/>
  </si>
  <si>
    <t>GRANDRIS</t>
    <phoneticPr fontId="9" type="noConversion"/>
  </si>
  <si>
    <t>Sy Bonnet Troncy (Annulé)</t>
    <phoneticPr fontId="6" type="noConversion"/>
  </si>
  <si>
    <t>Croix de Chaubouret</t>
  </si>
  <si>
    <t>Villebois</t>
    <phoneticPr fontId="9" type="noConversion"/>
  </si>
  <si>
    <t>J</t>
    <phoneticPr fontId="9" type="noConversion"/>
  </si>
  <si>
    <r>
      <t>BOUCHERAT</t>
    </r>
    <r>
      <rPr>
        <sz val="10"/>
        <rFont val="Arial"/>
        <family val="2"/>
      </rPr>
      <t xml:space="preserve"> Gisèle</t>
    </r>
  </si>
  <si>
    <t>Messimy</t>
    <phoneticPr fontId="6" type="noConversion"/>
  </si>
  <si>
    <t>AVRIL</t>
    <phoneticPr fontId="9" type="noConversion"/>
  </si>
  <si>
    <t>MESSIMY-CHÂTEAU VIEUX</t>
    <phoneticPr fontId="9" type="noConversion"/>
  </si>
  <si>
    <r>
      <t xml:space="preserve">CESARE </t>
    </r>
    <r>
      <rPr>
        <sz val="10"/>
        <rFont val="Arial"/>
        <family val="2"/>
      </rPr>
      <t xml:space="preserve">Josiane </t>
    </r>
    <phoneticPr fontId="9" type="noConversion"/>
  </si>
  <si>
    <t>TOTAL GENERAL</t>
    <phoneticPr fontId="9" type="noConversion"/>
  </si>
  <si>
    <t>St Martin en Haut</t>
    <phoneticPr fontId="9" type="noConversion"/>
  </si>
  <si>
    <t>Chalamont</t>
    <phoneticPr fontId="6" type="noConversion"/>
  </si>
  <si>
    <t>LEPLAT Françoise</t>
  </si>
  <si>
    <t>D</t>
    <phoneticPr fontId="9" type="noConversion"/>
  </si>
  <si>
    <t>La Valla en Gier (Annulée)</t>
    <phoneticPr fontId="6" type="noConversion"/>
  </si>
  <si>
    <t>ALOUANI Dalila</t>
    <phoneticPr fontId="9" type="noConversion"/>
  </si>
  <si>
    <t>LE GRAND FELTIN</t>
    <phoneticPr fontId="9" type="noConversion"/>
  </si>
  <si>
    <t>NIMES (Annulée grève des trains)</t>
    <phoneticPr fontId="9" type="noConversion"/>
  </si>
  <si>
    <t>MONT RACHAIS (Annulée pluie)</t>
    <phoneticPr fontId="9" type="noConversion"/>
  </si>
  <si>
    <t>STE BAUDILLE DE LA TOUR</t>
    <phoneticPr fontId="9" type="noConversion"/>
  </si>
  <si>
    <t>TOUR DU CORNAFION (Annulée mauvais temps)</t>
    <phoneticPr fontId="9" type="noConversion"/>
  </si>
  <si>
    <t>PLATEAU DE CHAMOISE (Annulée pluie)</t>
    <phoneticPr fontId="9" type="noConversion"/>
  </si>
  <si>
    <t>TRESSE Roger</t>
  </si>
  <si>
    <t>AUTRES JOURS</t>
    <phoneticPr fontId="9" type="noConversion"/>
  </si>
  <si>
    <t>Larina</t>
    <phoneticPr fontId="9" type="noConversion"/>
  </si>
  <si>
    <t>YZERON</t>
    <phoneticPr fontId="9" type="noConversion"/>
  </si>
  <si>
    <t>EGEA André</t>
    <phoneticPr fontId="9" type="noConversion"/>
  </si>
  <si>
    <t>COL DE BELLEFOND</t>
    <phoneticPr fontId="9" type="noConversion"/>
  </si>
  <si>
    <t>BRISSON Jacques</t>
    <phoneticPr fontId="9" type="noConversion"/>
  </si>
  <si>
    <t>CENVES</t>
    <phoneticPr fontId="9" type="noConversion"/>
  </si>
  <si>
    <t>JONAGE</t>
    <phoneticPr fontId="9" type="noConversion"/>
  </si>
  <si>
    <r>
      <t xml:space="preserve">SOULIE </t>
    </r>
    <r>
      <rPr>
        <sz val="10"/>
        <color indexed="8"/>
        <rFont val="Arial"/>
        <family val="2"/>
      </rPr>
      <t>Jean Paul</t>
    </r>
  </si>
  <si>
    <t>LE GRAND SOM</t>
    <phoneticPr fontId="9" type="noConversion"/>
  </si>
  <si>
    <t>Total Randos par journées</t>
    <phoneticPr fontId="9" type="noConversion"/>
  </si>
  <si>
    <t>JANVIER</t>
    <phoneticPr fontId="9" type="noConversion"/>
  </si>
  <si>
    <t>LES 3 ROCHES</t>
    <phoneticPr fontId="9" type="noConversion"/>
  </si>
  <si>
    <t>Thabor de Ma thesine</t>
    <phoneticPr fontId="9" type="noConversion"/>
  </si>
  <si>
    <t>GROSJEAN Richard</t>
    <phoneticPr fontId="9" type="noConversion"/>
  </si>
  <si>
    <t>BOLOZON (Annulée temps incertain)</t>
    <phoneticPr fontId="9" type="noConversion"/>
  </si>
  <si>
    <t>ROC DE TORMERY</t>
    <phoneticPr fontId="9" type="noConversion"/>
  </si>
  <si>
    <t>PARCS D'OULLINS</t>
    <phoneticPr fontId="9" type="noConversion"/>
  </si>
  <si>
    <t>TREVOUX (Annulée 2 inscrits)</t>
    <phoneticPr fontId="9" type="noConversion"/>
  </si>
  <si>
    <t>ST CHRISTO EN JAREZ</t>
    <phoneticPr fontId="9" type="noConversion"/>
  </si>
  <si>
    <t>CREMIEU</t>
    <phoneticPr fontId="9" type="noConversion"/>
  </si>
  <si>
    <t>SOURCIEUX LES MINES</t>
    <phoneticPr fontId="9" type="noConversion"/>
  </si>
  <si>
    <t>ST LAURENT DE VAUX</t>
    <phoneticPr fontId="9" type="noConversion"/>
  </si>
  <si>
    <t>ST LAURENT DE CHAMOUSSET</t>
    <phoneticPr fontId="9" type="noConversion"/>
  </si>
  <si>
    <t>LENS LETANG</t>
    <phoneticPr fontId="9" type="noConversion"/>
  </si>
  <si>
    <t>CUSSON Brigitte</t>
    <phoneticPr fontId="9" type="noConversion"/>
  </si>
  <si>
    <t>COMPEROT Claude</t>
  </si>
  <si>
    <t>CHALMAZEL</t>
    <phoneticPr fontId="9" type="noConversion"/>
  </si>
  <si>
    <t>MEILLAND Joëlle</t>
  </si>
  <si>
    <t>ROUX Mauricette</t>
  </si>
  <si>
    <t>Annecy</t>
  </si>
  <si>
    <t>LES TROIS DENTS</t>
    <phoneticPr fontId="9" type="noConversion"/>
  </si>
  <si>
    <t>LEIGNEC</t>
    <phoneticPr fontId="9" type="noConversion"/>
  </si>
  <si>
    <t>AVRIL</t>
    <phoneticPr fontId="9" type="noConversion"/>
  </si>
  <si>
    <t>M</t>
    <phoneticPr fontId="9" type="noConversion"/>
  </si>
  <si>
    <t>MAI</t>
    <phoneticPr fontId="9" type="noConversion"/>
  </si>
  <si>
    <t>M</t>
    <phoneticPr fontId="9" type="noConversion"/>
  </si>
  <si>
    <t>CALVAIRE DE PORTES</t>
    <phoneticPr fontId="9" type="noConversion"/>
  </si>
  <si>
    <t>J</t>
    <phoneticPr fontId="6" type="noConversion"/>
  </si>
  <si>
    <t>VAUX RENARD (annulé pas d'inscrit)</t>
    <phoneticPr fontId="9" type="noConversion"/>
  </si>
  <si>
    <t>ST ROMAIN EN JAREZ Annulé temps incertain</t>
    <phoneticPr fontId="9" type="noConversion"/>
  </si>
  <si>
    <t>NEUVILE SUR SAONE</t>
    <phoneticPr fontId="9" type="noConversion"/>
  </si>
  <si>
    <t>GAUDY Dominique</t>
    <phoneticPr fontId="9" type="noConversion"/>
  </si>
  <si>
    <t>PARC MIRIBEL (Annulé pluie)</t>
    <phoneticPr fontId="9" type="noConversion"/>
  </si>
  <si>
    <t>DOMMARTIN</t>
    <phoneticPr fontId="9" type="noConversion"/>
  </si>
  <si>
    <t>STE CROIX EN JAREZ</t>
    <phoneticPr fontId="9" type="noConversion"/>
  </si>
  <si>
    <t>D</t>
    <phoneticPr fontId="9" type="noConversion"/>
  </si>
  <si>
    <t>QUINCIEUX (Annulé pas de participants)</t>
    <phoneticPr fontId="9" type="noConversion"/>
  </si>
  <si>
    <t>Chatel</t>
    <phoneticPr fontId="6" type="noConversion"/>
  </si>
  <si>
    <t>J</t>
    <phoneticPr fontId="6" type="noConversion"/>
  </si>
  <si>
    <t>MORNANT</t>
    <phoneticPr fontId="9" type="noConversion"/>
  </si>
  <si>
    <t>ESSERTINES DONZY</t>
    <phoneticPr fontId="9" type="noConversion"/>
  </si>
  <si>
    <t>JULLIE</t>
    <phoneticPr fontId="9" type="noConversion"/>
  </si>
  <si>
    <t>POUPARD Phillippe</t>
  </si>
  <si>
    <t>PLATEAU DU RETORD</t>
    <phoneticPr fontId="9" type="noConversion"/>
  </si>
  <si>
    <t>GERLAND Denise</t>
    <phoneticPr fontId="9" type="noConversion"/>
  </si>
  <si>
    <t>MEYS</t>
    <phoneticPr fontId="9" type="noConversion"/>
  </si>
  <si>
    <t>MONTHIEUX</t>
    <phoneticPr fontId="9" type="noConversion"/>
  </si>
  <si>
    <t>MARCHAMPT</t>
    <phoneticPr fontId="9" type="noConversion"/>
  </si>
  <si>
    <t>CHAUSSAN</t>
    <phoneticPr fontId="9" type="noConversion"/>
  </si>
  <si>
    <t>LES ESTABLES</t>
    <phoneticPr fontId="9" type="noConversion"/>
  </si>
  <si>
    <t>CLUNY</t>
    <phoneticPr fontId="9" type="noConversion"/>
  </si>
  <si>
    <t>CIRCUIT DES 5 ABERTS</t>
    <phoneticPr fontId="9" type="noConversion"/>
  </si>
  <si>
    <t>VERNAISON</t>
    <phoneticPr fontId="9" type="noConversion"/>
  </si>
  <si>
    <t>TREVES</t>
    <phoneticPr fontId="9" type="noConversion"/>
  </si>
  <si>
    <t>JEUDI</t>
  </si>
  <si>
    <t>THURINS</t>
    <phoneticPr fontId="9" type="noConversion"/>
  </si>
  <si>
    <t>Ste Consorce</t>
    <phoneticPr fontId="9" type="noConversion"/>
  </si>
  <si>
    <t>Messimy</t>
  </si>
  <si>
    <t>ST LAURENT D'AGNY(Annulée vent violent)</t>
    <phoneticPr fontId="9" type="noConversion"/>
  </si>
  <si>
    <t>V</t>
    <phoneticPr fontId="9" type="noConversion"/>
  </si>
  <si>
    <t>LE TACON Thérése</t>
    <phoneticPr fontId="9" type="noConversion"/>
  </si>
  <si>
    <t>CHAPONNAY Annulée mauvais temps</t>
    <phoneticPr fontId="9" type="noConversion"/>
  </si>
  <si>
    <t>SAINTE PAULE</t>
    <phoneticPr fontId="9" type="noConversion"/>
  </si>
  <si>
    <t>BRUYERE Marie Andrée</t>
    <phoneticPr fontId="9" type="noConversion"/>
  </si>
  <si>
    <t>ST APPOLINAIRE</t>
    <phoneticPr fontId="9" type="noConversion"/>
  </si>
  <si>
    <t>ROMANS</t>
    <phoneticPr fontId="9" type="noConversion"/>
  </si>
  <si>
    <t>CHAUBOURET</t>
    <phoneticPr fontId="9" type="noConversion"/>
  </si>
  <si>
    <t>Bois d'Amont</t>
  </si>
  <si>
    <t>ST JEAN DES VIGNES</t>
    <phoneticPr fontId="9" type="noConversion"/>
  </si>
  <si>
    <t>ST ETIENNE LA VARENNE</t>
    <phoneticPr fontId="9" type="noConversion"/>
  </si>
  <si>
    <t>ST MARTIN EN HAUT</t>
    <phoneticPr fontId="9" type="noConversion"/>
  </si>
  <si>
    <t>L'AUBEPIN</t>
    <phoneticPr fontId="9" type="noConversion"/>
  </si>
  <si>
    <t>ROUX Patrick</t>
    <phoneticPr fontId="9" type="noConversion"/>
  </si>
  <si>
    <t>LI Luce</t>
    <phoneticPr fontId="9" type="noConversion"/>
  </si>
  <si>
    <t>CHATILLON D'AZERGUES</t>
    <phoneticPr fontId="9" type="noConversion"/>
  </si>
  <si>
    <t>LONG Jacqueline</t>
    <phoneticPr fontId="9" type="noConversion"/>
  </si>
  <si>
    <t>FARNAY</t>
    <phoneticPr fontId="9" type="noConversion"/>
  </si>
  <si>
    <t>Joux</t>
    <phoneticPr fontId="6" type="noConversion"/>
  </si>
  <si>
    <t>REPAS</t>
  </si>
  <si>
    <t>PRETE Monique</t>
    <phoneticPr fontId="9" type="noConversion"/>
  </si>
  <si>
    <t>GIGONDAS</t>
    <phoneticPr fontId="9" type="noConversion"/>
  </si>
  <si>
    <t>LAGNIEU</t>
    <phoneticPr fontId="9" type="noConversion"/>
  </si>
  <si>
    <t>CHEVRETON Nicole</t>
  </si>
  <si>
    <t>Vaugneray</t>
    <phoneticPr fontId="6" type="noConversion"/>
  </si>
  <si>
    <t>LA MUZELLE</t>
    <phoneticPr fontId="9" type="noConversion"/>
  </si>
  <si>
    <t>LAMUZELLE</t>
    <phoneticPr fontId="9" type="noConversion"/>
  </si>
  <si>
    <t>Theize (annulé pluie)</t>
    <phoneticPr fontId="9" type="noConversion"/>
  </si>
  <si>
    <t>GUIBERT Christian</t>
  </si>
  <si>
    <t>MARDI</t>
  </si>
  <si>
    <t>Ste Consorce ( annulé pluie)</t>
    <phoneticPr fontId="9" type="noConversion"/>
  </si>
  <si>
    <t>CONTRÔLE</t>
    <phoneticPr fontId="9" type="noConversion"/>
  </si>
  <si>
    <t>VANOISE</t>
    <phoneticPr fontId="9" type="noConversion"/>
  </si>
  <si>
    <t>Pommiers</t>
    <phoneticPr fontId="6" type="noConversion"/>
  </si>
  <si>
    <t>MEYER Bernadette</t>
    <phoneticPr fontId="9" type="noConversion"/>
  </si>
  <si>
    <t>Chassagny</t>
    <phoneticPr fontId="9" type="noConversion"/>
  </si>
  <si>
    <t>Sarcey</t>
    <phoneticPr fontId="6" type="noConversion"/>
  </si>
  <si>
    <t>ST MARCEL L'ECLAIRE</t>
    <phoneticPr fontId="9" type="noConversion"/>
  </si>
  <si>
    <t>Lyon la Nuit</t>
    <phoneticPr fontId="9" type="noConversion"/>
  </si>
  <si>
    <t>PARC DE SACUNY</t>
  </si>
  <si>
    <t>TARARE</t>
    <phoneticPr fontId="9" type="noConversion"/>
  </si>
  <si>
    <t>BOUCIEU LE ROI</t>
    <phoneticPr fontId="9" type="noConversion"/>
  </si>
  <si>
    <t>GRAND SOM</t>
    <phoneticPr fontId="9" type="noConversion"/>
  </si>
  <si>
    <t>St Pierre de Chandieu</t>
  </si>
  <si>
    <t>M</t>
    <phoneticPr fontId="9" type="noConversion"/>
  </si>
  <si>
    <t>M</t>
    <phoneticPr fontId="6" type="noConversion"/>
  </si>
  <si>
    <t>CHAPONAY</t>
    <phoneticPr fontId="9" type="noConversion"/>
  </si>
  <si>
    <t>MARCHAMPS (Annulée temps incertain)</t>
    <phoneticPr fontId="9" type="noConversion"/>
  </si>
  <si>
    <t>LANTGNIE( annulé temps incertain)</t>
    <phoneticPr fontId="9" type="noConversion"/>
  </si>
  <si>
    <t>ALSACE</t>
    <phoneticPr fontId="9" type="noConversion"/>
  </si>
  <si>
    <t>MESSIMY (Annulé pluie)</t>
    <phoneticPr fontId="9" type="noConversion"/>
  </si>
  <si>
    <t>Roche Veyrand</t>
    <phoneticPr fontId="9" type="noConversion"/>
  </si>
  <si>
    <t>BRUYERE Marie Louise</t>
    <phoneticPr fontId="9" type="noConversion"/>
  </si>
  <si>
    <t>JUIN</t>
    <phoneticPr fontId="9" type="noConversion"/>
  </si>
  <si>
    <t>VALSONNE (Annulé Blessure Orga.)</t>
    <phoneticPr fontId="9" type="noConversion"/>
  </si>
  <si>
    <t>CHÂTEAU NEUF</t>
    <phoneticPr fontId="9" type="noConversion"/>
  </si>
  <si>
    <t>LA CROIX DE PARS</t>
    <phoneticPr fontId="9" type="noConversion"/>
  </si>
  <si>
    <t>PARIS</t>
    <phoneticPr fontId="9" type="noConversion"/>
  </si>
  <si>
    <t>COL D'ORNON</t>
  </si>
  <si>
    <t>LOUCHE PLAN Marie Laure</t>
    <phoneticPr fontId="6" type="noConversion"/>
  </si>
  <si>
    <t>Chambost Allières</t>
    <phoneticPr fontId="6" type="noConversion"/>
  </si>
  <si>
    <t>AVRIL</t>
    <phoneticPr fontId="9" type="noConversion"/>
  </si>
  <si>
    <t>Les Halles</t>
    <phoneticPr fontId="6" type="noConversion"/>
  </si>
  <si>
    <t>COTTANCE</t>
    <phoneticPr fontId="9" type="noConversion"/>
  </si>
  <si>
    <t>LAC DE LA THUILE (Annulé pluie)</t>
    <phoneticPr fontId="9" type="noConversion"/>
  </si>
  <si>
    <t>BARNIER Blandine</t>
  </si>
  <si>
    <t>AUBELEAU Christian</t>
  </si>
  <si>
    <t>TENAY</t>
    <phoneticPr fontId="9" type="noConversion"/>
  </si>
  <si>
    <t>BRINGER Monique</t>
    <phoneticPr fontId="9" type="noConversion"/>
  </si>
  <si>
    <t>Couzon (Annulé neige)</t>
  </si>
  <si>
    <t>total</t>
    <phoneticPr fontId="9" type="noConversion"/>
  </si>
  <si>
    <t>PELUSSIN</t>
    <phoneticPr fontId="9" type="noConversion"/>
  </si>
  <si>
    <t>MONTAGNY</t>
    <phoneticPr fontId="9" type="noConversion"/>
  </si>
  <si>
    <t>TARARE PIN BOUCHAIN</t>
    <phoneticPr fontId="9" type="noConversion"/>
  </si>
  <si>
    <t>SETE</t>
    <phoneticPr fontId="9" type="noConversion"/>
  </si>
  <si>
    <t>St Martin en haut</t>
    <phoneticPr fontId="6" type="noConversion"/>
  </si>
  <si>
    <t>ST JOSEPH</t>
  </si>
  <si>
    <t>GRIGNY</t>
    <phoneticPr fontId="9" type="noConversion"/>
  </si>
  <si>
    <t>SICCIEU</t>
    <phoneticPr fontId="9" type="noConversion"/>
  </si>
  <si>
    <t>CRETE DU PINET</t>
    <phoneticPr fontId="9" type="noConversion"/>
  </si>
  <si>
    <t>JUILLET</t>
    <phoneticPr fontId="9" type="noConversion"/>
  </si>
  <si>
    <t>C</t>
    <phoneticPr fontId="9" type="noConversion"/>
  </si>
  <si>
    <t>St Sorlin</t>
    <phoneticPr fontId="9" type="noConversion"/>
  </si>
  <si>
    <t>RAUD Michel</t>
  </si>
  <si>
    <t>ST CLEMENT/VALSONNE</t>
    <phoneticPr fontId="9" type="noConversion"/>
  </si>
  <si>
    <t>EVOSGES</t>
    <phoneticPr fontId="9" type="noConversion"/>
  </si>
  <si>
    <t>POINTE DE CHAURIONDRE (annulée pas d'inscrit)</t>
    <phoneticPr fontId="9" type="noConversion"/>
  </si>
  <si>
    <t>Il y a eu une participation moyenne de 35 personnes/semaine</t>
    <phoneticPr fontId="9" type="noConversion"/>
  </si>
  <si>
    <t>SAINTE CONSORCE</t>
    <phoneticPr fontId="9" type="noConversion"/>
  </si>
  <si>
    <t>AVRIL</t>
    <phoneticPr fontId="9" type="noConversion"/>
  </si>
  <si>
    <t>MAI</t>
    <phoneticPr fontId="9" type="noConversion"/>
  </si>
  <si>
    <t>CHATONAY</t>
    <phoneticPr fontId="9" type="noConversion"/>
  </si>
  <si>
    <t>Gouffre d'Enfer</t>
    <phoneticPr fontId="6" type="noConversion"/>
  </si>
  <si>
    <t>LA COCHETTE (Annulé covid)</t>
    <phoneticPr fontId="9" type="noConversion"/>
  </si>
  <si>
    <t>LE PET DU LOUP</t>
    <phoneticPr fontId="9" type="noConversion"/>
  </si>
  <si>
    <t>ODOBEZ Hélène</t>
  </si>
  <si>
    <t>TOUR DU CANIGOU</t>
    <phoneticPr fontId="9" type="noConversion"/>
  </si>
  <si>
    <t>Lamoura</t>
    <phoneticPr fontId="6" type="noConversion"/>
  </si>
  <si>
    <t>CHAMECHAUDE (Annulée temps incertain)</t>
    <phoneticPr fontId="9" type="noConversion"/>
  </si>
  <si>
    <t>STE CONSORCE</t>
    <phoneticPr fontId="9" type="noConversion"/>
  </si>
  <si>
    <t>FLEURIEU</t>
    <phoneticPr fontId="9" type="noConversion"/>
  </si>
  <si>
    <t>Balcons du Rhone</t>
    <phoneticPr fontId="9" type="noConversion"/>
  </si>
  <si>
    <t>Mont Outheran</t>
    <phoneticPr fontId="6" type="noConversion"/>
  </si>
  <si>
    <t>ANJOU</t>
    <phoneticPr fontId="9" type="noConversion"/>
  </si>
  <si>
    <t>TOUR DU CORNAFION (Annulé mauvais temp)</t>
    <phoneticPr fontId="9" type="noConversion"/>
  </si>
  <si>
    <t>,,,,</t>
    <phoneticPr fontId="9" type="noConversion"/>
  </si>
  <si>
    <t>TAYLAN</t>
    <phoneticPr fontId="9" type="noConversion"/>
  </si>
  <si>
    <t>Margeriaz</t>
    <phoneticPr fontId="9" type="noConversion"/>
  </si>
  <si>
    <t>CORZIEU</t>
    <phoneticPr fontId="9" type="noConversion"/>
  </si>
  <si>
    <t>ST LAURENT D'AGNY</t>
    <phoneticPr fontId="9" type="noConversion"/>
  </si>
  <si>
    <t>ST JEAN DES VIGNES</t>
    <phoneticPr fontId="9" type="noConversion"/>
  </si>
  <si>
    <t>AUBRAC</t>
    <phoneticPr fontId="9" type="noConversion"/>
  </si>
  <si>
    <t xml:space="preserve">MAGNY Norbert </t>
  </si>
  <si>
    <t>M</t>
    <phoneticPr fontId="9" type="noConversion"/>
  </si>
  <si>
    <t>VERANNE- LES 3 DENTS (Annulé pluie)</t>
    <phoneticPr fontId="9" type="noConversion"/>
  </si>
  <si>
    <t>CHAMELET</t>
    <phoneticPr fontId="9" type="noConversion"/>
  </si>
  <si>
    <t>BRUN Martine</t>
    <phoneticPr fontId="9" type="noConversion"/>
  </si>
  <si>
    <t>Dijon</t>
  </si>
  <si>
    <t>MARCHE Jacqueline</t>
    <phoneticPr fontId="9" type="noConversion"/>
  </si>
  <si>
    <t>ASSEMBLEE GENERALE CLUB</t>
    <phoneticPr fontId="9" type="noConversion"/>
  </si>
  <si>
    <t>FETE DU CASI</t>
    <phoneticPr fontId="9" type="noConversion"/>
  </si>
  <si>
    <t>ST APPOLINARD</t>
    <phoneticPr fontId="9" type="noConversion"/>
  </si>
  <si>
    <t>RIVOLET</t>
    <phoneticPr fontId="9" type="noConversion"/>
  </si>
  <si>
    <t>ROUX Roland</t>
  </si>
  <si>
    <t>PIC ST MICHEL</t>
    <phoneticPr fontId="9" type="noConversion"/>
  </si>
  <si>
    <t>MAROLS (Annulé mauvais temps)</t>
    <phoneticPr fontId="9" type="noConversion"/>
  </si>
  <si>
    <t>LA CHAPELLE SUR COISE</t>
    <phoneticPr fontId="9" type="noConversion"/>
  </si>
  <si>
    <t>COTE D'OPALE</t>
    <phoneticPr fontId="9" type="noConversion"/>
  </si>
  <si>
    <t>CHAMBLES</t>
    <phoneticPr fontId="9" type="noConversion"/>
  </si>
  <si>
    <t>GRAND COLOMBIER</t>
    <phoneticPr fontId="9" type="noConversion"/>
  </si>
  <si>
    <t>SICCIEU (Annulée pluie)</t>
    <phoneticPr fontId="9" type="noConversion"/>
  </si>
  <si>
    <t>20 ANS DU CLUB (Annulé  COVID)</t>
    <phoneticPr fontId="9" type="noConversion"/>
  </si>
  <si>
    <t>ROUX Marie Hélène</t>
    <phoneticPr fontId="9" type="noConversion"/>
  </si>
  <si>
    <t>RANDO PICNIC</t>
    <phoneticPr fontId="9" type="noConversion"/>
  </si>
  <si>
    <t>LA CLUSAZ</t>
    <phoneticPr fontId="9" type="noConversion"/>
  </si>
  <si>
    <t>POULE LES ECHARMEAUX</t>
    <phoneticPr fontId="9" type="noConversion"/>
  </si>
  <si>
    <t>2020-2021</t>
    <phoneticPr fontId="9" type="noConversion"/>
  </si>
  <si>
    <t>BAIJOT Julie</t>
    <phoneticPr fontId="9" type="noConversion"/>
  </si>
  <si>
    <t>St Laurent Agny (Orientation)</t>
  </si>
  <si>
    <t>FETE DU CASI</t>
    <phoneticPr fontId="9" type="noConversion"/>
  </si>
  <si>
    <t>COLLOT Sylvie</t>
    <phoneticPr fontId="9" type="noConversion"/>
  </si>
  <si>
    <t>J</t>
    <phoneticPr fontId="6" type="noConversion"/>
  </si>
  <si>
    <t>VENTRIEU</t>
    <phoneticPr fontId="9" type="noConversion"/>
  </si>
  <si>
    <t>VEN</t>
    <phoneticPr fontId="9" type="noConversion"/>
  </si>
  <si>
    <t>SAM</t>
    <phoneticPr fontId="9" type="noConversion"/>
  </si>
  <si>
    <t>D</t>
    <phoneticPr fontId="9" type="noConversion"/>
  </si>
  <si>
    <t>L</t>
    <phoneticPr fontId="9" type="noConversion"/>
  </si>
  <si>
    <t>M</t>
    <phoneticPr fontId="9" type="noConversion"/>
  </si>
  <si>
    <t>MER</t>
    <phoneticPr fontId="9" type="noConversion"/>
  </si>
  <si>
    <t>TOUR DU THABOR</t>
    <phoneticPr fontId="9" type="noConversion"/>
  </si>
  <si>
    <t>TOUR DU THABOR</t>
    <phoneticPr fontId="9" type="noConversion"/>
  </si>
  <si>
    <t>S</t>
    <phoneticPr fontId="9" type="noConversion"/>
  </si>
  <si>
    <t>SICCIEU</t>
    <phoneticPr fontId="9" type="noConversion"/>
  </si>
  <si>
    <t>JASSERIE DE GARNIER</t>
    <phoneticPr fontId="9" type="noConversion"/>
  </si>
  <si>
    <t>LA CROIX FOREST</t>
    <phoneticPr fontId="9" type="noConversion"/>
  </si>
  <si>
    <t>ST LAURENT D'OINGT</t>
    <phoneticPr fontId="9" type="noConversion"/>
  </si>
  <si>
    <t>MONTROMAND</t>
    <phoneticPr fontId="9" type="noConversion"/>
  </si>
  <si>
    <t>MONTLUEL</t>
    <phoneticPr fontId="9" type="noConversion"/>
  </si>
  <si>
    <t>2021-2022</t>
  </si>
  <si>
    <t>NOVEMBRE</t>
  </si>
  <si>
    <t>RANDO PICNIC THURINS</t>
  </si>
  <si>
    <t>RANDO PICNIC THURINS (Rando Santé)</t>
  </si>
  <si>
    <t>LE LONG DE L'YZERON</t>
  </si>
  <si>
    <t>St ETIENNE LA VARENNE</t>
  </si>
  <si>
    <t>CERDON</t>
  </si>
  <si>
    <t>POINTE DE LA GALLOPAZ (Bauges)</t>
  </si>
  <si>
    <t>St CRISTO EN JAREZ</t>
  </si>
  <si>
    <t>COLOMBIER (Bauges)</t>
  </si>
  <si>
    <t>St APPOLINARD</t>
  </si>
  <si>
    <t>NANTUA</t>
  </si>
  <si>
    <t>MONSOLS</t>
  </si>
  <si>
    <t>MONT GRELLE</t>
  </si>
  <si>
    <t>COURZIEU</t>
  </si>
  <si>
    <t>PLATEAU DE RETORD</t>
  </si>
  <si>
    <t>PELUSSIN</t>
  </si>
  <si>
    <t>MAROLS</t>
  </si>
  <si>
    <t>StVINCENT HAUT MARJON</t>
  </si>
  <si>
    <t>PINET PAR COL DE L'ALPETTE</t>
  </si>
  <si>
    <t>St LAURENT D'OINGT</t>
  </si>
  <si>
    <t>St GERMAIN au MONT D'OR</t>
  </si>
  <si>
    <t>LES 5 HABERTS (Chartreuse)</t>
  </si>
  <si>
    <t>St MARTIN EN HAUT</t>
  </si>
  <si>
    <t>CUBLIZE</t>
  </si>
  <si>
    <t>FORT DE FEYZIN</t>
  </si>
  <si>
    <t>BEAUJEU</t>
  </si>
  <si>
    <t>ORLIENAS</t>
  </si>
  <si>
    <t>SAINT CHEF</t>
  </si>
  <si>
    <t>GRIGNY</t>
  </si>
  <si>
    <t>MONTLUEL</t>
  </si>
  <si>
    <t>20 ANS CLUB (Bachasse)</t>
  </si>
  <si>
    <t>NIMES</t>
  </si>
  <si>
    <t>SATHONAY</t>
  </si>
  <si>
    <t>SPALVIERI Philippe</t>
  </si>
  <si>
    <t>CAUSSI Françoise</t>
  </si>
  <si>
    <t>Mer</t>
  </si>
  <si>
    <t>BAILLY Claire</t>
  </si>
  <si>
    <t>BOTTEMER Marilène</t>
  </si>
  <si>
    <t>BRISSON Jacques</t>
  </si>
  <si>
    <t>BRUYERE Marie Louise</t>
  </si>
  <si>
    <t>COMPAIN Jeanine</t>
  </si>
  <si>
    <t>CORELLA Jacqueline</t>
  </si>
  <si>
    <t>JOUGLET Christine</t>
  </si>
  <si>
    <t>LACROIX Alain</t>
  </si>
  <si>
    <t>LI Luce</t>
  </si>
  <si>
    <t>MARCHE Jacqueline</t>
  </si>
  <si>
    <t>OLLAGNIER Marie</t>
  </si>
  <si>
    <t>PRETE Monique</t>
  </si>
  <si>
    <t>ROCHE Jean Marc</t>
  </si>
  <si>
    <t>TAVET Patricia</t>
  </si>
  <si>
    <t>Moyenne/Semaine</t>
  </si>
  <si>
    <t>DECEMBRE</t>
  </si>
  <si>
    <t>COLLADO Christian</t>
  </si>
  <si>
    <t>1/2 Journée Adhésion</t>
  </si>
  <si>
    <t>FORUM des ASSOCIATIONS</t>
  </si>
  <si>
    <t>CASCADES CIRQUE DE St MEME (annulée pluie)</t>
  </si>
  <si>
    <t>MARCY L'ETOILE (annulée pluie)</t>
  </si>
  <si>
    <t xml:space="preserve">BERNARD Joelle </t>
  </si>
  <si>
    <t>HUSSON Catherine</t>
  </si>
  <si>
    <t>CALMON Pierre</t>
  </si>
  <si>
    <t>MARCY L'ETOILE</t>
  </si>
  <si>
    <t>BELLIA Christiane</t>
  </si>
  <si>
    <t>CHAMECHAUDE (annulée pluie et orage)</t>
  </si>
  <si>
    <t>VENTURA Vincente</t>
  </si>
  <si>
    <t>BRUYERE Marie Andrée</t>
  </si>
  <si>
    <t>MONT THOU (annulée pluie)</t>
  </si>
  <si>
    <t>VELLA Joëlle</t>
  </si>
  <si>
    <t>FAVRE Bernard</t>
  </si>
  <si>
    <t>OLIER Dominique</t>
  </si>
  <si>
    <t>CHAMECHAUDE</t>
  </si>
  <si>
    <t>AIRE DE St CHAMOND - VAL FLEURY</t>
  </si>
  <si>
    <t>JASSERIE - LES 3 DENTS</t>
  </si>
  <si>
    <t>SAVARINO Sylviane</t>
  </si>
  <si>
    <t>GRANDE SURE (Col des vaches)</t>
  </si>
  <si>
    <t>ORDONNAZ - CALVAIRE DE PORTES</t>
  </si>
  <si>
    <t>LACROIX Isabelle</t>
  </si>
  <si>
    <t>VERNAS</t>
  </si>
  <si>
    <t>LECHLEITER Gilbert</t>
  </si>
  <si>
    <t>CHAROSSE Alain</t>
  </si>
  <si>
    <t>CHENAS (annulée pas de participant)</t>
  </si>
  <si>
    <t>JOYEUX Eliane</t>
  </si>
  <si>
    <t>ANDANCE (annulée Météo)</t>
  </si>
  <si>
    <t>ACHARD Christian</t>
  </si>
  <si>
    <t>DIEME (annulée météo)</t>
  </si>
  <si>
    <t>MONTROMANT (annulée météo)</t>
  </si>
  <si>
    <t>St LAURENT DE CHAMOUSSET (annulée météo)</t>
  </si>
  <si>
    <t>VAUXRENARD</t>
  </si>
  <si>
    <t>LONGES</t>
  </si>
  <si>
    <t>St DIDIER / RIVERIE</t>
  </si>
  <si>
    <t>PARC DE LA FEYSSINE</t>
  </si>
  <si>
    <t>QUINCIE en BEAUJOLAIS</t>
  </si>
  <si>
    <t>LARAJASSE</t>
  </si>
  <si>
    <t>DIEME (St CLEMENT VALSONNE)</t>
  </si>
  <si>
    <t>Raquettes dans le VERCORS</t>
  </si>
  <si>
    <t>Ste FOY les LYON</t>
  </si>
  <si>
    <t>MONTROMANT</t>
  </si>
  <si>
    <t>COMBE FUSIL</t>
  </si>
  <si>
    <t>RAQUETTES ARECHES</t>
  </si>
  <si>
    <t>CHAPELLE Ste CATHERINE</t>
  </si>
  <si>
    <t>St JOSEPH</t>
  </si>
  <si>
    <t>RIVERIE</t>
  </si>
  <si>
    <t>St LAURENT de VAUX</t>
  </si>
  <si>
    <t>Raquettes CROIX DU NIVOLET</t>
  </si>
  <si>
    <t>VIOLAY</t>
  </si>
  <si>
    <t>CHAPELLE SUR COISE</t>
  </si>
  <si>
    <t>MESSIMY GARON</t>
  </si>
  <si>
    <t>MOIDIEU DETOURBE</t>
  </si>
  <si>
    <t>Raquettes LE MOUCHEROTTE</t>
  </si>
  <si>
    <t>SOURCIEUX LES MINES</t>
  </si>
  <si>
    <t>FELINES (Ardêche)</t>
  </si>
  <si>
    <t>LES MURS PEINTS TONY GARNIER</t>
  </si>
  <si>
    <t>ANCY</t>
  </si>
  <si>
    <t>ROMANS SUR ISERE</t>
  </si>
  <si>
    <t>SOUCIEU EN JARREST</t>
  </si>
  <si>
    <t>St NIZIER LE DESERT</t>
  </si>
  <si>
    <t>St MAURICE SUR DARGOIRE</t>
  </si>
  <si>
    <t>CREMIEU</t>
  </si>
  <si>
    <t>TOUR DU CRET DE MONTIEU</t>
  </si>
  <si>
    <t>DOUVRES (Ambérieu)</t>
  </si>
  <si>
    <t>ARPISSON LA RUCHERE (annulée Météo)</t>
  </si>
  <si>
    <t>OULLINS / ST GENIS LAVAL</t>
  </si>
  <si>
    <t>St GENIS L'ARGENTIERE (annulée COVID)</t>
  </si>
  <si>
    <t>VERMOREL Bernard</t>
  </si>
  <si>
    <t>CEDAT Annick</t>
  </si>
  <si>
    <t>BARNIER Jacques</t>
  </si>
  <si>
    <t>RONTALON (annulée car 2 participants)</t>
  </si>
  <si>
    <t>CHAMBON Chantal</t>
  </si>
  <si>
    <t>TOUR du QUEYRAS</t>
  </si>
  <si>
    <t>GRENIER Geneviève</t>
  </si>
  <si>
    <t>MARCHAMPT (annulée aucun participant)</t>
  </si>
  <si>
    <t>Légende</t>
  </si>
  <si>
    <t>NOM Prénom</t>
  </si>
  <si>
    <t>Adhérent A-1 n'ayant pas renouvelé</t>
  </si>
  <si>
    <t>Adhérent A-1 ayant renouvelé</t>
  </si>
  <si>
    <t>Nouvel Adhérent</t>
  </si>
  <si>
    <t>Adhérent avec licence FFRP autre club</t>
  </si>
  <si>
    <t>Adhérent organisateur de la rando</t>
  </si>
  <si>
    <t>Adhérent ayant pris sa voiture</t>
  </si>
  <si>
    <t>TOUR de l'AUBRAC</t>
  </si>
  <si>
    <t>GRESSE en VERCORS</t>
  </si>
  <si>
    <t>DENT de l'ARCLUSAZ</t>
  </si>
  <si>
    <t>LE PEREON (Beaujolais)</t>
  </si>
  <si>
    <t>OULLINS SPORTS EN FETE</t>
  </si>
  <si>
    <t>Organisateur</t>
  </si>
  <si>
    <t>Voiture</t>
  </si>
  <si>
    <t>ST BONNET LE FROID</t>
  </si>
  <si>
    <t>TARARE</t>
  </si>
  <si>
    <t>GREZIEU LE MARCHE</t>
  </si>
  <si>
    <t>ST CYR LE CHATOUX</t>
  </si>
  <si>
    <t>ST ROMAIN AU MONT D'OR</t>
  </si>
  <si>
    <t>BESSENAY</t>
  </si>
  <si>
    <t>LE BOIS D'ALIX</t>
  </si>
  <si>
    <t>BOURG ARGENTAL</t>
  </si>
  <si>
    <t>LENS LESTANG (Muguet)</t>
  </si>
  <si>
    <t>ALBIGNY SUR SAONE</t>
  </si>
  <si>
    <t>FONTANES (42)</t>
  </si>
  <si>
    <t>STE CATHERINE - LE CHATELARD</t>
  </si>
  <si>
    <t>VILLEVOCANCE</t>
  </si>
  <si>
    <t>MALLEVAL (42)</t>
  </si>
  <si>
    <t>ST QUENTIN FALLAVIER</t>
  </si>
  <si>
    <t>CIRQUE DE ST MEME</t>
  </si>
  <si>
    <t>PLATEAU DU RETORD</t>
  </si>
  <si>
    <t>YZERON PY FROID</t>
  </si>
  <si>
    <t>ST CYR - BANDOL</t>
  </si>
  <si>
    <t>PIC ST MICHEL</t>
  </si>
  <si>
    <t>RONTALON</t>
  </si>
  <si>
    <t>FLEURIE</t>
  </si>
  <si>
    <t>ST SYMPHORIEN D'OZON</t>
  </si>
  <si>
    <t>BARRAGE DE COUZON</t>
  </si>
  <si>
    <t>LANTIGNIE (Beaujolais)</t>
  </si>
  <si>
    <t>DENT DU CHAT (annulée Météo)</t>
  </si>
  <si>
    <t>DENT DU CHAT</t>
  </si>
  <si>
    <t>AVEIZE (annulée aucun participant)</t>
  </si>
  <si>
    <t>LANCES DE MALISSARD (annulée météo)</t>
  </si>
  <si>
    <t>REGNIE DURETTE</t>
  </si>
  <si>
    <t>GRAND VEYOU (annulée météo)</t>
  </si>
  <si>
    <t>GRAND SOM par Suffière</t>
  </si>
  <si>
    <t>ST ANTHEME (Patia)</t>
  </si>
  <si>
    <t>MARENNES</t>
  </si>
  <si>
    <t>ANDANCE (Annulée peu de participants)</t>
  </si>
  <si>
    <t>Présentation Programme T4/2022</t>
  </si>
  <si>
    <t>LE LONG DE L'YZERON (annulée COVID)</t>
  </si>
  <si>
    <t>RANDO RESTO (annulée COVID)</t>
  </si>
  <si>
    <t>LES SAUVAGES (annulée animateur)</t>
  </si>
  <si>
    <t>Séjour</t>
  </si>
  <si>
    <t>SEJOUR</t>
  </si>
  <si>
    <t>AUTRES MANIFESTATIONS</t>
  </si>
  <si>
    <t>61 à 70</t>
  </si>
  <si>
    <t>2022-2023</t>
  </si>
  <si>
    <t>Séjour BELLEDONNE</t>
  </si>
  <si>
    <t>Pas de Rando faute proposition</t>
  </si>
  <si>
    <t>St MARTIN en HAUT</t>
  </si>
  <si>
    <t>LE TRELOD (BAUGES)</t>
  </si>
  <si>
    <t>St GEORGES en COUZAN</t>
  </si>
  <si>
    <t>TREVES</t>
  </si>
  <si>
    <t>MONT OUTHERAN (CHARTREUSE)</t>
  </si>
  <si>
    <t>LONGES MONT MONNET</t>
  </si>
  <si>
    <t>Séjour COMBO les BAINS (Pays Basque)</t>
  </si>
  <si>
    <t>PANISSIERES (42)</t>
  </si>
  <si>
    <t>St PAUL en JAREZ</t>
  </si>
  <si>
    <t>CHARNAY</t>
  </si>
  <si>
    <t>IRIGNY</t>
  </si>
  <si>
    <t>ROISEY</t>
  </si>
  <si>
    <t>ROCHETAILLE (42)</t>
  </si>
  <si>
    <t>BAGNOLS (Le Tacot)</t>
  </si>
  <si>
    <t>LE MOUCHEROTTE</t>
  </si>
  <si>
    <t>SEYSSINET - PARISET (38)</t>
  </si>
  <si>
    <t>SAVIGNY</t>
  </si>
  <si>
    <t>COL du CHATOUX - Forêt des Expériences</t>
  </si>
  <si>
    <t>SOLUTRE</t>
  </si>
  <si>
    <t>YZERON (Aqueducs)</t>
  </si>
  <si>
    <t>BOLOZON (01)</t>
  </si>
  <si>
    <t>St ANDEOL le CHÂTEAU</t>
  </si>
  <si>
    <t>CUBUSSON (42)</t>
  </si>
  <si>
    <t>St DIDIER / BEAUJEU</t>
  </si>
  <si>
    <t>St LAURENT d'OINGT</t>
  </si>
  <si>
    <t>CENVES (69)</t>
  </si>
  <si>
    <t>PARC LACROIX LAVAL</t>
  </si>
  <si>
    <t>FRANCHEVILLE</t>
  </si>
  <si>
    <t>MORNANT (LA MADONE)</t>
  </si>
  <si>
    <t>St ROMAIN en GAL</t>
  </si>
  <si>
    <t>MARCY l'ETOILE</t>
  </si>
  <si>
    <t>VERANNE</t>
  </si>
  <si>
    <t>VERNAISON</t>
  </si>
  <si>
    <t>OCTOBRE</t>
  </si>
  <si>
    <t>FEL Maïe</t>
  </si>
  <si>
    <t>PERRET Josiane</t>
  </si>
  <si>
    <t>MOLLIER Michelle</t>
  </si>
  <si>
    <t>VERA Nathalie</t>
  </si>
  <si>
    <t>RAGA Joëlle</t>
  </si>
  <si>
    <t>PIEROTTI Fulvio</t>
  </si>
  <si>
    <t>DEUTCHMANN Anne Catherine</t>
  </si>
  <si>
    <t>CHAMBON Françoise</t>
  </si>
  <si>
    <t>BOLDIZAR Liliane</t>
  </si>
  <si>
    <t>MARCHE BLEUE</t>
  </si>
  <si>
    <t>MOLLE Martine</t>
  </si>
  <si>
    <t>MANGIONE Roxane</t>
  </si>
  <si>
    <t>MARTIN PREVEL Christine</t>
  </si>
  <si>
    <t>POPOFF Philippe</t>
  </si>
  <si>
    <t>SCHEIDECKER Isabelle</t>
  </si>
  <si>
    <t>ESPAREL Marie Lou</t>
  </si>
  <si>
    <t>ESPAREL Yannick</t>
  </si>
  <si>
    <t>LECLERCQ Sylviane</t>
  </si>
  <si>
    <t>DENT du CORBELEY</t>
  </si>
  <si>
    <t>BRUCHON Christine</t>
  </si>
  <si>
    <t>BRUSSIEU (annulée raison perso)</t>
  </si>
  <si>
    <t>Ste JULIE (42)</t>
  </si>
  <si>
    <t>AULANIER Bernard</t>
  </si>
  <si>
    <t>AULANIER Sylvie</t>
  </si>
  <si>
    <t>BAUDOUIN Mauricette</t>
  </si>
  <si>
    <t>DESPEISSE Geneviève</t>
  </si>
  <si>
    <t>CHAUDET Betty</t>
  </si>
  <si>
    <t>CHARBONNIERES (annulée météo)</t>
  </si>
  <si>
    <t>SAICISSON à la BACHASSE</t>
  </si>
  <si>
    <t>YZERON (annulée météo)</t>
  </si>
  <si>
    <t>YZERON</t>
  </si>
  <si>
    <t>CHAPONOST - GARON</t>
  </si>
  <si>
    <t>SOLUTRE 3 ROCHES</t>
  </si>
  <si>
    <t>St MAURICE SUR DARGOIRE (Mine d'or)</t>
  </si>
  <si>
    <t>MILLERY</t>
  </si>
  <si>
    <t>DOMMARTIN</t>
  </si>
  <si>
    <t>TERRASSE D'ORLAY</t>
  </si>
  <si>
    <t>BRUSSIEU</t>
  </si>
  <si>
    <t>GALETTE DES ROIS</t>
  </si>
  <si>
    <r>
      <t xml:space="preserve">LA ROCHE VEYRAND (Raquettes) </t>
    </r>
    <r>
      <rPr>
        <sz val="10"/>
        <color indexed="10"/>
        <rFont val="Arial"/>
        <family val="2"/>
      </rPr>
      <t>(Rando)</t>
    </r>
  </si>
  <si>
    <t>LETRA (69)</t>
  </si>
  <si>
    <t>MESSIMY - La Basse Bruyère</t>
  </si>
  <si>
    <t>SARCEY</t>
  </si>
  <si>
    <t>ST GERMAIN NUELLE</t>
  </si>
  <si>
    <t>ST MAURICE SUR DARGOIRE</t>
  </si>
  <si>
    <t>SORBIERS (42)</t>
  </si>
  <si>
    <t>CHESSY LES MINES</t>
  </si>
  <si>
    <t>SAINTE CATHERINE</t>
  </si>
  <si>
    <t>LES 7 LAUX (Raquettes)</t>
  </si>
  <si>
    <t>MORNANT (La Madone)</t>
  </si>
  <si>
    <t>ST MEDARD EN FOREZ</t>
  </si>
  <si>
    <t>PRESENTATION PROGRAMME T2 / 2023</t>
  </si>
  <si>
    <t>POLEYMIEUX MONT D'OR</t>
  </si>
  <si>
    <t>ST EYNARD</t>
  </si>
  <si>
    <t>TENAY HOTIAZ</t>
  </si>
  <si>
    <t>LARGENTIERE AVEIZE</t>
  </si>
  <si>
    <t>JAYET Josiane</t>
  </si>
  <si>
    <t>Ste CONSORCE (annulée Météo)</t>
  </si>
  <si>
    <t>CHAPELLE RETORD (Raquettes) (annulée pas de neige)</t>
  </si>
  <si>
    <t>OLLIER Mado</t>
  </si>
  <si>
    <t>HYVERT Béatrice</t>
  </si>
  <si>
    <t>HYVERT Dany</t>
  </si>
  <si>
    <t>ORLIENAS (annulée Météo)</t>
  </si>
  <si>
    <t>TARENTAISE (42)</t>
  </si>
  <si>
    <t>FONTAINE / VANCIA (en TCL)</t>
  </si>
  <si>
    <t>MONT MONNET et MONT MINISTRE</t>
  </si>
  <si>
    <t>MORANGE Eric</t>
  </si>
  <si>
    <t>GATTACIECA Christophe</t>
  </si>
  <si>
    <t>POMMIERS</t>
  </si>
  <si>
    <t>MORANGE Agnès</t>
  </si>
  <si>
    <t>TAIN L'HERMITAGE (Rando Resto)</t>
  </si>
  <si>
    <t>Ve</t>
  </si>
  <si>
    <t>Sa</t>
  </si>
  <si>
    <t>ST SYMPHORIEN D'OZON (Aïl des ours)</t>
  </si>
  <si>
    <t>MONTROTTIER</t>
  </si>
  <si>
    <t>POLLIONNAY</t>
  </si>
  <si>
    <t>PLATEAU DE JORGOY (Ain)</t>
  </si>
  <si>
    <t>LENTILLY</t>
  </si>
  <si>
    <t>LE MONT THOU</t>
  </si>
  <si>
    <t>ST SORLIN EN BUGEY</t>
  </si>
  <si>
    <t>YZERON (Plan d'eau)</t>
  </si>
  <si>
    <t>LES SAUVAGES</t>
  </si>
  <si>
    <t>GRANGENT (Soupe aux choux)</t>
  </si>
  <si>
    <t>MORAS (Rando muguet)</t>
  </si>
  <si>
    <t>MIRIBEL</t>
  </si>
  <si>
    <t>CRET DE LA PERDRIX</t>
  </si>
  <si>
    <t>COURIR pour ELLES</t>
  </si>
  <si>
    <t>CHASSAGNY</t>
  </si>
  <si>
    <t>JOUX</t>
  </si>
  <si>
    <t>OINGT / Rando Patrimoine CDRP</t>
  </si>
  <si>
    <t>Séjour DROME</t>
  </si>
  <si>
    <t>JARDIN (38) Pont des Amoureux</t>
  </si>
  <si>
    <t>ST FORGEUX</t>
  </si>
  <si>
    <t>HAUTEVILLE</t>
  </si>
  <si>
    <t>LANCES de MALISSARD</t>
  </si>
  <si>
    <t>MONTPELLIER</t>
  </si>
  <si>
    <t>CHAZAY D'AZERGUE</t>
  </si>
  <si>
    <t>ARTEMARE (Ain)</t>
  </si>
  <si>
    <t>CHARBONNIERE</t>
  </si>
  <si>
    <t>PRESENTATION PROGRAMME T4 / 2023</t>
  </si>
  <si>
    <t>LE GRANIER</t>
  </si>
  <si>
    <t>ST DENIS SUR COISE</t>
  </si>
  <si>
    <t>Séjour JURA</t>
  </si>
  <si>
    <t>THIEZE</t>
  </si>
  <si>
    <t>Fête du CASI</t>
  </si>
  <si>
    <t>MORNANT</t>
  </si>
  <si>
    <t>Séjour VIEUX CHAILLOL</t>
  </si>
  <si>
    <t>St DIDIER sur BEAUJEU</t>
  </si>
  <si>
    <t>BEC MARGAIN et CASCADES</t>
  </si>
  <si>
    <t>COL DE MALVAL</t>
  </si>
  <si>
    <t>PETITE et GRANDE MOUCHEROLLE (annulée météo)</t>
  </si>
  <si>
    <t>CLAUD Béatrice</t>
  </si>
  <si>
    <t>71 à 80</t>
  </si>
  <si>
    <t>81 à 90</t>
  </si>
  <si>
    <t>MEILLONNAS (annulée 1 inscrit + orages)</t>
  </si>
  <si>
    <t>Km</t>
  </si>
  <si>
    <t>Cumul Km</t>
  </si>
  <si>
    <t>D +</t>
  </si>
  <si>
    <t>Cumul D+</t>
  </si>
  <si>
    <t>D -</t>
  </si>
  <si>
    <t>Cumul D -</t>
  </si>
  <si>
    <t>2023-2024</t>
  </si>
  <si>
    <t>PRESENTATION PROGRAMME T1_2024 + REPAS</t>
  </si>
  <si>
    <t>MONT LUISANDRE (01)</t>
  </si>
  <si>
    <t>CHIROUBLE</t>
  </si>
  <si>
    <t>ST MARTIN EN HAUT</t>
  </si>
  <si>
    <t>LAC 7 LAUX</t>
  </si>
  <si>
    <t>POMEYS</t>
  </si>
  <si>
    <t>CALVAIRE DE PORTE (01)</t>
  </si>
  <si>
    <t>LE BESSAT</t>
  </si>
  <si>
    <t>HAUT MARJON</t>
  </si>
  <si>
    <t>COL D'ARCLUSAZ</t>
  </si>
  <si>
    <t>TALUYERS</t>
  </si>
  <si>
    <t>ST ANTOINE L'ABBAYE</t>
  </si>
  <si>
    <t>BRULLIOLES</t>
  </si>
  <si>
    <t>ST JACQUES DES ARRETS</t>
  </si>
  <si>
    <t>BOUCLE LACS ST JEAN DE CHEVELU</t>
  </si>
  <si>
    <t>ST MARTIN EN COAILLEUX</t>
  </si>
  <si>
    <t>VOURLES</t>
  </si>
  <si>
    <t>MONT JOIGNY / POINTE GORGEAT (Chartreuse)</t>
  </si>
  <si>
    <t>OPERA BASTILLE</t>
  </si>
  <si>
    <t>BROSSAINC (Pilat)</t>
  </si>
  <si>
    <t>FORT DE VENCIA</t>
  </si>
  <si>
    <t>CHENAS</t>
  </si>
  <si>
    <t>PEYRAUD</t>
  </si>
  <si>
    <t>CRAPONNE</t>
  </si>
  <si>
    <t>MIRIBEL MEYZIEU</t>
  </si>
  <si>
    <t>TAYLAN (Arbresle)</t>
  </si>
  <si>
    <t>Oullins Fête du Sport</t>
  </si>
  <si>
    <t>NOM Prénom : Adhérent A-1 ayant renouvelé</t>
  </si>
  <si>
    <t>NOM Prénom : Adhérent A-1 n'ayant pas renouvelé</t>
  </si>
  <si>
    <t>NOM Prénom : Nouvel Adhérent</t>
  </si>
  <si>
    <t>NOM Prénom : Adhérent avec licence FFRP autre club</t>
  </si>
  <si>
    <t>Organisateur : Adhérent organisateur de la rando</t>
  </si>
  <si>
    <t>Accompagnateur : Adhérent accompagnateur pour rando santé</t>
  </si>
  <si>
    <t>Voiture : Adhérent ayant pris sa voiture</t>
  </si>
  <si>
    <t>JEAN Christine</t>
  </si>
  <si>
    <t>JEAN Eric</t>
  </si>
  <si>
    <t>LAMBERT Véronique</t>
  </si>
  <si>
    <t>GENTILI Yves</t>
  </si>
  <si>
    <t>BESSY Yasmina</t>
  </si>
  <si>
    <t>THOMAS Alain</t>
  </si>
  <si>
    <t>VERNIER Geneviève</t>
  </si>
  <si>
    <t>AMCHGHAL Saïda</t>
  </si>
  <si>
    <t>ROCHER du LORZIER</t>
  </si>
  <si>
    <t>RAPEGNO Françoise</t>
  </si>
  <si>
    <t>POURRADIER François</t>
  </si>
  <si>
    <t>DEFOUGERE Béatrice</t>
  </si>
  <si>
    <t>AYMA Evelyne</t>
  </si>
  <si>
    <t>BARNIER Jack</t>
  </si>
  <si>
    <t>BENBOURNAME Nicole</t>
  </si>
  <si>
    <t>ST QUENTIN FALLAVIER (annulée météo)</t>
  </si>
  <si>
    <t>GENTILI Marie Hélène</t>
  </si>
  <si>
    <t>GEYMOND Christine</t>
  </si>
  <si>
    <t>GRANDE Dominique</t>
  </si>
  <si>
    <t>VERNIER Roger</t>
  </si>
  <si>
    <t>MARCHE BLEUE OULLINS</t>
  </si>
  <si>
    <t>KHODR Sophie</t>
  </si>
  <si>
    <t>ARTHAUD Monique</t>
  </si>
  <si>
    <t>TARTARAS (Annulée Météo)</t>
  </si>
  <si>
    <t>CARTERON André</t>
  </si>
  <si>
    <t>GIRIN Micheline</t>
  </si>
  <si>
    <t>CRET DE CHATILLON (Bauges) (annulée Météo)</t>
  </si>
  <si>
    <t>LE PUY (train)</t>
  </si>
  <si>
    <t>GREZIEUX LA VARENNE (Le Quincieux) (annulée Météo)</t>
  </si>
  <si>
    <t>MARCY L'ETOILE (annulée Météo)</t>
  </si>
  <si>
    <t>DESCHARRIERES Jérome</t>
  </si>
  <si>
    <t>CROIX DU MAZET</t>
  </si>
  <si>
    <t>MERLO / TAFIGNON</t>
  </si>
  <si>
    <t>TALENCIEUX (07) (annulée météo)</t>
  </si>
  <si>
    <t>Raquettes PILAT JASSERIE</t>
  </si>
  <si>
    <t>POLLIONNAY (annulée météo)</t>
  </si>
  <si>
    <t>TARTARAS</t>
  </si>
  <si>
    <t>CHAPONOST / BRIGNAIS</t>
  </si>
  <si>
    <t>GRAVOUIL Nicole</t>
  </si>
  <si>
    <t>THURINS</t>
  </si>
  <si>
    <t>SALAISE SUR SANNE</t>
  </si>
  <si>
    <t>RAQUETTES Les Féneys</t>
  </si>
  <si>
    <t>Ste FOY LES LYON (annulée météo)</t>
  </si>
  <si>
    <t>MESSIMY</t>
  </si>
  <si>
    <t>PRESENTATION PROGRAMME T2 / 2024</t>
  </si>
  <si>
    <t>PONT des AMOUREUX</t>
  </si>
  <si>
    <t>CUIRE BELLECOUR</t>
  </si>
  <si>
    <t>ARPISON (Raquettes)</t>
  </si>
  <si>
    <t>St JEAN St NICOLAS (Raquettes)</t>
  </si>
  <si>
    <t>AUREC sur LOIRE</t>
  </si>
  <si>
    <t>DUERNE</t>
  </si>
  <si>
    <t>MARCY</t>
  </si>
  <si>
    <t>TERNAY</t>
  </si>
  <si>
    <t>BLACE</t>
  </si>
  <si>
    <t>St SORLIN</t>
  </si>
  <si>
    <t>CHOZEAU</t>
  </si>
  <si>
    <t>AMPUIS</t>
  </si>
  <si>
    <t>LOIRE sur RHONE</t>
  </si>
  <si>
    <t>TOUR de SALVAGNY</t>
  </si>
  <si>
    <t>CHAVANNES / VALFLEURY</t>
  </si>
  <si>
    <t>SAINTE BEAUME</t>
  </si>
  <si>
    <t>MARCYL'ETOILE</t>
  </si>
  <si>
    <t>VERNAISON / IRIGNY</t>
  </si>
  <si>
    <t>SAINTE CROIX EN JAREZ</t>
  </si>
  <si>
    <t>CHASSELAS</t>
  </si>
  <si>
    <t>SAINT ANDRE LA COTE</t>
  </si>
  <si>
    <t>FERRY Colette</t>
  </si>
  <si>
    <t>LARNY</t>
  </si>
  <si>
    <t>HERMET Philippe</t>
  </si>
  <si>
    <t>MOKRANI Laziz</t>
  </si>
  <si>
    <t>PET du LOUP (Pilat)</t>
  </si>
  <si>
    <t>CHOUAG Louisa</t>
  </si>
  <si>
    <t>BENETIERE Pascal</t>
  </si>
  <si>
    <t>MONTES Corinne</t>
  </si>
  <si>
    <t>MARENNES (annulée météo)</t>
  </si>
  <si>
    <t>PANISSIERES (annulée Météo)</t>
  </si>
  <si>
    <t>Initiation Utilisation des bâtons de Marche</t>
  </si>
  <si>
    <t>ST SYMPHORIEN D'OZON (Aïl des Ours)</t>
  </si>
  <si>
    <t>CHAGNON / VALFLEURY</t>
  </si>
  <si>
    <t>DARDILLY</t>
  </si>
  <si>
    <t>MEILLONAS (Ain)</t>
  </si>
  <si>
    <t>CHAUSSAN</t>
  </si>
  <si>
    <t>SAINT JULIEN SUR BIBOST</t>
  </si>
  <si>
    <t>SAINT SABIN</t>
  </si>
  <si>
    <t>PEAUGRES</t>
  </si>
  <si>
    <t>COUR ET BUIS (38)</t>
  </si>
  <si>
    <t>SAINT MARTIN EN HAUT (Rando Patrimoine)</t>
  </si>
  <si>
    <t>CHERIER (42)</t>
  </si>
  <si>
    <t>Rando Orientation (BOIS DE LA FLACH7RE)</t>
  </si>
  <si>
    <t>ROCHERS DU LORZIER ET CHALVES</t>
  </si>
  <si>
    <t>Rando Orientation (BOIS DE LA FLACHERE)</t>
  </si>
  <si>
    <t>SAINT REGIS DU COIN (Annulée Météo)</t>
  </si>
  <si>
    <t>LE GRAND COLOMBIER (Ain)</t>
  </si>
  <si>
    <t>PRESENTATION PROGRAMME T4/2024 + BBQ</t>
  </si>
  <si>
    <t>PETITE ET GRANDE MOUCHEROLLE</t>
  </si>
  <si>
    <t>GREZIEUX LA VARENNE</t>
  </si>
  <si>
    <t>Séjour RANDO SANTE en VANOISE</t>
  </si>
  <si>
    <t>LAC DE CROP (BELLEDONNE)</t>
  </si>
  <si>
    <t>CRET DE L'OEILLON</t>
  </si>
  <si>
    <t>SAINT ANTHEME</t>
  </si>
  <si>
    <t>Séjour TOUR des GLACIERS de la VANOISE</t>
  </si>
  <si>
    <t>BEZIERS (Train)</t>
  </si>
  <si>
    <t>Initiation Utilisation des bâtons de Marche (Annulée Vent)</t>
  </si>
  <si>
    <t>SAINT MARTIN EN HAUT (annulée Météo)</t>
  </si>
  <si>
    <t>ECHALAS (Pilat)</t>
  </si>
  <si>
    <t>SAINT LAURENT D'AGNY (Annulée Météo)</t>
  </si>
  <si>
    <t>MORAS EN VALLOIRE (Annulée Météo)</t>
  </si>
  <si>
    <t>MONTBRISON (Annulée Météo)</t>
  </si>
  <si>
    <t>PEYRINS (38) (Annulée Météo)</t>
  </si>
  <si>
    <t>CHARNAY (Annulée Météo)</t>
  </si>
  <si>
    <t>LES TROIS BECS (Annulée Météo)</t>
  </si>
  <si>
    <t>CHARMANT SOM depuis La Diat</t>
  </si>
  <si>
    <t>LA PINEA (CHARTREUSE) (Annulée Météo)</t>
  </si>
  <si>
    <t>2024-2025</t>
  </si>
  <si>
    <t>Di</t>
  </si>
  <si>
    <t>Château des Allymes (01)</t>
  </si>
  <si>
    <t>Chatinais (Annonay)</t>
  </si>
  <si>
    <t>Tournon</t>
  </si>
  <si>
    <t>Ternay + BBQ de rentrée</t>
  </si>
  <si>
    <t>Innimond (01)</t>
  </si>
  <si>
    <t>Chagnon / Valfleuri</t>
  </si>
  <si>
    <t>Séjour Belle Ile</t>
  </si>
  <si>
    <t>Les carrières de Millery</t>
  </si>
  <si>
    <t>Boucle des Grands Moulins (Belledonne)</t>
  </si>
  <si>
    <t>Orliénas</t>
  </si>
  <si>
    <t>Vindry / Turdine</t>
  </si>
  <si>
    <t>Tramoyes</t>
  </si>
  <si>
    <t>Birieux (01)</t>
  </si>
  <si>
    <t>Chevrières</t>
  </si>
  <si>
    <t>Assemblée Générale</t>
  </si>
  <si>
    <t>Chateauvieux</t>
  </si>
  <si>
    <t>St Genis les Ollières</t>
  </si>
  <si>
    <t>St Martin du Mont (01)</t>
  </si>
  <si>
    <t>Dargoire</t>
  </si>
  <si>
    <t>St Regis du Coin</t>
  </si>
  <si>
    <t>St Didier sur Riverie</t>
  </si>
  <si>
    <t>Berze (Macon)</t>
  </si>
  <si>
    <t>Marennes</t>
  </si>
  <si>
    <t>Col de Grenouze</t>
  </si>
  <si>
    <t>Bibost</t>
  </si>
  <si>
    <t>Talencieux (07)</t>
  </si>
  <si>
    <t>St Denis sur Coise</t>
  </si>
  <si>
    <t>Quincié en Beaujolais</t>
  </si>
  <si>
    <t>St Laurent d'Agny</t>
  </si>
  <si>
    <t>Soucieu en Jarest</t>
  </si>
  <si>
    <t>Chazelles Larvieu (42)</t>
  </si>
  <si>
    <t>Toits de Fourvière</t>
  </si>
  <si>
    <t>St Romain en Jarez</t>
  </si>
  <si>
    <t>Marols (42) (annulée Météo)</t>
  </si>
  <si>
    <t>AOUT</t>
  </si>
  <si>
    <t>FORUM ASSOCIATIONS</t>
  </si>
  <si>
    <t>DROUET Catherine</t>
  </si>
  <si>
    <t>MORIN Margareta</t>
  </si>
  <si>
    <t>Montbrison (42) (Annulée Météo)</t>
  </si>
  <si>
    <t>HERBIET Patrick</t>
  </si>
  <si>
    <t>BIDON Dominique</t>
  </si>
  <si>
    <t>DELAYE Agnès</t>
  </si>
  <si>
    <t>NIFFENEGGER Philippe</t>
  </si>
  <si>
    <t>PACHOUD Colette</t>
  </si>
  <si>
    <t>SERPETTE Pierre</t>
  </si>
  <si>
    <t>SOULIER Gisèle</t>
  </si>
  <si>
    <t>VALENCIA Odile</t>
  </si>
  <si>
    <t>N° licence</t>
  </si>
  <si>
    <t>1468008T</t>
  </si>
  <si>
    <t>0445996M</t>
  </si>
  <si>
    <t>0445997N</t>
  </si>
  <si>
    <t>1150744A</t>
  </si>
  <si>
    <t>1150748E</t>
  </si>
  <si>
    <t>0815137A</t>
  </si>
  <si>
    <t>0647085E</t>
  </si>
  <si>
    <t>0887129Y</t>
  </si>
  <si>
    <t>1324538U</t>
  </si>
  <si>
    <t>1441545X</t>
  </si>
  <si>
    <t>1131366S</t>
  </si>
  <si>
    <t>1439357T</t>
  </si>
  <si>
    <t>1573250N</t>
  </si>
  <si>
    <t>1385955G</t>
  </si>
  <si>
    <t>1043074W</t>
  </si>
  <si>
    <t>1235688G</t>
  </si>
  <si>
    <t>1272683G</t>
  </si>
  <si>
    <t>0716462N</t>
  </si>
  <si>
    <t>1390836Z</t>
  </si>
  <si>
    <t>1224322C</t>
  </si>
  <si>
    <t>1460011E</t>
  </si>
  <si>
    <t>1159134U</t>
  </si>
  <si>
    <t>0556511C</t>
  </si>
  <si>
    <t>0649781A</t>
  </si>
  <si>
    <t>1382311C</t>
  </si>
  <si>
    <t>1162110G</t>
  </si>
  <si>
    <t>0700029Q</t>
  </si>
  <si>
    <t>0266692P</t>
  </si>
  <si>
    <t>1439366C</t>
  </si>
  <si>
    <t>1286714X</t>
  </si>
  <si>
    <t>1317053X</t>
  </si>
  <si>
    <t>1083692C</t>
  </si>
  <si>
    <t>1261284U</t>
  </si>
  <si>
    <t>0989294K</t>
  </si>
  <si>
    <t>1439372I</t>
  </si>
  <si>
    <t>1583491K</t>
  </si>
  <si>
    <t>0445989E</t>
  </si>
  <si>
    <t>0950017S</t>
  </si>
  <si>
    <t>0950018T</t>
  </si>
  <si>
    <t>1385963O</t>
  </si>
  <si>
    <t>1535682P</t>
  </si>
  <si>
    <t>1382321M</t>
  </si>
  <si>
    <t>1382325Q</t>
  </si>
  <si>
    <t>1186909B</t>
  </si>
  <si>
    <t>1142804Q</t>
  </si>
  <si>
    <t>1415206K</t>
  </si>
  <si>
    <t>0865606D</t>
  </si>
  <si>
    <t>1451212S</t>
  </si>
  <si>
    <t>1451214U</t>
  </si>
  <si>
    <t>1288444L</t>
  </si>
  <si>
    <t>1371740N</t>
  </si>
  <si>
    <t>1466370T</t>
  </si>
  <si>
    <t>1051170G</t>
  </si>
  <si>
    <t>0828772L</t>
  </si>
  <si>
    <t>1477180N</t>
  </si>
  <si>
    <t>0860527U</t>
  </si>
  <si>
    <t>0840641Y</t>
  </si>
  <si>
    <t>0445985X</t>
  </si>
  <si>
    <t>0591906Y</t>
  </si>
  <si>
    <t>0716461M</t>
  </si>
  <si>
    <t>1584629E</t>
  </si>
  <si>
    <t>1483218T</t>
  </si>
  <si>
    <t>0849607U</t>
  </si>
  <si>
    <t>1314914Q</t>
  </si>
  <si>
    <t>1406850Y</t>
  </si>
  <si>
    <t>1406851Z</t>
  </si>
  <si>
    <t>0509666N</t>
  </si>
  <si>
    <t>0700026M</t>
  </si>
  <si>
    <t>1405507H</t>
  </si>
  <si>
    <t>1439378O</t>
  </si>
  <si>
    <t>1439382S</t>
  </si>
  <si>
    <t>1337166N</t>
  </si>
  <si>
    <t>1456809Z</t>
  </si>
  <si>
    <t>1203349L</t>
  </si>
  <si>
    <t>1311281X</t>
  </si>
  <si>
    <t>1439389Z</t>
  </si>
  <si>
    <t>0758123G</t>
  </si>
  <si>
    <t>0989306W</t>
  </si>
  <si>
    <t>1386069Q</t>
  </si>
  <si>
    <t>0942468J</t>
  </si>
  <si>
    <t>0952178V</t>
  </si>
  <si>
    <t>1205154W</t>
  </si>
  <si>
    <t>0671800X</t>
  </si>
  <si>
    <t>0712513R</t>
  </si>
  <si>
    <t>0880984P</t>
  </si>
  <si>
    <t>1032248M</t>
  </si>
  <si>
    <t>0681106R</t>
  </si>
  <si>
    <t>0644628V</t>
  </si>
  <si>
    <t>1386074V</t>
  </si>
  <si>
    <t>0520186G</t>
  </si>
  <si>
    <t>0985325T</t>
  </si>
  <si>
    <t>1389640Z</t>
  </si>
  <si>
    <t>1373490V</t>
  </si>
  <si>
    <t>1486603Y</t>
  </si>
  <si>
    <t>0740040M</t>
  </si>
  <si>
    <t>0701424C</t>
  </si>
  <si>
    <t>1575356N</t>
  </si>
  <si>
    <t>0810516H</t>
  </si>
  <si>
    <t>1280126N</t>
  </si>
  <si>
    <t>1443017N</t>
  </si>
  <si>
    <t>1214306W</t>
  </si>
  <si>
    <t>1386075W</t>
  </si>
  <si>
    <t>1200017H</t>
  </si>
  <si>
    <t>0865603A</t>
  </si>
  <si>
    <t>1370842Z</t>
  </si>
  <si>
    <t>1575354L</t>
  </si>
  <si>
    <t>1575557G</t>
  </si>
  <si>
    <t>1314528U</t>
  </si>
  <si>
    <t>1230242U</t>
  </si>
  <si>
    <t>0942462D</t>
  </si>
  <si>
    <t>0758124H</t>
  </si>
  <si>
    <t>0860535C</t>
  </si>
  <si>
    <t>1443011H</t>
  </si>
  <si>
    <t>1264790Q</t>
  </si>
  <si>
    <t>1581245A</t>
  </si>
  <si>
    <t>0481751J</t>
  </si>
  <si>
    <t>0481752K</t>
  </si>
  <si>
    <t>1327865T</t>
  </si>
  <si>
    <t>1386081C</t>
  </si>
  <si>
    <t>1447426C</t>
  </si>
  <si>
    <t>1447427D</t>
  </si>
  <si>
    <t>Lacenas (Annulée Météo)</t>
  </si>
  <si>
    <t>Chavanay</t>
  </si>
  <si>
    <t>Villemoirieu (Annulée Météo)</t>
  </si>
  <si>
    <t>Chatinais (07)</t>
  </si>
  <si>
    <t>Peyrins (38) (Annulée météo)</t>
  </si>
  <si>
    <t>Les Vignes de Millery (Annulée vents violents)</t>
  </si>
  <si>
    <t>Mornant</t>
  </si>
  <si>
    <t>Marche Téléthon</t>
  </si>
  <si>
    <t>Marchamp (01) (Annulée Mvt social taxi)</t>
  </si>
  <si>
    <t>Séjour Raquettes Bessans</t>
  </si>
  <si>
    <t>Séjour Fréjus</t>
  </si>
  <si>
    <t>Présentation programme T1/2025 + repas</t>
  </si>
  <si>
    <t>Raquettes Pilat (Annulée Météo)</t>
  </si>
  <si>
    <t>Chaussan</t>
  </si>
  <si>
    <t>Pointe de la Cochette (Raquettes)</t>
  </si>
  <si>
    <t>Miribel - Meyzieu</t>
  </si>
  <si>
    <t>Letra</t>
  </si>
  <si>
    <t>St Maurice sur Dargoire</t>
  </si>
  <si>
    <t>Croix de Chamrousse (Raquettes)</t>
  </si>
  <si>
    <t>Pomeys</t>
  </si>
  <si>
    <t>Chessy</t>
  </si>
  <si>
    <t>Chambost - Longessaigne</t>
  </si>
  <si>
    <t>Torjonas</t>
  </si>
  <si>
    <t>Malissol</t>
  </si>
  <si>
    <t>Riverie</t>
  </si>
  <si>
    <t>Lozanne</t>
  </si>
  <si>
    <t>La Giraudière</t>
  </si>
  <si>
    <t>Miribel Jonage</t>
  </si>
  <si>
    <t>St Bonnet le Froid</t>
  </si>
  <si>
    <t>Présentation programme T2/2025</t>
  </si>
  <si>
    <t>Izieux</t>
  </si>
  <si>
    <t>Mont Rachais</t>
  </si>
  <si>
    <t>Saut du Gier</t>
  </si>
  <si>
    <t>Charnay</t>
  </si>
  <si>
    <t>St Romain en Jarez (Génilac)</t>
  </si>
  <si>
    <t>PIERRE Sylvain</t>
  </si>
  <si>
    <t>Galette des Rois</t>
  </si>
  <si>
    <t>Rando autour du Merlo</t>
  </si>
  <si>
    <t>Fort de Montcorin (annulée météo)</t>
  </si>
  <si>
    <t>Pollionay (Annulée Météo)</t>
  </si>
  <si>
    <t>Treves Annulée Météo)</t>
  </si>
  <si>
    <t>Col de la Ruchère (Raquettes)(Annulée Météo)</t>
  </si>
  <si>
    <t>Col de la Ruchère</t>
  </si>
  <si>
    <t>Argis (01)</t>
  </si>
  <si>
    <t>Séjour Guédelon</t>
  </si>
  <si>
    <t>Gréziau la Varenne</t>
  </si>
  <si>
    <t>St Pierre de Bœuf</t>
  </si>
  <si>
    <t>St Jean de Touslas</t>
  </si>
  <si>
    <t>Tartaras</t>
  </si>
  <si>
    <t>Dent de Moirans</t>
  </si>
  <si>
    <t>Séjour JAUJAC</t>
  </si>
  <si>
    <t>Moras en Valloire (Muguet)</t>
  </si>
  <si>
    <t>Tour d'horizon de Nantua</t>
  </si>
  <si>
    <t>Fort de Montcorin (Irigny)</t>
  </si>
  <si>
    <t>Courzieu</t>
  </si>
  <si>
    <t>Ville / Jarnioux</t>
  </si>
  <si>
    <t>St Didier au Mont d'Or</t>
  </si>
  <si>
    <t>Grand Colombier</t>
  </si>
  <si>
    <t>St Clément Sous Valsonne</t>
  </si>
  <si>
    <t>Chazay d'Azergue (Rando Patrimoine)</t>
  </si>
  <si>
    <t>Col de Malval</t>
  </si>
  <si>
    <t>Mont d'Orisan ( Bauges)</t>
  </si>
  <si>
    <t>Marols (42)</t>
  </si>
  <si>
    <t>Ternay (Rando orientation)</t>
  </si>
  <si>
    <t>Chamechaude (par Jardin)</t>
  </si>
  <si>
    <t>Présentation programme T4/2025</t>
  </si>
  <si>
    <t>St Appolinard (Pilat)</t>
  </si>
  <si>
    <t>Ste Catherine</t>
  </si>
  <si>
    <t>La Grand Eulier (Chamrousse)</t>
  </si>
  <si>
    <t>Séjour LA GRAVE</t>
  </si>
  <si>
    <t>Yzeron / Croix de Pars</t>
  </si>
  <si>
    <t>St Symphorien d'Ozon (Aïl des Ours)</t>
  </si>
  <si>
    <t>Le Perréon (Annulée Météo)</t>
  </si>
  <si>
    <t>Yenne (Annulée Météo)</t>
  </si>
  <si>
    <t>St Médard en Forez (Annulée Météo)</t>
  </si>
  <si>
    <t>Col des Pradeaux (Annulée Météo)</t>
  </si>
  <si>
    <t>Ternay (Rando orientation)(Annulée Météo)</t>
  </si>
  <si>
    <t>St Cyr de Valorge (Annulée Météo)</t>
  </si>
  <si>
    <t>Bois de la Lune (LACROIX LAVAL)</t>
  </si>
  <si>
    <t>Dent de Moirans (Annulée manque participants)</t>
  </si>
  <si>
    <t>Andance (Annulée manque participants)</t>
  </si>
  <si>
    <t>JUILLET</t>
  </si>
  <si>
    <t>Géants des 3 Nations (Pyrénées)</t>
  </si>
  <si>
    <t>RENARD Serge</t>
  </si>
  <si>
    <t>Forum des Associations</t>
  </si>
  <si>
    <t>2025-2026</t>
  </si>
  <si>
    <t>Présentation Programme T1/2026 + repas</t>
  </si>
  <si>
    <t>Séjour "La GRAVE"</t>
  </si>
  <si>
    <t>Séjour "SAMOENS"</t>
  </si>
  <si>
    <t>Chatelus</t>
  </si>
  <si>
    <t>St Pierre la Palud (Col Croix du Ban)</t>
  </si>
  <si>
    <t>Menthières (Ain)</t>
  </si>
  <si>
    <t>Bussières</t>
  </si>
  <si>
    <t>Séjour "Gorges de la Loire"</t>
  </si>
  <si>
    <t>St Laurent de Chamousset</t>
  </si>
  <si>
    <t>Le Pieu (Vercors)</t>
  </si>
  <si>
    <t>Marche Bleue Oullins</t>
  </si>
  <si>
    <t>Villebois (Ain)</t>
  </si>
  <si>
    <t>Duerne</t>
  </si>
  <si>
    <t>Alix</t>
  </si>
  <si>
    <t>Marchamp (Ain)</t>
  </si>
  <si>
    <t>St Médard en Forez</t>
  </si>
  <si>
    <t>St Martin en Haut</t>
  </si>
  <si>
    <t>Villemoirieu</t>
  </si>
  <si>
    <t>Le Perreon</t>
  </si>
  <si>
    <t>Vernaison / Grigny</t>
  </si>
  <si>
    <t>5000 marches Lyon</t>
  </si>
  <si>
    <t>St Clément les Places</t>
  </si>
  <si>
    <t>St Sorlin / La Madone</t>
  </si>
  <si>
    <t>Veyssilieu (38)</t>
  </si>
  <si>
    <t>Montagny</t>
  </si>
  <si>
    <t>Virieu le Grand</t>
  </si>
  <si>
    <t>Charbonnières les Bains</t>
  </si>
  <si>
    <t>Paris / visite Notre Dame</t>
  </si>
  <si>
    <t>St Didier / Beaujeu</t>
  </si>
  <si>
    <t>Oingt</t>
  </si>
  <si>
    <t>Parc de Parilly</t>
  </si>
  <si>
    <t>Pollionay</t>
  </si>
  <si>
    <t>DESCELIERS Martine</t>
  </si>
  <si>
    <t>FERRY (POGNANTE) Colette</t>
  </si>
  <si>
    <t>FERRERO Bernadette</t>
  </si>
  <si>
    <t>??????</t>
  </si>
  <si>
    <t>JAYET Pierre</t>
  </si>
  <si>
    <t>MORANO Chantal</t>
  </si>
  <si>
    <t>MORANO Martine</t>
  </si>
  <si>
    <t>STANCHINA Camille</t>
  </si>
  <si>
    <t>STANCHINA Jean Michel</t>
  </si>
  <si>
    <t>Les Roches de Condrieu (Annulée Météo)</t>
  </si>
  <si>
    <t>St Jean des Vignes (Annulée Météo)</t>
  </si>
  <si>
    <t>Petit Arc / Lac Noir (Annulée Météo)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</si>
</sst>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"/>
    <numFmt numFmtId="165" formatCode="mmmmm\-yy"/>
    <numFmt numFmtId="166" formatCode="0.0"/>
  </numFmts>
  <fonts count="6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1"/>
      <name val="Arial"/>
      <family val="2"/>
    </font>
    <font>
      <sz val="6"/>
      <name val="Arial"/>
      <family val="2"/>
    </font>
    <font>
      <b/>
      <sz val="5"/>
      <name val="Arial"/>
      <family val="2"/>
    </font>
    <font>
      <sz val="10"/>
      <color indexed="10"/>
      <name val="Arial"/>
      <family val="2"/>
    </font>
    <font>
      <sz val="10"/>
      <color indexed="2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b/>
      <sz val="10"/>
      <color indexed="48"/>
      <name val="Arial"/>
      <family val="2"/>
    </font>
    <font>
      <b/>
      <sz val="9"/>
      <name val="Arial"/>
      <family val="2"/>
    </font>
    <font>
      <b/>
      <sz val="12"/>
      <color indexed="48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72"/>
      <name val="Arial"/>
      <family val="2"/>
    </font>
    <font>
      <b/>
      <sz val="12"/>
      <color indexed="57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8"/>
      <color indexed="9"/>
      <name val="Arial"/>
      <family val="2"/>
    </font>
    <font>
      <sz val="10"/>
      <color indexed="57"/>
      <name val="Arial"/>
      <family val="2"/>
    </font>
    <font>
      <b/>
      <u/>
      <sz val="10"/>
      <name val="Arial"/>
      <family val="2"/>
    </font>
    <font>
      <sz val="10"/>
      <color indexed="72"/>
      <name val="Arial"/>
      <family val="2"/>
    </font>
    <font>
      <b/>
      <sz val="10"/>
      <color indexed="9"/>
      <name val="Arial"/>
      <family val="2"/>
    </font>
    <font>
      <b/>
      <sz val="10"/>
      <color indexed="72"/>
      <name val="Arial"/>
      <family val="2"/>
    </font>
    <font>
      <b/>
      <sz val="10"/>
      <color indexed="9"/>
      <name val="Arial"/>
      <family val="2"/>
    </font>
    <font>
      <sz val="7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trike/>
      <sz val="10"/>
      <color rgb="FFFF0000"/>
      <name val="Arial"/>
      <family val="2"/>
    </font>
    <font>
      <b/>
      <strike/>
      <sz val="10"/>
      <color rgb="FF00B050"/>
      <name val="Arial"/>
      <family val="2"/>
    </font>
    <font>
      <b/>
      <sz val="10"/>
      <color theme="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lightGrid">
        <fgColor indexed="8"/>
      </patternFill>
    </fill>
    <fill>
      <patternFill patternType="lightGrid">
        <fgColor indexed="8"/>
        <bgColor indexed="13"/>
      </patternFill>
    </fill>
    <fill>
      <patternFill patternType="lightGrid"/>
    </fill>
    <fill>
      <patternFill patternType="lightGrid">
        <bgColor indexed="13"/>
      </patternFill>
    </fill>
    <fill>
      <patternFill patternType="solid">
        <fgColor indexed="65"/>
        <bgColor indexed="8"/>
      </patternFill>
    </fill>
    <fill>
      <patternFill patternType="solid">
        <fgColor indexed="50"/>
        <bgColor indexed="64"/>
      </patternFill>
    </fill>
    <fill>
      <patternFill patternType="gray0625">
        <fgColor indexed="10"/>
      </patternFill>
    </fill>
    <fill>
      <patternFill patternType="solid">
        <fgColor indexed="34"/>
        <bgColor indexed="64"/>
      </patternFill>
    </fill>
    <fill>
      <patternFill patternType="solid">
        <fgColor indexed="10"/>
        <bgColor indexed="10"/>
      </patternFill>
    </fill>
    <fill>
      <patternFill patternType="lightDown">
        <fgColor indexed="8"/>
      </patternFill>
    </fill>
    <fill>
      <patternFill patternType="lightDown">
        <fgColor indexed="8"/>
        <bgColor indexed="13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10"/>
      </patternFill>
    </fill>
    <fill>
      <patternFill patternType="gray0625">
        <fgColor indexed="10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9"/>
        <bgColor indexed="64"/>
      </patternFill>
    </fill>
    <fill>
      <patternFill patternType="gray0625">
        <fgColor indexed="8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lightHorizontal">
        <fgColor indexed="11"/>
      </patternFill>
    </fill>
    <fill>
      <patternFill patternType="solid">
        <fgColor indexed="11"/>
        <bgColor indexed="8"/>
      </patternFill>
    </fill>
    <fill>
      <patternFill patternType="solid">
        <fgColor indexed="30"/>
        <bgColor indexed="64"/>
      </patternFill>
    </fill>
    <fill>
      <patternFill patternType="lightHorizontal">
        <fgColor indexed="15"/>
      </patternFill>
    </fill>
    <fill>
      <patternFill patternType="gray125">
        <fgColor indexed="10"/>
      </patternFill>
    </fill>
    <fill>
      <patternFill patternType="gray125">
        <fgColor indexed="14"/>
      </patternFill>
    </fill>
    <fill>
      <patternFill patternType="solid">
        <fgColor indexed="13"/>
        <bgColor indexed="8"/>
      </patternFill>
    </fill>
    <fill>
      <patternFill patternType="lightHorizontal">
        <fgColor indexed="49"/>
      </patternFill>
    </fill>
    <fill>
      <patternFill patternType="solid">
        <fgColor indexed="11"/>
        <bgColor indexed="10"/>
      </patternFill>
    </fill>
    <fill>
      <patternFill patternType="gray0625">
        <fgColor indexed="14"/>
      </patternFill>
    </fill>
    <fill>
      <patternFill patternType="solid">
        <fgColor indexed="45"/>
        <bgColor indexed="64"/>
      </patternFill>
    </fill>
    <fill>
      <patternFill patternType="lightHorizontal">
        <fgColor indexed="10"/>
      </patternFill>
    </fill>
    <fill>
      <patternFill patternType="lightGrid">
        <fgColor indexed="8"/>
        <bgColor indexed="34"/>
      </patternFill>
    </fill>
    <fill>
      <patternFill patternType="lightHorizontal">
        <fgColor indexed="8"/>
        <bgColor indexed="10"/>
      </patternFill>
    </fill>
    <fill>
      <patternFill patternType="lightHorizontal">
        <fgColor indexed="10"/>
        <bgColor indexed="13"/>
      </patternFill>
    </fill>
    <fill>
      <patternFill patternType="darkDown">
        <fgColor indexed="8"/>
      </patternFill>
    </fill>
    <fill>
      <patternFill patternType="darkDown">
        <fgColor indexed="8"/>
        <bgColor indexed="13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10"/>
      </patternFill>
    </fill>
    <fill>
      <patternFill patternType="darkUp">
        <fgColor indexed="8"/>
      </patternFill>
    </fill>
    <fill>
      <patternFill patternType="darkUp">
        <fgColor indexed="8"/>
        <bgColor indexed="13"/>
      </patternFill>
    </fill>
    <fill>
      <patternFill patternType="lightHorizontal">
        <fgColor indexed="42"/>
        <bgColor indexed="49"/>
      </patternFill>
    </fill>
    <fill>
      <patternFill patternType="lightHorizontal">
        <bgColor indexed="49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49"/>
      </patternFill>
    </fill>
    <fill>
      <patternFill patternType="solid">
        <fgColor indexed="47"/>
        <bgColor indexed="10"/>
      </patternFill>
    </fill>
    <fill>
      <patternFill patternType="solid">
        <fgColor indexed="65"/>
        <bgColor indexed="10"/>
      </patternFill>
    </fill>
    <fill>
      <patternFill patternType="darkUp">
        <fgColor indexed="8"/>
        <bgColor indexed="47"/>
      </patternFill>
    </fill>
    <fill>
      <patternFill patternType="lightDown">
        <fgColor indexed="8"/>
        <bgColor indexed="47"/>
      </patternFill>
    </fill>
    <fill>
      <patternFill patternType="gray125">
        <bgColor indexed="21"/>
      </patternFill>
    </fill>
    <fill>
      <patternFill patternType="gray125">
        <fgColor indexed="8"/>
      </patternFill>
    </fill>
    <fill>
      <patternFill patternType="lightDown"/>
    </fill>
    <fill>
      <patternFill patternType="lightDown">
        <bgColor indexed="47"/>
      </patternFill>
    </fill>
    <fill>
      <patternFill patternType="lightDown">
        <bgColor indexed="13"/>
      </patternFill>
    </fill>
    <fill>
      <patternFill patternType="gray125">
        <fgColor indexed="8"/>
        <bgColor indexed="46"/>
      </patternFill>
    </fill>
    <fill>
      <patternFill patternType="gray125">
        <fgColor indexed="8"/>
        <bgColor indexed="13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5"/>
        <bgColor indexed="11"/>
      </patternFill>
    </fill>
    <fill>
      <patternFill patternType="solid">
        <fgColor indexed="65"/>
        <bgColor indexed="49"/>
      </patternFill>
    </fill>
    <fill>
      <patternFill patternType="lightHorizontal">
        <fgColor indexed="41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gradientFill>
        <stop position="0">
          <color rgb="FFFFFF00"/>
        </stop>
        <stop position="1">
          <color rgb="FF00B0F0"/>
        </stop>
      </gradientFill>
    </fill>
    <fill>
      <patternFill patternType="solid">
        <fgColor rgb="FFFFFF00"/>
        <bgColor indexed="10"/>
      </patternFill>
    </fill>
    <fill>
      <patternFill patternType="gray125">
        <bgColor rgb="FFFFFF00"/>
      </patternFill>
    </fill>
    <fill>
      <patternFill patternType="solid">
        <fgColor theme="9" tint="0.59999389629810485"/>
        <bgColor indexed="3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15DB36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16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5" fillId="0" borderId="2" xfId="0" applyFont="1" applyBorder="1"/>
    <xf numFmtId="0" fontId="7" fillId="0" borderId="2" xfId="0" applyFont="1" applyBorder="1"/>
    <xf numFmtId="0" fontId="5" fillId="2" borderId="2" xfId="0" applyFont="1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textRotation="90"/>
    </xf>
    <xf numFmtId="0" fontId="5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1" fillId="0" borderId="1" xfId="0" applyFont="1" applyBorder="1"/>
    <xf numFmtId="164" fontId="12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2" borderId="1" xfId="1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4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5" fillId="0" borderId="1" xfId="0" applyFont="1" applyFill="1" applyBorder="1" applyAlignment="1"/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0" borderId="7" xfId="0" applyNumberFormat="1" applyFont="1" applyBorder="1" applyAlignment="1">
      <alignment horizontal="center"/>
    </xf>
    <xf numFmtId="0" fontId="17" fillId="0" borderId="5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4" borderId="1" xfId="1" applyNumberFormat="1" applyFont="1" applyFill="1" applyBorder="1" applyAlignment="1" applyProtection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NumberFormat="1" applyFont="1" applyFill="1" applyBorder="1"/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10" xfId="0" applyFont="1" applyBorder="1"/>
    <xf numFmtId="0" fontId="0" fillId="0" borderId="11" xfId="0" applyBorder="1"/>
    <xf numFmtId="0" fontId="1" fillId="0" borderId="5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2" xfId="0" applyFill="1" applyBorder="1"/>
    <xf numFmtId="0" fontId="0" fillId="3" borderId="2" xfId="0" applyFill="1" applyBorder="1"/>
    <xf numFmtId="0" fontId="5" fillId="0" borderId="8" xfId="0" applyFont="1" applyBorder="1"/>
    <xf numFmtId="0" fontId="0" fillId="3" borderId="8" xfId="0" applyFill="1" applyBorder="1"/>
    <xf numFmtId="0" fontId="0" fillId="0" borderId="5" xfId="0" applyBorder="1"/>
    <xf numFmtId="0" fontId="0" fillId="3" borderId="10" xfId="0" applyFill="1" applyBorder="1"/>
    <xf numFmtId="0" fontId="0" fillId="0" borderId="12" xfId="0" applyBorder="1"/>
    <xf numFmtId="0" fontId="0" fillId="0" borderId="13" xfId="0" applyBorder="1"/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4" xfId="0" applyBorder="1"/>
    <xf numFmtId="0" fontId="0" fillId="0" borderId="1" xfId="0" applyBorder="1" applyAlignment="1">
      <alignment textRotation="90"/>
    </xf>
    <xf numFmtId="17" fontId="0" fillId="0" borderId="8" xfId="0" applyNumberFormat="1" applyBorder="1"/>
    <xf numFmtId="0" fontId="5" fillId="0" borderId="5" xfId="0" applyFont="1" applyBorder="1"/>
    <xf numFmtId="0" fontId="5" fillId="0" borderId="2" xfId="0" applyFont="1" applyBorder="1" applyAlignment="1">
      <alignment horizontal="center"/>
    </xf>
    <xf numFmtId="0" fontId="0" fillId="0" borderId="7" xfId="0" applyBorder="1" applyAlignment="1">
      <alignment textRotation="90"/>
    </xf>
    <xf numFmtId="0" fontId="18" fillId="0" borderId="5" xfId="0" applyFont="1" applyBorder="1" applyAlignment="1">
      <alignment textRotation="90"/>
    </xf>
    <xf numFmtId="0" fontId="5" fillId="0" borderId="5" xfId="0" applyFont="1" applyBorder="1" applyAlignment="1">
      <alignment textRotation="90"/>
    </xf>
    <xf numFmtId="0" fontId="5" fillId="0" borderId="9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22" xfId="0" applyFont="1" applyBorder="1"/>
    <xf numFmtId="0" fontId="0" fillId="0" borderId="23" xfId="0" applyBorder="1"/>
    <xf numFmtId="0" fontId="5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3" borderId="18" xfId="0" applyFill="1" applyBorder="1"/>
    <xf numFmtId="0" fontId="0" fillId="3" borderId="9" xfId="0" applyFill="1" applyBorder="1"/>
    <xf numFmtId="0" fontId="0" fillId="0" borderId="29" xfId="0" applyBorder="1"/>
    <xf numFmtId="0" fontId="0" fillId="5" borderId="1" xfId="0" applyFill="1" applyBorder="1"/>
    <xf numFmtId="0" fontId="5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6" xfId="0" applyBorder="1"/>
    <xf numFmtId="0" fontId="20" fillId="0" borderId="5" xfId="0" applyFont="1" applyBorder="1" applyAlignment="1">
      <alignment textRotation="90"/>
    </xf>
    <xf numFmtId="0" fontId="16" fillId="0" borderId="0" xfId="0" applyFont="1" applyAlignment="1"/>
    <xf numFmtId="0" fontId="5" fillId="0" borderId="6" xfId="0" applyFont="1" applyFill="1" applyBorder="1" applyAlignment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16" xfId="0" applyBorder="1" applyAlignment="1">
      <alignment horizontal="center"/>
    </xf>
    <xf numFmtId="0" fontId="0" fillId="6" borderId="16" xfId="0" applyFill="1" applyBorder="1" applyAlignment="1"/>
    <xf numFmtId="0" fontId="0" fillId="6" borderId="16" xfId="0" applyFill="1" applyBorder="1"/>
    <xf numFmtId="0" fontId="2" fillId="7" borderId="1" xfId="0" applyFont="1" applyFill="1" applyBorder="1"/>
    <xf numFmtId="0" fontId="2" fillId="7" borderId="5" xfId="0" applyFont="1" applyFill="1" applyBorder="1"/>
    <xf numFmtId="0" fontId="2" fillId="7" borderId="10" xfId="0" applyFont="1" applyFill="1" applyBorder="1"/>
    <xf numFmtId="0" fontId="2" fillId="7" borderId="24" xfId="0" applyFont="1" applyFill="1" applyBorder="1"/>
    <xf numFmtId="0" fontId="2" fillId="7" borderId="7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0" xfId="0" applyBorder="1"/>
    <xf numFmtId="0" fontId="0" fillId="0" borderId="36" xfId="0" applyFill="1" applyBorder="1"/>
    <xf numFmtId="0" fontId="2" fillId="0" borderId="5" xfId="0" applyFont="1" applyFill="1" applyBorder="1"/>
    <xf numFmtId="0" fontId="5" fillId="0" borderId="1" xfId="0" applyFont="1" applyFill="1" applyBorder="1"/>
    <xf numFmtId="0" fontId="5" fillId="0" borderId="22" xfId="0" applyFont="1" applyFill="1" applyBorder="1"/>
    <xf numFmtId="0" fontId="0" fillId="0" borderId="10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2" fillId="0" borderId="5" xfId="0" applyFont="1" applyBorder="1" applyAlignment="1">
      <alignment textRotation="90"/>
    </xf>
    <xf numFmtId="0" fontId="23" fillId="0" borderId="5" xfId="0" applyFont="1" applyBorder="1" applyAlignment="1">
      <alignment textRotation="90"/>
    </xf>
    <xf numFmtId="0" fontId="2" fillId="0" borderId="6" xfId="0" applyFont="1" applyBorder="1" applyAlignment="1">
      <alignment textRotation="90"/>
    </xf>
    <xf numFmtId="0" fontId="22" fillId="0" borderId="6" xfId="0" applyFont="1" applyBorder="1" applyAlignment="1">
      <alignment textRotation="90"/>
    </xf>
    <xf numFmtId="0" fontId="0" fillId="3" borderId="31" xfId="0" applyFill="1" applyBorder="1"/>
    <xf numFmtId="0" fontId="0" fillId="5" borderId="10" xfId="0" applyFill="1" applyBorder="1"/>
    <xf numFmtId="0" fontId="0" fillId="5" borderId="9" xfId="0" applyFill="1" applyBorder="1"/>
    <xf numFmtId="0" fontId="0" fillId="5" borderId="15" xfId="0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19" xfId="0" applyFill="1" applyBorder="1"/>
    <xf numFmtId="0" fontId="0" fillId="5" borderId="40" xfId="0" applyFill="1" applyBorder="1"/>
    <xf numFmtId="0" fontId="5" fillId="7" borderId="1" xfId="0" applyFont="1" applyFill="1" applyBorder="1"/>
    <xf numFmtId="0" fontId="5" fillId="7" borderId="2" xfId="0" applyFont="1" applyFill="1" applyBorder="1"/>
    <xf numFmtId="0" fontId="5" fillId="7" borderId="5" xfId="0" applyFont="1" applyFill="1" applyBorder="1"/>
    <xf numFmtId="0" fontId="2" fillId="0" borderId="8" xfId="0" applyFont="1" applyFill="1" applyBorder="1"/>
    <xf numFmtId="0" fontId="0" fillId="5" borderId="2" xfId="0" applyFill="1" applyBorder="1"/>
    <xf numFmtId="49" fontId="23" fillId="0" borderId="6" xfId="0" applyNumberFormat="1" applyFont="1" applyBorder="1" applyAlignment="1">
      <alignment textRotation="90"/>
    </xf>
    <xf numFmtId="0" fontId="22" fillId="0" borderId="5" xfId="0" applyFont="1" applyBorder="1" applyAlignment="1">
      <alignment textRotation="90"/>
    </xf>
    <xf numFmtId="0" fontId="0" fillId="5" borderId="8" xfId="0" applyFill="1" applyBorder="1"/>
    <xf numFmtId="0" fontId="0" fillId="8" borderId="1" xfId="0" applyFill="1" applyBorder="1"/>
    <xf numFmtId="0" fontId="0" fillId="9" borderId="1" xfId="0" applyFill="1" applyBorder="1"/>
    <xf numFmtId="0" fontId="0" fillId="8" borderId="14" xfId="0" applyFill="1" applyBorder="1"/>
    <xf numFmtId="0" fontId="0" fillId="10" borderId="10" xfId="0" applyFill="1" applyBorder="1"/>
    <xf numFmtId="0" fontId="0" fillId="11" borderId="10" xfId="0" applyFill="1" applyBorder="1"/>
    <xf numFmtId="0" fontId="0" fillId="12" borderId="9" xfId="0" applyFill="1" applyBorder="1"/>
    <xf numFmtId="0" fontId="23" fillId="0" borderId="6" xfId="0" applyFont="1" applyBorder="1" applyAlignment="1">
      <alignment textRotation="90"/>
    </xf>
    <xf numFmtId="0" fontId="2" fillId="0" borderId="0" xfId="0" applyFont="1" applyAlignment="1">
      <alignment textRotation="90"/>
    </xf>
    <xf numFmtId="0" fontId="0" fillId="0" borderId="17" xfId="0" applyFill="1" applyBorder="1"/>
    <xf numFmtId="0" fontId="0" fillId="0" borderId="18" xfId="0" applyFill="1" applyBorder="1"/>
    <xf numFmtId="0" fontId="0" fillId="0" borderId="29" xfId="0" applyFill="1" applyBorder="1"/>
    <xf numFmtId="0" fontId="0" fillId="0" borderId="23" xfId="0" applyFill="1" applyBorder="1"/>
    <xf numFmtId="0" fontId="24" fillId="0" borderId="6" xfId="0" applyFont="1" applyBorder="1" applyAlignment="1">
      <alignment textRotation="90"/>
    </xf>
    <xf numFmtId="0" fontId="2" fillId="0" borderId="2" xfId="0" applyFont="1" applyFill="1" applyBorder="1" applyAlignment="1">
      <alignment horizontal="center"/>
    </xf>
    <xf numFmtId="0" fontId="0" fillId="8" borderId="9" xfId="0" applyFill="1" applyBorder="1"/>
    <xf numFmtId="0" fontId="0" fillId="9" borderId="9" xfId="0" applyFill="1" applyBorder="1"/>
    <xf numFmtId="0" fontId="0" fillId="8" borderId="15" xfId="0" applyFill="1" applyBorder="1"/>
    <xf numFmtId="0" fontId="2" fillId="0" borderId="7" xfId="0" applyFont="1" applyBorder="1" applyAlignment="1">
      <alignment textRotation="90"/>
    </xf>
    <xf numFmtId="0" fontId="2" fillId="0" borderId="4" xfId="0" applyFont="1" applyBorder="1" applyAlignment="1">
      <alignment textRotation="90"/>
    </xf>
    <xf numFmtId="0" fontId="2" fillId="0" borderId="0" xfId="0" applyFont="1" applyBorder="1" applyAlignment="1">
      <alignment textRotation="90"/>
    </xf>
    <xf numFmtId="0" fontId="2" fillId="0" borderId="42" xfId="0" applyFont="1" applyBorder="1"/>
    <xf numFmtId="0" fontId="0" fillId="0" borderId="43" xfId="0" applyBorder="1"/>
    <xf numFmtId="0" fontId="0" fillId="0" borderId="0" xfId="0" applyBorder="1" applyAlignment="1"/>
    <xf numFmtId="0" fontId="0" fillId="0" borderId="2" xfId="0" applyBorder="1" applyAlignment="1"/>
    <xf numFmtId="0" fontId="0" fillId="0" borderId="14" xfId="0" applyBorder="1" applyAlignment="1"/>
    <xf numFmtId="0" fontId="0" fillId="0" borderId="8" xfId="0" applyBorder="1" applyAlignment="1"/>
    <xf numFmtId="0" fontId="0" fillId="0" borderId="31" xfId="0" applyBorder="1" applyAlignment="1"/>
    <xf numFmtId="0" fontId="0" fillId="0" borderId="5" xfId="0" applyBorder="1" applyAlignment="1"/>
    <xf numFmtId="0" fontId="0" fillId="0" borderId="31" xfId="0" applyFill="1" applyBorder="1"/>
    <xf numFmtId="0" fontId="2" fillId="7" borderId="4" xfId="0" applyFont="1" applyFill="1" applyBorder="1"/>
    <xf numFmtId="17" fontId="5" fillId="0" borderId="44" xfId="0" applyNumberFormat="1" applyFont="1" applyBorder="1" applyAlignment="1">
      <alignment horizontal="center"/>
    </xf>
    <xf numFmtId="0" fontId="25" fillId="0" borderId="5" xfId="0" applyFont="1" applyFill="1" applyBorder="1" applyAlignment="1">
      <alignment textRotation="90"/>
    </xf>
    <xf numFmtId="0" fontId="0" fillId="5" borderId="31" xfId="0" applyFill="1" applyBorder="1"/>
    <xf numFmtId="17" fontId="5" fillId="0" borderId="45" xfId="0" applyNumberFormat="1" applyFont="1" applyBorder="1" applyAlignment="1">
      <alignment horizontal="center"/>
    </xf>
    <xf numFmtId="17" fontId="5" fillId="0" borderId="46" xfId="0" applyNumberFormat="1" applyFont="1" applyBorder="1" applyAlignment="1">
      <alignment horizontal="center"/>
    </xf>
    <xf numFmtId="17" fontId="5" fillId="0" borderId="0" xfId="0" applyNumberFormat="1" applyFont="1" applyBorder="1" applyAlignment="1">
      <alignment horizontal="center"/>
    </xf>
    <xf numFmtId="17" fontId="5" fillId="0" borderId="24" xfId="0" applyNumberFormat="1" applyFont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/>
    </xf>
    <xf numFmtId="17" fontId="5" fillId="0" borderId="30" xfId="0" applyNumberFormat="1" applyFont="1" applyBorder="1" applyAlignment="1">
      <alignment horizontal="center"/>
    </xf>
    <xf numFmtId="17" fontId="5" fillId="0" borderId="47" xfId="0" applyNumberFormat="1" applyFont="1" applyBorder="1" applyAlignment="1">
      <alignment horizontal="center"/>
    </xf>
    <xf numFmtId="17" fontId="5" fillId="0" borderId="48" xfId="0" applyNumberFormat="1" applyFont="1" applyBorder="1" applyAlignment="1">
      <alignment horizontal="center"/>
    </xf>
    <xf numFmtId="17" fontId="5" fillId="0" borderId="49" xfId="0" applyNumberFormat="1" applyFont="1" applyBorder="1" applyAlignment="1">
      <alignment horizontal="center"/>
    </xf>
    <xf numFmtId="17" fontId="5" fillId="0" borderId="4" xfId="0" applyNumberFormat="1" applyFont="1" applyBorder="1" applyAlignment="1">
      <alignment horizontal="center"/>
    </xf>
    <xf numFmtId="0" fontId="0" fillId="6" borderId="1" xfId="0" applyFill="1" applyBorder="1"/>
    <xf numFmtId="0" fontId="0" fillId="6" borderId="2" xfId="0" applyFill="1" applyBorder="1"/>
    <xf numFmtId="0" fontId="0" fillId="6" borderId="12" xfId="0" applyFill="1" applyBorder="1"/>
    <xf numFmtId="0" fontId="23" fillId="0" borderId="0" xfId="0" applyFont="1" applyAlignment="1">
      <alignment textRotation="90"/>
    </xf>
    <xf numFmtId="17" fontId="5" fillId="0" borderId="39" xfId="0" applyNumberFormat="1" applyFont="1" applyBorder="1" applyAlignment="1">
      <alignment horizontal="center"/>
    </xf>
    <xf numFmtId="17" fontId="5" fillId="0" borderId="26" xfId="0" applyNumberFormat="1" applyFont="1" applyBorder="1" applyAlignment="1">
      <alignment horizontal="center"/>
    </xf>
    <xf numFmtId="0" fontId="2" fillId="13" borderId="4" xfId="0" applyFont="1" applyFill="1" applyBorder="1"/>
    <xf numFmtId="0" fontId="2" fillId="14" borderId="4" xfId="0" applyFont="1" applyFill="1" applyBorder="1"/>
    <xf numFmtId="0" fontId="0" fillId="0" borderId="0" xfId="0" applyAlignment="1">
      <alignment horizontal="left" indent="1"/>
    </xf>
    <xf numFmtId="0" fontId="2" fillId="0" borderId="8" xfId="0" applyFont="1" applyBorder="1"/>
    <xf numFmtId="1" fontId="2" fillId="0" borderId="4" xfId="0" applyNumberFormat="1" applyFont="1" applyBorder="1"/>
    <xf numFmtId="17" fontId="5" fillId="0" borderId="28" xfId="0" applyNumberFormat="1" applyFont="1" applyBorder="1" applyAlignment="1">
      <alignment horizontal="center"/>
    </xf>
    <xf numFmtId="0" fontId="0" fillId="0" borderId="50" xfId="0" applyFill="1" applyBorder="1"/>
    <xf numFmtId="0" fontId="0" fillId="5" borderId="50" xfId="0" applyFill="1" applyBorder="1"/>
    <xf numFmtId="0" fontId="0" fillId="0" borderId="51" xfId="0" applyFill="1" applyBorder="1"/>
    <xf numFmtId="0" fontId="0" fillId="15" borderId="10" xfId="0" applyFill="1" applyBorder="1"/>
    <xf numFmtId="0" fontId="0" fillId="15" borderId="9" xfId="0" applyFill="1" applyBorder="1"/>
    <xf numFmtId="0" fontId="0" fillId="10" borderId="17" xfId="0" applyFill="1" applyBorder="1"/>
    <xf numFmtId="0" fontId="0" fillId="10" borderId="26" xfId="0" applyFill="1" applyBorder="1"/>
    <xf numFmtId="0" fontId="0" fillId="0" borderId="28" xfId="0" applyFill="1" applyBorder="1"/>
    <xf numFmtId="0" fontId="0" fillId="0" borderId="26" xfId="0" applyFill="1" applyBorder="1"/>
    <xf numFmtId="0" fontId="0" fillId="6" borderId="52" xfId="0" applyFill="1" applyBorder="1"/>
    <xf numFmtId="17" fontId="5" fillId="0" borderId="53" xfId="0" applyNumberFormat="1" applyFont="1" applyBorder="1" applyAlignment="1">
      <alignment horizontal="center"/>
    </xf>
    <xf numFmtId="0" fontId="0" fillId="8" borderId="50" xfId="0" applyFill="1" applyBorder="1"/>
    <xf numFmtId="0" fontId="0" fillId="9" borderId="50" xfId="0" applyFill="1" applyBorder="1"/>
    <xf numFmtId="0" fontId="0" fillId="8" borderId="51" xfId="0" applyFill="1" applyBorder="1"/>
    <xf numFmtId="17" fontId="5" fillId="0" borderId="54" xfId="0" applyNumberFormat="1" applyFont="1" applyBorder="1" applyAlignment="1">
      <alignment horizontal="center"/>
    </xf>
    <xf numFmtId="0" fontId="0" fillId="8" borderId="28" xfId="0" applyFill="1" applyBorder="1"/>
    <xf numFmtId="0" fontId="0" fillId="0" borderId="52" xfId="0" applyFill="1" applyBorder="1"/>
    <xf numFmtId="0" fontId="22" fillId="0" borderId="24" xfId="0" applyFont="1" applyFill="1" applyBorder="1" applyAlignment="1">
      <alignment textRotation="90"/>
    </xf>
    <xf numFmtId="1" fontId="0" fillId="0" borderId="9" xfId="0" applyNumberFormat="1" applyFill="1" applyBorder="1"/>
    <xf numFmtId="0" fontId="0" fillId="6" borderId="29" xfId="0" applyFill="1" applyBorder="1"/>
    <xf numFmtId="0" fontId="1" fillId="5" borderId="24" xfId="0" applyFont="1" applyFill="1" applyBorder="1" applyAlignment="1"/>
    <xf numFmtId="0" fontId="0" fillId="15" borderId="40" xfId="0" applyFill="1" applyBorder="1"/>
    <xf numFmtId="17" fontId="5" fillId="0" borderId="55" xfId="0" applyNumberFormat="1" applyFont="1" applyBorder="1" applyAlignment="1">
      <alignment horizontal="center"/>
    </xf>
    <xf numFmtId="17" fontId="5" fillId="0" borderId="6" xfId="0" applyNumberFormat="1" applyFont="1" applyBorder="1" applyAlignment="1">
      <alignment horizontal="center"/>
    </xf>
    <xf numFmtId="0" fontId="0" fillId="8" borderId="40" xfId="0" applyFill="1" applyBorder="1"/>
    <xf numFmtId="0" fontId="0" fillId="9" borderId="40" xfId="0" applyFill="1" applyBorder="1"/>
    <xf numFmtId="0" fontId="0" fillId="8" borderId="56" xfId="0" applyFill="1" applyBorder="1"/>
    <xf numFmtId="17" fontId="5" fillId="0" borderId="57" xfId="0" applyNumberFormat="1" applyFont="1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0" fillId="8" borderId="10" xfId="0" applyFill="1" applyBorder="1"/>
    <xf numFmtId="0" fontId="0" fillId="9" borderId="10" xfId="0" applyFill="1" applyBorder="1"/>
    <xf numFmtId="0" fontId="0" fillId="8" borderId="17" xfId="0" applyFill="1" applyBorder="1"/>
    <xf numFmtId="0" fontId="0" fillId="0" borderId="7" xfId="0" applyBorder="1"/>
    <xf numFmtId="0" fontId="0" fillId="0" borderId="24" xfId="0" applyBorder="1"/>
    <xf numFmtId="0" fontId="0" fillId="8" borderId="2" xfId="0" applyFill="1" applyBorder="1"/>
    <xf numFmtId="0" fontId="0" fillId="8" borderId="12" xfId="0" applyFill="1" applyBorder="1"/>
    <xf numFmtId="0" fontId="5" fillId="0" borderId="2" xfId="0" applyFont="1" applyFill="1" applyBorder="1"/>
    <xf numFmtId="1" fontId="27" fillId="0" borderId="35" xfId="0" applyNumberFormat="1" applyFont="1" applyBorder="1"/>
    <xf numFmtId="1" fontId="27" fillId="0" borderId="36" xfId="0" applyNumberFormat="1" applyFont="1" applyBorder="1"/>
    <xf numFmtId="1" fontId="27" fillId="0" borderId="38" xfId="0" applyNumberFormat="1" applyFont="1" applyBorder="1"/>
    <xf numFmtId="1" fontId="27" fillId="0" borderId="46" xfId="0" applyNumberFormat="1" applyFont="1" applyBorder="1"/>
    <xf numFmtId="1" fontId="27" fillId="0" borderId="39" xfId="0" applyNumberFormat="1" applyFont="1" applyBorder="1"/>
    <xf numFmtId="1" fontId="27" fillId="0" borderId="37" xfId="0" applyNumberFormat="1" applyFont="1" applyBorder="1"/>
    <xf numFmtId="1" fontId="27" fillId="0" borderId="58" xfId="0" applyNumberFormat="1" applyFont="1" applyBorder="1"/>
    <xf numFmtId="1" fontId="27" fillId="0" borderId="43" xfId="0" applyNumberFormat="1" applyFont="1" applyBorder="1"/>
    <xf numFmtId="1" fontId="27" fillId="0" borderId="45" xfId="0" applyNumberFormat="1" applyFont="1" applyBorder="1"/>
    <xf numFmtId="1" fontId="27" fillId="0" borderId="57" xfId="0" applyNumberFormat="1" applyFont="1" applyBorder="1"/>
    <xf numFmtId="1" fontId="27" fillId="0" borderId="53" xfId="0" applyNumberFormat="1" applyFont="1" applyBorder="1"/>
    <xf numFmtId="1" fontId="27" fillId="0" borderId="20" xfId="0" applyNumberFormat="1" applyFont="1" applyBorder="1"/>
    <xf numFmtId="1" fontId="27" fillId="0" borderId="21" xfId="0" applyNumberFormat="1" applyFont="1" applyBorder="1"/>
    <xf numFmtId="1" fontId="27" fillId="0" borderId="25" xfId="0" applyNumberFormat="1" applyFont="1" applyBorder="1"/>
    <xf numFmtId="1" fontId="27" fillId="0" borderId="34" xfId="0" applyNumberFormat="1" applyFont="1" applyBorder="1"/>
    <xf numFmtId="1" fontId="27" fillId="0" borderId="25" xfId="0" applyNumberFormat="1" applyFont="1" applyFill="1" applyBorder="1"/>
    <xf numFmtId="1" fontId="27" fillId="0" borderId="0" xfId="0" applyNumberFormat="1" applyFont="1" applyBorder="1"/>
    <xf numFmtId="1" fontId="27" fillId="0" borderId="16" xfId="0" applyNumberFormat="1" applyFont="1" applyBorder="1"/>
    <xf numFmtId="1" fontId="27" fillId="0" borderId="14" xfId="0" applyNumberFormat="1" applyFont="1" applyBorder="1"/>
    <xf numFmtId="1" fontId="27" fillId="0" borderId="6" xfId="0" applyNumberFormat="1" applyFont="1" applyBorder="1"/>
    <xf numFmtId="1" fontId="28" fillId="0" borderId="4" xfId="0" applyNumberFormat="1" applyFont="1" applyBorder="1"/>
    <xf numFmtId="1" fontId="28" fillId="0" borderId="8" xfId="0" applyNumberFormat="1" applyFont="1" applyBorder="1"/>
    <xf numFmtId="0" fontId="27" fillId="0" borderId="0" xfId="0" applyFont="1"/>
    <xf numFmtId="17" fontId="5" fillId="0" borderId="58" xfId="0" applyNumberFormat="1" applyFont="1" applyBorder="1" applyAlignment="1">
      <alignment horizontal="center"/>
    </xf>
    <xf numFmtId="17" fontId="5" fillId="0" borderId="59" xfId="0" applyNumberFormat="1" applyFont="1" applyBorder="1" applyAlignment="1">
      <alignment horizontal="center"/>
    </xf>
    <xf numFmtId="0" fontId="0" fillId="0" borderId="60" xfId="0" applyFill="1" applyBorder="1"/>
    <xf numFmtId="17" fontId="5" fillId="0" borderId="0" xfId="0" applyNumberFormat="1" applyFont="1" applyFill="1" applyBorder="1" applyAlignment="1">
      <alignment horizontal="center"/>
    </xf>
    <xf numFmtId="0" fontId="0" fillId="0" borderId="32" xfId="0" applyFill="1" applyBorder="1"/>
    <xf numFmtId="0" fontId="0" fillId="0" borderId="61" xfId="0" applyFill="1" applyBorder="1"/>
    <xf numFmtId="0" fontId="2" fillId="0" borderId="0" xfId="0" applyFont="1" applyFill="1" applyBorder="1" applyAlignment="1">
      <alignment textRotation="90"/>
    </xf>
    <xf numFmtId="17" fontId="5" fillId="0" borderId="62" xfId="0" applyNumberFormat="1" applyFont="1" applyFill="1" applyBorder="1" applyAlignment="1">
      <alignment horizontal="center"/>
    </xf>
    <xf numFmtId="17" fontId="5" fillId="0" borderId="62" xfId="0" applyNumberFormat="1" applyFont="1" applyBorder="1" applyAlignment="1">
      <alignment horizontal="center"/>
    </xf>
    <xf numFmtId="0" fontId="30" fillId="0" borderId="26" xfId="0" applyFont="1" applyFill="1" applyBorder="1"/>
    <xf numFmtId="0" fontId="31" fillId="7" borderId="27" xfId="0" applyFont="1" applyFill="1" applyBorder="1"/>
    <xf numFmtId="0" fontId="30" fillId="14" borderId="27" xfId="0" applyFont="1" applyFill="1" applyBorder="1"/>
    <xf numFmtId="0" fontId="30" fillId="13" borderId="27" xfId="0" applyFont="1" applyFill="1" applyBorder="1"/>
    <xf numFmtId="0" fontId="30" fillId="14" borderId="28" xfId="0" applyFont="1" applyFill="1" applyBorder="1"/>
    <xf numFmtId="0" fontId="31" fillId="7" borderId="26" xfId="0" applyFont="1" applyFill="1" applyBorder="1"/>
    <xf numFmtId="0" fontId="30" fillId="13" borderId="28" xfId="0" applyFont="1" applyFill="1" applyBorder="1"/>
    <xf numFmtId="0" fontId="31" fillId="7" borderId="63" xfId="0" applyFont="1" applyFill="1" applyBorder="1"/>
    <xf numFmtId="0" fontId="31" fillId="7" borderId="10" xfId="0" applyFont="1" applyFill="1" applyBorder="1"/>
    <xf numFmtId="0" fontId="31" fillId="13" borderId="50" xfId="0" applyFont="1" applyFill="1" applyBorder="1"/>
    <xf numFmtId="0" fontId="31" fillId="13" borderId="28" xfId="0" applyFont="1" applyFill="1" applyBorder="1"/>
    <xf numFmtId="0" fontId="31" fillId="13" borderId="64" xfId="0" applyFont="1" applyFill="1" applyBorder="1"/>
    <xf numFmtId="0" fontId="31" fillId="7" borderId="55" xfId="0" applyFont="1" applyFill="1" applyBorder="1"/>
    <xf numFmtId="0" fontId="31" fillId="13" borderId="6" xfId="0" applyFont="1" applyFill="1" applyBorder="1"/>
    <xf numFmtId="0" fontId="31" fillId="7" borderId="6" xfId="0" applyFont="1" applyFill="1" applyBorder="1"/>
    <xf numFmtId="0" fontId="31" fillId="13" borderId="53" xfId="0" applyFont="1" applyFill="1" applyBorder="1"/>
    <xf numFmtId="0" fontId="31" fillId="7" borderId="11" xfId="0" applyFont="1" applyFill="1" applyBorder="1"/>
    <xf numFmtId="0" fontId="31" fillId="13" borderId="15" xfId="0" applyFont="1" applyFill="1" applyBorder="1"/>
    <xf numFmtId="0" fontId="31" fillId="13" borderId="12" xfId="0" applyFont="1" applyFill="1" applyBorder="1"/>
    <xf numFmtId="0" fontId="31" fillId="14" borderId="27" xfId="0" applyFont="1" applyFill="1" applyBorder="1"/>
    <xf numFmtId="0" fontId="31" fillId="13" borderId="27" xfId="0" applyFont="1" applyFill="1" applyBorder="1"/>
    <xf numFmtId="0" fontId="31" fillId="7" borderId="8" xfId="0" applyFont="1" applyFill="1" applyBorder="1"/>
    <xf numFmtId="0" fontId="31" fillId="13" borderId="2" xfId="0" applyFont="1" applyFill="1" applyBorder="1"/>
    <xf numFmtId="0" fontId="31" fillId="7" borderId="26" xfId="0" applyFont="1" applyFill="1" applyBorder="1" applyAlignment="1">
      <alignment horizontal="center"/>
    </xf>
    <xf numFmtId="0" fontId="31" fillId="13" borderId="52" xfId="0" applyFont="1" applyFill="1" applyBorder="1"/>
    <xf numFmtId="0" fontId="31" fillId="13" borderId="9" xfId="0" applyFont="1" applyFill="1" applyBorder="1"/>
    <xf numFmtId="0" fontId="31" fillId="7" borderId="64" xfId="0" applyFont="1" applyFill="1" applyBorder="1"/>
    <xf numFmtId="0" fontId="31" fillId="7" borderId="4" xfId="0" applyFont="1" applyFill="1" applyBorder="1"/>
    <xf numFmtId="0" fontId="31" fillId="7" borderId="30" xfId="0" applyFont="1" applyFill="1" applyBorder="1"/>
    <xf numFmtId="0" fontId="31" fillId="16" borderId="27" xfId="0" applyFont="1" applyFill="1" applyBorder="1"/>
    <xf numFmtId="0" fontId="31" fillId="7" borderId="39" xfId="0" applyFont="1" applyFill="1" applyBorder="1"/>
    <xf numFmtId="0" fontId="31" fillId="13" borderId="45" xfId="0" applyFont="1" applyFill="1" applyBorder="1"/>
    <xf numFmtId="0" fontId="31" fillId="14" borderId="1" xfId="0" applyFont="1" applyFill="1" applyBorder="1"/>
    <xf numFmtId="0" fontId="31" fillId="7" borderId="1" xfId="0" applyFont="1" applyFill="1" applyBorder="1"/>
    <xf numFmtId="0" fontId="31" fillId="0" borderId="1" xfId="0" applyFont="1" applyFill="1" applyBorder="1"/>
    <xf numFmtId="0" fontId="31" fillId="13" borderId="1" xfId="0" applyFont="1" applyFill="1" applyBorder="1"/>
    <xf numFmtId="0" fontId="31" fillId="7" borderId="28" xfId="0" applyFont="1" applyFill="1" applyBorder="1"/>
    <xf numFmtId="0" fontId="31" fillId="13" borderId="57" xfId="0" applyFont="1" applyFill="1" applyBorder="1"/>
    <xf numFmtId="0" fontId="31" fillId="14" borderId="4" xfId="0" applyFont="1" applyFill="1" applyBorder="1"/>
    <xf numFmtId="0" fontId="31" fillId="7" borderId="24" xfId="0" applyFont="1" applyFill="1" applyBorder="1"/>
    <xf numFmtId="0" fontId="29" fillId="0" borderId="8" xfId="0" applyFont="1" applyBorder="1" applyAlignment="1"/>
    <xf numFmtId="1" fontId="31" fillId="0" borderId="16" xfId="0" applyNumberFormat="1" applyFont="1" applyBorder="1" applyAlignment="1">
      <alignment horizontal="center"/>
    </xf>
    <xf numFmtId="0" fontId="5" fillId="0" borderId="8" xfId="0" applyFont="1" applyFill="1" applyBorder="1"/>
    <xf numFmtId="0" fontId="0" fillId="0" borderId="65" xfId="0" applyFill="1" applyBorder="1"/>
    <xf numFmtId="0" fontId="0" fillId="0" borderId="66" xfId="0" applyFill="1" applyBorder="1"/>
    <xf numFmtId="0" fontId="0" fillId="0" borderId="67" xfId="0" applyFill="1" applyBorder="1"/>
    <xf numFmtId="17" fontId="5" fillId="0" borderId="35" xfId="0" applyNumberFormat="1" applyFont="1" applyBorder="1" applyAlignment="1">
      <alignment horizontal="center"/>
    </xf>
    <xf numFmtId="17" fontId="5" fillId="0" borderId="38" xfId="0" applyNumberFormat="1" applyFont="1" applyBorder="1" applyAlignment="1">
      <alignment horizontal="center"/>
    </xf>
    <xf numFmtId="0" fontId="0" fillId="0" borderId="11" xfId="0" applyFill="1" applyBorder="1"/>
    <xf numFmtId="0" fontId="2" fillId="7" borderId="0" xfId="0" applyFont="1" applyFill="1" applyBorder="1" applyAlignment="1">
      <alignment horizontal="center"/>
    </xf>
    <xf numFmtId="0" fontId="2" fillId="13" borderId="54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center"/>
    </xf>
    <xf numFmtId="0" fontId="2" fillId="13" borderId="38" xfId="0" applyFont="1" applyFill="1" applyBorder="1" applyAlignment="1">
      <alignment horizontal="center"/>
    </xf>
    <xf numFmtId="0" fontId="2" fillId="13" borderId="0" xfId="0" applyFont="1" applyFill="1" applyBorder="1" applyAlignment="1">
      <alignment horizontal="center"/>
    </xf>
    <xf numFmtId="0" fontId="23" fillId="0" borderId="7" xfId="0" applyFont="1" applyBorder="1" applyAlignment="1">
      <alignment textRotation="90"/>
    </xf>
    <xf numFmtId="0" fontId="0" fillId="5" borderId="19" xfId="0" applyFill="1" applyBorder="1"/>
    <xf numFmtId="0" fontId="0" fillId="5" borderId="66" xfId="0" applyFill="1" applyBorder="1"/>
    <xf numFmtId="0" fontId="5" fillId="0" borderId="53" xfId="0" applyFont="1" applyFill="1" applyBorder="1"/>
    <xf numFmtId="1" fontId="0" fillId="0" borderId="0" xfId="0" applyNumberFormat="1"/>
    <xf numFmtId="0" fontId="0" fillId="17" borderId="26" xfId="0" applyFill="1" applyBorder="1"/>
    <xf numFmtId="0" fontId="0" fillId="17" borderId="10" xfId="0" applyFill="1" applyBorder="1"/>
    <xf numFmtId="0" fontId="0" fillId="18" borderId="10" xfId="0" applyFill="1" applyBorder="1"/>
    <xf numFmtId="0" fontId="0" fillId="17" borderId="17" xfId="0" applyFill="1" applyBorder="1"/>
    <xf numFmtId="0" fontId="0" fillId="17" borderId="8" xfId="0" applyFill="1" applyBorder="1"/>
    <xf numFmtId="0" fontId="0" fillId="18" borderId="8" xfId="0" applyFill="1" applyBorder="1"/>
    <xf numFmtId="0" fontId="0" fillId="17" borderId="23" xfId="0" applyFill="1" applyBorder="1"/>
    <xf numFmtId="0" fontId="0" fillId="6" borderId="10" xfId="0" applyFill="1" applyBorder="1"/>
    <xf numFmtId="0" fontId="0" fillId="6" borderId="17" xfId="0" applyFill="1" applyBorder="1"/>
    <xf numFmtId="0" fontId="2" fillId="19" borderId="4" xfId="0" applyFont="1" applyFill="1" applyBorder="1"/>
    <xf numFmtId="1" fontId="27" fillId="0" borderId="42" xfId="0" applyNumberFormat="1" applyFont="1" applyBorder="1"/>
    <xf numFmtId="1" fontId="27" fillId="0" borderId="59" xfId="0" applyNumberFormat="1" applyFont="1" applyBorder="1"/>
    <xf numFmtId="1" fontId="2" fillId="0" borderId="1" xfId="0" applyNumberFormat="1" applyFont="1" applyBorder="1"/>
    <xf numFmtId="17" fontId="2" fillId="0" borderId="8" xfId="0" applyNumberFormat="1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textRotation="90"/>
    </xf>
    <xf numFmtId="1" fontId="27" fillId="0" borderId="68" xfId="0" applyNumberFormat="1" applyFont="1" applyBorder="1"/>
    <xf numFmtId="1" fontId="31" fillId="0" borderId="59" xfId="0" applyNumberFormat="1" applyFont="1" applyBorder="1" applyAlignment="1">
      <alignment horizontal="center"/>
    </xf>
    <xf numFmtId="1" fontId="31" fillId="0" borderId="43" xfId="0" applyNumberFormat="1" applyFont="1" applyBorder="1"/>
    <xf numFmtId="0" fontId="0" fillId="0" borderId="12" xfId="0" applyFill="1" applyBorder="1"/>
    <xf numFmtId="1" fontId="27" fillId="0" borderId="69" xfId="0" applyNumberFormat="1" applyFont="1" applyBorder="1"/>
    <xf numFmtId="0" fontId="0" fillId="5" borderId="12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7" borderId="14" xfId="0" applyFill="1" applyBorder="1"/>
    <xf numFmtId="1" fontId="0" fillId="0" borderId="1" xfId="0" applyNumberFormat="1" applyFill="1" applyBorder="1"/>
    <xf numFmtId="0" fontId="0" fillId="17" borderId="2" xfId="0" applyFill="1" applyBorder="1"/>
    <xf numFmtId="0" fontId="0" fillId="18" borderId="2" xfId="0" applyFill="1" applyBorder="1"/>
    <xf numFmtId="0" fontId="0" fillId="17" borderId="29" xfId="0" applyFill="1" applyBorder="1"/>
    <xf numFmtId="0" fontId="34" fillId="0" borderId="6" xfId="0" applyFont="1" applyBorder="1" applyAlignment="1">
      <alignment textRotation="90"/>
    </xf>
    <xf numFmtId="0" fontId="1" fillId="5" borderId="10" xfId="0" applyFont="1" applyFill="1" applyBorder="1" applyAlignment="1"/>
    <xf numFmtId="0" fontId="34" fillId="0" borderId="5" xfId="0" applyFont="1" applyBorder="1" applyAlignment="1">
      <alignment textRotation="90"/>
    </xf>
    <xf numFmtId="0" fontId="0" fillId="6" borderId="9" xfId="0" applyFill="1" applyBorder="1"/>
    <xf numFmtId="0" fontId="0" fillId="6" borderId="19" xfId="0" applyFill="1" applyBorder="1"/>
    <xf numFmtId="17" fontId="5" fillId="0" borderId="70" xfId="0" applyNumberFormat="1" applyFont="1" applyBorder="1" applyAlignment="1">
      <alignment horizontal="center"/>
    </xf>
    <xf numFmtId="17" fontId="5" fillId="0" borderId="68" xfId="0" applyNumberFormat="1" applyFont="1" applyBorder="1" applyAlignment="1">
      <alignment horizontal="center"/>
    </xf>
    <xf numFmtId="17" fontId="5" fillId="0" borderId="43" xfId="0" applyNumberFormat="1" applyFont="1" applyBorder="1" applyAlignment="1">
      <alignment horizontal="center"/>
    </xf>
    <xf numFmtId="17" fontId="5" fillId="0" borderId="16" xfId="0" applyNumberFormat="1" applyFont="1" applyBorder="1" applyAlignment="1">
      <alignment horizontal="center"/>
    </xf>
    <xf numFmtId="0" fontId="0" fillId="0" borderId="30" xfId="0" applyFill="1" applyBorder="1"/>
    <xf numFmtId="0" fontId="2" fillId="0" borderId="1" xfId="0" applyFont="1" applyBorder="1" applyAlignment="1">
      <alignment textRotation="90"/>
    </xf>
    <xf numFmtId="0" fontId="35" fillId="0" borderId="1" xfId="0" applyFont="1" applyBorder="1"/>
    <xf numFmtId="17" fontId="5" fillId="0" borderId="33" xfId="0" applyNumberFormat="1" applyFont="1" applyBorder="1" applyAlignment="1">
      <alignment horizontal="center"/>
    </xf>
    <xf numFmtId="17" fontId="5" fillId="0" borderId="58" xfId="0" applyNumberFormat="1" applyFont="1" applyFill="1" applyBorder="1" applyAlignment="1">
      <alignment horizontal="center"/>
    </xf>
    <xf numFmtId="17" fontId="5" fillId="0" borderId="36" xfId="0" applyNumberFormat="1" applyFont="1" applyBorder="1" applyAlignment="1">
      <alignment horizontal="center"/>
    </xf>
    <xf numFmtId="0" fontId="0" fillId="0" borderId="24" xfId="0" applyFill="1" applyBorder="1"/>
    <xf numFmtId="0" fontId="0" fillId="0" borderId="5" xfId="0" applyFill="1" applyBorder="1"/>
    <xf numFmtId="0" fontId="0" fillId="0" borderId="47" xfId="0" applyFill="1" applyBorder="1"/>
    <xf numFmtId="0" fontId="2" fillId="7" borderId="42" xfId="0" applyFont="1" applyFill="1" applyBorder="1" applyAlignment="1">
      <alignment horizontal="center"/>
    </xf>
    <xf numFmtId="0" fontId="2" fillId="13" borderId="68" xfId="0" applyFont="1" applyFill="1" applyBorder="1" applyAlignment="1">
      <alignment horizontal="center"/>
    </xf>
    <xf numFmtId="0" fontId="2" fillId="14" borderId="59" xfId="0" applyFont="1" applyFill="1" applyBorder="1"/>
    <xf numFmtId="0" fontId="0" fillId="0" borderId="7" xfId="0" applyFill="1" applyBorder="1"/>
    <xf numFmtId="0" fontId="2" fillId="19" borderId="43" xfId="0" applyFont="1" applyFill="1" applyBorder="1" applyAlignment="1">
      <alignment horizontal="center"/>
    </xf>
    <xf numFmtId="0" fontId="0" fillId="0" borderId="4" xfId="0" applyFill="1" applyBorder="1"/>
    <xf numFmtId="0" fontId="0" fillId="0" borderId="22" xfId="0" applyFill="1" applyBorder="1"/>
    <xf numFmtId="0" fontId="2" fillId="14" borderId="68" xfId="0" applyFont="1" applyFill="1" applyBorder="1"/>
    <xf numFmtId="0" fontId="2" fillId="13" borderId="43" xfId="0" applyFont="1" applyFill="1" applyBorder="1" applyAlignment="1">
      <alignment horizontal="center"/>
    </xf>
    <xf numFmtId="17" fontId="5" fillId="0" borderId="42" xfId="0" applyNumberFormat="1" applyFont="1" applyBorder="1" applyAlignment="1">
      <alignment horizontal="center"/>
    </xf>
    <xf numFmtId="0" fontId="0" fillId="0" borderId="27" xfId="0" applyFill="1" applyBorder="1"/>
    <xf numFmtId="0" fontId="2" fillId="20" borderId="43" xfId="0" applyFont="1" applyFill="1" applyBorder="1" applyAlignment="1">
      <alignment horizontal="center"/>
    </xf>
    <xf numFmtId="17" fontId="5" fillId="0" borderId="68" xfId="0" applyNumberFormat="1" applyFont="1" applyFill="1" applyBorder="1" applyAlignment="1">
      <alignment horizontal="center"/>
    </xf>
    <xf numFmtId="17" fontId="5" fillId="0" borderId="43" xfId="0" applyNumberFormat="1" applyFont="1" applyFill="1" applyBorder="1" applyAlignment="1">
      <alignment horizontal="center"/>
    </xf>
    <xf numFmtId="0" fontId="2" fillId="14" borderId="42" xfId="0" applyFont="1" applyFill="1" applyBorder="1"/>
    <xf numFmtId="0" fontId="2" fillId="7" borderId="68" xfId="0" applyFont="1" applyFill="1" applyBorder="1" applyAlignment="1">
      <alignment horizontal="center"/>
    </xf>
    <xf numFmtId="0" fontId="2" fillId="14" borderId="43" xfId="0" applyFont="1" applyFill="1" applyBorder="1"/>
    <xf numFmtId="0" fontId="0" fillId="17" borderId="13" xfId="0" applyFill="1" applyBorder="1"/>
    <xf numFmtId="0" fontId="2" fillId="7" borderId="65" xfId="0" applyFont="1" applyFill="1" applyBorder="1" applyAlignment="1">
      <alignment horizontal="center"/>
    </xf>
    <xf numFmtId="0" fontId="0" fillId="0" borderId="66" xfId="0" applyBorder="1"/>
    <xf numFmtId="0" fontId="0" fillId="0" borderId="67" xfId="0" applyBorder="1"/>
    <xf numFmtId="0" fontId="2" fillId="19" borderId="69" xfId="0" applyFont="1" applyFill="1" applyBorder="1" applyAlignment="1">
      <alignment horizontal="center"/>
    </xf>
    <xf numFmtId="0" fontId="2" fillId="0" borderId="6" xfId="0" applyFont="1" applyFill="1" applyBorder="1" applyAlignment="1">
      <alignment textRotation="90"/>
    </xf>
    <xf numFmtId="0" fontId="2" fillId="19" borderId="59" xfId="0" applyFont="1" applyFill="1" applyBorder="1" applyAlignment="1">
      <alignment horizontal="center"/>
    </xf>
    <xf numFmtId="0" fontId="2" fillId="21" borderId="62" xfId="0" applyFont="1" applyFill="1" applyBorder="1" applyAlignment="1">
      <alignment horizontal="center"/>
    </xf>
    <xf numFmtId="0" fontId="2" fillId="13" borderId="62" xfId="0" applyFont="1" applyFill="1" applyBorder="1" applyAlignment="1">
      <alignment horizontal="center"/>
    </xf>
    <xf numFmtId="0" fontId="2" fillId="21" borderId="59" xfId="0" applyFont="1" applyFill="1" applyBorder="1" applyAlignment="1">
      <alignment horizontal="center"/>
    </xf>
    <xf numFmtId="0" fontId="0" fillId="0" borderId="71" xfId="0" applyFill="1" applyBorder="1"/>
    <xf numFmtId="0" fontId="2" fillId="7" borderId="58" xfId="0" applyFont="1" applyFill="1" applyBorder="1" applyAlignment="1">
      <alignment horizontal="center"/>
    </xf>
    <xf numFmtId="0" fontId="4" fillId="13" borderId="43" xfId="0" applyFont="1" applyFill="1" applyBorder="1" applyAlignment="1">
      <alignment horizontal="center"/>
    </xf>
    <xf numFmtId="17" fontId="5" fillId="0" borderId="46" xfId="0" applyNumberFormat="1" applyFont="1" applyFill="1" applyBorder="1" applyAlignment="1">
      <alignment horizontal="center"/>
    </xf>
    <xf numFmtId="0" fontId="2" fillId="13" borderId="59" xfId="0" applyFont="1" applyFill="1" applyBorder="1" applyAlignment="1">
      <alignment horizontal="center"/>
    </xf>
    <xf numFmtId="0" fontId="0" fillId="17" borderId="4" xfId="0" applyFill="1" applyBorder="1"/>
    <xf numFmtId="0" fontId="0" fillId="17" borderId="24" xfId="0" applyFill="1" applyBorder="1"/>
    <xf numFmtId="0" fontId="0" fillId="6" borderId="24" xfId="0" applyFill="1" applyBorder="1"/>
    <xf numFmtId="0" fontId="2" fillId="7" borderId="16" xfId="0" applyFont="1" applyFill="1" applyBorder="1" applyAlignment="1">
      <alignment horizontal="center"/>
    </xf>
    <xf numFmtId="0" fontId="2" fillId="22" borderId="43" xfId="0" applyFont="1" applyFill="1" applyBorder="1" applyAlignment="1">
      <alignment horizontal="center"/>
    </xf>
    <xf numFmtId="0" fontId="2" fillId="23" borderId="59" xfId="0" applyFont="1" applyFill="1" applyBorder="1" applyAlignment="1">
      <alignment horizontal="center"/>
    </xf>
    <xf numFmtId="0" fontId="0" fillId="17" borderId="5" xfId="0" applyFill="1" applyBorder="1"/>
    <xf numFmtId="0" fontId="0" fillId="17" borderId="7" xfId="0" applyFill="1" applyBorder="1"/>
    <xf numFmtId="0" fontId="0" fillId="6" borderId="22" xfId="0" applyFill="1" applyBorder="1"/>
    <xf numFmtId="1" fontId="5" fillId="0" borderId="4" xfId="0" applyNumberFormat="1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31" fillId="0" borderId="53" xfId="0" applyNumberFormat="1" applyFont="1" applyBorder="1"/>
    <xf numFmtId="1" fontId="31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6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2" fillId="0" borderId="53" xfId="0" applyFont="1" applyBorder="1" applyAlignment="1">
      <alignment horizontal="center"/>
    </xf>
    <xf numFmtId="1" fontId="2" fillId="0" borderId="0" xfId="0" applyNumberFormat="1" applyFont="1" applyFill="1" applyBorder="1" applyAlignment="1"/>
    <xf numFmtId="1" fontId="33" fillId="7" borderId="57" xfId="0" applyNumberFormat="1" applyFont="1" applyFill="1" applyBorder="1"/>
    <xf numFmtId="0" fontId="1" fillId="7" borderId="8" xfId="0" applyFont="1" applyFill="1" applyBorder="1" applyAlignment="1"/>
    <xf numFmtId="166" fontId="1" fillId="7" borderId="11" xfId="0" applyNumberFormat="1" applyFont="1" applyFill="1" applyBorder="1" applyAlignment="1"/>
    <xf numFmtId="1" fontId="27" fillId="13" borderId="6" xfId="0" applyNumberFormat="1" applyFont="1" applyFill="1" applyBorder="1"/>
    <xf numFmtId="0" fontId="0" fillId="13" borderId="1" xfId="0" applyFill="1" applyBorder="1" applyAlignment="1"/>
    <xf numFmtId="166" fontId="1" fillId="13" borderId="11" xfId="0" applyNumberFormat="1" applyFont="1" applyFill="1" applyBorder="1" applyAlignment="1"/>
    <xf numFmtId="1" fontId="27" fillId="19" borderId="1" xfId="0" applyNumberFormat="1" applyFont="1" applyFill="1" applyBorder="1"/>
    <xf numFmtId="0" fontId="0" fillId="19" borderId="1" xfId="0" applyFill="1" applyBorder="1" applyAlignment="1"/>
    <xf numFmtId="166" fontId="1" fillId="19" borderId="11" xfId="0" applyNumberFormat="1" applyFont="1" applyFill="1" applyBorder="1" applyAlignment="1"/>
    <xf numFmtId="1" fontId="27" fillId="24" borderId="6" xfId="0" applyNumberFormat="1" applyFont="1" applyFill="1" applyBorder="1"/>
    <xf numFmtId="0" fontId="0" fillId="24" borderId="1" xfId="0" applyFill="1" applyBorder="1" applyAlignment="1"/>
    <xf numFmtId="166" fontId="1" fillId="24" borderId="11" xfId="0" applyNumberFormat="1" applyFont="1" applyFill="1" applyBorder="1" applyAlignment="1"/>
    <xf numFmtId="166" fontId="1" fillId="0" borderId="0" xfId="0" applyNumberFormat="1" applyFont="1" applyBorder="1" applyAlignment="1"/>
    <xf numFmtId="0" fontId="2" fillId="0" borderId="1" xfId="0" applyFont="1" applyBorder="1"/>
    <xf numFmtId="0" fontId="23" fillId="0" borderId="0" xfId="0" applyFont="1" applyBorder="1" applyAlignment="1">
      <alignment textRotation="90"/>
    </xf>
    <xf numFmtId="0" fontId="0" fillId="17" borderId="11" xfId="0" applyFill="1" applyBorder="1"/>
    <xf numFmtId="0" fontId="2" fillId="13" borderId="36" xfId="0" applyFont="1" applyFill="1" applyBorder="1" applyAlignment="1">
      <alignment horizontal="center"/>
    </xf>
    <xf numFmtId="0" fontId="23" fillId="0" borderId="0" xfId="0" applyFont="1" applyFill="1" applyBorder="1" applyAlignment="1">
      <alignment textRotation="90"/>
    </xf>
    <xf numFmtId="0" fontId="5" fillId="0" borderId="40" xfId="0" applyFont="1" applyBorder="1"/>
    <xf numFmtId="1" fontId="27" fillId="0" borderId="0" xfId="0" applyNumberFormat="1" applyFont="1" applyFill="1" applyBorder="1"/>
    <xf numFmtId="1" fontId="0" fillId="0" borderId="1" xfId="0" applyNumberFormat="1" applyBorder="1"/>
    <xf numFmtId="1" fontId="0" fillId="7" borderId="1" xfId="0" applyNumberFormat="1" applyFill="1" applyBorder="1"/>
    <xf numFmtId="1" fontId="0" fillId="14" borderId="1" xfId="0" applyNumberFormat="1" applyFill="1" applyBorder="1"/>
    <xf numFmtId="0" fontId="0" fillId="7" borderId="1" xfId="0" applyFill="1" applyBorder="1"/>
    <xf numFmtId="0" fontId="0" fillId="14" borderId="1" xfId="0" applyFill="1" applyBorder="1"/>
    <xf numFmtId="166" fontId="0" fillId="7" borderId="1" xfId="0" applyNumberFormat="1" applyFill="1" applyBorder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  <xf numFmtId="1" fontId="0" fillId="0" borderId="26" xfId="0" applyNumberFormat="1" applyBorder="1"/>
    <xf numFmtId="1" fontId="0" fillId="0" borderId="27" xfId="0" applyNumberFormat="1" applyBorder="1"/>
    <xf numFmtId="1" fontId="0" fillId="0" borderId="28" xfId="0" applyNumberFormat="1" applyBorder="1"/>
    <xf numFmtId="17" fontId="0" fillId="7" borderId="42" xfId="0" applyNumberFormat="1" applyFill="1" applyBorder="1" applyAlignment="1">
      <alignment horizontal="center"/>
    </xf>
    <xf numFmtId="17" fontId="0" fillId="25" borderId="68" xfId="0" applyNumberFormat="1" applyFill="1" applyBorder="1" applyAlignment="1">
      <alignment horizontal="center"/>
    </xf>
    <xf numFmtId="17" fontId="0" fillId="7" borderId="68" xfId="0" applyNumberFormat="1" applyFill="1" applyBorder="1" applyAlignment="1">
      <alignment horizontal="center"/>
    </xf>
    <xf numFmtId="17" fontId="0" fillId="26" borderId="43" xfId="0" applyNumberFormat="1" applyFill="1" applyBorder="1" applyAlignment="1">
      <alignment horizontal="center"/>
    </xf>
    <xf numFmtId="1" fontId="5" fillId="0" borderId="26" xfId="0" applyNumberFormat="1" applyFont="1" applyBorder="1" applyAlignment="1">
      <alignment horizontal="center"/>
    </xf>
    <xf numFmtId="1" fontId="5" fillId="0" borderId="27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" fontId="0" fillId="0" borderId="64" xfId="0" applyNumberForma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7" fontId="0" fillId="0" borderId="12" xfId="0" applyNumberFormat="1" applyBorder="1"/>
    <xf numFmtId="17" fontId="0" fillId="7" borderId="72" xfId="0" applyNumberFormat="1" applyFill="1" applyBorder="1" applyAlignment="1">
      <alignment horizontal="center"/>
    </xf>
    <xf numFmtId="17" fontId="0" fillId="7" borderId="34" xfId="0" applyNumberFormat="1" applyFill="1" applyBorder="1" applyAlignment="1">
      <alignment horizontal="center"/>
    </xf>
    <xf numFmtId="17" fontId="0" fillId="25" borderId="73" xfId="0" applyNumberFormat="1" applyFill="1" applyBorder="1" applyAlignment="1">
      <alignment horizontal="center"/>
    </xf>
    <xf numFmtId="17" fontId="0" fillId="26" borderId="74" xfId="0" applyNumberFormat="1" applyFill="1" applyBorder="1" applyAlignment="1">
      <alignment horizontal="center"/>
    </xf>
    <xf numFmtId="17" fontId="0" fillId="7" borderId="20" xfId="0" applyNumberFormat="1" applyFill="1" applyBorder="1" applyAlignment="1">
      <alignment horizontal="center"/>
    </xf>
    <xf numFmtId="17" fontId="0" fillId="25" borderId="25" xfId="0" applyNumberFormat="1" applyFill="1" applyBorder="1" applyAlignment="1">
      <alignment horizontal="center"/>
    </xf>
    <xf numFmtId="17" fontId="0" fillId="27" borderId="75" xfId="0" applyNumberFormat="1" applyFill="1" applyBorder="1" applyAlignment="1">
      <alignment horizontal="center"/>
    </xf>
    <xf numFmtId="17" fontId="0" fillId="7" borderId="21" xfId="0" applyNumberFormat="1" applyFill="1" applyBorder="1" applyAlignment="1">
      <alignment horizontal="center"/>
    </xf>
    <xf numFmtId="17" fontId="0" fillId="28" borderId="21" xfId="0" applyNumberFormat="1" applyFill="1" applyBorder="1" applyAlignment="1">
      <alignment horizontal="center"/>
    </xf>
    <xf numFmtId="17" fontId="0" fillId="25" borderId="21" xfId="0" applyNumberFormat="1" applyFill="1" applyBorder="1" applyAlignment="1">
      <alignment horizontal="center"/>
    </xf>
    <xf numFmtId="17" fontId="0" fillId="26" borderId="25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7" borderId="58" xfId="0" applyFill="1" applyBorder="1" applyAlignment="1">
      <alignment horizontal="center"/>
    </xf>
    <xf numFmtId="17" fontId="0" fillId="25" borderId="35" xfId="0" applyNumberFormat="1" applyFill="1" applyBorder="1" applyAlignment="1">
      <alignment horizontal="center"/>
    </xf>
    <xf numFmtId="17" fontId="0" fillId="26" borderId="36" xfId="0" applyNumberFormat="1" applyFill="1" applyBorder="1" applyAlignment="1">
      <alignment horizontal="center"/>
    </xf>
    <xf numFmtId="17" fontId="0" fillId="7" borderId="36" xfId="0" applyNumberFormat="1" applyFill="1" applyBorder="1" applyAlignment="1">
      <alignment horizontal="center"/>
    </xf>
    <xf numFmtId="17" fontId="0" fillId="25" borderId="36" xfId="0" applyNumberFormat="1" applyFill="1" applyBorder="1" applyAlignment="1">
      <alignment horizontal="center"/>
    </xf>
    <xf numFmtId="17" fontId="0" fillId="7" borderId="38" xfId="0" applyNumberFormat="1" applyFill="1" applyBorder="1" applyAlignment="1">
      <alignment horizontal="center"/>
    </xf>
    <xf numFmtId="17" fontId="0" fillId="25" borderId="46" xfId="0" applyNumberFormat="1" applyFill="1" applyBorder="1" applyAlignment="1">
      <alignment horizontal="center"/>
    </xf>
    <xf numFmtId="17" fontId="0" fillId="26" borderId="42" xfId="0" applyNumberFormat="1" applyFill="1" applyBorder="1" applyAlignment="1">
      <alignment horizontal="center"/>
    </xf>
    <xf numFmtId="17" fontId="0" fillId="26" borderId="68" xfId="0" applyNumberFormat="1" applyFill="1" applyBorder="1" applyAlignment="1">
      <alignment horizontal="center"/>
    </xf>
    <xf numFmtId="17" fontId="5" fillId="7" borderId="1" xfId="0" applyNumberFormat="1" applyFont="1" applyFill="1" applyBorder="1" applyAlignment="1">
      <alignment horizontal="center"/>
    </xf>
    <xf numFmtId="17" fontId="5" fillId="25" borderId="1" xfId="0" applyNumberFormat="1" applyFont="1" applyFill="1" applyBorder="1" applyAlignment="1">
      <alignment horizontal="center"/>
    </xf>
    <xf numFmtId="17" fontId="5" fillId="14" borderId="1" xfId="0" applyNumberFormat="1" applyFont="1" applyFill="1" applyBorder="1" applyAlignment="1">
      <alignment horizontal="center"/>
    </xf>
    <xf numFmtId="17" fontId="5" fillId="26" borderId="1" xfId="0" applyNumberFormat="1" applyFont="1" applyFill="1" applyBorder="1" applyAlignment="1">
      <alignment horizontal="center"/>
    </xf>
    <xf numFmtId="0" fontId="0" fillId="0" borderId="10" xfId="0" applyNumberFormat="1" applyBorder="1"/>
    <xf numFmtId="0" fontId="0" fillId="0" borderId="1" xfId="0" applyNumberFormat="1" applyBorder="1"/>
    <xf numFmtId="0" fontId="0" fillId="0" borderId="9" xfId="0" applyNumberFormat="1" applyBorder="1"/>
    <xf numFmtId="0" fontId="0" fillId="0" borderId="66" xfId="0" applyNumberFormat="1" applyBorder="1"/>
    <xf numFmtId="0" fontId="0" fillId="0" borderId="2" xfId="0" applyNumberFormat="1" applyBorder="1"/>
    <xf numFmtId="1" fontId="0" fillId="25" borderId="1" xfId="0" applyNumberFormat="1" applyFill="1" applyBorder="1"/>
    <xf numFmtId="0" fontId="0" fillId="25" borderId="1" xfId="0" applyFill="1" applyBorder="1"/>
    <xf numFmtId="1" fontId="0" fillId="26" borderId="1" xfId="0" applyNumberFormat="1" applyFill="1" applyBorder="1"/>
    <xf numFmtId="0" fontId="0" fillId="26" borderId="1" xfId="0" applyFill="1" applyBorder="1"/>
    <xf numFmtId="0" fontId="32" fillId="0" borderId="2" xfId="0" applyFont="1" applyFill="1" applyBorder="1"/>
    <xf numFmtId="0" fontId="3" fillId="0" borderId="1" xfId="0" applyFont="1" applyBorder="1" applyAlignment="1">
      <alignment horizontal="right"/>
    </xf>
    <xf numFmtId="0" fontId="0" fillId="17" borderId="1" xfId="0" applyNumberFormat="1" applyFill="1" applyBorder="1"/>
    <xf numFmtId="0" fontId="0" fillId="0" borderId="2" xfId="0" applyBorder="1" applyAlignment="1">
      <alignment horizontal="center" vertical="center"/>
    </xf>
    <xf numFmtId="1" fontId="0" fillId="0" borderId="37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5" fillId="0" borderId="2" xfId="0" applyNumberFormat="1" applyFont="1" applyBorder="1"/>
    <xf numFmtId="0" fontId="28" fillId="0" borderId="2" xfId="0" applyFont="1" applyBorder="1"/>
    <xf numFmtId="0" fontId="3" fillId="0" borderId="1" xfId="0" applyFont="1" applyBorder="1"/>
    <xf numFmtId="1" fontId="3" fillId="0" borderId="1" xfId="0" applyNumberFormat="1" applyFont="1" applyBorder="1"/>
    <xf numFmtId="1" fontId="1" fillId="0" borderId="1" xfId="0" applyNumberFormat="1" applyFont="1" applyBorder="1"/>
    <xf numFmtId="0" fontId="36" fillId="0" borderId="0" xfId="0" applyFont="1"/>
    <xf numFmtId="0" fontId="37" fillId="0" borderId="2" xfId="0" applyFont="1" applyBorder="1"/>
    <xf numFmtId="0" fontId="0" fillId="0" borderId="55" xfId="0" applyBorder="1"/>
    <xf numFmtId="0" fontId="0" fillId="17" borderId="57" xfId="0" applyFill="1" applyBorder="1"/>
    <xf numFmtId="0" fontId="0" fillId="0" borderId="53" xfId="0" applyBorder="1"/>
    <xf numFmtId="0" fontId="0" fillId="0" borderId="54" xfId="0" applyBorder="1"/>
    <xf numFmtId="0" fontId="0" fillId="0" borderId="48" xfId="0" applyBorder="1"/>
    <xf numFmtId="0" fontId="0" fillId="0" borderId="57" xfId="0" applyBorder="1"/>
    <xf numFmtId="0" fontId="0" fillId="17" borderId="6" xfId="0" applyFill="1" applyBorder="1"/>
    <xf numFmtId="0" fontId="37" fillId="0" borderId="12" xfId="0" applyFont="1" applyBorder="1"/>
    <xf numFmtId="17" fontId="0" fillId="7" borderId="1" xfId="0" applyNumberFormat="1" applyFill="1" applyBorder="1" applyAlignment="1">
      <alignment horizontal="center"/>
    </xf>
    <xf numFmtId="17" fontId="0" fillId="25" borderId="1" xfId="0" applyNumberFormat="1" applyFill="1" applyBorder="1" applyAlignment="1">
      <alignment horizontal="center"/>
    </xf>
    <xf numFmtId="17" fontId="0" fillId="29" borderId="68" xfId="0" applyNumberFormat="1" applyFill="1" applyBorder="1" applyAlignment="1">
      <alignment horizontal="center"/>
    </xf>
    <xf numFmtId="17" fontId="0" fillId="29" borderId="1" xfId="0" applyNumberFormat="1" applyFill="1" applyBorder="1" applyAlignment="1">
      <alignment horizontal="center"/>
    </xf>
    <xf numFmtId="17" fontId="37" fillId="14" borderId="21" xfId="0" applyNumberFormat="1" applyFont="1" applyFill="1" applyBorder="1" applyAlignment="1">
      <alignment horizontal="center"/>
    </xf>
    <xf numFmtId="17" fontId="37" fillId="14" borderId="25" xfId="0" applyNumberFormat="1" applyFont="1" applyFill="1" applyBorder="1" applyAlignment="1">
      <alignment horizontal="center"/>
    </xf>
    <xf numFmtId="17" fontId="37" fillId="14" borderId="76" xfId="0" applyNumberFormat="1" applyFont="1" applyFill="1" applyBorder="1" applyAlignment="1">
      <alignment horizontal="center"/>
    </xf>
    <xf numFmtId="17" fontId="37" fillId="14" borderId="77" xfId="0" applyNumberFormat="1" applyFont="1" applyFill="1" applyBorder="1" applyAlignment="1">
      <alignment horizontal="center"/>
    </xf>
    <xf numFmtId="0" fontId="36" fillId="0" borderId="1" xfId="0" applyFont="1" applyBorder="1"/>
    <xf numFmtId="0" fontId="36" fillId="0" borderId="7" xfId="0" applyFont="1" applyBorder="1" applyAlignment="1">
      <alignment horizontal="center" vertical="center"/>
    </xf>
    <xf numFmtId="1" fontId="36" fillId="0" borderId="78" xfId="0" applyNumberFormat="1" applyFont="1" applyBorder="1" applyAlignment="1">
      <alignment horizontal="center"/>
    </xf>
    <xf numFmtId="0" fontId="36" fillId="0" borderId="73" xfId="0" applyFont="1" applyBorder="1" applyAlignment="1">
      <alignment horizontal="center"/>
    </xf>
    <xf numFmtId="1" fontId="36" fillId="0" borderId="34" xfId="0" applyNumberFormat="1" applyFont="1" applyBorder="1" applyAlignment="1">
      <alignment horizontal="center"/>
    </xf>
    <xf numFmtId="0" fontId="36" fillId="0" borderId="72" xfId="0" applyFont="1" applyBorder="1" applyAlignment="1">
      <alignment horizontal="center"/>
    </xf>
    <xf numFmtId="1" fontId="36" fillId="0" borderId="1" xfId="0" applyNumberFormat="1" applyFont="1" applyBorder="1"/>
    <xf numFmtId="0" fontId="36" fillId="7" borderId="1" xfId="0" applyFont="1" applyFill="1" applyBorder="1"/>
    <xf numFmtId="0" fontId="36" fillId="25" borderId="1" xfId="0" applyFont="1" applyFill="1" applyBorder="1"/>
    <xf numFmtId="0" fontId="36" fillId="14" borderId="1" xfId="0" applyFont="1" applyFill="1" applyBorder="1"/>
    <xf numFmtId="0" fontId="36" fillId="26" borderId="1" xfId="0" applyFont="1" applyFill="1" applyBorder="1"/>
    <xf numFmtId="17" fontId="38" fillId="7" borderId="1" xfId="0" applyNumberFormat="1" applyFont="1" applyFill="1" applyBorder="1" applyAlignment="1">
      <alignment horizontal="center"/>
    </xf>
    <xf numFmtId="17" fontId="38" fillId="25" borderId="1" xfId="0" applyNumberFormat="1" applyFont="1" applyFill="1" applyBorder="1" applyAlignment="1">
      <alignment horizontal="center"/>
    </xf>
    <xf numFmtId="17" fontId="38" fillId="29" borderId="1" xfId="0" applyNumberFormat="1" applyFont="1" applyFill="1" applyBorder="1" applyAlignment="1">
      <alignment horizontal="center"/>
    </xf>
    <xf numFmtId="17" fontId="0" fillId="7" borderId="69" xfId="0" applyNumberFormat="1" applyFill="1" applyBorder="1" applyAlignment="1">
      <alignment horizontal="center"/>
    </xf>
    <xf numFmtId="1" fontId="0" fillId="0" borderId="4" xfId="0" applyNumberFormat="1" applyBorder="1"/>
    <xf numFmtId="1" fontId="0" fillId="0" borderId="5" xfId="0" applyNumberFormat="1" applyBorder="1"/>
    <xf numFmtId="17" fontId="0" fillId="7" borderId="10" xfId="0" applyNumberFormat="1" applyFill="1" applyBorder="1" applyAlignment="1">
      <alignment horizontal="center"/>
    </xf>
    <xf numFmtId="17" fontId="0" fillId="25" borderId="9" xfId="0" applyNumberFormat="1" applyFill="1" applyBorder="1" applyAlignment="1">
      <alignment horizontal="center"/>
    </xf>
    <xf numFmtId="17" fontId="38" fillId="29" borderId="10" xfId="0" applyNumberFormat="1" applyFont="1" applyFill="1" applyBorder="1" applyAlignment="1">
      <alignment horizontal="center"/>
    </xf>
    <xf numFmtId="17" fontId="38" fillId="25" borderId="9" xfId="0" applyNumberFormat="1" applyFont="1" applyFill="1" applyBorder="1" applyAlignment="1">
      <alignment horizontal="center"/>
    </xf>
    <xf numFmtId="17" fontId="38" fillId="7" borderId="10" xfId="0" applyNumberFormat="1" applyFont="1" applyFill="1" applyBorder="1" applyAlignment="1">
      <alignment horizontal="center"/>
    </xf>
    <xf numFmtId="166" fontId="0" fillId="25" borderId="1" xfId="0" applyNumberFormat="1" applyFill="1" applyBorder="1"/>
    <xf numFmtId="166" fontId="0" fillId="26" borderId="1" xfId="0" applyNumberFormat="1" applyFill="1" applyBorder="1"/>
    <xf numFmtId="166" fontId="0" fillId="0" borderId="1" xfId="0" applyNumberFormat="1" applyFill="1" applyBorder="1"/>
    <xf numFmtId="17" fontId="0" fillId="30" borderId="68" xfId="0" applyNumberFormat="1" applyFill="1" applyBorder="1" applyAlignment="1">
      <alignment horizontal="center"/>
    </xf>
    <xf numFmtId="1" fontId="5" fillId="7" borderId="21" xfId="0" applyNumberFormat="1" applyFont="1" applyFill="1" applyBorder="1" applyAlignment="1">
      <alignment horizontal="center"/>
    </xf>
    <xf numFmtId="1" fontId="5" fillId="0" borderId="21" xfId="0" applyNumberFormat="1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1" fontId="5" fillId="31" borderId="21" xfId="0" applyNumberFormat="1" applyFont="1" applyFill="1" applyBorder="1" applyAlignment="1">
      <alignment horizontal="center"/>
    </xf>
    <xf numFmtId="0" fontId="5" fillId="25" borderId="21" xfId="0" applyFont="1" applyFill="1" applyBorder="1" applyAlignment="1">
      <alignment horizontal="center"/>
    </xf>
    <xf numFmtId="0" fontId="5" fillId="31" borderId="21" xfId="0" applyFont="1" applyFill="1" applyBorder="1" applyAlignment="1">
      <alignment horizontal="center"/>
    </xf>
    <xf numFmtId="0" fontId="5" fillId="26" borderId="21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1" fontId="5" fillId="26" borderId="21" xfId="0" applyNumberFormat="1" applyFont="1" applyFill="1" applyBorder="1" applyAlignment="1">
      <alignment horizontal="center"/>
    </xf>
    <xf numFmtId="1" fontId="5" fillId="25" borderId="21" xfId="0" applyNumberFormat="1" applyFont="1" applyFill="1" applyBorder="1" applyAlignment="1">
      <alignment horizontal="center"/>
    </xf>
    <xf numFmtId="1" fontId="5" fillId="7" borderId="25" xfId="0" applyNumberFormat="1" applyFont="1" applyFill="1" applyBorder="1" applyAlignment="1">
      <alignment horizontal="center"/>
    </xf>
    <xf numFmtId="1" fontId="5" fillId="25" borderId="72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31" borderId="20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79" xfId="0" applyBorder="1"/>
    <xf numFmtId="0" fontId="2" fillId="0" borderId="2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7" borderId="10" xfId="0" applyFont="1" applyFill="1" applyBorder="1"/>
    <xf numFmtId="0" fontId="0" fillId="0" borderId="27" xfId="0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0" fillId="0" borderId="0" xfId="0" applyFill="1" applyBorder="1"/>
    <xf numFmtId="0" fontId="0" fillId="7" borderId="2" xfId="0" applyFill="1" applyBorder="1"/>
    <xf numFmtId="0" fontId="0" fillId="7" borderId="9" xfId="0" applyFill="1" applyBorder="1"/>
    <xf numFmtId="0" fontId="0" fillId="7" borderId="10" xfId="0" applyFill="1" applyBorder="1"/>
    <xf numFmtId="1" fontId="0" fillId="0" borderId="19" xfId="0" applyNumberFormat="1" applyBorder="1"/>
    <xf numFmtId="0" fontId="5" fillId="32" borderId="1" xfId="0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17" fontId="37" fillId="14" borderId="68" xfId="0" applyNumberFormat="1" applyFont="1" applyFill="1" applyBorder="1" applyAlignment="1">
      <alignment horizontal="center"/>
    </xf>
    <xf numFmtId="0" fontId="0" fillId="17" borderId="21" xfId="0" applyFill="1" applyBorder="1"/>
    <xf numFmtId="17" fontId="0" fillId="25" borderId="43" xfId="0" applyNumberFormat="1" applyFill="1" applyBorder="1" applyAlignment="1">
      <alignment horizontal="center"/>
    </xf>
    <xf numFmtId="0" fontId="0" fillId="2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16" fillId="25" borderId="1" xfId="0" applyNumberFormat="1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6" fillId="26" borderId="1" xfId="0" applyFont="1" applyFill="1" applyBorder="1" applyAlignment="1">
      <alignment horizontal="center"/>
    </xf>
    <xf numFmtId="0" fontId="16" fillId="7" borderId="1" xfId="0" applyNumberFormat="1" applyFont="1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16" fillId="26" borderId="1" xfId="0" applyNumberFormat="1" applyFont="1" applyFill="1" applyBorder="1" applyAlignment="1">
      <alignment horizontal="center"/>
    </xf>
    <xf numFmtId="0" fontId="16" fillId="25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39" fillId="0" borderId="2" xfId="0" applyFont="1" applyBorder="1"/>
    <xf numFmtId="0" fontId="0" fillId="33" borderId="1" xfId="0" applyFill="1" applyBorder="1"/>
    <xf numFmtId="0" fontId="0" fillId="34" borderId="1" xfId="0" applyFill="1" applyBorder="1"/>
    <xf numFmtId="0" fontId="0" fillId="35" borderId="1" xfId="0" applyFill="1" applyBorder="1" applyAlignment="1"/>
    <xf numFmtId="0" fontId="0" fillId="26" borderId="1" xfId="0" applyFill="1" applyBorder="1" applyAlignment="1"/>
    <xf numFmtId="0" fontId="0" fillId="7" borderId="1" xfId="0" applyFill="1" applyBorder="1" applyAlignment="1"/>
    <xf numFmtId="0" fontId="0" fillId="25" borderId="1" xfId="0" applyFill="1" applyBorder="1" applyAlignment="1"/>
    <xf numFmtId="0" fontId="0" fillId="7" borderId="2" xfId="0" applyFill="1" applyBorder="1" applyAlignment="1"/>
    <xf numFmtId="0" fontId="0" fillId="18" borderId="57" xfId="0" applyFill="1" applyBorder="1"/>
    <xf numFmtId="0" fontId="35" fillId="0" borderId="0" xfId="0" applyFont="1"/>
    <xf numFmtId="0" fontId="11" fillId="0" borderId="0" xfId="0" applyFont="1"/>
    <xf numFmtId="0" fontId="1" fillId="0" borderId="0" xfId="0" applyFont="1" applyAlignment="1">
      <alignment textRotation="90"/>
    </xf>
    <xf numFmtId="0" fontId="0" fillId="0" borderId="7" xfId="0" applyBorder="1" applyAlignment="1">
      <alignment horizontal="center" vertical="center"/>
    </xf>
    <xf numFmtId="0" fontId="1" fillId="17" borderId="1" xfId="0" applyFont="1" applyFill="1" applyBorder="1"/>
    <xf numFmtId="0" fontId="16" fillId="0" borderId="1" xfId="0" applyFont="1" applyBorder="1"/>
    <xf numFmtId="0" fontId="0" fillId="36" borderId="1" xfId="0" applyFill="1" applyBorder="1" applyAlignment="1">
      <alignment horizontal="center"/>
    </xf>
    <xf numFmtId="0" fontId="35" fillId="0" borderId="7" xfId="0" applyFont="1" applyBorder="1" applyAlignment="1">
      <alignment horizontal="center" vertical="center"/>
    </xf>
    <xf numFmtId="0" fontId="0" fillId="0" borderId="0" xfId="0" applyFill="1"/>
    <xf numFmtId="0" fontId="0" fillId="0" borderId="81" xfId="0" applyBorder="1"/>
    <xf numFmtId="0" fontId="0" fillId="0" borderId="82" xfId="0" applyBorder="1"/>
    <xf numFmtId="0" fontId="16" fillId="37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14" borderId="27" xfId="0" applyFill="1" applyBorder="1" applyAlignment="1">
      <alignment horizontal="center"/>
    </xf>
    <xf numFmtId="0" fontId="0" fillId="34" borderId="1" xfId="0" applyFill="1" applyBorder="1" applyAlignment="1">
      <alignment horizontal="center" vertic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5" fillId="3" borderId="1" xfId="0" applyFont="1" applyFill="1" applyBorder="1" applyAlignment="1">
      <alignment textRotation="90"/>
    </xf>
    <xf numFmtId="0" fontId="0" fillId="0" borderId="0" xfId="0" applyAlignment="1">
      <alignment vertical="center"/>
    </xf>
    <xf numFmtId="0" fontId="0" fillId="12" borderId="2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vertical="top" textRotation="90"/>
    </xf>
    <xf numFmtId="0" fontId="0" fillId="3" borderId="1" xfId="0" applyFill="1" applyBorder="1" applyAlignment="1">
      <alignment vertical="top" textRotation="90"/>
    </xf>
    <xf numFmtId="0" fontId="35" fillId="0" borderId="1" xfId="0" applyFont="1" applyFill="1" applyBorder="1" applyAlignment="1">
      <alignment vertical="top" textRotation="90"/>
    </xf>
    <xf numFmtId="0" fontId="35" fillId="0" borderId="1" xfId="0" applyFont="1" applyBorder="1" applyAlignment="1">
      <alignment vertical="top" textRotation="90"/>
    </xf>
    <xf numFmtId="0" fontId="0" fillId="0" borderId="1" xfId="0" applyBorder="1" applyAlignment="1">
      <alignment vertical="top" textRotation="90"/>
    </xf>
    <xf numFmtId="0" fontId="0" fillId="0" borderId="49" xfId="0" applyFill="1" applyBorder="1"/>
    <xf numFmtId="0" fontId="0" fillId="15" borderId="1" xfId="0" applyFill="1" applyBorder="1"/>
    <xf numFmtId="0" fontId="0" fillId="15" borderId="2" xfId="0" applyFill="1" applyBorder="1"/>
    <xf numFmtId="0" fontId="0" fillId="3" borderId="1" xfId="0" applyFill="1" applyBorder="1" applyAlignment="1">
      <alignment textRotation="90"/>
    </xf>
    <xf numFmtId="0" fontId="5" fillId="3" borderId="14" xfId="0" applyFont="1" applyFill="1" applyBorder="1" applyAlignment="1">
      <alignment horizontal="center" vertical="top" textRotation="90"/>
    </xf>
    <xf numFmtId="0" fontId="43" fillId="3" borderId="14" xfId="0" applyFont="1" applyFill="1" applyBorder="1" applyAlignment="1">
      <alignment horizontal="center" vertical="top" textRotation="90"/>
    </xf>
    <xf numFmtId="0" fontId="0" fillId="3" borderId="1" xfId="0" applyFill="1" applyBorder="1" applyAlignment="1">
      <alignment horizontal="center" vertical="top" textRotation="90"/>
    </xf>
    <xf numFmtId="0" fontId="5" fillId="3" borderId="1" xfId="0" applyFont="1" applyFill="1" applyBorder="1" applyAlignment="1">
      <alignment horizontal="center" vertical="top" textRotation="90"/>
    </xf>
    <xf numFmtId="0" fontId="35" fillId="0" borderId="1" xfId="0" applyFont="1" applyBorder="1" applyAlignment="1">
      <alignment horizontal="left" vertical="top" textRotation="90"/>
    </xf>
    <xf numFmtId="0" fontId="0" fillId="0" borderId="0" xfId="0" applyFill="1" applyAlignment="1">
      <alignment vertical="top"/>
    </xf>
    <xf numFmtId="0" fontId="0" fillId="15" borderId="8" xfId="0" applyFill="1" applyBorder="1"/>
    <xf numFmtId="0" fontId="0" fillId="0" borderId="14" xfId="0" applyBorder="1" applyAlignment="1">
      <alignment horizontal="center"/>
    </xf>
    <xf numFmtId="0" fontId="0" fillId="33" borderId="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15" borderId="31" xfId="0" applyFill="1" applyBorder="1"/>
    <xf numFmtId="0" fontId="35" fillId="0" borderId="1" xfId="0" applyFont="1" applyBorder="1" applyAlignment="1">
      <alignment horizontal="center" vertical="top" textRotation="90"/>
    </xf>
    <xf numFmtId="0" fontId="1" fillId="37" borderId="5" xfId="0" applyFont="1" applyFill="1" applyBorder="1" applyAlignment="1">
      <alignment horizontal="center"/>
    </xf>
    <xf numFmtId="0" fontId="0" fillId="7" borderId="14" xfId="0" applyFill="1" applyBorder="1" applyAlignment="1"/>
    <xf numFmtId="0" fontId="0" fillId="9" borderId="0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6" borderId="2" xfId="0" applyFill="1" applyBorder="1"/>
    <xf numFmtId="0" fontId="35" fillId="0" borderId="30" xfId="0" applyFont="1" applyBorder="1" applyAlignment="1">
      <alignment horizontal="center" vertical="center"/>
    </xf>
    <xf numFmtId="0" fontId="0" fillId="25" borderId="8" xfId="0" applyFill="1" applyBorder="1"/>
    <xf numFmtId="0" fontId="0" fillId="26" borderId="8" xfId="0" applyFill="1" applyBorder="1"/>
    <xf numFmtId="0" fontId="16" fillId="26" borderId="2" xfId="0" applyFont="1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35" fillId="0" borderId="1" xfId="0" applyFont="1" applyBorder="1" applyAlignment="1">
      <alignment textRotation="9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34" borderId="14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15" borderId="14" xfId="0" applyFill="1" applyBorder="1"/>
    <xf numFmtId="0" fontId="0" fillId="0" borderId="60" xfId="0" applyBorder="1"/>
    <xf numFmtId="0" fontId="0" fillId="0" borderId="2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8" borderId="45" xfId="0" applyFill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/>
    <xf numFmtId="0" fontId="0" fillId="0" borderId="52" xfId="0" applyBorder="1"/>
    <xf numFmtId="0" fontId="0" fillId="0" borderId="61" xfId="0" applyBorder="1"/>
    <xf numFmtId="0" fontId="0" fillId="0" borderId="71" xfId="0" applyBorder="1" applyAlignment="1">
      <alignment horizontal="center" vertical="center"/>
    </xf>
    <xf numFmtId="0" fontId="35" fillId="0" borderId="7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66" fontId="0" fillId="0" borderId="9" xfId="0" applyNumberFormat="1" applyBorder="1" applyAlignment="1">
      <alignment horizontal="center"/>
    </xf>
    <xf numFmtId="0" fontId="0" fillId="0" borderId="27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45" xfId="0" applyBorder="1" applyAlignment="1">
      <alignment vertical="center"/>
    </xf>
    <xf numFmtId="0" fontId="13" fillId="0" borderId="27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5" fillId="3" borderId="18" xfId="0" applyFont="1" applyFill="1" applyBorder="1" applyAlignment="1">
      <alignment vertical="top" textRotation="90"/>
    </xf>
    <xf numFmtId="0" fontId="0" fillId="3" borderId="18" xfId="0" applyFill="1" applyBorder="1" applyAlignment="1">
      <alignment vertical="top"/>
    </xf>
    <xf numFmtId="0" fontId="5" fillId="3" borderId="18" xfId="0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textRotation="90"/>
    </xf>
    <xf numFmtId="0" fontId="0" fillId="3" borderId="18" xfId="0" applyFill="1" applyBorder="1" applyAlignment="1">
      <alignment horizontal="center" vertical="top" textRotation="90"/>
    </xf>
    <xf numFmtId="0" fontId="0" fillId="3" borderId="18" xfId="0" applyFill="1" applyBorder="1" applyAlignment="1">
      <alignment textRotation="90"/>
    </xf>
    <xf numFmtId="0" fontId="2" fillId="0" borderId="40" xfId="0" applyFont="1" applyBorder="1" applyAlignment="1">
      <alignment horizontal="center"/>
    </xf>
    <xf numFmtId="0" fontId="5" fillId="0" borderId="40" xfId="0" applyFont="1" applyFill="1" applyBorder="1"/>
    <xf numFmtId="0" fontId="5" fillId="0" borderId="56" xfId="0" applyFont="1" applyBorder="1"/>
    <xf numFmtId="0" fontId="0" fillId="14" borderId="3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14" borderId="36" xfId="0" applyFill="1" applyBorder="1" applyAlignment="1">
      <alignment horizontal="center"/>
    </xf>
    <xf numFmtId="17" fontId="0" fillId="25" borderId="38" xfId="0" applyNumberFormat="1" applyFill="1" applyBorder="1" applyAlignment="1">
      <alignment horizontal="center"/>
    </xf>
    <xf numFmtId="0" fontId="0" fillId="26" borderId="36" xfId="0" applyFill="1" applyBorder="1" applyAlignment="1">
      <alignment horizontal="center"/>
    </xf>
    <xf numFmtId="0" fontId="1" fillId="37" borderId="36" xfId="0" applyFont="1" applyFill="1" applyBorder="1" applyAlignment="1">
      <alignment horizontal="center"/>
    </xf>
    <xf numFmtId="0" fontId="1" fillId="37" borderId="35" xfId="0" applyFont="1" applyFill="1" applyBorder="1" applyAlignment="1">
      <alignment horizontal="center"/>
    </xf>
    <xf numFmtId="0" fontId="0" fillId="34" borderId="36" xfId="0" applyFill="1" applyBorder="1" applyAlignment="1">
      <alignment horizontal="center"/>
    </xf>
    <xf numFmtId="0" fontId="0" fillId="7" borderId="38" xfId="0" applyFill="1" applyBorder="1" applyAlignment="1">
      <alignment horizontal="center"/>
    </xf>
    <xf numFmtId="0" fontId="0" fillId="35" borderId="36" xfId="0" applyFill="1" applyBorder="1"/>
    <xf numFmtId="0" fontId="0" fillId="7" borderId="36" xfId="0" applyFill="1" applyBorder="1"/>
    <xf numFmtId="0" fontId="0" fillId="35" borderId="38" xfId="0" applyFill="1" applyBorder="1"/>
    <xf numFmtId="17" fontId="0" fillId="25" borderId="81" xfId="0" applyNumberFormat="1" applyFill="1" applyBorder="1" applyAlignment="1">
      <alignment horizontal="center"/>
    </xf>
    <xf numFmtId="0" fontId="0" fillId="25" borderId="36" xfId="0" applyFill="1" applyBorder="1"/>
    <xf numFmtId="0" fontId="0" fillId="26" borderId="36" xfId="0" applyFill="1" applyBorder="1"/>
    <xf numFmtId="0" fontId="0" fillId="7" borderId="38" xfId="0" applyFill="1" applyBorder="1"/>
    <xf numFmtId="0" fontId="0" fillId="25" borderId="35" xfId="0" applyFill="1" applyBorder="1"/>
    <xf numFmtId="0" fontId="0" fillId="25" borderId="45" xfId="0" applyFill="1" applyBorder="1" applyAlignment="1">
      <alignment horizontal="center"/>
    </xf>
    <xf numFmtId="0" fontId="0" fillId="25" borderId="38" xfId="0" applyFill="1" applyBorder="1"/>
    <xf numFmtId="0" fontId="1" fillId="37" borderId="38" xfId="0" applyFont="1" applyFill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5" borderId="0" xfId="0" applyFill="1" applyBorder="1"/>
    <xf numFmtId="0" fontId="0" fillId="0" borderId="26" xfId="0" applyBorder="1" applyAlignment="1">
      <alignment horizontal="center" vertical="center"/>
    </xf>
    <xf numFmtId="0" fontId="0" fillId="14" borderId="10" xfId="0" applyFill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top" textRotation="90"/>
    </xf>
    <xf numFmtId="0" fontId="35" fillId="0" borderId="10" xfId="0" applyFont="1" applyFill="1" applyBorder="1" applyAlignment="1">
      <alignment vertical="top" textRotation="90"/>
    </xf>
    <xf numFmtId="0" fontId="5" fillId="3" borderId="13" xfId="0" applyFont="1" applyFill="1" applyBorder="1" applyAlignment="1">
      <alignment horizontal="center" vertical="top" textRotation="90"/>
    </xf>
    <xf numFmtId="0" fontId="35" fillId="0" borderId="10" xfId="0" applyFont="1" applyBorder="1" applyAlignment="1">
      <alignment vertical="top" textRotation="90"/>
    </xf>
    <xf numFmtId="0" fontId="5" fillId="3" borderId="17" xfId="0" applyFont="1" applyFill="1" applyBorder="1" applyAlignment="1">
      <alignment vertical="top" textRotation="90"/>
    </xf>
    <xf numFmtId="0" fontId="35" fillId="0" borderId="1" xfId="0" applyFont="1" applyBorder="1" applyAlignment="1">
      <alignment horizontal="right" vertical="top" textRotation="90"/>
    </xf>
    <xf numFmtId="0" fontId="0" fillId="0" borderId="1" xfId="0" applyBorder="1" applyAlignment="1">
      <alignment horizontal="right" vertical="top" textRotation="90"/>
    </xf>
    <xf numFmtId="0" fontId="5" fillId="3" borderId="1" xfId="0" applyFont="1" applyFill="1" applyBorder="1" applyAlignment="1">
      <alignment horizontal="right" vertical="top" textRotation="90"/>
    </xf>
    <xf numFmtId="0" fontId="5" fillId="3" borderId="18" xfId="0" applyFont="1" applyFill="1" applyBorder="1" applyAlignment="1">
      <alignment horizontal="right" vertical="top" textRotation="90"/>
    </xf>
    <xf numFmtId="0" fontId="16" fillId="0" borderId="1" xfId="0" applyFont="1" applyBorder="1" applyAlignment="1">
      <alignment horizontal="right" vertical="top" textRotation="90"/>
    </xf>
    <xf numFmtId="0" fontId="1" fillId="0" borderId="4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39" borderId="0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53" xfId="0" applyFill="1" applyBorder="1"/>
    <xf numFmtId="0" fontId="0" fillId="0" borderId="26" xfId="0" applyFill="1" applyBorder="1" applyAlignment="1">
      <alignment horizontal="center"/>
    </xf>
    <xf numFmtId="0" fontId="1" fillId="7" borderId="55" xfId="0" applyFont="1" applyFill="1" applyBorder="1" applyAlignment="1">
      <alignment horizontal="center"/>
    </xf>
    <xf numFmtId="17" fontId="0" fillId="25" borderId="6" xfId="0" applyNumberFormat="1" applyFill="1" applyBorder="1" applyAlignment="1">
      <alignment horizontal="center"/>
    </xf>
    <xf numFmtId="0" fontId="0" fillId="26" borderId="6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1" fillId="37" borderId="6" xfId="0" applyFont="1" applyFill="1" applyBorder="1" applyAlignment="1">
      <alignment horizontal="center"/>
    </xf>
    <xf numFmtId="0" fontId="0" fillId="7" borderId="6" xfId="0" applyFill="1" applyBorder="1"/>
    <xf numFmtId="0" fontId="0" fillId="14" borderId="6" xfId="0" applyFill="1" applyBorder="1" applyAlignment="1">
      <alignment horizontal="center"/>
    </xf>
    <xf numFmtId="17" fontId="0" fillId="25" borderId="54" xfId="0" applyNumberFormat="1" applyFill="1" applyBorder="1" applyAlignment="1">
      <alignment horizontal="center"/>
    </xf>
    <xf numFmtId="0" fontId="0" fillId="14" borderId="55" xfId="0" applyFill="1" applyBorder="1" applyAlignment="1">
      <alignment horizontal="center"/>
    </xf>
    <xf numFmtId="0" fontId="0" fillId="14" borderId="54" xfId="0" applyFill="1" applyBorder="1" applyAlignment="1">
      <alignment horizontal="center"/>
    </xf>
    <xf numFmtId="0" fontId="13" fillId="8" borderId="0" xfId="0" applyFont="1" applyFill="1" applyBorder="1" applyAlignment="1">
      <alignment horizontal="center"/>
    </xf>
    <xf numFmtId="0" fontId="42" fillId="40" borderId="9" xfId="0" applyFont="1" applyFill="1" applyBorder="1"/>
    <xf numFmtId="0" fontId="42" fillId="40" borderId="15" xfId="0" applyFont="1" applyFill="1" applyBorder="1"/>
    <xf numFmtId="0" fontId="0" fillId="37" borderId="27" xfId="0" applyFill="1" applyBorder="1"/>
    <xf numFmtId="0" fontId="0" fillId="7" borderId="27" xfId="0" applyFill="1" applyBorder="1"/>
    <xf numFmtId="0" fontId="0" fillId="25" borderId="27" xfId="0" applyFill="1" applyBorder="1"/>
    <xf numFmtId="0" fontId="0" fillId="26" borderId="27" xfId="0" applyFill="1" applyBorder="1"/>
    <xf numFmtId="0" fontId="0" fillId="14" borderId="27" xfId="0" applyFill="1" applyBorder="1"/>
    <xf numFmtId="0" fontId="0" fillId="0" borderId="1" xfId="0" applyNumberFormat="1" applyFill="1" applyBorder="1"/>
    <xf numFmtId="0" fontId="5" fillId="5" borderId="1" xfId="0" applyFont="1" applyFill="1" applyBorder="1"/>
    <xf numFmtId="0" fontId="0" fillId="0" borderId="5" xfId="0" applyBorder="1" applyAlignment="1">
      <alignment horizontal="center" vertical="center"/>
    </xf>
    <xf numFmtId="0" fontId="5" fillId="0" borderId="10" xfId="0" applyFont="1" applyFill="1" applyBorder="1"/>
    <xf numFmtId="0" fontId="5" fillId="0" borderId="9" xfId="0" applyFont="1" applyFill="1" applyBorder="1"/>
    <xf numFmtId="0" fontId="5" fillId="5" borderId="10" xfId="0" applyFont="1" applyFill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5" borderId="9" xfId="0" applyFont="1" applyFill="1" applyBorder="1"/>
    <xf numFmtId="0" fontId="35" fillId="7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0" fontId="35" fillId="37" borderId="1" xfId="0" applyFont="1" applyFill="1" applyBorder="1" applyAlignment="1">
      <alignment horizontal="center"/>
    </xf>
    <xf numFmtId="0" fontId="35" fillId="34" borderId="1" xfId="0" applyFont="1" applyFill="1" applyBorder="1" applyAlignment="1">
      <alignment horizontal="center"/>
    </xf>
    <xf numFmtId="0" fontId="35" fillId="14" borderId="1" xfId="0" applyFont="1" applyFill="1" applyBorder="1" applyAlignment="1">
      <alignment horizontal="center"/>
    </xf>
    <xf numFmtId="0" fontId="35" fillId="25" borderId="2" xfId="0" applyFont="1" applyFill="1" applyBorder="1" applyAlignment="1">
      <alignment horizontal="center" vertical="center"/>
    </xf>
    <xf numFmtId="0" fontId="5" fillId="38" borderId="1" xfId="0" applyFont="1" applyFill="1" applyBorder="1"/>
    <xf numFmtId="0" fontId="5" fillId="38" borderId="14" xfId="0" applyFont="1" applyFill="1" applyBorder="1"/>
    <xf numFmtId="0" fontId="5" fillId="0" borderId="11" xfId="0" applyFont="1" applyBorder="1"/>
    <xf numFmtId="0" fontId="5" fillId="0" borderId="23" xfId="0" applyFont="1" applyBorder="1"/>
    <xf numFmtId="0" fontId="5" fillId="38" borderId="6" xfId="0" applyFont="1" applyFill="1" applyBorder="1"/>
    <xf numFmtId="0" fontId="5" fillId="41" borderId="1" xfId="0" applyFont="1" applyFill="1" applyBorder="1"/>
    <xf numFmtId="0" fontId="0" fillId="0" borderId="29" xfId="0" applyFill="1" applyBorder="1" applyAlignment="1">
      <alignment horizontal="center"/>
    </xf>
    <xf numFmtId="0" fontId="5" fillId="38" borderId="21" xfId="0" applyFont="1" applyFill="1" applyBorder="1"/>
    <xf numFmtId="0" fontId="5" fillId="42" borderId="1" xfId="0" applyFont="1" applyFill="1" applyBorder="1"/>
    <xf numFmtId="0" fontId="5" fillId="43" borderId="1" xfId="0" applyFont="1" applyFill="1" applyBorder="1"/>
    <xf numFmtId="0" fontId="5" fillId="42" borderId="14" xfId="0" applyFont="1" applyFill="1" applyBorder="1"/>
    <xf numFmtId="0" fontId="5" fillId="42" borderId="18" xfId="0" applyFont="1" applyFill="1" applyBorder="1"/>
    <xf numFmtId="0" fontId="46" fillId="4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34" borderId="18" xfId="0" applyFill="1" applyBorder="1" applyAlignment="1">
      <alignment horizontal="center"/>
    </xf>
    <xf numFmtId="0" fontId="5" fillId="5" borderId="15" xfId="0" applyFont="1" applyFill="1" applyBorder="1"/>
    <xf numFmtId="0" fontId="5" fillId="42" borderId="10" xfId="0" applyFont="1" applyFill="1" applyBorder="1"/>
    <xf numFmtId="0" fontId="5" fillId="42" borderId="17" xfId="0" applyFont="1" applyFill="1" applyBorder="1"/>
    <xf numFmtId="0" fontId="1" fillId="0" borderId="24" xfId="0" applyFont="1" applyBorder="1" applyAlignment="1">
      <alignment horizontal="center"/>
    </xf>
    <xf numFmtId="0" fontId="5" fillId="42" borderId="5" xfId="0" applyFont="1" applyFill="1" applyBorder="1"/>
    <xf numFmtId="0" fontId="0" fillId="34" borderId="5" xfId="0" applyFill="1" applyBorder="1" applyAlignment="1">
      <alignment horizontal="center"/>
    </xf>
    <xf numFmtId="0" fontId="5" fillId="42" borderId="24" xfId="0" applyFont="1" applyFill="1" applyBorder="1"/>
    <xf numFmtId="0" fontId="5" fillId="38" borderId="5" xfId="0" applyFont="1" applyFill="1" applyBorder="1"/>
    <xf numFmtId="0" fontId="0" fillId="0" borderId="22" xfId="0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3" fillId="37" borderId="17" xfId="0" applyFont="1" applyFill="1" applyBorder="1" applyAlignment="1">
      <alignment horizontal="center" vertical="center" textRotation="90"/>
    </xf>
    <xf numFmtId="0" fontId="3" fillId="7" borderId="18" xfId="0" applyFont="1" applyFill="1" applyBorder="1" applyAlignment="1">
      <alignment horizontal="center" vertical="center" textRotation="90"/>
    </xf>
    <xf numFmtId="0" fontId="3" fillId="25" borderId="18" xfId="0" applyFont="1" applyFill="1" applyBorder="1" applyAlignment="1">
      <alignment horizontal="center" vertical="center" textRotation="90"/>
    </xf>
    <xf numFmtId="0" fontId="3" fillId="14" borderId="18" xfId="0" applyFont="1" applyFill="1" applyBorder="1" applyAlignment="1">
      <alignment horizontal="center" vertical="center" textRotation="90"/>
    </xf>
    <xf numFmtId="0" fontId="3" fillId="26" borderId="18" xfId="0" applyFont="1" applyFill="1" applyBorder="1" applyAlignment="1">
      <alignment horizontal="center" vertical="center" textRotation="90"/>
    </xf>
    <xf numFmtId="0" fontId="2" fillId="0" borderId="16" xfId="0" applyFont="1" applyBorder="1"/>
    <xf numFmtId="0" fontId="35" fillId="0" borderId="7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5" fillId="38" borderId="38" xfId="0" applyFont="1" applyFill="1" applyBorder="1"/>
    <xf numFmtId="0" fontId="5" fillId="38" borderId="54" xfId="0" applyFont="1" applyFill="1" applyBorder="1"/>
    <xf numFmtId="0" fontId="5" fillId="38" borderId="25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7" borderId="35" xfId="0" applyFill="1" applyBorder="1" applyAlignment="1">
      <alignment horizontal="center" vertical="center"/>
    </xf>
    <xf numFmtId="17" fontId="0" fillId="25" borderId="36" xfId="0" applyNumberFormat="1" applyFill="1" applyBorder="1" applyAlignment="1">
      <alignment horizontal="center" vertical="center"/>
    </xf>
    <xf numFmtId="0" fontId="0" fillId="26" borderId="36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1" fillId="37" borderId="36" xfId="0" applyFont="1" applyFill="1" applyBorder="1" applyAlignment="1">
      <alignment horizontal="center" vertical="center"/>
    </xf>
    <xf numFmtId="0" fontId="0" fillId="14" borderId="36" xfId="0" applyFill="1" applyBorder="1" applyAlignment="1">
      <alignment horizontal="center" vertical="center"/>
    </xf>
    <xf numFmtId="17" fontId="0" fillId="25" borderId="38" xfId="0" applyNumberFormat="1" applyFill="1" applyBorder="1" applyAlignment="1">
      <alignment horizontal="center" vertical="center"/>
    </xf>
    <xf numFmtId="0" fontId="1" fillId="37" borderId="35" xfId="0" applyFont="1" applyFill="1" applyBorder="1" applyAlignment="1">
      <alignment horizontal="center" vertical="center"/>
    </xf>
    <xf numFmtId="0" fontId="1" fillId="37" borderId="27" xfId="0" applyFont="1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26" borderId="35" xfId="0" applyFill="1" applyBorder="1" applyAlignment="1">
      <alignment horizontal="center" vertical="center"/>
    </xf>
    <xf numFmtId="17" fontId="0" fillId="25" borderId="35" xfId="0" applyNumberFormat="1" applyFill="1" applyBorder="1" applyAlignment="1">
      <alignment horizontal="center" vertical="center"/>
    </xf>
    <xf numFmtId="0" fontId="0" fillId="26" borderId="38" xfId="0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90"/>
    </xf>
    <xf numFmtId="0" fontId="35" fillId="7" borderId="6" xfId="0" applyFont="1" applyFill="1" applyBorder="1" applyAlignment="1">
      <alignment horizontal="center" vertical="center"/>
    </xf>
    <xf numFmtId="0" fontId="35" fillId="14" borderId="6" xfId="0" applyFont="1" applyFill="1" applyBorder="1" applyAlignment="1">
      <alignment horizontal="center" vertical="center"/>
    </xf>
    <xf numFmtId="0" fontId="35" fillId="0" borderId="10" xfId="0" applyFont="1" applyBorder="1"/>
    <xf numFmtId="0" fontId="35" fillId="0" borderId="15" xfId="0" applyFont="1" applyBorder="1"/>
    <xf numFmtId="0" fontId="35" fillId="0" borderId="4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5" fillId="14" borderId="1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/>
    </xf>
    <xf numFmtId="0" fontId="2" fillId="0" borderId="48" xfId="0" applyFont="1" applyFill="1" applyBorder="1"/>
    <xf numFmtId="0" fontId="0" fillId="0" borderId="23" xfId="0" applyBorder="1" applyAlignment="1">
      <alignment horizontal="center"/>
    </xf>
    <xf numFmtId="0" fontId="0" fillId="0" borderId="31" xfId="0" applyBorder="1" applyAlignment="1">
      <alignment horizontal="center"/>
    </xf>
    <xf numFmtId="0" fontId="13" fillId="0" borderId="21" xfId="0" applyFont="1" applyBorder="1" applyAlignment="1">
      <alignment textRotation="90"/>
    </xf>
    <xf numFmtId="0" fontId="0" fillId="0" borderId="21" xfId="0" applyBorder="1" applyAlignment="1">
      <alignment textRotation="90"/>
    </xf>
    <xf numFmtId="0" fontId="5" fillId="0" borderId="1" xfId="0" applyFont="1" applyBorder="1" applyAlignment="1">
      <alignment horizontal="center" vertical="center"/>
    </xf>
    <xf numFmtId="0" fontId="0" fillId="0" borderId="45" xfId="0" applyBorder="1"/>
    <xf numFmtId="0" fontId="0" fillId="0" borderId="46" xfId="0" applyBorder="1"/>
    <xf numFmtId="0" fontId="5" fillId="0" borderId="40" xfId="0" applyFont="1" applyBorder="1" applyAlignment="1">
      <alignment horizontal="left"/>
    </xf>
    <xf numFmtId="0" fontId="35" fillId="0" borderId="9" xfId="0" applyFont="1" applyBorder="1" applyAlignment="1">
      <alignment horizontal="center"/>
    </xf>
    <xf numFmtId="0" fontId="0" fillId="0" borderId="41" xfId="0" applyBorder="1" applyAlignment="1"/>
    <xf numFmtId="0" fontId="0" fillId="0" borderId="18" xfId="0" applyBorder="1" applyAlignment="1">
      <alignment textRotation="90"/>
    </xf>
    <xf numFmtId="0" fontId="13" fillId="0" borderId="18" xfId="0" applyFont="1" applyBorder="1" applyAlignment="1">
      <alignment textRotation="90"/>
    </xf>
    <xf numFmtId="0" fontId="0" fillId="34" borderId="18" xfId="0" applyFill="1" applyBorder="1" applyAlignment="1">
      <alignment horizontal="center" textRotation="90"/>
    </xf>
    <xf numFmtId="0" fontId="13" fillId="0" borderId="18" xfId="0" applyFont="1" applyFill="1" applyBorder="1" applyAlignment="1">
      <alignment textRotation="90"/>
    </xf>
    <xf numFmtId="0" fontId="0" fillId="0" borderId="73" xfId="0" applyFill="1" applyBorder="1" applyAlignment="1">
      <alignment horizontal="center" textRotation="90"/>
    </xf>
    <xf numFmtId="0" fontId="0" fillId="38" borderId="18" xfId="0" applyFill="1" applyBorder="1" applyAlignment="1">
      <alignment textRotation="90"/>
    </xf>
    <xf numFmtId="0" fontId="0" fillId="0" borderId="21" xfId="0" applyFill="1" applyBorder="1" applyAlignment="1">
      <alignment textRotation="90"/>
    </xf>
    <xf numFmtId="0" fontId="13" fillId="0" borderId="21" xfId="0" applyFont="1" applyFill="1" applyBorder="1" applyAlignment="1">
      <alignment textRotation="90"/>
    </xf>
    <xf numFmtId="0" fontId="5" fillId="38" borderId="21" xfId="0" applyFont="1" applyFill="1" applyBorder="1" applyAlignment="1">
      <alignment textRotation="90"/>
    </xf>
    <xf numFmtId="0" fontId="5" fillId="0" borderId="5" xfId="0" applyFont="1" applyFill="1" applyBorder="1"/>
    <xf numFmtId="0" fontId="5" fillId="0" borderId="14" xfId="0" applyFont="1" applyFill="1" applyBorder="1"/>
    <xf numFmtId="0" fontId="5" fillId="0" borderId="18" xfId="0" applyFont="1" applyFill="1" applyBorder="1"/>
    <xf numFmtId="0" fontId="0" fillId="0" borderId="18" xfId="0" applyFill="1" applyBorder="1" applyAlignment="1">
      <alignment horizontal="center"/>
    </xf>
    <xf numFmtId="0" fontId="0" fillId="7" borderId="37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0" fillId="37" borderId="3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38" borderId="2" xfId="0" applyFill="1" applyBorder="1" applyAlignment="1">
      <alignment horizontal="center"/>
    </xf>
    <xf numFmtId="0" fontId="5" fillId="5" borderId="2" xfId="0" applyFont="1" applyFill="1" applyBorder="1"/>
    <xf numFmtId="0" fontId="0" fillId="45" borderId="2" xfId="0" applyFill="1" applyBorder="1" applyAlignment="1">
      <alignment horizontal="center"/>
    </xf>
    <xf numFmtId="0" fontId="5" fillId="0" borderId="16" xfId="0" applyFont="1" applyBorder="1"/>
    <xf numFmtId="0" fontId="5" fillId="0" borderId="42" xfId="0" applyFont="1" applyBorder="1"/>
    <xf numFmtId="0" fontId="5" fillId="46" borderId="1" xfId="0" applyFont="1" applyFill="1" applyBorder="1"/>
    <xf numFmtId="0" fontId="5" fillId="47" borderId="1" xfId="0" applyFont="1" applyFill="1" applyBorder="1"/>
    <xf numFmtId="0" fontId="5" fillId="46" borderId="14" xfId="0" applyFont="1" applyFill="1" applyBorder="1"/>
    <xf numFmtId="0" fontId="5" fillId="48" borderId="1" xfId="0" applyFont="1" applyFill="1" applyBorder="1"/>
    <xf numFmtId="0" fontId="5" fillId="49" borderId="1" xfId="0" applyFont="1" applyFill="1" applyBorder="1"/>
    <xf numFmtId="0" fontId="46" fillId="44" borderId="1" xfId="0" quotePrefix="1" applyFont="1" applyFill="1" applyBorder="1" applyAlignment="1">
      <alignment horizontal="center" vertical="center"/>
    </xf>
    <xf numFmtId="0" fontId="0" fillId="50" borderId="0" xfId="0" applyFill="1"/>
    <xf numFmtId="0" fontId="5" fillId="50" borderId="40" xfId="0" applyFont="1" applyFill="1" applyBorder="1"/>
    <xf numFmtId="0" fontId="5" fillId="50" borderId="10" xfId="0" applyFont="1" applyFill="1" applyBorder="1"/>
    <xf numFmtId="0" fontId="5" fillId="50" borderId="1" xfId="0" applyFont="1" applyFill="1" applyBorder="1"/>
    <xf numFmtId="0" fontId="0" fillId="50" borderId="1" xfId="0" applyFill="1" applyBorder="1" applyAlignment="1">
      <alignment horizontal="center"/>
    </xf>
    <xf numFmtId="0" fontId="5" fillId="51" borderId="1" xfId="0" applyFont="1" applyFill="1" applyBorder="1"/>
    <xf numFmtId="0" fontId="5" fillId="50" borderId="2" xfId="0" applyFont="1" applyFill="1" applyBorder="1"/>
    <xf numFmtId="0" fontId="5" fillId="50" borderId="9" xfId="0" applyFont="1" applyFill="1" applyBorder="1"/>
    <xf numFmtId="0" fontId="5" fillId="50" borderId="8" xfId="0" applyFont="1" applyFill="1" applyBorder="1"/>
    <xf numFmtId="0" fontId="0" fillId="50" borderId="10" xfId="0" applyFill="1" applyBorder="1"/>
    <xf numFmtId="0" fontId="0" fillId="50" borderId="1" xfId="0" applyFill="1" applyBorder="1"/>
    <xf numFmtId="0" fontId="0" fillId="50" borderId="9" xfId="0" applyFill="1" applyBorder="1"/>
    <xf numFmtId="0" fontId="0" fillId="50" borderId="24" xfId="0" applyFill="1" applyBorder="1"/>
    <xf numFmtId="0" fontId="0" fillId="50" borderId="5" xfId="0" applyFill="1" applyBorder="1"/>
    <xf numFmtId="0" fontId="5" fillId="50" borderId="22" xfId="0" applyFont="1" applyFill="1" applyBorder="1"/>
    <xf numFmtId="0" fontId="5" fillId="50" borderId="5" xfId="0" applyFont="1" applyFill="1" applyBorder="1"/>
    <xf numFmtId="0" fontId="0" fillId="50" borderId="2" xfId="0" applyFill="1" applyBorder="1"/>
    <xf numFmtId="0" fontId="0" fillId="52" borderId="1" xfId="0" applyFill="1" applyBorder="1" applyAlignment="1">
      <alignment horizontal="center"/>
    </xf>
    <xf numFmtId="0" fontId="5" fillId="51" borderId="10" xfId="0" applyFont="1" applyFill="1" applyBorder="1"/>
    <xf numFmtId="0" fontId="0" fillId="50" borderId="2" xfId="0" applyFill="1" applyBorder="1" applyAlignment="1">
      <alignment horizontal="center"/>
    </xf>
    <xf numFmtId="0" fontId="5" fillId="53" borderId="1" xfId="0" applyFont="1" applyFill="1" applyBorder="1"/>
    <xf numFmtId="0" fontId="5" fillId="53" borderId="54" xfId="0" applyFont="1" applyFill="1" applyBorder="1"/>
    <xf numFmtId="0" fontId="0" fillId="50" borderId="8" xfId="0" applyFill="1" applyBorder="1"/>
    <xf numFmtId="0" fontId="0" fillId="50" borderId="7" xfId="0" applyFill="1" applyBorder="1"/>
    <xf numFmtId="0" fontId="5" fillId="53" borderId="6" xfId="0" applyFont="1" applyFill="1" applyBorder="1"/>
    <xf numFmtId="0" fontId="5" fillId="51" borderId="5" xfId="0" applyFont="1" applyFill="1" applyBorder="1"/>
    <xf numFmtId="0" fontId="0" fillId="50" borderId="1" xfId="0" applyFill="1" applyBorder="1" applyAlignment="1"/>
    <xf numFmtId="0" fontId="1" fillId="0" borderId="21" xfId="0" applyFont="1" applyBorder="1" applyAlignment="1">
      <alignment textRotation="90"/>
    </xf>
    <xf numFmtId="0" fontId="35" fillId="0" borderId="56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166" fontId="35" fillId="0" borderId="10" xfId="0" applyNumberFormat="1" applyFont="1" applyBorder="1" applyAlignment="1">
      <alignment horizontal="center"/>
    </xf>
    <xf numFmtId="0" fontId="0" fillId="0" borderId="34" xfId="0" applyBorder="1" applyAlignment="1">
      <alignment textRotation="90"/>
    </xf>
    <xf numFmtId="0" fontId="0" fillId="0" borderId="6" xfId="0" applyFill="1" applyBorder="1" applyAlignment="1">
      <alignment textRotation="90"/>
    </xf>
    <xf numFmtId="0" fontId="1" fillId="0" borderId="72" xfId="0" applyFont="1" applyBorder="1" applyAlignment="1">
      <alignment textRotation="90"/>
    </xf>
    <xf numFmtId="0" fontId="0" fillId="0" borderId="21" xfId="0" applyFill="1" applyBorder="1" applyAlignment="1">
      <alignment horizontal="center" textRotation="90"/>
    </xf>
    <xf numFmtId="0" fontId="0" fillId="54" borderId="21" xfId="0" applyFill="1" applyBorder="1" applyAlignment="1">
      <alignment textRotation="90"/>
    </xf>
    <xf numFmtId="0" fontId="13" fillId="38" borderId="73" xfId="0" applyFont="1" applyFill="1" applyBorder="1" applyAlignment="1">
      <alignment horizontal="center" vertical="center" textRotation="90"/>
    </xf>
    <xf numFmtId="17" fontId="0" fillId="25" borderId="37" xfId="0" applyNumberFormat="1" applyFill="1" applyBorder="1" applyAlignment="1">
      <alignment horizontal="center" vertical="center"/>
    </xf>
    <xf numFmtId="0" fontId="0" fillId="37" borderId="3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6" xfId="0" applyFill="1" applyBorder="1"/>
    <xf numFmtId="0" fontId="5" fillId="0" borderId="27" xfId="0" applyFont="1" applyFill="1" applyBorder="1"/>
    <xf numFmtId="0" fontId="0" fillId="0" borderId="44" xfId="0" applyFill="1" applyBorder="1"/>
    <xf numFmtId="0" fontId="5" fillId="0" borderId="40" xfId="0" applyFont="1" applyFill="1" applyBorder="1" applyAlignment="1">
      <alignment horizontal="left"/>
    </xf>
    <xf numFmtId="0" fontId="5" fillId="0" borderId="56" xfId="0" applyFont="1" applyFill="1" applyBorder="1"/>
    <xf numFmtId="0" fontId="0" fillId="26" borderId="27" xfId="0" applyFill="1" applyBorder="1" applyAlignment="1">
      <alignment horizontal="center" vertical="center"/>
    </xf>
    <xf numFmtId="0" fontId="0" fillId="7" borderId="81" xfId="0" applyFill="1" applyBorder="1" applyAlignment="1">
      <alignment horizontal="center" vertical="center"/>
    </xf>
    <xf numFmtId="0" fontId="5" fillId="0" borderId="26" xfId="0" applyFont="1" applyFill="1" applyBorder="1"/>
    <xf numFmtId="0" fontId="1" fillId="0" borderId="27" xfId="0" applyFont="1" applyFill="1" applyBorder="1" applyAlignment="1">
      <alignment horizontal="center"/>
    </xf>
    <xf numFmtId="0" fontId="1" fillId="38" borderId="52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5" fillId="0" borderId="17" xfId="0" applyFont="1" applyFill="1" applyBorder="1"/>
    <xf numFmtId="0" fontId="0" fillId="38" borderId="29" xfId="0" applyFill="1" applyBorder="1" applyAlignment="1">
      <alignment horizontal="center"/>
    </xf>
    <xf numFmtId="0" fontId="5" fillId="0" borderId="23" xfId="0" applyFont="1" applyFill="1" applyBorder="1"/>
    <xf numFmtId="0" fontId="5" fillId="0" borderId="19" xfId="0" applyFont="1" applyFill="1" applyBorder="1"/>
    <xf numFmtId="0" fontId="5" fillId="46" borderId="27" xfId="0" applyFont="1" applyFill="1" applyBorder="1"/>
    <xf numFmtId="0" fontId="5" fillId="46" borderId="18" xfId="0" applyFont="1" applyFill="1" applyBorder="1"/>
    <xf numFmtId="0" fontId="5" fillId="5" borderId="18" xfId="0" applyFont="1" applyFill="1" applyBorder="1"/>
    <xf numFmtId="0" fontId="5" fillId="46" borderId="28" xfId="0" applyFont="1" applyFill="1" applyBorder="1"/>
    <xf numFmtId="0" fontId="5" fillId="46" borderId="9" xfId="0" applyFont="1" applyFill="1" applyBorder="1"/>
    <xf numFmtId="0" fontId="5" fillId="46" borderId="19" xfId="0" applyFont="1" applyFill="1" applyBorder="1"/>
    <xf numFmtId="0" fontId="1" fillId="0" borderId="26" xfId="0" applyFont="1" applyBorder="1" applyAlignment="1">
      <alignment horizontal="center"/>
    </xf>
    <xf numFmtId="0" fontId="1" fillId="48" borderId="27" xfId="0" applyFont="1" applyFill="1" applyBorder="1" applyAlignment="1">
      <alignment horizontal="center"/>
    </xf>
    <xf numFmtId="0" fontId="1" fillId="46" borderId="27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5" fillId="48" borderId="18" xfId="0" applyFont="1" applyFill="1" applyBorder="1"/>
    <xf numFmtId="0" fontId="5" fillId="0" borderId="29" xfId="0" applyFont="1" applyFill="1" applyBorder="1"/>
    <xf numFmtId="0" fontId="5" fillId="0" borderId="31" xfId="0" applyFont="1" applyBorder="1" applyAlignment="1">
      <alignment horizontal="center"/>
    </xf>
    <xf numFmtId="0" fontId="0" fillId="46" borderId="27" xfId="0" applyFill="1" applyBorder="1" applyAlignment="1">
      <alignment horizontal="center"/>
    </xf>
    <xf numFmtId="0" fontId="1" fillId="0" borderId="21" xfId="0" applyFont="1" applyFill="1" applyBorder="1" applyAlignment="1">
      <alignment textRotation="90"/>
    </xf>
    <xf numFmtId="0" fontId="0" fillId="0" borderId="7" xfId="0" applyFill="1" applyBorder="1" applyAlignment="1">
      <alignment horizontal="center" vertical="center"/>
    </xf>
    <xf numFmtId="0" fontId="5" fillId="5" borderId="1" xfId="0" applyFont="1" applyFill="1" applyBorder="1" applyAlignment="1"/>
    <xf numFmtId="0" fontId="5" fillId="33" borderId="1" xfId="0" applyFont="1" applyFill="1" applyBorder="1"/>
    <xf numFmtId="0" fontId="5" fillId="5" borderId="8" xfId="0" applyFont="1" applyFill="1" applyBorder="1"/>
    <xf numFmtId="0" fontId="1" fillId="0" borderId="27" xfId="0" applyFont="1" applyFill="1" applyBorder="1"/>
    <xf numFmtId="0" fontId="1" fillId="50" borderId="1" xfId="0" applyFont="1" applyFill="1" applyBorder="1"/>
    <xf numFmtId="0" fontId="1" fillId="5" borderId="1" xfId="0" applyFont="1" applyFill="1" applyBorder="1"/>
    <xf numFmtId="0" fontId="1" fillId="0" borderId="18" xfId="0" applyFont="1" applyFill="1" applyBorder="1"/>
    <xf numFmtId="0" fontId="0" fillId="0" borderId="34" xfId="0" applyFill="1" applyBorder="1" applyAlignment="1">
      <alignment textRotation="90"/>
    </xf>
    <xf numFmtId="0" fontId="0" fillId="0" borderId="72" xfId="0" applyFill="1" applyBorder="1" applyAlignment="1">
      <alignment textRotation="90"/>
    </xf>
    <xf numFmtId="0" fontId="35" fillId="0" borderId="14" xfId="0" applyFont="1" applyBorder="1" applyAlignment="1">
      <alignment horizontal="center" vertical="center"/>
    </xf>
    <xf numFmtId="0" fontId="0" fillId="0" borderId="14" xfId="0" applyFill="1" applyBorder="1" applyAlignment="1">
      <alignment textRotation="90"/>
    </xf>
    <xf numFmtId="0" fontId="0" fillId="46" borderId="1" xfId="0" applyFill="1" applyBorder="1" applyAlignment="1">
      <alignment horizontal="center"/>
    </xf>
    <xf numFmtId="0" fontId="0" fillId="46" borderId="52" xfId="0" applyFill="1" applyBorder="1" applyAlignment="1">
      <alignment horizontal="center"/>
    </xf>
    <xf numFmtId="0" fontId="5" fillId="46" borderId="2" xfId="0" applyFont="1" applyFill="1" applyBorder="1"/>
    <xf numFmtId="0" fontId="0" fillId="46" borderId="2" xfId="0" applyFill="1" applyBorder="1" applyAlignment="1">
      <alignment horizontal="center"/>
    </xf>
    <xf numFmtId="0" fontId="1" fillId="0" borderId="72" xfId="0" applyFont="1" applyFill="1" applyBorder="1" applyAlignment="1">
      <alignment textRotation="90"/>
    </xf>
    <xf numFmtId="0" fontId="47" fillId="48" borderId="21" xfId="0" applyFont="1" applyFill="1" applyBorder="1" applyAlignment="1">
      <alignment horizontal="center" textRotation="90"/>
    </xf>
    <xf numFmtId="0" fontId="0" fillId="47" borderId="1" xfId="0" applyFill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78" xfId="0" applyBorder="1"/>
    <xf numFmtId="0" fontId="0" fillId="37" borderId="6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/>
    </xf>
    <xf numFmtId="17" fontId="0" fillId="25" borderId="6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5" fillId="0" borderId="52" xfId="0" applyFont="1" applyFill="1" applyBorder="1"/>
    <xf numFmtId="0" fontId="5" fillId="0" borderId="44" xfId="0" applyFont="1" applyFill="1" applyBorder="1"/>
    <xf numFmtId="0" fontId="35" fillId="25" borderId="7" xfId="0" applyFont="1" applyFill="1" applyBorder="1" applyAlignment="1">
      <alignment horizontal="center" vertical="center"/>
    </xf>
    <xf numFmtId="0" fontId="46" fillId="44" borderId="5" xfId="0" applyFont="1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53" xfId="0" applyFill="1" applyBorder="1" applyAlignment="1">
      <alignment horizontal="center" vertical="center"/>
    </xf>
    <xf numFmtId="0" fontId="1" fillId="25" borderId="7" xfId="0" applyFont="1" applyFill="1" applyBorder="1" applyAlignment="1">
      <alignment horizontal="center" vertical="center"/>
    </xf>
    <xf numFmtId="0" fontId="0" fillId="37" borderId="1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37" borderId="35" xfId="0" applyFill="1" applyBorder="1" applyAlignment="1">
      <alignment horizontal="center" vertical="center"/>
    </xf>
    <xf numFmtId="0" fontId="0" fillId="14" borderId="38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/>
    </xf>
    <xf numFmtId="0" fontId="0" fillId="14" borderId="1" xfId="0" applyFill="1" applyBorder="1" applyAlignment="1">
      <alignment horizontal="center" vertical="center"/>
    </xf>
    <xf numFmtId="0" fontId="35" fillId="0" borderId="4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0" fillId="0" borderId="73" xfId="0" applyBorder="1"/>
    <xf numFmtId="0" fontId="0" fillId="38" borderId="1" xfId="0" applyFill="1" applyBorder="1" applyAlignment="1">
      <alignment horizontal="center"/>
    </xf>
    <xf numFmtId="0" fontId="0" fillId="46" borderId="27" xfId="0" applyFill="1" applyBorder="1"/>
    <xf numFmtId="0" fontId="0" fillId="46" borderId="52" xfId="0" applyFill="1" applyBorder="1"/>
    <xf numFmtId="0" fontId="0" fillId="46" borderId="28" xfId="0" applyFill="1" applyBorder="1"/>
    <xf numFmtId="0" fontId="0" fillId="46" borderId="1" xfId="0" applyFill="1" applyBorder="1"/>
    <xf numFmtId="0" fontId="0" fillId="46" borderId="2" xfId="0" applyFill="1" applyBorder="1"/>
    <xf numFmtId="0" fontId="0" fillId="46" borderId="9" xfId="0" applyFill="1" applyBorder="1"/>
    <xf numFmtId="0" fontId="0" fillId="55" borderId="1" xfId="0" applyFill="1" applyBorder="1"/>
    <xf numFmtId="0" fontId="0" fillId="55" borderId="2" xfId="0" applyFill="1" applyBorder="1"/>
    <xf numFmtId="0" fontId="0" fillId="55" borderId="9" xfId="0" applyFill="1" applyBorder="1"/>
    <xf numFmtId="0" fontId="0" fillId="46" borderId="14" xfId="0" applyFill="1" applyBorder="1"/>
    <xf numFmtId="0" fontId="0" fillId="46" borderId="12" xfId="0" applyFill="1" applyBorder="1"/>
    <xf numFmtId="0" fontId="0" fillId="46" borderId="15" xfId="0" applyFill="1" applyBorder="1"/>
    <xf numFmtId="0" fontId="0" fillId="47" borderId="5" xfId="0" applyFill="1" applyBorder="1"/>
    <xf numFmtId="0" fontId="0" fillId="55" borderId="5" xfId="0" applyFill="1" applyBorder="1"/>
    <xf numFmtId="0" fontId="0" fillId="55" borderId="7" xfId="0" applyFill="1" applyBorder="1"/>
    <xf numFmtId="0" fontId="0" fillId="47" borderId="1" xfId="0" applyFill="1" applyBorder="1"/>
    <xf numFmtId="0" fontId="0" fillId="46" borderId="31" xfId="0" applyFill="1" applyBorder="1"/>
    <xf numFmtId="0" fontId="0" fillId="46" borderId="50" xfId="0" applyFill="1" applyBorder="1"/>
    <xf numFmtId="0" fontId="0" fillId="47" borderId="2" xfId="0" applyFill="1" applyBorder="1"/>
    <xf numFmtId="0" fontId="0" fillId="47" borderId="31" xfId="0" applyFill="1" applyBorder="1"/>
    <xf numFmtId="0" fontId="0" fillId="55" borderId="50" xfId="0" applyFill="1" applyBorder="1"/>
    <xf numFmtId="0" fontId="0" fillId="55" borderId="31" xfId="0" applyFill="1" applyBorder="1"/>
    <xf numFmtId="0" fontId="0" fillId="46" borderId="18" xfId="0" applyFill="1" applyBorder="1"/>
    <xf numFmtId="0" fontId="0" fillId="46" borderId="29" xfId="0" applyFill="1" applyBorder="1"/>
    <xf numFmtId="0" fontId="0" fillId="46" borderId="32" xfId="0" applyFill="1" applyBorder="1"/>
    <xf numFmtId="0" fontId="0" fillId="46" borderId="51" xfId="0" applyFill="1" applyBorder="1"/>
    <xf numFmtId="0" fontId="5" fillId="55" borderId="1" xfId="0" applyFont="1" applyFill="1" applyBorder="1"/>
    <xf numFmtId="0" fontId="5" fillId="46" borderId="52" xfId="0" applyFont="1" applyFill="1" applyBorder="1"/>
    <xf numFmtId="0" fontId="5" fillId="55" borderId="2" xfId="0" applyFont="1" applyFill="1" applyBorder="1"/>
    <xf numFmtId="0" fontId="5" fillId="47" borderId="2" xfId="0" applyFont="1" applyFill="1" applyBorder="1"/>
    <xf numFmtId="0" fontId="5" fillId="46" borderId="29" xfId="0" applyFont="1" applyFill="1" applyBorder="1"/>
    <xf numFmtId="0" fontId="5" fillId="46" borderId="26" xfId="0" applyFont="1" applyFill="1" applyBorder="1"/>
    <xf numFmtId="0" fontId="5" fillId="46" borderId="10" xfId="0" applyFont="1" applyFill="1" applyBorder="1"/>
    <xf numFmtId="0" fontId="5" fillId="55" borderId="10" xfId="0" applyFont="1" applyFill="1" applyBorder="1"/>
    <xf numFmtId="0" fontId="5" fillId="55" borderId="9" xfId="0" applyFont="1" applyFill="1" applyBorder="1"/>
    <xf numFmtId="0" fontId="5" fillId="47" borderId="10" xfId="0" applyFont="1" applyFill="1" applyBorder="1"/>
    <xf numFmtId="0" fontId="5" fillId="47" borderId="9" xfId="0" applyFont="1" applyFill="1" applyBorder="1"/>
    <xf numFmtId="0" fontId="5" fillId="46" borderId="17" xfId="0" applyFont="1" applyFill="1" applyBorder="1"/>
    <xf numFmtId="0" fontId="5" fillId="0" borderId="5" xfId="0" applyFont="1" applyBorder="1" applyAlignment="1">
      <alignment horizontal="center"/>
    </xf>
    <xf numFmtId="17" fontId="0" fillId="25" borderId="24" xfId="0" applyNumberFormat="1" applyFill="1" applyBorder="1" applyAlignment="1">
      <alignment horizontal="center" vertical="center"/>
    </xf>
    <xf numFmtId="0" fontId="0" fillId="26" borderId="5" xfId="0" applyFill="1" applyBorder="1" applyAlignment="1">
      <alignment horizontal="center" vertical="center"/>
    </xf>
    <xf numFmtId="0" fontId="0" fillId="37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17" fontId="0" fillId="25" borderId="5" xfId="0" applyNumberForma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7" fontId="0" fillId="25" borderId="1" xfId="0" applyNumberFormat="1" applyFill="1" applyBorder="1" applyAlignment="1">
      <alignment horizontal="center" vertical="center"/>
    </xf>
    <xf numFmtId="0" fontId="0" fillId="26" borderId="4" xfId="0" applyFill="1" applyBorder="1" applyAlignment="1">
      <alignment horizontal="center" vertical="center"/>
    </xf>
    <xf numFmtId="0" fontId="0" fillId="37" borderId="7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17" fontId="0" fillId="25" borderId="27" xfId="0" applyNumberFormat="1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14" borderId="27" xfId="0" applyFill="1" applyBorder="1" applyAlignment="1">
      <alignment horizontal="center" vertical="center"/>
    </xf>
    <xf numFmtId="0" fontId="0" fillId="37" borderId="27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37" borderId="26" xfId="0" applyFill="1" applyBorder="1" applyAlignment="1">
      <alignment horizontal="center" vertic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5" fillId="17" borderId="1" xfId="0" applyFont="1" applyFill="1" applyBorder="1"/>
    <xf numFmtId="0" fontId="15" fillId="0" borderId="1" xfId="0" applyFont="1" applyFill="1" applyBorder="1"/>
    <xf numFmtId="0" fontId="5" fillId="17" borderId="14" xfId="0" applyFont="1" applyFill="1" applyBorder="1"/>
    <xf numFmtId="0" fontId="5" fillId="56" borderId="1" xfId="0" applyFont="1" applyFill="1" applyBorder="1"/>
    <xf numFmtId="0" fontId="15" fillId="0" borderId="2" xfId="0" applyFont="1" applyFill="1" applyBorder="1"/>
    <xf numFmtId="0" fontId="5" fillId="0" borderId="7" xfId="0" applyFont="1" applyFill="1" applyBorder="1"/>
    <xf numFmtId="0" fontId="0" fillId="50" borderId="22" xfId="0" applyFill="1" applyBorder="1"/>
    <xf numFmtId="0" fontId="15" fillId="50" borderId="1" xfId="0" applyFont="1" applyFill="1" applyBorder="1"/>
    <xf numFmtId="0" fontId="0" fillId="50" borderId="31" xfId="0" applyFill="1" applyBorder="1"/>
    <xf numFmtId="0" fontId="5" fillId="0" borderId="31" xfId="0" applyFont="1" applyFill="1" applyBorder="1"/>
    <xf numFmtId="0" fontId="0" fillId="50" borderId="50" xfId="0" applyFill="1" applyBorder="1"/>
    <xf numFmtId="0" fontId="0" fillId="50" borderId="40" xfId="0" applyFill="1" applyBorder="1"/>
    <xf numFmtId="0" fontId="5" fillId="0" borderId="12" xfId="0" applyFont="1" applyFill="1" applyBorder="1"/>
    <xf numFmtId="0" fontId="5" fillId="0" borderId="15" xfId="0" applyFont="1" applyFill="1" applyBorder="1"/>
    <xf numFmtId="0" fontId="5" fillId="0" borderId="13" xfId="0" applyFont="1" applyFill="1" applyBorder="1"/>
    <xf numFmtId="0" fontId="35" fillId="37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15" fillId="0" borderId="21" xfId="0" applyFont="1" applyBorder="1" applyAlignment="1">
      <alignment textRotation="90"/>
    </xf>
    <xf numFmtId="0" fontId="15" fillId="0" borderId="72" xfId="0" applyFont="1" applyBorder="1" applyAlignment="1">
      <alignment textRotation="90"/>
    </xf>
    <xf numFmtId="0" fontId="13" fillId="0" borderId="21" xfId="0" applyFont="1" applyFill="1" applyBorder="1" applyAlignment="1">
      <alignment horizontal="center" textRotation="90"/>
    </xf>
    <xf numFmtId="0" fontId="15" fillId="0" borderId="21" xfId="0" applyFont="1" applyFill="1" applyBorder="1" applyAlignment="1">
      <alignment textRotation="90"/>
    </xf>
    <xf numFmtId="0" fontId="0" fillId="0" borderId="18" xfId="0" applyFill="1" applyBorder="1" applyAlignment="1">
      <alignment textRotation="90"/>
    </xf>
    <xf numFmtId="0" fontId="15" fillId="0" borderId="72" xfId="0" applyFont="1" applyFill="1" applyBorder="1" applyAlignment="1">
      <alignment textRotation="90"/>
    </xf>
    <xf numFmtId="0" fontId="2" fillId="0" borderId="56" xfId="0" applyFont="1" applyBorder="1" applyAlignment="1">
      <alignment horizontal="center"/>
    </xf>
    <xf numFmtId="0" fontId="5" fillId="0" borderId="66" xfId="0" applyFont="1" applyFill="1" applyBorder="1"/>
    <xf numFmtId="0" fontId="0" fillId="0" borderId="8" xfId="0" applyBorder="1" applyAlignment="1">
      <alignment horizontal="center" vertical="center"/>
    </xf>
    <xf numFmtId="0" fontId="5" fillId="17" borderId="10" xfId="0" applyFont="1" applyFill="1" applyBorder="1"/>
    <xf numFmtId="0" fontId="5" fillId="17" borderId="2" xfId="0" applyFont="1" applyFill="1" applyBorder="1"/>
    <xf numFmtId="0" fontId="5" fillId="17" borderId="9" xfId="0" applyFont="1" applyFill="1" applyBorder="1"/>
    <xf numFmtId="0" fontId="5" fillId="17" borderId="8" xfId="0" applyFont="1" applyFill="1" applyBorder="1"/>
    <xf numFmtId="0" fontId="0" fillId="17" borderId="5" xfId="0" applyFill="1" applyBorder="1" applyAlignment="1">
      <alignment horizontal="center"/>
    </xf>
    <xf numFmtId="0" fontId="5" fillId="56" borderId="2" xfId="0" applyFont="1" applyFill="1" applyBorder="1"/>
    <xf numFmtId="0" fontId="5" fillId="56" borderId="10" xfId="0" applyFont="1" applyFill="1" applyBorder="1"/>
    <xf numFmtId="0" fontId="5" fillId="56" borderId="9" xfId="0" applyFont="1" applyFill="1" applyBorder="1"/>
    <xf numFmtId="0" fontId="0" fillId="56" borderId="5" xfId="0" applyFill="1" applyBorder="1" applyAlignment="1">
      <alignment horizontal="center"/>
    </xf>
    <xf numFmtId="0" fontId="5" fillId="56" borderId="8" xfId="0" applyFont="1" applyFill="1" applyBorder="1"/>
    <xf numFmtId="0" fontId="5" fillId="17" borderId="31" xfId="0" applyFont="1" applyFill="1" applyBorder="1"/>
    <xf numFmtId="0" fontId="48" fillId="17" borderId="1" xfId="0" applyFont="1" applyFill="1" applyBorder="1"/>
    <xf numFmtId="0" fontId="5" fillId="17" borderId="5" xfId="0" applyFont="1" applyFill="1" applyBorder="1"/>
    <xf numFmtId="0" fontId="5" fillId="17" borderId="12" xfId="0" applyFont="1" applyFill="1" applyBorder="1"/>
    <xf numFmtId="0" fontId="5" fillId="50" borderId="31" xfId="0" applyFont="1" applyFill="1" applyBorder="1"/>
    <xf numFmtId="0" fontId="5" fillId="17" borderId="26" xfId="0" applyFont="1" applyFill="1" applyBorder="1"/>
    <xf numFmtId="0" fontId="5" fillId="17" borderId="27" xfId="0" applyFont="1" applyFill="1" applyBorder="1"/>
    <xf numFmtId="0" fontId="5" fillId="17" borderId="44" xfId="0" applyFont="1" applyFill="1" applyBorder="1"/>
    <xf numFmtId="0" fontId="5" fillId="0" borderId="28" xfId="0" applyFont="1" applyFill="1" applyBorder="1"/>
    <xf numFmtId="0" fontId="5" fillId="17" borderId="40" xfId="0" applyFont="1" applyFill="1" applyBorder="1"/>
    <xf numFmtId="0" fontId="5" fillId="56" borderId="40" xfId="0" applyFont="1" applyFill="1" applyBorder="1"/>
    <xf numFmtId="0" fontId="5" fillId="17" borderId="18" xfId="0" applyFont="1" applyFill="1" applyBorder="1"/>
    <xf numFmtId="0" fontId="5" fillId="17" borderId="23" xfId="0" applyFont="1" applyFill="1" applyBorder="1"/>
    <xf numFmtId="0" fontId="15" fillId="17" borderId="4" xfId="0" applyFont="1" applyFill="1" applyBorder="1" applyAlignment="1">
      <alignment horizontal="center"/>
    </xf>
    <xf numFmtId="0" fontId="5" fillId="56" borderId="31" xfId="0" applyFont="1" applyFill="1" applyBorder="1"/>
    <xf numFmtId="0" fontId="15" fillId="56" borderId="4" xfId="0" applyFont="1" applyFill="1" applyBorder="1" applyAlignment="1">
      <alignment horizontal="center"/>
    </xf>
    <xf numFmtId="0" fontId="48" fillId="17" borderId="8" xfId="0" applyFont="1" applyFill="1" applyBorder="1"/>
    <xf numFmtId="0" fontId="5" fillId="17" borderId="4" xfId="0" applyFont="1" applyFill="1" applyBorder="1"/>
    <xf numFmtId="0" fontId="15" fillId="17" borderId="23" xfId="0" applyFont="1" applyFill="1" applyBorder="1" applyAlignment="1">
      <alignment horizontal="center"/>
    </xf>
    <xf numFmtId="0" fontId="5" fillId="17" borderId="52" xfId="0" applyFont="1" applyFill="1" applyBorder="1"/>
    <xf numFmtId="0" fontId="5" fillId="17" borderId="28" xfId="0" applyFont="1" applyFill="1" applyBorder="1"/>
    <xf numFmtId="0" fontId="5" fillId="17" borderId="17" xfId="0" applyFont="1" applyFill="1" applyBorder="1"/>
    <xf numFmtId="0" fontId="5" fillId="17" borderId="29" xfId="0" applyFont="1" applyFill="1" applyBorder="1"/>
    <xf numFmtId="0" fontId="5" fillId="17" borderId="19" xfId="0" applyFont="1" applyFill="1" applyBorder="1"/>
    <xf numFmtId="0" fontId="5" fillId="0" borderId="65" xfId="0" applyFont="1" applyFill="1" applyBorder="1"/>
    <xf numFmtId="0" fontId="18" fillId="0" borderId="66" xfId="0" applyFont="1" applyFill="1" applyBorder="1"/>
    <xf numFmtId="0" fontId="5" fillId="0" borderId="0" xfId="0" applyFont="1" applyFill="1"/>
    <xf numFmtId="0" fontId="5" fillId="0" borderId="67" xfId="0" applyFont="1" applyFill="1" applyBorder="1"/>
    <xf numFmtId="0" fontId="13" fillId="54" borderId="21" xfId="0" applyFont="1" applyFill="1" applyBorder="1" applyAlignment="1">
      <alignment textRotation="90"/>
    </xf>
    <xf numFmtId="0" fontId="0" fillId="0" borderId="79" xfId="0" applyFill="1" applyBorder="1"/>
    <xf numFmtId="0" fontId="0" fillId="50" borderId="9" xfId="0" applyFill="1" applyBorder="1" applyAlignment="1">
      <alignment horizontal="center"/>
    </xf>
    <xf numFmtId="0" fontId="15" fillId="0" borderId="18" xfId="0" applyFont="1" applyFill="1" applyBorder="1"/>
    <xf numFmtId="0" fontId="5" fillId="0" borderId="11" xfId="0" applyFont="1" applyFill="1" applyBorder="1"/>
    <xf numFmtId="0" fontId="0" fillId="26" borderId="46" xfId="0" applyFill="1" applyBorder="1" applyAlignment="1">
      <alignment horizontal="center" vertical="center"/>
    </xf>
    <xf numFmtId="0" fontId="5" fillId="50" borderId="50" xfId="0" applyFont="1" applyFill="1" applyBorder="1"/>
    <xf numFmtId="0" fontId="0" fillId="0" borderId="51" xfId="0" applyFill="1" applyBorder="1" applyAlignment="1">
      <alignment horizontal="center"/>
    </xf>
    <xf numFmtId="0" fontId="35" fillId="21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/>
    </xf>
    <xf numFmtId="166" fontId="3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textRotation="90"/>
    </xf>
    <xf numFmtId="0" fontId="49" fillId="0" borderId="1" xfId="0" applyFont="1" applyBorder="1" applyAlignment="1">
      <alignment horizontal="center"/>
    </xf>
    <xf numFmtId="0" fontId="0" fillId="7" borderId="0" xfId="0" applyFill="1"/>
    <xf numFmtId="0" fontId="0" fillId="17" borderId="1" xfId="0" applyFill="1" applyBorder="1" applyAlignment="1">
      <alignment horizontal="center"/>
    </xf>
    <xf numFmtId="0" fontId="5" fillId="57" borderId="1" xfId="0" applyFont="1" applyFill="1" applyBorder="1"/>
    <xf numFmtId="0" fontId="5" fillId="57" borderId="2" xfId="0" applyFont="1" applyFill="1" applyBorder="1"/>
    <xf numFmtId="0" fontId="5" fillId="57" borderId="14" xfId="0" applyFont="1" applyFill="1" applyBorder="1"/>
    <xf numFmtId="0" fontId="4" fillId="0" borderId="1" xfId="0" applyFont="1" applyFill="1" applyBorder="1"/>
    <xf numFmtId="0" fontId="5" fillId="0" borderId="8" xfId="0" applyFont="1" applyBorder="1" applyAlignment="1"/>
    <xf numFmtId="0" fontId="5" fillId="0" borderId="2" xfId="0" applyFont="1" applyBorder="1" applyAlignment="1"/>
    <xf numFmtId="0" fontId="5" fillId="0" borderId="31" xfId="0" applyFont="1" applyBorder="1" applyAlignment="1"/>
    <xf numFmtId="0" fontId="0" fillId="0" borderId="34" xfId="0" applyFill="1" applyBorder="1" applyAlignment="1">
      <alignment horizontal="center"/>
    </xf>
    <xf numFmtId="0" fontId="5" fillId="50" borderId="7" xfId="0" applyFont="1" applyFill="1" applyBorder="1"/>
    <xf numFmtId="0" fontId="15" fillId="7" borderId="7" xfId="0" applyFont="1" applyFill="1" applyBorder="1" applyAlignment="1">
      <alignment horizontal="center" vertical="center"/>
    </xf>
    <xf numFmtId="0" fontId="15" fillId="25" borderId="53" xfId="0" applyFont="1" applyFill="1" applyBorder="1" applyAlignment="1">
      <alignment horizontal="center" vertical="center"/>
    </xf>
    <xf numFmtId="0" fontId="0" fillId="7" borderId="82" xfId="0" applyFill="1" applyBorder="1" applyAlignment="1">
      <alignment horizontal="center" vertical="center"/>
    </xf>
    <xf numFmtId="0" fontId="0" fillId="26" borderId="6" xfId="0" applyFill="1" applyBorder="1" applyAlignment="1">
      <alignment horizontal="center" vertical="center"/>
    </xf>
    <xf numFmtId="0" fontId="0" fillId="25" borderId="82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25" borderId="27" xfId="0" applyFill="1" applyBorder="1" applyAlignment="1">
      <alignment horizontal="center" vertical="center"/>
    </xf>
    <xf numFmtId="0" fontId="35" fillId="7" borderId="7" xfId="0" applyFont="1" applyFill="1" applyBorder="1" applyAlignment="1">
      <alignment horizontal="center" vertical="center"/>
    </xf>
    <xf numFmtId="0" fontId="35" fillId="25" borderId="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0" fontId="35" fillId="58" borderId="5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/>
    </xf>
    <xf numFmtId="0" fontId="2" fillId="0" borderId="7" xfId="0" applyFont="1" applyBorder="1"/>
    <xf numFmtId="0" fontId="2" fillId="0" borderId="58" xfId="0" applyFont="1" applyBorder="1"/>
    <xf numFmtId="0" fontId="35" fillId="0" borderId="53" xfId="0" applyFont="1" applyBorder="1" applyAlignment="1">
      <alignment horizontal="center"/>
    </xf>
    <xf numFmtId="166" fontId="35" fillId="0" borderId="2" xfId="0" applyNumberFormat="1" applyFont="1" applyBorder="1" applyAlignment="1">
      <alignment horizontal="center"/>
    </xf>
    <xf numFmtId="166" fontId="35" fillId="0" borderId="53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 vertical="center" textRotation="90"/>
    </xf>
    <xf numFmtId="0" fontId="0" fillId="5" borderId="18" xfId="0" applyFill="1" applyBorder="1"/>
    <xf numFmtId="0" fontId="15" fillId="5" borderId="1" xfId="0" applyFont="1" applyFill="1" applyBorder="1"/>
    <xf numFmtId="0" fontId="0" fillId="56" borderId="1" xfId="0" applyFill="1" applyBorder="1"/>
    <xf numFmtId="0" fontId="0" fillId="56" borderId="2" xfId="0" applyFill="1" applyBorder="1"/>
    <xf numFmtId="0" fontId="5" fillId="18" borderId="2" xfId="0" applyFont="1" applyFill="1" applyBorder="1"/>
    <xf numFmtId="0" fontId="0" fillId="17" borderId="10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56" borderId="2" xfId="0" applyFill="1" applyBorder="1" applyAlignment="1">
      <alignment horizontal="center"/>
    </xf>
    <xf numFmtId="0" fontId="0" fillId="18" borderId="31" xfId="0" applyFill="1" applyBorder="1"/>
    <xf numFmtId="0" fontId="5" fillId="17" borderId="13" xfId="0" applyFont="1" applyFill="1" applyBorder="1"/>
    <xf numFmtId="0" fontId="0" fillId="59" borderId="10" xfId="0" applyFill="1" applyBorder="1" applyAlignment="1">
      <alignment horizontal="center"/>
    </xf>
    <xf numFmtId="0" fontId="0" fillId="59" borderId="1" xfId="0" applyFill="1" applyBorder="1" applyAlignment="1">
      <alignment horizontal="center"/>
    </xf>
    <xf numFmtId="0" fontId="0" fillId="59" borderId="2" xfId="0" applyFill="1" applyBorder="1" applyAlignment="1">
      <alignment horizontal="center"/>
    </xf>
    <xf numFmtId="0" fontId="0" fillId="59" borderId="9" xfId="0" applyFill="1" applyBorder="1" applyAlignment="1">
      <alignment horizontal="center"/>
    </xf>
    <xf numFmtId="0" fontId="5" fillId="59" borderId="10" xfId="0" applyFont="1" applyFill="1" applyBorder="1"/>
    <xf numFmtId="0" fontId="5" fillId="59" borderId="1" xfId="0" applyFont="1" applyFill="1" applyBorder="1"/>
    <xf numFmtId="0" fontId="5" fillId="59" borderId="2" xfId="0" applyFont="1" applyFill="1" applyBorder="1"/>
    <xf numFmtId="0" fontId="5" fillId="59" borderId="9" xfId="0" applyFont="1" applyFill="1" applyBorder="1"/>
    <xf numFmtId="0" fontId="5" fillId="59" borderId="40" xfId="0" applyFont="1" applyFill="1" applyBorder="1"/>
    <xf numFmtId="0" fontId="5" fillId="60" borderId="40" xfId="0" applyFont="1" applyFill="1" applyBorder="1"/>
    <xf numFmtId="0" fontId="5" fillId="60" borderId="2" xfId="0" applyFont="1" applyFill="1" applyBorder="1"/>
    <xf numFmtId="0" fontId="5" fillId="60" borderId="1" xfId="0" applyFont="1" applyFill="1" applyBorder="1"/>
    <xf numFmtId="0" fontId="5" fillId="60" borderId="9" xfId="0" applyFont="1" applyFill="1" applyBorder="1"/>
    <xf numFmtId="0" fontId="1" fillId="61" borderId="10" xfId="0" applyFont="1" applyFill="1" applyBorder="1" applyAlignment="1">
      <alignment horizontal="center"/>
    </xf>
    <xf numFmtId="0" fontId="5" fillId="60" borderId="10" xfId="0" applyFont="1" applyFill="1" applyBorder="1"/>
    <xf numFmtId="0" fontId="5" fillId="61" borderId="1" xfId="0" applyFont="1" applyFill="1" applyBorder="1"/>
    <xf numFmtId="0" fontId="0" fillId="60" borderId="1" xfId="0" applyFill="1" applyBorder="1"/>
    <xf numFmtId="0" fontId="0" fillId="60" borderId="2" xfId="0" applyFill="1" applyBorder="1"/>
    <xf numFmtId="0" fontId="0" fillId="60" borderId="9" xfId="0" applyFill="1" applyBorder="1"/>
    <xf numFmtId="0" fontId="5" fillId="61" borderId="9" xfId="0" applyFont="1" applyFill="1" applyBorder="1"/>
    <xf numFmtId="0" fontId="0" fillId="61" borderId="1" xfId="0" applyFill="1" applyBorder="1"/>
    <xf numFmtId="0" fontId="0" fillId="59" borderId="1" xfId="0" applyFill="1" applyBorder="1"/>
    <xf numFmtId="0" fontId="0" fillId="59" borderId="2" xfId="0" applyFill="1" applyBorder="1"/>
    <xf numFmtId="0" fontId="0" fillId="59" borderId="9" xfId="0" applyFill="1" applyBorder="1"/>
    <xf numFmtId="0" fontId="5" fillId="61" borderId="2" xfId="0" applyFont="1" applyFill="1" applyBorder="1"/>
    <xf numFmtId="0" fontId="5" fillId="59" borderId="14" xfId="0" applyFont="1" applyFill="1" applyBorder="1"/>
    <xf numFmtId="0" fontId="5" fillId="59" borderId="12" xfId="0" applyFont="1" applyFill="1" applyBorder="1"/>
    <xf numFmtId="0" fontId="5" fillId="59" borderId="15" xfId="0" applyFont="1" applyFill="1" applyBorder="1"/>
    <xf numFmtId="0" fontId="0" fillId="17" borderId="2" xfId="0" applyFill="1" applyBorder="1" applyAlignment="1">
      <alignment horizontal="center"/>
    </xf>
    <xf numFmtId="0" fontId="0" fillId="17" borderId="9" xfId="0" applyFill="1" applyBorder="1" applyAlignment="1">
      <alignment horizontal="center"/>
    </xf>
    <xf numFmtId="0" fontId="5" fillId="18" borderId="1" xfId="0" applyFont="1" applyFill="1" applyBorder="1"/>
    <xf numFmtId="0" fontId="0" fillId="56" borderId="31" xfId="0" applyFill="1" applyBorder="1"/>
    <xf numFmtId="0" fontId="35" fillId="36" borderId="5" xfId="0" applyFont="1" applyFill="1" applyBorder="1" applyAlignment="1">
      <alignment horizontal="center" vertical="center"/>
    </xf>
    <xf numFmtId="0" fontId="0" fillId="17" borderId="18" xfId="0" applyFill="1" applyBorder="1" applyAlignment="1">
      <alignment horizontal="center"/>
    </xf>
    <xf numFmtId="0" fontId="5" fillId="18" borderId="14" xfId="0" applyFont="1" applyFill="1" applyBorder="1"/>
    <xf numFmtId="0" fontId="35" fillId="7" borderId="8" xfId="0" applyFont="1" applyFill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14" borderId="26" xfId="0" applyFont="1" applyFill="1" applyBorder="1" applyAlignment="1">
      <alignment horizontal="center" vertical="center"/>
    </xf>
    <xf numFmtId="0" fontId="35" fillId="14" borderId="27" xfId="0" applyFont="1" applyFill="1" applyBorder="1" applyAlignment="1">
      <alignment horizontal="center" vertical="center"/>
    </xf>
    <xf numFmtId="0" fontId="35" fillId="7" borderId="27" xfId="0" applyFont="1" applyFill="1" applyBorder="1" applyAlignment="1">
      <alignment horizontal="center" vertical="center"/>
    </xf>
    <xf numFmtId="0" fontId="35" fillId="14" borderId="28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8" xfId="0" applyFont="1" applyFill="1" applyBorder="1"/>
    <xf numFmtId="0" fontId="2" fillId="0" borderId="28" xfId="0" applyFont="1" applyFill="1" applyBorder="1"/>
    <xf numFmtId="0" fontId="2" fillId="0" borderId="9" xfId="0" applyFont="1" applyFill="1" applyBorder="1"/>
    <xf numFmtId="0" fontId="0" fillId="0" borderId="37" xfId="0" applyBorder="1" applyAlignment="1">
      <alignment horizontal="center" vertical="center"/>
    </xf>
    <xf numFmtId="0" fontId="35" fillId="36" borderId="7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60" xfId="0" applyFont="1" applyBorder="1"/>
    <xf numFmtId="0" fontId="35" fillId="0" borderId="17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166" fontId="35" fillId="0" borderId="25" xfId="0" applyNumberFormat="1" applyFont="1" applyBorder="1" applyAlignment="1">
      <alignment horizontal="center"/>
    </xf>
    <xf numFmtId="0" fontId="3" fillId="37" borderId="42" xfId="0" applyFont="1" applyFill="1" applyBorder="1" applyAlignment="1">
      <alignment horizontal="center" vertical="center" textRotation="90"/>
    </xf>
    <xf numFmtId="0" fontId="3" fillId="7" borderId="68" xfId="0" applyFont="1" applyFill="1" applyBorder="1" applyAlignment="1">
      <alignment horizontal="center" vertical="center" textRotation="90"/>
    </xf>
    <xf numFmtId="0" fontId="3" fillId="25" borderId="68" xfId="0" applyFont="1" applyFill="1" applyBorder="1" applyAlignment="1">
      <alignment horizontal="center" vertical="center" textRotation="90"/>
    </xf>
    <xf numFmtId="0" fontId="3" fillId="14" borderId="68" xfId="0" applyFont="1" applyFill="1" applyBorder="1" applyAlignment="1">
      <alignment horizontal="center" vertical="center" textRotation="90"/>
    </xf>
    <xf numFmtId="0" fontId="3" fillId="26" borderId="68" xfId="0" applyFont="1" applyFill="1" applyBorder="1" applyAlignment="1">
      <alignment horizontal="center" vertical="center" textRotation="90"/>
    </xf>
    <xf numFmtId="0" fontId="3" fillId="0" borderId="43" xfId="0" applyFont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/>
    </xf>
    <xf numFmtId="166" fontId="43" fillId="0" borderId="10" xfId="0" applyNumberFormat="1" applyFont="1" applyBorder="1" applyAlignment="1">
      <alignment horizontal="center"/>
    </xf>
    <xf numFmtId="166" fontId="43" fillId="0" borderId="1" xfId="0" applyNumberFormat="1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166" fontId="43" fillId="0" borderId="9" xfId="0" applyNumberFormat="1" applyFont="1" applyBorder="1" applyAlignment="1">
      <alignment horizontal="center"/>
    </xf>
    <xf numFmtId="0" fontId="35" fillId="25" borderId="8" xfId="0" applyFont="1" applyFill="1" applyBorder="1" applyAlignment="1">
      <alignment horizontal="center" vertical="center"/>
    </xf>
    <xf numFmtId="0" fontId="0" fillId="0" borderId="72" xfId="0" applyBorder="1" applyAlignment="1">
      <alignment textRotation="90"/>
    </xf>
    <xf numFmtId="0" fontId="0" fillId="0" borderId="80" xfId="0" applyBorder="1" applyAlignment="1">
      <alignment horizontal="center" vertical="center"/>
    </xf>
    <xf numFmtId="0" fontId="35" fillId="0" borderId="80" xfId="0" applyFont="1" applyBorder="1" applyAlignment="1">
      <alignment horizontal="center" vertical="center"/>
    </xf>
    <xf numFmtId="0" fontId="35" fillId="0" borderId="80" xfId="0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79" xfId="0" applyFont="1" applyBorder="1" applyAlignment="1">
      <alignment horizontal="center" vertical="center"/>
    </xf>
    <xf numFmtId="0" fontId="0" fillId="0" borderId="67" xfId="0" applyBorder="1" applyAlignment="1"/>
    <xf numFmtId="0" fontId="2" fillId="0" borderId="22" xfId="0" applyFont="1" applyFill="1" applyBorder="1"/>
    <xf numFmtId="0" fontId="2" fillId="0" borderId="15" xfId="0" applyFont="1" applyFill="1" applyBorder="1"/>
    <xf numFmtId="0" fontId="2" fillId="0" borderId="26" xfId="0" applyFont="1" applyFill="1" applyBorder="1"/>
    <xf numFmtId="0" fontId="2" fillId="0" borderId="27" xfId="0" applyFont="1" applyFill="1" applyBorder="1"/>
    <xf numFmtId="0" fontId="50" fillId="57" borderId="1" xfId="0" applyFont="1" applyFill="1" applyBorder="1" applyAlignment="1">
      <alignment textRotation="90"/>
    </xf>
    <xf numFmtId="0" fontId="5" fillId="62" borderId="72" xfId="0" applyFont="1" applyFill="1" applyBorder="1" applyAlignment="1">
      <alignment textRotation="90"/>
    </xf>
    <xf numFmtId="0" fontId="15" fillId="0" borderId="12" xfId="0" applyFont="1" applyFill="1" applyBorder="1" applyAlignment="1">
      <alignment textRotation="90"/>
    </xf>
    <xf numFmtId="0" fontId="0" fillId="17" borderId="0" xfId="0" applyFill="1"/>
    <xf numFmtId="0" fontId="13" fillId="0" borderId="72" xfId="0" applyFont="1" applyFill="1" applyBorder="1" applyAlignment="1">
      <alignment textRotation="90"/>
    </xf>
    <xf numFmtId="0" fontId="5" fillId="63" borderId="21" xfId="0" applyFont="1" applyFill="1" applyBorder="1" applyAlignment="1">
      <alignment textRotation="90"/>
    </xf>
    <xf numFmtId="166" fontId="0" fillId="0" borderId="8" xfId="0" applyNumberFormat="1" applyBorder="1"/>
    <xf numFmtId="0" fontId="0" fillId="0" borderId="21" xfId="0" applyFont="1" applyBorder="1" applyAlignment="1">
      <alignment textRotation="90"/>
    </xf>
    <xf numFmtId="0" fontId="0" fillId="0" borderId="72" xfId="0" applyFont="1" applyBorder="1" applyAlignment="1">
      <alignment textRotation="90"/>
    </xf>
    <xf numFmtId="0" fontId="0" fillId="0" borderId="21" xfId="0" applyFont="1" applyFill="1" applyBorder="1" applyAlignment="1">
      <alignment horizontal="center" textRotation="90"/>
    </xf>
    <xf numFmtId="0" fontId="0" fillId="0" borderId="19" xfId="0" applyBorder="1" applyAlignment="1">
      <alignment textRotation="90"/>
    </xf>
    <xf numFmtId="0" fontId="54" fillId="0" borderId="21" xfId="0" applyFont="1" applyFill="1" applyBorder="1" applyAlignment="1">
      <alignment horizontal="center" textRotation="90"/>
    </xf>
    <xf numFmtId="0" fontId="54" fillId="0" borderId="21" xfId="0" applyFont="1" applyBorder="1" applyAlignment="1">
      <alignment textRotation="90"/>
    </xf>
    <xf numFmtId="0" fontId="0" fillId="0" borderId="0" xfId="0" applyNumberFormat="1"/>
    <xf numFmtId="0" fontId="0" fillId="37" borderId="1" xfId="0" applyNumberFormat="1" applyFont="1" applyFill="1" applyBorder="1" applyAlignment="1">
      <alignment horizontal="center"/>
    </xf>
    <xf numFmtId="0" fontId="54" fillId="0" borderId="17" xfId="0" applyFont="1" applyBorder="1" applyAlignment="1">
      <alignment textRotation="90"/>
    </xf>
    <xf numFmtId="0" fontId="55" fillId="0" borderId="79" xfId="0" applyFont="1" applyFill="1" applyBorder="1"/>
    <xf numFmtId="0" fontId="55" fillId="0" borderId="67" xfId="0" applyFont="1" applyFill="1" applyBorder="1"/>
    <xf numFmtId="0" fontId="55" fillId="0" borderId="66" xfId="0" applyFont="1" applyFill="1" applyBorder="1"/>
    <xf numFmtId="0" fontId="56" fillId="0" borderId="66" xfId="0" applyFont="1" applyFill="1" applyBorder="1"/>
    <xf numFmtId="0" fontId="5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/>
    </xf>
    <xf numFmtId="0" fontId="0" fillId="0" borderId="18" xfId="0" applyFont="1" applyBorder="1" applyAlignment="1">
      <alignment textRotation="90"/>
    </xf>
    <xf numFmtId="0" fontId="0" fillId="0" borderId="28" xfId="0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17" fontId="0" fillId="25" borderId="26" xfId="0" applyNumberFormat="1" applyFill="1" applyBorder="1" applyAlignment="1">
      <alignment horizontal="center" vertical="center"/>
    </xf>
    <xf numFmtId="0" fontId="15" fillId="0" borderId="19" xfId="0" applyFont="1" applyBorder="1" applyAlignment="1">
      <alignment horizontal="center"/>
    </xf>
    <xf numFmtId="0" fontId="0" fillId="0" borderId="25" xfId="0" applyFont="1" applyBorder="1" applyAlignment="1">
      <alignment textRotation="90"/>
    </xf>
    <xf numFmtId="0" fontId="0" fillId="0" borderId="20" xfId="0" applyFont="1" applyBorder="1" applyAlignment="1">
      <alignment textRotation="90"/>
    </xf>
    <xf numFmtId="0" fontId="0" fillId="37" borderId="27" xfId="0" applyFont="1" applyFill="1" applyBorder="1" applyAlignment="1">
      <alignment horizontal="center"/>
    </xf>
    <xf numFmtId="17" fontId="0" fillId="25" borderId="28" xfId="0" applyNumberFormat="1" applyFill="1" applyBorder="1" applyAlignment="1">
      <alignment horizontal="center" vertical="center"/>
    </xf>
    <xf numFmtId="0" fontId="57" fillId="0" borderId="66" xfId="0" applyFont="1" applyFill="1" applyBorder="1"/>
    <xf numFmtId="0" fontId="5" fillId="0" borderId="80" xfId="0" applyFont="1" applyFill="1" applyBorder="1"/>
    <xf numFmtId="0" fontId="55" fillId="0" borderId="65" xfId="0" applyFont="1" applyFill="1" applyBorder="1"/>
    <xf numFmtId="0" fontId="54" fillId="0" borderId="20" xfId="0" applyFont="1" applyBorder="1" applyAlignment="1">
      <alignment textRotation="90"/>
    </xf>
    <xf numFmtId="0" fontId="0" fillId="0" borderId="67" xfId="0" applyFill="1" applyBorder="1" applyAlignment="1">
      <alignment horizontal="center"/>
    </xf>
    <xf numFmtId="0" fontId="0" fillId="26" borderId="28" xfId="0" applyFill="1" applyBorder="1" applyAlignment="1">
      <alignment horizontal="center" vertical="center"/>
    </xf>
    <xf numFmtId="0" fontId="0" fillId="0" borderId="21" xfId="0" applyFont="1" applyFill="1" applyBorder="1" applyAlignment="1">
      <alignment textRotation="90"/>
    </xf>
    <xf numFmtId="0" fontId="0" fillId="0" borderId="20" xfId="0" applyFont="1" applyFill="1" applyBorder="1" applyAlignment="1">
      <alignment textRotation="90"/>
    </xf>
    <xf numFmtId="0" fontId="0" fillId="0" borderId="34" xfId="0" applyFont="1" applyFill="1" applyBorder="1" applyAlignment="1">
      <alignment textRotation="90"/>
    </xf>
    <xf numFmtId="0" fontId="0" fillId="0" borderId="72" xfId="0" applyFont="1" applyFill="1" applyBorder="1" applyAlignment="1">
      <alignment textRotation="90"/>
    </xf>
    <xf numFmtId="0" fontId="0" fillId="0" borderId="19" xfId="0" applyFont="1" applyFill="1" applyBorder="1" applyAlignment="1">
      <alignment textRotation="90"/>
    </xf>
    <xf numFmtId="0" fontId="0" fillId="0" borderId="17" xfId="0" applyFont="1" applyFill="1" applyBorder="1" applyAlignment="1">
      <alignment textRotation="90"/>
    </xf>
    <xf numFmtId="0" fontId="0" fillId="0" borderId="25" xfId="0" applyFont="1" applyFill="1" applyBorder="1" applyAlignment="1">
      <alignment textRotation="90"/>
    </xf>
    <xf numFmtId="0" fontId="54" fillId="0" borderId="18" xfId="0" applyFont="1" applyFill="1" applyBorder="1" applyAlignment="1">
      <alignment textRotation="90"/>
    </xf>
    <xf numFmtId="0" fontId="54" fillId="0" borderId="21" xfId="0" applyFont="1" applyFill="1" applyBorder="1" applyAlignment="1">
      <alignment textRotation="90"/>
    </xf>
    <xf numFmtId="0" fontId="58" fillId="0" borderId="66" xfId="0" applyFont="1" applyFill="1" applyBorder="1"/>
    <xf numFmtId="0" fontId="0" fillId="0" borderId="48" xfId="0" applyNumberFormat="1" applyBorder="1"/>
    <xf numFmtId="0" fontId="58" fillId="0" borderId="82" xfId="0" applyFont="1" applyFill="1" applyBorder="1"/>
    <xf numFmtId="0" fontId="35" fillId="0" borderId="65" xfId="0" applyFont="1" applyFill="1" applyBorder="1" applyAlignment="1">
      <alignment horizontal="center" vertical="center"/>
    </xf>
    <xf numFmtId="0" fontId="0" fillId="0" borderId="63" xfId="0" applyBorder="1"/>
    <xf numFmtId="0" fontId="0" fillId="0" borderId="64" xfId="0" applyBorder="1"/>
    <xf numFmtId="0" fontId="0" fillId="0" borderId="40" xfId="0" applyBorder="1"/>
    <xf numFmtId="0" fontId="0" fillId="0" borderId="41" xfId="0" applyBorder="1"/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5" fillId="0" borderId="9" xfId="0" applyFont="1" applyBorder="1"/>
    <xf numFmtId="0" fontId="5" fillId="69" borderId="66" xfId="0" applyFont="1" applyFill="1" applyBorder="1"/>
    <xf numFmtId="0" fontId="5" fillId="70" borderId="67" xfId="0" applyFont="1" applyFill="1" applyBorder="1"/>
    <xf numFmtId="0" fontId="0" fillId="0" borderId="54" xfId="0" applyFont="1" applyFill="1" applyBorder="1" applyAlignment="1">
      <alignment textRotation="90"/>
    </xf>
    <xf numFmtId="0" fontId="0" fillId="0" borderId="74" xfId="0" applyFont="1" applyFill="1" applyBorder="1" applyAlignment="1">
      <alignment textRotation="90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7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71" borderId="1" xfId="0" applyFont="1" applyFill="1" applyBorder="1" applyAlignment="1">
      <alignment horizontal="center" vertical="center"/>
    </xf>
    <xf numFmtId="0" fontId="5" fillId="71" borderId="5" xfId="0" applyFont="1" applyFill="1" applyBorder="1" applyAlignment="1">
      <alignment horizontal="center" vertical="center"/>
    </xf>
    <xf numFmtId="0" fontId="5" fillId="69" borderId="1" xfId="0" applyFont="1" applyFill="1" applyBorder="1" applyAlignment="1">
      <alignment horizontal="center" vertical="center"/>
    </xf>
    <xf numFmtId="0" fontId="5" fillId="71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2" fillId="57" borderId="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72" borderId="1" xfId="0" applyFont="1" applyFill="1" applyBorder="1" applyAlignment="1">
      <alignment horizontal="center" vertical="center"/>
    </xf>
    <xf numFmtId="0" fontId="5" fillId="69" borderId="8" xfId="0" applyFont="1" applyFill="1" applyBorder="1" applyAlignment="1">
      <alignment horizontal="center" vertical="center"/>
    </xf>
    <xf numFmtId="0" fontId="5" fillId="71" borderId="8" xfId="0" applyFont="1" applyFill="1" applyBorder="1" applyAlignment="1">
      <alignment horizontal="center" vertical="center"/>
    </xf>
    <xf numFmtId="0" fontId="5" fillId="71" borderId="2" xfId="0" applyFont="1" applyFill="1" applyBorder="1" applyAlignment="1">
      <alignment horizontal="center" vertical="center"/>
    </xf>
    <xf numFmtId="0" fontId="5" fillId="71" borderId="10" xfId="0" applyFont="1" applyFill="1" applyBorder="1" applyAlignment="1">
      <alignment horizontal="center" vertical="center"/>
    </xf>
    <xf numFmtId="0" fontId="5" fillId="69" borderId="2" xfId="0" applyFont="1" applyFill="1" applyBorder="1" applyAlignment="1">
      <alignment horizontal="center" vertical="center"/>
    </xf>
    <xf numFmtId="0" fontId="5" fillId="69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69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70" borderId="2" xfId="0" applyFont="1" applyFill="1" applyBorder="1" applyAlignment="1">
      <alignment horizontal="center" vertical="center"/>
    </xf>
    <xf numFmtId="0" fontId="5" fillId="69" borderId="40" xfId="0" applyFont="1" applyFill="1" applyBorder="1" applyAlignment="1">
      <alignment horizontal="center" vertical="center"/>
    </xf>
    <xf numFmtId="0" fontId="5" fillId="71" borderId="40" xfId="0" applyFont="1" applyFill="1" applyBorder="1" applyAlignment="1">
      <alignment horizontal="center" vertical="center"/>
    </xf>
    <xf numFmtId="0" fontId="5" fillId="71" borderId="31" xfId="0" applyFont="1" applyFill="1" applyBorder="1" applyAlignment="1">
      <alignment horizontal="center" vertical="center"/>
    </xf>
    <xf numFmtId="0" fontId="5" fillId="71" borderId="15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71" borderId="50" xfId="0" applyFont="1" applyFill="1" applyBorder="1" applyAlignment="1">
      <alignment horizontal="center" vertical="center"/>
    </xf>
    <xf numFmtId="0" fontId="5" fillId="7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2" fillId="57" borderId="1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35" fillId="14" borderId="1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textRotation="90"/>
    </xf>
    <xf numFmtId="0" fontId="54" fillId="0" borderId="72" xfId="0" applyFont="1" applyFill="1" applyBorder="1" applyAlignment="1">
      <alignment textRotation="90"/>
    </xf>
    <xf numFmtId="0" fontId="5" fillId="0" borderId="10" xfId="0" applyFont="1" applyBorder="1" applyAlignment="1">
      <alignment horizontal="center"/>
    </xf>
    <xf numFmtId="0" fontId="0" fillId="69" borderId="1" xfId="0" applyNumberFormat="1" applyFill="1" applyBorder="1" applyAlignment="1">
      <alignment horizontal="center" vertical="center"/>
    </xf>
    <xf numFmtId="17" fontId="0" fillId="69" borderId="36" xfId="0" applyNumberFormat="1" applyFill="1" applyBorder="1" applyAlignment="1">
      <alignment horizontal="center" vertical="center"/>
    </xf>
    <xf numFmtId="0" fontId="0" fillId="73" borderId="1" xfId="0" applyFill="1" applyBorder="1" applyAlignment="1">
      <alignment horizontal="center" vertical="center"/>
    </xf>
    <xf numFmtId="0" fontId="0" fillId="69" borderId="26" xfId="0" applyFill="1" applyBorder="1" applyAlignment="1">
      <alignment horizontal="center" vertical="center"/>
    </xf>
    <xf numFmtId="0" fontId="0" fillId="69" borderId="28" xfId="0" applyFill="1" applyBorder="1" applyAlignment="1">
      <alignment horizontal="center" vertical="center"/>
    </xf>
    <xf numFmtId="0" fontId="0" fillId="69" borderId="35" xfId="0" applyFill="1" applyBorder="1" applyAlignment="1">
      <alignment horizontal="center" vertical="center"/>
    </xf>
    <xf numFmtId="0" fontId="35" fillId="73" borderId="27" xfId="0" applyFont="1" applyFill="1" applyBorder="1" applyAlignment="1">
      <alignment horizontal="center" vertical="center"/>
    </xf>
    <xf numFmtId="0" fontId="0" fillId="69" borderId="27" xfId="0" applyFill="1" applyBorder="1" applyAlignment="1">
      <alignment horizontal="center" vertical="center"/>
    </xf>
    <xf numFmtId="0" fontId="0" fillId="73" borderId="36" xfId="0" applyFill="1" applyBorder="1" applyAlignment="1">
      <alignment horizontal="center" vertical="center"/>
    </xf>
    <xf numFmtId="0" fontId="0" fillId="69" borderId="52" xfId="0" applyFill="1" applyBorder="1" applyAlignment="1">
      <alignment horizontal="center" vertical="center"/>
    </xf>
    <xf numFmtId="0" fontId="35" fillId="73" borderId="26" xfId="0" applyFont="1" applyFill="1" applyBorder="1" applyAlignment="1">
      <alignment horizontal="center" vertical="center"/>
    </xf>
    <xf numFmtId="0" fontId="50" fillId="57" borderId="1" xfId="0" applyFont="1" applyFill="1" applyBorder="1" applyAlignment="1"/>
    <xf numFmtId="0" fontId="3" fillId="69" borderId="68" xfId="0" applyFont="1" applyFill="1" applyBorder="1" applyAlignment="1">
      <alignment horizontal="center" vertical="center" textRotation="90"/>
    </xf>
    <xf numFmtId="0" fontId="0" fillId="0" borderId="17" xfId="0" applyBorder="1" applyAlignment="1">
      <alignment textRotation="90"/>
    </xf>
    <xf numFmtId="0" fontId="0" fillId="25" borderId="24" xfId="0" applyNumberFormat="1" applyFont="1" applyFill="1" applyBorder="1" applyAlignment="1">
      <alignment horizontal="center" vertical="center"/>
    </xf>
    <xf numFmtId="0" fontId="0" fillId="14" borderId="1" xfId="0" applyNumberFormat="1" applyFont="1" applyFill="1" applyBorder="1" applyAlignment="1">
      <alignment horizontal="center" vertical="center"/>
    </xf>
    <xf numFmtId="0" fontId="0" fillId="37" borderId="5" xfId="0" applyNumberFormat="1" applyFont="1" applyFill="1" applyBorder="1" applyAlignment="1">
      <alignment horizontal="center" vertical="center"/>
    </xf>
    <xf numFmtId="0" fontId="0" fillId="7" borderId="5" xfId="0" applyNumberFormat="1" applyFont="1" applyFill="1" applyBorder="1" applyAlignment="1">
      <alignment horizontal="center" vertical="center"/>
    </xf>
    <xf numFmtId="0" fontId="0" fillId="25" borderId="5" xfId="0" applyNumberFormat="1" applyFont="1" applyFill="1" applyBorder="1" applyAlignment="1">
      <alignment horizontal="center" vertical="center"/>
    </xf>
    <xf numFmtId="0" fontId="0" fillId="26" borderId="5" xfId="0" applyNumberFormat="1" applyFont="1" applyFill="1" applyBorder="1" applyAlignment="1">
      <alignment horizontal="center" vertical="center"/>
    </xf>
    <xf numFmtId="0" fontId="0" fillId="25" borderId="9" xfId="0" applyNumberFormat="1" applyFont="1" applyFill="1" applyBorder="1" applyAlignment="1">
      <alignment horizontal="center" vertical="center"/>
    </xf>
    <xf numFmtId="0" fontId="0" fillId="37" borderId="10" xfId="0" applyNumberFormat="1" applyFont="1" applyFill="1" applyBorder="1" applyAlignment="1">
      <alignment horizontal="center" vertical="center"/>
    </xf>
    <xf numFmtId="0" fontId="0" fillId="7" borderId="1" xfId="0" applyNumberFormat="1" applyFont="1" applyFill="1" applyBorder="1" applyAlignment="1">
      <alignment horizontal="center" vertical="center"/>
    </xf>
    <xf numFmtId="0" fontId="0" fillId="25" borderId="1" xfId="0" applyNumberFormat="1" applyFont="1" applyFill="1" applyBorder="1" applyAlignment="1">
      <alignment horizontal="center" vertical="center"/>
    </xf>
    <xf numFmtId="0" fontId="0" fillId="37" borderId="1" xfId="0" applyNumberFormat="1" applyFont="1" applyFill="1" applyBorder="1" applyAlignment="1">
      <alignment horizontal="center" vertical="center"/>
    </xf>
    <xf numFmtId="0" fontId="0" fillId="7" borderId="24" xfId="0" applyNumberFormat="1" applyFont="1" applyFill="1" applyBorder="1" applyAlignment="1">
      <alignment horizontal="center" vertical="center"/>
    </xf>
    <xf numFmtId="0" fontId="0" fillId="7" borderId="9" xfId="0" applyNumberFormat="1" applyFont="1" applyFill="1" applyBorder="1" applyAlignment="1">
      <alignment horizontal="center" vertical="center"/>
    </xf>
    <xf numFmtId="0" fontId="0" fillId="25" borderId="10" xfId="0" applyNumberFormat="1" applyFont="1" applyFill="1" applyBorder="1" applyAlignment="1">
      <alignment horizontal="center" vertical="center"/>
    </xf>
    <xf numFmtId="0" fontId="0" fillId="26" borderId="1" xfId="0" applyNumberFormat="1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0" fillId="37" borderId="9" xfId="0" applyNumberFormat="1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/>
    </xf>
    <xf numFmtId="0" fontId="0" fillId="26" borderId="1" xfId="0" applyFont="1" applyFill="1" applyBorder="1" applyAlignment="1">
      <alignment horizontal="center" vertical="center"/>
    </xf>
    <xf numFmtId="0" fontId="0" fillId="37" borderId="1" xfId="0" applyFont="1" applyFill="1" applyBorder="1" applyAlignment="1">
      <alignment horizontal="center" vertical="center"/>
    </xf>
    <xf numFmtId="0" fontId="0" fillId="7" borderId="10" xfId="0" applyNumberFormat="1" applyFont="1" applyFill="1" applyBorder="1" applyAlignment="1">
      <alignment horizontal="center" vertical="center"/>
    </xf>
    <xf numFmtId="0" fontId="0" fillId="73" borderId="1" xfId="0" applyNumberFormat="1" applyFont="1" applyFill="1" applyBorder="1" applyAlignment="1">
      <alignment horizontal="center" vertical="center"/>
    </xf>
    <xf numFmtId="0" fontId="0" fillId="69" borderId="1" xfId="0" applyNumberFormat="1" applyFont="1" applyFill="1" applyBorder="1" applyAlignment="1">
      <alignment horizontal="center" vertical="center"/>
    </xf>
    <xf numFmtId="0" fontId="0" fillId="26" borderId="10" xfId="0" applyNumberFormat="1" applyFont="1" applyFill="1" applyBorder="1" applyAlignment="1">
      <alignment horizontal="center" vertical="center"/>
    </xf>
    <xf numFmtId="0" fontId="0" fillId="69" borderId="10" xfId="0" applyNumberFormat="1" applyFont="1" applyFill="1" applyBorder="1" applyAlignment="1">
      <alignment horizontal="center" vertical="center"/>
    </xf>
    <xf numFmtId="0" fontId="0" fillId="69" borderId="9" xfId="0" applyNumberFormat="1" applyFont="1" applyFill="1" applyBorder="1" applyAlignment="1">
      <alignment horizontal="center" vertical="center"/>
    </xf>
    <xf numFmtId="0" fontId="0" fillId="26" borderId="50" xfId="0" applyNumberFormat="1" applyFont="1" applyFill="1" applyBorder="1" applyAlignment="1">
      <alignment horizontal="center" vertical="center"/>
    </xf>
    <xf numFmtId="0" fontId="0" fillId="37" borderId="8" xfId="0" applyNumberFormat="1" applyFont="1" applyFill="1" applyBorder="1" applyAlignment="1">
      <alignment horizontal="center" vertical="center"/>
    </xf>
    <xf numFmtId="0" fontId="0" fillId="25" borderId="2" xfId="0" applyNumberFormat="1" applyFont="1" applyFill="1" applyBorder="1" applyAlignment="1">
      <alignment horizontal="center" vertical="center"/>
    </xf>
    <xf numFmtId="0" fontId="0" fillId="26" borderId="9" xfId="0" applyNumberFormat="1" applyFont="1" applyFill="1" applyBorder="1" applyAlignment="1">
      <alignment horizontal="center" vertical="center"/>
    </xf>
    <xf numFmtId="0" fontId="0" fillId="25" borderId="66" xfId="0" applyNumberFormat="1" applyFont="1" applyFill="1" applyBorder="1" applyAlignment="1">
      <alignment horizontal="center" vertical="center"/>
    </xf>
    <xf numFmtId="0" fontId="0" fillId="37" borderId="10" xfId="0" applyFont="1" applyFill="1" applyBorder="1" applyAlignment="1">
      <alignment horizontal="center" vertical="center"/>
    </xf>
    <xf numFmtId="0" fontId="0" fillId="7" borderId="66" xfId="0" applyFont="1" applyFill="1" applyBorder="1" applyAlignment="1">
      <alignment horizontal="center" vertical="center"/>
    </xf>
    <xf numFmtId="0" fontId="0" fillId="7" borderId="66" xfId="0" applyNumberFormat="1" applyFont="1" applyFill="1" applyBorder="1" applyAlignment="1">
      <alignment horizontal="center" vertical="center"/>
    </xf>
    <xf numFmtId="0" fontId="0" fillId="69" borderId="2" xfId="0" applyNumberFormat="1" applyFont="1" applyFill="1" applyBorder="1" applyAlignment="1">
      <alignment horizontal="center" vertical="center"/>
    </xf>
    <xf numFmtId="0" fontId="0" fillId="7" borderId="2" xfId="0" applyNumberFormat="1" applyFont="1" applyFill="1" applyBorder="1" applyAlignment="1">
      <alignment horizontal="center" vertical="center"/>
    </xf>
    <xf numFmtId="0" fontId="0" fillId="73" borderId="10" xfId="0" applyNumberFormat="1" applyFont="1" applyFill="1" applyBorder="1" applyAlignment="1">
      <alignment horizontal="center" vertical="center"/>
    </xf>
    <xf numFmtId="0" fontId="0" fillId="69" borderId="5" xfId="0" applyNumberFormat="1" applyFont="1" applyFill="1" applyBorder="1" applyAlignment="1">
      <alignment horizontal="center" vertical="center"/>
    </xf>
    <xf numFmtId="0" fontId="0" fillId="73" borderId="5" xfId="0" applyNumberFormat="1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15" fillId="0" borderId="18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 vertical="center"/>
    </xf>
    <xf numFmtId="0" fontId="52" fillId="57" borderId="8" xfId="0" applyFont="1" applyFill="1" applyBorder="1" applyAlignment="1">
      <alignment horizontal="center" vertical="center"/>
    </xf>
    <xf numFmtId="0" fontId="5" fillId="0" borderId="79" xfId="0" applyFont="1" applyFill="1" applyBorder="1"/>
    <xf numFmtId="0" fontId="5" fillId="72" borderId="9" xfId="0" applyFont="1" applyFill="1" applyBorder="1" applyAlignment="1">
      <alignment horizontal="center" vertical="center"/>
    </xf>
    <xf numFmtId="0" fontId="5" fillId="70" borderId="9" xfId="0" applyFont="1" applyFill="1" applyBorder="1" applyAlignment="1">
      <alignment horizontal="center" vertical="center"/>
    </xf>
    <xf numFmtId="0" fontId="5" fillId="57" borderId="1" xfId="0" applyFont="1" applyFill="1" applyBorder="1" applyAlignment="1">
      <alignment horizontal="center" vertical="center"/>
    </xf>
    <xf numFmtId="0" fontId="5" fillId="74" borderId="1" xfId="0" applyFont="1" applyFill="1" applyBorder="1" applyAlignment="1">
      <alignment horizontal="center" vertical="center"/>
    </xf>
    <xf numFmtId="0" fontId="5" fillId="57" borderId="14" xfId="0" applyFont="1" applyFill="1" applyBorder="1" applyAlignment="1">
      <alignment horizontal="center" vertical="center"/>
    </xf>
    <xf numFmtId="0" fontId="5" fillId="57" borderId="18" xfId="0" applyFont="1" applyFill="1" applyBorder="1" applyAlignment="1">
      <alignment horizontal="center" vertical="center"/>
    </xf>
    <xf numFmtId="0" fontId="59" fillId="57" borderId="14" xfId="0" applyFont="1" applyFill="1" applyBorder="1" applyAlignment="1">
      <alignment textRotation="90"/>
    </xf>
    <xf numFmtId="0" fontId="0" fillId="0" borderId="62" xfId="0" applyBorder="1"/>
    <xf numFmtId="0" fontId="0" fillId="25" borderId="36" xfId="0" applyNumberFormat="1" applyFill="1" applyBorder="1" applyAlignment="1">
      <alignment horizontal="center" vertical="center"/>
    </xf>
    <xf numFmtId="0" fontId="0" fillId="69" borderId="36" xfId="0" applyFill="1" applyBorder="1" applyAlignment="1">
      <alignment horizontal="center" vertical="center"/>
    </xf>
    <xf numFmtId="0" fontId="0" fillId="73" borderId="6" xfId="0" applyNumberFormat="1" applyFont="1" applyFill="1" applyBorder="1" applyAlignment="1">
      <alignment horizontal="center" vertical="center"/>
    </xf>
    <xf numFmtId="0" fontId="35" fillId="0" borderId="50" xfId="0" applyFont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0" fontId="52" fillId="0" borderId="8" xfId="0" applyFont="1" applyFill="1" applyBorder="1" applyAlignment="1">
      <alignment horizontal="center" vertical="center"/>
    </xf>
    <xf numFmtId="0" fontId="52" fillId="0" borderId="14" xfId="0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textRotation="90"/>
    </xf>
    <xf numFmtId="0" fontId="0" fillId="37" borderId="36" xfId="0" applyNumberFormat="1" applyFill="1" applyBorder="1" applyAlignment="1">
      <alignment horizontal="center" vertical="center"/>
    </xf>
    <xf numFmtId="0" fontId="0" fillId="7" borderId="35" xfId="0" applyNumberFormat="1" applyFill="1" applyBorder="1" applyAlignment="1">
      <alignment horizontal="center" vertical="center"/>
    </xf>
    <xf numFmtId="0" fontId="0" fillId="7" borderId="65" xfId="0" applyNumberFormat="1" applyFill="1" applyBorder="1" applyAlignment="1">
      <alignment horizontal="center" vertical="center"/>
    </xf>
    <xf numFmtId="0" fontId="5" fillId="72" borderId="10" xfId="0" applyFont="1" applyFill="1" applyBorder="1" applyAlignment="1">
      <alignment horizontal="center" vertical="center"/>
    </xf>
    <xf numFmtId="0" fontId="57" fillId="0" borderId="67" xfId="0" applyFont="1" applyFill="1" applyBorder="1"/>
    <xf numFmtId="17" fontId="0" fillId="69" borderId="27" xfId="0" applyNumberFormat="1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37" borderId="10" xfId="0" applyFill="1" applyBorder="1" applyAlignment="1">
      <alignment horizontal="center" vertical="center"/>
    </xf>
    <xf numFmtId="0" fontId="0" fillId="69" borderId="1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66" xfId="0" applyFill="1" applyBorder="1" applyAlignment="1">
      <alignment horizontal="center" vertical="center"/>
    </xf>
    <xf numFmtId="0" fontId="15" fillId="25" borderId="2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69" borderId="6" xfId="0" applyFill="1" applyBorder="1" applyAlignment="1">
      <alignment horizontal="center" vertical="center"/>
    </xf>
    <xf numFmtId="0" fontId="0" fillId="14" borderId="27" xfId="0" applyFont="1" applyFill="1" applyBorder="1" applyAlignment="1">
      <alignment horizontal="center" vertical="center"/>
    </xf>
    <xf numFmtId="0" fontId="0" fillId="73" borderId="27" xfId="0" applyFont="1" applyFill="1" applyBorder="1" applyAlignment="1">
      <alignment horizontal="center" vertical="center"/>
    </xf>
    <xf numFmtId="0" fontId="0" fillId="69" borderId="44" xfId="0" applyFill="1" applyBorder="1" applyAlignment="1">
      <alignment horizontal="center" vertical="center"/>
    </xf>
    <xf numFmtId="0" fontId="35" fillId="0" borderId="2" xfId="0" applyFont="1" applyBorder="1"/>
    <xf numFmtId="0" fontId="0" fillId="73" borderId="2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textRotation="90"/>
    </xf>
    <xf numFmtId="0" fontId="0" fillId="25" borderId="1" xfId="0" applyNumberFormat="1" applyFill="1" applyBorder="1" applyAlignment="1">
      <alignment horizontal="center" vertical="center"/>
    </xf>
    <xf numFmtId="0" fontId="0" fillId="25" borderId="9" xfId="0" applyNumberForma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/>
    </xf>
    <xf numFmtId="0" fontId="0" fillId="25" borderId="10" xfId="0" applyNumberFormat="1" applyFill="1" applyBorder="1" applyAlignment="1">
      <alignment horizontal="center" vertical="center"/>
    </xf>
    <xf numFmtId="0" fontId="0" fillId="37" borderId="1" xfId="0" applyNumberFormat="1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0" fillId="69" borderId="9" xfId="0" applyNumberForma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5" fillId="0" borderId="67" xfId="0" applyFont="1" applyFill="1" applyBorder="1" applyAlignment="1">
      <alignment horizontal="center" vertical="center"/>
    </xf>
    <xf numFmtId="0" fontId="5" fillId="75" borderId="1" xfId="0" applyFont="1" applyFill="1" applyBorder="1" applyAlignment="1">
      <alignment horizontal="center" vertical="center"/>
    </xf>
    <xf numFmtId="0" fontId="5" fillId="75" borderId="9" xfId="0" applyFont="1" applyFill="1" applyBorder="1" applyAlignment="1">
      <alignment horizontal="center" vertical="center"/>
    </xf>
    <xf numFmtId="0" fontId="5" fillId="75" borderId="1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/>
    </xf>
    <xf numFmtId="0" fontId="0" fillId="0" borderId="25" xfId="0" applyBorder="1" applyAlignment="1">
      <alignment textRotation="90"/>
    </xf>
    <xf numFmtId="0" fontId="5" fillId="71" borderId="12" xfId="0" applyFont="1" applyFill="1" applyBorder="1" applyAlignment="1">
      <alignment horizontal="center" vertical="center"/>
    </xf>
    <xf numFmtId="0" fontId="0" fillId="0" borderId="34" xfId="0" applyFont="1" applyBorder="1" applyAlignment="1">
      <alignment textRotation="90"/>
    </xf>
    <xf numFmtId="0" fontId="35" fillId="0" borderId="45" xfId="0" applyFont="1" applyBorder="1"/>
    <xf numFmtId="0" fontId="35" fillId="0" borderId="0" xfId="0" applyFont="1" applyBorder="1"/>
    <xf numFmtId="0" fontId="53" fillId="0" borderId="0" xfId="0" applyFont="1"/>
    <xf numFmtId="0" fontId="53" fillId="0" borderId="0" xfId="0" applyFont="1" applyBorder="1"/>
    <xf numFmtId="0" fontId="50" fillId="57" borderId="1" xfId="0" applyFont="1" applyFill="1" applyBorder="1" applyAlignment="1">
      <alignment horizontal="center"/>
    </xf>
    <xf numFmtId="0" fontId="35" fillId="0" borderId="63" xfId="0" applyFont="1" applyFill="1" applyBorder="1" applyAlignment="1">
      <alignment horizontal="center" vertical="center"/>
    </xf>
    <xf numFmtId="0" fontId="58" fillId="0" borderId="40" xfId="0" applyFont="1" applyFill="1" applyBorder="1"/>
    <xf numFmtId="0" fontId="55" fillId="0" borderId="40" xfId="0" applyFont="1" applyFill="1" applyBorder="1"/>
    <xf numFmtId="0" fontId="56" fillId="0" borderId="40" xfId="0" applyFont="1" applyFill="1" applyBorder="1"/>
    <xf numFmtId="0" fontId="5" fillId="69" borderId="40" xfId="0" applyFont="1" applyFill="1" applyBorder="1"/>
    <xf numFmtId="0" fontId="5" fillId="76" borderId="56" xfId="0" applyFont="1" applyFill="1" applyBorder="1"/>
    <xf numFmtId="0" fontId="5" fillId="70" borderId="41" xfId="0" applyFont="1" applyFill="1" applyBorder="1"/>
    <xf numFmtId="0" fontId="5" fillId="77" borderId="1" xfId="0" applyFont="1" applyFill="1" applyBorder="1" applyAlignment="1">
      <alignment horizontal="center" vertical="center"/>
    </xf>
    <xf numFmtId="0" fontId="5" fillId="76" borderId="1" xfId="0" applyFont="1" applyFill="1" applyBorder="1" applyAlignment="1">
      <alignment horizontal="center" vertical="center"/>
    </xf>
    <xf numFmtId="0" fontId="5" fillId="78" borderId="1" xfId="0" applyFont="1" applyFill="1" applyBorder="1" applyAlignment="1">
      <alignment horizontal="center" vertical="center"/>
    </xf>
    <xf numFmtId="0" fontId="55" fillId="0" borderId="80" xfId="0" applyFont="1" applyFill="1" applyBorder="1"/>
    <xf numFmtId="0" fontId="0" fillId="25" borderId="26" xfId="0" applyNumberFormat="1" applyFill="1" applyBorder="1" applyAlignment="1">
      <alignment horizontal="center" vertical="center"/>
    </xf>
    <xf numFmtId="0" fontId="0" fillId="37" borderId="27" xfId="0" applyNumberFormat="1" applyFont="1" applyFill="1" applyBorder="1" applyAlignment="1">
      <alignment horizontal="center"/>
    </xf>
    <xf numFmtId="0" fontId="0" fillId="7" borderId="27" xfId="0" applyNumberFormat="1" applyFill="1" applyBorder="1" applyAlignment="1">
      <alignment horizontal="center" vertical="center"/>
    </xf>
    <xf numFmtId="0" fontId="0" fillId="25" borderId="27" xfId="0" applyNumberFormat="1" applyFill="1" applyBorder="1" applyAlignment="1">
      <alignment horizontal="center" vertical="center"/>
    </xf>
    <xf numFmtId="0" fontId="0" fillId="14" borderId="27" xfId="0" applyNumberFormat="1" applyFill="1" applyBorder="1" applyAlignment="1">
      <alignment horizontal="center" vertical="center"/>
    </xf>
    <xf numFmtId="0" fontId="0" fillId="25" borderId="28" xfId="0" applyNumberFormat="1" applyFill="1" applyBorder="1" applyAlignment="1">
      <alignment horizontal="center" vertical="center"/>
    </xf>
    <xf numFmtId="0" fontId="0" fillId="37" borderId="27" xfId="0" applyNumberFormat="1" applyFill="1" applyBorder="1" applyAlignment="1">
      <alignment horizontal="center" vertical="center"/>
    </xf>
    <xf numFmtId="0" fontId="0" fillId="7" borderId="28" xfId="0" applyNumberFormat="1" applyFill="1" applyBorder="1" applyAlignment="1">
      <alignment horizontal="center" vertical="center"/>
    </xf>
    <xf numFmtId="0" fontId="0" fillId="37" borderId="26" xfId="0" applyNumberFormat="1" applyFill="1" applyBorder="1" applyAlignment="1">
      <alignment horizontal="center" vertical="center"/>
    </xf>
    <xf numFmtId="0" fontId="5" fillId="79" borderId="83" xfId="0" applyFont="1" applyFill="1" applyBorder="1" applyAlignment="1">
      <alignment horizontal="center" vertical="center"/>
    </xf>
    <xf numFmtId="0" fontId="54" fillId="0" borderId="34" xfId="0" applyFont="1" applyBorder="1" applyAlignment="1">
      <alignment textRotation="90"/>
    </xf>
    <xf numFmtId="0" fontId="54" fillId="0" borderId="25" xfId="0" applyFont="1" applyFill="1" applyBorder="1" applyAlignment="1">
      <alignment textRotation="90"/>
    </xf>
    <xf numFmtId="0" fontId="59" fillId="57" borderId="18" xfId="0" applyFont="1" applyFill="1" applyBorder="1" applyAlignment="1">
      <alignment textRotation="90"/>
    </xf>
    <xf numFmtId="0" fontId="0" fillId="69" borderId="38" xfId="0" applyFill="1" applyBorder="1" applyAlignment="1">
      <alignment horizontal="center" vertical="center"/>
    </xf>
    <xf numFmtId="0" fontId="5" fillId="75" borderId="2" xfId="0" applyFont="1" applyFill="1" applyBorder="1" applyAlignment="1">
      <alignment horizontal="center" vertical="center"/>
    </xf>
    <xf numFmtId="0" fontId="0" fillId="7" borderId="26" xfId="0" applyNumberFormat="1" applyFill="1" applyBorder="1" applyAlignment="1">
      <alignment horizontal="center" vertical="center"/>
    </xf>
    <xf numFmtId="0" fontId="0" fillId="73" borderId="27" xfId="0" applyNumberFormat="1" applyFont="1" applyFill="1" applyBorder="1" applyAlignment="1">
      <alignment horizontal="center" vertical="center"/>
    </xf>
    <xf numFmtId="0" fontId="0" fillId="14" borderId="27" xfId="0" applyNumberFormat="1" applyFont="1" applyFill="1" applyBorder="1" applyAlignment="1">
      <alignment horizontal="center" vertical="center"/>
    </xf>
    <xf numFmtId="0" fontId="0" fillId="37" borderId="27" xfId="0" applyNumberFormat="1" applyFont="1" applyFill="1" applyBorder="1" applyAlignment="1">
      <alignment horizontal="center" vertical="center"/>
    </xf>
    <xf numFmtId="0" fontId="0" fillId="7" borderId="27" xfId="0" applyNumberFormat="1" applyFont="1" applyFill="1" applyBorder="1" applyAlignment="1">
      <alignment horizontal="center" vertical="center"/>
    </xf>
    <xf numFmtId="0" fontId="0" fillId="73" borderId="28" xfId="0" applyNumberFormat="1" applyFont="1" applyFill="1" applyBorder="1" applyAlignment="1">
      <alignment horizontal="center" vertical="center"/>
    </xf>
    <xf numFmtId="0" fontId="0" fillId="73" borderId="26" xfId="0" applyNumberFormat="1" applyFont="1" applyFill="1" applyBorder="1" applyAlignment="1">
      <alignment horizontal="center" vertical="center"/>
    </xf>
    <xf numFmtId="0" fontId="0" fillId="25" borderId="27" xfId="0" applyNumberFormat="1" applyFont="1" applyFill="1" applyBorder="1" applyAlignment="1">
      <alignment horizontal="center" vertical="center"/>
    </xf>
    <xf numFmtId="0" fontId="0" fillId="37" borderId="44" xfId="0" applyNumberFormat="1" applyFont="1" applyFill="1" applyBorder="1" applyAlignment="1">
      <alignment horizontal="center" vertical="center"/>
    </xf>
    <xf numFmtId="0" fontId="5" fillId="70" borderId="27" xfId="0" applyFont="1" applyFill="1" applyBorder="1" applyAlignment="1">
      <alignment horizontal="center" vertical="center"/>
    </xf>
    <xf numFmtId="0" fontId="0" fillId="69" borderId="27" xfId="0" applyNumberFormat="1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5" fillId="57" borderId="9" xfId="0" applyFont="1" applyFill="1" applyBorder="1" applyAlignment="1">
      <alignment horizontal="center" vertical="center"/>
    </xf>
    <xf numFmtId="0" fontId="55" fillId="57" borderId="14" xfId="0" applyFont="1" applyFill="1" applyBorder="1" applyAlignment="1">
      <alignment textRotation="90"/>
    </xf>
    <xf numFmtId="0" fontId="5" fillId="77" borderId="10" xfId="0" applyFont="1" applyFill="1" applyBorder="1" applyAlignment="1">
      <alignment horizontal="center" vertical="center"/>
    </xf>
    <xf numFmtId="0" fontId="54" fillId="0" borderId="25" xfId="0" applyFont="1" applyBorder="1" applyAlignment="1">
      <alignment textRotation="90"/>
    </xf>
    <xf numFmtId="0" fontId="54" fillId="0" borderId="6" xfId="0" applyFont="1" applyFill="1" applyBorder="1" applyAlignment="1">
      <alignment textRotation="90"/>
    </xf>
    <xf numFmtId="0" fontId="0" fillId="7" borderId="52" xfId="0" applyNumberFormat="1" applyFill="1" applyBorder="1" applyAlignment="1">
      <alignment horizontal="center" vertical="center"/>
    </xf>
    <xf numFmtId="0" fontId="0" fillId="69" borderId="44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0" fillId="0" borderId="21" xfId="0" applyFont="1" applyBorder="1" applyAlignment="1">
      <alignment textRotation="90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0" fillId="0" borderId="67" xfId="0" applyBorder="1" applyAlignment="1"/>
    <xf numFmtId="0" fontId="5" fillId="0" borderId="10" xfId="0" applyFont="1" applyBorder="1" applyAlignment="1">
      <alignment horizontal="center"/>
    </xf>
    <xf numFmtId="0" fontId="0" fillId="37" borderId="28" xfId="0" applyFont="1" applyFill="1" applyBorder="1" applyAlignment="1">
      <alignment horizontal="center"/>
    </xf>
    <xf numFmtId="0" fontId="58" fillId="0" borderId="65" xfId="0" applyFont="1" applyFill="1" applyBorder="1"/>
    <xf numFmtId="0" fontId="53" fillId="0" borderId="45" xfId="0" applyFont="1" applyBorder="1"/>
    <xf numFmtId="0" fontId="5" fillId="81" borderId="8" xfId="0" applyFont="1" applyFill="1" applyBorder="1" applyAlignment="1">
      <alignment horizontal="center" vertical="center"/>
    </xf>
    <xf numFmtId="0" fontId="5" fillId="81" borderId="1" xfId="0" applyFont="1" applyFill="1" applyBorder="1" applyAlignment="1">
      <alignment horizontal="center" vertical="center"/>
    </xf>
    <xf numFmtId="0" fontId="5" fillId="81" borderId="9" xfId="0" applyFont="1" applyFill="1" applyBorder="1" applyAlignment="1">
      <alignment horizontal="center" vertical="center"/>
    </xf>
    <xf numFmtId="0" fontId="5" fillId="81" borderId="2" xfId="0" applyFont="1" applyFill="1" applyBorder="1" applyAlignment="1">
      <alignment horizontal="center" vertical="center"/>
    </xf>
    <xf numFmtId="0" fontId="5" fillId="81" borderId="10" xfId="0" applyFont="1" applyFill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4" fillId="0" borderId="72" xfId="0" applyFont="1" applyBorder="1" applyAlignment="1">
      <alignment textRotation="90"/>
    </xf>
    <xf numFmtId="0" fontId="3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8" fillId="0" borderId="0" xfId="0" applyFont="1" applyFill="1" applyBorder="1"/>
    <xf numFmtId="0" fontId="55" fillId="0" borderId="0" xfId="0" applyFont="1" applyFill="1" applyBorder="1"/>
    <xf numFmtId="0" fontId="56" fillId="0" borderId="0" xfId="0" applyFont="1" applyFill="1" applyBorder="1"/>
    <xf numFmtId="0" fontId="5" fillId="69" borderId="0" xfId="0" applyFont="1" applyFill="1" applyBorder="1"/>
    <xf numFmtId="0" fontId="5" fillId="76" borderId="0" xfId="0" applyFont="1" applyFill="1" applyBorder="1"/>
    <xf numFmtId="0" fontId="5" fillId="70" borderId="0" xfId="0" applyFont="1" applyFill="1" applyBorder="1"/>
    <xf numFmtId="0" fontId="5" fillId="0" borderId="82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80" borderId="44" xfId="0" applyNumberForma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5" fillId="0" borderId="66" xfId="0" applyFont="1" applyFill="1" applyBorder="1" applyAlignment="1">
      <alignment horizontal="center" vertical="center"/>
    </xf>
    <xf numFmtId="0" fontId="59" fillId="57" borderId="14" xfId="0" applyFont="1" applyFill="1" applyBorder="1" applyAlignment="1">
      <alignment horizontal="center" textRotation="90"/>
    </xf>
    <xf numFmtId="0" fontId="2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0" fillId="0" borderId="40" xfId="0" applyNumberFormat="1" applyBorder="1"/>
    <xf numFmtId="0" fontId="0" fillId="0" borderId="31" xfId="0" applyNumberFormat="1" applyBorder="1"/>
    <xf numFmtId="0" fontId="0" fillId="0" borderId="41" xfId="0" applyNumberFormat="1" applyBorder="1"/>
    <xf numFmtId="0" fontId="0" fillId="0" borderId="32" xfId="0" applyNumberFormat="1" applyBorder="1"/>
    <xf numFmtId="0" fontId="0" fillId="0" borderId="58" xfId="0" applyBorder="1"/>
    <xf numFmtId="0" fontId="5" fillId="0" borderId="62" xfId="0" applyFont="1" applyBorder="1"/>
    <xf numFmtId="0" fontId="0" fillId="0" borderId="63" xfId="0" applyNumberFormat="1" applyBorder="1"/>
    <xf numFmtId="0" fontId="0" fillId="0" borderId="61" xfId="0" applyNumberFormat="1" applyBorder="1"/>
    <xf numFmtId="0" fontId="0" fillId="0" borderId="21" xfId="0" applyFont="1" applyBorder="1" applyAlignment="1">
      <alignment textRotation="90"/>
    </xf>
    <xf numFmtId="0" fontId="0" fillId="37" borderId="28" xfId="0" applyFill="1" applyBorder="1" applyAlignment="1">
      <alignment horizontal="center" vertical="center"/>
    </xf>
    <xf numFmtId="0" fontId="5" fillId="70" borderId="12" xfId="0" applyFont="1" applyFill="1" applyBorder="1" applyAlignment="1">
      <alignment horizontal="center" vertical="center"/>
    </xf>
    <xf numFmtId="0" fontId="0" fillId="0" borderId="21" xfId="0" applyFont="1" applyBorder="1" applyAlignment="1">
      <alignment textRotation="90"/>
    </xf>
    <xf numFmtId="0" fontId="50" fillId="57" borderId="18" xfId="0" applyFont="1" applyFill="1" applyBorder="1" applyAlignment="1">
      <alignment textRotation="90"/>
    </xf>
    <xf numFmtId="0" fontId="0" fillId="0" borderId="23" xfId="0" applyFont="1" applyFill="1" applyBorder="1" applyAlignment="1">
      <alignment textRotation="90"/>
    </xf>
    <xf numFmtId="0" fontId="5" fillId="70" borderId="14" xfId="0" applyFont="1" applyFill="1" applyBorder="1" applyAlignment="1">
      <alignment horizontal="center" vertical="center"/>
    </xf>
    <xf numFmtId="0" fontId="5" fillId="81" borderId="12" xfId="0" applyFont="1" applyFill="1" applyBorder="1" applyAlignment="1">
      <alignment horizontal="center" vertical="center"/>
    </xf>
    <xf numFmtId="0" fontId="54" fillId="0" borderId="18" xfId="0" applyFont="1" applyBorder="1" applyAlignment="1">
      <alignment textRotation="90"/>
    </xf>
    <xf numFmtId="0" fontId="54" fillId="0" borderId="20" xfId="0" applyFont="1" applyFill="1" applyBorder="1" applyAlignment="1">
      <alignment textRotation="90"/>
    </xf>
    <xf numFmtId="0" fontId="54" fillId="0" borderId="23" xfId="0" applyFont="1" applyFill="1" applyBorder="1" applyAlignment="1">
      <alignment textRotation="90"/>
    </xf>
    <xf numFmtId="0" fontId="5" fillId="0" borderId="5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0" fillId="0" borderId="21" xfId="0" applyFont="1" applyBorder="1" applyAlignment="1">
      <alignment textRotation="90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0" fillId="0" borderId="67" xfId="0" applyBorder="1" applyAlignment="1"/>
    <xf numFmtId="0" fontId="5" fillId="0" borderId="10" xfId="0" applyFont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69" borderId="65" xfId="0" applyFill="1" applyBorder="1" applyAlignment="1">
      <alignment horizontal="center" vertical="center"/>
    </xf>
    <xf numFmtId="0" fontId="5" fillId="0" borderId="80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81" borderId="66" xfId="0" applyFont="1" applyFill="1" applyBorder="1" applyAlignment="1">
      <alignment horizontal="center" vertical="center"/>
    </xf>
    <xf numFmtId="0" fontId="5" fillId="0" borderId="79" xfId="0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35" fillId="0" borderId="66" xfId="0" applyFont="1" applyBorder="1"/>
    <xf numFmtId="0" fontId="0" fillId="0" borderId="67" xfId="0" applyFont="1" applyFill="1" applyBorder="1" applyAlignment="1">
      <alignment textRotation="90"/>
    </xf>
    <xf numFmtId="0" fontId="5" fillId="69" borderId="66" xfId="0" applyFont="1" applyFill="1" applyBorder="1" applyAlignment="1">
      <alignment horizontal="center" vertical="center"/>
    </xf>
    <xf numFmtId="0" fontId="0" fillId="0" borderId="21" xfId="0" applyFont="1" applyBorder="1" applyAlignment="1">
      <alignment textRotation="90"/>
    </xf>
    <xf numFmtId="0" fontId="0" fillId="82" borderId="26" xfId="0" applyFill="1" applyBorder="1" applyAlignment="1">
      <alignment horizontal="center" vertical="center"/>
    </xf>
    <xf numFmtId="0" fontId="0" fillId="82" borderId="44" xfId="0" applyNumberFormat="1" applyFill="1" applyBorder="1" applyAlignment="1">
      <alignment horizontal="center" vertical="center"/>
    </xf>
    <xf numFmtId="0" fontId="0" fillId="69" borderId="28" xfId="0" applyFont="1" applyFill="1" applyBorder="1" applyAlignment="1">
      <alignment horizontal="center"/>
    </xf>
    <xf numFmtId="0" fontId="5" fillId="70" borderId="8" xfId="0" applyFont="1" applyFill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15" fillId="0" borderId="1" xfId="0" applyFont="1" applyBorder="1" applyAlignment="1">
      <alignment horizontal="center"/>
    </xf>
    <xf numFmtId="165" fontId="21" fillId="0" borderId="2" xfId="0" applyNumberFormat="1" applyFont="1" applyBorder="1" applyAlignment="1">
      <alignment horizontal="center"/>
    </xf>
    <xf numFmtId="165" fontId="16" fillId="0" borderId="31" xfId="0" applyNumberFormat="1" applyFont="1" applyBorder="1" applyAlignment="1">
      <alignment horizontal="center"/>
    </xf>
    <xf numFmtId="17" fontId="5" fillId="0" borderId="81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17" fontId="5" fillId="0" borderId="39" xfId="0" applyNumberFormat="1" applyFont="1" applyBorder="1" applyAlignment="1">
      <alignment horizontal="center"/>
    </xf>
    <xf numFmtId="17" fontId="5" fillId="0" borderId="26" xfId="0" applyNumberFormat="1" applyFont="1" applyBorder="1" applyAlignment="1">
      <alignment horizontal="center"/>
    </xf>
    <xf numFmtId="17" fontId="5" fillId="0" borderId="27" xfId="0" applyNumberFormat="1" applyFont="1" applyBorder="1" applyAlignment="1">
      <alignment horizontal="center"/>
    </xf>
    <xf numFmtId="17" fontId="5" fillId="0" borderId="28" xfId="0" applyNumberFormat="1" applyFont="1" applyBorder="1" applyAlignment="1">
      <alignment horizontal="center"/>
    </xf>
    <xf numFmtId="17" fontId="5" fillId="0" borderId="63" xfId="0" applyNumberFormat="1" applyFont="1" applyBorder="1" applyAlignment="1">
      <alignment horizontal="center"/>
    </xf>
    <xf numFmtId="17" fontId="5" fillId="0" borderId="61" xfId="0" applyNumberFormat="1" applyFont="1" applyBorder="1" applyAlignment="1">
      <alignment horizontal="center"/>
    </xf>
    <xf numFmtId="17" fontId="5" fillId="0" borderId="64" xfId="0" applyNumberFormat="1" applyFont="1" applyBorder="1" applyAlignment="1">
      <alignment horizontal="center"/>
    </xf>
    <xf numFmtId="17" fontId="5" fillId="0" borderId="5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0" fillId="0" borderId="16" xfId="0" applyBorder="1" applyAlignment="1"/>
    <xf numFmtId="0" fontId="0" fillId="0" borderId="4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3" xfId="0" applyBorder="1" applyAlignment="1">
      <alignment horizontal="center"/>
    </xf>
    <xf numFmtId="1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6" fillId="7" borderId="14" xfId="0" applyFont="1" applyFill="1" applyBorder="1" applyAlignment="1">
      <alignment horizontal="center" vertical="center" textRotation="90" shrinkToFit="1"/>
    </xf>
    <xf numFmtId="0" fontId="0" fillId="0" borderId="5" xfId="0" applyBorder="1" applyAlignment="1">
      <alignment horizontal="center" vertical="center" shrinkToFit="1"/>
    </xf>
    <xf numFmtId="0" fontId="26" fillId="13" borderId="14" xfId="0" applyFont="1" applyFill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26" fillId="14" borderId="14" xfId="0" applyFont="1" applyFill="1" applyBorder="1" applyAlignment="1">
      <alignment horizontal="center" vertical="center" textRotation="90" shrinkToFit="1"/>
    </xf>
    <xf numFmtId="0" fontId="26" fillId="0" borderId="14" xfId="0" applyFont="1" applyBorder="1" applyAlignment="1">
      <alignment horizontal="center" vertical="center" textRotation="90" shrinkToFit="1"/>
    </xf>
    <xf numFmtId="1" fontId="2" fillId="0" borderId="78" xfId="0" applyNumberFormat="1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4" fillId="0" borderId="12" xfId="0" applyFont="1" applyBorder="1" applyAlignment="1">
      <alignment textRotation="90"/>
    </xf>
    <xf numFmtId="0" fontId="0" fillId="0" borderId="11" xfId="0" applyBorder="1" applyAlignment="1">
      <alignment textRotation="90"/>
    </xf>
    <xf numFmtId="0" fontId="0" fillId="0" borderId="7" xfId="0" applyBorder="1" applyAlignment="1"/>
    <xf numFmtId="0" fontId="0" fillId="0" borderId="4" xfId="0" applyBorder="1" applyAlignment="1"/>
    <xf numFmtId="1" fontId="2" fillId="0" borderId="42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2" fillId="0" borderId="62" xfId="0" applyFont="1" applyBorder="1" applyAlignment="1">
      <alignment horizontal="center"/>
    </xf>
    <xf numFmtId="1" fontId="2" fillId="0" borderId="59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" fontId="2" fillId="0" borderId="58" xfId="0" applyNumberFormat="1" applyFont="1" applyFill="1" applyBorder="1" applyAlignment="1"/>
    <xf numFmtId="0" fontId="2" fillId="0" borderId="59" xfId="0" applyFont="1" applyBorder="1" applyAlignment="1"/>
    <xf numFmtId="1" fontId="2" fillId="0" borderId="16" xfId="0" applyNumberFormat="1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16" xfId="0" applyFont="1" applyBorder="1" applyAlignment="1"/>
    <xf numFmtId="17" fontId="5" fillId="0" borderId="16" xfId="0" applyNumberFormat="1" applyFont="1" applyBorder="1" applyAlignment="1">
      <alignment horizontal="center"/>
    </xf>
    <xf numFmtId="17" fontId="5" fillId="0" borderId="58" xfId="0" applyNumberFormat="1" applyFont="1" applyBorder="1" applyAlignment="1">
      <alignment horizontal="center"/>
    </xf>
    <xf numFmtId="17" fontId="5" fillId="0" borderId="62" xfId="0" applyNumberFormat="1" applyFont="1" applyBorder="1" applyAlignment="1">
      <alignment horizontal="center"/>
    </xf>
    <xf numFmtId="17" fontId="5" fillId="0" borderId="5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9" fillId="0" borderId="8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0" fillId="0" borderId="62" xfId="0" applyBorder="1" applyAlignment="1">
      <alignment horizontal="center"/>
    </xf>
    <xf numFmtId="17" fontId="5" fillId="0" borderId="70" xfId="0" applyNumberFormat="1" applyFont="1" applyBorder="1" applyAlignment="1">
      <alignment horizontal="center"/>
    </xf>
    <xf numFmtId="17" fontId="5" fillId="0" borderId="68" xfId="0" applyNumberFormat="1" applyFont="1" applyBorder="1" applyAlignment="1">
      <alignment horizontal="center"/>
    </xf>
    <xf numFmtId="17" fontId="5" fillId="0" borderId="69" xfId="0" applyNumberFormat="1" applyFont="1" applyBorder="1" applyAlignment="1">
      <alignment horizontal="center"/>
    </xf>
    <xf numFmtId="17" fontId="5" fillId="0" borderId="43" xfId="0" applyNumberFormat="1" applyFont="1" applyBorder="1" applyAlignment="1">
      <alignment horizontal="center"/>
    </xf>
    <xf numFmtId="17" fontId="5" fillId="0" borderId="45" xfId="0" applyNumberFormat="1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5" xfId="0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1" fontId="2" fillId="0" borderId="62" xfId="0" applyNumberFormat="1" applyFont="1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26" fillId="19" borderId="14" xfId="0" applyFont="1" applyFill="1" applyBorder="1" applyAlignment="1">
      <alignment horizontal="center" vertical="center" textRotation="90" shrinkToFit="1"/>
    </xf>
    <xf numFmtId="0" fontId="26" fillId="19" borderId="5" xfId="0" applyFont="1" applyFill="1" applyBorder="1" applyAlignment="1">
      <alignment horizontal="center" vertical="center" textRotation="90" shrinkToFit="1"/>
    </xf>
    <xf numFmtId="0" fontId="2" fillId="0" borderId="73" xfId="0" applyFont="1" applyBorder="1" applyAlignment="1"/>
    <xf numFmtId="0" fontId="0" fillId="0" borderId="74" xfId="0" applyBorder="1" applyAlignment="1"/>
    <xf numFmtId="0" fontId="2" fillId="0" borderId="68" xfId="0" applyFont="1" applyBorder="1" applyAlignment="1">
      <alignment horizontal="center"/>
    </xf>
    <xf numFmtId="0" fontId="0" fillId="0" borderId="43" xfId="0" applyBorder="1" applyAlignment="1">
      <alignment horizontal="center"/>
    </xf>
    <xf numFmtId="1" fontId="2" fillId="0" borderId="58" xfId="0" applyNumberFormat="1" applyFont="1" applyFill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0" fillId="0" borderId="5" xfId="0" applyBorder="1" applyAlignment="1">
      <alignment textRotation="90"/>
    </xf>
    <xf numFmtId="0" fontId="0" fillId="0" borderId="1" xfId="0" applyBorder="1" applyAlignment="1">
      <alignment textRotation="90"/>
    </xf>
    <xf numFmtId="0" fontId="13" fillId="0" borderId="6" xfId="0" applyFont="1" applyBorder="1" applyAlignment="1">
      <alignment textRotation="90"/>
    </xf>
    <xf numFmtId="0" fontId="13" fillId="0" borderId="5" xfId="0" applyFont="1" applyBorder="1" applyAlignment="1">
      <alignment textRotation="90"/>
    </xf>
    <xf numFmtId="0" fontId="5" fillId="30" borderId="5" xfId="0" applyFont="1" applyFill="1" applyBorder="1" applyAlignment="1">
      <alignment textRotation="90"/>
    </xf>
    <xf numFmtId="0" fontId="5" fillId="30" borderId="1" xfId="0" applyFont="1" applyFill="1" applyBorder="1" applyAlignment="1">
      <alignment textRotation="90"/>
    </xf>
    <xf numFmtId="0" fontId="13" fillId="0" borderId="1" xfId="0" applyFont="1" applyBorder="1" applyAlignment="1">
      <alignment textRotation="90"/>
    </xf>
    <xf numFmtId="1" fontId="5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6" xfId="0" applyBorder="1" applyAlignment="1">
      <alignment textRotation="90"/>
    </xf>
    <xf numFmtId="0" fontId="5" fillId="27" borderId="6" xfId="0" applyFont="1" applyFill="1" applyBorder="1" applyAlignment="1">
      <alignment textRotation="90"/>
    </xf>
    <xf numFmtId="0" fontId="5" fillId="27" borderId="5" xfId="0" applyFont="1" applyFill="1" applyBorder="1" applyAlignment="1">
      <alignment textRotation="90"/>
    </xf>
    <xf numFmtId="0" fontId="38" fillId="0" borderId="1" xfId="0" applyFont="1" applyBorder="1" applyAlignment="1">
      <alignment horizontal="center" textRotation="90"/>
    </xf>
    <xf numFmtId="1" fontId="5" fillId="0" borderId="32" xfId="0" applyNumberFormat="1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1" xfId="0" applyBorder="1" applyAlignment="1"/>
    <xf numFmtId="0" fontId="0" fillId="0" borderId="8" xfId="0" applyBorder="1" applyAlignment="1"/>
    <xf numFmtId="0" fontId="5" fillId="0" borderId="31" xfId="0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7" fontId="5" fillId="0" borderId="46" xfId="0" applyNumberFormat="1" applyFont="1" applyBorder="1" applyAlignment="1">
      <alignment horizontal="center"/>
    </xf>
    <xf numFmtId="0" fontId="0" fillId="0" borderId="14" xfId="0" applyBorder="1" applyAlignment="1">
      <alignment horizontal="center" textRotation="90"/>
    </xf>
    <xf numFmtId="0" fontId="0" fillId="0" borderId="6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1" fontId="5" fillId="0" borderId="29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3" fillId="0" borderId="14" xfId="0" applyFont="1" applyBorder="1" applyAlignment="1">
      <alignment horizontal="center" textRotation="90"/>
    </xf>
    <xf numFmtId="0" fontId="13" fillId="0" borderId="6" xfId="0" applyFont="1" applyBorder="1" applyAlignment="1">
      <alignment horizontal="center" textRotation="90"/>
    </xf>
    <xf numFmtId="0" fontId="13" fillId="0" borderId="5" xfId="0" applyFont="1" applyBorder="1" applyAlignment="1">
      <alignment horizontal="center" textRotation="90"/>
    </xf>
    <xf numFmtId="0" fontId="13" fillId="0" borderId="1" xfId="0" applyFont="1" applyBorder="1" applyAlignment="1">
      <alignment horizontal="center" textRotation="90"/>
    </xf>
    <xf numFmtId="0" fontId="38" fillId="0" borderId="1" xfId="0" applyFont="1" applyBorder="1" applyAlignment="1">
      <alignment textRotation="90"/>
    </xf>
    <xf numFmtId="0" fontId="0" fillId="0" borderId="14" xfId="0" applyBorder="1" applyAlignment="1">
      <alignment textRotation="90"/>
    </xf>
    <xf numFmtId="0" fontId="13" fillId="0" borderId="14" xfId="0" applyFont="1" applyBorder="1" applyAlignment="1">
      <alignment textRotation="90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6" fillId="0" borderId="6" xfId="0" applyFont="1" applyBorder="1" applyAlignment="1">
      <alignment horizontal="center" vertical="center" textRotation="90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/>
    <xf numFmtId="0" fontId="26" fillId="7" borderId="0" xfId="0" applyFont="1" applyFill="1" applyBorder="1" applyAlignment="1">
      <alignment horizontal="center" vertical="center" textRotation="90" shrinkToFit="1"/>
    </xf>
    <xf numFmtId="0" fontId="0" fillId="0" borderId="0" xfId="0" applyBorder="1" applyAlignment="1">
      <alignment horizontal="center" vertical="center" shrinkToFit="1"/>
    </xf>
    <xf numFmtId="0" fontId="26" fillId="25" borderId="6" xfId="0" applyFont="1" applyFill="1" applyBorder="1" applyAlignment="1">
      <alignment horizontal="center" vertical="center" textRotation="90"/>
    </xf>
    <xf numFmtId="0" fontId="0" fillId="25" borderId="6" xfId="0" applyFill="1" applyBorder="1" applyAlignment="1">
      <alignment horizontal="center" vertical="center" textRotation="90"/>
    </xf>
    <xf numFmtId="0" fontId="0" fillId="25" borderId="5" xfId="0" applyFill="1" applyBorder="1" applyAlignment="1">
      <alignment horizontal="center" vertical="center" textRotation="90"/>
    </xf>
    <xf numFmtId="0" fontId="26" fillId="14" borderId="6" xfId="0" applyFont="1" applyFill="1" applyBorder="1" applyAlignment="1">
      <alignment horizontal="center" vertical="center" textRotation="90" shrinkToFit="1"/>
    </xf>
    <xf numFmtId="0" fontId="26" fillId="26" borderId="6" xfId="0" applyFont="1" applyFill="1" applyBorder="1" applyAlignment="1">
      <alignment horizontal="center" vertical="center" textRotation="90" shrinkToFit="1"/>
    </xf>
    <xf numFmtId="0" fontId="0" fillId="26" borderId="6" xfId="0" applyFill="1" applyBorder="1" applyAlignment="1">
      <alignment horizontal="center" vertical="center" textRotation="90" shrinkToFit="1"/>
    </xf>
    <xf numFmtId="0" fontId="0" fillId="26" borderId="5" xfId="0" applyFill="1" applyBorder="1" applyAlignment="1">
      <alignment horizontal="center" vertical="center" textRotation="90" shrinkToFit="1"/>
    </xf>
    <xf numFmtId="1" fontId="5" fillId="0" borderId="40" xfId="0" applyNumberFormat="1" applyFont="1" applyBorder="1" applyAlignment="1">
      <alignment horizontal="center"/>
    </xf>
    <xf numFmtId="0" fontId="5" fillId="0" borderId="23" xfId="0" applyFont="1" applyBorder="1" applyAlignment="1"/>
    <xf numFmtId="1" fontId="0" fillId="0" borderId="41" xfId="0" applyNumberForma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0" fillId="0" borderId="0" xfId="0" applyAlignment="1">
      <alignment textRotation="90"/>
    </xf>
    <xf numFmtId="0" fontId="1" fillId="0" borderId="0" xfId="0" applyFont="1" applyAlignment="1">
      <alignment textRotation="90"/>
    </xf>
    <xf numFmtId="0" fontId="0" fillId="0" borderId="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64" borderId="0" xfId="0" applyFont="1" applyFill="1" applyAlignment="1">
      <alignment horizontal="center" vertical="center"/>
    </xf>
    <xf numFmtId="0" fontId="5" fillId="65" borderId="60" xfId="0" applyFont="1" applyFill="1" applyBorder="1" applyAlignment="1">
      <alignment horizontal="center" vertical="center"/>
    </xf>
    <xf numFmtId="0" fontId="0" fillId="65" borderId="0" xfId="0" applyFill="1" applyAlignment="1">
      <alignment horizontal="center" vertical="center"/>
    </xf>
    <xf numFmtId="0" fontId="0" fillId="0" borderId="5" xfId="0" applyBorder="1" applyAlignment="1"/>
    <xf numFmtId="0" fontId="26" fillId="0" borderId="85" xfId="0" applyFont="1" applyBorder="1" applyAlignment="1">
      <alignment horizontal="center" vertical="center" textRotation="90" shrinkToFit="1"/>
    </xf>
    <xf numFmtId="0" fontId="26" fillId="26" borderId="85" xfId="0" applyFont="1" applyFill="1" applyBorder="1" applyAlignment="1">
      <alignment horizontal="center" vertical="center" textRotation="90" shrinkToFit="1"/>
    </xf>
    <xf numFmtId="0" fontId="26" fillId="7" borderId="57" xfId="0" applyFont="1" applyFill="1" applyBorder="1" applyAlignment="1">
      <alignment horizontal="center" vertical="center" textRotation="90" shrinkToFit="1"/>
    </xf>
    <xf numFmtId="0" fontId="26" fillId="25" borderId="85" xfId="0" applyFont="1" applyFill="1" applyBorder="1" applyAlignment="1">
      <alignment horizontal="center" vertical="center" textRotation="90"/>
    </xf>
    <xf numFmtId="0" fontId="26" fillId="14" borderId="85" xfId="0" applyFont="1" applyFill="1" applyBorder="1" applyAlignment="1">
      <alignment horizontal="center" vertical="center" textRotation="90" shrinkToFit="1"/>
    </xf>
    <xf numFmtId="0" fontId="41" fillId="0" borderId="1" xfId="0" applyFont="1" applyBorder="1" applyAlignment="1">
      <alignment textRotation="90"/>
    </xf>
    <xf numFmtId="0" fontId="35" fillId="0" borderId="1" xfId="0" applyFont="1" applyBorder="1" applyAlignment="1">
      <alignment textRotation="90"/>
    </xf>
    <xf numFmtId="0" fontId="5" fillId="34" borderId="5" xfId="0" applyFont="1" applyFill="1" applyBorder="1" applyAlignment="1">
      <alignment textRotation="90"/>
    </xf>
    <xf numFmtId="0" fontId="5" fillId="34" borderId="1" xfId="0" applyFont="1" applyFill="1" applyBorder="1" applyAlignment="1">
      <alignment textRotation="90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40" fillId="0" borderId="1" xfId="0" applyFont="1" applyBorder="1" applyAlignment="1">
      <alignment textRotation="90"/>
    </xf>
    <xf numFmtId="0" fontId="0" fillId="0" borderId="0" xfId="0" applyAlignment="1">
      <alignment horizontal="center" textRotation="90"/>
    </xf>
    <xf numFmtId="0" fontId="0" fillId="0" borderId="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8" xfId="0" applyFont="1" applyBorder="1" applyAlignment="1">
      <alignment horizontal="center" vertical="center"/>
    </xf>
    <xf numFmtId="0" fontId="0" fillId="0" borderId="62" xfId="0" applyBorder="1" applyAlignment="1"/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0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1" xfId="0" applyBorder="1" applyAlignment="1">
      <alignment textRotation="90"/>
    </xf>
    <xf numFmtId="0" fontId="13" fillId="0" borderId="21" xfId="0" applyFont="1" applyBorder="1" applyAlignment="1">
      <alignment textRotation="90"/>
    </xf>
    <xf numFmtId="0" fontId="0" fillId="0" borderId="39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56" xfId="0" applyBorder="1"/>
    <xf numFmtId="0" fontId="0" fillId="0" borderId="49" xfId="0" applyBorder="1"/>
    <xf numFmtId="0" fontId="0" fillId="0" borderId="78" xfId="0" applyBorder="1"/>
    <xf numFmtId="0" fontId="0" fillId="0" borderId="13" xfId="0" applyBorder="1" applyAlignment="1">
      <alignment textRotation="90"/>
    </xf>
    <xf numFmtId="0" fontId="0" fillId="0" borderId="55" xfId="0" applyBorder="1" applyAlignment="1">
      <alignment textRotation="90"/>
    </xf>
    <xf numFmtId="0" fontId="0" fillId="0" borderId="20" xfId="0" applyBorder="1" applyAlignment="1">
      <alignment textRotation="90"/>
    </xf>
    <xf numFmtId="0" fontId="1" fillId="0" borderId="14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21" xfId="0" applyFont="1" applyBorder="1" applyAlignment="1">
      <alignment textRotation="90"/>
    </xf>
    <xf numFmtId="0" fontId="0" fillId="0" borderId="4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0" fillId="0" borderId="31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3" fillId="67" borderId="14" xfId="0" applyFont="1" applyFill="1" applyBorder="1" applyAlignment="1">
      <alignment textRotation="90"/>
    </xf>
    <xf numFmtId="0" fontId="13" fillId="67" borderId="6" xfId="0" applyFont="1" applyFill="1" applyBorder="1" applyAlignment="1">
      <alignment textRotation="90"/>
    </xf>
    <xf numFmtId="0" fontId="13" fillId="67" borderId="21" xfId="0" applyFont="1" applyFill="1" applyBorder="1" applyAlignment="1">
      <alignment textRotation="90"/>
    </xf>
    <xf numFmtId="0" fontId="45" fillId="0" borderId="14" xfId="0" applyFont="1" applyBorder="1" applyAlignment="1">
      <alignment textRotation="90"/>
    </xf>
    <xf numFmtId="0" fontId="1" fillId="66" borderId="14" xfId="0" applyFont="1" applyFill="1" applyBorder="1" applyAlignment="1">
      <alignment textRotation="90"/>
    </xf>
    <xf numFmtId="0" fontId="1" fillId="66" borderId="6" xfId="0" applyFont="1" applyFill="1" applyBorder="1" applyAlignment="1">
      <alignment textRotation="90"/>
    </xf>
    <xf numFmtId="0" fontId="1" fillId="66" borderId="21" xfId="0" applyFont="1" applyFill="1" applyBorder="1" applyAlignment="1">
      <alignment textRotation="90"/>
    </xf>
    <xf numFmtId="0" fontId="44" fillId="0" borderId="14" xfId="0" applyFont="1" applyBorder="1" applyAlignment="1">
      <alignment textRotation="90"/>
    </xf>
    <xf numFmtId="0" fontId="26" fillId="26" borderId="14" xfId="0" applyFont="1" applyFill="1" applyBorder="1" applyAlignment="1">
      <alignment horizontal="center" vertical="center" textRotation="90" shrinkToFit="1"/>
    </xf>
    <xf numFmtId="0" fontId="26" fillId="26" borderId="21" xfId="0" applyFont="1" applyFill="1" applyBorder="1" applyAlignment="1">
      <alignment horizontal="center" vertical="center" textRotation="90" shrinkToFit="1"/>
    </xf>
    <xf numFmtId="0" fontId="26" fillId="0" borderId="15" xfId="0" applyFont="1" applyBorder="1" applyAlignment="1">
      <alignment horizontal="center" vertical="center" textRotation="90" shrinkToFit="1"/>
    </xf>
    <xf numFmtId="0" fontId="26" fillId="0" borderId="54" xfId="0" applyFont="1" applyBorder="1" applyAlignment="1">
      <alignment horizontal="center" vertical="center" textRotation="90" shrinkToFit="1"/>
    </xf>
    <xf numFmtId="0" fontId="26" fillId="0" borderId="25" xfId="0" applyFont="1" applyBorder="1" applyAlignment="1">
      <alignment horizontal="center" vertical="center" textRotation="90" shrinkToFit="1"/>
    </xf>
    <xf numFmtId="0" fontId="42" fillId="40" borderId="14" xfId="0" applyFont="1" applyFill="1" applyBorder="1" applyAlignment="1">
      <alignment textRotation="90"/>
    </xf>
    <xf numFmtId="0" fontId="42" fillId="40" borderId="6" xfId="0" applyFont="1" applyFill="1" applyBorder="1" applyAlignment="1">
      <alignment textRotation="90"/>
    </xf>
    <xf numFmtId="0" fontId="42" fillId="40" borderId="21" xfId="0" applyFont="1" applyFill="1" applyBorder="1" applyAlignment="1">
      <alignment textRotation="90"/>
    </xf>
    <xf numFmtId="0" fontId="26" fillId="14" borderId="21" xfId="0" applyFont="1" applyFill="1" applyBorder="1" applyAlignment="1">
      <alignment horizontal="center" vertical="center" textRotation="90" shrinkToFit="1"/>
    </xf>
    <xf numFmtId="0" fontId="26" fillId="25" borderId="14" xfId="0" applyFont="1" applyFill="1" applyBorder="1" applyAlignment="1">
      <alignment horizontal="center" vertical="center" textRotation="90"/>
    </xf>
    <xf numFmtId="0" fontId="26" fillId="25" borderId="21" xfId="0" applyFont="1" applyFill="1" applyBorder="1" applyAlignment="1">
      <alignment horizontal="center" vertical="center" textRotation="90"/>
    </xf>
    <xf numFmtId="0" fontId="26" fillId="7" borderId="6" xfId="0" applyFont="1" applyFill="1" applyBorder="1" applyAlignment="1">
      <alignment horizontal="center" vertical="center" textRotation="90" shrinkToFit="1"/>
    </xf>
    <xf numFmtId="0" fontId="26" fillId="7" borderId="21" xfId="0" applyFont="1" applyFill="1" applyBorder="1" applyAlignment="1">
      <alignment horizontal="center" vertical="center" textRotation="90" shrinkToFit="1"/>
    </xf>
    <xf numFmtId="0" fontId="26" fillId="37" borderId="14" xfId="0" applyFont="1" applyFill="1" applyBorder="1" applyAlignment="1">
      <alignment horizontal="center" vertical="center" textRotation="90"/>
    </xf>
    <xf numFmtId="0" fontId="26" fillId="37" borderId="6" xfId="0" applyFont="1" applyFill="1" applyBorder="1" applyAlignment="1">
      <alignment horizontal="center" vertical="center" textRotation="90"/>
    </xf>
    <xf numFmtId="0" fontId="26" fillId="37" borderId="21" xfId="0" applyFont="1" applyFill="1" applyBorder="1" applyAlignment="1">
      <alignment horizontal="center" vertical="center" textRotation="90"/>
    </xf>
    <xf numFmtId="0" fontId="13" fillId="0" borderId="6" xfId="0" applyFont="1" applyBorder="1" applyAlignment="1">
      <alignment textRotation="90" shrinkToFit="1"/>
    </xf>
    <xf numFmtId="0" fontId="8" fillId="0" borderId="6" xfId="0" applyFont="1" applyBorder="1" applyAlignment="1">
      <alignment textRotation="90" shrinkToFit="1"/>
    </xf>
    <xf numFmtId="0" fontId="8" fillId="0" borderId="21" xfId="0" applyFont="1" applyBorder="1" applyAlignment="1">
      <alignment textRotation="90" shrinkToFit="1"/>
    </xf>
    <xf numFmtId="0" fontId="0" fillId="0" borderId="6" xfId="0" applyFont="1" applyBorder="1" applyAlignment="1">
      <alignment textRotation="90"/>
    </xf>
    <xf numFmtId="0" fontId="0" fillId="0" borderId="21" xfId="0" applyFont="1" applyBorder="1" applyAlignment="1">
      <alignment textRotation="90"/>
    </xf>
    <xf numFmtId="0" fontId="13" fillId="0" borderId="21" xfId="0" applyFont="1" applyBorder="1" applyAlignment="1">
      <alignment textRotation="90" shrinkToFit="1"/>
    </xf>
    <xf numFmtId="0" fontId="0" fillId="0" borderId="14" xfId="0" applyFont="1" applyBorder="1" applyAlignment="1">
      <alignment textRotation="90"/>
    </xf>
    <xf numFmtId="0" fontId="1" fillId="67" borderId="14" xfId="0" applyFont="1" applyFill="1" applyBorder="1" applyAlignment="1">
      <alignment textRotation="90"/>
    </xf>
    <xf numFmtId="0" fontId="1" fillId="67" borderId="6" xfId="0" applyFont="1" applyFill="1" applyBorder="1" applyAlignment="1">
      <alignment textRotation="90"/>
    </xf>
    <xf numFmtId="0" fontId="1" fillId="67" borderId="21" xfId="0" applyFont="1" applyFill="1" applyBorder="1" applyAlignment="1">
      <alignment textRotation="90"/>
    </xf>
    <xf numFmtId="0" fontId="5" fillId="19" borderId="56" xfId="0" applyFont="1" applyFill="1" applyBorder="1" applyAlignment="1">
      <alignment horizontal="center" vertical="center"/>
    </xf>
    <xf numFmtId="0" fontId="5" fillId="19" borderId="78" xfId="0" applyFont="1" applyFill="1" applyBorder="1" applyAlignment="1">
      <alignment horizontal="center" vertical="center"/>
    </xf>
    <xf numFmtId="0" fontId="5" fillId="64" borderId="56" xfId="0" applyFont="1" applyFill="1" applyBorder="1" applyAlignment="1">
      <alignment horizontal="center" vertical="center"/>
    </xf>
    <xf numFmtId="0" fontId="5" fillId="64" borderId="71" xfId="0" applyFont="1" applyFill="1" applyBorder="1" applyAlignment="1">
      <alignment horizontal="center" vertical="center"/>
    </xf>
    <xf numFmtId="0" fontId="5" fillId="65" borderId="39" xfId="0" applyFont="1" applyFill="1" applyBorder="1" applyAlignment="1">
      <alignment horizontal="center" vertical="center"/>
    </xf>
    <xf numFmtId="0" fontId="5" fillId="65" borderId="49" xfId="0" applyFont="1" applyFill="1" applyBorder="1" applyAlignment="1">
      <alignment horizontal="center" vertical="center"/>
    </xf>
    <xf numFmtId="0" fontId="5" fillId="68" borderId="14" xfId="0" applyFont="1" applyFill="1" applyBorder="1" applyAlignment="1">
      <alignment textRotation="90"/>
    </xf>
    <xf numFmtId="0" fontId="5" fillId="68" borderId="6" xfId="0" applyFont="1" applyFill="1" applyBorder="1" applyAlignment="1">
      <alignment textRotation="90"/>
    </xf>
    <xf numFmtId="0" fontId="5" fillId="68" borderId="21" xfId="0" applyFont="1" applyFill="1" applyBorder="1" applyAlignment="1">
      <alignment textRotation="90"/>
    </xf>
    <xf numFmtId="0" fontId="0" fillId="0" borderId="30" xfId="0" applyBorder="1" applyAlignment="1"/>
    <xf numFmtId="0" fontId="0" fillId="0" borderId="62" xfId="0" applyBorder="1"/>
    <xf numFmtId="0" fontId="0" fillId="0" borderId="59" xfId="0" applyBorder="1"/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0" fillId="0" borderId="14" xfId="0" applyBorder="1" applyAlignment="1">
      <alignment horizontal="center" vertical="center"/>
    </xf>
    <xf numFmtId="0" fontId="5" fillId="25" borderId="36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14" borderId="36" xfId="0" applyFont="1" applyFill="1" applyBorder="1" applyAlignment="1">
      <alignment horizontal="center" vertical="center"/>
    </xf>
    <xf numFmtId="0" fontId="5" fillId="26" borderId="36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80" xfId="0" applyFont="1" applyBorder="1" applyAlignment="1">
      <alignment vertical="center"/>
    </xf>
    <xf numFmtId="0" fontId="5" fillId="0" borderId="62" xfId="0" applyFont="1" applyBorder="1" applyAlignment="1"/>
    <xf numFmtId="0" fontId="5" fillId="0" borderId="59" xfId="0" applyFont="1" applyBorder="1" applyAlignment="1"/>
    <xf numFmtId="0" fontId="0" fillId="0" borderId="59" xfId="0" applyBorder="1" applyAlignment="1"/>
    <xf numFmtId="0" fontId="5" fillId="37" borderId="35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50" xfId="0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37" borderId="33" xfId="0" applyFont="1" applyFill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0" fillId="0" borderId="14" xfId="0" applyBorder="1" applyAlignment="1"/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/>
    <xf numFmtId="0" fontId="5" fillId="0" borderId="39" xfId="0" applyFont="1" applyBorder="1" applyAlignment="1">
      <alignment horizontal="center" vertical="center"/>
    </xf>
    <xf numFmtId="0" fontId="5" fillId="0" borderId="71" xfId="0" applyFont="1" applyBorder="1" applyAlignment="1">
      <alignment vertical="center"/>
    </xf>
    <xf numFmtId="0" fontId="0" fillId="0" borderId="81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5" fillId="0" borderId="69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6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69" borderId="36" xfId="0" applyFont="1" applyFill="1" applyBorder="1" applyAlignment="1">
      <alignment horizontal="center" vertical="center"/>
    </xf>
    <xf numFmtId="0" fontId="5" fillId="69" borderId="21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67" xfId="0" applyBorder="1" applyAlignment="1"/>
    <xf numFmtId="0" fontId="5" fillId="0" borderId="6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7" xfId="0" applyFont="1" applyBorder="1" applyAlignment="1">
      <alignment horizontal="center"/>
    </xf>
    <xf numFmtId="0" fontId="5" fillId="0" borderId="6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82" xfId="0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1" xfId="0" applyFont="1" applyBorder="1" applyAlignment="1">
      <alignment horizontal="center"/>
    </xf>
    <xf numFmtId="0" fontId="0" fillId="0" borderId="5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 w="3175">
          <a:solidFill>
            <a:srgbClr val="80808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7449264920316341E-2"/>
          <c:y val="5.3511705685618728E-2"/>
          <c:w val="0.82912579555006605"/>
          <c:h val="0.85526479340584094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3C1B-4C40-B45B-2DA71ED2E8F3}"/>
              </c:ext>
            </c:extLst>
          </c:dPt>
          <c:dPt>
            <c:idx val="1"/>
            <c:invertIfNegative val="0"/>
            <c:bubble3D val="0"/>
            <c:spPr>
              <a:solidFill>
                <a:srgbClr val="808000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C1B-4C40-B45B-2DA71ED2E8F3}"/>
              </c:ext>
            </c:extLst>
          </c:dPt>
          <c:dPt>
            <c:idx val="2"/>
            <c:invertIfNegative val="0"/>
            <c:bubble3D val="0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C1B-4C40-B45B-2DA71ED2E8F3}"/>
              </c:ext>
            </c:extLst>
          </c:dPt>
          <c:dPt>
            <c:idx val="3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C1B-4C40-B45B-2DA71ED2E8F3}"/>
              </c:ext>
            </c:extLst>
          </c:dPt>
          <c:dPt>
            <c:idx val="4"/>
            <c:invertIfNegative val="0"/>
            <c:bubble3D val="0"/>
            <c:spPr>
              <a:solidFill>
                <a:srgbClr val="9BBB59">
                  <a:alpha val="29412"/>
                </a:srgbClr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C1B-4C40-B45B-2DA71ED2E8F3}"/>
              </c:ext>
            </c:extLst>
          </c:dPt>
          <c:dLbls>
            <c:dLbl>
              <c:idx val="0"/>
              <c:layout>
                <c:manualLayout>
                  <c:x val="-5.1413881748071976E-3"/>
                  <c:y val="-3.92156862745098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1B-4C40-B45B-2DA71ED2E8F3}"/>
                </c:ext>
              </c:extLst>
            </c:dLbl>
            <c:dLbl>
              <c:idx val="1"/>
              <c:layout>
                <c:manualLayout>
                  <c:x val="-4.7128847165935192E-17"/>
                  <c:y val="-2.52100840336135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1B-4C40-B45B-2DA71ED2E8F3}"/>
                </c:ext>
              </c:extLst>
            </c:dLbl>
            <c:dLbl>
              <c:idx val="2"/>
              <c:layout>
                <c:manualLayout>
                  <c:x val="-5.1413881748071976E-3"/>
                  <c:y val="-3.0812324929971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1B-4C40-B45B-2DA71ED2E8F3}"/>
                </c:ext>
              </c:extLst>
            </c:dLbl>
            <c:dLbl>
              <c:idx val="3"/>
              <c:layout>
                <c:manualLayout>
                  <c:x val="-7.7120822622108913E-3"/>
                  <c:y val="-3.92156862745099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1B-4C40-B45B-2DA71ED2E8F3}"/>
                </c:ext>
              </c:extLst>
            </c:dLbl>
            <c:dLbl>
              <c:idx val="4"/>
              <c:layout>
                <c:manualLayout>
                  <c:x val="-9.4257694331870384E-17"/>
                  <c:y val="-2.24089635854341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1B-4C40-B45B-2DA71ED2E8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'2014-2015'!$DP$83:$DT$83</c:f>
              <c:numCache>
                <c:formatCode>0</c:formatCode>
                <c:ptCount val="5"/>
                <c:pt idx="0">
                  <c:v>375</c:v>
                </c:pt>
                <c:pt idx="1">
                  <c:v>669</c:v>
                </c:pt>
                <c:pt idx="2">
                  <c:v>179</c:v>
                </c:pt>
                <c:pt idx="3">
                  <c:v>97</c:v>
                </c:pt>
                <c:pt idx="4">
                  <c:v>1330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1B-4C40-B45B-2DA71ED2E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63235368"/>
        <c:axId val="1"/>
        <c:axId val="0"/>
      </c:bar3DChart>
      <c:catAx>
        <c:axId val="463235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235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94336357512833013"/>
          <c:y val="0.8353221957040573"/>
          <c:w val="0.99115118574779915"/>
          <c:h val="0.9904534606205250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12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 w="3175">
          <a:solidFill>
            <a:srgbClr val="80808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6743285214348205"/>
          <c:y val="0.14814814814814814"/>
          <c:w val="0.6456474190726158"/>
          <c:h val="0.65150080198308535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DDD-4901-B747-6C6978AE2415}"/>
              </c:ext>
            </c:extLst>
          </c:dPt>
          <c:dPt>
            <c:idx val="1"/>
            <c:invertIfNegative val="0"/>
            <c:bubble3D val="0"/>
            <c:spPr>
              <a:solidFill>
                <a:srgbClr val="808000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DDD-4901-B747-6C6978AE2415}"/>
              </c:ext>
            </c:extLst>
          </c:dPt>
          <c:dPt>
            <c:idx val="2"/>
            <c:invertIfNegative val="0"/>
            <c:bubble3D val="0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DDD-4901-B747-6C6978AE2415}"/>
              </c:ext>
            </c:extLst>
          </c:dPt>
          <c:dPt>
            <c:idx val="3"/>
            <c:invertIfNegative val="0"/>
            <c:bubble3D val="0"/>
            <c:spPr>
              <a:solidFill>
                <a:srgbClr val="3366FF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DDD-4901-B747-6C6978AE2415}"/>
              </c:ext>
            </c:extLst>
          </c:dPt>
          <c:dPt>
            <c:idx val="4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0DDD-4901-B747-6C6978AE2415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DD-4901-B747-6C6978AE241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DD-4901-B747-6C6978AE2415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D-4901-B747-6C6978AE241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D-4901-B747-6C6978AE2415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D-4901-B747-6C6978AE241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'2014-2015'!$DP$85:$DT$85</c:f>
              <c:numCache>
                <c:formatCode>0.0</c:formatCode>
                <c:ptCount val="5"/>
                <c:pt idx="0">
                  <c:v>10.416666666666666</c:v>
                </c:pt>
                <c:pt idx="1">
                  <c:v>16.317073170731707</c:v>
                </c:pt>
                <c:pt idx="2">
                  <c:v>14.916666666666666</c:v>
                </c:pt>
                <c:pt idx="3">
                  <c:v>6.0625</c:v>
                </c:pt>
                <c:pt idx="4" formatCode="General">
                  <c:v>30.930232558139537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DD-4901-B747-6C6978AE2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7634680"/>
        <c:axId val="1"/>
        <c:axId val="0"/>
      </c:bar3DChart>
      <c:catAx>
        <c:axId val="467634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7634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9299820466786356"/>
          <c:y val="0.7142857142857143"/>
          <c:w val="0.98204667863554762"/>
          <c:h val="0.99078341013824889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1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60</xdr:row>
      <xdr:rowOff>695325</xdr:rowOff>
    </xdr:from>
    <xdr:to>
      <xdr:col>1</xdr:col>
      <xdr:colOff>1419225</xdr:colOff>
      <xdr:row>60</xdr:row>
      <xdr:rowOff>1476375</xdr:rowOff>
    </xdr:to>
    <xdr:pic>
      <xdr:nvPicPr>
        <xdr:cNvPr id="4825172" name="Image 1">
          <a:extLst>
            <a:ext uri="{FF2B5EF4-FFF2-40B4-BE49-F238E27FC236}">
              <a16:creationId xmlns:a16="http://schemas.microsoft.com/office/drawing/2014/main" id="{F8971542-5D74-49D7-9A55-1AEEBDA30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192125"/>
          <a:ext cx="1485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85</xdr:row>
      <xdr:rowOff>1447800</xdr:rowOff>
    </xdr:from>
    <xdr:to>
      <xdr:col>1</xdr:col>
      <xdr:colOff>1371600</xdr:colOff>
      <xdr:row>85</xdr:row>
      <xdr:rowOff>2057400</xdr:rowOff>
    </xdr:to>
    <xdr:pic>
      <xdr:nvPicPr>
        <xdr:cNvPr id="4826364" name="Image 1">
          <a:extLst>
            <a:ext uri="{FF2B5EF4-FFF2-40B4-BE49-F238E27FC236}">
              <a16:creationId xmlns:a16="http://schemas.microsoft.com/office/drawing/2014/main" id="{3CF47707-1218-46BD-899B-FA1D1A89B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8497550"/>
          <a:ext cx="11715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124</xdr:col>
      <xdr:colOff>400050</xdr:colOff>
      <xdr:row>6</xdr:row>
      <xdr:rowOff>104775</xdr:rowOff>
    </xdr:from>
    <xdr:to>
      <xdr:col>131</xdr:col>
      <xdr:colOff>447675</xdr:colOff>
      <xdr:row>26</xdr:row>
      <xdr:rowOff>95250</xdr:rowOff>
    </xdr:to>
    <xdr:graphicFrame macro="">
      <xdr:nvGraphicFramePr>
        <xdr:cNvPr id="4826365" name="Graphique 4">
          <a:extLst>
            <a:ext uri="{FF2B5EF4-FFF2-40B4-BE49-F238E27FC236}">
              <a16:creationId xmlns:a16="http://schemas.microsoft.com/office/drawing/2014/main" id="{188A7ADE-E9AA-4E3E-9077-E6AE5A262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124</xdr:col>
      <xdr:colOff>438150</xdr:colOff>
      <xdr:row>33</xdr:row>
      <xdr:rowOff>161925</xdr:rowOff>
    </xdr:from>
    <xdr:to>
      <xdr:col>131</xdr:col>
      <xdr:colOff>409575</xdr:colOff>
      <xdr:row>54</xdr:row>
      <xdr:rowOff>95250</xdr:rowOff>
    </xdr:to>
    <xdr:graphicFrame macro="">
      <xdr:nvGraphicFramePr>
        <xdr:cNvPr id="4826366" name="Graphique 5">
          <a:extLst>
            <a:ext uri="{FF2B5EF4-FFF2-40B4-BE49-F238E27FC236}">
              <a16:creationId xmlns:a16="http://schemas.microsoft.com/office/drawing/2014/main" id="{09EBF46D-14DF-4A58-8F65-898EC36B8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95</xdr:row>
      <xdr:rowOff>123825</xdr:rowOff>
    </xdr:from>
    <xdr:to>
      <xdr:col>1</xdr:col>
      <xdr:colOff>1304925</xdr:colOff>
      <xdr:row>99</xdr:row>
      <xdr:rowOff>104775</xdr:rowOff>
    </xdr:to>
    <xdr:pic>
      <xdr:nvPicPr>
        <xdr:cNvPr id="4829268" name="Image 1">
          <a:extLst>
            <a:ext uri="{FF2B5EF4-FFF2-40B4-BE49-F238E27FC236}">
              <a16:creationId xmlns:a16="http://schemas.microsoft.com/office/drawing/2014/main" id="{CCFF7304-2D85-4C91-885F-7CEC98C2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126075"/>
          <a:ext cx="1162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100</xdr:row>
      <xdr:rowOff>0</xdr:rowOff>
    </xdr:from>
    <xdr:to>
      <xdr:col>1</xdr:col>
      <xdr:colOff>1314450</xdr:colOff>
      <xdr:row>103</xdr:row>
      <xdr:rowOff>142875</xdr:rowOff>
    </xdr:to>
    <xdr:pic>
      <xdr:nvPicPr>
        <xdr:cNvPr id="4830292" name="Image 1">
          <a:extLst>
            <a:ext uri="{FF2B5EF4-FFF2-40B4-BE49-F238E27FC236}">
              <a16:creationId xmlns:a16="http://schemas.microsoft.com/office/drawing/2014/main" id="{4B41B203-27F3-4C73-9F1D-BC9DEF308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230600"/>
          <a:ext cx="11620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8"/>
  <sheetViews>
    <sheetView zoomScaleNormal="100" workbookViewId="0"/>
  </sheetViews>
  <sheetFormatPr baseColWidth="10" defaultRowHeight="12.75" x14ac:dyDescent="0.2"/>
  <cols>
    <col min="1" max="1" width="2.85546875" style="25" customWidth="1"/>
    <col min="2" max="2" width="21.140625" customWidth="1"/>
    <col min="3" max="48" width="2.85546875" customWidth="1"/>
    <col min="49" max="49" width="4.85546875" customWidth="1"/>
  </cols>
  <sheetData>
    <row r="1" spans="1:49" ht="18" x14ac:dyDescent="0.25">
      <c r="A1" s="35"/>
      <c r="B1" s="3" t="s">
        <v>1079</v>
      </c>
      <c r="C1" s="3"/>
      <c r="D1" s="3"/>
      <c r="E1" s="3"/>
      <c r="F1" s="3"/>
      <c r="G1" s="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49" x14ac:dyDescent="0.2">
      <c r="B2" s="5" t="s">
        <v>766</v>
      </c>
      <c r="C2" s="1691">
        <v>40787</v>
      </c>
      <c r="D2" s="1692"/>
      <c r="E2" s="1692"/>
      <c r="F2" s="1692"/>
      <c r="G2" s="1692"/>
      <c r="H2" s="1695"/>
      <c r="I2" s="1691">
        <v>40817</v>
      </c>
      <c r="J2" s="1695"/>
      <c r="K2" s="1695"/>
      <c r="L2" s="1695"/>
      <c r="M2" s="1695"/>
      <c r="N2" s="1695"/>
      <c r="O2" s="1691">
        <v>40848</v>
      </c>
      <c r="P2" s="1692"/>
      <c r="Q2" s="1692"/>
      <c r="R2" s="1692"/>
      <c r="S2" s="1691">
        <v>40878</v>
      </c>
      <c r="T2" s="1692"/>
      <c r="U2" s="1692"/>
      <c r="V2" s="1692"/>
      <c r="W2" s="1692"/>
      <c r="X2" s="1696">
        <v>40909</v>
      </c>
      <c r="Y2" s="1697"/>
      <c r="Z2" s="1691">
        <v>40940</v>
      </c>
      <c r="AA2" s="1691"/>
      <c r="AB2" s="1691"/>
      <c r="AC2" s="1691">
        <v>40969</v>
      </c>
      <c r="AD2" s="1692"/>
      <c r="AE2" s="1692"/>
      <c r="AF2" s="1692"/>
      <c r="AG2" s="1691">
        <v>41000</v>
      </c>
      <c r="AH2" s="1692"/>
      <c r="AI2" s="1692"/>
      <c r="AJ2" s="1692"/>
      <c r="AK2" s="1691">
        <v>41030</v>
      </c>
      <c r="AL2" s="1692"/>
      <c r="AM2" s="1692"/>
      <c r="AN2" s="1692"/>
      <c r="AO2" s="1691">
        <v>41061</v>
      </c>
      <c r="AP2" s="1692"/>
      <c r="AQ2" s="1692"/>
      <c r="AR2" s="1692"/>
      <c r="AS2" s="1692"/>
      <c r="AT2" s="10"/>
      <c r="AU2" s="10"/>
      <c r="AV2" s="10"/>
    </row>
    <row r="3" spans="1:49" x14ac:dyDescent="0.2">
      <c r="B3" s="18" t="s">
        <v>1104</v>
      </c>
      <c r="C3" s="32">
        <v>8</v>
      </c>
      <c r="D3" s="32">
        <v>13</v>
      </c>
      <c r="E3" s="32">
        <v>15</v>
      </c>
      <c r="F3" s="32">
        <v>20</v>
      </c>
      <c r="G3" s="32">
        <v>27</v>
      </c>
      <c r="H3" s="32">
        <v>29</v>
      </c>
      <c r="I3" s="32">
        <v>4</v>
      </c>
      <c r="J3" s="32">
        <v>6</v>
      </c>
      <c r="K3" s="32">
        <v>11</v>
      </c>
      <c r="L3" s="32">
        <v>13</v>
      </c>
      <c r="M3" s="32">
        <v>18</v>
      </c>
      <c r="N3" s="32">
        <v>27</v>
      </c>
      <c r="O3" s="32">
        <v>3</v>
      </c>
      <c r="P3" s="41">
        <v>8</v>
      </c>
      <c r="Q3" s="32">
        <v>17</v>
      </c>
      <c r="R3" s="32">
        <v>22</v>
      </c>
      <c r="S3" s="32">
        <v>1</v>
      </c>
      <c r="T3" s="32">
        <v>8</v>
      </c>
      <c r="U3" s="32">
        <v>13</v>
      </c>
      <c r="V3" s="32">
        <v>22</v>
      </c>
      <c r="W3" s="32">
        <v>27</v>
      </c>
      <c r="X3" s="32">
        <v>12</v>
      </c>
      <c r="Y3" s="42">
        <v>17</v>
      </c>
      <c r="Z3" s="43">
        <v>14</v>
      </c>
      <c r="AA3" s="38">
        <v>23</v>
      </c>
      <c r="AB3" s="39">
        <v>28</v>
      </c>
      <c r="AC3" s="44">
        <v>8</v>
      </c>
      <c r="AD3" s="44">
        <v>13</v>
      </c>
      <c r="AE3" s="44">
        <v>22</v>
      </c>
      <c r="AF3" s="44">
        <v>27</v>
      </c>
      <c r="AG3" s="59">
        <v>6</v>
      </c>
      <c r="AH3" s="59">
        <v>14</v>
      </c>
      <c r="AI3" s="59">
        <v>19</v>
      </c>
      <c r="AJ3" s="59">
        <v>28</v>
      </c>
      <c r="AK3" s="59">
        <v>5</v>
      </c>
      <c r="AL3" s="59">
        <v>10</v>
      </c>
      <c r="AM3" s="59">
        <v>19</v>
      </c>
      <c r="AN3" s="59">
        <v>24</v>
      </c>
      <c r="AO3" s="59">
        <v>9</v>
      </c>
      <c r="AP3" s="59">
        <v>16</v>
      </c>
      <c r="AQ3" s="59">
        <v>22</v>
      </c>
      <c r="AR3" s="59">
        <v>28</v>
      </c>
      <c r="AS3" s="32"/>
      <c r="AT3" s="60"/>
      <c r="AU3" s="60"/>
      <c r="AV3" s="60"/>
      <c r="AW3" t="s">
        <v>1454</v>
      </c>
    </row>
    <row r="4" spans="1:49" x14ac:dyDescent="0.2">
      <c r="A4" s="25">
        <v>1</v>
      </c>
      <c r="B4" s="30" t="s">
        <v>1090</v>
      </c>
      <c r="C4" s="10">
        <v>1</v>
      </c>
      <c r="D4" s="17"/>
      <c r="E4" s="17"/>
      <c r="F4" s="32">
        <v>1</v>
      </c>
      <c r="G4" s="17"/>
      <c r="H4" s="17"/>
      <c r="I4" s="17"/>
      <c r="J4" s="17"/>
      <c r="K4" s="17"/>
      <c r="L4" s="32">
        <v>1</v>
      </c>
      <c r="M4" s="47">
        <v>1</v>
      </c>
      <c r="N4" s="31"/>
      <c r="O4" s="31"/>
      <c r="P4" s="31"/>
      <c r="Q4" s="31">
        <v>1</v>
      </c>
      <c r="R4" s="33"/>
      <c r="S4" s="33"/>
      <c r="T4" s="33"/>
      <c r="U4" s="33"/>
      <c r="V4" s="33"/>
      <c r="W4" s="33"/>
      <c r="X4" s="33">
        <v>1</v>
      </c>
      <c r="Y4" s="51">
        <v>1</v>
      </c>
      <c r="Z4" s="29"/>
      <c r="AA4" s="29"/>
      <c r="AB4" s="29"/>
      <c r="AC4" s="29"/>
      <c r="AD4" s="17"/>
      <c r="AE4" s="17"/>
      <c r="AF4" s="17"/>
      <c r="AG4" s="17"/>
      <c r="AH4" s="17"/>
      <c r="AI4" s="32">
        <v>1</v>
      </c>
      <c r="AJ4" s="32">
        <v>1</v>
      </c>
      <c r="AK4" s="32"/>
      <c r="AL4" s="32"/>
      <c r="AM4" s="32"/>
      <c r="AN4" s="32"/>
      <c r="AO4" s="32"/>
      <c r="AP4" s="32"/>
      <c r="AQ4" s="32"/>
      <c r="AR4" s="32"/>
      <c r="AS4" s="32"/>
      <c r="AT4" s="42"/>
      <c r="AU4" s="42"/>
      <c r="AV4" s="42"/>
      <c r="AW4">
        <f>SUM(C4:AV4)</f>
        <v>9</v>
      </c>
    </row>
    <row r="5" spans="1:49" x14ac:dyDescent="0.2">
      <c r="A5" s="25">
        <v>2</v>
      </c>
      <c r="B5" s="7" t="s">
        <v>539</v>
      </c>
      <c r="C5" s="20"/>
      <c r="D5" s="20"/>
      <c r="E5" s="20"/>
      <c r="F5" s="20"/>
      <c r="G5" s="20"/>
      <c r="H5" s="20"/>
      <c r="I5" s="20"/>
      <c r="J5" s="19"/>
      <c r="K5" s="20"/>
      <c r="L5" s="20"/>
      <c r="M5" s="6"/>
      <c r="N5" s="6"/>
      <c r="O5" s="10"/>
      <c r="P5" s="10">
        <v>1</v>
      </c>
      <c r="Q5" s="10">
        <v>1</v>
      </c>
      <c r="R5" s="10">
        <v>1</v>
      </c>
      <c r="S5" s="10">
        <v>1</v>
      </c>
      <c r="T5" s="10"/>
      <c r="U5" s="10">
        <v>1</v>
      </c>
      <c r="V5" s="10"/>
      <c r="W5" s="10">
        <v>1</v>
      </c>
      <c r="X5" s="10"/>
      <c r="Y5" s="10">
        <v>1</v>
      </c>
      <c r="Z5" s="23"/>
      <c r="AA5" s="23"/>
      <c r="AB5" s="23">
        <v>1</v>
      </c>
      <c r="AC5" s="23">
        <v>1</v>
      </c>
      <c r="AD5" s="20">
        <v>1</v>
      </c>
      <c r="AE5" s="20"/>
      <c r="AF5" s="19"/>
      <c r="AG5" s="20">
        <v>1</v>
      </c>
      <c r="AH5" s="20"/>
      <c r="AI5" s="6"/>
      <c r="AJ5" s="6"/>
      <c r="AK5" s="10"/>
      <c r="AL5" s="10"/>
      <c r="AM5" s="10"/>
      <c r="AN5" s="10"/>
      <c r="AO5" s="10"/>
      <c r="AP5" s="10"/>
      <c r="AQ5" s="10"/>
      <c r="AR5" s="10">
        <v>1</v>
      </c>
      <c r="AS5" s="10"/>
      <c r="AT5" s="10"/>
      <c r="AU5" s="10"/>
      <c r="AV5" s="10"/>
      <c r="AW5">
        <f t="shared" ref="AW5:AW53" si="0">SUM(C5:AV5)</f>
        <v>12</v>
      </c>
    </row>
    <row r="6" spans="1:49" x14ac:dyDescent="0.2">
      <c r="A6" s="25">
        <v>3</v>
      </c>
      <c r="B6" s="7" t="s">
        <v>1033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6"/>
      <c r="N6" s="6"/>
      <c r="O6" s="10"/>
      <c r="P6" s="10"/>
      <c r="Q6" s="10"/>
      <c r="R6" s="10"/>
      <c r="S6" s="10"/>
      <c r="T6" s="10"/>
      <c r="U6" s="10">
        <v>1</v>
      </c>
      <c r="V6" s="10"/>
      <c r="W6" s="49">
        <v>1</v>
      </c>
      <c r="X6" s="10">
        <v>1</v>
      </c>
      <c r="Y6" s="10">
        <v>1</v>
      </c>
      <c r="Z6" s="23"/>
      <c r="AA6" s="23"/>
      <c r="AB6" s="23">
        <v>1</v>
      </c>
      <c r="AC6" s="23">
        <v>1</v>
      </c>
      <c r="AD6" s="20">
        <v>1</v>
      </c>
      <c r="AE6" s="20"/>
      <c r="AF6" s="20"/>
      <c r="AG6" s="20">
        <v>1</v>
      </c>
      <c r="AH6" s="20"/>
      <c r="AI6" s="6"/>
      <c r="AJ6" s="6"/>
      <c r="AK6" s="10"/>
      <c r="AL6" s="10"/>
      <c r="AM6" s="10"/>
      <c r="AN6" s="10"/>
      <c r="AO6" s="10"/>
      <c r="AP6" s="10"/>
      <c r="AQ6" s="10"/>
      <c r="AR6" s="10">
        <v>1</v>
      </c>
      <c r="AS6" s="10"/>
      <c r="AT6" s="10"/>
      <c r="AU6" s="10"/>
      <c r="AV6" s="10"/>
      <c r="AW6">
        <f t="shared" si="0"/>
        <v>9</v>
      </c>
    </row>
    <row r="7" spans="1:49" x14ac:dyDescent="0.2">
      <c r="A7" s="25">
        <v>4</v>
      </c>
      <c r="B7" s="8" t="s">
        <v>108</v>
      </c>
      <c r="C7" s="20"/>
      <c r="D7" s="20"/>
      <c r="E7" s="20"/>
      <c r="F7" s="20"/>
      <c r="G7" s="20"/>
      <c r="H7" s="20"/>
      <c r="I7" s="20"/>
      <c r="J7" s="20"/>
      <c r="K7" s="20"/>
      <c r="L7" s="21"/>
      <c r="M7" s="6"/>
      <c r="N7" s="6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23">
        <v>1</v>
      </c>
      <c r="AA7" s="23"/>
      <c r="AB7" s="23">
        <v>1</v>
      </c>
      <c r="AC7" s="23">
        <v>1</v>
      </c>
      <c r="AD7" s="20">
        <v>1</v>
      </c>
      <c r="AE7" s="20"/>
      <c r="AF7" s="20">
        <v>1</v>
      </c>
      <c r="AG7" s="20"/>
      <c r="AH7" s="21"/>
      <c r="AI7" s="6">
        <v>1</v>
      </c>
      <c r="AJ7" s="6">
        <v>1</v>
      </c>
      <c r="AK7" s="10">
        <v>1</v>
      </c>
      <c r="AL7" s="10">
        <v>1</v>
      </c>
      <c r="AM7" s="10"/>
      <c r="AN7" s="10"/>
      <c r="AO7" s="10">
        <v>1</v>
      </c>
      <c r="AP7" s="10"/>
      <c r="AQ7" s="10"/>
      <c r="AR7" s="10"/>
      <c r="AS7" s="10"/>
      <c r="AT7" s="10"/>
      <c r="AU7" s="10"/>
      <c r="AV7" s="10"/>
      <c r="AW7">
        <f t="shared" si="0"/>
        <v>10</v>
      </c>
    </row>
    <row r="8" spans="1:49" x14ac:dyDescent="0.2">
      <c r="A8" s="25">
        <v>5</v>
      </c>
      <c r="B8" s="8" t="s">
        <v>285</v>
      </c>
      <c r="C8" s="20"/>
      <c r="D8" s="20"/>
      <c r="E8" s="20">
        <v>1</v>
      </c>
      <c r="F8" s="20"/>
      <c r="G8" s="20"/>
      <c r="H8" s="20"/>
      <c r="I8" s="20"/>
      <c r="J8" s="19">
        <v>1</v>
      </c>
      <c r="K8" s="20"/>
      <c r="L8" s="20">
        <v>1</v>
      </c>
      <c r="M8" s="6"/>
      <c r="N8" s="6"/>
      <c r="O8" s="10"/>
      <c r="P8" s="10">
        <v>1</v>
      </c>
      <c r="Q8" s="10"/>
      <c r="R8" s="10"/>
      <c r="S8" s="10">
        <v>1</v>
      </c>
      <c r="T8" s="10">
        <v>1</v>
      </c>
      <c r="U8" s="10"/>
      <c r="V8" s="10"/>
      <c r="W8" s="10">
        <v>1</v>
      </c>
      <c r="X8" s="10"/>
      <c r="Y8" s="10"/>
      <c r="Z8" s="23"/>
      <c r="AA8" s="23"/>
      <c r="AB8" s="23"/>
      <c r="AC8" s="23">
        <v>1</v>
      </c>
      <c r="AD8" s="20"/>
      <c r="AE8" s="20"/>
      <c r="AF8" s="19">
        <v>1</v>
      </c>
      <c r="AG8" s="20"/>
      <c r="AH8" s="20"/>
      <c r="AI8" s="6">
        <v>1</v>
      </c>
      <c r="AJ8" s="6">
        <v>1</v>
      </c>
      <c r="AK8" s="10">
        <v>1</v>
      </c>
      <c r="AL8" s="10"/>
      <c r="AM8" s="10">
        <v>1</v>
      </c>
      <c r="AN8" s="10"/>
      <c r="AO8" s="10"/>
      <c r="AP8" s="10"/>
      <c r="AQ8" s="10"/>
      <c r="AR8" s="10"/>
      <c r="AS8" s="10"/>
      <c r="AT8" s="10"/>
      <c r="AU8" s="10"/>
      <c r="AV8" s="10"/>
      <c r="AW8">
        <f t="shared" si="0"/>
        <v>13</v>
      </c>
    </row>
    <row r="9" spans="1:49" x14ac:dyDescent="0.2">
      <c r="A9" s="25">
        <v>6</v>
      </c>
      <c r="B9" s="7" t="s">
        <v>1171</v>
      </c>
      <c r="C9" s="20"/>
      <c r="D9" s="20"/>
      <c r="E9" s="20"/>
      <c r="F9" s="20"/>
      <c r="G9" s="20"/>
      <c r="H9" s="20"/>
      <c r="I9" s="20"/>
      <c r="J9" s="21">
        <v>1</v>
      </c>
      <c r="K9" s="20"/>
      <c r="L9" s="20">
        <v>1</v>
      </c>
      <c r="M9" s="6"/>
      <c r="N9" s="6"/>
      <c r="O9" s="10"/>
      <c r="P9" s="10"/>
      <c r="Q9" s="10">
        <v>1</v>
      </c>
      <c r="R9" s="10"/>
      <c r="S9" s="10"/>
      <c r="T9" s="10"/>
      <c r="U9" s="10"/>
      <c r="V9" s="10">
        <v>1</v>
      </c>
      <c r="W9" s="10">
        <v>1</v>
      </c>
      <c r="X9" s="10">
        <v>1</v>
      </c>
      <c r="Y9" s="10">
        <v>1</v>
      </c>
      <c r="Z9" s="23"/>
      <c r="AA9" s="23"/>
      <c r="AB9" s="23">
        <v>1</v>
      </c>
      <c r="AC9" s="23"/>
      <c r="AD9" s="20">
        <v>1</v>
      </c>
      <c r="AE9" s="20"/>
      <c r="AF9" s="21"/>
      <c r="AG9" s="20">
        <v>1</v>
      </c>
      <c r="AH9" s="20">
        <v>1</v>
      </c>
      <c r="AI9" s="6"/>
      <c r="AJ9" s="6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>
        <f t="shared" si="0"/>
        <v>11</v>
      </c>
    </row>
    <row r="10" spans="1:49" x14ac:dyDescent="0.2">
      <c r="A10" s="25">
        <v>7</v>
      </c>
      <c r="B10" s="7" t="s">
        <v>1018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6"/>
      <c r="N10" s="6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23"/>
      <c r="AA10" s="23"/>
      <c r="AB10" s="23"/>
      <c r="AC10" s="23"/>
      <c r="AD10" s="20">
        <v>1</v>
      </c>
      <c r="AE10" s="20"/>
      <c r="AF10" s="20"/>
      <c r="AG10" s="20"/>
      <c r="AH10" s="20"/>
      <c r="AI10" s="6"/>
      <c r="AJ10" s="6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>
        <f t="shared" si="0"/>
        <v>1</v>
      </c>
    </row>
    <row r="11" spans="1:49" x14ac:dyDescent="0.2">
      <c r="A11" s="25">
        <v>8</v>
      </c>
      <c r="B11" s="7" t="s">
        <v>1295</v>
      </c>
      <c r="C11" s="20"/>
      <c r="D11" s="20"/>
      <c r="E11" s="20"/>
      <c r="F11" s="20"/>
      <c r="G11" s="20">
        <v>1</v>
      </c>
      <c r="H11" s="20">
        <v>1</v>
      </c>
      <c r="I11" s="20">
        <v>1</v>
      </c>
      <c r="J11" s="19"/>
      <c r="K11" s="20"/>
      <c r="L11" s="20"/>
      <c r="M11" s="6">
        <v>1</v>
      </c>
      <c r="N11" s="6"/>
      <c r="O11" s="16"/>
      <c r="P11" s="10">
        <v>1</v>
      </c>
      <c r="Q11" s="10"/>
      <c r="R11" s="10"/>
      <c r="S11" s="10"/>
      <c r="T11" s="10"/>
      <c r="U11" s="10"/>
      <c r="V11" s="10"/>
      <c r="W11" s="10"/>
      <c r="X11" s="10"/>
      <c r="Y11" s="10">
        <v>1</v>
      </c>
      <c r="Z11" s="23">
        <v>1</v>
      </c>
      <c r="AA11" s="23"/>
      <c r="AB11" s="23"/>
      <c r="AC11" s="23"/>
      <c r="AD11" s="20"/>
      <c r="AE11" s="20">
        <v>1</v>
      </c>
      <c r="AF11" s="19"/>
      <c r="AG11" s="20"/>
      <c r="AH11" s="20"/>
      <c r="AI11" s="6"/>
      <c r="AJ11" s="6"/>
      <c r="AK11" s="16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>
        <f t="shared" si="0"/>
        <v>8</v>
      </c>
    </row>
    <row r="12" spans="1:49" x14ac:dyDescent="0.2">
      <c r="A12" s="25">
        <v>9</v>
      </c>
      <c r="B12" s="7" t="s">
        <v>870</v>
      </c>
      <c r="C12" s="20">
        <v>1</v>
      </c>
      <c r="D12" s="20">
        <v>1</v>
      </c>
      <c r="E12" s="20"/>
      <c r="F12" s="45">
        <v>1</v>
      </c>
      <c r="G12" s="20">
        <v>1</v>
      </c>
      <c r="H12" s="20">
        <v>1</v>
      </c>
      <c r="I12" s="20">
        <v>1</v>
      </c>
      <c r="J12" s="27"/>
      <c r="K12" s="27"/>
      <c r="L12" s="20">
        <v>1</v>
      </c>
      <c r="M12" s="6">
        <v>1</v>
      </c>
      <c r="N12" s="6">
        <v>1</v>
      </c>
      <c r="O12" s="10"/>
      <c r="P12" s="10">
        <v>1</v>
      </c>
      <c r="Q12" s="10"/>
      <c r="R12" s="10"/>
      <c r="S12" s="10"/>
      <c r="T12" s="10"/>
      <c r="U12" s="10"/>
      <c r="V12" s="10"/>
      <c r="W12" s="10"/>
      <c r="X12" s="10">
        <v>1</v>
      </c>
      <c r="Y12" s="10">
        <v>1</v>
      </c>
      <c r="Z12" s="52">
        <v>1</v>
      </c>
      <c r="AA12" s="23"/>
      <c r="AB12" s="23"/>
      <c r="AC12" s="23"/>
      <c r="AD12" s="20">
        <v>1</v>
      </c>
      <c r="AE12" s="20">
        <v>1</v>
      </c>
      <c r="AF12" s="45">
        <v>1</v>
      </c>
      <c r="AG12" s="27">
        <v>1</v>
      </c>
      <c r="AH12" s="20"/>
      <c r="AI12" s="6">
        <v>1</v>
      </c>
      <c r="AJ12" s="6">
        <v>1</v>
      </c>
      <c r="AK12" s="10"/>
      <c r="AL12" s="10"/>
      <c r="AM12" s="10">
        <v>1</v>
      </c>
      <c r="AN12" s="10">
        <v>1</v>
      </c>
      <c r="AO12" s="10">
        <v>1</v>
      </c>
      <c r="AP12" s="10"/>
      <c r="AQ12" s="10">
        <v>1</v>
      </c>
      <c r="AR12" s="10"/>
      <c r="AS12" s="10"/>
      <c r="AT12" s="10"/>
      <c r="AU12" s="10"/>
      <c r="AV12" s="10"/>
      <c r="AW12">
        <f t="shared" si="0"/>
        <v>23</v>
      </c>
    </row>
    <row r="13" spans="1:49" x14ac:dyDescent="0.2">
      <c r="A13" s="25">
        <v>10</v>
      </c>
      <c r="B13" s="7" t="s">
        <v>110</v>
      </c>
      <c r="C13" s="20"/>
      <c r="D13" s="20">
        <v>1</v>
      </c>
      <c r="E13" s="20"/>
      <c r="F13" s="20"/>
      <c r="G13" s="20">
        <v>1</v>
      </c>
      <c r="H13" s="20"/>
      <c r="I13" s="20"/>
      <c r="J13" s="20"/>
      <c r="K13" s="20"/>
      <c r="L13" s="20"/>
      <c r="M13" s="6">
        <v>1</v>
      </c>
      <c r="N13" s="6"/>
      <c r="O13" s="10"/>
      <c r="P13" s="10">
        <v>1</v>
      </c>
      <c r="Q13" s="10"/>
      <c r="R13" s="10"/>
      <c r="S13" s="10">
        <v>1</v>
      </c>
      <c r="T13" s="10"/>
      <c r="U13" s="10"/>
      <c r="V13" s="10"/>
      <c r="W13" s="10"/>
      <c r="X13" s="10"/>
      <c r="Y13" s="10"/>
      <c r="Z13" s="23"/>
      <c r="AA13" s="23"/>
      <c r="AB13" s="23"/>
      <c r="AC13" s="23">
        <v>1</v>
      </c>
      <c r="AD13" s="20"/>
      <c r="AE13" s="20"/>
      <c r="AF13" s="20"/>
      <c r="AG13" s="20"/>
      <c r="AH13" s="20"/>
      <c r="AI13" s="6"/>
      <c r="AJ13" s="6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>
        <f t="shared" si="0"/>
        <v>6</v>
      </c>
    </row>
    <row r="14" spans="1:49" x14ac:dyDescent="0.2">
      <c r="A14" s="25">
        <v>11</v>
      </c>
      <c r="B14" s="7" t="s">
        <v>1299</v>
      </c>
      <c r="C14" s="20"/>
      <c r="D14" s="20">
        <v>1</v>
      </c>
      <c r="E14" s="20"/>
      <c r="F14" s="20"/>
      <c r="G14" s="20"/>
      <c r="H14" s="20"/>
      <c r="I14" s="20"/>
      <c r="J14" s="19"/>
      <c r="K14" s="20"/>
      <c r="L14" s="20">
        <v>1</v>
      </c>
      <c r="M14" s="6"/>
      <c r="N14" s="6"/>
      <c r="O14" s="10"/>
      <c r="P14" s="10"/>
      <c r="Q14" s="10">
        <v>1</v>
      </c>
      <c r="R14" s="10"/>
      <c r="S14" s="10">
        <v>1</v>
      </c>
      <c r="T14" s="10"/>
      <c r="U14" s="10">
        <v>1</v>
      </c>
      <c r="V14" s="10"/>
      <c r="W14" s="10"/>
      <c r="X14" s="10"/>
      <c r="Y14" s="10">
        <v>1</v>
      </c>
      <c r="Z14" s="23">
        <v>1</v>
      </c>
      <c r="AA14" s="23"/>
      <c r="AB14" s="23"/>
      <c r="AC14" s="23"/>
      <c r="AD14" s="20"/>
      <c r="AE14" s="20"/>
      <c r="AF14" s="19"/>
      <c r="AG14" s="20">
        <v>1</v>
      </c>
      <c r="AH14" s="20"/>
      <c r="AI14" s="6">
        <v>1</v>
      </c>
      <c r="AJ14" s="6">
        <v>1</v>
      </c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>
        <f t="shared" si="0"/>
        <v>10</v>
      </c>
    </row>
    <row r="15" spans="1:49" x14ac:dyDescent="0.2">
      <c r="A15" s="25">
        <v>12</v>
      </c>
      <c r="B15" s="7" t="s">
        <v>29</v>
      </c>
      <c r="C15" s="20"/>
      <c r="D15" s="20">
        <v>1</v>
      </c>
      <c r="E15" s="20"/>
      <c r="F15" s="20"/>
      <c r="G15" s="20"/>
      <c r="H15" s="20"/>
      <c r="I15" s="20"/>
      <c r="J15" s="19"/>
      <c r="K15" s="20"/>
      <c r="L15" s="20"/>
      <c r="M15" s="6"/>
      <c r="N15" s="6"/>
      <c r="O15" s="10"/>
      <c r="P15" s="10"/>
      <c r="Q15" s="10"/>
      <c r="R15" s="10"/>
      <c r="S15" s="10">
        <v>1</v>
      </c>
      <c r="T15" s="10"/>
      <c r="U15" s="10"/>
      <c r="V15" s="10"/>
      <c r="W15" s="10"/>
      <c r="X15" s="10"/>
      <c r="Y15" s="10"/>
      <c r="Z15" s="23"/>
      <c r="AA15" s="23"/>
      <c r="AB15" s="23"/>
      <c r="AC15" s="52">
        <v>1</v>
      </c>
      <c r="AD15" s="20"/>
      <c r="AE15" s="20"/>
      <c r="AF15" s="19"/>
      <c r="AG15" s="20">
        <v>1</v>
      </c>
      <c r="AH15" s="20"/>
      <c r="AI15" s="6">
        <v>1</v>
      </c>
      <c r="AJ15" s="6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>
        <f t="shared" si="0"/>
        <v>5</v>
      </c>
    </row>
    <row r="16" spans="1:49" x14ac:dyDescent="0.2">
      <c r="A16" s="25">
        <v>13</v>
      </c>
      <c r="B16" s="8" t="s">
        <v>1007</v>
      </c>
      <c r="C16" s="20"/>
      <c r="D16" s="20"/>
      <c r="E16" s="20"/>
      <c r="F16" s="20"/>
      <c r="G16" s="20"/>
      <c r="H16" s="45">
        <v>1</v>
      </c>
      <c r="I16" s="20"/>
      <c r="J16" s="20"/>
      <c r="K16" s="20"/>
      <c r="L16" s="20">
        <v>1</v>
      </c>
      <c r="M16" s="6"/>
      <c r="N16" s="6"/>
      <c r="O16" s="10"/>
      <c r="P16" s="10"/>
      <c r="Q16" s="10">
        <v>1</v>
      </c>
      <c r="R16" s="10">
        <v>1</v>
      </c>
      <c r="S16" s="10">
        <v>1</v>
      </c>
      <c r="T16" s="10">
        <v>1</v>
      </c>
      <c r="U16" s="10"/>
      <c r="V16" s="10">
        <v>1</v>
      </c>
      <c r="W16" s="10"/>
      <c r="X16" s="10">
        <v>1</v>
      </c>
      <c r="Y16" s="10"/>
      <c r="Z16" s="23">
        <v>1</v>
      </c>
      <c r="AA16" s="23">
        <v>1</v>
      </c>
      <c r="AB16" s="23">
        <v>1</v>
      </c>
      <c r="AC16" s="23">
        <v>1</v>
      </c>
      <c r="AD16" s="20">
        <v>1</v>
      </c>
      <c r="AE16" s="20">
        <v>1</v>
      </c>
      <c r="AF16" s="20">
        <v>1</v>
      </c>
      <c r="AG16" s="20">
        <v>1</v>
      </c>
      <c r="AH16" s="20">
        <v>1</v>
      </c>
      <c r="AI16" s="6"/>
      <c r="AJ16" s="6">
        <v>1</v>
      </c>
      <c r="AK16" s="10">
        <v>1</v>
      </c>
      <c r="AL16" s="10">
        <v>1</v>
      </c>
      <c r="AM16" s="10"/>
      <c r="AN16" s="10">
        <v>1</v>
      </c>
      <c r="AO16" s="10">
        <v>1</v>
      </c>
      <c r="AP16" s="10"/>
      <c r="AQ16" s="10"/>
      <c r="AR16" s="10"/>
      <c r="AS16" s="10"/>
      <c r="AT16" s="10"/>
      <c r="AU16" s="10"/>
      <c r="AV16" s="10"/>
      <c r="AW16">
        <f t="shared" si="0"/>
        <v>22</v>
      </c>
    </row>
    <row r="17" spans="1:49" x14ac:dyDescent="0.2">
      <c r="A17" s="25">
        <v>14</v>
      </c>
      <c r="B17" s="8" t="s">
        <v>646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6"/>
      <c r="N17" s="6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23"/>
      <c r="AA17" s="23"/>
      <c r="AB17" s="23"/>
      <c r="AC17" s="23"/>
      <c r="AD17" s="20"/>
      <c r="AE17" s="20"/>
      <c r="AF17" s="20"/>
      <c r="AG17" s="20">
        <v>1</v>
      </c>
      <c r="AH17" s="20"/>
      <c r="AI17" s="6"/>
      <c r="AJ17" s="6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>
        <f t="shared" si="0"/>
        <v>1</v>
      </c>
    </row>
    <row r="18" spans="1:49" x14ac:dyDescent="0.2">
      <c r="A18" s="25">
        <v>15</v>
      </c>
      <c r="B18" s="8" t="s">
        <v>864</v>
      </c>
      <c r="C18" s="20"/>
      <c r="D18" s="20"/>
      <c r="E18" s="20"/>
      <c r="F18" s="20"/>
      <c r="G18" s="20"/>
      <c r="H18" s="20"/>
      <c r="I18" s="20"/>
      <c r="J18" s="20"/>
      <c r="K18" s="20"/>
      <c r="L18" s="45">
        <v>1</v>
      </c>
      <c r="M18" s="6"/>
      <c r="N18" s="6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23"/>
      <c r="AA18" s="23"/>
      <c r="AB18" s="23"/>
      <c r="AC18" s="23"/>
      <c r="AD18" s="20"/>
      <c r="AE18" s="20"/>
      <c r="AF18" s="20"/>
      <c r="AG18" s="20">
        <v>1</v>
      </c>
      <c r="AH18" s="20"/>
      <c r="AI18" s="6"/>
      <c r="AJ18" s="6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>
        <f t="shared" si="0"/>
        <v>2</v>
      </c>
    </row>
    <row r="19" spans="1:49" x14ac:dyDescent="0.2">
      <c r="A19" s="25">
        <v>16</v>
      </c>
      <c r="B19" s="8" t="s">
        <v>671</v>
      </c>
      <c r="C19" s="20"/>
      <c r="D19" s="20">
        <v>1</v>
      </c>
      <c r="E19" s="20"/>
      <c r="F19" s="20"/>
      <c r="G19" s="20"/>
      <c r="H19" s="45">
        <v>1</v>
      </c>
      <c r="I19" s="20"/>
      <c r="J19" s="20">
        <v>1</v>
      </c>
      <c r="K19" s="20"/>
      <c r="L19" s="20"/>
      <c r="M19" s="6"/>
      <c r="N19" s="6"/>
      <c r="O19" s="10">
        <v>1</v>
      </c>
      <c r="P19" s="10"/>
      <c r="Q19" s="10"/>
      <c r="R19" s="10"/>
      <c r="S19" s="10"/>
      <c r="T19" s="10"/>
      <c r="U19" s="10">
        <v>1</v>
      </c>
      <c r="V19" s="10"/>
      <c r="W19" s="10"/>
      <c r="X19" s="10"/>
      <c r="Y19" s="10"/>
      <c r="Z19" s="23"/>
      <c r="AA19" s="23"/>
      <c r="AB19" s="23"/>
      <c r="AC19" s="23"/>
      <c r="AD19" s="20">
        <v>1</v>
      </c>
      <c r="AE19" s="20"/>
      <c r="AF19" s="20">
        <v>1</v>
      </c>
      <c r="AG19" s="20">
        <v>1</v>
      </c>
      <c r="AH19" s="20">
        <v>1</v>
      </c>
      <c r="AI19" s="6">
        <v>1</v>
      </c>
      <c r="AJ19" s="6"/>
      <c r="AK19" s="10"/>
      <c r="AL19" s="10">
        <v>1</v>
      </c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>
        <f t="shared" si="0"/>
        <v>11</v>
      </c>
    </row>
    <row r="20" spans="1:49" x14ac:dyDescent="0.2">
      <c r="A20" s="25">
        <v>17</v>
      </c>
      <c r="B20" s="8" t="s">
        <v>1094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6"/>
      <c r="N20" s="6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23"/>
      <c r="AA20" s="23"/>
      <c r="AB20" s="23"/>
      <c r="AC20" s="23"/>
      <c r="AD20" s="20"/>
      <c r="AE20" s="20"/>
      <c r="AF20" s="20"/>
      <c r="AG20" s="20"/>
      <c r="AH20" s="20"/>
      <c r="AI20" s="6"/>
      <c r="AJ20" s="6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>
        <f t="shared" si="0"/>
        <v>0</v>
      </c>
    </row>
    <row r="21" spans="1:49" x14ac:dyDescent="0.2">
      <c r="A21" s="25">
        <v>18</v>
      </c>
      <c r="B21" s="7" t="s">
        <v>815</v>
      </c>
      <c r="C21" s="20"/>
      <c r="D21" s="20"/>
      <c r="E21" s="20"/>
      <c r="F21" s="20"/>
      <c r="G21" s="20"/>
      <c r="H21" s="20"/>
      <c r="I21" s="20"/>
      <c r="J21" s="20">
        <v>1</v>
      </c>
      <c r="K21" s="20">
        <v>1</v>
      </c>
      <c r="L21" s="20">
        <v>1</v>
      </c>
      <c r="M21" s="6"/>
      <c r="N21" s="6"/>
      <c r="O21" s="10"/>
      <c r="P21" s="10"/>
      <c r="Q21" s="10">
        <v>1</v>
      </c>
      <c r="R21" s="10"/>
      <c r="S21" s="10">
        <v>1</v>
      </c>
      <c r="T21" s="10"/>
      <c r="U21" s="10"/>
      <c r="V21" s="10">
        <v>1</v>
      </c>
      <c r="W21" s="10"/>
      <c r="X21" s="10">
        <v>1</v>
      </c>
      <c r="Y21" s="10"/>
      <c r="Z21" s="23"/>
      <c r="AA21" s="23">
        <v>1</v>
      </c>
      <c r="AB21" s="23">
        <v>1</v>
      </c>
      <c r="AC21" s="23">
        <v>1</v>
      </c>
      <c r="AD21" s="20">
        <v>1</v>
      </c>
      <c r="AE21" s="20">
        <v>1</v>
      </c>
      <c r="AF21" s="20">
        <v>1</v>
      </c>
      <c r="AG21" s="20"/>
      <c r="AH21" s="20"/>
      <c r="AI21" s="6"/>
      <c r="AJ21" s="6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>
        <f t="shared" si="0"/>
        <v>13</v>
      </c>
    </row>
    <row r="22" spans="1:49" x14ac:dyDescent="0.2">
      <c r="A22" s="25">
        <v>19</v>
      </c>
      <c r="B22" s="7" t="s">
        <v>454</v>
      </c>
      <c r="C22" s="20"/>
      <c r="D22" s="20"/>
      <c r="E22" s="20"/>
      <c r="F22" s="20"/>
      <c r="G22" s="20"/>
      <c r="H22" s="20">
        <v>1</v>
      </c>
      <c r="I22" s="20"/>
      <c r="J22" s="21"/>
      <c r="K22" s="20"/>
      <c r="L22" s="20">
        <v>1</v>
      </c>
      <c r="M22" s="6"/>
      <c r="N22" s="6"/>
      <c r="O22" s="10">
        <v>1</v>
      </c>
      <c r="P22" s="10"/>
      <c r="Q22" s="10">
        <v>1</v>
      </c>
      <c r="R22" s="10"/>
      <c r="S22" s="10"/>
      <c r="T22" s="10"/>
      <c r="U22" s="10"/>
      <c r="V22" s="10"/>
      <c r="W22" s="10">
        <v>1</v>
      </c>
      <c r="X22" s="10">
        <v>1</v>
      </c>
      <c r="Y22" s="10"/>
      <c r="Z22" s="23"/>
      <c r="AA22" s="23"/>
      <c r="AB22" s="23"/>
      <c r="AC22" s="23"/>
      <c r="AD22" s="20">
        <v>1</v>
      </c>
      <c r="AE22" s="20">
        <v>1</v>
      </c>
      <c r="AF22" s="21"/>
      <c r="AG22" s="20">
        <v>1</v>
      </c>
      <c r="AH22" s="20"/>
      <c r="AI22" s="6"/>
      <c r="AJ22" s="6">
        <v>1</v>
      </c>
      <c r="AK22" s="10"/>
      <c r="AL22" s="10"/>
      <c r="AM22" s="10"/>
      <c r="AN22" s="10"/>
      <c r="AO22" s="10"/>
      <c r="AP22" s="10"/>
      <c r="AQ22" s="10"/>
      <c r="AR22" s="10">
        <v>1</v>
      </c>
      <c r="AS22" s="10"/>
      <c r="AT22" s="10"/>
      <c r="AU22" s="10"/>
      <c r="AV22" s="10"/>
      <c r="AW22">
        <f t="shared" si="0"/>
        <v>11</v>
      </c>
    </row>
    <row r="23" spans="1:49" x14ac:dyDescent="0.2">
      <c r="A23" s="25">
        <v>20</v>
      </c>
      <c r="B23" s="7" t="s">
        <v>1251</v>
      </c>
      <c r="C23" s="20"/>
      <c r="D23" s="20"/>
      <c r="E23" s="20"/>
      <c r="F23" s="20"/>
      <c r="G23" s="20"/>
      <c r="H23" s="20"/>
      <c r="I23" s="20"/>
      <c r="J23" s="20"/>
      <c r="K23" s="20">
        <v>1</v>
      </c>
      <c r="L23" s="20"/>
      <c r="M23" s="6"/>
      <c r="N23" s="6"/>
      <c r="O23" s="10">
        <v>1</v>
      </c>
      <c r="P23" s="10"/>
      <c r="Q23" s="10">
        <v>1</v>
      </c>
      <c r="R23" s="10">
        <v>1</v>
      </c>
      <c r="S23" s="10">
        <v>1</v>
      </c>
      <c r="T23" s="10"/>
      <c r="U23" s="10"/>
      <c r="V23" s="10">
        <v>1</v>
      </c>
      <c r="W23" s="10"/>
      <c r="X23" s="10">
        <v>1</v>
      </c>
      <c r="Y23" s="10">
        <v>1</v>
      </c>
      <c r="Z23" s="23"/>
      <c r="AA23" s="23"/>
      <c r="AB23" s="23"/>
      <c r="AC23" s="23"/>
      <c r="AD23" s="20">
        <v>1</v>
      </c>
      <c r="AE23" s="20"/>
      <c r="AF23" s="20"/>
      <c r="AG23" s="20"/>
      <c r="AH23" s="20">
        <v>1</v>
      </c>
      <c r="AI23" s="6"/>
      <c r="AJ23" s="6"/>
      <c r="AK23" s="10"/>
      <c r="AL23" s="10"/>
      <c r="AM23" s="10"/>
      <c r="AN23" s="10">
        <v>1</v>
      </c>
      <c r="AO23" s="10"/>
      <c r="AP23" s="10"/>
      <c r="AQ23" s="10"/>
      <c r="AR23" s="10"/>
      <c r="AS23" s="10"/>
      <c r="AT23" s="10"/>
      <c r="AU23" s="10"/>
      <c r="AV23" s="10"/>
      <c r="AW23">
        <f t="shared" si="0"/>
        <v>11</v>
      </c>
    </row>
    <row r="24" spans="1:49" x14ac:dyDescent="0.2">
      <c r="A24" s="25">
        <v>21</v>
      </c>
      <c r="B24" s="7" t="s">
        <v>45</v>
      </c>
      <c r="C24" s="20"/>
      <c r="D24" s="20"/>
      <c r="E24" s="20"/>
      <c r="F24" s="20"/>
      <c r="G24" s="20"/>
      <c r="H24" s="20"/>
      <c r="I24" s="20"/>
      <c r="J24" s="20"/>
      <c r="K24" s="20">
        <v>1</v>
      </c>
      <c r="L24" s="20"/>
      <c r="M24" s="6"/>
      <c r="N24" s="6"/>
      <c r="O24" s="10">
        <v>1</v>
      </c>
      <c r="P24" s="10"/>
      <c r="Q24" s="10">
        <v>1</v>
      </c>
      <c r="R24" s="10">
        <v>1</v>
      </c>
      <c r="S24" s="10"/>
      <c r="T24" s="10"/>
      <c r="U24" s="10">
        <v>1</v>
      </c>
      <c r="V24" s="10"/>
      <c r="W24" s="10"/>
      <c r="X24" s="10">
        <v>1</v>
      </c>
      <c r="Y24" s="10"/>
      <c r="Z24" s="23"/>
      <c r="AA24" s="23"/>
      <c r="AB24" s="23"/>
      <c r="AC24" s="23"/>
      <c r="AD24" s="20">
        <v>1</v>
      </c>
      <c r="AE24" s="20"/>
      <c r="AF24" s="20"/>
      <c r="AG24" s="20"/>
      <c r="AH24" s="20">
        <v>1</v>
      </c>
      <c r="AI24" s="6"/>
      <c r="AJ24" s="6"/>
      <c r="AK24" s="10"/>
      <c r="AL24" s="10"/>
      <c r="AM24" s="10"/>
      <c r="AN24" s="10">
        <v>1</v>
      </c>
      <c r="AO24" s="10"/>
      <c r="AP24" s="10"/>
      <c r="AQ24" s="10">
        <v>1</v>
      </c>
      <c r="AR24" s="10"/>
      <c r="AS24" s="10"/>
      <c r="AT24" s="10"/>
      <c r="AU24" s="10"/>
      <c r="AV24" s="10"/>
      <c r="AW24">
        <f t="shared" si="0"/>
        <v>10</v>
      </c>
    </row>
    <row r="25" spans="1:49" x14ac:dyDescent="0.2">
      <c r="A25" s="25">
        <v>22</v>
      </c>
      <c r="B25" s="7" t="s">
        <v>853</v>
      </c>
      <c r="C25" s="20"/>
      <c r="D25" s="20">
        <v>1</v>
      </c>
      <c r="E25" s="45">
        <v>1</v>
      </c>
      <c r="F25" s="20">
        <v>1</v>
      </c>
      <c r="G25" s="20"/>
      <c r="H25" s="20"/>
      <c r="I25" s="20"/>
      <c r="J25" s="20">
        <v>1</v>
      </c>
      <c r="K25" s="20"/>
      <c r="L25" s="20"/>
      <c r="M25" s="6"/>
      <c r="N25" s="6"/>
      <c r="O25" s="10"/>
      <c r="P25" s="10"/>
      <c r="Q25" s="10">
        <v>1</v>
      </c>
      <c r="R25" s="10"/>
      <c r="S25" s="10"/>
      <c r="T25" s="10"/>
      <c r="U25" s="10"/>
      <c r="V25" s="49">
        <v>1</v>
      </c>
      <c r="W25" s="10"/>
      <c r="X25" s="10"/>
      <c r="Y25" s="10"/>
      <c r="Z25" s="23"/>
      <c r="AA25" s="23"/>
      <c r="AB25" s="23"/>
      <c r="AC25" s="23"/>
      <c r="AD25" s="20"/>
      <c r="AE25" s="20"/>
      <c r="AF25" s="20">
        <v>1</v>
      </c>
      <c r="AG25" s="20">
        <v>1</v>
      </c>
      <c r="AH25" s="20"/>
      <c r="AI25" s="6"/>
      <c r="AJ25" s="6"/>
      <c r="AK25" s="10">
        <v>1</v>
      </c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>
        <f t="shared" si="0"/>
        <v>9</v>
      </c>
    </row>
    <row r="26" spans="1:49" x14ac:dyDescent="0.2">
      <c r="A26" s="25">
        <v>23</v>
      </c>
      <c r="B26" s="7" t="s">
        <v>385</v>
      </c>
      <c r="C26" s="20"/>
      <c r="D26" s="20">
        <v>1</v>
      </c>
      <c r="E26" s="20">
        <v>1</v>
      </c>
      <c r="F26" s="20">
        <v>1</v>
      </c>
      <c r="G26" s="20"/>
      <c r="H26" s="20"/>
      <c r="I26" s="20"/>
      <c r="J26" s="21">
        <v>1</v>
      </c>
      <c r="K26" s="20"/>
      <c r="L26" s="20"/>
      <c r="M26" s="6"/>
      <c r="N26" s="6"/>
      <c r="O26" s="10"/>
      <c r="P26" s="10"/>
      <c r="Q26" s="10">
        <v>1</v>
      </c>
      <c r="R26" s="10"/>
      <c r="S26" s="10"/>
      <c r="T26" s="10"/>
      <c r="U26" s="10"/>
      <c r="V26" s="10"/>
      <c r="W26" s="10"/>
      <c r="X26" s="10"/>
      <c r="Y26" s="10"/>
      <c r="Z26" s="23"/>
      <c r="AA26" s="23"/>
      <c r="AB26" s="23"/>
      <c r="AC26" s="23"/>
      <c r="AD26" s="20"/>
      <c r="AE26" s="20"/>
      <c r="AF26" s="21">
        <v>1</v>
      </c>
      <c r="AG26" s="20">
        <v>1</v>
      </c>
      <c r="AH26" s="20"/>
      <c r="AI26" s="6"/>
      <c r="AJ26" s="6"/>
      <c r="AK26" s="10">
        <v>1</v>
      </c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>
        <f t="shared" si="0"/>
        <v>8</v>
      </c>
    </row>
    <row r="27" spans="1:49" x14ac:dyDescent="0.2">
      <c r="A27" s="25">
        <v>24</v>
      </c>
      <c r="B27" s="7" t="s">
        <v>1211</v>
      </c>
      <c r="C27" s="20">
        <v>1</v>
      </c>
      <c r="D27" s="20">
        <v>1</v>
      </c>
      <c r="E27" s="20"/>
      <c r="F27" s="20"/>
      <c r="G27" s="20"/>
      <c r="H27" s="20">
        <v>1</v>
      </c>
      <c r="I27" s="20">
        <v>1</v>
      </c>
      <c r="J27" s="20"/>
      <c r="K27" s="20"/>
      <c r="L27" s="21"/>
      <c r="M27" s="6"/>
      <c r="N27" s="6">
        <v>1</v>
      </c>
      <c r="O27" s="49">
        <v>1</v>
      </c>
      <c r="P27" s="10"/>
      <c r="Q27" s="10">
        <v>1</v>
      </c>
      <c r="R27" s="10">
        <v>1</v>
      </c>
      <c r="S27" s="10">
        <v>1</v>
      </c>
      <c r="T27" s="10">
        <v>1</v>
      </c>
      <c r="U27" s="10">
        <v>1</v>
      </c>
      <c r="V27" s="10"/>
      <c r="W27" s="10">
        <v>1</v>
      </c>
      <c r="X27" s="10">
        <v>1</v>
      </c>
      <c r="Y27" s="10">
        <v>1</v>
      </c>
      <c r="Z27" s="23">
        <v>1</v>
      </c>
      <c r="AA27" s="23">
        <v>1</v>
      </c>
      <c r="AB27" s="23">
        <v>1</v>
      </c>
      <c r="AC27" s="23">
        <v>1</v>
      </c>
      <c r="AD27" s="20">
        <v>1</v>
      </c>
      <c r="AE27" s="20">
        <v>1</v>
      </c>
      <c r="AF27" s="20">
        <v>1</v>
      </c>
      <c r="AG27" s="20">
        <v>1</v>
      </c>
      <c r="AH27" s="21">
        <v>1</v>
      </c>
      <c r="AI27" s="6">
        <v>1</v>
      </c>
      <c r="AJ27" s="6">
        <v>1</v>
      </c>
      <c r="AK27" s="10"/>
      <c r="AL27" s="10"/>
      <c r="AM27" s="10">
        <v>1</v>
      </c>
      <c r="AN27" s="10"/>
      <c r="AO27" s="10"/>
      <c r="AP27" s="10"/>
      <c r="AQ27" s="10"/>
      <c r="AR27" s="10">
        <v>1</v>
      </c>
      <c r="AS27" s="10"/>
      <c r="AT27" s="10"/>
      <c r="AU27" s="10"/>
      <c r="AV27" s="10"/>
      <c r="AW27">
        <f t="shared" si="0"/>
        <v>27</v>
      </c>
    </row>
    <row r="28" spans="1:49" x14ac:dyDescent="0.2">
      <c r="A28" s="25">
        <v>25</v>
      </c>
      <c r="B28" s="7" t="s">
        <v>1246</v>
      </c>
      <c r="C28" s="20"/>
      <c r="D28" s="20"/>
      <c r="E28" s="20">
        <v>1</v>
      </c>
      <c r="F28" s="20"/>
      <c r="G28" s="20"/>
      <c r="H28" s="20"/>
      <c r="I28" s="20"/>
      <c r="J28" s="48">
        <v>1</v>
      </c>
      <c r="K28" s="20"/>
      <c r="L28" s="20">
        <v>1</v>
      </c>
      <c r="M28" s="14"/>
      <c r="N28" s="14">
        <v>1</v>
      </c>
      <c r="O28" s="5"/>
      <c r="P28" s="5">
        <v>1</v>
      </c>
      <c r="Q28" s="5">
        <v>1</v>
      </c>
      <c r="R28" s="5">
        <v>1</v>
      </c>
      <c r="S28" s="5">
        <v>1</v>
      </c>
      <c r="T28" s="5"/>
      <c r="U28" s="5"/>
      <c r="V28" s="5"/>
      <c r="W28" s="5"/>
      <c r="X28" s="10">
        <v>1</v>
      </c>
      <c r="Y28" s="10">
        <v>1</v>
      </c>
      <c r="Z28" s="23"/>
      <c r="AA28" s="23"/>
      <c r="AB28" s="23"/>
      <c r="AC28" s="23"/>
      <c r="AD28" s="20"/>
      <c r="AE28" s="20"/>
      <c r="AF28" s="19">
        <v>1</v>
      </c>
      <c r="AG28" s="20"/>
      <c r="AH28" s="20">
        <v>1</v>
      </c>
      <c r="AI28" s="14">
        <v>1</v>
      </c>
      <c r="AJ28" s="14">
        <v>1</v>
      </c>
      <c r="AK28" s="5">
        <v>1</v>
      </c>
      <c r="AL28" s="5"/>
      <c r="AM28" s="5">
        <v>1</v>
      </c>
      <c r="AN28" s="5"/>
      <c r="AO28" s="5"/>
      <c r="AP28" s="5"/>
      <c r="AQ28" s="5"/>
      <c r="AR28" s="5"/>
      <c r="AS28" s="10"/>
      <c r="AT28" s="10"/>
      <c r="AU28" s="10"/>
      <c r="AV28" s="10"/>
      <c r="AW28">
        <f t="shared" si="0"/>
        <v>16</v>
      </c>
    </row>
    <row r="29" spans="1:49" x14ac:dyDescent="0.2">
      <c r="A29" s="25">
        <v>26</v>
      </c>
      <c r="B29" s="7" t="s">
        <v>949</v>
      </c>
      <c r="C29" s="45">
        <v>1</v>
      </c>
      <c r="D29" s="20"/>
      <c r="E29" s="20"/>
      <c r="F29" s="20"/>
      <c r="G29" s="20">
        <v>1</v>
      </c>
      <c r="H29" s="20"/>
      <c r="I29" s="20"/>
      <c r="J29" s="20"/>
      <c r="K29" s="20"/>
      <c r="L29" s="20">
        <v>1</v>
      </c>
      <c r="M29" s="6">
        <v>1</v>
      </c>
      <c r="N29" s="6"/>
      <c r="O29" s="10"/>
      <c r="P29" s="10"/>
      <c r="Q29" s="10">
        <v>1</v>
      </c>
      <c r="R29" s="10"/>
      <c r="S29" s="10"/>
      <c r="T29" s="10"/>
      <c r="U29" s="10"/>
      <c r="V29" s="10"/>
      <c r="W29" s="10"/>
      <c r="X29" s="10">
        <v>1</v>
      </c>
      <c r="Y29" s="10">
        <v>1</v>
      </c>
      <c r="Z29" s="23"/>
      <c r="AA29" s="23"/>
      <c r="AB29" s="23"/>
      <c r="AC29" s="23"/>
      <c r="AD29" s="45">
        <v>1</v>
      </c>
      <c r="AE29" s="20">
        <v>1</v>
      </c>
      <c r="AF29" s="20"/>
      <c r="AG29" s="20">
        <v>1</v>
      </c>
      <c r="AH29" s="20"/>
      <c r="AI29" s="6"/>
      <c r="AJ29" s="6">
        <v>1</v>
      </c>
      <c r="AK29" s="10"/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/>
      <c r="AU29" s="10"/>
      <c r="AV29" s="10"/>
      <c r="AW29">
        <f t="shared" si="0"/>
        <v>13</v>
      </c>
    </row>
    <row r="30" spans="1:49" x14ac:dyDescent="0.2">
      <c r="A30" s="25">
        <v>27</v>
      </c>
      <c r="B30" s="9" t="s">
        <v>246</v>
      </c>
      <c r="C30" s="21"/>
      <c r="D30" s="21"/>
      <c r="E30" s="21"/>
      <c r="F30" s="21"/>
      <c r="G30" s="21"/>
      <c r="H30" s="20"/>
      <c r="I30" s="22"/>
      <c r="J30" s="19"/>
      <c r="K30" s="20"/>
      <c r="L30" s="27"/>
      <c r="M30" s="6"/>
      <c r="N30" s="6"/>
      <c r="O30" s="10"/>
      <c r="P30" s="10">
        <v>1</v>
      </c>
      <c r="Q30" s="10">
        <v>1</v>
      </c>
      <c r="R30" s="10">
        <v>1</v>
      </c>
      <c r="S30" s="10">
        <v>1</v>
      </c>
      <c r="T30" s="10">
        <v>1</v>
      </c>
      <c r="U30" s="10">
        <v>1</v>
      </c>
      <c r="V30" s="10"/>
      <c r="W30" s="10"/>
      <c r="X30" s="10">
        <v>1</v>
      </c>
      <c r="Y30" s="10"/>
      <c r="Z30" s="24"/>
      <c r="AA30" s="24"/>
      <c r="AB30" s="24"/>
      <c r="AC30" s="24"/>
      <c r="AD30" s="20">
        <v>1</v>
      </c>
      <c r="AE30" s="22">
        <v>1</v>
      </c>
      <c r="AF30" s="19">
        <v>1</v>
      </c>
      <c r="AG30" s="20"/>
      <c r="AH30" s="27"/>
      <c r="AI30" s="6"/>
      <c r="AJ30" s="6"/>
      <c r="AK30" s="10"/>
      <c r="AL30" s="10">
        <v>1</v>
      </c>
      <c r="AM30" s="10"/>
      <c r="AN30" s="10"/>
      <c r="AO30" s="10"/>
      <c r="AP30" s="10"/>
      <c r="AQ30" s="10"/>
      <c r="AR30" s="10">
        <v>1</v>
      </c>
      <c r="AS30" s="10"/>
      <c r="AT30" s="10"/>
      <c r="AU30" s="10"/>
      <c r="AV30" s="10"/>
      <c r="AW30">
        <f t="shared" si="0"/>
        <v>12</v>
      </c>
    </row>
    <row r="31" spans="1:49" x14ac:dyDescent="0.2">
      <c r="A31" s="25">
        <v>28</v>
      </c>
      <c r="B31" s="7" t="s">
        <v>593</v>
      </c>
      <c r="C31" s="20"/>
      <c r="D31" s="20"/>
      <c r="E31" s="20"/>
      <c r="F31" s="20">
        <v>1</v>
      </c>
      <c r="G31" s="20">
        <v>1</v>
      </c>
      <c r="H31" s="20">
        <v>1</v>
      </c>
      <c r="I31" s="22">
        <v>1</v>
      </c>
      <c r="J31" s="20"/>
      <c r="K31" s="20"/>
      <c r="L31" s="20">
        <v>1</v>
      </c>
      <c r="M31" s="6"/>
      <c r="N31" s="6"/>
      <c r="O31" s="10"/>
      <c r="P31" s="10"/>
      <c r="Q31" s="10">
        <v>1</v>
      </c>
      <c r="R31" s="10">
        <v>1</v>
      </c>
      <c r="S31" s="10">
        <v>1</v>
      </c>
      <c r="T31" s="10"/>
      <c r="U31" s="10">
        <v>1</v>
      </c>
      <c r="V31" s="10">
        <v>1</v>
      </c>
      <c r="W31" s="10"/>
      <c r="X31" s="10">
        <v>1</v>
      </c>
      <c r="Y31" s="10">
        <v>1</v>
      </c>
      <c r="Z31" s="23"/>
      <c r="AA31" s="23"/>
      <c r="AB31" s="23">
        <v>1</v>
      </c>
      <c r="AC31" s="23">
        <v>1</v>
      </c>
      <c r="AD31" s="20">
        <v>1</v>
      </c>
      <c r="AE31" s="22">
        <v>1</v>
      </c>
      <c r="AF31" s="20">
        <v>1</v>
      </c>
      <c r="AG31" s="20"/>
      <c r="AH31" s="20"/>
      <c r="AI31" s="6"/>
      <c r="AJ31" s="6"/>
      <c r="AK31" s="10"/>
      <c r="AL31" s="10"/>
      <c r="AM31" s="10"/>
      <c r="AN31" s="10"/>
      <c r="AO31" s="10"/>
      <c r="AP31" s="10"/>
      <c r="AQ31" s="10"/>
      <c r="AR31" s="10">
        <v>1</v>
      </c>
      <c r="AS31" s="10"/>
      <c r="AT31" s="10"/>
      <c r="AU31" s="10"/>
      <c r="AV31" s="10"/>
      <c r="AW31">
        <f t="shared" si="0"/>
        <v>18</v>
      </c>
    </row>
    <row r="32" spans="1:49" x14ac:dyDescent="0.2">
      <c r="A32" s="25">
        <v>29</v>
      </c>
      <c r="B32" s="7" t="s">
        <v>625</v>
      </c>
      <c r="C32" s="20"/>
      <c r="D32" s="20"/>
      <c r="E32" s="20"/>
      <c r="F32" s="20"/>
      <c r="G32" s="20"/>
      <c r="H32" s="20"/>
      <c r="I32" s="22"/>
      <c r="J32" s="20"/>
      <c r="K32" s="20"/>
      <c r="L32" s="20"/>
      <c r="M32" s="6"/>
      <c r="N32" s="6"/>
      <c r="O32" s="10"/>
      <c r="P32" s="10"/>
      <c r="Q32" s="10"/>
      <c r="R32" s="10"/>
      <c r="S32" s="10">
        <v>1</v>
      </c>
      <c r="T32" s="10"/>
      <c r="U32" s="10"/>
      <c r="V32" s="10"/>
      <c r="W32" s="10"/>
      <c r="X32" s="10"/>
      <c r="Y32" s="10"/>
      <c r="Z32" s="23"/>
      <c r="AA32" s="23"/>
      <c r="AB32" s="23"/>
      <c r="AC32" s="23"/>
      <c r="AD32" s="20"/>
      <c r="AE32" s="22"/>
      <c r="AF32" s="20"/>
      <c r="AG32" s="20"/>
      <c r="AH32" s="20"/>
      <c r="AI32" s="6"/>
      <c r="AJ32" s="6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>
        <f t="shared" si="0"/>
        <v>1</v>
      </c>
    </row>
    <row r="33" spans="1:49" x14ac:dyDescent="0.2">
      <c r="A33" s="25">
        <v>30</v>
      </c>
      <c r="B33" s="7" t="s">
        <v>82</v>
      </c>
      <c r="C33" s="20"/>
      <c r="D33" s="45">
        <v>1</v>
      </c>
      <c r="E33" s="20"/>
      <c r="F33" s="20"/>
      <c r="G33" s="20"/>
      <c r="H33" s="20"/>
      <c r="I33" s="20"/>
      <c r="J33" s="21"/>
      <c r="K33" s="20"/>
      <c r="L33" s="20"/>
      <c r="M33" s="6"/>
      <c r="N33" s="6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26"/>
      <c r="AA33" s="23"/>
      <c r="AB33" s="23"/>
      <c r="AC33" s="23"/>
      <c r="AD33" s="20"/>
      <c r="AE33" s="20"/>
      <c r="AF33" s="21"/>
      <c r="AG33" s="20">
        <v>1</v>
      </c>
      <c r="AH33" s="20"/>
      <c r="AI33" s="6">
        <v>1</v>
      </c>
      <c r="AJ33" s="6">
        <v>1</v>
      </c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>
        <f t="shared" si="0"/>
        <v>4</v>
      </c>
    </row>
    <row r="34" spans="1:49" x14ac:dyDescent="0.2">
      <c r="A34" s="25">
        <v>31</v>
      </c>
      <c r="B34" s="7" t="s">
        <v>867</v>
      </c>
      <c r="C34" s="20"/>
      <c r="D34" s="20"/>
      <c r="E34" s="20"/>
      <c r="F34" s="20"/>
      <c r="G34" s="20"/>
      <c r="H34" s="20"/>
      <c r="I34" s="20"/>
      <c r="J34" s="21"/>
      <c r="K34" s="20"/>
      <c r="L34" s="20"/>
      <c r="M34" s="6"/>
      <c r="N34" s="6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23"/>
      <c r="AA34" s="23"/>
      <c r="AB34" s="23"/>
      <c r="AC34" s="23"/>
      <c r="AD34" s="20"/>
      <c r="AE34" s="20"/>
      <c r="AF34" s="21"/>
      <c r="AG34" s="20">
        <v>1</v>
      </c>
      <c r="AH34" s="20"/>
      <c r="AI34" s="6">
        <v>1</v>
      </c>
      <c r="AJ34" s="6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>
        <f t="shared" si="0"/>
        <v>2</v>
      </c>
    </row>
    <row r="35" spans="1:49" x14ac:dyDescent="0.2">
      <c r="A35" s="25">
        <v>32</v>
      </c>
      <c r="B35" s="7" t="s">
        <v>509</v>
      </c>
      <c r="C35" s="20"/>
      <c r="D35" s="20"/>
      <c r="E35" s="20"/>
      <c r="F35" s="20"/>
      <c r="G35" s="20"/>
      <c r="H35" s="20"/>
      <c r="I35" s="20"/>
      <c r="J35" s="21">
        <v>1</v>
      </c>
      <c r="K35" s="20"/>
      <c r="L35" s="20">
        <v>1</v>
      </c>
      <c r="M35" s="6">
        <v>1</v>
      </c>
      <c r="N35" s="6">
        <v>1</v>
      </c>
      <c r="O35" s="10">
        <v>1</v>
      </c>
      <c r="P35" s="10">
        <v>1</v>
      </c>
      <c r="Q35" s="10">
        <v>1</v>
      </c>
      <c r="R35" s="10">
        <v>1</v>
      </c>
      <c r="S35" s="10"/>
      <c r="T35" s="10"/>
      <c r="U35" s="10"/>
      <c r="V35" s="10"/>
      <c r="W35" s="10"/>
      <c r="X35" s="10">
        <v>1</v>
      </c>
      <c r="Y35" s="10"/>
      <c r="Z35" s="23"/>
      <c r="AA35" s="23"/>
      <c r="AB35" s="23"/>
      <c r="AC35" s="23"/>
      <c r="AD35" s="20"/>
      <c r="AE35" s="20"/>
      <c r="AF35" s="21"/>
      <c r="AG35" s="20">
        <v>1</v>
      </c>
      <c r="AH35" s="20">
        <v>1</v>
      </c>
      <c r="AI35" s="6"/>
      <c r="AJ35" s="6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>
        <f t="shared" si="0"/>
        <v>11</v>
      </c>
    </row>
    <row r="36" spans="1:49" x14ac:dyDescent="0.2">
      <c r="A36" s="25">
        <v>33</v>
      </c>
      <c r="B36" s="7" t="s">
        <v>1215</v>
      </c>
      <c r="C36" s="20">
        <v>1</v>
      </c>
      <c r="D36" s="20">
        <v>1</v>
      </c>
      <c r="E36" s="20"/>
      <c r="F36" s="27"/>
      <c r="G36" s="20">
        <v>1</v>
      </c>
      <c r="H36" s="20"/>
      <c r="I36" s="20"/>
      <c r="J36" s="21">
        <v>1</v>
      </c>
      <c r="K36" s="20"/>
      <c r="L36" s="20">
        <v>1</v>
      </c>
      <c r="M36" s="6"/>
      <c r="N36" s="6">
        <v>1</v>
      </c>
      <c r="O36" s="10"/>
      <c r="P36" s="10"/>
      <c r="Q36" s="10">
        <v>1</v>
      </c>
      <c r="R36" s="10"/>
      <c r="S36" s="46">
        <v>1</v>
      </c>
      <c r="T36" s="10"/>
      <c r="U36" s="10">
        <v>1</v>
      </c>
      <c r="V36" s="10"/>
      <c r="W36" s="10"/>
      <c r="X36" s="10">
        <v>1</v>
      </c>
      <c r="Y36" s="10">
        <v>1</v>
      </c>
      <c r="Z36" s="23"/>
      <c r="AA36" s="23">
        <v>1</v>
      </c>
      <c r="AB36" s="23">
        <v>1</v>
      </c>
      <c r="AC36" s="23">
        <v>1</v>
      </c>
      <c r="AD36" s="20">
        <v>1</v>
      </c>
      <c r="AE36" s="20">
        <v>1</v>
      </c>
      <c r="AF36" s="53">
        <v>1</v>
      </c>
      <c r="AG36" s="20"/>
      <c r="AH36" s="20">
        <v>1</v>
      </c>
      <c r="AI36" s="6">
        <v>1</v>
      </c>
      <c r="AJ36" s="6"/>
      <c r="AK36" s="10"/>
      <c r="AL36" s="10">
        <v>1</v>
      </c>
      <c r="AM36" s="10">
        <v>1</v>
      </c>
      <c r="AN36" s="10">
        <v>1</v>
      </c>
      <c r="AO36" s="10"/>
      <c r="AP36" s="10"/>
      <c r="AQ36" s="10"/>
      <c r="AR36" s="10">
        <v>1</v>
      </c>
      <c r="AS36" s="10"/>
      <c r="AT36" s="10"/>
      <c r="AU36" s="10"/>
      <c r="AV36" s="10"/>
      <c r="AW36">
        <f t="shared" si="0"/>
        <v>23</v>
      </c>
    </row>
    <row r="37" spans="1:49" x14ac:dyDescent="0.2">
      <c r="A37" s="25">
        <v>34</v>
      </c>
      <c r="B37" s="7" t="s">
        <v>775</v>
      </c>
      <c r="C37" s="20"/>
      <c r="D37" s="20"/>
      <c r="E37" s="20"/>
      <c r="F37" s="20"/>
      <c r="G37" s="20"/>
      <c r="H37" s="20"/>
      <c r="I37" s="27"/>
      <c r="J37" s="21"/>
      <c r="K37" s="20"/>
      <c r="L37" s="20"/>
      <c r="M37" s="28"/>
      <c r="N37" s="6"/>
      <c r="O37" s="10"/>
      <c r="P37" s="10"/>
      <c r="Q37" s="10"/>
      <c r="R37" s="10">
        <v>1</v>
      </c>
      <c r="S37" s="10">
        <v>1</v>
      </c>
      <c r="T37" s="10"/>
      <c r="U37" s="10"/>
      <c r="V37" s="10"/>
      <c r="W37" s="10"/>
      <c r="X37" s="10">
        <v>1</v>
      </c>
      <c r="Y37" s="10"/>
      <c r="Z37" s="23"/>
      <c r="AA37" s="23"/>
      <c r="AB37" s="23">
        <v>1</v>
      </c>
      <c r="AC37" s="23"/>
      <c r="AD37" s="20"/>
      <c r="AE37" s="27"/>
      <c r="AF37" s="21"/>
      <c r="AG37" s="20"/>
      <c r="AH37" s="20"/>
      <c r="AI37" s="28">
        <v>1</v>
      </c>
      <c r="AJ37" s="6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>
        <f t="shared" si="0"/>
        <v>5</v>
      </c>
    </row>
    <row r="38" spans="1:49" x14ac:dyDescent="0.2">
      <c r="A38" s="25">
        <v>35</v>
      </c>
      <c r="B38" s="7" t="s">
        <v>763</v>
      </c>
      <c r="C38" s="20"/>
      <c r="D38" s="20">
        <v>1</v>
      </c>
      <c r="E38" s="20"/>
      <c r="F38" s="20">
        <v>1</v>
      </c>
      <c r="G38" s="45">
        <v>1</v>
      </c>
      <c r="H38" s="20"/>
      <c r="I38" s="20">
        <v>1</v>
      </c>
      <c r="J38" s="20"/>
      <c r="K38" s="20">
        <v>1</v>
      </c>
      <c r="L38" s="20"/>
      <c r="M38" s="6"/>
      <c r="N38" s="6"/>
      <c r="O38" s="10"/>
      <c r="P38" s="10"/>
      <c r="Q38" s="10"/>
      <c r="R38" s="10"/>
      <c r="S38" s="10">
        <v>1</v>
      </c>
      <c r="T38" s="10"/>
      <c r="U38" s="10">
        <v>1</v>
      </c>
      <c r="V38" s="10"/>
      <c r="W38" s="10"/>
      <c r="X38" s="10">
        <v>1</v>
      </c>
      <c r="Y38" s="10"/>
      <c r="Z38" s="23"/>
      <c r="AA38" s="23">
        <v>1</v>
      </c>
      <c r="AB38" s="23"/>
      <c r="AC38" s="23"/>
      <c r="AD38" s="20"/>
      <c r="AE38" s="20"/>
      <c r="AF38" s="20"/>
      <c r="AG38" s="20"/>
      <c r="AH38" s="20">
        <v>1</v>
      </c>
      <c r="AI38" s="6">
        <v>1</v>
      </c>
      <c r="AJ38" s="6"/>
      <c r="AK38" s="10">
        <v>1</v>
      </c>
      <c r="AL38" s="10"/>
      <c r="AM38" s="10"/>
      <c r="AN38" s="10">
        <v>1</v>
      </c>
      <c r="AO38" s="10"/>
      <c r="AP38" s="10"/>
      <c r="AQ38" s="10"/>
      <c r="AR38" s="10"/>
      <c r="AS38" s="10"/>
      <c r="AT38" s="10"/>
      <c r="AU38" s="10"/>
      <c r="AV38" s="10"/>
      <c r="AW38">
        <f t="shared" si="0"/>
        <v>13</v>
      </c>
    </row>
    <row r="39" spans="1:49" x14ac:dyDescent="0.2">
      <c r="A39" s="25">
        <v>36</v>
      </c>
      <c r="B39" s="7" t="s">
        <v>188</v>
      </c>
      <c r="C39" s="20"/>
      <c r="D39" s="20"/>
      <c r="E39" s="20"/>
      <c r="F39" s="20">
        <v>1</v>
      </c>
      <c r="G39" s="20"/>
      <c r="H39" s="20">
        <v>1</v>
      </c>
      <c r="I39" s="20"/>
      <c r="J39" s="20"/>
      <c r="K39" s="20"/>
      <c r="L39" s="20">
        <v>1</v>
      </c>
      <c r="M39" s="6"/>
      <c r="N39" s="6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23"/>
      <c r="AA39" s="23"/>
      <c r="AB39" s="23"/>
      <c r="AC39" s="23"/>
      <c r="AD39" s="20"/>
      <c r="AE39" s="20"/>
      <c r="AF39" s="20"/>
      <c r="AG39" s="20"/>
      <c r="AH39" s="20"/>
      <c r="AI39" s="6"/>
      <c r="AJ39" s="6"/>
      <c r="AK39" s="10">
        <v>1</v>
      </c>
      <c r="AL39" s="10"/>
      <c r="AM39" s="10"/>
      <c r="AN39" s="10"/>
      <c r="AO39" s="10">
        <v>1</v>
      </c>
      <c r="AP39" s="10"/>
      <c r="AQ39" s="10"/>
      <c r="AR39" s="10"/>
      <c r="AS39" s="10"/>
      <c r="AT39" s="10"/>
      <c r="AU39" s="10"/>
      <c r="AV39" s="10"/>
      <c r="AW39">
        <f t="shared" si="0"/>
        <v>5</v>
      </c>
    </row>
    <row r="40" spans="1:49" x14ac:dyDescent="0.2">
      <c r="A40" s="25">
        <v>37</v>
      </c>
      <c r="B40" s="7" t="s">
        <v>102</v>
      </c>
      <c r="C40" s="20"/>
      <c r="D40" s="20"/>
      <c r="E40" s="20"/>
      <c r="F40" s="20">
        <v>1</v>
      </c>
      <c r="G40" s="20">
        <v>1</v>
      </c>
      <c r="H40" s="20"/>
      <c r="I40" s="20"/>
      <c r="J40" s="19"/>
      <c r="K40" s="20"/>
      <c r="L40" s="20">
        <v>1</v>
      </c>
      <c r="M40" s="6"/>
      <c r="N40" s="6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23">
        <v>1</v>
      </c>
      <c r="AA40" s="23"/>
      <c r="AB40" s="23"/>
      <c r="AC40" s="23">
        <v>1</v>
      </c>
      <c r="AD40" s="20">
        <v>1</v>
      </c>
      <c r="AE40" s="20"/>
      <c r="AF40" s="19"/>
      <c r="AG40" s="20">
        <v>1</v>
      </c>
      <c r="AH40" s="20"/>
      <c r="AI40" s="6">
        <v>1</v>
      </c>
      <c r="AJ40" s="6">
        <v>1</v>
      </c>
      <c r="AK40" s="10">
        <v>1</v>
      </c>
      <c r="AL40" s="10"/>
      <c r="AM40" s="10">
        <v>1</v>
      </c>
      <c r="AN40" s="10">
        <v>1</v>
      </c>
      <c r="AO40" s="10">
        <v>1</v>
      </c>
      <c r="AP40" s="10"/>
      <c r="AQ40" s="10">
        <v>1</v>
      </c>
      <c r="AR40" s="10">
        <v>1</v>
      </c>
      <c r="AS40" s="10"/>
      <c r="AT40" s="10"/>
      <c r="AU40" s="10"/>
      <c r="AV40" s="10"/>
      <c r="AW40">
        <f t="shared" si="0"/>
        <v>15</v>
      </c>
    </row>
    <row r="41" spans="1:49" x14ac:dyDescent="0.2">
      <c r="A41" s="25">
        <v>38</v>
      </c>
      <c r="B41" s="7" t="s">
        <v>160</v>
      </c>
      <c r="C41" s="20"/>
      <c r="D41" s="20">
        <v>1</v>
      </c>
      <c r="E41" s="20"/>
      <c r="F41" s="20">
        <v>1</v>
      </c>
      <c r="G41" s="20"/>
      <c r="H41" s="20"/>
      <c r="I41" s="20">
        <v>1</v>
      </c>
      <c r="J41" s="19"/>
      <c r="K41" s="20">
        <v>1</v>
      </c>
      <c r="L41" s="20"/>
      <c r="M41" s="6">
        <v>1</v>
      </c>
      <c r="N41" s="6">
        <v>1</v>
      </c>
      <c r="O41" s="10"/>
      <c r="P41" s="10"/>
      <c r="Q41" s="49">
        <v>1</v>
      </c>
      <c r="R41" s="10">
        <v>1</v>
      </c>
      <c r="S41" s="10"/>
      <c r="T41" s="10"/>
      <c r="U41" s="10">
        <v>1</v>
      </c>
      <c r="V41" s="10">
        <v>1</v>
      </c>
      <c r="W41" s="10"/>
      <c r="X41" s="10"/>
      <c r="Y41" s="10">
        <v>1</v>
      </c>
      <c r="Z41" s="23">
        <v>1</v>
      </c>
      <c r="AA41" s="23"/>
      <c r="AB41" s="23">
        <v>1</v>
      </c>
      <c r="AC41" s="23"/>
      <c r="AD41" s="20"/>
      <c r="AE41" s="20"/>
      <c r="AF41" s="19">
        <v>1</v>
      </c>
      <c r="AG41" s="20"/>
      <c r="AH41" s="20">
        <v>1</v>
      </c>
      <c r="AI41" s="6">
        <v>1</v>
      </c>
      <c r="AJ41" s="6"/>
      <c r="AK41" s="10"/>
      <c r="AL41" s="10"/>
      <c r="AM41" s="10"/>
      <c r="AN41" s="10"/>
      <c r="AO41" s="10"/>
      <c r="AP41" s="10"/>
      <c r="AQ41" s="10">
        <v>1</v>
      </c>
      <c r="AR41" s="10"/>
      <c r="AS41" s="10"/>
      <c r="AT41" s="10"/>
      <c r="AU41" s="10"/>
      <c r="AV41" s="10"/>
      <c r="AW41">
        <f t="shared" si="0"/>
        <v>17</v>
      </c>
    </row>
    <row r="42" spans="1:49" x14ac:dyDescent="0.2">
      <c r="A42" s="25">
        <v>39</v>
      </c>
      <c r="B42" s="7" t="s">
        <v>697</v>
      </c>
      <c r="C42" s="20">
        <v>1</v>
      </c>
      <c r="D42" s="20"/>
      <c r="E42" s="20"/>
      <c r="F42" s="20"/>
      <c r="G42" s="20"/>
      <c r="H42" s="45">
        <v>1</v>
      </c>
      <c r="I42" s="12">
        <v>1</v>
      </c>
      <c r="J42" s="12"/>
      <c r="K42" s="12"/>
      <c r="L42" s="12">
        <v>1</v>
      </c>
      <c r="M42" s="15"/>
      <c r="N42" s="15"/>
      <c r="O42" s="11">
        <v>1</v>
      </c>
      <c r="P42" s="11">
        <v>1</v>
      </c>
      <c r="Q42" s="11"/>
      <c r="R42" s="11"/>
      <c r="S42" s="11">
        <v>1</v>
      </c>
      <c r="T42" s="11">
        <v>1</v>
      </c>
      <c r="U42" s="11">
        <v>1</v>
      </c>
      <c r="V42" s="11"/>
      <c r="W42" s="11">
        <v>1</v>
      </c>
      <c r="X42" s="10">
        <v>1</v>
      </c>
      <c r="Y42" s="10"/>
      <c r="Z42" s="23"/>
      <c r="AA42" s="23">
        <v>1</v>
      </c>
      <c r="AB42" s="23">
        <v>1</v>
      </c>
      <c r="AC42" s="23"/>
      <c r="AD42" s="12">
        <v>1</v>
      </c>
      <c r="AE42" s="12"/>
      <c r="AF42" s="12"/>
      <c r="AG42" s="12">
        <v>1</v>
      </c>
      <c r="AH42" s="12"/>
      <c r="AI42" s="15"/>
      <c r="AJ42" s="15">
        <v>1</v>
      </c>
      <c r="AK42" s="11"/>
      <c r="AL42" s="11">
        <v>1</v>
      </c>
      <c r="AM42" s="11"/>
      <c r="AN42" s="11">
        <v>1</v>
      </c>
      <c r="AO42" s="11"/>
      <c r="AP42" s="11"/>
      <c r="AQ42" s="11"/>
      <c r="AR42" s="11">
        <v>1</v>
      </c>
      <c r="AS42" s="10"/>
      <c r="AT42" s="10"/>
      <c r="AU42" s="10"/>
      <c r="AV42" s="10"/>
      <c r="AW42">
        <f t="shared" si="0"/>
        <v>19</v>
      </c>
    </row>
    <row r="43" spans="1:49" x14ac:dyDescent="0.2">
      <c r="A43" s="25">
        <v>40</v>
      </c>
      <c r="B43" s="7" t="s">
        <v>16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6"/>
      <c r="N43" s="6">
        <v>1</v>
      </c>
      <c r="O43" s="10"/>
      <c r="P43" s="10"/>
      <c r="Q43" s="10"/>
      <c r="R43" s="10"/>
      <c r="S43" s="10"/>
      <c r="T43" s="34"/>
      <c r="U43" s="10"/>
      <c r="V43" s="10"/>
      <c r="W43" s="10"/>
      <c r="X43" s="10"/>
      <c r="Y43" s="10"/>
      <c r="Z43" s="23"/>
      <c r="AA43" s="23"/>
      <c r="AB43" s="23"/>
      <c r="AC43" s="23"/>
      <c r="AD43" s="20"/>
      <c r="AE43" s="20">
        <v>1</v>
      </c>
      <c r="AF43" s="20"/>
      <c r="AG43" s="20"/>
      <c r="AH43" s="20"/>
      <c r="AI43" s="6"/>
      <c r="AJ43" s="6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>
        <f t="shared" si="0"/>
        <v>2</v>
      </c>
    </row>
    <row r="44" spans="1:49" x14ac:dyDescent="0.2">
      <c r="A44" s="25">
        <v>41</v>
      </c>
      <c r="B44" s="8" t="s">
        <v>888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6"/>
      <c r="N44" s="6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23"/>
      <c r="AA44" s="23"/>
      <c r="AB44" s="23"/>
      <c r="AC44" s="23"/>
      <c r="AD44" s="20"/>
      <c r="AE44" s="20"/>
      <c r="AF44" s="20"/>
      <c r="AG44" s="20"/>
      <c r="AH44" s="20"/>
      <c r="AI44" s="6"/>
      <c r="AJ44" s="6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>
        <f t="shared" si="0"/>
        <v>0</v>
      </c>
    </row>
    <row r="45" spans="1:49" x14ac:dyDescent="0.2">
      <c r="A45" s="25">
        <v>42</v>
      </c>
      <c r="B45" s="7" t="s">
        <v>1000</v>
      </c>
      <c r="C45" s="20">
        <v>1</v>
      </c>
      <c r="D45" s="20">
        <v>1</v>
      </c>
      <c r="E45" s="20"/>
      <c r="F45" s="20">
        <v>1</v>
      </c>
      <c r="G45" s="20">
        <v>1</v>
      </c>
      <c r="H45" s="20"/>
      <c r="I45" s="20">
        <v>1</v>
      </c>
      <c r="J45" s="20"/>
      <c r="K45" s="20">
        <v>1</v>
      </c>
      <c r="L45" s="20">
        <v>1</v>
      </c>
      <c r="M45" s="6"/>
      <c r="N45" s="6">
        <v>1</v>
      </c>
      <c r="O45" s="10">
        <v>1</v>
      </c>
      <c r="P45" s="10">
        <v>1</v>
      </c>
      <c r="Q45" s="10"/>
      <c r="R45" s="10">
        <v>1</v>
      </c>
      <c r="S45" s="10">
        <v>1</v>
      </c>
      <c r="T45" s="49">
        <v>1</v>
      </c>
      <c r="U45" s="10">
        <v>1</v>
      </c>
      <c r="V45" s="10"/>
      <c r="W45" s="10">
        <v>1</v>
      </c>
      <c r="X45" s="10">
        <v>1</v>
      </c>
      <c r="Y45" s="10">
        <v>1</v>
      </c>
      <c r="Z45" s="23"/>
      <c r="AA45" s="23">
        <v>1</v>
      </c>
      <c r="AB45" s="23">
        <v>1</v>
      </c>
      <c r="AC45" s="23">
        <v>1</v>
      </c>
      <c r="AD45" s="20">
        <v>1</v>
      </c>
      <c r="AE45" s="20">
        <v>1</v>
      </c>
      <c r="AF45" s="20">
        <v>1</v>
      </c>
      <c r="AG45" s="20"/>
      <c r="AH45" s="20"/>
      <c r="AI45" s="6">
        <v>1</v>
      </c>
      <c r="AJ45" s="6">
        <v>1</v>
      </c>
      <c r="AK45" s="10"/>
      <c r="AL45" s="10"/>
      <c r="AM45" s="10">
        <v>1</v>
      </c>
      <c r="AN45" s="10">
        <v>1</v>
      </c>
      <c r="AO45" s="10"/>
      <c r="AP45" s="10"/>
      <c r="AQ45" s="10">
        <v>1</v>
      </c>
      <c r="AR45" s="10"/>
      <c r="AS45" s="10"/>
      <c r="AT45" s="10"/>
      <c r="AU45" s="10"/>
      <c r="AV45" s="10"/>
      <c r="AW45">
        <f t="shared" si="0"/>
        <v>28</v>
      </c>
    </row>
    <row r="46" spans="1:49" x14ac:dyDescent="0.2">
      <c r="A46" s="25">
        <v>43</v>
      </c>
      <c r="B46" s="7" t="s">
        <v>307</v>
      </c>
      <c r="C46" s="20">
        <v>1</v>
      </c>
      <c r="D46" s="20"/>
      <c r="E46" s="20"/>
      <c r="F46" s="20">
        <v>1</v>
      </c>
      <c r="G46" s="20">
        <v>1</v>
      </c>
      <c r="H46" s="20"/>
      <c r="I46" s="20"/>
      <c r="J46" s="20"/>
      <c r="K46" s="20">
        <v>1</v>
      </c>
      <c r="L46" s="20"/>
      <c r="M46" s="6">
        <v>1</v>
      </c>
      <c r="N46" s="6">
        <v>1</v>
      </c>
      <c r="O46" s="10">
        <v>1</v>
      </c>
      <c r="P46" s="10">
        <v>1</v>
      </c>
      <c r="Q46" s="10">
        <v>1</v>
      </c>
      <c r="R46" s="10">
        <v>1</v>
      </c>
      <c r="S46" s="10">
        <v>1</v>
      </c>
      <c r="T46" s="10"/>
      <c r="U46" s="10"/>
      <c r="V46" s="10">
        <v>1</v>
      </c>
      <c r="W46" s="10">
        <v>1</v>
      </c>
      <c r="X46" s="10">
        <v>1</v>
      </c>
      <c r="Y46" s="10">
        <v>1</v>
      </c>
      <c r="Z46" s="23"/>
      <c r="AA46" s="23">
        <v>1</v>
      </c>
      <c r="AB46" s="23"/>
      <c r="AC46" s="23"/>
      <c r="AD46" s="20"/>
      <c r="AE46" s="20">
        <v>1</v>
      </c>
      <c r="AF46" s="20"/>
      <c r="AG46" s="20"/>
      <c r="AH46" s="20"/>
      <c r="AI46" s="6">
        <v>1</v>
      </c>
      <c r="AJ46" s="6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>
        <f t="shared" si="0"/>
        <v>18</v>
      </c>
    </row>
    <row r="47" spans="1:49" x14ac:dyDescent="0.2">
      <c r="A47" s="25">
        <v>44</v>
      </c>
      <c r="B47" s="7" t="s">
        <v>1181</v>
      </c>
      <c r="C47" s="20">
        <v>1</v>
      </c>
      <c r="D47" s="20">
        <v>1</v>
      </c>
      <c r="E47" s="20"/>
      <c r="F47" s="20">
        <v>1</v>
      </c>
      <c r="G47" s="20">
        <v>1</v>
      </c>
      <c r="H47" s="20"/>
      <c r="I47" s="20"/>
      <c r="J47" s="20"/>
      <c r="K47" s="45">
        <v>1</v>
      </c>
      <c r="L47" s="20"/>
      <c r="M47" s="6">
        <v>1</v>
      </c>
      <c r="N47" s="6">
        <v>1</v>
      </c>
      <c r="O47" s="10">
        <v>1</v>
      </c>
      <c r="P47" s="10">
        <v>1</v>
      </c>
      <c r="Q47" s="10">
        <v>1</v>
      </c>
      <c r="R47" s="10">
        <v>1</v>
      </c>
      <c r="S47" s="10">
        <v>1</v>
      </c>
      <c r="T47" s="10">
        <v>1</v>
      </c>
      <c r="U47" s="10"/>
      <c r="V47" s="10">
        <v>1</v>
      </c>
      <c r="W47" s="10">
        <v>1</v>
      </c>
      <c r="X47" s="49">
        <v>1</v>
      </c>
      <c r="Y47" s="10">
        <v>1</v>
      </c>
      <c r="Z47" s="23"/>
      <c r="AA47" s="23">
        <v>1</v>
      </c>
      <c r="AB47" s="23"/>
      <c r="AC47" s="23"/>
      <c r="AD47" s="20"/>
      <c r="AE47" s="20">
        <v>1</v>
      </c>
      <c r="AF47" s="20"/>
      <c r="AG47" s="20">
        <v>1</v>
      </c>
      <c r="AH47" s="20">
        <v>1</v>
      </c>
      <c r="AI47" s="6">
        <v>1</v>
      </c>
      <c r="AJ47" s="6"/>
      <c r="AK47" s="10">
        <v>1</v>
      </c>
      <c r="AL47" s="10">
        <v>1</v>
      </c>
      <c r="AM47" s="10"/>
      <c r="AN47" s="10">
        <v>1</v>
      </c>
      <c r="AO47" s="10">
        <v>1</v>
      </c>
      <c r="AP47" s="10"/>
      <c r="AQ47" s="10">
        <v>1</v>
      </c>
      <c r="AR47" s="10">
        <v>1</v>
      </c>
      <c r="AS47" s="10"/>
      <c r="AT47" s="10"/>
      <c r="AU47" s="10"/>
      <c r="AV47" s="10"/>
      <c r="AW47">
        <f t="shared" si="0"/>
        <v>28</v>
      </c>
    </row>
    <row r="48" spans="1:49" x14ac:dyDescent="0.2">
      <c r="A48" s="25">
        <v>45</v>
      </c>
      <c r="B48" s="8" t="s">
        <v>1322</v>
      </c>
      <c r="C48" s="20"/>
      <c r="D48" s="45">
        <v>1</v>
      </c>
      <c r="E48" s="27"/>
      <c r="F48" s="20"/>
      <c r="G48" s="27"/>
      <c r="H48" s="27"/>
      <c r="I48" s="45">
        <v>1</v>
      </c>
      <c r="J48" s="19"/>
      <c r="K48" s="27"/>
      <c r="L48" s="27"/>
      <c r="M48" s="6"/>
      <c r="N48" s="45">
        <v>1</v>
      </c>
      <c r="O48" s="10"/>
      <c r="P48" s="49">
        <v>1</v>
      </c>
      <c r="Q48" s="10">
        <v>1</v>
      </c>
      <c r="R48" s="10">
        <v>1</v>
      </c>
      <c r="S48" s="10"/>
      <c r="T48" s="10">
        <v>1</v>
      </c>
      <c r="U48" s="10"/>
      <c r="V48" s="10"/>
      <c r="W48" s="10"/>
      <c r="X48" s="10">
        <v>1</v>
      </c>
      <c r="Y48" s="10"/>
      <c r="Z48" s="23"/>
      <c r="AA48" s="52">
        <v>1</v>
      </c>
      <c r="AB48" s="23"/>
      <c r="AC48" s="26"/>
      <c r="AD48" s="27"/>
      <c r="AE48" s="45">
        <v>1</v>
      </c>
      <c r="AF48" s="19"/>
      <c r="AG48" s="27"/>
      <c r="AH48" s="27">
        <v>1</v>
      </c>
      <c r="AI48" s="6"/>
      <c r="AJ48" s="27"/>
      <c r="AK48" s="10">
        <v>1</v>
      </c>
      <c r="AL48" s="10">
        <v>1</v>
      </c>
      <c r="AM48" s="10">
        <v>1</v>
      </c>
      <c r="AN48" s="10"/>
      <c r="AO48" s="10"/>
      <c r="AP48" s="10"/>
      <c r="AQ48" s="10"/>
      <c r="AR48" s="10"/>
      <c r="AS48" s="10"/>
      <c r="AT48" s="10"/>
      <c r="AU48" s="10"/>
      <c r="AV48" s="10"/>
      <c r="AW48">
        <f t="shared" si="0"/>
        <v>14</v>
      </c>
    </row>
    <row r="49" spans="1:49" x14ac:dyDescent="0.2">
      <c r="A49" s="25">
        <v>46</v>
      </c>
      <c r="B49" s="7" t="s">
        <v>288</v>
      </c>
      <c r="C49" s="20"/>
      <c r="D49" s="20"/>
      <c r="E49" s="20"/>
      <c r="F49" s="20">
        <v>1</v>
      </c>
      <c r="G49" s="20">
        <v>1</v>
      </c>
      <c r="H49" s="20"/>
      <c r="I49" s="20">
        <v>1</v>
      </c>
      <c r="J49" s="20"/>
      <c r="K49" s="20"/>
      <c r="L49" s="20"/>
      <c r="M49" s="6"/>
      <c r="N49" s="6">
        <v>1</v>
      </c>
      <c r="O49" s="10">
        <v>1</v>
      </c>
      <c r="P49" s="10"/>
      <c r="Q49" s="10">
        <v>1</v>
      </c>
      <c r="R49" s="10">
        <v>1</v>
      </c>
      <c r="S49" s="10">
        <v>1</v>
      </c>
      <c r="T49" s="10">
        <v>1</v>
      </c>
      <c r="U49" s="49">
        <v>1</v>
      </c>
      <c r="V49" s="10"/>
      <c r="W49" s="10">
        <v>1</v>
      </c>
      <c r="X49" s="10">
        <v>1</v>
      </c>
      <c r="Y49" s="10"/>
      <c r="Z49" s="23"/>
      <c r="AA49" s="23"/>
      <c r="AB49" s="23"/>
      <c r="AC49" s="23"/>
      <c r="AD49" s="20"/>
      <c r="AE49" s="20">
        <v>1</v>
      </c>
      <c r="AF49" s="20">
        <v>1</v>
      </c>
      <c r="AG49" s="20">
        <v>1</v>
      </c>
      <c r="AH49" s="20">
        <v>1</v>
      </c>
      <c r="AI49" s="6">
        <v>1</v>
      </c>
      <c r="AJ49" s="6"/>
      <c r="AK49" s="10">
        <v>1</v>
      </c>
      <c r="AL49" s="10">
        <v>1</v>
      </c>
      <c r="AM49" s="10"/>
      <c r="AN49" s="10"/>
      <c r="AO49" s="10">
        <v>1</v>
      </c>
      <c r="AP49" s="10"/>
      <c r="AQ49" s="10">
        <v>1</v>
      </c>
      <c r="AR49" s="10">
        <v>1</v>
      </c>
      <c r="AS49" s="10"/>
      <c r="AT49" s="10"/>
      <c r="AU49" s="10"/>
      <c r="AV49" s="10"/>
      <c r="AW49">
        <f t="shared" si="0"/>
        <v>22</v>
      </c>
    </row>
    <row r="50" spans="1:49" x14ac:dyDescent="0.2">
      <c r="A50" s="25">
        <v>47</v>
      </c>
      <c r="B50" s="7" t="s">
        <v>606</v>
      </c>
      <c r="C50" s="20"/>
      <c r="D50" s="20"/>
      <c r="E50" s="20"/>
      <c r="F50" s="20"/>
      <c r="G50" s="20"/>
      <c r="H50" s="20">
        <v>1</v>
      </c>
      <c r="I50" s="20"/>
      <c r="J50" s="20"/>
      <c r="K50" s="20"/>
      <c r="L50" s="20"/>
      <c r="M50" s="6"/>
      <c r="N50" s="6"/>
      <c r="O50" s="10">
        <v>1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23"/>
      <c r="AA50" s="23"/>
      <c r="AB50" s="23"/>
      <c r="AC50" s="23"/>
      <c r="AD50" s="20"/>
      <c r="AE50" s="20"/>
      <c r="AF50" s="20"/>
      <c r="AG50" s="20"/>
      <c r="AH50" s="20"/>
      <c r="AI50" s="6"/>
      <c r="AJ50" s="6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>
        <f t="shared" si="0"/>
        <v>2</v>
      </c>
    </row>
    <row r="51" spans="1:49" x14ac:dyDescent="0.2">
      <c r="A51" s="25">
        <v>48</v>
      </c>
      <c r="B51" s="7" t="s">
        <v>936</v>
      </c>
      <c r="C51" s="20">
        <v>1</v>
      </c>
      <c r="D51" s="20">
        <v>1</v>
      </c>
      <c r="E51" s="20"/>
      <c r="F51" s="20"/>
      <c r="G51" s="20">
        <v>1</v>
      </c>
      <c r="H51" s="20">
        <v>1</v>
      </c>
      <c r="I51" s="20">
        <v>1</v>
      </c>
      <c r="J51" s="19"/>
      <c r="K51" s="20">
        <v>1</v>
      </c>
      <c r="L51" s="20">
        <v>1</v>
      </c>
      <c r="M51" s="6">
        <v>1</v>
      </c>
      <c r="N51" s="6"/>
      <c r="O51" s="10">
        <v>1</v>
      </c>
      <c r="P51" s="10"/>
      <c r="Q51" s="10">
        <v>1</v>
      </c>
      <c r="R51" s="50">
        <v>1</v>
      </c>
      <c r="S51" s="10"/>
      <c r="T51" s="10"/>
      <c r="U51" s="10">
        <v>1</v>
      </c>
      <c r="V51" s="10"/>
      <c r="W51" s="10"/>
      <c r="X51" s="10"/>
      <c r="Y51" s="10"/>
      <c r="Z51" s="23"/>
      <c r="AA51" s="23"/>
      <c r="AB51" s="52">
        <v>1</v>
      </c>
      <c r="AC51" s="23"/>
      <c r="AD51" s="20">
        <v>1</v>
      </c>
      <c r="AE51" s="20">
        <v>1</v>
      </c>
      <c r="AF51" s="19">
        <v>1</v>
      </c>
      <c r="AG51" s="20">
        <v>1</v>
      </c>
      <c r="AH51" s="20"/>
      <c r="AI51" s="6">
        <v>1</v>
      </c>
      <c r="AJ51" s="6"/>
      <c r="AK51" s="10">
        <v>1</v>
      </c>
      <c r="AL51" s="10">
        <v>1</v>
      </c>
      <c r="AM51" s="10">
        <v>1</v>
      </c>
      <c r="AN51" s="10">
        <v>1</v>
      </c>
      <c r="AO51" s="10"/>
      <c r="AP51" s="10"/>
      <c r="AQ51" s="10"/>
      <c r="AR51" s="10">
        <v>1</v>
      </c>
      <c r="AS51" s="10"/>
      <c r="AT51" s="10"/>
      <c r="AU51" s="10"/>
      <c r="AV51" s="10"/>
      <c r="AW51">
        <f t="shared" si="0"/>
        <v>23</v>
      </c>
    </row>
    <row r="52" spans="1:49" x14ac:dyDescent="0.2">
      <c r="A52" s="25">
        <v>49</v>
      </c>
      <c r="B52" s="7" t="s">
        <v>474</v>
      </c>
      <c r="C52" s="20"/>
      <c r="D52" s="20"/>
      <c r="E52" s="20"/>
      <c r="F52" s="20"/>
      <c r="G52" s="20"/>
      <c r="H52" s="20"/>
      <c r="I52" s="20"/>
      <c r="J52" s="19"/>
      <c r="K52" s="20"/>
      <c r="L52" s="20">
        <v>1</v>
      </c>
      <c r="M52" s="6">
        <v>1</v>
      </c>
      <c r="N52" s="6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23"/>
      <c r="AA52" s="23"/>
      <c r="AB52" s="23"/>
      <c r="AC52" s="23"/>
      <c r="AD52" s="20"/>
      <c r="AE52" s="20"/>
      <c r="AF52" s="19"/>
      <c r="AG52" s="20"/>
      <c r="AH52" s="20"/>
      <c r="AI52" s="6"/>
      <c r="AJ52" s="6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>
        <f t="shared" si="0"/>
        <v>2</v>
      </c>
    </row>
    <row r="53" spans="1:49" x14ac:dyDescent="0.2">
      <c r="A53" s="25">
        <v>50</v>
      </c>
      <c r="B53" s="7" t="s">
        <v>1288</v>
      </c>
      <c r="C53" s="20"/>
      <c r="D53" s="20"/>
      <c r="E53" s="20"/>
      <c r="F53" s="20"/>
      <c r="G53" s="20">
        <v>1</v>
      </c>
      <c r="H53" s="20"/>
      <c r="I53" s="20"/>
      <c r="J53" s="20"/>
      <c r="K53" s="20"/>
      <c r="L53" s="20">
        <v>1</v>
      </c>
      <c r="M53" s="6">
        <v>1</v>
      </c>
      <c r="N53" s="6"/>
      <c r="O53" s="10"/>
      <c r="P53" s="10"/>
      <c r="Q53" s="10"/>
      <c r="R53" s="10"/>
      <c r="S53" s="10">
        <v>1</v>
      </c>
      <c r="T53" s="10"/>
      <c r="U53" s="10"/>
      <c r="V53" s="10"/>
      <c r="W53" s="10"/>
      <c r="X53" s="10"/>
      <c r="Y53" s="10">
        <v>1</v>
      </c>
      <c r="Z53" s="23"/>
      <c r="AA53" s="23"/>
      <c r="AB53" s="23"/>
      <c r="AC53" s="23">
        <v>1</v>
      </c>
      <c r="AD53" s="20"/>
      <c r="AE53" s="20"/>
      <c r="AF53" s="20">
        <v>1</v>
      </c>
      <c r="AG53" s="20">
        <v>1</v>
      </c>
      <c r="AH53" s="20">
        <v>1</v>
      </c>
      <c r="AI53" s="6">
        <v>1</v>
      </c>
      <c r="AJ53" s="6"/>
      <c r="AK53" s="10"/>
      <c r="AL53" s="10">
        <v>1</v>
      </c>
      <c r="AM53" s="10"/>
      <c r="AN53" s="10">
        <v>1</v>
      </c>
      <c r="AO53" s="10"/>
      <c r="AP53" s="10"/>
      <c r="AQ53" s="10"/>
      <c r="AR53" s="10"/>
      <c r="AS53" s="10"/>
      <c r="AT53" s="10"/>
      <c r="AU53" s="10"/>
      <c r="AV53" s="10"/>
      <c r="AW53">
        <f t="shared" si="0"/>
        <v>12</v>
      </c>
    </row>
    <row r="54" spans="1:49" s="36" customFormat="1" x14ac:dyDescent="0.2">
      <c r="A54" s="25"/>
      <c r="B54" s="40" t="s">
        <v>890</v>
      </c>
      <c r="C54" s="37">
        <f>SUM(C4:C53)</f>
        <v>10</v>
      </c>
      <c r="D54" s="37">
        <f t="shared" ref="D54:AR54" si="1">SUM(D4:D53)</f>
        <v>16</v>
      </c>
      <c r="E54" s="37">
        <f t="shared" si="1"/>
        <v>4</v>
      </c>
      <c r="F54" s="37">
        <f t="shared" si="1"/>
        <v>13</v>
      </c>
      <c r="G54" s="178">
        <f t="shared" si="1"/>
        <v>14</v>
      </c>
      <c r="H54" s="178">
        <f t="shared" si="1"/>
        <v>11</v>
      </c>
      <c r="I54" s="178">
        <f t="shared" si="1"/>
        <v>11</v>
      </c>
      <c r="J54" s="178">
        <f t="shared" si="1"/>
        <v>9</v>
      </c>
      <c r="K54" s="37">
        <f t="shared" si="1"/>
        <v>9</v>
      </c>
      <c r="L54" s="37">
        <f t="shared" si="1"/>
        <v>21</v>
      </c>
      <c r="M54" s="37">
        <f t="shared" si="1"/>
        <v>12</v>
      </c>
      <c r="N54" s="37">
        <f t="shared" si="1"/>
        <v>12</v>
      </c>
      <c r="O54" s="37">
        <f t="shared" si="1"/>
        <v>13</v>
      </c>
      <c r="P54" s="37">
        <f t="shared" si="1"/>
        <v>13</v>
      </c>
      <c r="Q54" s="37">
        <f t="shared" si="1"/>
        <v>24</v>
      </c>
      <c r="R54" s="37">
        <f t="shared" si="1"/>
        <v>17</v>
      </c>
      <c r="S54" s="37">
        <f t="shared" si="1"/>
        <v>22</v>
      </c>
      <c r="T54" s="37">
        <f t="shared" si="1"/>
        <v>9</v>
      </c>
      <c r="U54" s="37">
        <f t="shared" si="1"/>
        <v>15</v>
      </c>
      <c r="V54" s="37">
        <f t="shared" si="1"/>
        <v>9</v>
      </c>
      <c r="W54" s="37">
        <f t="shared" si="1"/>
        <v>11</v>
      </c>
      <c r="X54" s="37">
        <f t="shared" si="1"/>
        <v>24</v>
      </c>
      <c r="Y54" s="37">
        <f t="shared" si="1"/>
        <v>18</v>
      </c>
      <c r="Z54" s="179">
        <f t="shared" si="1"/>
        <v>8</v>
      </c>
      <c r="AA54" s="37">
        <f t="shared" si="1"/>
        <v>10</v>
      </c>
      <c r="AB54" s="37">
        <f t="shared" si="1"/>
        <v>14</v>
      </c>
      <c r="AC54" s="37">
        <f t="shared" si="1"/>
        <v>14</v>
      </c>
      <c r="AD54" s="37">
        <f t="shared" si="1"/>
        <v>21</v>
      </c>
      <c r="AE54" s="37">
        <f t="shared" si="1"/>
        <v>17</v>
      </c>
      <c r="AF54" s="37">
        <f t="shared" si="1"/>
        <v>18</v>
      </c>
      <c r="AG54" s="37">
        <f t="shared" si="1"/>
        <v>24</v>
      </c>
      <c r="AH54" s="37">
        <f t="shared" si="1"/>
        <v>15</v>
      </c>
      <c r="AI54" s="37">
        <f t="shared" si="1"/>
        <v>22</v>
      </c>
      <c r="AJ54" s="37">
        <f t="shared" si="1"/>
        <v>14</v>
      </c>
      <c r="AK54" s="37">
        <f t="shared" si="1"/>
        <v>13</v>
      </c>
      <c r="AL54" s="37">
        <f t="shared" si="1"/>
        <v>11</v>
      </c>
      <c r="AM54" s="37">
        <f t="shared" si="1"/>
        <v>9</v>
      </c>
      <c r="AN54" s="37">
        <f t="shared" si="1"/>
        <v>13</v>
      </c>
      <c r="AO54" s="37">
        <f t="shared" si="1"/>
        <v>7</v>
      </c>
      <c r="AP54" s="37">
        <f t="shared" si="1"/>
        <v>0</v>
      </c>
      <c r="AQ54" s="37">
        <f t="shared" si="1"/>
        <v>8</v>
      </c>
      <c r="AR54" s="37">
        <f t="shared" si="1"/>
        <v>12</v>
      </c>
      <c r="AS54" s="37"/>
      <c r="AT54" s="37"/>
      <c r="AU54" s="37"/>
      <c r="AV54" s="37"/>
      <c r="AW54" s="36">
        <f>SUM(C54:AV54)</f>
        <v>567</v>
      </c>
    </row>
    <row r="55" spans="1:49" s="36" customFormat="1" x14ac:dyDescent="0.2">
      <c r="A55" s="25"/>
      <c r="B55" s="106"/>
      <c r="C55" s="37"/>
      <c r="D55" s="177"/>
      <c r="E55" s="179"/>
      <c r="F55" s="177"/>
      <c r="G55" s="177"/>
      <c r="H55" s="179"/>
      <c r="I55" s="180"/>
      <c r="J55" s="179"/>
      <c r="K55" s="177"/>
      <c r="L55" s="179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181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176"/>
      <c r="AT55" s="176"/>
      <c r="AU55" s="176"/>
      <c r="AV55" s="176"/>
    </row>
    <row r="56" spans="1:49" x14ac:dyDescent="0.2">
      <c r="B56" s="106" t="s">
        <v>962</v>
      </c>
      <c r="C56" s="105">
        <v>1</v>
      </c>
      <c r="D56" s="105">
        <v>2</v>
      </c>
      <c r="E56" s="105">
        <v>3</v>
      </c>
      <c r="F56" s="105">
        <v>4</v>
      </c>
      <c r="G56" s="105">
        <v>5</v>
      </c>
      <c r="H56" s="105">
        <v>6</v>
      </c>
      <c r="I56" s="105">
        <v>7</v>
      </c>
      <c r="J56" s="105">
        <v>8</v>
      </c>
      <c r="K56" s="105">
        <v>9</v>
      </c>
      <c r="L56" s="105">
        <v>10</v>
      </c>
      <c r="M56" s="105">
        <v>11</v>
      </c>
      <c r="N56" s="105">
        <v>12</v>
      </c>
      <c r="O56" s="105">
        <v>13</v>
      </c>
      <c r="P56" s="105">
        <v>14</v>
      </c>
      <c r="Q56" s="105">
        <v>15</v>
      </c>
      <c r="R56" s="105">
        <v>16</v>
      </c>
      <c r="S56" s="105">
        <v>17</v>
      </c>
      <c r="T56" s="105">
        <v>18</v>
      </c>
      <c r="U56" s="105">
        <v>19</v>
      </c>
      <c r="V56" s="105">
        <v>20</v>
      </c>
      <c r="W56" s="105">
        <v>21</v>
      </c>
      <c r="X56" s="105">
        <v>22</v>
      </c>
      <c r="Y56" s="105">
        <v>23</v>
      </c>
      <c r="Z56" s="105">
        <v>24</v>
      </c>
      <c r="AA56" s="105">
        <v>25</v>
      </c>
      <c r="AB56" s="105">
        <v>26</v>
      </c>
      <c r="AC56" s="105">
        <v>27</v>
      </c>
      <c r="AD56" s="105">
        <v>28</v>
      </c>
      <c r="AE56" s="105">
        <v>29</v>
      </c>
      <c r="AF56" s="105">
        <v>30</v>
      </c>
      <c r="AG56" s="105">
        <v>31</v>
      </c>
      <c r="AH56" s="105">
        <v>32</v>
      </c>
      <c r="AI56" s="105">
        <v>33</v>
      </c>
      <c r="AJ56" s="105">
        <v>34</v>
      </c>
      <c r="AK56" s="105">
        <v>35</v>
      </c>
      <c r="AL56" s="105">
        <v>36</v>
      </c>
      <c r="AM56" s="105">
        <v>37</v>
      </c>
      <c r="AN56" s="105">
        <v>38</v>
      </c>
      <c r="AO56" s="105">
        <v>39</v>
      </c>
      <c r="AP56" s="105">
        <v>40</v>
      </c>
      <c r="AQ56" s="105">
        <v>41</v>
      </c>
      <c r="AR56" s="105">
        <v>42</v>
      </c>
    </row>
    <row r="57" spans="1:49" x14ac:dyDescent="0.2">
      <c r="U57" s="1694"/>
      <c r="V57" s="1694"/>
      <c r="W57" s="1694"/>
      <c r="X57" s="1694"/>
      <c r="Y57" s="1694"/>
    </row>
    <row r="58" spans="1:49" ht="15.75" x14ac:dyDescent="0.25">
      <c r="K58" s="1693" t="s">
        <v>466</v>
      </c>
      <c r="L58" s="1694"/>
      <c r="M58" s="1694"/>
      <c r="N58" s="1694"/>
      <c r="O58" s="1694"/>
      <c r="P58" s="1694"/>
      <c r="Q58" s="1694"/>
      <c r="R58" s="1694"/>
      <c r="S58" s="1694"/>
      <c r="T58" s="1693">
        <f>SUM(AW54/42)</f>
        <v>13.5</v>
      </c>
      <c r="U58" s="1693"/>
    </row>
  </sheetData>
  <mergeCells count="14">
    <mergeCell ref="AK2:AN2"/>
    <mergeCell ref="AO2:AS2"/>
    <mergeCell ref="T58:U58"/>
    <mergeCell ref="K58:S58"/>
    <mergeCell ref="C2:H2"/>
    <mergeCell ref="I2:N2"/>
    <mergeCell ref="O2:R2"/>
    <mergeCell ref="S2:W2"/>
    <mergeCell ref="U57:W57"/>
    <mergeCell ref="X57:Y57"/>
    <mergeCell ref="X2:Y2"/>
    <mergeCell ref="Z2:AB2"/>
    <mergeCell ref="AC2:AF2"/>
    <mergeCell ref="AG2:AJ2"/>
  </mergeCells>
  <phoneticPr fontId="9" type="noConversion"/>
  <pageMargins left="0" right="0" top="0.21259842519685043" bottom="0.21259842519685043" header="0.5" footer="0.5"/>
  <pageSetup paperSize="9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K134"/>
  <sheetViews>
    <sheetView zoomScaleNormal="100" workbookViewId="0">
      <pane xSplit="2" ySplit="3" topLeftCell="CT111" activePane="bottomRight" state="frozen"/>
      <selection pane="topRight" activeCell="D1" sqref="D1"/>
      <selection pane="bottomLeft" activeCell="A4" sqref="A4"/>
      <selection pane="bottomRight" activeCell="EO127" sqref="EO127"/>
    </sheetView>
  </sheetViews>
  <sheetFormatPr baseColWidth="10" defaultRowHeight="12.75" x14ac:dyDescent="0.2"/>
  <cols>
    <col min="1" max="1" width="3.7109375" customWidth="1"/>
    <col min="2" max="2" width="22.42578125" customWidth="1"/>
    <col min="3" max="153" width="3.28515625" customWidth="1"/>
    <col min="154" max="158" width="7.140625" customWidth="1"/>
    <col min="159" max="159" width="8.28515625" customWidth="1"/>
    <col min="160" max="166" width="7.140625" customWidth="1"/>
    <col min="167" max="167" width="6.85546875" customWidth="1"/>
  </cols>
  <sheetData>
    <row r="1" spans="1:167" ht="13.5" thickBot="1" x14ac:dyDescent="0.25">
      <c r="B1" s="1962" t="s">
        <v>1520</v>
      </c>
      <c r="C1" s="1829" t="s">
        <v>1128</v>
      </c>
      <c r="D1" s="1789"/>
      <c r="E1" s="1789"/>
      <c r="F1" s="1789"/>
      <c r="G1" s="1789"/>
      <c r="H1" s="1789"/>
      <c r="I1" s="1789"/>
      <c r="J1" s="1789"/>
      <c r="K1" s="1789"/>
      <c r="L1" s="1789"/>
      <c r="M1" s="1789"/>
      <c r="N1" s="1789"/>
      <c r="O1" s="1789"/>
      <c r="P1" s="1789"/>
      <c r="Q1" s="1789"/>
      <c r="R1" s="1789"/>
      <c r="S1" s="1790"/>
      <c r="T1" s="1829" t="s">
        <v>435</v>
      </c>
      <c r="U1" s="1791"/>
      <c r="V1" s="1791"/>
      <c r="W1" s="1791"/>
      <c r="X1" s="1791"/>
      <c r="Y1" s="1791"/>
      <c r="Z1" s="1791"/>
      <c r="AA1" s="1791"/>
      <c r="AB1" s="1791"/>
      <c r="AC1" s="1791"/>
      <c r="AD1" s="1791"/>
      <c r="AE1" s="1791"/>
      <c r="AF1" s="1791"/>
      <c r="AG1" s="1791"/>
      <c r="AH1" s="1780"/>
      <c r="AI1" s="1829" t="s">
        <v>629</v>
      </c>
      <c r="AJ1" s="1789"/>
      <c r="AK1" s="1789"/>
      <c r="AL1" s="1789"/>
      <c r="AM1" s="1789"/>
      <c r="AN1" s="1789"/>
      <c r="AO1" s="1789"/>
      <c r="AP1" s="1789"/>
      <c r="AQ1" s="1789"/>
      <c r="AR1" s="1789"/>
      <c r="AS1" s="1789"/>
      <c r="AT1" s="1789"/>
      <c r="AU1" s="1789"/>
      <c r="AV1" s="1790"/>
      <c r="AW1" s="1966" t="s">
        <v>202</v>
      </c>
      <c r="AX1" s="1759"/>
      <c r="AY1" s="1759"/>
      <c r="AZ1" s="1759"/>
      <c r="BA1" s="1759"/>
      <c r="BB1" s="1759"/>
      <c r="BC1" s="1759"/>
      <c r="BD1" s="1759"/>
      <c r="BE1" s="1759"/>
      <c r="BF1" s="1759"/>
      <c r="BG1" s="1759"/>
      <c r="BH1" s="1759"/>
      <c r="BI1" s="1852" t="s">
        <v>1325</v>
      </c>
      <c r="BJ1" s="1751"/>
      <c r="BK1" s="1751"/>
      <c r="BL1" s="1751"/>
      <c r="BM1" s="1751"/>
      <c r="BN1" s="1751"/>
      <c r="BO1" s="1751"/>
      <c r="BP1" s="1751"/>
      <c r="BQ1" s="1751"/>
      <c r="BR1" s="1751"/>
      <c r="BS1" s="1751"/>
      <c r="BT1" s="1751"/>
      <c r="BU1" s="1734"/>
      <c r="BV1" s="1852" t="s">
        <v>56</v>
      </c>
      <c r="BW1" s="1751"/>
      <c r="BX1" s="1751"/>
      <c r="BY1" s="1751"/>
      <c r="BZ1" s="1751"/>
      <c r="CA1" s="1751"/>
      <c r="CB1" s="1751"/>
      <c r="CC1" s="1751"/>
      <c r="CD1" s="1751"/>
      <c r="CE1" s="1751"/>
      <c r="CF1" s="1758"/>
      <c r="CG1" s="1734"/>
      <c r="CH1" s="1852" t="s">
        <v>3</v>
      </c>
      <c r="CI1" s="1759"/>
      <c r="CJ1" s="1759"/>
      <c r="CK1" s="1759"/>
      <c r="CL1" s="1759"/>
      <c r="CM1" s="1759"/>
      <c r="CN1" s="1759"/>
      <c r="CO1" s="1759"/>
      <c r="CP1" s="1759"/>
      <c r="CQ1" s="1759"/>
      <c r="CR1" s="1759"/>
      <c r="CS1" s="1759"/>
      <c r="CT1" s="1759"/>
      <c r="CU1" s="1759"/>
      <c r="CV1" s="1759"/>
      <c r="CW1" s="1759"/>
      <c r="CX1" s="1759"/>
      <c r="CY1" s="1759"/>
      <c r="CZ1" s="1760"/>
      <c r="DA1" s="1852" t="s">
        <v>1347</v>
      </c>
      <c r="DB1" s="1759"/>
      <c r="DC1" s="1759"/>
      <c r="DD1" s="1759"/>
      <c r="DE1" s="1759"/>
      <c r="DF1" s="1759"/>
      <c r="DG1" s="1759"/>
      <c r="DH1" s="1759"/>
      <c r="DI1" s="1759"/>
      <c r="DJ1" s="1759"/>
      <c r="DK1" s="1759"/>
      <c r="DL1" s="1759"/>
      <c r="DM1" s="1760"/>
      <c r="DN1" s="1852" t="s">
        <v>1349</v>
      </c>
      <c r="DO1" s="1759"/>
      <c r="DP1" s="1759"/>
      <c r="DQ1" s="1759"/>
      <c r="DR1" s="1759"/>
      <c r="DS1" s="1759"/>
      <c r="DT1" s="1759"/>
      <c r="DU1" s="1759"/>
      <c r="DV1" s="1759"/>
      <c r="DW1" s="1759"/>
      <c r="DX1" s="1759"/>
      <c r="DY1" s="1760"/>
      <c r="DZ1" s="1852" t="s">
        <v>257</v>
      </c>
      <c r="EA1" s="1751"/>
      <c r="EB1" s="1751"/>
      <c r="EC1" s="1751"/>
      <c r="ED1" s="1751"/>
      <c r="EE1" s="1751"/>
      <c r="EF1" s="1751"/>
      <c r="EG1" s="1751"/>
      <c r="EH1" s="1751"/>
      <c r="EI1" s="1751"/>
      <c r="EJ1" s="1751"/>
      <c r="EK1" s="1751"/>
      <c r="EL1" s="1751"/>
      <c r="EM1" s="1751"/>
      <c r="EN1" s="1751"/>
      <c r="EO1" s="1751"/>
      <c r="EP1" s="1751"/>
      <c r="EQ1" s="1734"/>
      <c r="ER1" s="1852" t="s">
        <v>1464</v>
      </c>
      <c r="ES1" s="1759"/>
      <c r="ET1" s="1759"/>
      <c r="EU1" s="1759"/>
      <c r="EV1" s="1759"/>
      <c r="EW1" s="1760"/>
    </row>
    <row r="2" spans="1:167" x14ac:dyDescent="0.2">
      <c r="B2" s="1963"/>
      <c r="C2" s="1101" t="s">
        <v>68</v>
      </c>
      <c r="D2" s="1102" t="s">
        <v>46</v>
      </c>
      <c r="E2" s="1103" t="s">
        <v>47</v>
      </c>
      <c r="F2" s="1103" t="s">
        <v>778</v>
      </c>
      <c r="G2" s="1104" t="s">
        <v>475</v>
      </c>
      <c r="H2" s="1104" t="s">
        <v>475</v>
      </c>
      <c r="I2" s="1105" t="s">
        <v>1578</v>
      </c>
      <c r="J2" s="1104" t="s">
        <v>360</v>
      </c>
      <c r="K2" s="1106" t="s">
        <v>68</v>
      </c>
      <c r="L2" s="1102" t="s">
        <v>46</v>
      </c>
      <c r="M2" s="1103" t="s">
        <v>778</v>
      </c>
      <c r="N2" s="1104" t="s">
        <v>475</v>
      </c>
      <c r="O2" s="1106" t="s">
        <v>852</v>
      </c>
      <c r="P2" s="1102" t="s">
        <v>212</v>
      </c>
      <c r="Q2" s="1103" t="s">
        <v>47</v>
      </c>
      <c r="R2" s="1104" t="s">
        <v>360</v>
      </c>
      <c r="S2" s="1107" t="s">
        <v>905</v>
      </c>
      <c r="T2" s="1108" t="s">
        <v>68</v>
      </c>
      <c r="U2" s="1057" t="s">
        <v>69</v>
      </c>
      <c r="V2" s="1109" t="s">
        <v>212</v>
      </c>
      <c r="W2" s="1052" t="s">
        <v>778</v>
      </c>
      <c r="X2" s="1110" t="s">
        <v>475</v>
      </c>
      <c r="Y2" s="1111" t="s">
        <v>852</v>
      </c>
      <c r="Z2" s="1110" t="s">
        <v>475</v>
      </c>
      <c r="AA2" s="1111" t="s">
        <v>852</v>
      </c>
      <c r="AB2" s="1057" t="s">
        <v>69</v>
      </c>
      <c r="AC2" s="1109" t="s">
        <v>46</v>
      </c>
      <c r="AD2" s="1052" t="s">
        <v>47</v>
      </c>
      <c r="AE2" s="1110" t="s">
        <v>475</v>
      </c>
      <c r="AF2" s="1111" t="s">
        <v>852</v>
      </c>
      <c r="AG2" s="1110" t="s">
        <v>475</v>
      </c>
      <c r="AH2" s="1111" t="s">
        <v>475</v>
      </c>
      <c r="AI2" s="1112" t="s">
        <v>46</v>
      </c>
      <c r="AJ2" s="1103" t="s">
        <v>47</v>
      </c>
      <c r="AK2" s="1104" t="s">
        <v>475</v>
      </c>
      <c r="AL2" s="1106" t="s">
        <v>852</v>
      </c>
      <c r="AM2" s="1104" t="s">
        <v>475</v>
      </c>
      <c r="AN2" s="1106" t="s">
        <v>852</v>
      </c>
      <c r="AO2" s="1102" t="s">
        <v>46</v>
      </c>
      <c r="AP2" s="1103" t="s">
        <v>47</v>
      </c>
      <c r="AQ2" s="1104" t="s">
        <v>475</v>
      </c>
      <c r="AR2" s="1106" t="s">
        <v>852</v>
      </c>
      <c r="AS2" s="1104" t="s">
        <v>475</v>
      </c>
      <c r="AT2" s="1106" t="s">
        <v>852</v>
      </c>
      <c r="AU2" s="1102" t="s">
        <v>212</v>
      </c>
      <c r="AV2" s="1113" t="s">
        <v>778</v>
      </c>
      <c r="AW2" s="1114" t="s">
        <v>475</v>
      </c>
      <c r="AX2" s="1115" t="s">
        <v>852</v>
      </c>
      <c r="AY2" s="1116" t="s">
        <v>475</v>
      </c>
      <c r="AZ2" s="1115" t="s">
        <v>852</v>
      </c>
      <c r="BA2" s="1117" t="s">
        <v>254</v>
      </c>
      <c r="BB2" s="993" t="s">
        <v>46</v>
      </c>
      <c r="BC2" s="1118" t="s">
        <v>47</v>
      </c>
      <c r="BD2" s="1116" t="s">
        <v>475</v>
      </c>
      <c r="BE2" s="1115" t="s">
        <v>852</v>
      </c>
      <c r="BF2" s="993" t="s">
        <v>46</v>
      </c>
      <c r="BG2" s="933" t="s">
        <v>475</v>
      </c>
      <c r="BH2" s="1119" t="s">
        <v>360</v>
      </c>
      <c r="BI2" s="1054" t="s">
        <v>47</v>
      </c>
      <c r="BJ2" s="884" t="s">
        <v>475</v>
      </c>
      <c r="BK2" s="885" t="s">
        <v>852</v>
      </c>
      <c r="BL2" s="886" t="s">
        <v>1280</v>
      </c>
      <c r="BM2" s="886" t="s">
        <v>1280</v>
      </c>
      <c r="BN2" s="884" t="s">
        <v>475</v>
      </c>
      <c r="BO2" s="885" t="s">
        <v>852</v>
      </c>
      <c r="BP2" s="933" t="s">
        <v>47</v>
      </c>
      <c r="BQ2" s="884" t="s">
        <v>475</v>
      </c>
      <c r="BR2" s="885" t="s">
        <v>852</v>
      </c>
      <c r="BS2" s="894" t="s">
        <v>63</v>
      </c>
      <c r="BT2" s="884" t="s">
        <v>475</v>
      </c>
      <c r="BU2" s="890" t="s">
        <v>852</v>
      </c>
      <c r="BV2" s="1054" t="s">
        <v>47</v>
      </c>
      <c r="BW2" s="887" t="s">
        <v>475</v>
      </c>
      <c r="BX2" s="885" t="s">
        <v>852</v>
      </c>
      <c r="BY2" s="886" t="s">
        <v>55</v>
      </c>
      <c r="BZ2" s="887" t="s">
        <v>57</v>
      </c>
      <c r="CA2" s="885" t="s">
        <v>1281</v>
      </c>
      <c r="CB2" s="933" t="s">
        <v>47</v>
      </c>
      <c r="CC2" s="887" t="s">
        <v>475</v>
      </c>
      <c r="CD2" s="885" t="s">
        <v>852</v>
      </c>
      <c r="CE2" s="1197" t="s">
        <v>55</v>
      </c>
      <c r="CF2" s="884" t="s">
        <v>58</v>
      </c>
      <c r="CG2" s="985" t="s">
        <v>1281</v>
      </c>
      <c r="CH2" s="986" t="s">
        <v>47</v>
      </c>
      <c r="CI2" s="884" t="s">
        <v>475</v>
      </c>
      <c r="CJ2" s="885" t="s">
        <v>852</v>
      </c>
      <c r="CK2" s="993" t="s">
        <v>59</v>
      </c>
      <c r="CL2" s="884" t="s">
        <v>475</v>
      </c>
      <c r="CM2" s="985" t="s">
        <v>852</v>
      </c>
      <c r="CN2" s="986" t="s">
        <v>60</v>
      </c>
      <c r="CO2" s="884" t="s">
        <v>476</v>
      </c>
      <c r="CP2" s="885" t="s">
        <v>477</v>
      </c>
      <c r="CQ2" s="886" t="s">
        <v>478</v>
      </c>
      <c r="CR2" s="889" t="s">
        <v>46</v>
      </c>
      <c r="CS2" s="933" t="s">
        <v>480</v>
      </c>
      <c r="CT2" s="884" t="s">
        <v>479</v>
      </c>
      <c r="CU2" s="884" t="s">
        <v>475</v>
      </c>
      <c r="CV2" s="889" t="s">
        <v>481</v>
      </c>
      <c r="CW2" s="885" t="s">
        <v>852</v>
      </c>
      <c r="CX2" s="885" t="s">
        <v>852</v>
      </c>
      <c r="CY2" s="933" t="s">
        <v>480</v>
      </c>
      <c r="CZ2" s="994" t="s">
        <v>482</v>
      </c>
      <c r="DA2" s="895" t="s">
        <v>852</v>
      </c>
      <c r="DB2" s="994" t="s">
        <v>475</v>
      </c>
      <c r="DC2" s="885" t="s">
        <v>852</v>
      </c>
      <c r="DD2" s="886" t="s">
        <v>46</v>
      </c>
      <c r="DE2" s="933" t="s">
        <v>46</v>
      </c>
      <c r="DF2" s="994" t="s">
        <v>475</v>
      </c>
      <c r="DG2" s="885" t="s">
        <v>852</v>
      </c>
      <c r="DH2" s="994" t="s">
        <v>475</v>
      </c>
      <c r="DI2" s="885" t="s">
        <v>852</v>
      </c>
      <c r="DJ2" s="886" t="s">
        <v>46</v>
      </c>
      <c r="DK2" s="933" t="s">
        <v>1202</v>
      </c>
      <c r="DL2" s="994" t="s">
        <v>475</v>
      </c>
      <c r="DM2" s="890" t="s">
        <v>852</v>
      </c>
      <c r="DN2" s="1219" t="s">
        <v>1348</v>
      </c>
      <c r="DO2" s="1042" t="s">
        <v>852</v>
      </c>
      <c r="DP2" s="1220" t="s">
        <v>46</v>
      </c>
      <c r="DQ2" s="1040" t="s">
        <v>47</v>
      </c>
      <c r="DR2" s="1219" t="s">
        <v>475</v>
      </c>
      <c r="DS2" s="1218" t="s">
        <v>1126</v>
      </c>
      <c r="DT2" s="1217" t="s">
        <v>1348</v>
      </c>
      <c r="DU2" s="1218" t="s">
        <v>68</v>
      </c>
      <c r="DV2" s="1220" t="s">
        <v>46</v>
      </c>
      <c r="DW2" s="1219" t="s">
        <v>475</v>
      </c>
      <c r="DX2" s="1221" t="s">
        <v>68</v>
      </c>
      <c r="DY2" s="1040" t="s">
        <v>60</v>
      </c>
      <c r="DZ2" s="1114" t="s">
        <v>475</v>
      </c>
      <c r="EA2" s="1222" t="s">
        <v>1350</v>
      </c>
      <c r="EB2" s="889" t="s">
        <v>1578</v>
      </c>
      <c r="EC2" s="1115" t="s">
        <v>852</v>
      </c>
      <c r="ED2" s="1115" t="s">
        <v>852</v>
      </c>
      <c r="EE2" s="1227" t="s">
        <v>1124</v>
      </c>
      <c r="EF2" s="886" t="s">
        <v>46</v>
      </c>
      <c r="EG2" s="1116" t="s">
        <v>475</v>
      </c>
      <c r="EH2" s="1115" t="s">
        <v>852</v>
      </c>
      <c r="EI2" s="1118" t="s">
        <v>1125</v>
      </c>
      <c r="EJ2" s="1116" t="s">
        <v>475</v>
      </c>
      <c r="EK2" s="1223" t="s">
        <v>1126</v>
      </c>
      <c r="EL2" s="886" t="s">
        <v>46</v>
      </c>
      <c r="EM2" s="1120" t="s">
        <v>475</v>
      </c>
      <c r="EN2" s="1115" t="s">
        <v>852</v>
      </c>
      <c r="EO2" s="886" t="s">
        <v>1127</v>
      </c>
      <c r="EP2" s="1121" t="s">
        <v>47</v>
      </c>
      <c r="EQ2" s="1224" t="s">
        <v>57</v>
      </c>
      <c r="ER2" s="1283" t="s">
        <v>1527</v>
      </c>
      <c r="ES2" s="1284" t="s">
        <v>1528</v>
      </c>
      <c r="ET2" s="993" t="s">
        <v>1529</v>
      </c>
      <c r="EU2" s="1118" t="s">
        <v>1530</v>
      </c>
      <c r="EV2" s="1285" t="s">
        <v>1531</v>
      </c>
      <c r="EW2" s="1286" t="s">
        <v>1532</v>
      </c>
      <c r="EX2" s="1951" t="s">
        <v>47</v>
      </c>
      <c r="EY2" s="1953" t="s">
        <v>475</v>
      </c>
      <c r="EZ2" s="1940" t="s">
        <v>852</v>
      </c>
      <c r="FA2" s="1942" t="s">
        <v>126</v>
      </c>
      <c r="FB2" s="1943" t="s">
        <v>46</v>
      </c>
      <c r="FC2" s="1944" t="s">
        <v>127</v>
      </c>
      <c r="FD2" s="1201"/>
      <c r="FE2" s="1201"/>
    </row>
    <row r="3" spans="1:167" ht="16.5" thickBot="1" x14ac:dyDescent="0.3">
      <c r="B3" s="1151" t="s">
        <v>1104</v>
      </c>
      <c r="C3" s="1122">
        <v>3</v>
      </c>
      <c r="D3" s="1123">
        <v>6</v>
      </c>
      <c r="E3" s="1123">
        <v>7</v>
      </c>
      <c r="F3" s="1123">
        <v>7</v>
      </c>
      <c r="G3" s="1123">
        <v>8</v>
      </c>
      <c r="H3" s="1123">
        <v>8</v>
      </c>
      <c r="I3" s="1123">
        <v>9</v>
      </c>
      <c r="J3" s="1123">
        <v>15</v>
      </c>
      <c r="K3" s="1123">
        <v>17</v>
      </c>
      <c r="L3" s="1123">
        <v>20</v>
      </c>
      <c r="M3" s="1123">
        <v>21</v>
      </c>
      <c r="N3" s="1123">
        <v>22</v>
      </c>
      <c r="O3" s="1123">
        <v>24</v>
      </c>
      <c r="P3" s="1123">
        <v>27</v>
      </c>
      <c r="Q3" s="1123">
        <v>28</v>
      </c>
      <c r="R3" s="1123">
        <v>29</v>
      </c>
      <c r="S3" s="1124">
        <v>30</v>
      </c>
      <c r="T3" s="1125">
        <v>1</v>
      </c>
      <c r="U3" s="1123">
        <v>2</v>
      </c>
      <c r="V3" s="1123">
        <v>4</v>
      </c>
      <c r="W3" s="1123">
        <v>5</v>
      </c>
      <c r="X3" s="1123">
        <v>6</v>
      </c>
      <c r="Y3" s="1123">
        <v>8</v>
      </c>
      <c r="Z3" s="1123">
        <v>13</v>
      </c>
      <c r="AA3" s="1123">
        <v>15</v>
      </c>
      <c r="AB3" s="1123">
        <v>16</v>
      </c>
      <c r="AC3" s="1123">
        <v>18</v>
      </c>
      <c r="AD3" s="1123">
        <v>19</v>
      </c>
      <c r="AE3" s="1123">
        <v>20</v>
      </c>
      <c r="AF3" s="1123">
        <v>22</v>
      </c>
      <c r="AG3" s="1123">
        <v>27</v>
      </c>
      <c r="AH3" s="1126">
        <v>29</v>
      </c>
      <c r="AI3" s="1122">
        <v>1</v>
      </c>
      <c r="AJ3" s="1123">
        <v>2</v>
      </c>
      <c r="AK3" s="1123">
        <v>3</v>
      </c>
      <c r="AL3" s="1123">
        <v>5</v>
      </c>
      <c r="AM3" s="1123">
        <v>10</v>
      </c>
      <c r="AN3" s="1123">
        <v>12</v>
      </c>
      <c r="AO3" s="1123">
        <v>15</v>
      </c>
      <c r="AP3" s="1123">
        <v>16</v>
      </c>
      <c r="AQ3" s="1123">
        <v>17</v>
      </c>
      <c r="AR3" s="1123">
        <v>19</v>
      </c>
      <c r="AS3" s="1123">
        <v>24</v>
      </c>
      <c r="AT3" s="1123">
        <v>26</v>
      </c>
      <c r="AU3" s="1123">
        <v>29</v>
      </c>
      <c r="AV3" s="1127">
        <v>30</v>
      </c>
      <c r="AW3" s="1122">
        <v>1</v>
      </c>
      <c r="AX3" s="1123">
        <v>3</v>
      </c>
      <c r="AY3" s="1123">
        <v>8</v>
      </c>
      <c r="AZ3" s="1123">
        <v>10</v>
      </c>
      <c r="BA3" s="1123">
        <v>12</v>
      </c>
      <c r="BB3" s="1123">
        <v>13</v>
      </c>
      <c r="BC3" s="1123">
        <v>14</v>
      </c>
      <c r="BD3" s="1123">
        <v>15</v>
      </c>
      <c r="BE3" s="1123">
        <v>17</v>
      </c>
      <c r="BF3" s="1126">
        <v>20</v>
      </c>
      <c r="BG3" s="1126">
        <v>21</v>
      </c>
      <c r="BH3" s="1124">
        <v>22</v>
      </c>
      <c r="BI3" s="131">
        <v>4</v>
      </c>
      <c r="BJ3" s="132">
        <v>5</v>
      </c>
      <c r="BK3" s="132">
        <v>7</v>
      </c>
      <c r="BL3" s="132">
        <v>10</v>
      </c>
      <c r="BM3" s="132">
        <v>10</v>
      </c>
      <c r="BN3" s="132">
        <v>12</v>
      </c>
      <c r="BO3" s="132">
        <v>14</v>
      </c>
      <c r="BP3" s="132">
        <v>18</v>
      </c>
      <c r="BQ3" s="132">
        <v>19</v>
      </c>
      <c r="BR3" s="132">
        <v>21</v>
      </c>
      <c r="BS3" s="358">
        <v>24</v>
      </c>
      <c r="BT3" s="358">
        <v>26</v>
      </c>
      <c r="BU3" s="1193">
        <v>28</v>
      </c>
      <c r="BV3" s="659">
        <v>1</v>
      </c>
      <c r="BW3" s="699">
        <v>2</v>
      </c>
      <c r="BX3" s="699">
        <v>4</v>
      </c>
      <c r="BY3" s="699">
        <v>7</v>
      </c>
      <c r="BZ3" s="699">
        <v>9</v>
      </c>
      <c r="CA3" s="699">
        <v>11</v>
      </c>
      <c r="CB3" s="699">
        <v>15</v>
      </c>
      <c r="CC3" s="699">
        <v>16</v>
      </c>
      <c r="CD3" s="699">
        <v>18</v>
      </c>
      <c r="CE3" s="699">
        <v>21</v>
      </c>
      <c r="CF3" s="15">
        <v>23</v>
      </c>
      <c r="CG3" s="1199">
        <v>25</v>
      </c>
      <c r="CH3" s="935">
        <v>1</v>
      </c>
      <c r="CI3" s="930">
        <v>2</v>
      </c>
      <c r="CJ3" s="930">
        <v>4</v>
      </c>
      <c r="CK3" s="930">
        <v>7</v>
      </c>
      <c r="CL3" s="930">
        <v>9</v>
      </c>
      <c r="CM3" s="841">
        <v>11</v>
      </c>
      <c r="CN3" s="930">
        <v>15</v>
      </c>
      <c r="CO3" s="935">
        <v>16</v>
      </c>
      <c r="CP3" s="930">
        <v>18</v>
      </c>
      <c r="CQ3" s="930">
        <v>21</v>
      </c>
      <c r="CR3" s="930">
        <v>21</v>
      </c>
      <c r="CS3" s="930">
        <v>22</v>
      </c>
      <c r="CT3" s="930">
        <v>23</v>
      </c>
      <c r="CU3" s="930">
        <v>23</v>
      </c>
      <c r="CV3" s="930">
        <v>24</v>
      </c>
      <c r="CW3" s="930">
        <v>25</v>
      </c>
      <c r="CX3" s="930">
        <v>25</v>
      </c>
      <c r="CY3" s="930">
        <v>29</v>
      </c>
      <c r="CZ3" s="930">
        <v>30</v>
      </c>
      <c r="DA3" s="1043">
        <v>1</v>
      </c>
      <c r="DB3" s="930">
        <v>6</v>
      </c>
      <c r="DC3" s="930">
        <v>8</v>
      </c>
      <c r="DD3" s="930">
        <v>11</v>
      </c>
      <c r="DE3" s="930">
        <v>12</v>
      </c>
      <c r="DF3" s="930">
        <v>13</v>
      </c>
      <c r="DG3" s="930">
        <v>15</v>
      </c>
      <c r="DH3" s="930">
        <v>20</v>
      </c>
      <c r="DI3" s="930">
        <v>22</v>
      </c>
      <c r="DJ3" s="930">
        <v>25</v>
      </c>
      <c r="DK3" s="930">
        <v>26</v>
      </c>
      <c r="DL3" s="1215">
        <v>27</v>
      </c>
      <c r="DM3" s="1044">
        <v>29</v>
      </c>
      <c r="DN3" s="717">
        <v>4</v>
      </c>
      <c r="DO3" s="699">
        <v>6</v>
      </c>
      <c r="DP3" s="699">
        <v>9</v>
      </c>
      <c r="DQ3" s="699">
        <v>10</v>
      </c>
      <c r="DR3" s="699">
        <v>11</v>
      </c>
      <c r="DS3" s="699">
        <v>13</v>
      </c>
      <c r="DT3" s="699">
        <v>18</v>
      </c>
      <c r="DU3" s="699">
        <v>20</v>
      </c>
      <c r="DV3" s="699">
        <v>23</v>
      </c>
      <c r="DW3" s="699">
        <v>25</v>
      </c>
      <c r="DX3" s="699">
        <v>27</v>
      </c>
      <c r="DY3" s="718">
        <v>31</v>
      </c>
      <c r="DZ3" s="1043">
        <v>1</v>
      </c>
      <c r="EA3" s="935">
        <v>1</v>
      </c>
      <c r="EB3" s="935">
        <v>2</v>
      </c>
      <c r="EC3" s="935">
        <v>3</v>
      </c>
      <c r="ED3" s="930">
        <v>3</v>
      </c>
      <c r="EE3" s="1279">
        <v>5</v>
      </c>
      <c r="EF3" s="930">
        <v>6</v>
      </c>
      <c r="EG3" s="930">
        <v>8</v>
      </c>
      <c r="EH3" s="930">
        <v>10</v>
      </c>
      <c r="EI3" s="930">
        <v>14</v>
      </c>
      <c r="EJ3" s="930">
        <v>15</v>
      </c>
      <c r="EK3" s="930">
        <v>17</v>
      </c>
      <c r="EL3" s="930">
        <v>20</v>
      </c>
      <c r="EM3" s="930">
        <v>22</v>
      </c>
      <c r="EN3" s="930">
        <v>24</v>
      </c>
      <c r="EO3" s="841">
        <v>27</v>
      </c>
      <c r="EP3" s="841">
        <v>28</v>
      </c>
      <c r="EQ3" s="841">
        <v>29</v>
      </c>
      <c r="ER3" s="659">
        <v>2</v>
      </c>
      <c r="ES3" s="699">
        <v>3</v>
      </c>
      <c r="ET3" s="699">
        <v>4</v>
      </c>
      <c r="EU3" s="699">
        <v>5</v>
      </c>
      <c r="EV3" s="699">
        <v>6</v>
      </c>
      <c r="EW3" s="698">
        <v>7</v>
      </c>
      <c r="EX3" s="1952"/>
      <c r="EY3" s="1941"/>
      <c r="EZ3" s="1941"/>
      <c r="FA3" s="1941"/>
      <c r="FB3" s="1941"/>
      <c r="FC3" s="1945"/>
      <c r="FD3" s="1288">
        <v>0</v>
      </c>
      <c r="FE3" s="912" t="s">
        <v>18</v>
      </c>
      <c r="FF3" s="1205" t="s">
        <v>21</v>
      </c>
      <c r="FG3" s="6" t="s">
        <v>22</v>
      </c>
      <c r="FH3" s="6" t="s">
        <v>19</v>
      </c>
      <c r="FI3" s="6" t="s">
        <v>20</v>
      </c>
      <c r="FJ3" s="15" t="s">
        <v>1085</v>
      </c>
      <c r="FK3" s="15" t="s">
        <v>44</v>
      </c>
    </row>
    <row r="4" spans="1:167" ht="15.75" x14ac:dyDescent="0.25">
      <c r="A4">
        <v>1</v>
      </c>
      <c r="B4" s="1188" t="s">
        <v>445</v>
      </c>
      <c r="C4" s="64"/>
      <c r="D4" s="126"/>
      <c r="E4" s="126"/>
      <c r="F4" s="126"/>
      <c r="G4" s="126"/>
      <c r="H4" s="126"/>
      <c r="I4" s="126"/>
      <c r="J4" s="126"/>
      <c r="K4" s="15"/>
      <c r="L4" s="126"/>
      <c r="M4" s="126"/>
      <c r="N4" s="1128"/>
      <c r="O4" s="126"/>
      <c r="P4" s="247"/>
      <c r="Q4" s="247"/>
      <c r="R4" s="247"/>
      <c r="S4" s="820"/>
      <c r="T4" s="819"/>
      <c r="U4" s="126"/>
      <c r="V4" s="1128"/>
      <c r="W4" s="126"/>
      <c r="X4" s="126"/>
      <c r="Y4" s="1128"/>
      <c r="Z4" s="126"/>
      <c r="AA4" s="1128"/>
      <c r="AB4" s="1208"/>
      <c r="AC4" s="126"/>
      <c r="AD4" s="126"/>
      <c r="AE4" s="126"/>
      <c r="AF4" s="126"/>
      <c r="AG4" s="126"/>
      <c r="AH4" s="1155"/>
      <c r="AI4" s="1169"/>
      <c r="AJ4" s="1170"/>
      <c r="AK4" s="1170"/>
      <c r="AL4" s="1170"/>
      <c r="AM4" s="1170"/>
      <c r="AN4" s="1170"/>
      <c r="AO4" s="1170"/>
      <c r="AP4" s="1170"/>
      <c r="AQ4" s="1170"/>
      <c r="AR4" s="1170"/>
      <c r="AS4" s="1170"/>
      <c r="AT4" s="1183"/>
      <c r="AU4" s="1183"/>
      <c r="AV4" s="1184"/>
      <c r="AW4" s="1171"/>
      <c r="AX4" s="1170"/>
      <c r="AY4" s="1170"/>
      <c r="AZ4" s="1170"/>
      <c r="BA4" s="1170"/>
      <c r="BB4" s="1171"/>
      <c r="BC4" s="1171"/>
      <c r="BD4" s="989"/>
      <c r="BE4" s="989"/>
      <c r="BF4" s="1171"/>
      <c r="BG4" s="989"/>
      <c r="BH4" s="1172"/>
      <c r="BI4" s="128"/>
      <c r="BJ4" s="126"/>
      <c r="BK4" s="11"/>
      <c r="BL4" s="322"/>
      <c r="BM4" s="11"/>
      <c r="BN4" s="11"/>
      <c r="BO4" s="1171"/>
      <c r="BP4" s="11">
        <v>1</v>
      </c>
      <c r="BQ4" s="11"/>
      <c r="BR4" s="1129"/>
      <c r="BS4" s="1129"/>
      <c r="BT4" s="11"/>
      <c r="BU4" s="820"/>
      <c r="BV4" s="128"/>
      <c r="BW4" s="11"/>
      <c r="BX4" s="11"/>
      <c r="BY4" s="11"/>
      <c r="BZ4" s="126"/>
      <c r="CA4" s="11"/>
      <c r="CB4" s="126"/>
      <c r="CC4" s="126"/>
      <c r="CD4" s="11"/>
      <c r="CE4" s="126"/>
      <c r="CF4" s="11"/>
      <c r="CG4" s="210"/>
      <c r="CH4" s="322"/>
      <c r="CI4" s="11"/>
      <c r="CJ4" s="126"/>
      <c r="CK4" s="126"/>
      <c r="CL4" s="11"/>
      <c r="CM4" s="62"/>
      <c r="CN4" s="1128"/>
      <c r="CO4" s="126"/>
      <c r="CP4" s="126"/>
      <c r="CQ4" s="126"/>
      <c r="CR4" s="1128"/>
      <c r="CS4" s="126">
        <v>1</v>
      </c>
      <c r="CT4" s="1128"/>
      <c r="CU4" s="126"/>
      <c r="CV4" s="1128"/>
      <c r="CW4" s="1128"/>
      <c r="CX4" s="126"/>
      <c r="CY4" s="1128"/>
      <c r="CZ4" s="1128"/>
      <c r="DA4" s="1154"/>
      <c r="DB4" s="1128"/>
      <c r="DC4" s="1128"/>
      <c r="DD4" s="1128"/>
      <c r="DE4" s="1128"/>
      <c r="DF4" s="1128"/>
      <c r="DG4" s="1128"/>
      <c r="DH4" s="1128"/>
      <c r="DI4" s="1128"/>
      <c r="DJ4" s="1128"/>
      <c r="DK4" s="1128"/>
      <c r="DL4" s="1155"/>
      <c r="DM4" s="1156"/>
      <c r="DN4" s="819"/>
      <c r="DO4" s="126"/>
      <c r="DP4" s="126"/>
      <c r="DQ4" s="1128"/>
      <c r="DR4" s="126"/>
      <c r="DS4" s="126"/>
      <c r="DT4" s="126"/>
      <c r="DU4" s="126"/>
      <c r="DV4" s="126"/>
      <c r="DW4" s="126"/>
      <c r="DX4" s="126"/>
      <c r="DY4" s="820"/>
      <c r="DZ4" s="128"/>
      <c r="EA4" s="130"/>
      <c r="EB4" s="126"/>
      <c r="EC4" s="126"/>
      <c r="ED4" s="126"/>
      <c r="EE4" s="1276"/>
      <c r="EF4" s="1128"/>
      <c r="EG4" s="11"/>
      <c r="EH4" s="126"/>
      <c r="EI4" s="11"/>
      <c r="EJ4" s="126"/>
      <c r="EK4" s="62"/>
      <c r="EL4" s="1128"/>
      <c r="EM4" s="1128"/>
      <c r="EN4" s="1128"/>
      <c r="EO4" s="126"/>
      <c r="EP4" s="1128"/>
      <c r="EQ4" s="247"/>
      <c r="ER4" s="995"/>
      <c r="ES4" s="989"/>
      <c r="ET4" s="989"/>
      <c r="EU4" s="989"/>
      <c r="EV4" s="989"/>
      <c r="EW4" s="1045"/>
      <c r="EX4" s="218">
        <f>SUM(E4+F4+M4+Q4+W4+AD4+BG4+BI4+BP4+BV4+CB4+CH4+CN4+CY4+DQ4+DY4+EI4+EP4+EU4)</f>
        <v>1</v>
      </c>
      <c r="EY4" s="396">
        <f>SUM(G4+H4+J4+R4+X4+Z4+AE4+AG4+BD4+BH4+BJ4+BN4+BQ4+BT4+BW4+BZ4+CC4+CF4+CI4+CL4+CO4+CT4+CU4+CZ4+DN4+DR4+DT4+DW4+DZ4+EA4+EG4+EJ4+EM4+EQ4+EV4)</f>
        <v>0</v>
      </c>
      <c r="EZ4" s="396">
        <f>SUM(C4+K4+O4+T4+AF4+BE4+BK4+BO4+BR4+BU4+BX4+CA4+CD4+CG4+CJ4+CM4+CP4+CW4+CX4+DO4+DS4+DX4+EC4+ED4+EH4+EK4+EN4)</f>
        <v>0</v>
      </c>
      <c r="FA4" s="396">
        <f>SUM(I4+S4+U4+CR4+CS4+CV4+EB4+ER4+ES4+EW4)</f>
        <v>1</v>
      </c>
      <c r="FB4" s="396">
        <f>SUM(D4+L4+P4+AC4+BL4+BM4+BS4+BY4+CE4+CK4+CQ4+DP4+DV4+EF4+EL4+EO4+ET4)</f>
        <v>0</v>
      </c>
      <c r="FC4" s="1291">
        <f>SUM(EX4:FB4)</f>
        <v>2</v>
      </c>
      <c r="FD4" s="149"/>
      <c r="FE4" s="121">
        <v>1</v>
      </c>
      <c r="FF4" s="10"/>
      <c r="FG4" s="10"/>
      <c r="FH4" s="10"/>
      <c r="FI4" s="10"/>
      <c r="FJ4" s="10"/>
      <c r="FK4" s="10"/>
    </row>
    <row r="5" spans="1:167" ht="15.75" x14ac:dyDescent="0.25">
      <c r="A5">
        <v>2</v>
      </c>
      <c r="B5" s="1152" t="s">
        <v>1450</v>
      </c>
      <c r="C5" s="64"/>
      <c r="D5" s="126"/>
      <c r="E5" s="126"/>
      <c r="F5" s="126"/>
      <c r="G5" s="126"/>
      <c r="H5" s="126"/>
      <c r="I5" s="126"/>
      <c r="J5" s="126"/>
      <c r="K5" s="15"/>
      <c r="L5" s="126"/>
      <c r="M5" s="126"/>
      <c r="N5" s="1128"/>
      <c r="O5" s="126"/>
      <c r="P5" s="247"/>
      <c r="Q5" s="247"/>
      <c r="R5" s="247"/>
      <c r="S5" s="820"/>
      <c r="T5" s="819"/>
      <c r="U5" s="126"/>
      <c r="V5" s="1128"/>
      <c r="W5" s="126"/>
      <c r="X5" s="126"/>
      <c r="Y5" s="1128"/>
      <c r="Z5" s="126"/>
      <c r="AA5" s="1128"/>
      <c r="AB5" s="1208">
        <v>1</v>
      </c>
      <c r="AC5" s="126"/>
      <c r="AD5" s="126"/>
      <c r="AE5" s="126"/>
      <c r="AF5" s="126"/>
      <c r="AG5" s="126"/>
      <c r="AH5" s="1155"/>
      <c r="AI5" s="1154"/>
      <c r="AJ5" s="1128"/>
      <c r="AK5" s="1128"/>
      <c r="AL5" s="1128"/>
      <c r="AM5" s="1128"/>
      <c r="AN5" s="1128"/>
      <c r="AO5" s="1128"/>
      <c r="AP5" s="1128"/>
      <c r="AQ5" s="1128"/>
      <c r="AR5" s="1128"/>
      <c r="AS5" s="1128"/>
      <c r="AT5" s="1155"/>
      <c r="AU5" s="1155"/>
      <c r="AV5" s="1156"/>
      <c r="AW5" s="1157"/>
      <c r="AX5" s="1128"/>
      <c r="AY5" s="1128"/>
      <c r="AZ5" s="1128"/>
      <c r="BA5" s="1128"/>
      <c r="BB5" s="1157"/>
      <c r="BC5" s="1157"/>
      <c r="BD5" s="126"/>
      <c r="BE5" s="126"/>
      <c r="BF5" s="1157"/>
      <c r="BG5" s="126"/>
      <c r="BH5" s="820"/>
      <c r="BI5" s="128"/>
      <c r="BJ5" s="126"/>
      <c r="BK5" s="11"/>
      <c r="BL5" s="322"/>
      <c r="BM5" s="11"/>
      <c r="BN5" s="11"/>
      <c r="BO5" s="1157"/>
      <c r="BP5" s="11">
        <v>1</v>
      </c>
      <c r="BQ5" s="11"/>
      <c r="BR5" s="1129"/>
      <c r="BS5" s="1129"/>
      <c r="BT5" s="11"/>
      <c r="BU5" s="820"/>
      <c r="BV5" s="128">
        <v>1</v>
      </c>
      <c r="BW5" s="11"/>
      <c r="BX5" s="11"/>
      <c r="BY5" s="11"/>
      <c r="BZ5" s="126"/>
      <c r="CA5" s="11"/>
      <c r="CB5" s="126"/>
      <c r="CC5" s="126"/>
      <c r="CD5" s="11"/>
      <c r="CE5" s="126"/>
      <c r="CF5" s="11"/>
      <c r="CG5" s="210"/>
      <c r="CH5" s="322"/>
      <c r="CI5" s="11"/>
      <c r="CJ5" s="126"/>
      <c r="CK5" s="126"/>
      <c r="CL5" s="11"/>
      <c r="CM5" s="62"/>
      <c r="CN5" s="1128"/>
      <c r="CO5" s="126"/>
      <c r="CP5" s="126"/>
      <c r="CQ5" s="126"/>
      <c r="CR5" s="1128"/>
      <c r="CS5" s="126"/>
      <c r="CT5" s="1128"/>
      <c r="CU5" s="126"/>
      <c r="CV5" s="1128"/>
      <c r="CW5" s="1128"/>
      <c r="CX5" s="126"/>
      <c r="CY5" s="1128"/>
      <c r="CZ5" s="1128"/>
      <c r="DA5" s="1154"/>
      <c r="DB5" s="1128"/>
      <c r="DC5" s="1128"/>
      <c r="DD5" s="1128"/>
      <c r="DE5" s="1128"/>
      <c r="DF5" s="1128"/>
      <c r="DG5" s="1128"/>
      <c r="DH5" s="1128"/>
      <c r="DI5" s="1128"/>
      <c r="DJ5" s="1128"/>
      <c r="DK5" s="1128"/>
      <c r="DL5" s="1155"/>
      <c r="DM5" s="1156"/>
      <c r="DN5" s="819"/>
      <c r="DO5" s="126"/>
      <c r="DP5" s="126"/>
      <c r="DQ5" s="1128"/>
      <c r="DR5" s="126"/>
      <c r="DS5" s="126"/>
      <c r="DT5" s="126"/>
      <c r="DU5" s="126"/>
      <c r="DV5" s="126"/>
      <c r="DW5" s="126"/>
      <c r="DX5" s="126"/>
      <c r="DY5" s="820"/>
      <c r="DZ5" s="128"/>
      <c r="EA5" s="130"/>
      <c r="EB5" s="126"/>
      <c r="EC5" s="126"/>
      <c r="ED5" s="126"/>
      <c r="EE5" s="1276"/>
      <c r="EF5" s="1128"/>
      <c r="EG5" s="11"/>
      <c r="EH5" s="126"/>
      <c r="EI5" s="11"/>
      <c r="EJ5" s="126"/>
      <c r="EK5" s="62"/>
      <c r="EL5" s="1128"/>
      <c r="EM5" s="1128"/>
      <c r="EN5" s="1128"/>
      <c r="EO5" s="126"/>
      <c r="EP5" s="1128"/>
      <c r="EQ5" s="247"/>
      <c r="ER5" s="819"/>
      <c r="ES5" s="126"/>
      <c r="ET5" s="126"/>
      <c r="EU5" s="126"/>
      <c r="EV5" s="126"/>
      <c r="EW5" s="247"/>
      <c r="EX5" s="383">
        <f>SUM(E5+F5+M5+Q5+W5+AD5+BG5+BI5+BP5+BV5+CB5+CH5+CN5+CY5+DQ5+DY5+EI5+EP5)</f>
        <v>2</v>
      </c>
      <c r="EY5" s="384">
        <f>SUM(G5+H5+J5+R5+X5+Z5+AE5+AG5+BD5+BH5+BJ5+BN5+BQ5+BT5+BW5+BZ5+CC5+CF5+CI5+CL5+CO5+CT5+CU5+CZ5+DN5+DR5+DT5+DW5+DZ5+EA5+EG5+EJ5+EM5+EQ5)</f>
        <v>0</v>
      </c>
      <c r="EZ5" s="384">
        <f t="shared" ref="EZ5:EZ68" si="0">SUM(C5+K5+O5+T5+AF5+BE5+BK5+BO5+BR5+BU5+BX5+CA5+CD5+CG5+CJ5+CM5+CP5+CW5+CX5+DO5+DS5+DX5+EC5+ED5+EH5+EK5+EN5)</f>
        <v>0</v>
      </c>
      <c r="FA5" s="384">
        <f>SUM(I5+S5+U5+CR5+CS5+CV5+EB5)</f>
        <v>0</v>
      </c>
      <c r="FB5" s="384">
        <f>SUM(D5+L5+P5+AC5+BL5+BM5+BS5+BY5+CE5+CK5+CQ5+DP5+DV5+EF5+EL5+EO5)</f>
        <v>0</v>
      </c>
      <c r="FC5" s="1321">
        <f t="shared" ref="FC5:FC68" si="1">SUM(EX5:FB5)</f>
        <v>2</v>
      </c>
      <c r="FD5" s="149"/>
      <c r="FE5" s="121">
        <v>1</v>
      </c>
      <c r="FF5" s="10"/>
      <c r="FG5" s="10"/>
      <c r="FH5" s="10"/>
      <c r="FI5" s="10"/>
      <c r="FJ5" s="10"/>
      <c r="FK5" s="10"/>
    </row>
    <row r="6" spans="1:167" ht="15.75" x14ac:dyDescent="0.25">
      <c r="A6">
        <v>3</v>
      </c>
      <c r="B6" s="1152" t="s">
        <v>13</v>
      </c>
      <c r="C6" s="64"/>
      <c r="D6" s="126"/>
      <c r="E6" s="126"/>
      <c r="F6" s="126"/>
      <c r="G6" s="126"/>
      <c r="H6" s="126"/>
      <c r="I6" s="126"/>
      <c r="J6" s="126"/>
      <c r="K6" s="15"/>
      <c r="L6" s="126"/>
      <c r="M6" s="126"/>
      <c r="N6" s="1128"/>
      <c r="O6" s="126"/>
      <c r="P6" s="247"/>
      <c r="Q6" s="247"/>
      <c r="R6" s="247"/>
      <c r="S6" s="820"/>
      <c r="T6" s="819"/>
      <c r="U6" s="126"/>
      <c r="V6" s="1128"/>
      <c r="W6" s="126"/>
      <c r="X6" s="126"/>
      <c r="Y6" s="1128"/>
      <c r="Z6" s="126"/>
      <c r="AA6" s="1128"/>
      <c r="AB6" s="1208">
        <v>1</v>
      </c>
      <c r="AC6" s="126"/>
      <c r="AD6" s="126"/>
      <c r="AE6" s="126">
        <v>1</v>
      </c>
      <c r="AF6" s="126"/>
      <c r="AG6" s="126"/>
      <c r="AH6" s="1155"/>
      <c r="AI6" s="1154"/>
      <c r="AJ6" s="1128"/>
      <c r="AK6" s="1128"/>
      <c r="AL6" s="1128"/>
      <c r="AM6" s="1128"/>
      <c r="AN6" s="1128"/>
      <c r="AO6" s="1128"/>
      <c r="AP6" s="1128"/>
      <c r="AQ6" s="1128"/>
      <c r="AR6" s="1128"/>
      <c r="AS6" s="1128"/>
      <c r="AT6" s="1155"/>
      <c r="AU6" s="1155"/>
      <c r="AV6" s="1156"/>
      <c r="AW6" s="1157"/>
      <c r="AX6" s="1128"/>
      <c r="AY6" s="1128"/>
      <c r="AZ6" s="1128"/>
      <c r="BA6" s="1128"/>
      <c r="BB6" s="1157"/>
      <c r="BC6" s="1157"/>
      <c r="BD6" s="126"/>
      <c r="BE6" s="126"/>
      <c r="BF6" s="1157"/>
      <c r="BG6" s="126"/>
      <c r="BH6" s="820"/>
      <c r="BI6" s="128"/>
      <c r="BJ6" s="126"/>
      <c r="BK6" s="11">
        <v>1</v>
      </c>
      <c r="BL6" s="322"/>
      <c r="BM6" s="11"/>
      <c r="BN6" s="11"/>
      <c r="BO6" s="1157"/>
      <c r="BP6" s="11"/>
      <c r="BQ6" s="11"/>
      <c r="BR6" s="1129">
        <v>1</v>
      </c>
      <c r="BS6" s="1129"/>
      <c r="BT6" s="11"/>
      <c r="BU6" s="820"/>
      <c r="BV6" s="128"/>
      <c r="BW6" s="11"/>
      <c r="BX6" s="11">
        <v>1</v>
      </c>
      <c r="BY6" s="11"/>
      <c r="BZ6" s="126"/>
      <c r="CA6" s="11">
        <v>1</v>
      </c>
      <c r="CB6" s="126"/>
      <c r="CC6" s="126"/>
      <c r="CD6" s="11">
        <v>1</v>
      </c>
      <c r="CE6" s="126"/>
      <c r="CF6" s="11"/>
      <c r="CG6" s="210">
        <v>1</v>
      </c>
      <c r="CH6" s="322"/>
      <c r="CI6" s="11"/>
      <c r="CJ6" s="126">
        <v>1</v>
      </c>
      <c r="CK6" s="126"/>
      <c r="CL6" s="11">
        <v>1</v>
      </c>
      <c r="CM6" s="62"/>
      <c r="CN6" s="1128"/>
      <c r="CO6" s="126">
        <v>1</v>
      </c>
      <c r="CP6" s="126">
        <v>1</v>
      </c>
      <c r="CQ6" s="126"/>
      <c r="CR6" s="1128"/>
      <c r="CS6" s="126"/>
      <c r="CT6" s="1128"/>
      <c r="CU6" s="126"/>
      <c r="CV6" s="1128"/>
      <c r="CW6" s="1128"/>
      <c r="CX6" s="126">
        <v>1</v>
      </c>
      <c r="CY6" s="1128"/>
      <c r="CZ6" s="1128"/>
      <c r="DA6" s="1154"/>
      <c r="DB6" s="1128"/>
      <c r="DC6" s="1128"/>
      <c r="DD6" s="1128"/>
      <c r="DE6" s="1128"/>
      <c r="DF6" s="1128"/>
      <c r="DG6" s="1128"/>
      <c r="DH6" s="1128"/>
      <c r="DI6" s="1128"/>
      <c r="DJ6" s="1128"/>
      <c r="DK6" s="1128"/>
      <c r="DL6" s="1155"/>
      <c r="DM6" s="1156"/>
      <c r="DN6" s="819">
        <v>1</v>
      </c>
      <c r="DO6" s="126"/>
      <c r="DP6" s="126"/>
      <c r="DQ6" s="1128"/>
      <c r="DR6" s="126"/>
      <c r="DS6" s="126"/>
      <c r="DT6" s="126"/>
      <c r="DU6" s="126"/>
      <c r="DV6" s="126"/>
      <c r="DW6" s="126"/>
      <c r="DX6" s="126"/>
      <c r="DY6" s="820"/>
      <c r="DZ6" s="128"/>
      <c r="EA6" s="130"/>
      <c r="EB6" s="126"/>
      <c r="EC6" s="126"/>
      <c r="ED6" s="126"/>
      <c r="EE6" s="1276"/>
      <c r="EF6" s="1128"/>
      <c r="EG6" s="11"/>
      <c r="EH6" s="126">
        <v>1</v>
      </c>
      <c r="EI6" s="11"/>
      <c r="EJ6" s="126"/>
      <c r="EK6" s="62"/>
      <c r="EL6" s="1128"/>
      <c r="EM6" s="1128"/>
      <c r="EN6" s="1128"/>
      <c r="EO6" s="126"/>
      <c r="EP6" s="1128"/>
      <c r="EQ6" s="247"/>
      <c r="ER6" s="819"/>
      <c r="ES6" s="126"/>
      <c r="ET6" s="126"/>
      <c r="EU6" s="126"/>
      <c r="EV6" s="126"/>
      <c r="EW6" s="247"/>
      <c r="EX6" s="383">
        <f>SUM(E6+F6+M6+Q6+W6+AD6+BG6+BI6+BP6+BV6+CB6+CH6+CN6+CY6+DQ6+DY6+EI6+EP6)</f>
        <v>0</v>
      </c>
      <c r="EY6" s="384">
        <f>SUM(G6+H6+J6+R6+X6+Z6+AE6+AG6+BD6+BH6+BJ6+BN6+BQ6+BT6+BW6+BZ6+CC6+CF6+CI6+CL6+CO6+CT6+CU6+CZ6+DN6+DR6+DT6+DW6+DZ6+EA6+EG6+EJ6+EM6+EQ6)</f>
        <v>4</v>
      </c>
      <c r="EZ6" s="384">
        <f t="shared" si="0"/>
        <v>10</v>
      </c>
      <c r="FA6" s="384">
        <f>SUM(I6+S6+U6+CR6+CS6+CV6+EB6)</f>
        <v>0</v>
      </c>
      <c r="FB6" s="384">
        <f>SUM(D6+L6+P6+AC6+BL6+BM6+BS6+BY6+CE6+CK6+CQ6+DP6+DV6+EF6+EL6+EO6)</f>
        <v>0</v>
      </c>
      <c r="FC6" s="1321">
        <f t="shared" si="1"/>
        <v>14</v>
      </c>
      <c r="FD6" s="149"/>
      <c r="FE6" s="121"/>
      <c r="FF6" s="10"/>
      <c r="FG6" s="10">
        <v>1</v>
      </c>
      <c r="FH6" s="10"/>
      <c r="FI6" s="10"/>
      <c r="FJ6" s="10"/>
      <c r="FK6" s="10"/>
    </row>
    <row r="7" spans="1:167" ht="15.75" x14ac:dyDescent="0.25">
      <c r="A7">
        <v>4</v>
      </c>
      <c r="B7" s="1152" t="s">
        <v>410</v>
      </c>
      <c r="C7" s="64"/>
      <c r="D7" s="126"/>
      <c r="E7" s="126"/>
      <c r="F7" s="126"/>
      <c r="G7" s="126"/>
      <c r="H7" s="126"/>
      <c r="I7" s="126"/>
      <c r="J7" s="126"/>
      <c r="K7" s="15"/>
      <c r="L7" s="126"/>
      <c r="M7" s="126"/>
      <c r="N7" s="1128"/>
      <c r="O7" s="126"/>
      <c r="P7" s="247"/>
      <c r="Q7" s="247"/>
      <c r="R7" s="247"/>
      <c r="S7" s="820"/>
      <c r="T7" s="819"/>
      <c r="U7" s="126"/>
      <c r="V7" s="1128"/>
      <c r="W7" s="126"/>
      <c r="X7" s="126"/>
      <c r="Y7" s="1128"/>
      <c r="Z7" s="126"/>
      <c r="AA7" s="1128"/>
      <c r="AB7" s="1208">
        <v>1</v>
      </c>
      <c r="AC7" s="126"/>
      <c r="AD7" s="126"/>
      <c r="AE7" s="126"/>
      <c r="AF7" s="126"/>
      <c r="AG7" s="126"/>
      <c r="AH7" s="1155"/>
      <c r="AI7" s="1154"/>
      <c r="AJ7" s="1128"/>
      <c r="AK7" s="1128"/>
      <c r="AL7" s="1128"/>
      <c r="AM7" s="1128"/>
      <c r="AN7" s="1128"/>
      <c r="AO7" s="1128"/>
      <c r="AP7" s="1128"/>
      <c r="AQ7" s="1128"/>
      <c r="AR7" s="1128"/>
      <c r="AS7" s="1128"/>
      <c r="AT7" s="1155"/>
      <c r="AU7" s="1155"/>
      <c r="AV7" s="1156"/>
      <c r="AW7" s="1157"/>
      <c r="AX7" s="1128"/>
      <c r="AY7" s="1128"/>
      <c r="AZ7" s="1128"/>
      <c r="BA7" s="1128"/>
      <c r="BB7" s="1157"/>
      <c r="BC7" s="1157"/>
      <c r="BD7" s="126"/>
      <c r="BE7" s="126"/>
      <c r="BF7" s="1157"/>
      <c r="BG7" s="126"/>
      <c r="BH7" s="820"/>
      <c r="BI7" s="128"/>
      <c r="BJ7" s="126"/>
      <c r="BK7" s="11"/>
      <c r="BL7" s="322"/>
      <c r="BM7" s="11"/>
      <c r="BN7" s="11"/>
      <c r="BO7" s="1157"/>
      <c r="BP7" s="11"/>
      <c r="BQ7" s="11"/>
      <c r="BR7" s="1129">
        <v>1</v>
      </c>
      <c r="BS7" s="1129"/>
      <c r="BT7" s="11"/>
      <c r="BU7" s="820"/>
      <c r="BV7" s="128"/>
      <c r="BW7" s="11"/>
      <c r="BX7" s="11"/>
      <c r="BY7" s="11"/>
      <c r="BZ7" s="126"/>
      <c r="CA7" s="11">
        <v>1</v>
      </c>
      <c r="CB7" s="126"/>
      <c r="CC7" s="126"/>
      <c r="CD7" s="11"/>
      <c r="CE7" s="126"/>
      <c r="CF7" s="11"/>
      <c r="CG7" s="210"/>
      <c r="CH7" s="322">
        <v>1</v>
      </c>
      <c r="CI7" s="11"/>
      <c r="CJ7" s="126"/>
      <c r="CK7" s="126"/>
      <c r="CL7" s="11"/>
      <c r="CM7" s="62"/>
      <c r="CN7" s="1128"/>
      <c r="CO7" s="126"/>
      <c r="CP7" s="126"/>
      <c r="CQ7" s="126"/>
      <c r="CR7" s="1128"/>
      <c r="CS7" s="126"/>
      <c r="CT7" s="1128"/>
      <c r="CU7" s="126"/>
      <c r="CV7" s="1128"/>
      <c r="CW7" s="1128"/>
      <c r="CX7" s="126"/>
      <c r="CY7" s="1128"/>
      <c r="CZ7" s="1128"/>
      <c r="DA7" s="1154"/>
      <c r="DB7" s="1128"/>
      <c r="DC7" s="1128"/>
      <c r="DD7" s="1128"/>
      <c r="DE7" s="1128"/>
      <c r="DF7" s="1128"/>
      <c r="DG7" s="1128"/>
      <c r="DH7" s="1128"/>
      <c r="DI7" s="1128"/>
      <c r="DJ7" s="1128"/>
      <c r="DK7" s="1128"/>
      <c r="DL7" s="1155"/>
      <c r="DM7" s="1156"/>
      <c r="DN7" s="819"/>
      <c r="DO7" s="126"/>
      <c r="DP7" s="126"/>
      <c r="DQ7" s="1128"/>
      <c r="DR7" s="126"/>
      <c r="DS7" s="126"/>
      <c r="DT7" s="126"/>
      <c r="DU7" s="126"/>
      <c r="DV7" s="126"/>
      <c r="DW7" s="126"/>
      <c r="DX7" s="126"/>
      <c r="DY7" s="820"/>
      <c r="DZ7" s="128"/>
      <c r="EA7" s="130"/>
      <c r="EB7" s="126"/>
      <c r="EC7" s="126"/>
      <c r="ED7" s="126"/>
      <c r="EE7" s="1276"/>
      <c r="EF7" s="1128"/>
      <c r="EG7" s="11"/>
      <c r="EH7" s="126"/>
      <c r="EI7" s="11"/>
      <c r="EJ7" s="126"/>
      <c r="EK7" s="62"/>
      <c r="EL7" s="1128"/>
      <c r="EM7" s="1128"/>
      <c r="EN7" s="1128"/>
      <c r="EO7" s="126"/>
      <c r="EP7" s="1128"/>
      <c r="EQ7" s="247"/>
      <c r="ER7" s="819"/>
      <c r="ES7" s="126"/>
      <c r="ET7" s="126"/>
      <c r="EU7" s="126"/>
      <c r="EV7" s="126"/>
      <c r="EW7" s="247"/>
      <c r="EX7" s="383">
        <f>SUM(E7+F7+M7+Q7+W7+AD7+BG7+BI7+BP7+BV7+CB7+CH7+CN7+CY7+DQ7+DY7+EI7+EP7)</f>
        <v>1</v>
      </c>
      <c r="EY7" s="384">
        <f>SUM(G7+H7+J7+R7+X7+Z7+AE7+AG7+BD7+BH7+BJ7+BN7+BQ7+BT7+BW7+BZ7+CC7+CF7+CI7+CL7+CO7+CT7+CU7+CZ7+DN7+DR7+DT7+DW7+DZ7+EA7+EG7+EJ7+EM7+EQ7)</f>
        <v>0</v>
      </c>
      <c r="EZ7" s="384">
        <f t="shared" si="0"/>
        <v>2</v>
      </c>
      <c r="FA7" s="384">
        <f>SUM(I7+S7+U7+CR7+CS7+CV7+EB7)</f>
        <v>0</v>
      </c>
      <c r="FB7" s="384">
        <f>SUM(D7+L7+P7+AC7+BL7+BM7+BS7+BY7+CE7+CK7+CQ7+DP7+DV7+EF7+EL7+EO7)</f>
        <v>0</v>
      </c>
      <c r="FC7" s="1321">
        <f t="shared" si="1"/>
        <v>3</v>
      </c>
      <c r="FD7" s="149"/>
      <c r="FE7" s="121">
        <v>1</v>
      </c>
      <c r="FF7" s="10"/>
      <c r="FG7" s="10"/>
      <c r="FH7" s="10"/>
      <c r="FI7" s="10"/>
      <c r="FJ7" s="10"/>
      <c r="FK7" s="10"/>
    </row>
    <row r="8" spans="1:167" ht="15.75" x14ac:dyDescent="0.25">
      <c r="A8">
        <v>5</v>
      </c>
      <c r="B8" s="1152" t="s">
        <v>1579</v>
      </c>
      <c r="C8" s="64"/>
      <c r="D8" s="126"/>
      <c r="E8" s="126"/>
      <c r="F8" s="126"/>
      <c r="G8" s="126"/>
      <c r="H8" s="126"/>
      <c r="I8" s="126"/>
      <c r="J8" s="126"/>
      <c r="K8" s="15"/>
      <c r="L8" s="126">
        <v>1</v>
      </c>
      <c r="M8" s="126"/>
      <c r="N8" s="1128"/>
      <c r="O8" s="126"/>
      <c r="P8" s="247"/>
      <c r="Q8" s="247"/>
      <c r="R8" s="247"/>
      <c r="S8" s="820"/>
      <c r="T8" s="819"/>
      <c r="U8" s="126"/>
      <c r="V8" s="1128"/>
      <c r="W8" s="126"/>
      <c r="X8" s="126"/>
      <c r="Y8" s="1128"/>
      <c r="Z8" s="126"/>
      <c r="AA8" s="1128"/>
      <c r="AB8" s="1208"/>
      <c r="AC8" s="126">
        <v>1</v>
      </c>
      <c r="AD8" s="126"/>
      <c r="AE8" s="126"/>
      <c r="AF8" s="126"/>
      <c r="AG8" s="126"/>
      <c r="AH8" s="1155"/>
      <c r="AI8" s="1154"/>
      <c r="AJ8" s="1128"/>
      <c r="AK8" s="1128"/>
      <c r="AL8" s="1128"/>
      <c r="AM8" s="1128"/>
      <c r="AN8" s="1128"/>
      <c r="AO8" s="1128"/>
      <c r="AP8" s="1128"/>
      <c r="AQ8" s="1128"/>
      <c r="AR8" s="1128"/>
      <c r="AS8" s="1128"/>
      <c r="AT8" s="1155"/>
      <c r="AU8" s="1155"/>
      <c r="AV8" s="1156"/>
      <c r="AW8" s="1157"/>
      <c r="AX8" s="1128"/>
      <c r="AY8" s="1128"/>
      <c r="AZ8" s="1128"/>
      <c r="BA8" s="1128"/>
      <c r="BB8" s="1157"/>
      <c r="BC8" s="1157"/>
      <c r="BD8" s="126"/>
      <c r="BE8" s="126"/>
      <c r="BF8" s="1157"/>
      <c r="BG8" s="126"/>
      <c r="BH8" s="820"/>
      <c r="BI8" s="128"/>
      <c r="BJ8" s="126"/>
      <c r="BK8" s="11"/>
      <c r="BL8" s="322"/>
      <c r="BM8" s="11"/>
      <c r="BN8" s="11"/>
      <c r="BO8" s="1157"/>
      <c r="BP8" s="11"/>
      <c r="BQ8" s="11"/>
      <c r="BR8" s="1129"/>
      <c r="BS8" s="1129"/>
      <c r="BT8" s="11"/>
      <c r="BU8" s="820"/>
      <c r="BV8" s="128"/>
      <c r="BW8" s="11"/>
      <c r="BX8" s="11"/>
      <c r="BY8" s="11"/>
      <c r="BZ8" s="126"/>
      <c r="CA8" s="11"/>
      <c r="CB8" s="126"/>
      <c r="CC8" s="126"/>
      <c r="CD8" s="11"/>
      <c r="CE8" s="126"/>
      <c r="CF8" s="11"/>
      <c r="CG8" s="210"/>
      <c r="CH8" s="322"/>
      <c r="CI8" s="11"/>
      <c r="CJ8" s="126"/>
      <c r="CK8" s="126"/>
      <c r="CL8" s="11"/>
      <c r="CM8" s="62"/>
      <c r="CN8" s="1128"/>
      <c r="CO8" s="126"/>
      <c r="CP8" s="126"/>
      <c r="CQ8" s="126">
        <v>1</v>
      </c>
      <c r="CR8" s="1128"/>
      <c r="CS8" s="126"/>
      <c r="CT8" s="1128"/>
      <c r="CU8" s="126"/>
      <c r="CV8" s="1128"/>
      <c r="CW8" s="1128"/>
      <c r="CX8" s="126"/>
      <c r="CY8" s="1128"/>
      <c r="CZ8" s="1128"/>
      <c r="DA8" s="1154"/>
      <c r="DB8" s="1128"/>
      <c r="DC8" s="1128"/>
      <c r="DD8" s="1128"/>
      <c r="DE8" s="1128"/>
      <c r="DF8" s="1128"/>
      <c r="DG8" s="1128"/>
      <c r="DH8" s="1128"/>
      <c r="DI8" s="1128"/>
      <c r="DJ8" s="1128"/>
      <c r="DK8" s="1128"/>
      <c r="DL8" s="1155"/>
      <c r="DM8" s="1156"/>
      <c r="DN8" s="819"/>
      <c r="DO8" s="126"/>
      <c r="DP8" s="126"/>
      <c r="DQ8" s="1128"/>
      <c r="DR8" s="126"/>
      <c r="DS8" s="126"/>
      <c r="DT8" s="126"/>
      <c r="DU8" s="126"/>
      <c r="DV8" s="126"/>
      <c r="DW8" s="126"/>
      <c r="DX8" s="126"/>
      <c r="DY8" s="820"/>
      <c r="DZ8" s="128"/>
      <c r="EA8" s="130"/>
      <c r="EB8" s="126"/>
      <c r="EC8" s="126"/>
      <c r="ED8" s="126"/>
      <c r="EE8" s="1276"/>
      <c r="EF8" s="1128"/>
      <c r="EG8" s="11"/>
      <c r="EH8" s="126"/>
      <c r="EI8" s="11"/>
      <c r="EJ8" s="126"/>
      <c r="EK8" s="62"/>
      <c r="EL8" s="1128"/>
      <c r="EM8" s="1128"/>
      <c r="EN8" s="1128"/>
      <c r="EO8" s="126"/>
      <c r="EP8" s="1128"/>
      <c r="EQ8" s="247"/>
      <c r="ER8" s="819"/>
      <c r="ES8" s="126"/>
      <c r="ET8" s="126"/>
      <c r="EU8" s="126"/>
      <c r="EV8" s="126"/>
      <c r="EW8" s="247"/>
      <c r="EX8" s="383">
        <f>SUM(E8+F8+M8+Q8+W8+AD8+BG8+BI8+BP8+BV8+CB8+CH8+CN8+CY8+DQ8+DY8+EI8+EP8)</f>
        <v>0</v>
      </c>
      <c r="EY8" s="384">
        <f>SUM(G8+H8+J8+R8+X8+Z8+AE8+AG8+BD8+BH8+BJ8+BN8+BQ8+BT8+BW8+BZ8+CC8+CF8+CI8+CL8+CO8+CT8+CU8+CZ8+DN8+DR8+DT8+DW8+DZ8+EA8+EG8+EJ8+EM8+EQ8)</f>
        <v>0</v>
      </c>
      <c r="EZ8" s="384">
        <f t="shared" si="0"/>
        <v>0</v>
      </c>
      <c r="FA8" s="384">
        <f>SUM(I8+S8+U8+CR8+CS8+CV8+EB8)</f>
        <v>0</v>
      </c>
      <c r="FB8" s="384">
        <f>SUM(D8+L8+P8+AC8+BL8+BM8+BS8+BY8+CE8+CK8+CQ8+DP8+DV8+EF8+EL8+EO8)</f>
        <v>3</v>
      </c>
      <c r="FC8" s="1321">
        <f t="shared" si="1"/>
        <v>3</v>
      </c>
      <c r="FD8" s="149"/>
      <c r="FE8" s="121">
        <v>1</v>
      </c>
      <c r="FF8" s="10"/>
      <c r="FG8" s="10"/>
      <c r="FH8" s="10"/>
      <c r="FI8" s="10"/>
      <c r="FJ8" s="10"/>
      <c r="FK8" s="10"/>
    </row>
    <row r="9" spans="1:167" ht="15.75" x14ac:dyDescent="0.25">
      <c r="A9">
        <v>6</v>
      </c>
      <c r="B9" s="1152" t="s">
        <v>1521</v>
      </c>
      <c r="C9" s="64"/>
      <c r="D9" s="126"/>
      <c r="E9" s="126"/>
      <c r="F9" s="126"/>
      <c r="G9" s="126"/>
      <c r="H9" s="126"/>
      <c r="I9" s="126"/>
      <c r="J9" s="126"/>
      <c r="K9" s="15">
        <v>1</v>
      </c>
      <c r="L9" s="126"/>
      <c r="M9" s="126"/>
      <c r="N9" s="1128"/>
      <c r="O9" s="126"/>
      <c r="P9" s="247"/>
      <c r="Q9" s="247"/>
      <c r="R9" s="247"/>
      <c r="S9" s="820"/>
      <c r="T9" s="819"/>
      <c r="U9" s="126"/>
      <c r="V9" s="1128"/>
      <c r="W9" s="126"/>
      <c r="X9" s="126"/>
      <c r="Y9" s="1128"/>
      <c r="Z9" s="126"/>
      <c r="AA9" s="1128"/>
      <c r="AB9" s="1208"/>
      <c r="AC9" s="126">
        <v>1</v>
      </c>
      <c r="AD9" s="126"/>
      <c r="AE9" s="126"/>
      <c r="AF9" s="126"/>
      <c r="AG9" s="126"/>
      <c r="AH9" s="1155"/>
      <c r="AI9" s="1154"/>
      <c r="AJ9" s="1128"/>
      <c r="AK9" s="1128"/>
      <c r="AL9" s="1128"/>
      <c r="AM9" s="1128"/>
      <c r="AN9" s="1128"/>
      <c r="AO9" s="1128"/>
      <c r="AP9" s="1128"/>
      <c r="AQ9" s="1128"/>
      <c r="AR9" s="1128"/>
      <c r="AS9" s="1128"/>
      <c r="AT9" s="1155"/>
      <c r="AU9" s="1155"/>
      <c r="AV9" s="1156"/>
      <c r="AW9" s="1157"/>
      <c r="AX9" s="1128"/>
      <c r="AY9" s="1128"/>
      <c r="AZ9" s="1128"/>
      <c r="BA9" s="1128"/>
      <c r="BB9" s="1157"/>
      <c r="BC9" s="1157"/>
      <c r="BD9" s="126"/>
      <c r="BE9" s="126"/>
      <c r="BF9" s="1157"/>
      <c r="BG9" s="126"/>
      <c r="BH9" s="820"/>
      <c r="BI9" s="128"/>
      <c r="BJ9" s="126"/>
      <c r="BK9" s="11"/>
      <c r="BL9" s="322"/>
      <c r="BM9" s="11"/>
      <c r="BN9" s="11"/>
      <c r="BO9" s="1157"/>
      <c r="BP9" s="11"/>
      <c r="BQ9" s="11"/>
      <c r="BR9" s="1129"/>
      <c r="BS9" s="1129"/>
      <c r="BT9" s="11"/>
      <c r="BU9" s="820"/>
      <c r="BV9" s="128"/>
      <c r="BW9" s="11"/>
      <c r="BX9" s="11"/>
      <c r="BY9" s="11">
        <v>1</v>
      </c>
      <c r="BZ9" s="126"/>
      <c r="CA9" s="11"/>
      <c r="CB9" s="126"/>
      <c r="CC9" s="126"/>
      <c r="CD9" s="11"/>
      <c r="CE9" s="126"/>
      <c r="CF9" s="11"/>
      <c r="CG9" s="210"/>
      <c r="CH9" s="322"/>
      <c r="CI9" s="11"/>
      <c r="CJ9" s="126"/>
      <c r="CK9" s="126"/>
      <c r="CL9" s="11"/>
      <c r="CM9" s="62"/>
      <c r="CN9" s="1128"/>
      <c r="CO9" s="126"/>
      <c r="CP9" s="126"/>
      <c r="CQ9" s="126"/>
      <c r="CR9" s="1128"/>
      <c r="CS9" s="126"/>
      <c r="CT9" s="1128"/>
      <c r="CU9" s="126"/>
      <c r="CV9" s="1128"/>
      <c r="CW9" s="1128"/>
      <c r="CX9" s="126"/>
      <c r="CY9" s="1128"/>
      <c r="CZ9" s="1128"/>
      <c r="DA9" s="1154"/>
      <c r="DB9" s="1128"/>
      <c r="DC9" s="1128"/>
      <c r="DD9" s="1128"/>
      <c r="DE9" s="1128"/>
      <c r="DF9" s="1128"/>
      <c r="DG9" s="1128"/>
      <c r="DH9" s="1128"/>
      <c r="DI9" s="1128"/>
      <c r="DJ9" s="1128"/>
      <c r="DK9" s="1128"/>
      <c r="DL9" s="1155"/>
      <c r="DM9" s="1156"/>
      <c r="DN9" s="819"/>
      <c r="DO9" s="126"/>
      <c r="DP9" s="126">
        <v>1</v>
      </c>
      <c r="DQ9" s="1128"/>
      <c r="DR9" s="126"/>
      <c r="DS9" s="126"/>
      <c r="DT9" s="126"/>
      <c r="DU9" s="126"/>
      <c r="DV9" s="126"/>
      <c r="DW9" s="126"/>
      <c r="DX9" s="126"/>
      <c r="DY9" s="820"/>
      <c r="DZ9" s="128"/>
      <c r="EA9" s="130"/>
      <c r="EB9" s="126"/>
      <c r="EC9" s="126"/>
      <c r="ED9" s="126"/>
      <c r="EE9" s="1276"/>
      <c r="EF9" s="1128"/>
      <c r="EG9" s="11"/>
      <c r="EH9" s="126"/>
      <c r="EI9" s="11"/>
      <c r="EJ9" s="126"/>
      <c r="EK9" s="62"/>
      <c r="EL9" s="1128"/>
      <c r="EM9" s="1128"/>
      <c r="EN9" s="1128"/>
      <c r="EO9" s="126"/>
      <c r="EP9" s="1128"/>
      <c r="EQ9" s="247"/>
      <c r="ER9" s="819"/>
      <c r="ES9" s="126"/>
      <c r="ET9" s="126"/>
      <c r="EU9" s="126"/>
      <c r="EV9" s="126"/>
      <c r="EW9" s="247"/>
      <c r="EX9" s="383">
        <f>SUM(E9+F9+M9+Q9+W9+AD9+BG9+BI9+BP9+BV9+CB9+CH9+CN9+CY9+DQ9+DY9+EI9+EP9)</f>
        <v>0</v>
      </c>
      <c r="EY9" s="384">
        <f>SUM(G9+H9+J9+R9+X9+Z9+AE9+AG9+BD9+BH9+BJ9+BN9+BQ9+BT9+BW9+BZ9+CC9+CF9+CI9+CL9+CO9+CT9+CU9+CZ9+DN9+DR9+DT9+DW9+DZ9+EA9+EG9+EJ9+EM9+EQ9)</f>
        <v>0</v>
      </c>
      <c r="EZ9" s="384">
        <f t="shared" si="0"/>
        <v>1</v>
      </c>
      <c r="FA9" s="384">
        <f>SUM(I9+S9+U9+CR9+CS9+CV9+EB9)</f>
        <v>0</v>
      </c>
      <c r="FB9" s="384">
        <f>SUM(D9+L9+P9+AC9+BL9+BM9+BS9+BY9+CE9+CK9+CQ9+DP9+DV9+EF9+EL9+EO9)</f>
        <v>3</v>
      </c>
      <c r="FC9" s="1321">
        <f t="shared" si="1"/>
        <v>4</v>
      </c>
      <c r="FD9" s="149"/>
      <c r="FE9" s="121">
        <v>1</v>
      </c>
      <c r="FF9" s="10"/>
      <c r="FG9" s="10"/>
      <c r="FH9" s="10"/>
      <c r="FI9" s="10"/>
      <c r="FJ9" s="10"/>
      <c r="FK9" s="10"/>
    </row>
    <row r="10" spans="1:167" ht="15.75" x14ac:dyDescent="0.25">
      <c r="A10">
        <v>7</v>
      </c>
      <c r="B10" s="1152" t="s">
        <v>602</v>
      </c>
      <c r="C10" s="64"/>
      <c r="D10" s="126"/>
      <c r="E10" s="126"/>
      <c r="F10" s="126"/>
      <c r="G10" s="126"/>
      <c r="H10" s="126"/>
      <c r="I10" s="126"/>
      <c r="J10" s="126"/>
      <c r="K10" s="15"/>
      <c r="L10" s="126"/>
      <c r="M10" s="126"/>
      <c r="N10" s="1128"/>
      <c r="O10" s="126"/>
      <c r="P10" s="247"/>
      <c r="Q10" s="247"/>
      <c r="R10" s="247"/>
      <c r="S10" s="820"/>
      <c r="T10" s="819"/>
      <c r="U10" s="126"/>
      <c r="V10" s="1130"/>
      <c r="W10" s="126"/>
      <c r="X10" s="126"/>
      <c r="Y10" s="1130"/>
      <c r="Z10" s="126"/>
      <c r="AA10" s="1130"/>
      <c r="AB10" s="1208"/>
      <c r="AC10" s="126"/>
      <c r="AD10" s="126"/>
      <c r="AE10" s="126"/>
      <c r="AF10" s="126"/>
      <c r="AG10" s="126"/>
      <c r="AH10" s="1155"/>
      <c r="AI10" s="1154"/>
      <c r="AJ10" s="1128"/>
      <c r="AK10" s="1128"/>
      <c r="AL10" s="1128"/>
      <c r="AM10" s="1128"/>
      <c r="AN10" s="1128"/>
      <c r="AO10" s="1128"/>
      <c r="AP10" s="1128"/>
      <c r="AQ10" s="1128"/>
      <c r="AR10" s="1128"/>
      <c r="AS10" s="1128"/>
      <c r="AT10" s="1155"/>
      <c r="AU10" s="1155"/>
      <c r="AV10" s="1156"/>
      <c r="AW10" s="1157"/>
      <c r="AX10" s="1128"/>
      <c r="AY10" s="1128"/>
      <c r="AZ10" s="1128"/>
      <c r="BA10" s="1128"/>
      <c r="BB10" s="1157"/>
      <c r="BC10" s="1157"/>
      <c r="BD10" s="126"/>
      <c r="BE10" s="126"/>
      <c r="BF10" s="1157"/>
      <c r="BG10" s="126"/>
      <c r="BH10" s="820"/>
      <c r="BI10" s="128"/>
      <c r="BJ10" s="126"/>
      <c r="BK10" s="11"/>
      <c r="BL10" s="322"/>
      <c r="BM10" s="11"/>
      <c r="BN10" s="11"/>
      <c r="BO10" s="1157"/>
      <c r="BP10" s="11"/>
      <c r="BQ10" s="11"/>
      <c r="BR10" s="1129"/>
      <c r="BS10" s="1129"/>
      <c r="BT10" s="11"/>
      <c r="BU10" s="820"/>
      <c r="BV10" s="128"/>
      <c r="BW10" s="11"/>
      <c r="BX10" s="11"/>
      <c r="BY10" s="11"/>
      <c r="BZ10" s="126"/>
      <c r="CA10" s="11"/>
      <c r="CB10" s="126"/>
      <c r="CC10" s="126"/>
      <c r="CD10" s="11"/>
      <c r="CE10" s="126"/>
      <c r="CF10" s="11"/>
      <c r="CG10" s="210"/>
      <c r="CH10" s="322"/>
      <c r="CI10" s="11"/>
      <c r="CJ10" s="126"/>
      <c r="CK10" s="126"/>
      <c r="CL10" s="11"/>
      <c r="CM10" s="62"/>
      <c r="CN10" s="1128"/>
      <c r="CO10" s="126"/>
      <c r="CP10" s="126"/>
      <c r="CQ10" s="126"/>
      <c r="CR10" s="1128"/>
      <c r="CS10" s="126"/>
      <c r="CT10" s="1128"/>
      <c r="CU10" s="126"/>
      <c r="CV10" s="1128"/>
      <c r="CW10" s="1128"/>
      <c r="CX10" s="126"/>
      <c r="CY10" s="1128"/>
      <c r="CZ10" s="1128"/>
      <c r="DA10" s="1154"/>
      <c r="DB10" s="1128"/>
      <c r="DC10" s="1128"/>
      <c r="DD10" s="1128"/>
      <c r="DE10" s="1128"/>
      <c r="DF10" s="1128"/>
      <c r="DG10" s="1128"/>
      <c r="DH10" s="1128"/>
      <c r="DI10" s="1128"/>
      <c r="DJ10" s="1128"/>
      <c r="DK10" s="1128"/>
      <c r="DL10" s="1155"/>
      <c r="DM10" s="1156"/>
      <c r="DN10" s="819"/>
      <c r="DO10" s="126"/>
      <c r="DP10" s="126"/>
      <c r="DQ10" s="1128"/>
      <c r="DR10" s="126"/>
      <c r="DS10" s="126"/>
      <c r="DT10" s="126"/>
      <c r="DU10" s="126"/>
      <c r="DV10" s="126"/>
      <c r="DW10" s="126"/>
      <c r="DX10" s="126"/>
      <c r="DY10" s="820"/>
      <c r="DZ10" s="128"/>
      <c r="EA10" s="130"/>
      <c r="EB10" s="126"/>
      <c r="EC10" s="126"/>
      <c r="ED10" s="126"/>
      <c r="EE10" s="1276"/>
      <c r="EF10" s="1128"/>
      <c r="EG10" s="11"/>
      <c r="EH10" s="126"/>
      <c r="EI10" s="11"/>
      <c r="EJ10" s="126"/>
      <c r="EK10" s="62"/>
      <c r="EL10" s="1128"/>
      <c r="EM10" s="1128"/>
      <c r="EN10" s="1128"/>
      <c r="EO10" s="126"/>
      <c r="EP10" s="1128"/>
      <c r="EQ10" s="247"/>
      <c r="ER10" s="819"/>
      <c r="ES10" s="126"/>
      <c r="ET10" s="126"/>
      <c r="EU10" s="126"/>
      <c r="EV10" s="126"/>
      <c r="EW10" s="247"/>
      <c r="EX10" s="383">
        <f>SUM(E10+F10+M10+Q10+W10+AD10+BG10+BI10+BP10+BV10+CB10+CH10+CN10+CY10+DQ10+DY10+EI10+EP10+EU10)</f>
        <v>0</v>
      </c>
      <c r="EY10" s="384">
        <f>SUM(G10+H10+J10+R10+X10+Z10+AE10+AG10+BD10+BH10+BJ10+BN10+BQ10+BT10+BW10+BZ10+CC10+CF10+CI10+CL10+CO10+CT10+CU10+CZ10+DN10+DR10+DT10+DW10+DZ10+EA10+EG10+EJ10+EM10+EQ10+EV10)</f>
        <v>0</v>
      </c>
      <c r="EZ10" s="384">
        <f t="shared" si="0"/>
        <v>0</v>
      </c>
      <c r="FA10" s="384">
        <f>SUM(I10+S10+U10+CR10+CS10+CV10+EB10+ER10+ES10+EW10)</f>
        <v>0</v>
      </c>
      <c r="FB10" s="384">
        <f>SUM(D10+L10+P10+AC10+BL10+BM10+BS10+BY10+CE10+CK10+CQ10+DP10+DV10+EF10+EL10+EO10+ET10)</f>
        <v>0</v>
      </c>
      <c r="FC10" s="1321">
        <f t="shared" si="1"/>
        <v>0</v>
      </c>
      <c r="FD10" s="1290">
        <v>1</v>
      </c>
      <c r="FE10" s="1211"/>
      <c r="FF10" s="10"/>
      <c r="FG10" s="10"/>
      <c r="FH10" s="10"/>
      <c r="FI10" s="10"/>
      <c r="FJ10" s="10"/>
      <c r="FK10" s="10"/>
    </row>
    <row r="11" spans="1:167" ht="15.75" x14ac:dyDescent="0.25">
      <c r="A11">
        <v>8</v>
      </c>
      <c r="B11" s="1152" t="s">
        <v>279</v>
      </c>
      <c r="C11" s="64"/>
      <c r="D11" s="126"/>
      <c r="E11" s="126"/>
      <c r="F11" s="126"/>
      <c r="G11" s="126"/>
      <c r="H11" s="126"/>
      <c r="I11" s="126"/>
      <c r="J11" s="126"/>
      <c r="K11" s="15"/>
      <c r="L11" s="126"/>
      <c r="M11" s="126"/>
      <c r="N11" s="1128"/>
      <c r="O11" s="126"/>
      <c r="P11" s="247"/>
      <c r="Q11" s="247"/>
      <c r="R11" s="247"/>
      <c r="S11" s="820"/>
      <c r="T11" s="819"/>
      <c r="U11" s="126"/>
      <c r="V11" s="1128"/>
      <c r="W11" s="126"/>
      <c r="X11" s="126"/>
      <c r="Y11" s="1128"/>
      <c r="Z11" s="126"/>
      <c r="AA11" s="1128"/>
      <c r="AB11" s="1208"/>
      <c r="AC11" s="126"/>
      <c r="AD11" s="126"/>
      <c r="AE11" s="126"/>
      <c r="AF11" s="126"/>
      <c r="AG11" s="126"/>
      <c r="AH11" s="1155"/>
      <c r="AI11" s="1154"/>
      <c r="AJ11" s="1128"/>
      <c r="AK11" s="1128"/>
      <c r="AL11" s="1128"/>
      <c r="AM11" s="1128"/>
      <c r="AN11" s="1128"/>
      <c r="AO11" s="1128"/>
      <c r="AP11" s="1128"/>
      <c r="AQ11" s="1128"/>
      <c r="AR11" s="1128"/>
      <c r="AS11" s="1128"/>
      <c r="AT11" s="1155"/>
      <c r="AU11" s="1155"/>
      <c r="AV11" s="1156"/>
      <c r="AW11" s="1157"/>
      <c r="AX11" s="1128"/>
      <c r="AY11" s="1128"/>
      <c r="AZ11" s="1128"/>
      <c r="BA11" s="1128"/>
      <c r="BB11" s="1157"/>
      <c r="BC11" s="1157"/>
      <c r="BD11" s="126"/>
      <c r="BE11" s="126"/>
      <c r="BF11" s="1157"/>
      <c r="BG11" s="126"/>
      <c r="BH11" s="820"/>
      <c r="BI11" s="128"/>
      <c r="BJ11" s="126"/>
      <c r="BK11" s="11"/>
      <c r="BL11" s="322"/>
      <c r="BM11" s="11"/>
      <c r="BN11" s="11"/>
      <c r="BO11" s="1157"/>
      <c r="BP11" s="11"/>
      <c r="BQ11" s="11"/>
      <c r="BR11" s="1129"/>
      <c r="BS11" s="1129"/>
      <c r="BT11" s="11"/>
      <c r="BU11" s="820"/>
      <c r="BV11" s="128"/>
      <c r="BW11" s="11"/>
      <c r="BX11" s="11"/>
      <c r="BY11" s="11"/>
      <c r="BZ11" s="126"/>
      <c r="CA11" s="11"/>
      <c r="CB11" s="126"/>
      <c r="CC11" s="126"/>
      <c r="CD11" s="11"/>
      <c r="CE11" s="126"/>
      <c r="CF11" s="11"/>
      <c r="CG11" s="210"/>
      <c r="CH11" s="322"/>
      <c r="CI11" s="11"/>
      <c r="CJ11" s="126"/>
      <c r="CK11" s="126"/>
      <c r="CL11" s="11"/>
      <c r="CM11" s="62"/>
      <c r="CN11" s="1128"/>
      <c r="CO11" s="126"/>
      <c r="CP11" s="126"/>
      <c r="CQ11" s="126"/>
      <c r="CR11" s="1128"/>
      <c r="CS11" s="126"/>
      <c r="CT11" s="1128"/>
      <c r="CU11" s="126"/>
      <c r="CV11" s="1128"/>
      <c r="CW11" s="1128"/>
      <c r="CX11" s="126"/>
      <c r="CY11" s="1128"/>
      <c r="CZ11" s="1128"/>
      <c r="DA11" s="1154"/>
      <c r="DB11" s="1128"/>
      <c r="DC11" s="1128"/>
      <c r="DD11" s="1128"/>
      <c r="DE11" s="1128"/>
      <c r="DF11" s="1128"/>
      <c r="DG11" s="1128"/>
      <c r="DH11" s="1128"/>
      <c r="DI11" s="1128"/>
      <c r="DJ11" s="1128"/>
      <c r="DK11" s="1128"/>
      <c r="DL11" s="1155"/>
      <c r="DM11" s="1156"/>
      <c r="DN11" s="819"/>
      <c r="DO11" s="126"/>
      <c r="DP11" s="126"/>
      <c r="DQ11" s="1128"/>
      <c r="DR11" s="126"/>
      <c r="DS11" s="126"/>
      <c r="DT11" s="126"/>
      <c r="DU11" s="126"/>
      <c r="DV11" s="15"/>
      <c r="DW11" s="15"/>
      <c r="DX11" s="15"/>
      <c r="DY11" s="654"/>
      <c r="DZ11" s="128"/>
      <c r="EA11" s="130"/>
      <c r="EB11" s="15"/>
      <c r="EC11" s="15"/>
      <c r="ED11" s="126"/>
      <c r="EE11" s="1242"/>
      <c r="EF11" s="1207"/>
      <c r="EG11" s="11"/>
      <c r="EH11" s="126"/>
      <c r="EI11" s="11"/>
      <c r="EJ11" s="126"/>
      <c r="EK11" s="62"/>
      <c r="EL11" s="1207"/>
      <c r="EM11" s="1207"/>
      <c r="EN11" s="1128"/>
      <c r="EO11" s="15"/>
      <c r="EP11" s="1207"/>
      <c r="EQ11" s="247"/>
      <c r="ER11" s="819"/>
      <c r="ES11" s="126"/>
      <c r="ET11" s="126"/>
      <c r="EU11" s="126"/>
      <c r="EV11" s="126"/>
      <c r="EW11" s="247"/>
      <c r="EX11" s="383">
        <f t="shared" ref="EX11:EX74" si="2">SUM(E11+F11+M11+Q11+W11+AD11+BG11+BI11+BP11+BV11+CB11+CH11+CN11+CY11+DQ11+DY11+EI11+EP11+EU11)</f>
        <v>0</v>
      </c>
      <c r="EY11" s="384">
        <f t="shared" ref="EY11:EY74" si="3">SUM(G11+H11+J11+R11+X11+Z11+AE11+AG11+BD11+BH11+BJ11+BN11+BQ11+BT11+BW11+BZ11+CC11+CF11+CI11+CL11+CO11+CT11+CU11+CZ11+DN11+DR11+DT11+DW11+DZ11+EA11+EG11+EJ11+EM11+EQ11+EV11)</f>
        <v>0</v>
      </c>
      <c r="EZ11" s="384">
        <f t="shared" si="0"/>
        <v>0</v>
      </c>
      <c r="FA11" s="384">
        <f t="shared" ref="FA11:FA74" si="4">SUM(I11+S11+U11+CR11+CS11+CV11+EB11+ER11+ES11+EW11)</f>
        <v>0</v>
      </c>
      <c r="FB11" s="384">
        <f t="shared" ref="FB11:FB74" si="5">SUM(D11+L11+P11+AC11+BL11+BM11+BS11+BY11+CE11+CK11+CQ11+DP11+DV11+EF11+EL11+EO11+ET11)</f>
        <v>0</v>
      </c>
      <c r="FC11" s="1321">
        <f t="shared" si="1"/>
        <v>0</v>
      </c>
      <c r="FD11" s="1290">
        <v>1</v>
      </c>
      <c r="FE11" s="1211"/>
      <c r="FF11" s="10"/>
      <c r="FG11" s="10"/>
      <c r="FH11" s="10"/>
      <c r="FI11" s="10"/>
      <c r="FJ11" s="10"/>
      <c r="FK11" s="10"/>
    </row>
    <row r="12" spans="1:167" ht="15.75" x14ac:dyDescent="0.25">
      <c r="A12">
        <v>9</v>
      </c>
      <c r="B12" s="1189" t="s">
        <v>420</v>
      </c>
      <c r="C12" s="64"/>
      <c r="D12" s="126"/>
      <c r="E12" s="126"/>
      <c r="F12" s="126"/>
      <c r="G12" s="126"/>
      <c r="H12" s="126"/>
      <c r="I12" s="126"/>
      <c r="J12" s="126"/>
      <c r="K12" s="15"/>
      <c r="L12" s="126"/>
      <c r="M12" s="126"/>
      <c r="N12" s="1128"/>
      <c r="O12" s="126"/>
      <c r="P12" s="247"/>
      <c r="Q12" s="247"/>
      <c r="R12" s="247"/>
      <c r="S12" s="820"/>
      <c r="T12" s="819"/>
      <c r="U12" s="126"/>
      <c r="V12" s="1128"/>
      <c r="W12" s="126"/>
      <c r="X12" s="126"/>
      <c r="Y12" s="1128"/>
      <c r="Z12" s="126"/>
      <c r="AA12" s="1128"/>
      <c r="AB12" s="1208">
        <v>1</v>
      </c>
      <c r="AC12" s="126"/>
      <c r="AD12" s="126"/>
      <c r="AE12" s="126"/>
      <c r="AF12" s="126"/>
      <c r="AG12" s="126"/>
      <c r="AH12" s="1155"/>
      <c r="AI12" s="1154"/>
      <c r="AJ12" s="1128"/>
      <c r="AK12" s="1128"/>
      <c r="AL12" s="1128"/>
      <c r="AM12" s="1128"/>
      <c r="AN12" s="1128"/>
      <c r="AO12" s="1128"/>
      <c r="AP12" s="1128"/>
      <c r="AQ12" s="1128"/>
      <c r="AR12" s="1128"/>
      <c r="AS12" s="1128"/>
      <c r="AT12" s="1155"/>
      <c r="AU12" s="1155"/>
      <c r="AV12" s="1156"/>
      <c r="AW12" s="1157"/>
      <c r="AX12" s="1128"/>
      <c r="AY12" s="1128"/>
      <c r="AZ12" s="1128"/>
      <c r="BA12" s="1128"/>
      <c r="BB12" s="1157"/>
      <c r="BC12" s="1157"/>
      <c r="BD12" s="126">
        <v>1</v>
      </c>
      <c r="BE12" s="126"/>
      <c r="BF12" s="1157"/>
      <c r="BG12" s="126"/>
      <c r="BH12" s="820"/>
      <c r="BI12" s="128"/>
      <c r="BJ12" s="126"/>
      <c r="BK12" s="11"/>
      <c r="BL12" s="322"/>
      <c r="BM12" s="11"/>
      <c r="BN12" s="11">
        <v>1</v>
      </c>
      <c r="BO12" s="1157"/>
      <c r="BP12" s="11"/>
      <c r="BQ12" s="98">
        <v>1</v>
      </c>
      <c r="BR12" s="1129"/>
      <c r="BS12" s="1129"/>
      <c r="BT12" s="11">
        <v>1</v>
      </c>
      <c r="BU12" s="820"/>
      <c r="BV12" s="128"/>
      <c r="BW12" s="11"/>
      <c r="BX12" s="11"/>
      <c r="BY12" s="11"/>
      <c r="BZ12" s="126"/>
      <c r="CA12" s="11"/>
      <c r="CB12" s="15"/>
      <c r="CC12" s="126">
        <v>1</v>
      </c>
      <c r="CD12" s="11"/>
      <c r="CE12" s="15"/>
      <c r="CF12" s="11"/>
      <c r="CG12" s="210"/>
      <c r="CH12" s="690"/>
      <c r="CI12" s="11"/>
      <c r="CJ12" s="15"/>
      <c r="CK12" s="15"/>
      <c r="CL12" s="11"/>
      <c r="CM12" s="62"/>
      <c r="CN12" s="1207"/>
      <c r="CO12" s="15"/>
      <c r="CP12" s="15"/>
      <c r="CQ12" s="15"/>
      <c r="CR12" s="1207"/>
      <c r="CS12" s="15"/>
      <c r="CT12" s="1207"/>
      <c r="CU12" s="15"/>
      <c r="CV12" s="1207"/>
      <c r="CW12" s="1207"/>
      <c r="CX12" s="15"/>
      <c r="CY12" s="1207"/>
      <c r="CZ12" s="1207"/>
      <c r="DA12" s="1241"/>
      <c r="DB12" s="1207"/>
      <c r="DC12" s="1207"/>
      <c r="DD12" s="1207"/>
      <c r="DE12" s="1207"/>
      <c r="DF12" s="1207"/>
      <c r="DG12" s="1207"/>
      <c r="DH12" s="1207"/>
      <c r="DI12" s="1207"/>
      <c r="DJ12" s="1207"/>
      <c r="DK12" s="1207"/>
      <c r="DL12" s="1274"/>
      <c r="DM12" s="1275"/>
      <c r="DN12" s="655"/>
      <c r="DO12" s="15"/>
      <c r="DP12" s="15"/>
      <c r="DQ12" s="1207"/>
      <c r="DR12" s="15"/>
      <c r="DS12" s="15"/>
      <c r="DT12" s="15">
        <v>1</v>
      </c>
      <c r="DU12" s="15"/>
      <c r="DV12" s="126"/>
      <c r="DW12" s="937">
        <v>1</v>
      </c>
      <c r="DX12" s="126"/>
      <c r="DY12" s="820"/>
      <c r="DZ12" s="128"/>
      <c r="EA12" s="130"/>
      <c r="EB12" s="126"/>
      <c r="EC12" s="126"/>
      <c r="ED12" s="126"/>
      <c r="EE12" s="1276"/>
      <c r="EF12" s="1128"/>
      <c r="EG12" s="11"/>
      <c r="EH12" s="126"/>
      <c r="EI12" s="11"/>
      <c r="EJ12" s="937">
        <v>1</v>
      </c>
      <c r="EK12" s="62"/>
      <c r="EL12" s="1128"/>
      <c r="EM12" s="1128"/>
      <c r="EN12" s="1128"/>
      <c r="EO12" s="126"/>
      <c r="EP12" s="1128"/>
      <c r="EQ12" s="247">
        <v>1</v>
      </c>
      <c r="ER12" s="819"/>
      <c r="ES12" s="126"/>
      <c r="ET12" s="126"/>
      <c r="EU12" s="126"/>
      <c r="EV12" s="126"/>
      <c r="EW12" s="247"/>
      <c r="EX12" s="383">
        <f t="shared" si="2"/>
        <v>0</v>
      </c>
      <c r="EY12" s="384">
        <f t="shared" si="3"/>
        <v>9</v>
      </c>
      <c r="EZ12" s="384">
        <f t="shared" si="0"/>
        <v>0</v>
      </c>
      <c r="FA12" s="384">
        <f t="shared" si="4"/>
        <v>0</v>
      </c>
      <c r="FB12" s="384">
        <f t="shared" si="5"/>
        <v>0</v>
      </c>
      <c r="FC12" s="1321">
        <f t="shared" si="1"/>
        <v>9</v>
      </c>
      <c r="FD12" s="1290"/>
      <c r="FE12" s="1211"/>
      <c r="FF12" s="10">
        <v>1</v>
      </c>
      <c r="FG12" s="10"/>
      <c r="FH12" s="10"/>
      <c r="FI12" s="10"/>
      <c r="FJ12" s="10"/>
      <c r="FK12" s="10"/>
    </row>
    <row r="13" spans="1:167" ht="15.75" x14ac:dyDescent="0.25">
      <c r="A13">
        <v>10</v>
      </c>
      <c r="B13" s="1152" t="s">
        <v>1449</v>
      </c>
      <c r="C13" s="64">
        <v>1</v>
      </c>
      <c r="D13" s="126"/>
      <c r="E13" s="126"/>
      <c r="F13" s="126">
        <v>1</v>
      </c>
      <c r="G13" s="126"/>
      <c r="H13" s="126">
        <v>1</v>
      </c>
      <c r="I13" s="126">
        <v>1</v>
      </c>
      <c r="J13" s="126"/>
      <c r="K13" s="15"/>
      <c r="L13" s="126"/>
      <c r="M13" s="126"/>
      <c r="N13" s="1128"/>
      <c r="O13" s="126"/>
      <c r="P13" s="247"/>
      <c r="Q13" s="247"/>
      <c r="R13" s="247"/>
      <c r="S13" s="820"/>
      <c r="T13" s="819"/>
      <c r="U13" s="126"/>
      <c r="V13" s="1128"/>
      <c r="W13" s="126"/>
      <c r="X13" s="126"/>
      <c r="Y13" s="1128"/>
      <c r="Z13" s="126"/>
      <c r="AA13" s="1128"/>
      <c r="AB13" s="1208"/>
      <c r="AC13" s="126"/>
      <c r="AD13" s="126">
        <v>1</v>
      </c>
      <c r="AE13" s="126"/>
      <c r="AF13" s="126"/>
      <c r="AG13" s="126"/>
      <c r="AH13" s="1155"/>
      <c r="AI13" s="1154"/>
      <c r="AJ13" s="1128"/>
      <c r="AK13" s="1128"/>
      <c r="AL13" s="1128"/>
      <c r="AM13" s="1128"/>
      <c r="AN13" s="1128"/>
      <c r="AO13" s="1128"/>
      <c r="AP13" s="1128"/>
      <c r="AQ13" s="1128"/>
      <c r="AR13" s="1128"/>
      <c r="AS13" s="1128"/>
      <c r="AT13" s="1155"/>
      <c r="AU13" s="1155"/>
      <c r="AV13" s="1156"/>
      <c r="AW13" s="1157"/>
      <c r="AX13" s="1128"/>
      <c r="AY13" s="1128"/>
      <c r="AZ13" s="1128"/>
      <c r="BA13" s="1128"/>
      <c r="BB13" s="1157"/>
      <c r="BC13" s="1157"/>
      <c r="BD13" s="126"/>
      <c r="BE13" s="126"/>
      <c r="BF13" s="1157"/>
      <c r="BG13" s="126"/>
      <c r="BH13" s="820"/>
      <c r="BI13" s="128"/>
      <c r="BJ13" s="126"/>
      <c r="BK13" s="11"/>
      <c r="BL13" s="322"/>
      <c r="BM13" s="11"/>
      <c r="BN13" s="11"/>
      <c r="BO13" s="1157"/>
      <c r="BP13" s="11"/>
      <c r="BQ13" s="11"/>
      <c r="BR13" s="1129"/>
      <c r="BS13" s="1129"/>
      <c r="BT13" s="11"/>
      <c r="BU13" s="654">
        <v>1</v>
      </c>
      <c r="BV13" s="128"/>
      <c r="BW13" s="11"/>
      <c r="BX13" s="11"/>
      <c r="BY13" s="11"/>
      <c r="BZ13" s="126"/>
      <c r="CA13" s="11"/>
      <c r="CB13" s="126"/>
      <c r="CC13" s="126"/>
      <c r="CD13" s="11">
        <v>1</v>
      </c>
      <c r="CE13" s="126"/>
      <c r="CF13" s="11"/>
      <c r="CG13" s="210">
        <v>1</v>
      </c>
      <c r="CH13" s="322"/>
      <c r="CI13" s="11"/>
      <c r="CJ13" s="126"/>
      <c r="CK13" s="126"/>
      <c r="CL13" s="11"/>
      <c r="CM13" s="62">
        <v>1</v>
      </c>
      <c r="CN13" s="1128"/>
      <c r="CO13" s="126"/>
      <c r="CP13" s="126">
        <v>1</v>
      </c>
      <c r="CQ13" s="126"/>
      <c r="CR13" s="1128"/>
      <c r="CS13" s="126"/>
      <c r="CT13" s="1128"/>
      <c r="CU13" s="126"/>
      <c r="CV13" s="1128"/>
      <c r="CW13" s="1128"/>
      <c r="CX13" s="126"/>
      <c r="CY13" s="1128"/>
      <c r="CZ13" s="1128"/>
      <c r="DA13" s="1154"/>
      <c r="DB13" s="1128"/>
      <c r="DC13" s="1128"/>
      <c r="DD13" s="1128"/>
      <c r="DE13" s="1128"/>
      <c r="DF13" s="1128"/>
      <c r="DG13" s="1128"/>
      <c r="DH13" s="1128"/>
      <c r="DI13" s="1128"/>
      <c r="DJ13" s="1128"/>
      <c r="DK13" s="1128"/>
      <c r="DL13" s="1155"/>
      <c r="DM13" s="1156"/>
      <c r="DN13" s="819"/>
      <c r="DO13" s="126"/>
      <c r="DP13" s="126"/>
      <c r="DQ13" s="1128"/>
      <c r="DR13" s="126"/>
      <c r="DS13" s="126"/>
      <c r="DT13" s="126"/>
      <c r="DU13" s="126"/>
      <c r="DV13" s="126"/>
      <c r="DW13" s="126"/>
      <c r="DX13" s="126"/>
      <c r="DY13" s="820"/>
      <c r="DZ13" s="128"/>
      <c r="EA13" s="130"/>
      <c r="EB13" s="126"/>
      <c r="EC13" s="126"/>
      <c r="ED13" s="126"/>
      <c r="EE13" s="1276"/>
      <c r="EF13" s="1128"/>
      <c r="EG13" s="11"/>
      <c r="EH13" s="126"/>
      <c r="EI13" s="11"/>
      <c r="EJ13" s="126"/>
      <c r="EK13" s="62">
        <v>1</v>
      </c>
      <c r="EL13" s="1128"/>
      <c r="EM13" s="1128"/>
      <c r="EN13" s="1128"/>
      <c r="EO13" s="126"/>
      <c r="EP13" s="1128"/>
      <c r="EQ13" s="247"/>
      <c r="ER13" s="819"/>
      <c r="ES13" s="126"/>
      <c r="ET13" s="126"/>
      <c r="EU13" s="126"/>
      <c r="EV13" s="126"/>
      <c r="EW13" s="247"/>
      <c r="EX13" s="383">
        <f t="shared" si="2"/>
        <v>2</v>
      </c>
      <c r="EY13" s="384">
        <f t="shared" si="3"/>
        <v>1</v>
      </c>
      <c r="EZ13" s="384">
        <f t="shared" si="0"/>
        <v>7</v>
      </c>
      <c r="FA13" s="384">
        <f t="shared" si="4"/>
        <v>1</v>
      </c>
      <c r="FB13" s="384">
        <f t="shared" si="5"/>
        <v>0</v>
      </c>
      <c r="FC13" s="1321">
        <f t="shared" si="1"/>
        <v>11</v>
      </c>
      <c r="FD13" s="1290"/>
      <c r="FE13" s="1211"/>
      <c r="FF13" s="10"/>
      <c r="FG13" s="10">
        <v>1</v>
      </c>
      <c r="FH13" s="10"/>
      <c r="FI13" s="10"/>
      <c r="FJ13" s="10"/>
      <c r="FK13" s="10"/>
    </row>
    <row r="14" spans="1:167" ht="15.75" x14ac:dyDescent="0.25">
      <c r="A14">
        <v>11</v>
      </c>
      <c r="B14" s="1152" t="s">
        <v>1600</v>
      </c>
      <c r="C14" s="64"/>
      <c r="D14" s="126"/>
      <c r="E14" s="126"/>
      <c r="F14" s="126"/>
      <c r="G14" s="126"/>
      <c r="H14" s="126"/>
      <c r="I14" s="126"/>
      <c r="J14" s="126"/>
      <c r="K14" s="15"/>
      <c r="L14" s="126"/>
      <c r="M14" s="126"/>
      <c r="N14" s="1128"/>
      <c r="O14" s="126"/>
      <c r="P14" s="247"/>
      <c r="Q14" s="247"/>
      <c r="R14" s="247"/>
      <c r="S14" s="820"/>
      <c r="T14" s="819"/>
      <c r="U14" s="126"/>
      <c r="V14" s="1128"/>
      <c r="W14" s="126"/>
      <c r="X14" s="126"/>
      <c r="Y14" s="1128"/>
      <c r="Z14" s="126"/>
      <c r="AA14" s="1128"/>
      <c r="AB14" s="1208"/>
      <c r="AC14" s="126"/>
      <c r="AD14" s="126">
        <v>1</v>
      </c>
      <c r="AE14" s="126"/>
      <c r="AF14" s="126"/>
      <c r="AG14" s="126"/>
      <c r="AH14" s="1155"/>
      <c r="AI14" s="1154"/>
      <c r="AJ14" s="1128"/>
      <c r="AK14" s="1128"/>
      <c r="AL14" s="1128"/>
      <c r="AM14" s="1128"/>
      <c r="AN14" s="1128"/>
      <c r="AO14" s="1128"/>
      <c r="AP14" s="1128"/>
      <c r="AQ14" s="1128"/>
      <c r="AR14" s="1128"/>
      <c r="AS14" s="1128"/>
      <c r="AT14" s="1155"/>
      <c r="AU14" s="1155"/>
      <c r="AV14" s="1156"/>
      <c r="AW14" s="1157"/>
      <c r="AX14" s="1128"/>
      <c r="AY14" s="1128"/>
      <c r="AZ14" s="1128"/>
      <c r="BA14" s="1128"/>
      <c r="BB14" s="1157"/>
      <c r="BC14" s="1157"/>
      <c r="BD14" s="126"/>
      <c r="BE14" s="126"/>
      <c r="BF14" s="1157"/>
      <c r="BG14" s="126">
        <v>1</v>
      </c>
      <c r="BH14" s="820"/>
      <c r="BI14" s="128">
        <v>1</v>
      </c>
      <c r="BJ14" s="126"/>
      <c r="BK14" s="11"/>
      <c r="BL14" s="322"/>
      <c r="BM14" s="11"/>
      <c r="BN14" s="11"/>
      <c r="BO14" s="1157"/>
      <c r="BP14" s="11">
        <v>1</v>
      </c>
      <c r="BQ14" s="11"/>
      <c r="BR14" s="1129"/>
      <c r="BS14" s="1129"/>
      <c r="BT14" s="11"/>
      <c r="BU14" s="820"/>
      <c r="BV14" s="128">
        <v>1</v>
      </c>
      <c r="BW14" s="11"/>
      <c r="BX14" s="11"/>
      <c r="BY14" s="11"/>
      <c r="BZ14" s="126"/>
      <c r="CA14" s="11"/>
      <c r="CB14" s="126">
        <v>1</v>
      </c>
      <c r="CC14" s="126"/>
      <c r="CD14" s="11"/>
      <c r="CE14" s="126"/>
      <c r="CF14" s="11"/>
      <c r="CG14" s="210"/>
      <c r="CH14" s="322"/>
      <c r="CI14" s="11"/>
      <c r="CJ14" s="126"/>
      <c r="CK14" s="126"/>
      <c r="CL14" s="11"/>
      <c r="CM14" s="62"/>
      <c r="CN14" s="1128"/>
      <c r="CO14" s="126"/>
      <c r="CP14" s="126"/>
      <c r="CQ14" s="126"/>
      <c r="CR14" s="1128"/>
      <c r="CS14" s="126"/>
      <c r="CT14" s="1128"/>
      <c r="CU14" s="126"/>
      <c r="CV14" s="1128"/>
      <c r="CW14" s="1128"/>
      <c r="CX14" s="126"/>
      <c r="CY14" s="1128"/>
      <c r="CZ14" s="1128"/>
      <c r="DA14" s="1154"/>
      <c r="DB14" s="1128"/>
      <c r="DC14" s="1128"/>
      <c r="DD14" s="1128"/>
      <c r="DE14" s="1128"/>
      <c r="DF14" s="1128"/>
      <c r="DG14" s="1128"/>
      <c r="DH14" s="1128"/>
      <c r="DI14" s="1128"/>
      <c r="DJ14" s="1128"/>
      <c r="DK14" s="1128"/>
      <c r="DL14" s="1155"/>
      <c r="DM14" s="1156"/>
      <c r="DN14" s="819"/>
      <c r="DO14" s="126"/>
      <c r="DP14" s="126"/>
      <c r="DQ14" s="1128"/>
      <c r="DR14" s="126"/>
      <c r="DS14" s="126"/>
      <c r="DT14" s="126"/>
      <c r="DU14" s="126"/>
      <c r="DV14" s="126"/>
      <c r="DW14" s="126"/>
      <c r="DX14" s="126"/>
      <c r="DY14" s="820"/>
      <c r="DZ14" s="128"/>
      <c r="EA14" s="130"/>
      <c r="EB14" s="126"/>
      <c r="EC14" s="126"/>
      <c r="ED14" s="126"/>
      <c r="EE14" s="1276"/>
      <c r="EF14" s="1128"/>
      <c r="EG14" s="11"/>
      <c r="EH14" s="126"/>
      <c r="EI14" s="11"/>
      <c r="EJ14" s="126"/>
      <c r="EK14" s="62"/>
      <c r="EL14" s="1128"/>
      <c r="EM14" s="1128"/>
      <c r="EN14" s="1128"/>
      <c r="EO14" s="126"/>
      <c r="EP14" s="1128"/>
      <c r="EQ14" s="247"/>
      <c r="ER14" s="819"/>
      <c r="ES14" s="126"/>
      <c r="ET14" s="126"/>
      <c r="EU14" s="126"/>
      <c r="EV14" s="126"/>
      <c r="EW14" s="247"/>
      <c r="EX14" s="383">
        <f t="shared" si="2"/>
        <v>6</v>
      </c>
      <c r="EY14" s="384">
        <f t="shared" si="3"/>
        <v>0</v>
      </c>
      <c r="EZ14" s="384">
        <f t="shared" si="0"/>
        <v>0</v>
      </c>
      <c r="FA14" s="384">
        <f t="shared" si="4"/>
        <v>0</v>
      </c>
      <c r="FB14" s="384">
        <f t="shared" si="5"/>
        <v>0</v>
      </c>
      <c r="FC14" s="1321">
        <f t="shared" si="1"/>
        <v>6</v>
      </c>
      <c r="FD14" s="1290"/>
      <c r="FE14" s="1211"/>
      <c r="FF14" s="10">
        <v>1</v>
      </c>
      <c r="FG14" s="10"/>
      <c r="FH14" s="10"/>
      <c r="FI14" s="10"/>
      <c r="FJ14" s="10"/>
      <c r="FK14" s="10"/>
    </row>
    <row r="15" spans="1:167" ht="15.75" x14ac:dyDescent="0.25">
      <c r="A15">
        <v>12</v>
      </c>
      <c r="B15" s="1152" t="s">
        <v>659</v>
      </c>
      <c r="C15" s="64"/>
      <c r="D15" s="126"/>
      <c r="E15" s="126"/>
      <c r="F15" s="126"/>
      <c r="G15" s="126"/>
      <c r="H15" s="126"/>
      <c r="I15" s="126"/>
      <c r="J15" s="126"/>
      <c r="K15" s="15"/>
      <c r="L15" s="126"/>
      <c r="M15" s="126"/>
      <c r="N15" s="1128"/>
      <c r="O15" s="126"/>
      <c r="P15" s="247"/>
      <c r="Q15" s="247"/>
      <c r="R15" s="247"/>
      <c r="S15" s="820"/>
      <c r="T15" s="819"/>
      <c r="U15" s="126"/>
      <c r="V15" s="1128"/>
      <c r="W15" s="126"/>
      <c r="X15" s="126"/>
      <c r="Y15" s="1128"/>
      <c r="Z15" s="126"/>
      <c r="AA15" s="1128"/>
      <c r="AB15" s="1208">
        <v>1</v>
      </c>
      <c r="AC15" s="126"/>
      <c r="AD15" s="126"/>
      <c r="AE15" s="126"/>
      <c r="AF15" s="126"/>
      <c r="AG15" s="126"/>
      <c r="AH15" s="1155"/>
      <c r="AI15" s="1154"/>
      <c r="AJ15" s="1128"/>
      <c r="AK15" s="1128"/>
      <c r="AL15" s="1128"/>
      <c r="AM15" s="1128"/>
      <c r="AN15" s="1128"/>
      <c r="AO15" s="1128"/>
      <c r="AP15" s="1128"/>
      <c r="AQ15" s="1128"/>
      <c r="AR15" s="1128"/>
      <c r="AS15" s="1128"/>
      <c r="AT15" s="1155"/>
      <c r="AU15" s="1155"/>
      <c r="AV15" s="1156"/>
      <c r="AW15" s="1157"/>
      <c r="AX15" s="1128"/>
      <c r="AY15" s="1128"/>
      <c r="AZ15" s="1128"/>
      <c r="BA15" s="1128"/>
      <c r="BB15" s="1157"/>
      <c r="BC15" s="1157"/>
      <c r="BD15" s="126"/>
      <c r="BE15" s="126">
        <v>1</v>
      </c>
      <c r="BF15" s="1157"/>
      <c r="BG15" s="126"/>
      <c r="BH15" s="820"/>
      <c r="BI15" s="128"/>
      <c r="BJ15" s="126"/>
      <c r="BK15" s="11"/>
      <c r="BL15" s="322"/>
      <c r="BM15" s="11"/>
      <c r="BN15" s="11"/>
      <c r="BO15" s="1157"/>
      <c r="BP15" s="11"/>
      <c r="BQ15" s="11"/>
      <c r="BR15" s="1129"/>
      <c r="BS15" s="1129"/>
      <c r="BT15" s="11"/>
      <c r="BU15" s="820"/>
      <c r="BV15" s="128"/>
      <c r="BW15" s="11"/>
      <c r="BX15" s="11"/>
      <c r="BY15" s="11"/>
      <c r="BZ15" s="126"/>
      <c r="CA15" s="11">
        <v>1</v>
      </c>
      <c r="CB15" s="126"/>
      <c r="CC15" s="126"/>
      <c r="CD15" s="11">
        <v>1</v>
      </c>
      <c r="CE15" s="126"/>
      <c r="CF15" s="11"/>
      <c r="CG15" s="210">
        <v>1</v>
      </c>
      <c r="CH15" s="322"/>
      <c r="CI15" s="11"/>
      <c r="CJ15" s="126">
        <v>1</v>
      </c>
      <c r="CK15" s="126"/>
      <c r="CL15" s="11"/>
      <c r="CM15" s="62"/>
      <c r="CN15" s="1128"/>
      <c r="CO15" s="126"/>
      <c r="CP15" s="126"/>
      <c r="CQ15" s="126"/>
      <c r="CR15" s="1128"/>
      <c r="CS15" s="126"/>
      <c r="CT15" s="1128"/>
      <c r="CU15" s="126"/>
      <c r="CV15" s="1128"/>
      <c r="CW15" s="1128"/>
      <c r="CX15" s="126"/>
      <c r="CY15" s="1128"/>
      <c r="CZ15" s="1128"/>
      <c r="DA15" s="1154"/>
      <c r="DB15" s="1128"/>
      <c r="DC15" s="1128"/>
      <c r="DD15" s="1128"/>
      <c r="DE15" s="1128"/>
      <c r="DF15" s="1128"/>
      <c r="DG15" s="1128"/>
      <c r="DH15" s="1128"/>
      <c r="DI15" s="1128"/>
      <c r="DJ15" s="1128"/>
      <c r="DK15" s="1128"/>
      <c r="DL15" s="1155"/>
      <c r="DM15" s="1156"/>
      <c r="DN15" s="819"/>
      <c r="DO15" s="126"/>
      <c r="DP15" s="126"/>
      <c r="DQ15" s="1128"/>
      <c r="DR15" s="126"/>
      <c r="DS15" s="126"/>
      <c r="DT15" s="126"/>
      <c r="DU15" s="126"/>
      <c r="DV15" s="126"/>
      <c r="DW15" s="126"/>
      <c r="DX15" s="126"/>
      <c r="DY15" s="820"/>
      <c r="DZ15" s="128"/>
      <c r="EA15" s="130"/>
      <c r="EB15" s="126"/>
      <c r="EC15" s="126"/>
      <c r="ED15" s="126"/>
      <c r="EE15" s="1276"/>
      <c r="EF15" s="1128"/>
      <c r="EG15" s="11"/>
      <c r="EH15" s="126"/>
      <c r="EI15" s="11"/>
      <c r="EJ15" s="126"/>
      <c r="EK15" s="62"/>
      <c r="EL15" s="1128"/>
      <c r="EM15" s="1128"/>
      <c r="EN15" s="1128"/>
      <c r="EO15" s="126"/>
      <c r="EP15" s="1128"/>
      <c r="EQ15" s="247"/>
      <c r="ER15" s="819"/>
      <c r="ES15" s="126"/>
      <c r="ET15" s="126"/>
      <c r="EU15" s="126"/>
      <c r="EV15" s="126"/>
      <c r="EW15" s="247"/>
      <c r="EX15" s="383">
        <f t="shared" si="2"/>
        <v>0</v>
      </c>
      <c r="EY15" s="384">
        <f t="shared" si="3"/>
        <v>0</v>
      </c>
      <c r="EZ15" s="384">
        <f t="shared" si="0"/>
        <v>5</v>
      </c>
      <c r="FA15" s="384">
        <f t="shared" si="4"/>
        <v>0</v>
      </c>
      <c r="FB15" s="384">
        <f t="shared" si="5"/>
        <v>0</v>
      </c>
      <c r="FC15" s="1321">
        <f t="shared" si="1"/>
        <v>5</v>
      </c>
      <c r="FD15" s="1290"/>
      <c r="FE15" s="1211">
        <v>1</v>
      </c>
      <c r="FF15" s="10"/>
      <c r="FG15" s="10"/>
      <c r="FH15" s="10"/>
      <c r="FI15" s="10"/>
      <c r="FJ15" s="10"/>
      <c r="FK15" s="10"/>
    </row>
    <row r="16" spans="1:167" ht="15.75" x14ac:dyDescent="0.25">
      <c r="A16">
        <v>13</v>
      </c>
      <c r="B16" s="1152" t="s">
        <v>524</v>
      </c>
      <c r="C16" s="64"/>
      <c r="D16" s="126"/>
      <c r="E16" s="126"/>
      <c r="F16" s="126"/>
      <c r="G16" s="126"/>
      <c r="H16" s="126"/>
      <c r="I16" s="126"/>
      <c r="J16" s="126"/>
      <c r="K16" s="15"/>
      <c r="L16" s="126">
        <v>1</v>
      </c>
      <c r="M16" s="126"/>
      <c r="N16" s="1128"/>
      <c r="O16" s="126"/>
      <c r="P16" s="247"/>
      <c r="Q16" s="247"/>
      <c r="R16" s="247"/>
      <c r="S16" s="820"/>
      <c r="T16" s="819"/>
      <c r="U16" s="126"/>
      <c r="V16" s="1128"/>
      <c r="W16" s="126"/>
      <c r="X16" s="126"/>
      <c r="Y16" s="1128"/>
      <c r="Z16" s="126"/>
      <c r="AA16" s="1128"/>
      <c r="AB16" s="1208"/>
      <c r="AC16" s="126">
        <v>1</v>
      </c>
      <c r="AD16" s="126"/>
      <c r="AE16" s="126"/>
      <c r="AF16" s="126"/>
      <c r="AG16" s="126"/>
      <c r="AH16" s="1155"/>
      <c r="AI16" s="1154"/>
      <c r="AJ16" s="1128"/>
      <c r="AK16" s="1128"/>
      <c r="AL16" s="1128"/>
      <c r="AM16" s="1128"/>
      <c r="AN16" s="1128"/>
      <c r="AO16" s="1128"/>
      <c r="AP16" s="1128"/>
      <c r="AQ16" s="1128"/>
      <c r="AR16" s="1128"/>
      <c r="AS16" s="1128"/>
      <c r="AT16" s="1155"/>
      <c r="AU16" s="1155"/>
      <c r="AV16" s="1156"/>
      <c r="AW16" s="1157"/>
      <c r="AX16" s="1128"/>
      <c r="AY16" s="1128"/>
      <c r="AZ16" s="1128"/>
      <c r="BA16" s="1128"/>
      <c r="BB16" s="1157"/>
      <c r="BC16" s="1157"/>
      <c r="BD16" s="126"/>
      <c r="BE16" s="126"/>
      <c r="BF16" s="1157"/>
      <c r="BG16" s="126"/>
      <c r="BH16" s="820"/>
      <c r="BI16" s="128"/>
      <c r="BJ16" s="15"/>
      <c r="BK16" s="11"/>
      <c r="BL16" s="322">
        <v>1</v>
      </c>
      <c r="BM16" s="11"/>
      <c r="BN16" s="11"/>
      <c r="BO16" s="1157"/>
      <c r="BP16" s="11"/>
      <c r="BQ16" s="11"/>
      <c r="BR16" s="1129"/>
      <c r="BS16" s="1129"/>
      <c r="BT16" s="11"/>
      <c r="BU16" s="820"/>
      <c r="BV16" s="128"/>
      <c r="BW16" s="11"/>
      <c r="BX16" s="11"/>
      <c r="BY16" s="11">
        <v>1</v>
      </c>
      <c r="BZ16" s="126"/>
      <c r="CA16" s="11"/>
      <c r="CB16" s="126"/>
      <c r="CC16" s="126"/>
      <c r="CD16" s="11"/>
      <c r="CE16" s="126">
        <v>1</v>
      </c>
      <c r="CF16" s="11"/>
      <c r="CG16" s="210"/>
      <c r="CH16" s="322"/>
      <c r="CI16" s="11"/>
      <c r="CJ16" s="126"/>
      <c r="CK16" s="126">
        <v>1</v>
      </c>
      <c r="CL16" s="11"/>
      <c r="CM16" s="62"/>
      <c r="CN16" s="1128"/>
      <c r="CO16" s="126"/>
      <c r="CP16" s="126"/>
      <c r="CQ16" s="126"/>
      <c r="CR16" s="1128"/>
      <c r="CS16" s="126"/>
      <c r="CT16" s="1128"/>
      <c r="CU16" s="126"/>
      <c r="CV16" s="1128"/>
      <c r="CW16" s="1128"/>
      <c r="CX16" s="126"/>
      <c r="CY16" s="1128"/>
      <c r="CZ16" s="1128"/>
      <c r="DA16" s="1154"/>
      <c r="DB16" s="1128"/>
      <c r="DC16" s="1128"/>
      <c r="DD16" s="1128"/>
      <c r="DE16" s="1128"/>
      <c r="DF16" s="1128"/>
      <c r="DG16" s="1128"/>
      <c r="DH16" s="1128"/>
      <c r="DI16" s="1128"/>
      <c r="DJ16" s="1128"/>
      <c r="DK16" s="1128"/>
      <c r="DL16" s="1155"/>
      <c r="DM16" s="1156"/>
      <c r="DN16" s="819"/>
      <c r="DO16" s="126"/>
      <c r="DP16" s="126">
        <v>1</v>
      </c>
      <c r="DQ16" s="1128"/>
      <c r="DR16" s="126"/>
      <c r="DS16" s="126"/>
      <c r="DT16" s="126"/>
      <c r="DU16" s="126"/>
      <c r="DV16" s="126">
        <v>1</v>
      </c>
      <c r="DW16" s="126"/>
      <c r="DX16" s="126"/>
      <c r="DY16" s="820"/>
      <c r="DZ16" s="128"/>
      <c r="EA16" s="130"/>
      <c r="EB16" s="126"/>
      <c r="EC16" s="126"/>
      <c r="ED16" s="126"/>
      <c r="EE16" s="1276"/>
      <c r="EF16" s="1128"/>
      <c r="EG16" s="11"/>
      <c r="EH16" s="126"/>
      <c r="EI16" s="11"/>
      <c r="EJ16" s="126"/>
      <c r="EK16" s="62"/>
      <c r="EL16" s="1128"/>
      <c r="EM16" s="1128"/>
      <c r="EN16" s="1128"/>
      <c r="EO16" s="126"/>
      <c r="EP16" s="1128"/>
      <c r="EQ16" s="247"/>
      <c r="ER16" s="819"/>
      <c r="ES16" s="126"/>
      <c r="ET16" s="126"/>
      <c r="EU16" s="126"/>
      <c r="EV16" s="126"/>
      <c r="EW16" s="247"/>
      <c r="EX16" s="383">
        <f t="shared" si="2"/>
        <v>0</v>
      </c>
      <c r="EY16" s="384">
        <f t="shared" si="3"/>
        <v>0</v>
      </c>
      <c r="EZ16" s="384">
        <f t="shared" si="0"/>
        <v>0</v>
      </c>
      <c r="FA16" s="384">
        <f t="shared" si="4"/>
        <v>0</v>
      </c>
      <c r="FB16" s="384">
        <f t="shared" si="5"/>
        <v>8</v>
      </c>
      <c r="FC16" s="1321">
        <f t="shared" si="1"/>
        <v>8</v>
      </c>
      <c r="FD16" s="1290"/>
      <c r="FE16" s="1211"/>
      <c r="FF16" s="10">
        <v>1</v>
      </c>
      <c r="FG16" s="10"/>
      <c r="FH16" s="10"/>
      <c r="FI16" s="10"/>
      <c r="FJ16" s="10"/>
      <c r="FK16" s="10"/>
    </row>
    <row r="17" spans="1:167" ht="15.75" x14ac:dyDescent="0.25">
      <c r="A17">
        <v>14</v>
      </c>
      <c r="B17" s="1152" t="s">
        <v>1159</v>
      </c>
      <c r="C17" s="64"/>
      <c r="D17" s="126"/>
      <c r="E17" s="126"/>
      <c r="F17" s="126"/>
      <c r="G17" s="126"/>
      <c r="H17" s="126"/>
      <c r="I17" s="126"/>
      <c r="J17" s="126"/>
      <c r="K17" s="15"/>
      <c r="L17" s="126"/>
      <c r="M17" s="126"/>
      <c r="N17" s="1128"/>
      <c r="O17" s="126"/>
      <c r="P17" s="247"/>
      <c r="Q17" s="247"/>
      <c r="R17" s="247"/>
      <c r="S17" s="820"/>
      <c r="T17" s="819"/>
      <c r="U17" s="126"/>
      <c r="V17" s="1130"/>
      <c r="W17" s="126"/>
      <c r="X17" s="126"/>
      <c r="Y17" s="1130"/>
      <c r="Z17" s="126"/>
      <c r="AA17" s="1130"/>
      <c r="AB17" s="1208"/>
      <c r="AC17" s="126"/>
      <c r="AD17" s="126"/>
      <c r="AE17" s="126"/>
      <c r="AF17" s="126"/>
      <c r="AG17" s="126"/>
      <c r="AH17" s="1155"/>
      <c r="AI17" s="1154"/>
      <c r="AJ17" s="1128"/>
      <c r="AK17" s="1128"/>
      <c r="AL17" s="1128"/>
      <c r="AM17" s="1128"/>
      <c r="AN17" s="1128"/>
      <c r="AO17" s="1128"/>
      <c r="AP17" s="1128"/>
      <c r="AQ17" s="1128"/>
      <c r="AR17" s="1128"/>
      <c r="AS17" s="1128"/>
      <c r="AT17" s="1155"/>
      <c r="AU17" s="1155"/>
      <c r="AV17" s="1156"/>
      <c r="AW17" s="1157"/>
      <c r="AX17" s="1128"/>
      <c r="AY17" s="1128"/>
      <c r="AZ17" s="1128"/>
      <c r="BA17" s="1128"/>
      <c r="BB17" s="1157"/>
      <c r="BC17" s="1157"/>
      <c r="BD17" s="126"/>
      <c r="BE17" s="126"/>
      <c r="BF17" s="1157"/>
      <c r="BG17" s="126"/>
      <c r="BH17" s="820"/>
      <c r="BI17" s="128"/>
      <c r="BJ17" s="15"/>
      <c r="BK17" s="11"/>
      <c r="BL17" s="322"/>
      <c r="BM17" s="11"/>
      <c r="BN17" s="11"/>
      <c r="BO17" s="1157"/>
      <c r="BP17" s="11"/>
      <c r="BQ17" s="11"/>
      <c r="BR17" s="1129"/>
      <c r="BS17" s="1129"/>
      <c r="BT17" s="11"/>
      <c r="BU17" s="820"/>
      <c r="BV17" s="128"/>
      <c r="BW17" s="11"/>
      <c r="BX17" s="11"/>
      <c r="BY17" s="11"/>
      <c r="BZ17" s="126"/>
      <c r="CA17" s="11"/>
      <c r="CB17" s="126"/>
      <c r="CC17" s="126"/>
      <c r="CD17" s="11"/>
      <c r="CE17" s="126"/>
      <c r="CF17" s="11"/>
      <c r="CG17" s="210"/>
      <c r="CH17" s="322"/>
      <c r="CI17" s="11"/>
      <c r="CJ17" s="126"/>
      <c r="CK17" s="126"/>
      <c r="CL17" s="11"/>
      <c r="CM17" s="62"/>
      <c r="CN17" s="1128"/>
      <c r="CO17" s="126"/>
      <c r="CP17" s="126"/>
      <c r="CQ17" s="126"/>
      <c r="CR17" s="1128"/>
      <c r="CS17" s="126"/>
      <c r="CT17" s="1128"/>
      <c r="CU17" s="126"/>
      <c r="CV17" s="1128"/>
      <c r="CW17" s="1128"/>
      <c r="CX17" s="126"/>
      <c r="CY17" s="1128"/>
      <c r="CZ17" s="1128"/>
      <c r="DA17" s="1154"/>
      <c r="DB17" s="1128"/>
      <c r="DC17" s="1128"/>
      <c r="DD17" s="1128"/>
      <c r="DE17" s="1128"/>
      <c r="DF17" s="1128"/>
      <c r="DG17" s="1128"/>
      <c r="DH17" s="1128"/>
      <c r="DI17" s="1128"/>
      <c r="DJ17" s="1128"/>
      <c r="DK17" s="1128"/>
      <c r="DL17" s="1155"/>
      <c r="DM17" s="1156"/>
      <c r="DN17" s="819"/>
      <c r="DO17" s="126"/>
      <c r="DP17" s="126"/>
      <c r="DQ17" s="1128"/>
      <c r="DR17" s="126"/>
      <c r="DS17" s="126"/>
      <c r="DT17" s="126"/>
      <c r="DU17" s="126"/>
      <c r="DV17" s="126"/>
      <c r="DW17" s="126"/>
      <c r="DX17" s="126"/>
      <c r="DY17" s="820"/>
      <c r="DZ17" s="128"/>
      <c r="EA17" s="130"/>
      <c r="EB17" s="126"/>
      <c r="EC17" s="126"/>
      <c r="ED17" s="126"/>
      <c r="EE17" s="1276"/>
      <c r="EF17" s="1128"/>
      <c r="EG17" s="11"/>
      <c r="EH17" s="126"/>
      <c r="EI17" s="11"/>
      <c r="EJ17" s="126"/>
      <c r="EK17" s="62"/>
      <c r="EL17" s="1128"/>
      <c r="EM17" s="1128"/>
      <c r="EN17" s="1128"/>
      <c r="EO17" s="126"/>
      <c r="EP17" s="1128"/>
      <c r="EQ17" s="247"/>
      <c r="ER17" s="819"/>
      <c r="ES17" s="126"/>
      <c r="ET17" s="126"/>
      <c r="EU17" s="126"/>
      <c r="EV17" s="126"/>
      <c r="EW17" s="247"/>
      <c r="EX17" s="383">
        <f t="shared" si="2"/>
        <v>0</v>
      </c>
      <c r="EY17" s="384">
        <f t="shared" si="3"/>
        <v>0</v>
      </c>
      <c r="EZ17" s="384">
        <f t="shared" si="0"/>
        <v>0</v>
      </c>
      <c r="FA17" s="384">
        <f t="shared" si="4"/>
        <v>0</v>
      </c>
      <c r="FB17" s="384">
        <f t="shared" si="5"/>
        <v>0</v>
      </c>
      <c r="FC17" s="1321">
        <f t="shared" si="1"/>
        <v>0</v>
      </c>
      <c r="FD17" s="1290">
        <v>1</v>
      </c>
      <c r="FE17" s="1211"/>
      <c r="FF17" s="10"/>
      <c r="FG17" s="10"/>
      <c r="FH17" s="10"/>
      <c r="FI17" s="10"/>
      <c r="FJ17" s="10"/>
      <c r="FK17" s="10"/>
    </row>
    <row r="18" spans="1:167" ht="15.75" x14ac:dyDescent="0.25">
      <c r="A18">
        <v>15</v>
      </c>
      <c r="B18" s="1152" t="s">
        <v>825</v>
      </c>
      <c r="C18" s="64"/>
      <c r="D18" s="126"/>
      <c r="E18" s="126"/>
      <c r="F18" s="126"/>
      <c r="G18" s="126"/>
      <c r="H18" s="126"/>
      <c r="I18" s="126"/>
      <c r="J18" s="126"/>
      <c r="K18" s="15"/>
      <c r="L18" s="126"/>
      <c r="M18" s="126"/>
      <c r="N18" s="1128"/>
      <c r="O18" s="126"/>
      <c r="P18" s="247">
        <v>1</v>
      </c>
      <c r="Q18" s="247">
        <v>1</v>
      </c>
      <c r="R18" s="247">
        <v>1</v>
      </c>
      <c r="S18" s="820">
        <v>1</v>
      </c>
      <c r="T18" s="819">
        <v>1</v>
      </c>
      <c r="U18" s="126">
        <v>1</v>
      </c>
      <c r="V18" s="1130"/>
      <c r="W18" s="126"/>
      <c r="X18" s="126"/>
      <c r="Y18" s="1130"/>
      <c r="Z18" s="126"/>
      <c r="AA18" s="1130"/>
      <c r="AB18" s="1208">
        <v>1</v>
      </c>
      <c r="AC18" s="126"/>
      <c r="AD18" s="126"/>
      <c r="AE18" s="126"/>
      <c r="AF18" s="126"/>
      <c r="AG18" s="126"/>
      <c r="AH18" s="1155"/>
      <c r="AI18" s="1154"/>
      <c r="AJ18" s="1128"/>
      <c r="AK18" s="1128"/>
      <c r="AL18" s="1128"/>
      <c r="AM18" s="1128"/>
      <c r="AN18" s="1128"/>
      <c r="AO18" s="1128"/>
      <c r="AP18" s="1128"/>
      <c r="AQ18" s="1128"/>
      <c r="AR18" s="1128"/>
      <c r="AS18" s="1128"/>
      <c r="AT18" s="1155"/>
      <c r="AU18" s="1155"/>
      <c r="AV18" s="1156"/>
      <c r="AW18" s="1157"/>
      <c r="AX18" s="1128"/>
      <c r="AY18" s="1128"/>
      <c r="AZ18" s="1128"/>
      <c r="BA18" s="1128"/>
      <c r="BB18" s="1157"/>
      <c r="BC18" s="1157"/>
      <c r="BD18" s="126"/>
      <c r="BE18" s="126"/>
      <c r="BF18" s="1157"/>
      <c r="BG18" s="126"/>
      <c r="BH18" s="820"/>
      <c r="BI18" s="128"/>
      <c r="BJ18" s="126"/>
      <c r="BK18" s="11"/>
      <c r="BL18" s="322"/>
      <c r="BM18" s="11"/>
      <c r="BN18" s="11"/>
      <c r="BO18" s="1157"/>
      <c r="BP18" s="11"/>
      <c r="BQ18" s="11"/>
      <c r="BR18" s="1129"/>
      <c r="BS18" s="1129"/>
      <c r="BT18" s="11"/>
      <c r="BU18" s="820">
        <v>1</v>
      </c>
      <c r="BV18" s="128"/>
      <c r="BW18" s="11"/>
      <c r="BX18" s="11"/>
      <c r="BY18" s="11"/>
      <c r="BZ18" s="126"/>
      <c r="CA18" s="11"/>
      <c r="CB18" s="126"/>
      <c r="CC18" s="126"/>
      <c r="CD18" s="11"/>
      <c r="CE18" s="126"/>
      <c r="CF18" s="11"/>
      <c r="CG18" s="210">
        <v>1</v>
      </c>
      <c r="CH18" s="322"/>
      <c r="CI18" s="11"/>
      <c r="CJ18" s="126">
        <v>1</v>
      </c>
      <c r="CK18" s="126"/>
      <c r="CL18" s="11"/>
      <c r="CM18" s="62">
        <v>1</v>
      </c>
      <c r="CN18" s="1128"/>
      <c r="CO18" s="126"/>
      <c r="CP18" s="126">
        <v>1</v>
      </c>
      <c r="CQ18" s="126"/>
      <c r="CR18" s="1128"/>
      <c r="CS18" s="126"/>
      <c r="CT18" s="1128"/>
      <c r="CU18" s="126"/>
      <c r="CV18" s="1128"/>
      <c r="CW18" s="1128"/>
      <c r="CX18" s="126"/>
      <c r="CY18" s="1128"/>
      <c r="CZ18" s="1128"/>
      <c r="DA18" s="1154"/>
      <c r="DB18" s="1128"/>
      <c r="DC18" s="1128"/>
      <c r="DD18" s="1128"/>
      <c r="DE18" s="1128"/>
      <c r="DF18" s="1128"/>
      <c r="DG18" s="1128"/>
      <c r="DH18" s="1128"/>
      <c r="DI18" s="1128"/>
      <c r="DJ18" s="1128"/>
      <c r="DK18" s="1128"/>
      <c r="DL18" s="1155"/>
      <c r="DM18" s="1156"/>
      <c r="DN18" s="819"/>
      <c r="DO18" s="126"/>
      <c r="DP18" s="126"/>
      <c r="DQ18" s="1128"/>
      <c r="DR18" s="126"/>
      <c r="DS18" s="126"/>
      <c r="DT18" s="126"/>
      <c r="DU18" s="126"/>
      <c r="DV18" s="126"/>
      <c r="DW18" s="126"/>
      <c r="DX18" s="126"/>
      <c r="DY18" s="820"/>
      <c r="DZ18" s="128"/>
      <c r="EA18" s="130"/>
      <c r="EB18" s="126"/>
      <c r="EC18" s="126"/>
      <c r="ED18" s="126"/>
      <c r="EE18" s="1276"/>
      <c r="EF18" s="1128"/>
      <c r="EG18" s="11"/>
      <c r="EH18" s="126"/>
      <c r="EI18" s="11"/>
      <c r="EJ18" s="126"/>
      <c r="EK18" s="62"/>
      <c r="EL18" s="1128"/>
      <c r="EM18" s="1128"/>
      <c r="EN18" s="1128"/>
      <c r="EO18" s="126"/>
      <c r="EP18" s="1128"/>
      <c r="EQ18" s="247"/>
      <c r="ER18" s="819"/>
      <c r="ES18" s="126"/>
      <c r="ET18" s="126"/>
      <c r="EU18" s="126"/>
      <c r="EV18" s="126"/>
      <c r="EW18" s="247"/>
      <c r="EX18" s="383">
        <f t="shared" si="2"/>
        <v>1</v>
      </c>
      <c r="EY18" s="384">
        <f t="shared" si="3"/>
        <v>1</v>
      </c>
      <c r="EZ18" s="384">
        <f t="shared" si="0"/>
        <v>6</v>
      </c>
      <c r="FA18" s="384">
        <f t="shared" si="4"/>
        <v>2</v>
      </c>
      <c r="FB18" s="384">
        <f t="shared" si="5"/>
        <v>1</v>
      </c>
      <c r="FC18" s="1321">
        <f t="shared" si="1"/>
        <v>11</v>
      </c>
      <c r="FD18" s="149"/>
      <c r="FE18" s="121"/>
      <c r="FF18" s="10"/>
      <c r="FG18" s="10">
        <v>1</v>
      </c>
      <c r="FH18" s="10"/>
      <c r="FI18" s="10"/>
      <c r="FJ18" s="10"/>
      <c r="FK18" s="10"/>
    </row>
    <row r="19" spans="1:167" ht="15.75" x14ac:dyDescent="0.25">
      <c r="A19">
        <v>16</v>
      </c>
      <c r="B19" s="1152" t="s">
        <v>800</v>
      </c>
      <c r="C19" s="64">
        <v>1</v>
      </c>
      <c r="D19" s="126"/>
      <c r="E19" s="126"/>
      <c r="F19" s="126"/>
      <c r="G19" s="126"/>
      <c r="H19" s="927"/>
      <c r="I19" s="126"/>
      <c r="J19" s="126"/>
      <c r="K19" s="15">
        <v>1</v>
      </c>
      <c r="L19" s="126"/>
      <c r="M19" s="126"/>
      <c r="N19" s="1128"/>
      <c r="O19" s="126"/>
      <c r="P19" s="247">
        <v>1</v>
      </c>
      <c r="Q19" s="247">
        <v>1</v>
      </c>
      <c r="R19" s="247">
        <v>1</v>
      </c>
      <c r="S19" s="820">
        <v>1</v>
      </c>
      <c r="T19" s="819">
        <v>1</v>
      </c>
      <c r="U19" s="126">
        <v>1</v>
      </c>
      <c r="V19" s="1128"/>
      <c r="W19" s="126"/>
      <c r="X19" s="126"/>
      <c r="Y19" s="1128"/>
      <c r="Z19" s="126"/>
      <c r="AA19" s="1128"/>
      <c r="AB19" s="1208"/>
      <c r="AC19" s="126"/>
      <c r="AD19" s="126"/>
      <c r="AE19" s="126"/>
      <c r="AF19" s="126">
        <v>1</v>
      </c>
      <c r="AG19" s="126"/>
      <c r="AH19" s="1155"/>
      <c r="AI19" s="1154"/>
      <c r="AJ19" s="1128"/>
      <c r="AK19" s="1128"/>
      <c r="AL19" s="1128"/>
      <c r="AM19" s="1128"/>
      <c r="AN19" s="1128"/>
      <c r="AO19" s="1128"/>
      <c r="AP19" s="1128"/>
      <c r="AQ19" s="1128"/>
      <c r="AR19" s="1128"/>
      <c r="AS19" s="1128"/>
      <c r="AT19" s="1155"/>
      <c r="AU19" s="1155"/>
      <c r="AV19" s="1156"/>
      <c r="AW19" s="1177"/>
      <c r="AX19" s="1128"/>
      <c r="AY19" s="1128"/>
      <c r="AZ19" s="1158"/>
      <c r="BA19" s="1128"/>
      <c r="BB19" s="1157"/>
      <c r="BC19" s="1157"/>
      <c r="BD19" s="126"/>
      <c r="BE19" s="126"/>
      <c r="BF19" s="1157"/>
      <c r="BG19" s="126"/>
      <c r="BH19" s="820"/>
      <c r="BI19" s="128"/>
      <c r="BJ19" s="126"/>
      <c r="BK19" s="11"/>
      <c r="BL19" s="322"/>
      <c r="BM19" s="11"/>
      <c r="BN19" s="11"/>
      <c r="BO19" s="1157"/>
      <c r="BP19" s="11"/>
      <c r="BQ19" s="11"/>
      <c r="BR19" s="1129"/>
      <c r="BS19" s="1129"/>
      <c r="BT19" s="11"/>
      <c r="BU19" s="820">
        <v>1</v>
      </c>
      <c r="BV19" s="128"/>
      <c r="BW19" s="11"/>
      <c r="BX19" s="11"/>
      <c r="BY19" s="11"/>
      <c r="BZ19" s="126"/>
      <c r="CA19" s="11"/>
      <c r="CB19" s="126"/>
      <c r="CC19" s="126"/>
      <c r="CD19" s="11"/>
      <c r="CE19" s="126"/>
      <c r="CF19" s="11"/>
      <c r="CG19" s="210">
        <v>1</v>
      </c>
      <c r="CH19" s="322"/>
      <c r="CI19" s="11"/>
      <c r="CJ19" s="126">
        <v>1</v>
      </c>
      <c r="CK19" s="126"/>
      <c r="CL19" s="11"/>
      <c r="CM19" s="62">
        <v>1</v>
      </c>
      <c r="CN19" s="1128"/>
      <c r="CO19" s="126"/>
      <c r="CP19" s="126">
        <v>1</v>
      </c>
      <c r="CQ19" s="126"/>
      <c r="CR19" s="1128"/>
      <c r="CS19" s="126"/>
      <c r="CT19" s="1128"/>
      <c r="CU19" s="126"/>
      <c r="CV19" s="1128"/>
      <c r="CW19" s="1128"/>
      <c r="CX19" s="126"/>
      <c r="CY19" s="1128"/>
      <c r="CZ19" s="1128"/>
      <c r="DA19" s="1154"/>
      <c r="DB19" s="1128"/>
      <c r="DC19" s="1128"/>
      <c r="DD19" s="1128"/>
      <c r="DE19" s="1128"/>
      <c r="DF19" s="1128"/>
      <c r="DG19" s="1128"/>
      <c r="DH19" s="1128"/>
      <c r="DI19" s="1128"/>
      <c r="DJ19" s="1128"/>
      <c r="DK19" s="1128"/>
      <c r="DL19" s="1155"/>
      <c r="DM19" s="1156"/>
      <c r="DN19" s="819"/>
      <c r="DO19" s="126"/>
      <c r="DP19" s="126"/>
      <c r="DQ19" s="1128"/>
      <c r="DR19" s="126"/>
      <c r="DS19" s="126"/>
      <c r="DT19" s="126"/>
      <c r="DU19" s="126">
        <v>1</v>
      </c>
      <c r="DV19" s="126"/>
      <c r="DW19" s="126"/>
      <c r="DX19" s="126"/>
      <c r="DY19" s="820"/>
      <c r="DZ19" s="128"/>
      <c r="EA19" s="130"/>
      <c r="EB19" s="126"/>
      <c r="EC19" s="126"/>
      <c r="ED19" s="126"/>
      <c r="EE19" s="1276"/>
      <c r="EF19" s="1128"/>
      <c r="EG19" s="11"/>
      <c r="EH19" s="126"/>
      <c r="EI19" s="11"/>
      <c r="EJ19" s="126"/>
      <c r="EK19" s="62"/>
      <c r="EL19" s="1128"/>
      <c r="EM19" s="1128"/>
      <c r="EN19" s="1128"/>
      <c r="EO19" s="126"/>
      <c r="EP19" s="1128"/>
      <c r="EQ19" s="247"/>
      <c r="ER19" s="819"/>
      <c r="ES19" s="126"/>
      <c r="ET19" s="126"/>
      <c r="EU19" s="126"/>
      <c r="EV19" s="126"/>
      <c r="EW19" s="247"/>
      <c r="EX19" s="383">
        <f t="shared" si="2"/>
        <v>1</v>
      </c>
      <c r="EY19" s="384">
        <f t="shared" si="3"/>
        <v>1</v>
      </c>
      <c r="EZ19" s="384">
        <f t="shared" si="0"/>
        <v>9</v>
      </c>
      <c r="FA19" s="384">
        <f t="shared" si="4"/>
        <v>2</v>
      </c>
      <c r="FB19" s="384">
        <f t="shared" si="5"/>
        <v>1</v>
      </c>
      <c r="FC19" s="1321">
        <f t="shared" si="1"/>
        <v>14</v>
      </c>
      <c r="FD19" s="149"/>
      <c r="FE19" s="121"/>
      <c r="FF19" s="10"/>
      <c r="FG19" s="10">
        <v>1</v>
      </c>
      <c r="FH19" s="10"/>
      <c r="FI19" s="10"/>
      <c r="FJ19" s="10"/>
      <c r="FK19" s="10"/>
    </row>
    <row r="20" spans="1:167" ht="15.75" x14ac:dyDescent="0.25">
      <c r="A20">
        <v>17</v>
      </c>
      <c r="B20" s="1152" t="s">
        <v>1580</v>
      </c>
      <c r="C20" s="64"/>
      <c r="D20" s="126"/>
      <c r="E20" s="126">
        <v>1</v>
      </c>
      <c r="F20" s="126"/>
      <c r="G20" s="126"/>
      <c r="H20" s="927"/>
      <c r="I20" s="126"/>
      <c r="J20" s="126"/>
      <c r="K20" s="15"/>
      <c r="L20" s="126"/>
      <c r="M20" s="126"/>
      <c r="N20" s="1128"/>
      <c r="O20" s="126"/>
      <c r="P20" s="247"/>
      <c r="Q20" s="247"/>
      <c r="R20" s="247"/>
      <c r="S20" s="820"/>
      <c r="T20" s="819"/>
      <c r="U20" s="126"/>
      <c r="V20" s="1128"/>
      <c r="W20" s="126"/>
      <c r="X20" s="126"/>
      <c r="Y20" s="1128"/>
      <c r="Z20" s="126"/>
      <c r="AA20" s="1128"/>
      <c r="AB20" s="1208"/>
      <c r="AC20" s="126"/>
      <c r="AD20" s="126"/>
      <c r="AE20" s="126"/>
      <c r="AF20" s="126"/>
      <c r="AG20" s="126"/>
      <c r="AH20" s="1155"/>
      <c r="AI20" s="1154"/>
      <c r="AJ20" s="1128"/>
      <c r="AK20" s="1128"/>
      <c r="AL20" s="1128"/>
      <c r="AM20" s="1128"/>
      <c r="AN20" s="1128"/>
      <c r="AO20" s="1128"/>
      <c r="AP20" s="1128"/>
      <c r="AQ20" s="1128"/>
      <c r="AR20" s="1128"/>
      <c r="AS20" s="1128"/>
      <c r="AT20" s="1155"/>
      <c r="AU20" s="1155"/>
      <c r="AV20" s="1156"/>
      <c r="AW20" s="1157"/>
      <c r="AX20" s="1128"/>
      <c r="AY20" s="1128"/>
      <c r="AZ20" s="1128"/>
      <c r="BA20" s="1128"/>
      <c r="BB20" s="1157"/>
      <c r="BC20" s="1157"/>
      <c r="BD20" s="126"/>
      <c r="BE20" s="126"/>
      <c r="BF20" s="1157"/>
      <c r="BG20" s="126"/>
      <c r="BH20" s="820"/>
      <c r="BI20" s="128">
        <v>1</v>
      </c>
      <c r="BJ20" s="126"/>
      <c r="BK20" s="11"/>
      <c r="BL20" s="322"/>
      <c r="BM20" s="11"/>
      <c r="BN20" s="11"/>
      <c r="BO20" s="1157"/>
      <c r="BP20" s="11"/>
      <c r="BQ20" s="11"/>
      <c r="BR20" s="1129"/>
      <c r="BS20" s="1129"/>
      <c r="BT20" s="11"/>
      <c r="BU20" s="820"/>
      <c r="BV20" s="128">
        <v>1</v>
      </c>
      <c r="BW20" s="11"/>
      <c r="BX20" s="11"/>
      <c r="BY20" s="11"/>
      <c r="BZ20" s="126"/>
      <c r="CA20" s="11"/>
      <c r="CB20" s="126"/>
      <c r="CC20" s="126"/>
      <c r="CD20" s="11"/>
      <c r="CE20" s="126"/>
      <c r="CF20" s="11"/>
      <c r="CG20" s="210"/>
      <c r="CH20" s="322"/>
      <c r="CI20" s="11"/>
      <c r="CJ20" s="126"/>
      <c r="CK20" s="126"/>
      <c r="CL20" s="11"/>
      <c r="CM20" s="62"/>
      <c r="CN20" s="1128"/>
      <c r="CO20" s="126"/>
      <c r="CP20" s="126"/>
      <c r="CQ20" s="126"/>
      <c r="CR20" s="1128"/>
      <c r="CS20" s="126"/>
      <c r="CT20" s="1128"/>
      <c r="CU20" s="126"/>
      <c r="CV20" s="1128"/>
      <c r="CW20" s="1128"/>
      <c r="CX20" s="126"/>
      <c r="CY20" s="1128"/>
      <c r="CZ20" s="1128"/>
      <c r="DA20" s="1154"/>
      <c r="DB20" s="1128"/>
      <c r="DC20" s="1128"/>
      <c r="DD20" s="1128"/>
      <c r="DE20" s="1128"/>
      <c r="DF20" s="1128"/>
      <c r="DG20" s="1128"/>
      <c r="DH20" s="1128"/>
      <c r="DI20" s="1128"/>
      <c r="DJ20" s="1128"/>
      <c r="DK20" s="1128"/>
      <c r="DL20" s="1155"/>
      <c r="DM20" s="1156"/>
      <c r="DN20" s="819"/>
      <c r="DO20" s="126"/>
      <c r="DP20" s="126"/>
      <c r="DQ20" s="1128"/>
      <c r="DR20" s="126"/>
      <c r="DS20" s="126"/>
      <c r="DT20" s="126"/>
      <c r="DU20" s="126"/>
      <c r="DV20" s="126"/>
      <c r="DW20" s="126"/>
      <c r="DX20" s="126"/>
      <c r="DY20" s="820"/>
      <c r="DZ20" s="128"/>
      <c r="EA20" s="130"/>
      <c r="EB20" s="126"/>
      <c r="EC20" s="126"/>
      <c r="ED20" s="126"/>
      <c r="EE20" s="1276"/>
      <c r="EF20" s="1128"/>
      <c r="EG20" s="11"/>
      <c r="EH20" s="126"/>
      <c r="EI20" s="11"/>
      <c r="EJ20" s="126"/>
      <c r="EK20" s="62"/>
      <c r="EL20" s="1128"/>
      <c r="EM20" s="1128"/>
      <c r="EN20" s="1128"/>
      <c r="EO20" s="126"/>
      <c r="EP20" s="1128"/>
      <c r="EQ20" s="247"/>
      <c r="ER20" s="819"/>
      <c r="ES20" s="126"/>
      <c r="ET20" s="126"/>
      <c r="EU20" s="126"/>
      <c r="EV20" s="126"/>
      <c r="EW20" s="247"/>
      <c r="EX20" s="383">
        <f t="shared" si="2"/>
        <v>3</v>
      </c>
      <c r="EY20" s="384">
        <f t="shared" si="3"/>
        <v>0</v>
      </c>
      <c r="EZ20" s="384">
        <f t="shared" si="0"/>
        <v>0</v>
      </c>
      <c r="FA20" s="384">
        <f t="shared" si="4"/>
        <v>0</v>
      </c>
      <c r="FB20" s="384">
        <f t="shared" si="5"/>
        <v>0</v>
      </c>
      <c r="FC20" s="1321">
        <f t="shared" si="1"/>
        <v>3</v>
      </c>
      <c r="FD20" s="149"/>
      <c r="FE20" s="121">
        <v>1</v>
      </c>
      <c r="FF20" s="10"/>
      <c r="FG20" s="10"/>
      <c r="FH20" s="10"/>
      <c r="FI20" s="10"/>
      <c r="FJ20" s="10"/>
      <c r="FK20" s="10"/>
    </row>
    <row r="21" spans="1:167" ht="15.75" x14ac:dyDescent="0.25">
      <c r="A21">
        <v>18</v>
      </c>
      <c r="B21" s="1152" t="s">
        <v>380</v>
      </c>
      <c r="C21" s="955">
        <v>1</v>
      </c>
      <c r="D21" s="950"/>
      <c r="E21" s="950"/>
      <c r="F21" s="950">
        <v>1</v>
      </c>
      <c r="G21" s="950"/>
      <c r="H21" s="950">
        <v>1</v>
      </c>
      <c r="I21" s="950">
        <v>1</v>
      </c>
      <c r="J21" s="950"/>
      <c r="K21" s="950"/>
      <c r="L21" s="950"/>
      <c r="M21" s="950">
        <v>1</v>
      </c>
      <c r="N21" s="1131"/>
      <c r="O21" s="950"/>
      <c r="P21" s="953">
        <v>1</v>
      </c>
      <c r="Q21" s="953">
        <v>1</v>
      </c>
      <c r="R21" s="953">
        <v>1</v>
      </c>
      <c r="S21" s="953">
        <v>1</v>
      </c>
      <c r="T21" s="953">
        <v>1</v>
      </c>
      <c r="U21" s="953">
        <v>1</v>
      </c>
      <c r="V21" s="1128"/>
      <c r="W21" s="953">
        <v>1</v>
      </c>
      <c r="X21" s="953"/>
      <c r="Y21" s="1128"/>
      <c r="Z21" s="953"/>
      <c r="AA21" s="1128"/>
      <c r="AB21" s="1209">
        <v>1</v>
      </c>
      <c r="AC21" s="953"/>
      <c r="AD21" s="953"/>
      <c r="AE21" s="953"/>
      <c r="AF21" s="953"/>
      <c r="AG21" s="953"/>
      <c r="AH21" s="1159"/>
      <c r="AI21" s="1174"/>
      <c r="AJ21" s="1131"/>
      <c r="AK21" s="1131"/>
      <c r="AL21" s="1131"/>
      <c r="AM21" s="1131"/>
      <c r="AN21" s="1131"/>
      <c r="AO21" s="1131"/>
      <c r="AP21" s="1131"/>
      <c r="AQ21" s="1131"/>
      <c r="AR21" s="1131"/>
      <c r="AS21" s="1131"/>
      <c r="AT21" s="1131"/>
      <c r="AU21" s="1131"/>
      <c r="AV21" s="1161"/>
      <c r="AW21" s="1163"/>
      <c r="AX21" s="1131"/>
      <c r="AY21" s="1131"/>
      <c r="AZ21" s="1131"/>
      <c r="BA21" s="1131"/>
      <c r="BB21" s="1131"/>
      <c r="BC21" s="1131"/>
      <c r="BD21" s="950"/>
      <c r="BE21" s="950"/>
      <c r="BF21" s="1131"/>
      <c r="BG21" s="950"/>
      <c r="BH21" s="954"/>
      <c r="BI21" s="821">
        <v>1</v>
      </c>
      <c r="BJ21" s="950"/>
      <c r="BK21" s="950"/>
      <c r="BL21" s="953"/>
      <c r="BM21" s="950"/>
      <c r="BN21" s="950"/>
      <c r="BO21" s="1131"/>
      <c r="BP21" s="950">
        <v>1</v>
      </c>
      <c r="BQ21" s="950"/>
      <c r="BR21" s="950"/>
      <c r="BS21" s="950"/>
      <c r="BT21" s="950"/>
      <c r="BU21" s="954"/>
      <c r="BV21" s="821">
        <v>1</v>
      </c>
      <c r="BW21" s="950"/>
      <c r="BX21" s="950"/>
      <c r="BY21" s="950"/>
      <c r="BZ21" s="950"/>
      <c r="CA21" s="950"/>
      <c r="CB21" s="950">
        <v>1</v>
      </c>
      <c r="CC21" s="950"/>
      <c r="CD21" s="950"/>
      <c r="CE21" s="950"/>
      <c r="CF21" s="950"/>
      <c r="CG21" s="1198"/>
      <c r="CH21" s="955">
        <v>1</v>
      </c>
      <c r="CI21" s="950"/>
      <c r="CJ21" s="950">
        <v>1</v>
      </c>
      <c r="CK21" s="950"/>
      <c r="CL21" s="950"/>
      <c r="CM21" s="950"/>
      <c r="CN21" s="1131"/>
      <c r="CO21" s="950"/>
      <c r="CP21" s="950"/>
      <c r="CQ21" s="950"/>
      <c r="CR21" s="1131"/>
      <c r="CS21" s="817">
        <v>1</v>
      </c>
      <c r="CT21" s="1131"/>
      <c r="CU21" s="950"/>
      <c r="CV21" s="1131"/>
      <c r="CW21" s="1131"/>
      <c r="CX21" s="950"/>
      <c r="CY21" s="1131"/>
      <c r="CZ21" s="1131"/>
      <c r="DA21" s="1131"/>
      <c r="DB21" s="1131"/>
      <c r="DC21" s="1131"/>
      <c r="DD21" s="1131"/>
      <c r="DE21" s="1276"/>
      <c r="DF21" s="1131"/>
      <c r="DG21" s="1131"/>
      <c r="DH21" s="1131"/>
      <c r="DI21" s="1131"/>
      <c r="DJ21" s="1131"/>
      <c r="DK21" s="1131"/>
      <c r="DL21" s="1131"/>
      <c r="DM21" s="1131"/>
      <c r="DN21" s="950"/>
      <c r="DO21" s="950"/>
      <c r="DP21" s="950"/>
      <c r="DQ21" s="1276"/>
      <c r="DR21" s="950"/>
      <c r="DS21" s="950"/>
      <c r="DT21" s="950"/>
      <c r="DU21" s="950"/>
      <c r="DV21" s="950"/>
      <c r="DW21" s="950"/>
      <c r="DX21" s="950"/>
      <c r="DY21" s="950"/>
      <c r="DZ21" s="950"/>
      <c r="EA21" s="950"/>
      <c r="EB21" s="950"/>
      <c r="EC21" s="950"/>
      <c r="ED21" s="950"/>
      <c r="EE21" s="1276"/>
      <c r="EF21" s="1131"/>
      <c r="EG21" s="950"/>
      <c r="EH21" s="950"/>
      <c r="EI21" s="950">
        <v>1</v>
      </c>
      <c r="EJ21" s="950"/>
      <c r="EK21" s="950"/>
      <c r="EL21" s="1131"/>
      <c r="EM21" s="1131"/>
      <c r="EN21" s="1131"/>
      <c r="EO21" s="950"/>
      <c r="EP21" s="1240"/>
      <c r="EQ21" s="953"/>
      <c r="ER21" s="949"/>
      <c r="ES21" s="950"/>
      <c r="ET21" s="950"/>
      <c r="EU21" s="950"/>
      <c r="EV21" s="950"/>
      <c r="EW21" s="953"/>
      <c r="EX21" s="383">
        <f t="shared" si="2"/>
        <v>10</v>
      </c>
      <c r="EY21" s="384">
        <f t="shared" si="3"/>
        <v>2</v>
      </c>
      <c r="EZ21" s="384">
        <f t="shared" si="0"/>
        <v>3</v>
      </c>
      <c r="FA21" s="384">
        <f t="shared" si="4"/>
        <v>4</v>
      </c>
      <c r="FB21" s="384">
        <f t="shared" si="5"/>
        <v>1</v>
      </c>
      <c r="FC21" s="1321">
        <f t="shared" si="1"/>
        <v>20</v>
      </c>
      <c r="FD21" s="149"/>
      <c r="FE21" s="121"/>
      <c r="FF21" s="10"/>
      <c r="FG21" s="10">
        <v>1</v>
      </c>
      <c r="FH21" s="10"/>
      <c r="FI21" s="10"/>
      <c r="FJ21" s="10"/>
      <c r="FK21" s="10"/>
    </row>
    <row r="22" spans="1:167" ht="15.75" x14ac:dyDescent="0.25">
      <c r="A22">
        <v>19</v>
      </c>
      <c r="B22" s="1152" t="s">
        <v>708</v>
      </c>
      <c r="C22" s="955">
        <v>1</v>
      </c>
      <c r="D22" s="950"/>
      <c r="E22" s="950">
        <v>1</v>
      </c>
      <c r="F22" s="950"/>
      <c r="G22" s="950"/>
      <c r="H22" s="950"/>
      <c r="I22" s="950"/>
      <c r="J22" s="950"/>
      <c r="K22" s="950"/>
      <c r="L22" s="950"/>
      <c r="M22" s="950">
        <v>1</v>
      </c>
      <c r="N22" s="1131"/>
      <c r="O22" s="950"/>
      <c r="P22" s="953">
        <v>1</v>
      </c>
      <c r="Q22" s="953">
        <v>1</v>
      </c>
      <c r="R22" s="953">
        <v>1</v>
      </c>
      <c r="S22" s="953">
        <v>1</v>
      </c>
      <c r="T22" s="953">
        <v>1</v>
      </c>
      <c r="U22" s="953">
        <v>1</v>
      </c>
      <c r="V22" s="1128"/>
      <c r="W22" s="953">
        <v>1</v>
      </c>
      <c r="X22" s="953"/>
      <c r="Y22" s="1128"/>
      <c r="Z22" s="953"/>
      <c r="AA22" s="1128"/>
      <c r="AB22" s="1209">
        <v>1</v>
      </c>
      <c r="AC22" s="953"/>
      <c r="AD22" s="953">
        <v>1</v>
      </c>
      <c r="AE22" s="953"/>
      <c r="AF22" s="953"/>
      <c r="AG22" s="953"/>
      <c r="AH22" s="1159"/>
      <c r="AI22" s="1174"/>
      <c r="AJ22" s="1131"/>
      <c r="AK22" s="1131"/>
      <c r="AL22" s="1131"/>
      <c r="AM22" s="1131"/>
      <c r="AN22" s="1131"/>
      <c r="AO22" s="1131"/>
      <c r="AP22" s="1131"/>
      <c r="AQ22" s="1131"/>
      <c r="AR22" s="1131"/>
      <c r="AS22" s="1131"/>
      <c r="AT22" s="1131"/>
      <c r="AU22" s="1131"/>
      <c r="AV22" s="1161"/>
      <c r="AW22" s="1163"/>
      <c r="AX22" s="1131"/>
      <c r="AY22" s="1131"/>
      <c r="AZ22" s="1131"/>
      <c r="BA22" s="1131"/>
      <c r="BB22" s="1131"/>
      <c r="BC22" s="1131"/>
      <c r="BD22" s="950"/>
      <c r="BE22" s="950"/>
      <c r="BF22" s="1131"/>
      <c r="BG22" s="950">
        <v>1</v>
      </c>
      <c r="BH22" s="954"/>
      <c r="BI22" s="821">
        <v>1</v>
      </c>
      <c r="BJ22" s="950"/>
      <c r="BK22" s="950"/>
      <c r="BL22" s="953"/>
      <c r="BM22" s="950"/>
      <c r="BN22" s="950"/>
      <c r="BO22" s="1131"/>
      <c r="BP22" s="950">
        <v>1</v>
      </c>
      <c r="BQ22" s="950"/>
      <c r="BR22" s="950"/>
      <c r="BS22" s="950"/>
      <c r="BT22" s="950"/>
      <c r="BU22" s="954"/>
      <c r="BV22" s="821">
        <v>1</v>
      </c>
      <c r="BW22" s="950"/>
      <c r="BX22" s="950"/>
      <c r="BY22" s="950"/>
      <c r="BZ22" s="950"/>
      <c r="CA22" s="950"/>
      <c r="CB22" s="950">
        <v>1</v>
      </c>
      <c r="CC22" s="950"/>
      <c r="CD22" s="950"/>
      <c r="CE22" s="950"/>
      <c r="CF22" s="950"/>
      <c r="CG22" s="1198"/>
      <c r="CH22" s="955">
        <v>1</v>
      </c>
      <c r="CI22" s="950"/>
      <c r="CJ22" s="950"/>
      <c r="CK22" s="950"/>
      <c r="CL22" s="950"/>
      <c r="CM22" s="950"/>
      <c r="CN22" s="1131"/>
      <c r="CO22" s="950"/>
      <c r="CP22" s="950"/>
      <c r="CQ22" s="950"/>
      <c r="CR22" s="1131"/>
      <c r="CS22" s="817">
        <v>1</v>
      </c>
      <c r="CT22" s="1131"/>
      <c r="CU22" s="950"/>
      <c r="CV22" s="1131"/>
      <c r="CW22" s="1131"/>
      <c r="CX22" s="950"/>
      <c r="CY22" s="1131"/>
      <c r="CZ22" s="1131"/>
      <c r="DA22" s="1131"/>
      <c r="DB22" s="1131"/>
      <c r="DC22" s="1131"/>
      <c r="DD22" s="1131"/>
      <c r="DE22" s="1276"/>
      <c r="DF22" s="1131"/>
      <c r="DG22" s="1131"/>
      <c r="DH22" s="1131"/>
      <c r="DI22" s="1131"/>
      <c r="DJ22" s="1131"/>
      <c r="DK22" s="1131"/>
      <c r="DL22" s="1131"/>
      <c r="DM22" s="1131"/>
      <c r="DN22" s="950"/>
      <c r="DO22" s="950"/>
      <c r="DP22" s="950"/>
      <c r="DQ22" s="1276"/>
      <c r="DR22" s="950"/>
      <c r="DS22" s="950"/>
      <c r="DT22" s="950"/>
      <c r="DU22" s="950"/>
      <c r="DV22" s="950"/>
      <c r="DW22" s="950"/>
      <c r="DX22" s="950"/>
      <c r="DY22" s="950"/>
      <c r="DZ22" s="950"/>
      <c r="EA22" s="950"/>
      <c r="EB22" s="950"/>
      <c r="EC22" s="950"/>
      <c r="ED22" s="950"/>
      <c r="EE22" s="1276"/>
      <c r="EF22" s="1131"/>
      <c r="EG22" s="950"/>
      <c r="EH22" s="950"/>
      <c r="EI22" s="950">
        <v>1</v>
      </c>
      <c r="EJ22" s="950"/>
      <c r="EK22" s="950"/>
      <c r="EL22" s="1131"/>
      <c r="EM22" s="1131"/>
      <c r="EN22" s="1131"/>
      <c r="EO22" s="950"/>
      <c r="EP22" s="1240"/>
      <c r="EQ22" s="953"/>
      <c r="ER22" s="949"/>
      <c r="ES22" s="950"/>
      <c r="ET22" s="950"/>
      <c r="EU22" s="950"/>
      <c r="EV22" s="950"/>
      <c r="EW22" s="953"/>
      <c r="EX22" s="383">
        <f t="shared" si="2"/>
        <v>12</v>
      </c>
      <c r="EY22" s="384">
        <f t="shared" si="3"/>
        <v>1</v>
      </c>
      <c r="EZ22" s="384">
        <f t="shared" si="0"/>
        <v>2</v>
      </c>
      <c r="FA22" s="384">
        <f t="shared" si="4"/>
        <v>3</v>
      </c>
      <c r="FB22" s="384">
        <f t="shared" si="5"/>
        <v>1</v>
      </c>
      <c r="FC22" s="1321">
        <f t="shared" si="1"/>
        <v>19</v>
      </c>
      <c r="FD22" s="149"/>
      <c r="FE22" s="121"/>
      <c r="FF22" s="10"/>
      <c r="FG22" s="10">
        <v>1</v>
      </c>
      <c r="FH22" s="10"/>
      <c r="FI22" s="10"/>
      <c r="FJ22" s="10"/>
      <c r="FK22" s="10"/>
    </row>
    <row r="23" spans="1:167" ht="15.75" x14ac:dyDescent="0.25">
      <c r="A23">
        <v>20</v>
      </c>
      <c r="B23" s="1152" t="s">
        <v>682</v>
      </c>
      <c r="C23" s="64"/>
      <c r="D23" s="126"/>
      <c r="E23" s="126"/>
      <c r="F23" s="126"/>
      <c r="G23" s="126"/>
      <c r="H23" s="126"/>
      <c r="I23" s="126"/>
      <c r="J23" s="126"/>
      <c r="K23" s="15"/>
      <c r="L23" s="126"/>
      <c r="M23" s="126"/>
      <c r="N23" s="1128"/>
      <c r="O23" s="126"/>
      <c r="P23" s="247"/>
      <c r="Q23" s="247"/>
      <c r="R23" s="247"/>
      <c r="S23" s="820"/>
      <c r="T23" s="819"/>
      <c r="U23" s="126"/>
      <c r="V23" s="1130"/>
      <c r="W23" s="126"/>
      <c r="X23" s="126"/>
      <c r="Y23" s="1130"/>
      <c r="Z23" s="126"/>
      <c r="AA23" s="1130"/>
      <c r="AB23" s="1208"/>
      <c r="AC23" s="126"/>
      <c r="AD23" s="126"/>
      <c r="AE23" s="126"/>
      <c r="AF23" s="126"/>
      <c r="AG23" s="126"/>
      <c r="AH23" s="1155"/>
      <c r="AI23" s="1154"/>
      <c r="AJ23" s="1128"/>
      <c r="AK23" s="1128"/>
      <c r="AL23" s="1128"/>
      <c r="AM23" s="1128"/>
      <c r="AN23" s="1128"/>
      <c r="AO23" s="1128"/>
      <c r="AP23" s="1128"/>
      <c r="AQ23" s="1128"/>
      <c r="AR23" s="1128"/>
      <c r="AS23" s="1128"/>
      <c r="AT23" s="1155"/>
      <c r="AU23" s="1155"/>
      <c r="AV23" s="1156"/>
      <c r="AW23" s="1157"/>
      <c r="AX23" s="1128"/>
      <c r="AY23" s="1128"/>
      <c r="AZ23" s="1128"/>
      <c r="BA23" s="1128"/>
      <c r="BB23" s="1157"/>
      <c r="BC23" s="1157"/>
      <c r="BD23" s="126"/>
      <c r="BE23" s="126"/>
      <c r="BF23" s="1157"/>
      <c r="BG23" s="126"/>
      <c r="BH23" s="820"/>
      <c r="BI23" s="128"/>
      <c r="BJ23" s="126"/>
      <c r="BK23" s="11"/>
      <c r="BL23" s="322">
        <v>1</v>
      </c>
      <c r="BM23" s="11"/>
      <c r="BN23" s="11"/>
      <c r="BO23" s="1157"/>
      <c r="BP23" s="11"/>
      <c r="BQ23" s="11"/>
      <c r="BR23" s="1129"/>
      <c r="BS23" s="1129">
        <v>1</v>
      </c>
      <c r="BT23" s="11"/>
      <c r="BU23" s="654"/>
      <c r="BV23" s="128"/>
      <c r="BW23" s="11"/>
      <c r="BX23" s="11"/>
      <c r="BY23" s="11">
        <v>1</v>
      </c>
      <c r="BZ23" s="126"/>
      <c r="CA23" s="11"/>
      <c r="CB23" s="126"/>
      <c r="CC23" s="126"/>
      <c r="CD23" s="11"/>
      <c r="CE23" s="126">
        <v>1</v>
      </c>
      <c r="CF23" s="11"/>
      <c r="CG23" s="210"/>
      <c r="CH23" s="322"/>
      <c r="CI23" s="11"/>
      <c r="CJ23" s="126"/>
      <c r="CK23" s="126">
        <v>1</v>
      </c>
      <c r="CL23" s="11"/>
      <c r="CM23" s="62"/>
      <c r="CN23" s="1128"/>
      <c r="CO23" s="126"/>
      <c r="CP23" s="126"/>
      <c r="CQ23" s="126"/>
      <c r="CR23" s="1128"/>
      <c r="CS23" s="126"/>
      <c r="CT23" s="1128"/>
      <c r="CU23" s="126"/>
      <c r="CV23" s="1128"/>
      <c r="CW23" s="1128"/>
      <c r="CX23" s="126"/>
      <c r="CY23" s="1128"/>
      <c r="CZ23" s="1128"/>
      <c r="DA23" s="1154"/>
      <c r="DB23" s="1128"/>
      <c r="DC23" s="1128"/>
      <c r="DD23" s="1128"/>
      <c r="DE23" s="1128"/>
      <c r="DF23" s="1128"/>
      <c r="DG23" s="1128"/>
      <c r="DH23" s="1128"/>
      <c r="DI23" s="1128"/>
      <c r="DJ23" s="1128"/>
      <c r="DK23" s="1128"/>
      <c r="DL23" s="1155"/>
      <c r="DM23" s="1156"/>
      <c r="DN23" s="819"/>
      <c r="DO23" s="126"/>
      <c r="DP23" s="126">
        <v>1</v>
      </c>
      <c r="DQ23" s="1128"/>
      <c r="DR23" s="126"/>
      <c r="DS23" s="126"/>
      <c r="DT23" s="126"/>
      <c r="DU23" s="126"/>
      <c r="DV23" s="126">
        <v>1</v>
      </c>
      <c r="DW23" s="126"/>
      <c r="DX23" s="126"/>
      <c r="DY23" s="820"/>
      <c r="DZ23" s="128"/>
      <c r="EA23" s="130"/>
      <c r="EB23" s="126"/>
      <c r="EC23" s="126"/>
      <c r="ED23" s="126"/>
      <c r="EE23" s="1276"/>
      <c r="EF23" s="1128"/>
      <c r="EG23" s="11"/>
      <c r="EH23" s="126"/>
      <c r="EI23" s="11"/>
      <c r="EJ23" s="126"/>
      <c r="EK23" s="62"/>
      <c r="EL23" s="1128"/>
      <c r="EM23" s="1128"/>
      <c r="EN23" s="1128"/>
      <c r="EO23" s="126"/>
      <c r="EP23" s="1128"/>
      <c r="EQ23" s="247"/>
      <c r="ER23" s="819"/>
      <c r="ES23" s="126"/>
      <c r="ET23" s="126"/>
      <c r="EU23" s="126"/>
      <c r="EV23" s="126"/>
      <c r="EW23" s="247"/>
      <c r="EX23" s="383">
        <f t="shared" si="2"/>
        <v>0</v>
      </c>
      <c r="EY23" s="384">
        <f t="shared" si="3"/>
        <v>0</v>
      </c>
      <c r="EZ23" s="384">
        <f t="shared" si="0"/>
        <v>0</v>
      </c>
      <c r="FA23" s="384">
        <f t="shared" si="4"/>
        <v>0</v>
      </c>
      <c r="FB23" s="384">
        <f t="shared" si="5"/>
        <v>7</v>
      </c>
      <c r="FC23" s="1321">
        <f t="shared" si="1"/>
        <v>7</v>
      </c>
      <c r="FD23" s="149"/>
      <c r="FE23" s="121"/>
      <c r="FF23" s="10">
        <v>1</v>
      </c>
      <c r="FG23" s="10"/>
      <c r="FH23" s="10"/>
      <c r="FI23" s="10"/>
      <c r="FJ23" s="10"/>
      <c r="FK23" s="10"/>
    </row>
    <row r="24" spans="1:167" ht="15.75" x14ac:dyDescent="0.25">
      <c r="A24">
        <v>21</v>
      </c>
      <c r="B24" s="1152" t="s">
        <v>1119</v>
      </c>
      <c r="C24" s="64"/>
      <c r="D24" s="126"/>
      <c r="E24" s="126"/>
      <c r="F24" s="126"/>
      <c r="G24" s="126"/>
      <c r="H24" s="126"/>
      <c r="I24" s="126"/>
      <c r="J24" s="126"/>
      <c r="K24" s="15"/>
      <c r="L24" s="126"/>
      <c r="M24" s="126"/>
      <c r="N24" s="1128"/>
      <c r="O24" s="126"/>
      <c r="P24" s="247"/>
      <c r="Q24" s="247"/>
      <c r="R24" s="247"/>
      <c r="S24" s="820"/>
      <c r="T24" s="819"/>
      <c r="U24" s="126"/>
      <c r="V24" s="1130"/>
      <c r="W24" s="126"/>
      <c r="X24" s="126"/>
      <c r="Y24" s="1130"/>
      <c r="Z24" s="126">
        <v>1</v>
      </c>
      <c r="AA24" s="1130"/>
      <c r="AB24" s="1208"/>
      <c r="AC24" s="126"/>
      <c r="AD24" s="126"/>
      <c r="AE24" s="126">
        <v>1</v>
      </c>
      <c r="AF24" s="126"/>
      <c r="AG24" s="126">
        <v>1</v>
      </c>
      <c r="AH24" s="1155"/>
      <c r="AI24" s="1154"/>
      <c r="AJ24" s="1128"/>
      <c r="AK24" s="1128"/>
      <c r="AL24" s="1128"/>
      <c r="AM24" s="1128"/>
      <c r="AN24" s="1128"/>
      <c r="AO24" s="1128"/>
      <c r="AP24" s="1128"/>
      <c r="AQ24" s="1128"/>
      <c r="AR24" s="1128"/>
      <c r="AS24" s="1128"/>
      <c r="AT24" s="1155"/>
      <c r="AU24" s="1155"/>
      <c r="AV24" s="1156"/>
      <c r="AW24" s="1157"/>
      <c r="AX24" s="1128"/>
      <c r="AY24" s="1128"/>
      <c r="AZ24" s="1128"/>
      <c r="BA24" s="1128"/>
      <c r="BB24" s="1157"/>
      <c r="BC24" s="1157"/>
      <c r="BD24" s="126">
        <v>1</v>
      </c>
      <c r="BE24" s="126"/>
      <c r="BF24" s="1157"/>
      <c r="BG24" s="126"/>
      <c r="BH24" s="820">
        <v>1</v>
      </c>
      <c r="BI24" s="128"/>
      <c r="BJ24" s="126">
        <v>1</v>
      </c>
      <c r="BK24" s="11"/>
      <c r="BL24" s="322"/>
      <c r="BM24" s="11"/>
      <c r="BN24" s="11">
        <v>1</v>
      </c>
      <c r="BO24" s="1157"/>
      <c r="BP24" s="11"/>
      <c r="BQ24" s="11">
        <v>1</v>
      </c>
      <c r="BR24" s="1129"/>
      <c r="BS24" s="1129"/>
      <c r="BT24" s="11">
        <v>1</v>
      </c>
      <c r="BU24" s="654"/>
      <c r="BV24" s="128"/>
      <c r="BW24" s="11">
        <v>1</v>
      </c>
      <c r="BX24" s="11"/>
      <c r="BY24" s="11"/>
      <c r="BZ24" s="126"/>
      <c r="CA24" s="11"/>
      <c r="CB24" s="126"/>
      <c r="CC24" s="126">
        <v>1</v>
      </c>
      <c r="CD24" s="11"/>
      <c r="CE24" s="126"/>
      <c r="CF24" s="11"/>
      <c r="CG24" s="210"/>
      <c r="CH24" s="322"/>
      <c r="CI24" s="11">
        <v>1</v>
      </c>
      <c r="CJ24" s="126"/>
      <c r="CK24" s="126"/>
      <c r="CL24" s="11">
        <v>1</v>
      </c>
      <c r="CM24" s="62"/>
      <c r="CN24" s="1128"/>
      <c r="CO24" s="126">
        <v>1</v>
      </c>
      <c r="CP24" s="126"/>
      <c r="CQ24" s="126"/>
      <c r="CR24" s="1128"/>
      <c r="CS24" s="126"/>
      <c r="CT24" s="1128"/>
      <c r="CU24" s="126">
        <v>1</v>
      </c>
      <c r="CV24" s="1128"/>
      <c r="CW24" s="1128"/>
      <c r="CX24" s="126"/>
      <c r="CY24" s="1128"/>
      <c r="CZ24" s="1128"/>
      <c r="DA24" s="1154"/>
      <c r="DB24" s="1128"/>
      <c r="DC24" s="1128"/>
      <c r="DD24" s="1128"/>
      <c r="DE24" s="1128"/>
      <c r="DF24" s="1128"/>
      <c r="DG24" s="1128"/>
      <c r="DH24" s="1128"/>
      <c r="DI24" s="1128"/>
      <c r="DJ24" s="1128"/>
      <c r="DK24" s="1128"/>
      <c r="DL24" s="1155"/>
      <c r="DM24" s="1156"/>
      <c r="DN24" s="819"/>
      <c r="DO24" s="126"/>
      <c r="DP24" s="126"/>
      <c r="DQ24" s="1128"/>
      <c r="DR24" s="126"/>
      <c r="DS24" s="126"/>
      <c r="DT24" s="126">
        <v>1</v>
      </c>
      <c r="DU24" s="126"/>
      <c r="DV24" s="126"/>
      <c r="DW24" s="126">
        <v>1</v>
      </c>
      <c r="DX24" s="126"/>
      <c r="DY24" s="820"/>
      <c r="DZ24" s="128">
        <v>1</v>
      </c>
      <c r="EA24" s="130"/>
      <c r="EB24" s="126"/>
      <c r="EC24" s="126"/>
      <c r="ED24" s="126"/>
      <c r="EE24" s="1276"/>
      <c r="EF24" s="1128"/>
      <c r="EG24" s="11">
        <v>1</v>
      </c>
      <c r="EH24" s="126"/>
      <c r="EI24" s="11"/>
      <c r="EJ24" s="126">
        <v>1</v>
      </c>
      <c r="EK24" s="62">
        <v>1</v>
      </c>
      <c r="EL24" s="1128"/>
      <c r="EM24" s="1128"/>
      <c r="EN24" s="1128"/>
      <c r="EO24" s="126"/>
      <c r="EP24" s="1128"/>
      <c r="EQ24" s="247">
        <v>1</v>
      </c>
      <c r="ER24" s="819">
        <v>1</v>
      </c>
      <c r="ES24" s="126">
        <v>1</v>
      </c>
      <c r="ET24" s="126">
        <v>1</v>
      </c>
      <c r="EU24" s="126">
        <v>1</v>
      </c>
      <c r="EV24" s="126">
        <v>1</v>
      </c>
      <c r="EW24" s="247">
        <v>1</v>
      </c>
      <c r="EX24" s="383">
        <f t="shared" si="2"/>
        <v>1</v>
      </c>
      <c r="EY24" s="384">
        <f t="shared" si="3"/>
        <v>22</v>
      </c>
      <c r="EZ24" s="384">
        <f t="shared" si="0"/>
        <v>1</v>
      </c>
      <c r="FA24" s="384">
        <f t="shared" si="4"/>
        <v>3</v>
      </c>
      <c r="FB24" s="384">
        <f t="shared" si="5"/>
        <v>1</v>
      </c>
      <c r="FC24" s="1321">
        <f t="shared" si="1"/>
        <v>28</v>
      </c>
      <c r="FD24" s="149"/>
      <c r="FE24" s="121"/>
      <c r="FF24" s="10"/>
      <c r="FG24" s="10"/>
      <c r="FH24" s="10">
        <v>1</v>
      </c>
      <c r="FI24" s="10"/>
      <c r="FJ24" s="10"/>
      <c r="FK24" s="10"/>
    </row>
    <row r="25" spans="1:167" ht="15.75" x14ac:dyDescent="0.25">
      <c r="A25">
        <v>22</v>
      </c>
      <c r="B25" s="1152" t="s">
        <v>1581</v>
      </c>
      <c r="C25" s="64"/>
      <c r="D25" s="126"/>
      <c r="E25" s="126"/>
      <c r="F25" s="126"/>
      <c r="G25" s="126"/>
      <c r="H25" s="126"/>
      <c r="I25" s="126"/>
      <c r="J25" s="126"/>
      <c r="K25" s="15"/>
      <c r="L25" s="126"/>
      <c r="M25" s="126"/>
      <c r="N25" s="1128"/>
      <c r="O25" s="126"/>
      <c r="P25" s="247"/>
      <c r="Q25" s="247"/>
      <c r="R25" s="247"/>
      <c r="S25" s="820"/>
      <c r="T25" s="819"/>
      <c r="U25" s="126"/>
      <c r="V25" s="1128"/>
      <c r="W25" s="126"/>
      <c r="X25" s="126">
        <v>1</v>
      </c>
      <c r="Y25" s="1128"/>
      <c r="Z25" s="126">
        <v>1</v>
      </c>
      <c r="AA25" s="1128"/>
      <c r="AB25" s="1208">
        <v>1</v>
      </c>
      <c r="AC25" s="126"/>
      <c r="AD25" s="126"/>
      <c r="AE25" s="126">
        <v>1</v>
      </c>
      <c r="AF25" s="126"/>
      <c r="AG25" s="126">
        <v>1</v>
      </c>
      <c r="AH25" s="1155"/>
      <c r="AI25" s="1154"/>
      <c r="AJ25" s="1128"/>
      <c r="AK25" s="1128"/>
      <c r="AL25" s="1128"/>
      <c r="AM25" s="1128"/>
      <c r="AN25" s="1128"/>
      <c r="AO25" s="1128"/>
      <c r="AP25" s="1128"/>
      <c r="AQ25" s="1128"/>
      <c r="AR25" s="1128"/>
      <c r="AS25" s="1128"/>
      <c r="AT25" s="1155"/>
      <c r="AU25" s="1155"/>
      <c r="AV25" s="1156"/>
      <c r="AW25" s="1157"/>
      <c r="AX25" s="1128"/>
      <c r="AY25" s="1128"/>
      <c r="AZ25" s="1128"/>
      <c r="BA25" s="1128"/>
      <c r="BB25" s="1157"/>
      <c r="BC25" s="1157"/>
      <c r="BD25" s="126">
        <v>1</v>
      </c>
      <c r="BE25" s="126"/>
      <c r="BF25" s="1157"/>
      <c r="BG25" s="126"/>
      <c r="BH25" s="820">
        <v>1</v>
      </c>
      <c r="BI25" s="128"/>
      <c r="BJ25" s="126">
        <v>1</v>
      </c>
      <c r="BK25" s="11"/>
      <c r="BL25" s="322"/>
      <c r="BM25" s="11"/>
      <c r="BN25" s="11">
        <v>1</v>
      </c>
      <c r="BO25" s="1157"/>
      <c r="BP25" s="11"/>
      <c r="BQ25" s="11">
        <v>1</v>
      </c>
      <c r="BR25" s="1129"/>
      <c r="BS25" s="1129"/>
      <c r="BT25" s="11">
        <v>1</v>
      </c>
      <c r="BU25" s="820"/>
      <c r="BV25" s="128"/>
      <c r="BW25" s="11">
        <v>1</v>
      </c>
      <c r="BX25" s="11"/>
      <c r="BY25" s="11"/>
      <c r="BZ25" s="126"/>
      <c r="CA25" s="11"/>
      <c r="CB25" s="126"/>
      <c r="CC25" s="126">
        <v>1</v>
      </c>
      <c r="CD25" s="11"/>
      <c r="CE25" s="126"/>
      <c r="CF25" s="11">
        <v>1</v>
      </c>
      <c r="CG25" s="210"/>
      <c r="CH25" s="322"/>
      <c r="CI25" s="11">
        <v>1</v>
      </c>
      <c r="CJ25" s="126"/>
      <c r="CK25" s="126"/>
      <c r="CL25" s="11">
        <v>1</v>
      </c>
      <c r="CM25" s="62"/>
      <c r="CN25" s="1128"/>
      <c r="CO25" s="126">
        <v>1</v>
      </c>
      <c r="CP25" s="126"/>
      <c r="CQ25" s="126"/>
      <c r="CR25" s="1128"/>
      <c r="CS25" s="126"/>
      <c r="CT25" s="1128"/>
      <c r="CU25" s="126">
        <v>1</v>
      </c>
      <c r="CV25" s="1128"/>
      <c r="CW25" s="1128"/>
      <c r="CX25" s="126"/>
      <c r="CY25" s="1128"/>
      <c r="CZ25" s="1128"/>
      <c r="DA25" s="1154"/>
      <c r="DB25" s="1128"/>
      <c r="DC25" s="1128"/>
      <c r="DD25" s="1128"/>
      <c r="DE25" s="1128"/>
      <c r="DF25" s="1128"/>
      <c r="DG25" s="1128"/>
      <c r="DH25" s="1128"/>
      <c r="DI25" s="1128"/>
      <c r="DJ25" s="1128"/>
      <c r="DK25" s="1128"/>
      <c r="DL25" s="1155"/>
      <c r="DM25" s="1156"/>
      <c r="DN25" s="819"/>
      <c r="DO25" s="126"/>
      <c r="DP25" s="126"/>
      <c r="DQ25" s="1128"/>
      <c r="DR25" s="126"/>
      <c r="DS25" s="126"/>
      <c r="DT25" s="126"/>
      <c r="DU25" s="126"/>
      <c r="DV25" s="126"/>
      <c r="DW25" s="126"/>
      <c r="DX25" s="126"/>
      <c r="DY25" s="820"/>
      <c r="DZ25" s="128">
        <v>1</v>
      </c>
      <c r="EA25" s="130"/>
      <c r="EB25" s="126"/>
      <c r="EC25" s="126"/>
      <c r="ED25" s="126"/>
      <c r="EE25" s="1276"/>
      <c r="EF25" s="1128"/>
      <c r="EG25" s="11">
        <v>1</v>
      </c>
      <c r="EH25" s="126"/>
      <c r="EI25" s="11"/>
      <c r="EJ25" s="126">
        <v>1</v>
      </c>
      <c r="EK25" s="62">
        <v>1</v>
      </c>
      <c r="EL25" s="1128"/>
      <c r="EM25" s="1128"/>
      <c r="EN25" s="1128"/>
      <c r="EO25" s="126"/>
      <c r="EP25" s="1128"/>
      <c r="EQ25" s="937">
        <v>1</v>
      </c>
      <c r="ER25" s="819">
        <v>1</v>
      </c>
      <c r="ES25" s="126">
        <v>1</v>
      </c>
      <c r="ET25" s="126">
        <v>1</v>
      </c>
      <c r="EU25" s="126">
        <v>1</v>
      </c>
      <c r="EV25" s="126">
        <v>1</v>
      </c>
      <c r="EW25" s="247">
        <v>1</v>
      </c>
      <c r="EX25" s="383">
        <f t="shared" si="2"/>
        <v>1</v>
      </c>
      <c r="EY25" s="384">
        <f t="shared" si="3"/>
        <v>22</v>
      </c>
      <c r="EZ25" s="384">
        <f t="shared" si="0"/>
        <v>1</v>
      </c>
      <c r="FA25" s="384">
        <f t="shared" si="4"/>
        <v>3</v>
      </c>
      <c r="FB25" s="384">
        <f t="shared" si="5"/>
        <v>1</v>
      </c>
      <c r="FC25" s="1321">
        <f t="shared" si="1"/>
        <v>28</v>
      </c>
      <c r="FD25" s="149"/>
      <c r="FE25" s="121"/>
      <c r="FF25" s="10"/>
      <c r="FG25" s="10"/>
      <c r="FH25" s="10">
        <v>1</v>
      </c>
      <c r="FI25" s="10"/>
      <c r="FJ25" s="10"/>
      <c r="FK25" s="10"/>
    </row>
    <row r="26" spans="1:167" ht="15.75" x14ac:dyDescent="0.25">
      <c r="A26">
        <v>23</v>
      </c>
      <c r="B26" s="1152" t="s">
        <v>1039</v>
      </c>
      <c r="C26" s="64">
        <v>1</v>
      </c>
      <c r="D26" s="126"/>
      <c r="E26" s="126"/>
      <c r="F26" s="126"/>
      <c r="G26" s="126"/>
      <c r="H26" s="126"/>
      <c r="I26" s="126"/>
      <c r="J26" s="126"/>
      <c r="K26" s="15"/>
      <c r="L26" s="126"/>
      <c r="M26" s="126"/>
      <c r="N26" s="1128"/>
      <c r="O26" s="126"/>
      <c r="P26" s="247"/>
      <c r="Q26" s="247"/>
      <c r="R26" s="247"/>
      <c r="S26" s="820"/>
      <c r="T26" s="819"/>
      <c r="U26" s="126"/>
      <c r="V26" s="1128"/>
      <c r="W26" s="126"/>
      <c r="X26" s="126"/>
      <c r="Y26" s="1128"/>
      <c r="Z26" s="126"/>
      <c r="AA26" s="1128"/>
      <c r="AB26" s="1208"/>
      <c r="AC26" s="126"/>
      <c r="AD26" s="126">
        <v>1</v>
      </c>
      <c r="AE26" s="126"/>
      <c r="AF26" s="126"/>
      <c r="AG26" s="126"/>
      <c r="AH26" s="1155"/>
      <c r="AI26" s="1154"/>
      <c r="AJ26" s="1128"/>
      <c r="AK26" s="1128"/>
      <c r="AL26" s="1128"/>
      <c r="AM26" s="1128"/>
      <c r="AN26" s="1128"/>
      <c r="AO26" s="1128"/>
      <c r="AP26" s="1128"/>
      <c r="AQ26" s="1128"/>
      <c r="AR26" s="1128"/>
      <c r="AS26" s="1128"/>
      <c r="AT26" s="1155"/>
      <c r="AU26" s="1155"/>
      <c r="AV26" s="1156"/>
      <c r="AW26" s="1157"/>
      <c r="AX26" s="1128"/>
      <c r="AY26" s="1128"/>
      <c r="AZ26" s="1128"/>
      <c r="BA26" s="1128"/>
      <c r="BB26" s="1157"/>
      <c r="BC26" s="1157"/>
      <c r="BD26" s="126"/>
      <c r="BE26" s="126"/>
      <c r="BF26" s="1157"/>
      <c r="BG26" s="126"/>
      <c r="BH26" s="820"/>
      <c r="BI26" s="128"/>
      <c r="BJ26" s="126"/>
      <c r="BK26" s="11"/>
      <c r="BL26" s="322"/>
      <c r="BM26" s="11"/>
      <c r="BN26" s="11"/>
      <c r="BO26" s="1157"/>
      <c r="BP26" s="11"/>
      <c r="BQ26" s="11"/>
      <c r="BR26" s="1129"/>
      <c r="BS26" s="1129"/>
      <c r="BT26" s="11"/>
      <c r="BU26" s="820"/>
      <c r="BV26" s="128"/>
      <c r="BW26" s="11"/>
      <c r="BX26" s="11"/>
      <c r="BY26" s="11"/>
      <c r="BZ26" s="126"/>
      <c r="CA26" s="11"/>
      <c r="CB26" s="126"/>
      <c r="CC26" s="126"/>
      <c r="CD26" s="11"/>
      <c r="CE26" s="126"/>
      <c r="CF26" s="11"/>
      <c r="CG26" s="210"/>
      <c r="CH26" s="322"/>
      <c r="CI26" s="11"/>
      <c r="CJ26" s="126">
        <v>1</v>
      </c>
      <c r="CK26" s="126"/>
      <c r="CL26" s="11"/>
      <c r="CM26" s="62"/>
      <c r="CN26" s="1128"/>
      <c r="CO26" s="126"/>
      <c r="CP26" s="126">
        <v>1</v>
      </c>
      <c r="CQ26" s="126"/>
      <c r="CR26" s="1128"/>
      <c r="CS26" s="126"/>
      <c r="CT26" s="1128"/>
      <c r="CU26" s="126"/>
      <c r="CV26" s="1128"/>
      <c r="CW26" s="1128"/>
      <c r="CX26" s="126">
        <v>1</v>
      </c>
      <c r="CY26" s="1128"/>
      <c r="CZ26" s="1128"/>
      <c r="DA26" s="1154"/>
      <c r="DB26" s="1128"/>
      <c r="DC26" s="1128"/>
      <c r="DD26" s="1128"/>
      <c r="DE26" s="1128"/>
      <c r="DF26" s="1128"/>
      <c r="DG26" s="1128"/>
      <c r="DH26" s="1128"/>
      <c r="DI26" s="1128"/>
      <c r="DJ26" s="1128"/>
      <c r="DK26" s="1128"/>
      <c r="DL26" s="1155"/>
      <c r="DM26" s="1156"/>
      <c r="DN26" s="819"/>
      <c r="DO26" s="126">
        <v>1</v>
      </c>
      <c r="DP26" s="126"/>
      <c r="DQ26" s="1128"/>
      <c r="DR26" s="126"/>
      <c r="DS26" s="126">
        <v>1</v>
      </c>
      <c r="DT26" s="126"/>
      <c r="DU26" s="126"/>
      <c r="DV26" s="126"/>
      <c r="DW26" s="126"/>
      <c r="DX26" s="126"/>
      <c r="DY26" s="820"/>
      <c r="DZ26" s="128"/>
      <c r="EA26" s="130"/>
      <c r="EB26" s="126"/>
      <c r="EC26" s="126"/>
      <c r="ED26" s="126"/>
      <c r="EE26" s="1276"/>
      <c r="EF26" s="1128"/>
      <c r="EG26" s="11"/>
      <c r="EH26" s="126">
        <v>1</v>
      </c>
      <c r="EI26" s="11"/>
      <c r="EJ26" s="126"/>
      <c r="EK26" s="62"/>
      <c r="EL26" s="1128"/>
      <c r="EM26" s="1128"/>
      <c r="EN26" s="1128"/>
      <c r="EO26" s="126"/>
      <c r="EP26" s="1128"/>
      <c r="EQ26" s="247">
        <v>1</v>
      </c>
      <c r="ER26" s="819"/>
      <c r="ES26" s="126"/>
      <c r="ET26" s="126"/>
      <c r="EU26" s="126"/>
      <c r="EV26" s="126"/>
      <c r="EW26" s="247"/>
      <c r="EX26" s="383">
        <f t="shared" si="2"/>
        <v>1</v>
      </c>
      <c r="EY26" s="384">
        <f t="shared" si="3"/>
        <v>1</v>
      </c>
      <c r="EZ26" s="384">
        <f t="shared" si="0"/>
        <v>7</v>
      </c>
      <c r="FA26" s="384">
        <f t="shared" si="4"/>
        <v>0</v>
      </c>
      <c r="FB26" s="384">
        <f t="shared" si="5"/>
        <v>0</v>
      </c>
      <c r="FC26" s="1321">
        <f t="shared" si="1"/>
        <v>9</v>
      </c>
      <c r="FD26" s="149"/>
      <c r="FE26" s="121"/>
      <c r="FF26" s="10">
        <v>1</v>
      </c>
      <c r="FG26" s="10"/>
      <c r="FH26" s="10"/>
      <c r="FI26" s="10"/>
      <c r="FJ26" s="10"/>
      <c r="FK26" s="10"/>
    </row>
    <row r="27" spans="1:167" ht="15.75" x14ac:dyDescent="0.25">
      <c r="A27">
        <v>24</v>
      </c>
      <c r="B27" s="1152" t="s">
        <v>1582</v>
      </c>
      <c r="C27" s="64">
        <v>1</v>
      </c>
      <c r="D27" s="126"/>
      <c r="E27" s="126"/>
      <c r="F27" s="126"/>
      <c r="G27" s="126"/>
      <c r="H27" s="126"/>
      <c r="I27" s="126"/>
      <c r="J27" s="126"/>
      <c r="K27" s="15"/>
      <c r="L27" s="126"/>
      <c r="M27" s="126"/>
      <c r="N27" s="1128"/>
      <c r="O27" s="126"/>
      <c r="P27" s="247"/>
      <c r="Q27" s="247"/>
      <c r="R27" s="247"/>
      <c r="S27" s="820"/>
      <c r="T27" s="819"/>
      <c r="U27" s="126"/>
      <c r="V27" s="1130"/>
      <c r="W27" s="126">
        <v>1</v>
      </c>
      <c r="X27" s="126"/>
      <c r="Y27" s="1130"/>
      <c r="Z27" s="126"/>
      <c r="AA27" s="1130"/>
      <c r="AB27" s="1208"/>
      <c r="AC27" s="126"/>
      <c r="AD27" s="126"/>
      <c r="AE27" s="126"/>
      <c r="AF27" s="126"/>
      <c r="AG27" s="126"/>
      <c r="AH27" s="1155"/>
      <c r="AI27" s="1154"/>
      <c r="AJ27" s="1128"/>
      <c r="AK27" s="1128"/>
      <c r="AL27" s="1128"/>
      <c r="AM27" s="1128"/>
      <c r="AN27" s="1128"/>
      <c r="AO27" s="1128"/>
      <c r="AP27" s="1128"/>
      <c r="AQ27" s="1128"/>
      <c r="AR27" s="1128"/>
      <c r="AS27" s="1128"/>
      <c r="AT27" s="1155"/>
      <c r="AU27" s="1155"/>
      <c r="AV27" s="1156"/>
      <c r="AW27" s="1157"/>
      <c r="AX27" s="1128"/>
      <c r="AY27" s="1128"/>
      <c r="AZ27" s="1128"/>
      <c r="BA27" s="1128"/>
      <c r="BB27" s="1157"/>
      <c r="BC27" s="1157"/>
      <c r="BD27" s="126"/>
      <c r="BE27" s="126"/>
      <c r="BF27" s="1157"/>
      <c r="BG27" s="126"/>
      <c r="BH27" s="820"/>
      <c r="BI27" s="128"/>
      <c r="BJ27" s="126"/>
      <c r="BK27" s="11"/>
      <c r="BL27" s="322"/>
      <c r="BM27" s="11"/>
      <c r="BN27" s="11"/>
      <c r="BO27" s="1157"/>
      <c r="BP27" s="11"/>
      <c r="BQ27" s="11"/>
      <c r="BR27" s="1129"/>
      <c r="BS27" s="1129"/>
      <c r="BT27" s="11"/>
      <c r="BU27" s="820"/>
      <c r="BV27" s="128"/>
      <c r="BW27" s="11"/>
      <c r="BX27" s="11"/>
      <c r="BY27" s="11"/>
      <c r="BZ27" s="126"/>
      <c r="CA27" s="11"/>
      <c r="CB27" s="126"/>
      <c r="CC27" s="927"/>
      <c r="CD27" s="11"/>
      <c r="CE27" s="126"/>
      <c r="CF27" s="11"/>
      <c r="CG27" s="210"/>
      <c r="CH27" s="322">
        <v>1</v>
      </c>
      <c r="CI27" s="11"/>
      <c r="CJ27" s="126"/>
      <c r="CK27" s="126"/>
      <c r="CL27" s="11"/>
      <c r="CM27" s="62"/>
      <c r="CN27" s="1128"/>
      <c r="CO27" s="126"/>
      <c r="CP27" s="126"/>
      <c r="CQ27" s="126"/>
      <c r="CR27" s="1128"/>
      <c r="CS27" s="126"/>
      <c r="CT27" s="1128"/>
      <c r="CU27" s="126"/>
      <c r="CV27" s="1128"/>
      <c r="CW27" s="1128"/>
      <c r="CX27" s="126"/>
      <c r="CY27" s="1128"/>
      <c r="CZ27" s="1128"/>
      <c r="DA27" s="1154"/>
      <c r="DB27" s="1128"/>
      <c r="DC27" s="1128"/>
      <c r="DD27" s="1128"/>
      <c r="DE27" s="1128"/>
      <c r="DF27" s="1128"/>
      <c r="DG27" s="1128"/>
      <c r="DH27" s="1128"/>
      <c r="DI27" s="1128"/>
      <c r="DJ27" s="1128"/>
      <c r="DK27" s="1128"/>
      <c r="DL27" s="1155"/>
      <c r="DM27" s="1156"/>
      <c r="DN27" s="819"/>
      <c r="DO27" s="126"/>
      <c r="DP27" s="126"/>
      <c r="DQ27" s="1128"/>
      <c r="DR27" s="126"/>
      <c r="DS27" s="126"/>
      <c r="DT27" s="126"/>
      <c r="DU27" s="126"/>
      <c r="DV27" s="126"/>
      <c r="DW27" s="126"/>
      <c r="DX27" s="126"/>
      <c r="DY27" s="820"/>
      <c r="DZ27" s="128"/>
      <c r="EA27" s="130"/>
      <c r="EB27" s="126"/>
      <c r="EC27" s="126"/>
      <c r="ED27" s="126"/>
      <c r="EE27" s="1276"/>
      <c r="EF27" s="1128"/>
      <c r="EG27" s="11"/>
      <c r="EH27" s="126"/>
      <c r="EI27" s="11">
        <v>1</v>
      </c>
      <c r="EJ27" s="126"/>
      <c r="EK27" s="62"/>
      <c r="EL27" s="1128"/>
      <c r="EM27" s="1128"/>
      <c r="EN27" s="1128"/>
      <c r="EO27" s="126"/>
      <c r="EP27" s="1128"/>
      <c r="EQ27" s="247"/>
      <c r="ER27" s="819"/>
      <c r="ES27" s="126"/>
      <c r="ET27" s="126"/>
      <c r="EU27" s="126"/>
      <c r="EV27" s="126"/>
      <c r="EW27" s="247"/>
      <c r="EX27" s="383">
        <f t="shared" si="2"/>
        <v>3</v>
      </c>
      <c r="EY27" s="384">
        <f t="shared" si="3"/>
        <v>0</v>
      </c>
      <c r="EZ27" s="384">
        <f t="shared" si="0"/>
        <v>1</v>
      </c>
      <c r="FA27" s="384">
        <f t="shared" si="4"/>
        <v>0</v>
      </c>
      <c r="FB27" s="384">
        <f t="shared" si="5"/>
        <v>0</v>
      </c>
      <c r="FC27" s="1321">
        <f t="shared" si="1"/>
        <v>4</v>
      </c>
      <c r="FD27" s="149"/>
      <c r="FE27" s="121">
        <v>1</v>
      </c>
      <c r="FF27" s="10"/>
      <c r="FG27" s="10"/>
      <c r="FH27" s="10"/>
      <c r="FI27" s="10"/>
      <c r="FJ27" s="10"/>
      <c r="FK27" s="10"/>
    </row>
    <row r="28" spans="1:167" ht="15.75" x14ac:dyDescent="0.25">
      <c r="A28">
        <v>25</v>
      </c>
      <c r="B28" s="1152" t="s">
        <v>892</v>
      </c>
      <c r="C28" s="955">
        <v>1</v>
      </c>
      <c r="D28" s="950"/>
      <c r="E28" s="950"/>
      <c r="F28" s="950">
        <v>1</v>
      </c>
      <c r="G28" s="950"/>
      <c r="H28" s="950">
        <v>1</v>
      </c>
      <c r="I28" s="950">
        <v>1</v>
      </c>
      <c r="J28" s="950"/>
      <c r="K28" s="951"/>
      <c r="L28" s="950"/>
      <c r="M28" s="950"/>
      <c r="N28" s="1131"/>
      <c r="O28" s="950"/>
      <c r="P28" s="953">
        <v>1</v>
      </c>
      <c r="Q28" s="953">
        <v>1</v>
      </c>
      <c r="R28" s="953">
        <v>1</v>
      </c>
      <c r="S28" s="954">
        <v>1</v>
      </c>
      <c r="T28" s="949">
        <v>1</v>
      </c>
      <c r="U28" s="950">
        <v>1</v>
      </c>
      <c r="V28" s="1128"/>
      <c r="W28" s="950"/>
      <c r="X28" s="950"/>
      <c r="Y28" s="1128"/>
      <c r="Z28" s="950"/>
      <c r="AA28" s="1128"/>
      <c r="AB28" s="1208">
        <v>1</v>
      </c>
      <c r="AC28" s="950"/>
      <c r="AD28" s="950"/>
      <c r="AE28" s="950"/>
      <c r="AF28" s="950"/>
      <c r="AG28" s="950"/>
      <c r="AH28" s="1159"/>
      <c r="AI28" s="1160"/>
      <c r="AJ28" s="1131"/>
      <c r="AK28" s="1131"/>
      <c r="AL28" s="1131"/>
      <c r="AM28" s="1131"/>
      <c r="AN28" s="1131"/>
      <c r="AO28" s="1131"/>
      <c r="AP28" s="1131"/>
      <c r="AQ28" s="1131"/>
      <c r="AR28" s="1131"/>
      <c r="AS28" s="1131"/>
      <c r="AT28" s="1131"/>
      <c r="AU28" s="1131"/>
      <c r="AV28" s="1161"/>
      <c r="AW28" s="1163"/>
      <c r="AX28" s="1131"/>
      <c r="AY28" s="1131"/>
      <c r="AZ28" s="1131"/>
      <c r="BA28" s="1131"/>
      <c r="BB28" s="1131"/>
      <c r="BC28" s="1131"/>
      <c r="BD28" s="950"/>
      <c r="BE28" s="950"/>
      <c r="BF28" s="1131"/>
      <c r="BG28" s="950"/>
      <c r="BH28" s="954"/>
      <c r="BI28" s="949"/>
      <c r="BJ28" s="950"/>
      <c r="BK28" s="950">
        <v>1</v>
      </c>
      <c r="BL28" s="953"/>
      <c r="BM28" s="950">
        <v>1</v>
      </c>
      <c r="BN28" s="950"/>
      <c r="BO28" s="1131"/>
      <c r="BP28" s="950"/>
      <c r="BQ28" s="950">
        <v>1</v>
      </c>
      <c r="BR28" s="950"/>
      <c r="BS28" s="950"/>
      <c r="BT28" s="950"/>
      <c r="BU28" s="954">
        <v>1</v>
      </c>
      <c r="BV28" s="949"/>
      <c r="BW28" s="950"/>
      <c r="BX28" s="950">
        <v>1</v>
      </c>
      <c r="BY28" s="950"/>
      <c r="BZ28" s="950"/>
      <c r="CA28" s="950">
        <v>1</v>
      </c>
      <c r="CB28" s="950">
        <v>1</v>
      </c>
      <c r="CC28" s="950">
        <v>1</v>
      </c>
      <c r="CD28" s="950"/>
      <c r="CE28" s="950"/>
      <c r="CF28" s="950"/>
      <c r="CG28" s="1198"/>
      <c r="CH28" s="955"/>
      <c r="CI28" s="950"/>
      <c r="CJ28" s="950">
        <v>1</v>
      </c>
      <c r="CK28" s="950"/>
      <c r="CL28" s="950"/>
      <c r="CM28" s="950"/>
      <c r="CN28" s="1131"/>
      <c r="CO28" s="950"/>
      <c r="CP28" s="950">
        <v>1</v>
      </c>
      <c r="CQ28" s="950"/>
      <c r="CR28" s="1131"/>
      <c r="CS28" s="950"/>
      <c r="CT28" s="1131"/>
      <c r="CU28" s="950"/>
      <c r="CV28" s="1131"/>
      <c r="CW28" s="1131"/>
      <c r="CX28" s="950"/>
      <c r="CY28" s="1131"/>
      <c r="CZ28" s="1131"/>
      <c r="DA28" s="1131"/>
      <c r="DB28" s="1131"/>
      <c r="DC28" s="1131"/>
      <c r="DD28" s="1131"/>
      <c r="DE28" s="1131"/>
      <c r="DF28" s="1131"/>
      <c r="DG28" s="1131"/>
      <c r="DH28" s="1131"/>
      <c r="DI28" s="1276"/>
      <c r="DJ28" s="1131"/>
      <c r="DK28" s="1131"/>
      <c r="DL28" s="1131"/>
      <c r="DM28" s="1131"/>
      <c r="DN28" s="950"/>
      <c r="DO28" s="950">
        <v>1</v>
      </c>
      <c r="DP28" s="950"/>
      <c r="DQ28" s="1131"/>
      <c r="DR28" s="950"/>
      <c r="DS28" s="950">
        <v>1</v>
      </c>
      <c r="DT28" s="950"/>
      <c r="DU28" s="950"/>
      <c r="DV28" s="950"/>
      <c r="DW28" s="950"/>
      <c r="DX28" s="937">
        <v>1</v>
      </c>
      <c r="DY28" s="950"/>
      <c r="DZ28" s="950"/>
      <c r="EA28" s="950">
        <v>1</v>
      </c>
      <c r="EB28" s="950">
        <v>1</v>
      </c>
      <c r="EC28" s="950">
        <v>1</v>
      </c>
      <c r="ED28" s="950"/>
      <c r="EE28" s="1276"/>
      <c r="EF28" s="1131"/>
      <c r="EG28" s="950"/>
      <c r="EH28" s="950">
        <v>1</v>
      </c>
      <c r="EI28" s="950"/>
      <c r="EJ28" s="950"/>
      <c r="EK28" s="950">
        <v>1</v>
      </c>
      <c r="EL28" s="1131"/>
      <c r="EM28" s="1131"/>
      <c r="EN28" s="1240"/>
      <c r="EO28" s="950"/>
      <c r="EP28" s="1131"/>
      <c r="EQ28" s="953">
        <v>1</v>
      </c>
      <c r="ER28" s="949"/>
      <c r="ES28" s="950"/>
      <c r="ET28" s="950"/>
      <c r="EU28" s="950"/>
      <c r="EV28" s="950"/>
      <c r="EW28" s="953"/>
      <c r="EX28" s="383">
        <f t="shared" si="2"/>
        <v>3</v>
      </c>
      <c r="EY28" s="384">
        <f t="shared" si="3"/>
        <v>6</v>
      </c>
      <c r="EZ28" s="384">
        <f t="shared" si="0"/>
        <v>14</v>
      </c>
      <c r="FA28" s="384">
        <f t="shared" si="4"/>
        <v>4</v>
      </c>
      <c r="FB28" s="384">
        <f t="shared" si="5"/>
        <v>2</v>
      </c>
      <c r="FC28" s="1321">
        <f t="shared" si="1"/>
        <v>29</v>
      </c>
      <c r="FD28" s="149"/>
      <c r="FE28" s="121"/>
      <c r="FF28" s="10"/>
      <c r="FG28" s="10"/>
      <c r="FH28" s="10">
        <v>1</v>
      </c>
      <c r="FI28" s="10"/>
      <c r="FJ28" s="10"/>
      <c r="FK28" s="10"/>
    </row>
    <row r="29" spans="1:167" ht="15.75" x14ac:dyDescent="0.25">
      <c r="A29">
        <v>26</v>
      </c>
      <c r="B29" s="1152" t="s">
        <v>1088</v>
      </c>
      <c r="C29" s="64"/>
      <c r="D29" s="126"/>
      <c r="E29" s="126"/>
      <c r="F29" s="126">
        <v>1</v>
      </c>
      <c r="G29" s="126"/>
      <c r="H29" s="126">
        <v>1</v>
      </c>
      <c r="I29" s="126">
        <v>1</v>
      </c>
      <c r="J29" s="126"/>
      <c r="K29" s="15"/>
      <c r="L29" s="126"/>
      <c r="M29" s="927"/>
      <c r="N29" s="1128"/>
      <c r="O29" s="126"/>
      <c r="P29" s="247">
        <v>1</v>
      </c>
      <c r="Q29" s="247">
        <v>1</v>
      </c>
      <c r="R29" s="247">
        <v>1</v>
      </c>
      <c r="S29" s="820">
        <v>1</v>
      </c>
      <c r="T29" s="819">
        <v>1</v>
      </c>
      <c r="U29" s="126">
        <v>1</v>
      </c>
      <c r="V29" s="1128"/>
      <c r="W29" s="126"/>
      <c r="X29" s="126"/>
      <c r="Y29" s="1128"/>
      <c r="Z29" s="126"/>
      <c r="AA29" s="1128"/>
      <c r="AB29" s="1208">
        <v>1</v>
      </c>
      <c r="AC29" s="126"/>
      <c r="AD29" s="126"/>
      <c r="AE29" s="126"/>
      <c r="AF29" s="126"/>
      <c r="AG29" s="126"/>
      <c r="AH29" s="1155"/>
      <c r="AI29" s="1154"/>
      <c r="AJ29" s="1128"/>
      <c r="AK29" s="1128"/>
      <c r="AL29" s="1128"/>
      <c r="AM29" s="1128"/>
      <c r="AN29" s="1128"/>
      <c r="AO29" s="1128"/>
      <c r="AP29" s="1128"/>
      <c r="AQ29" s="1128"/>
      <c r="AR29" s="1128"/>
      <c r="AS29" s="1128"/>
      <c r="AT29" s="1155"/>
      <c r="AU29" s="1155"/>
      <c r="AV29" s="1156"/>
      <c r="AW29" s="1157"/>
      <c r="AX29" s="1128"/>
      <c r="AY29" s="1128"/>
      <c r="AZ29" s="1128"/>
      <c r="BA29" s="1128"/>
      <c r="BB29" s="1157"/>
      <c r="BC29" s="1157"/>
      <c r="BD29" s="126"/>
      <c r="BE29" s="126"/>
      <c r="BF29" s="1157"/>
      <c r="BG29" s="126"/>
      <c r="BH29" s="820"/>
      <c r="BI29" s="128"/>
      <c r="BJ29" s="15"/>
      <c r="BK29" s="11"/>
      <c r="BL29" s="322"/>
      <c r="BM29" s="11">
        <v>1</v>
      </c>
      <c r="BN29" s="11"/>
      <c r="BO29" s="1157"/>
      <c r="BP29" s="11"/>
      <c r="BQ29" s="11">
        <v>1</v>
      </c>
      <c r="BR29" s="1129"/>
      <c r="BS29" s="1129"/>
      <c r="BT29" s="11"/>
      <c r="BU29" s="820"/>
      <c r="BV29" s="128"/>
      <c r="BW29" s="11"/>
      <c r="BX29" s="11"/>
      <c r="BY29" s="11"/>
      <c r="BZ29" s="126"/>
      <c r="CA29" s="11"/>
      <c r="CB29" s="126"/>
      <c r="CC29" s="126">
        <v>1</v>
      </c>
      <c r="CD29" s="11"/>
      <c r="CE29" s="126"/>
      <c r="CF29" s="11"/>
      <c r="CG29" s="210"/>
      <c r="CH29" s="322"/>
      <c r="CI29" s="11"/>
      <c r="CJ29" s="126"/>
      <c r="CK29" s="126"/>
      <c r="CL29" s="11"/>
      <c r="CM29" s="62"/>
      <c r="CN29" s="1128"/>
      <c r="CO29" s="126"/>
      <c r="CP29" s="126"/>
      <c r="CQ29" s="126"/>
      <c r="CR29" s="1128"/>
      <c r="CS29" s="126"/>
      <c r="CT29" s="1128"/>
      <c r="CU29" s="126"/>
      <c r="CV29" s="1128"/>
      <c r="CW29" s="1128"/>
      <c r="CX29" s="126"/>
      <c r="CY29" s="1128"/>
      <c r="CZ29" s="1128"/>
      <c r="DA29" s="1154"/>
      <c r="DB29" s="1128"/>
      <c r="DC29" s="1128"/>
      <c r="DD29" s="1128"/>
      <c r="DE29" s="1128"/>
      <c r="DF29" s="1128"/>
      <c r="DG29" s="1128"/>
      <c r="DH29" s="1128"/>
      <c r="DI29" s="1128"/>
      <c r="DJ29" s="1128"/>
      <c r="DK29" s="1128"/>
      <c r="DL29" s="1155"/>
      <c r="DM29" s="1156"/>
      <c r="DN29" s="819"/>
      <c r="DO29" s="126"/>
      <c r="DP29" s="126"/>
      <c r="DQ29" s="1128"/>
      <c r="DR29" s="126"/>
      <c r="DS29" s="126"/>
      <c r="DT29" s="126"/>
      <c r="DU29" s="126"/>
      <c r="DV29" s="126"/>
      <c r="DW29" s="126"/>
      <c r="DX29" s="126"/>
      <c r="DY29" s="820"/>
      <c r="DZ29" s="128"/>
      <c r="EA29" s="130">
        <v>1</v>
      </c>
      <c r="EB29" s="126">
        <v>1</v>
      </c>
      <c r="EC29" s="126">
        <v>1</v>
      </c>
      <c r="ED29" s="126"/>
      <c r="EE29" s="1276"/>
      <c r="EF29" s="1128"/>
      <c r="EG29" s="11"/>
      <c r="EH29" s="126">
        <v>1</v>
      </c>
      <c r="EI29" s="11"/>
      <c r="EJ29" s="126"/>
      <c r="EK29" s="62"/>
      <c r="EL29" s="1128"/>
      <c r="EM29" s="1128"/>
      <c r="EN29" s="1128"/>
      <c r="EO29" s="126"/>
      <c r="EP29" s="1128"/>
      <c r="EQ29" s="247"/>
      <c r="ER29" s="819"/>
      <c r="ES29" s="126"/>
      <c r="ET29" s="126"/>
      <c r="EU29" s="126"/>
      <c r="EV29" s="126"/>
      <c r="EW29" s="247"/>
      <c r="EX29" s="383">
        <f t="shared" si="2"/>
        <v>2</v>
      </c>
      <c r="EY29" s="384">
        <f t="shared" si="3"/>
        <v>5</v>
      </c>
      <c r="EZ29" s="384">
        <f t="shared" si="0"/>
        <v>3</v>
      </c>
      <c r="FA29" s="384">
        <f t="shared" si="4"/>
        <v>4</v>
      </c>
      <c r="FB29" s="384">
        <f t="shared" si="5"/>
        <v>2</v>
      </c>
      <c r="FC29" s="1321">
        <f t="shared" si="1"/>
        <v>16</v>
      </c>
      <c r="FD29" s="149"/>
      <c r="FE29" s="121"/>
      <c r="FF29" s="10"/>
      <c r="FG29" s="10">
        <v>1</v>
      </c>
      <c r="FH29" s="10"/>
      <c r="FI29" s="10"/>
      <c r="FJ29" s="10"/>
      <c r="FK29" s="10"/>
    </row>
    <row r="30" spans="1:167" ht="15.75" x14ac:dyDescent="0.25">
      <c r="A30">
        <v>27</v>
      </c>
      <c r="B30" s="1152" t="s">
        <v>375</v>
      </c>
      <c r="C30" s="64"/>
      <c r="D30" s="126"/>
      <c r="E30" s="126"/>
      <c r="F30" s="126"/>
      <c r="G30" s="126"/>
      <c r="H30" s="126"/>
      <c r="I30" s="126"/>
      <c r="J30" s="126"/>
      <c r="K30" s="15"/>
      <c r="L30" s="126"/>
      <c r="M30" s="126"/>
      <c r="N30" s="1128"/>
      <c r="O30" s="126"/>
      <c r="P30" s="247"/>
      <c r="Q30" s="247"/>
      <c r="R30" s="247"/>
      <c r="S30" s="820"/>
      <c r="T30" s="819"/>
      <c r="U30" s="126"/>
      <c r="V30" s="1128"/>
      <c r="W30" s="126"/>
      <c r="X30" s="126"/>
      <c r="Y30" s="1128"/>
      <c r="Z30" s="126"/>
      <c r="AA30" s="1128"/>
      <c r="AB30" s="1208"/>
      <c r="AC30" s="126"/>
      <c r="AD30" s="126"/>
      <c r="AE30" s="126"/>
      <c r="AF30" s="126"/>
      <c r="AG30" s="126"/>
      <c r="AH30" s="1167"/>
      <c r="AI30" s="1154"/>
      <c r="AJ30" s="1128"/>
      <c r="AK30" s="1128"/>
      <c r="AL30" s="1128"/>
      <c r="AM30" s="1128"/>
      <c r="AN30" s="1128"/>
      <c r="AO30" s="1128"/>
      <c r="AP30" s="1128"/>
      <c r="AQ30" s="1128"/>
      <c r="AR30" s="1128"/>
      <c r="AS30" s="1128"/>
      <c r="AT30" s="1155"/>
      <c r="AU30" s="1155"/>
      <c r="AV30" s="1156"/>
      <c r="AW30" s="1157"/>
      <c r="AX30" s="1128"/>
      <c r="AY30" s="1128"/>
      <c r="AZ30" s="1128"/>
      <c r="BA30" s="1128"/>
      <c r="BB30" s="1157"/>
      <c r="BC30" s="1157"/>
      <c r="BD30" s="126"/>
      <c r="BE30" s="126"/>
      <c r="BF30" s="1157"/>
      <c r="BG30" s="126"/>
      <c r="BH30" s="820"/>
      <c r="BI30" s="128"/>
      <c r="BJ30" s="126"/>
      <c r="BK30" s="11"/>
      <c r="BL30" s="322"/>
      <c r="BM30" s="11"/>
      <c r="BN30" s="11"/>
      <c r="BO30" s="1157"/>
      <c r="BP30" s="11">
        <v>1</v>
      </c>
      <c r="BQ30" s="11"/>
      <c r="BR30" s="1129"/>
      <c r="BS30" s="1129"/>
      <c r="BT30" s="11"/>
      <c r="BU30" s="820">
        <v>1</v>
      </c>
      <c r="BV30" s="128">
        <v>1</v>
      </c>
      <c r="BW30" s="11"/>
      <c r="BX30" s="11"/>
      <c r="BY30" s="11"/>
      <c r="BZ30" s="126"/>
      <c r="CA30" s="11"/>
      <c r="CB30" s="126"/>
      <c r="CC30" s="126"/>
      <c r="CD30" s="11">
        <v>1</v>
      </c>
      <c r="CE30" s="126"/>
      <c r="CF30" s="11"/>
      <c r="CG30" s="210"/>
      <c r="CH30" s="322"/>
      <c r="CI30" s="11"/>
      <c r="CJ30" s="126">
        <v>1</v>
      </c>
      <c r="CK30" s="126"/>
      <c r="CL30" s="11"/>
      <c r="CM30" s="62">
        <v>1</v>
      </c>
      <c r="CN30" s="1128"/>
      <c r="CO30" s="126"/>
      <c r="CP30" s="126">
        <v>1</v>
      </c>
      <c r="CQ30" s="126"/>
      <c r="CR30" s="1128"/>
      <c r="CS30" s="126"/>
      <c r="CT30" s="1128"/>
      <c r="CU30" s="126"/>
      <c r="CV30" s="1128"/>
      <c r="CW30" s="1128"/>
      <c r="CX30" s="126">
        <v>1</v>
      </c>
      <c r="CY30" s="1128"/>
      <c r="CZ30" s="1128"/>
      <c r="DA30" s="1154"/>
      <c r="DB30" s="1128"/>
      <c r="DC30" s="1128"/>
      <c r="DD30" s="1128"/>
      <c r="DE30" s="1128"/>
      <c r="DF30" s="1128"/>
      <c r="DG30" s="1128"/>
      <c r="DH30" s="1128"/>
      <c r="DI30" s="1128"/>
      <c r="DJ30" s="1128"/>
      <c r="DK30" s="1128"/>
      <c r="DL30" s="1155"/>
      <c r="DM30" s="1156"/>
      <c r="DN30" s="819"/>
      <c r="DO30" s="126"/>
      <c r="DP30" s="126"/>
      <c r="DQ30" s="1128"/>
      <c r="DR30" s="126"/>
      <c r="DS30" s="126"/>
      <c r="DT30" s="126"/>
      <c r="DU30" s="126"/>
      <c r="DV30" s="126"/>
      <c r="DW30" s="126"/>
      <c r="DX30" s="126"/>
      <c r="DY30" s="820"/>
      <c r="DZ30" s="128"/>
      <c r="EA30" s="130"/>
      <c r="EB30" s="126"/>
      <c r="EC30" s="126"/>
      <c r="ED30" s="126"/>
      <c r="EE30" s="1276"/>
      <c r="EF30" s="1128"/>
      <c r="EG30" s="11"/>
      <c r="EH30" s="126"/>
      <c r="EI30" s="11"/>
      <c r="EJ30" s="126"/>
      <c r="EK30" s="62"/>
      <c r="EL30" s="1128"/>
      <c r="EM30" s="1128"/>
      <c r="EN30" s="1128"/>
      <c r="EO30" s="126"/>
      <c r="EP30" s="1128"/>
      <c r="EQ30" s="247"/>
      <c r="ER30" s="819"/>
      <c r="ES30" s="126"/>
      <c r="ET30" s="126"/>
      <c r="EU30" s="126"/>
      <c r="EV30" s="126"/>
      <c r="EW30" s="247"/>
      <c r="EX30" s="383">
        <f t="shared" si="2"/>
        <v>2</v>
      </c>
      <c r="EY30" s="384">
        <f t="shared" si="3"/>
        <v>0</v>
      </c>
      <c r="EZ30" s="384">
        <f t="shared" si="0"/>
        <v>6</v>
      </c>
      <c r="FA30" s="384">
        <f t="shared" si="4"/>
        <v>0</v>
      </c>
      <c r="FB30" s="384">
        <f t="shared" si="5"/>
        <v>0</v>
      </c>
      <c r="FC30" s="1321">
        <f t="shared" si="1"/>
        <v>8</v>
      </c>
      <c r="FD30" s="149"/>
      <c r="FE30" s="121"/>
      <c r="FF30" s="10">
        <v>1</v>
      </c>
      <c r="FG30" s="10"/>
      <c r="FH30" s="10"/>
      <c r="FI30" s="10"/>
      <c r="FJ30" s="10"/>
      <c r="FK30" s="10"/>
    </row>
    <row r="31" spans="1:167" ht="15.75" x14ac:dyDescent="0.25">
      <c r="A31">
        <v>28</v>
      </c>
      <c r="B31" s="1152" t="s">
        <v>321</v>
      </c>
      <c r="C31" s="64"/>
      <c r="D31" s="126"/>
      <c r="E31" s="126"/>
      <c r="F31" s="126"/>
      <c r="G31" s="126"/>
      <c r="H31" s="126"/>
      <c r="I31" s="126"/>
      <c r="J31" s="126"/>
      <c r="K31" s="15">
        <v>1</v>
      </c>
      <c r="L31" s="126"/>
      <c r="M31" s="126"/>
      <c r="N31" s="1128"/>
      <c r="O31" s="126"/>
      <c r="P31" s="247">
        <v>1</v>
      </c>
      <c r="Q31" s="247">
        <v>1</v>
      </c>
      <c r="R31" s="247">
        <v>1</v>
      </c>
      <c r="S31" s="820">
        <v>1</v>
      </c>
      <c r="T31" s="819">
        <v>1</v>
      </c>
      <c r="U31" s="126">
        <v>1</v>
      </c>
      <c r="V31" s="1130"/>
      <c r="W31" s="126"/>
      <c r="X31" s="126"/>
      <c r="Y31" s="1130"/>
      <c r="Z31" s="126"/>
      <c r="AA31" s="1130"/>
      <c r="AB31" s="1208">
        <v>1</v>
      </c>
      <c r="AC31" s="126"/>
      <c r="AD31" s="126"/>
      <c r="AE31" s="126"/>
      <c r="AF31" s="126"/>
      <c r="AG31" s="126"/>
      <c r="AH31" s="1155"/>
      <c r="AI31" s="1154"/>
      <c r="AJ31" s="1128"/>
      <c r="AK31" s="1128"/>
      <c r="AL31" s="1128"/>
      <c r="AM31" s="1128"/>
      <c r="AN31" s="1128"/>
      <c r="AO31" s="1128"/>
      <c r="AP31" s="1128"/>
      <c r="AQ31" s="1128"/>
      <c r="AR31" s="1128"/>
      <c r="AS31" s="1128"/>
      <c r="AT31" s="1155"/>
      <c r="AU31" s="1155"/>
      <c r="AV31" s="1156"/>
      <c r="AW31" s="1157"/>
      <c r="AX31" s="1128"/>
      <c r="AY31" s="1128"/>
      <c r="AZ31" s="1128"/>
      <c r="BA31" s="1128"/>
      <c r="BB31" s="1157"/>
      <c r="BC31" s="1157"/>
      <c r="BD31" s="126"/>
      <c r="BE31" s="126">
        <v>1</v>
      </c>
      <c r="BF31" s="1157"/>
      <c r="BG31" s="126"/>
      <c r="BH31" s="820"/>
      <c r="BI31" s="128"/>
      <c r="BJ31" s="126"/>
      <c r="BK31" s="11"/>
      <c r="BL31" s="126"/>
      <c r="BM31" s="11"/>
      <c r="BN31" s="11"/>
      <c r="BO31" s="1157"/>
      <c r="BP31" s="11"/>
      <c r="BQ31" s="11"/>
      <c r="BR31" s="1129"/>
      <c r="BS31" s="1129"/>
      <c r="BT31" s="11"/>
      <c r="BU31" s="654"/>
      <c r="BV31" s="128"/>
      <c r="BW31" s="11"/>
      <c r="BX31" s="11"/>
      <c r="BY31" s="11"/>
      <c r="BZ31" s="126"/>
      <c r="CA31" s="11">
        <v>1</v>
      </c>
      <c r="CB31" s="126"/>
      <c r="CC31" s="126"/>
      <c r="CD31" s="11">
        <v>1</v>
      </c>
      <c r="CE31" s="126"/>
      <c r="CF31" s="11"/>
      <c r="CG31" s="210">
        <v>1</v>
      </c>
      <c r="CH31" s="322"/>
      <c r="CI31" s="11"/>
      <c r="CJ31" s="126"/>
      <c r="CK31" s="126"/>
      <c r="CL31" s="11"/>
      <c r="CM31" s="62"/>
      <c r="CN31" s="1128"/>
      <c r="CO31" s="126"/>
      <c r="CP31" s="126"/>
      <c r="CQ31" s="126"/>
      <c r="CR31" s="1128"/>
      <c r="CS31" s="126"/>
      <c r="CT31" s="1128"/>
      <c r="CU31" s="126"/>
      <c r="CV31" s="1128"/>
      <c r="CW31" s="1128"/>
      <c r="CX31" s="126"/>
      <c r="CY31" s="1128"/>
      <c r="CZ31" s="1128"/>
      <c r="DA31" s="1154"/>
      <c r="DB31" s="1128"/>
      <c r="DC31" s="1128"/>
      <c r="DD31" s="1128"/>
      <c r="DE31" s="1128"/>
      <c r="DF31" s="1128"/>
      <c r="DG31" s="1128"/>
      <c r="DH31" s="1128"/>
      <c r="DI31" s="1128"/>
      <c r="DJ31" s="1128"/>
      <c r="DK31" s="1128"/>
      <c r="DL31" s="1155"/>
      <c r="DM31" s="1156"/>
      <c r="DN31" s="819"/>
      <c r="DO31" s="126"/>
      <c r="DP31" s="126"/>
      <c r="DQ31" s="1128"/>
      <c r="DR31" s="126"/>
      <c r="DS31" s="126"/>
      <c r="DT31" s="126"/>
      <c r="DU31" s="126"/>
      <c r="DV31" s="126"/>
      <c r="DW31" s="126"/>
      <c r="DX31" s="126"/>
      <c r="DY31" s="820"/>
      <c r="DZ31" s="128"/>
      <c r="EA31" s="130"/>
      <c r="EB31" s="126"/>
      <c r="EC31" s="126"/>
      <c r="ED31" s="126"/>
      <c r="EE31" s="1276"/>
      <c r="EF31" s="1128"/>
      <c r="EG31" s="11"/>
      <c r="EH31" s="126"/>
      <c r="EI31" s="11"/>
      <c r="EJ31" s="126"/>
      <c r="EK31" s="62"/>
      <c r="EL31" s="1128"/>
      <c r="EM31" s="1128"/>
      <c r="EN31" s="1128"/>
      <c r="EO31" s="126"/>
      <c r="EP31" s="1128"/>
      <c r="EQ31" s="247"/>
      <c r="ER31" s="819"/>
      <c r="ES31" s="126"/>
      <c r="ET31" s="126"/>
      <c r="EU31" s="126"/>
      <c r="EV31" s="126"/>
      <c r="EW31" s="247"/>
      <c r="EX31" s="383">
        <f t="shared" si="2"/>
        <v>1</v>
      </c>
      <c r="EY31" s="384">
        <f t="shared" si="3"/>
        <v>1</v>
      </c>
      <c r="EZ31" s="384">
        <f t="shared" si="0"/>
        <v>6</v>
      </c>
      <c r="FA31" s="384">
        <f t="shared" si="4"/>
        <v>2</v>
      </c>
      <c r="FB31" s="384">
        <f t="shared" si="5"/>
        <v>1</v>
      </c>
      <c r="FC31" s="1321">
        <f t="shared" si="1"/>
        <v>11</v>
      </c>
      <c r="FD31" s="149"/>
      <c r="FE31" s="121"/>
      <c r="FF31" s="10"/>
      <c r="FG31" s="10">
        <v>1</v>
      </c>
      <c r="FH31" s="10"/>
      <c r="FI31" s="10"/>
      <c r="FJ31" s="10"/>
      <c r="FK31" s="10"/>
    </row>
    <row r="32" spans="1:167" ht="15.75" x14ac:dyDescent="0.25">
      <c r="A32">
        <v>29</v>
      </c>
      <c r="B32" s="1152" t="s">
        <v>1407</v>
      </c>
      <c r="C32" s="64"/>
      <c r="D32" s="126"/>
      <c r="E32" s="126"/>
      <c r="F32" s="126"/>
      <c r="G32" s="126"/>
      <c r="H32" s="126"/>
      <c r="I32" s="126"/>
      <c r="J32" s="126"/>
      <c r="K32" s="15"/>
      <c r="L32" s="126"/>
      <c r="M32" s="126"/>
      <c r="N32" s="1128"/>
      <c r="O32" s="126"/>
      <c r="P32" s="247"/>
      <c r="Q32" s="247"/>
      <c r="R32" s="247"/>
      <c r="S32" s="820"/>
      <c r="T32" s="819"/>
      <c r="U32" s="126"/>
      <c r="V32" s="1128"/>
      <c r="W32" s="126"/>
      <c r="X32" s="126"/>
      <c r="Y32" s="1128"/>
      <c r="Z32" s="126"/>
      <c r="AA32" s="1128"/>
      <c r="AB32" s="1208"/>
      <c r="AC32" s="126">
        <v>1</v>
      </c>
      <c r="AD32" s="126"/>
      <c r="AE32" s="126"/>
      <c r="AF32" s="126"/>
      <c r="AG32" s="126"/>
      <c r="AH32" s="1155"/>
      <c r="AI32" s="1154"/>
      <c r="AJ32" s="1128"/>
      <c r="AK32" s="1128"/>
      <c r="AL32" s="1128"/>
      <c r="AM32" s="1128"/>
      <c r="AN32" s="1128"/>
      <c r="AO32" s="1128"/>
      <c r="AP32" s="1128"/>
      <c r="AQ32" s="1128"/>
      <c r="AR32" s="1128"/>
      <c r="AS32" s="1128"/>
      <c r="AT32" s="1155"/>
      <c r="AU32" s="1155"/>
      <c r="AV32" s="1156"/>
      <c r="AW32" s="1157"/>
      <c r="AX32" s="1128"/>
      <c r="AY32" s="1128"/>
      <c r="AZ32" s="1128"/>
      <c r="BA32" s="1128"/>
      <c r="BB32" s="1157"/>
      <c r="BC32" s="1157"/>
      <c r="BD32" s="126"/>
      <c r="BE32" s="126"/>
      <c r="BF32" s="1157"/>
      <c r="BG32" s="126"/>
      <c r="BH32" s="820"/>
      <c r="BI32" s="128"/>
      <c r="BJ32" s="126"/>
      <c r="BK32" s="11"/>
      <c r="BL32" s="247">
        <v>1</v>
      </c>
      <c r="BM32" s="11"/>
      <c r="BN32" s="11"/>
      <c r="BO32" s="1157"/>
      <c r="BP32" s="11"/>
      <c r="BQ32" s="11"/>
      <c r="BR32" s="1129"/>
      <c r="BS32" s="1129"/>
      <c r="BT32" s="11"/>
      <c r="BU32" s="820"/>
      <c r="BV32" s="128"/>
      <c r="BW32" s="11"/>
      <c r="BX32" s="11"/>
      <c r="BY32" s="11"/>
      <c r="BZ32" s="126"/>
      <c r="CA32" s="11"/>
      <c r="CB32" s="126"/>
      <c r="CC32" s="126"/>
      <c r="CD32" s="11"/>
      <c r="CE32" s="126"/>
      <c r="CF32" s="11"/>
      <c r="CG32" s="210"/>
      <c r="CH32" s="322"/>
      <c r="CI32" s="11"/>
      <c r="CJ32" s="126"/>
      <c r="CK32" s="126"/>
      <c r="CL32" s="11"/>
      <c r="CM32" s="62"/>
      <c r="CN32" s="1128"/>
      <c r="CO32" s="126"/>
      <c r="CP32" s="126"/>
      <c r="CQ32" s="126"/>
      <c r="CR32" s="1128"/>
      <c r="CS32" s="126"/>
      <c r="CT32" s="1128"/>
      <c r="CU32" s="126"/>
      <c r="CV32" s="1128"/>
      <c r="CW32" s="1128"/>
      <c r="CX32" s="126"/>
      <c r="CY32" s="1128"/>
      <c r="CZ32" s="1128"/>
      <c r="DA32" s="1154"/>
      <c r="DB32" s="1128"/>
      <c r="DC32" s="1128"/>
      <c r="DD32" s="1128"/>
      <c r="DE32" s="1128"/>
      <c r="DF32" s="1128"/>
      <c r="DG32" s="1128"/>
      <c r="DH32" s="1128"/>
      <c r="DI32" s="1128"/>
      <c r="DJ32" s="1128"/>
      <c r="DK32" s="1128"/>
      <c r="DL32" s="1155"/>
      <c r="DM32" s="1156"/>
      <c r="DN32" s="819"/>
      <c r="DO32" s="126"/>
      <c r="DP32" s="126"/>
      <c r="DQ32" s="1128"/>
      <c r="DR32" s="126"/>
      <c r="DS32" s="126"/>
      <c r="DT32" s="126"/>
      <c r="DU32" s="126"/>
      <c r="DV32" s="126"/>
      <c r="DW32" s="126"/>
      <c r="DX32" s="126"/>
      <c r="DY32" s="820"/>
      <c r="DZ32" s="128"/>
      <c r="EA32" s="130"/>
      <c r="EB32" s="126"/>
      <c r="EC32" s="126"/>
      <c r="ED32" s="126"/>
      <c r="EE32" s="1276"/>
      <c r="EF32" s="1128"/>
      <c r="EG32" s="11"/>
      <c r="EH32" s="126"/>
      <c r="EI32" s="11"/>
      <c r="EJ32" s="126"/>
      <c r="EK32" s="62"/>
      <c r="EL32" s="1128"/>
      <c r="EM32" s="1128"/>
      <c r="EN32" s="1128"/>
      <c r="EO32" s="126"/>
      <c r="EP32" s="1128"/>
      <c r="EQ32" s="247"/>
      <c r="ER32" s="819"/>
      <c r="ES32" s="126"/>
      <c r="ET32" s="126"/>
      <c r="EU32" s="126"/>
      <c r="EV32" s="126"/>
      <c r="EW32" s="247"/>
      <c r="EX32" s="383">
        <f t="shared" si="2"/>
        <v>0</v>
      </c>
      <c r="EY32" s="384">
        <f t="shared" si="3"/>
        <v>0</v>
      </c>
      <c r="EZ32" s="384">
        <f t="shared" si="0"/>
        <v>0</v>
      </c>
      <c r="FA32" s="384">
        <f t="shared" si="4"/>
        <v>0</v>
      </c>
      <c r="FB32" s="384">
        <f t="shared" si="5"/>
        <v>2</v>
      </c>
      <c r="FC32" s="1321">
        <f t="shared" si="1"/>
        <v>2</v>
      </c>
      <c r="FD32" s="149"/>
      <c r="FE32" s="121">
        <v>1</v>
      </c>
      <c r="FF32" s="10"/>
      <c r="FG32" s="10"/>
      <c r="FH32" s="10"/>
      <c r="FI32" s="10"/>
      <c r="FJ32" s="10"/>
      <c r="FK32" s="10"/>
    </row>
    <row r="33" spans="1:167" ht="15.75" x14ac:dyDescent="0.25">
      <c r="A33">
        <v>30</v>
      </c>
      <c r="B33" s="1189" t="s">
        <v>831</v>
      </c>
      <c r="C33" s="64"/>
      <c r="D33" s="126"/>
      <c r="E33" s="126"/>
      <c r="F33" s="126"/>
      <c r="G33" s="126"/>
      <c r="H33" s="126"/>
      <c r="I33" s="126"/>
      <c r="J33" s="126"/>
      <c r="K33" s="15"/>
      <c r="L33" s="126">
        <v>1</v>
      </c>
      <c r="M33" s="126"/>
      <c r="N33" s="1128"/>
      <c r="O33" s="126"/>
      <c r="P33" s="247"/>
      <c r="Q33" s="247"/>
      <c r="R33" s="247"/>
      <c r="S33" s="820"/>
      <c r="T33" s="819"/>
      <c r="U33" s="126"/>
      <c r="V33" s="1128"/>
      <c r="W33" s="126"/>
      <c r="X33" s="126"/>
      <c r="Y33" s="1128"/>
      <c r="Z33" s="126"/>
      <c r="AA33" s="1128"/>
      <c r="AB33" s="1208"/>
      <c r="AC33" s="126">
        <v>1</v>
      </c>
      <c r="AD33" s="126"/>
      <c r="AE33" s="126"/>
      <c r="AF33" s="126"/>
      <c r="AG33" s="126"/>
      <c r="AH33" s="1155"/>
      <c r="AI33" s="1154"/>
      <c r="AJ33" s="1128"/>
      <c r="AK33" s="1128"/>
      <c r="AL33" s="1128"/>
      <c r="AM33" s="1128"/>
      <c r="AN33" s="1128"/>
      <c r="AO33" s="1128"/>
      <c r="AP33" s="1128"/>
      <c r="AQ33" s="1128"/>
      <c r="AR33" s="1128"/>
      <c r="AS33" s="1128"/>
      <c r="AT33" s="1155"/>
      <c r="AU33" s="1155"/>
      <c r="AV33" s="1156"/>
      <c r="AW33" s="1157"/>
      <c r="AX33" s="1128"/>
      <c r="AY33" s="1128"/>
      <c r="AZ33" s="1128"/>
      <c r="BA33" s="1128"/>
      <c r="BB33" s="1157"/>
      <c r="BC33" s="1157"/>
      <c r="BD33" s="126"/>
      <c r="BE33" s="126"/>
      <c r="BF33" s="1157"/>
      <c r="BG33" s="126"/>
      <c r="BH33" s="820"/>
      <c r="BI33" s="128"/>
      <c r="BJ33" s="126"/>
      <c r="BK33" s="11"/>
      <c r="BL33" s="247">
        <v>1</v>
      </c>
      <c r="BM33" s="11"/>
      <c r="BN33" s="11"/>
      <c r="BO33" s="1157"/>
      <c r="BP33" s="11"/>
      <c r="BQ33" s="11"/>
      <c r="BR33" s="1129"/>
      <c r="BS33" s="1129">
        <v>1</v>
      </c>
      <c r="BT33" s="11"/>
      <c r="BU33" s="820"/>
      <c r="BV33" s="128"/>
      <c r="BW33" s="11"/>
      <c r="BX33" s="11"/>
      <c r="BY33" s="11">
        <v>1</v>
      </c>
      <c r="BZ33" s="126"/>
      <c r="CA33" s="11"/>
      <c r="CB33" s="126"/>
      <c r="CC33" s="126"/>
      <c r="CD33" s="11"/>
      <c r="CE33" s="126"/>
      <c r="CF33" s="11"/>
      <c r="CG33" s="210"/>
      <c r="CH33" s="322"/>
      <c r="CI33" s="11"/>
      <c r="CJ33" s="126"/>
      <c r="CK33" s="126">
        <v>1</v>
      </c>
      <c r="CL33" s="11"/>
      <c r="CM33" s="62"/>
      <c r="CN33" s="1128"/>
      <c r="CO33" s="126"/>
      <c r="CP33" s="126"/>
      <c r="CQ33" s="126"/>
      <c r="CR33" s="1128"/>
      <c r="CS33" s="126"/>
      <c r="CT33" s="1128"/>
      <c r="CU33" s="126"/>
      <c r="CV33" s="1128"/>
      <c r="CW33" s="1128"/>
      <c r="CX33" s="126"/>
      <c r="CY33" s="1128"/>
      <c r="CZ33" s="1128"/>
      <c r="DA33" s="1154"/>
      <c r="DB33" s="1128"/>
      <c r="DC33" s="1128"/>
      <c r="DD33" s="1128"/>
      <c r="DE33" s="1128"/>
      <c r="DF33" s="1128"/>
      <c r="DG33" s="1128"/>
      <c r="DH33" s="1128"/>
      <c r="DI33" s="1128"/>
      <c r="DJ33" s="1128"/>
      <c r="DK33" s="1128"/>
      <c r="DL33" s="1155"/>
      <c r="DM33" s="1156"/>
      <c r="DN33" s="819"/>
      <c r="DO33" s="126"/>
      <c r="DP33" s="126"/>
      <c r="DQ33" s="1128"/>
      <c r="DR33" s="126"/>
      <c r="DS33" s="126"/>
      <c r="DT33" s="126"/>
      <c r="DU33" s="126"/>
      <c r="DV33" s="126"/>
      <c r="DW33" s="126"/>
      <c r="DX33" s="126"/>
      <c r="DY33" s="820"/>
      <c r="DZ33" s="128"/>
      <c r="EA33" s="130"/>
      <c r="EB33" s="126"/>
      <c r="EC33" s="126"/>
      <c r="ED33" s="126"/>
      <c r="EE33" s="1276"/>
      <c r="EF33" s="1128"/>
      <c r="EG33" s="11"/>
      <c r="EH33" s="126"/>
      <c r="EI33" s="11"/>
      <c r="EJ33" s="126"/>
      <c r="EK33" s="62"/>
      <c r="EL33" s="1128"/>
      <c r="EM33" s="1128"/>
      <c r="EN33" s="1128"/>
      <c r="EO33" s="126"/>
      <c r="EP33" s="1128"/>
      <c r="EQ33" s="247"/>
      <c r="ER33" s="819"/>
      <c r="ES33" s="126"/>
      <c r="ET33" s="126"/>
      <c r="EU33" s="126"/>
      <c r="EV33" s="126"/>
      <c r="EW33" s="247"/>
      <c r="EX33" s="383">
        <f t="shared" si="2"/>
        <v>0</v>
      </c>
      <c r="EY33" s="384">
        <f t="shared" si="3"/>
        <v>0</v>
      </c>
      <c r="EZ33" s="384">
        <f t="shared" si="0"/>
        <v>0</v>
      </c>
      <c r="FA33" s="384">
        <f t="shared" si="4"/>
        <v>0</v>
      </c>
      <c r="FB33" s="384">
        <f t="shared" si="5"/>
        <v>6</v>
      </c>
      <c r="FC33" s="1321">
        <f t="shared" si="1"/>
        <v>6</v>
      </c>
      <c r="FD33" s="149"/>
      <c r="FE33" s="121"/>
      <c r="FF33" s="10">
        <v>1</v>
      </c>
      <c r="FG33" s="10"/>
      <c r="FH33" s="10"/>
      <c r="FI33" s="10"/>
      <c r="FJ33" s="10"/>
      <c r="FK33" s="10"/>
    </row>
    <row r="34" spans="1:167" ht="15.75" x14ac:dyDescent="0.25">
      <c r="A34">
        <v>31</v>
      </c>
      <c r="B34" s="1152" t="s">
        <v>164</v>
      </c>
      <c r="C34" s="64"/>
      <c r="D34" s="126"/>
      <c r="E34" s="126"/>
      <c r="F34" s="126"/>
      <c r="G34" s="126"/>
      <c r="H34" s="927"/>
      <c r="I34" s="126"/>
      <c r="J34" s="126"/>
      <c r="K34" s="15"/>
      <c r="L34" s="126"/>
      <c r="M34" s="126"/>
      <c r="N34" s="1128"/>
      <c r="O34" s="126"/>
      <c r="P34" s="247"/>
      <c r="Q34" s="247"/>
      <c r="R34" s="247"/>
      <c r="S34" s="820"/>
      <c r="T34" s="819"/>
      <c r="U34" s="126"/>
      <c r="V34" s="1128"/>
      <c r="W34" s="126"/>
      <c r="X34" s="126"/>
      <c r="Y34" s="1128"/>
      <c r="Z34" s="126"/>
      <c r="AA34" s="1128"/>
      <c r="AB34" s="1208"/>
      <c r="AC34" s="126"/>
      <c r="AD34" s="126"/>
      <c r="AE34" s="126"/>
      <c r="AF34" s="126"/>
      <c r="AG34" s="126"/>
      <c r="AH34" s="1155"/>
      <c r="AI34" s="1154"/>
      <c r="AJ34" s="1128"/>
      <c r="AK34" s="1128"/>
      <c r="AL34" s="1128"/>
      <c r="AM34" s="1128"/>
      <c r="AN34" s="1128"/>
      <c r="AO34" s="1128"/>
      <c r="AP34" s="1128"/>
      <c r="AQ34" s="1128"/>
      <c r="AR34" s="1128"/>
      <c r="AS34" s="1128"/>
      <c r="AT34" s="1155"/>
      <c r="AU34" s="1155"/>
      <c r="AV34" s="1156"/>
      <c r="AW34" s="1181"/>
      <c r="AX34" s="1128"/>
      <c r="AY34" s="1128"/>
      <c r="AZ34" s="1166"/>
      <c r="BA34" s="1128"/>
      <c r="BB34" s="1157"/>
      <c r="BC34" s="1157"/>
      <c r="BD34" s="126"/>
      <c r="BE34" s="126"/>
      <c r="BF34" s="1157"/>
      <c r="BG34" s="126"/>
      <c r="BH34" s="820"/>
      <c r="BI34" s="128"/>
      <c r="BJ34" s="126"/>
      <c r="BK34" s="11"/>
      <c r="BL34" s="1137"/>
      <c r="BM34" s="11"/>
      <c r="BN34" s="11"/>
      <c r="BO34" s="1157"/>
      <c r="BP34" s="11"/>
      <c r="BQ34" s="11"/>
      <c r="BR34" s="1129"/>
      <c r="BS34" s="1129"/>
      <c r="BT34" s="11"/>
      <c r="BU34" s="820"/>
      <c r="BV34" s="128"/>
      <c r="BW34" s="11"/>
      <c r="BX34" s="11"/>
      <c r="BY34" s="11"/>
      <c r="BZ34" s="126"/>
      <c r="CA34" s="11"/>
      <c r="CB34" s="126">
        <v>1</v>
      </c>
      <c r="CC34" s="126"/>
      <c r="CD34" s="11"/>
      <c r="CE34" s="126"/>
      <c r="CF34" s="11"/>
      <c r="CG34" s="210"/>
      <c r="CH34" s="322">
        <v>1</v>
      </c>
      <c r="CI34" s="11"/>
      <c r="CJ34" s="126"/>
      <c r="CK34" s="126"/>
      <c r="CL34" s="11"/>
      <c r="CM34" s="62"/>
      <c r="CN34" s="1128"/>
      <c r="CO34" s="126"/>
      <c r="CP34" s="126"/>
      <c r="CQ34" s="126"/>
      <c r="CR34" s="1128"/>
      <c r="CS34" s="126">
        <v>1</v>
      </c>
      <c r="CT34" s="1128"/>
      <c r="CU34" s="126"/>
      <c r="CV34" s="1128"/>
      <c r="CW34" s="1128"/>
      <c r="CX34" s="126"/>
      <c r="CY34" s="1128"/>
      <c r="CZ34" s="1128"/>
      <c r="DA34" s="1154"/>
      <c r="DB34" s="1128"/>
      <c r="DC34" s="1128"/>
      <c r="DD34" s="1128"/>
      <c r="DE34" s="1128"/>
      <c r="DF34" s="1128"/>
      <c r="DG34" s="1128"/>
      <c r="DH34" s="1128"/>
      <c r="DI34" s="1128"/>
      <c r="DJ34" s="1128"/>
      <c r="DK34" s="1128"/>
      <c r="DL34" s="1155"/>
      <c r="DM34" s="1156"/>
      <c r="DN34" s="819"/>
      <c r="DO34" s="126"/>
      <c r="DP34" s="126"/>
      <c r="DQ34" s="1128"/>
      <c r="DR34" s="126"/>
      <c r="DS34" s="126"/>
      <c r="DT34" s="126"/>
      <c r="DU34" s="126"/>
      <c r="DV34" s="126"/>
      <c r="DW34" s="126"/>
      <c r="DX34" s="126"/>
      <c r="DY34" s="820"/>
      <c r="DZ34" s="128"/>
      <c r="EA34" s="130">
        <v>1</v>
      </c>
      <c r="EB34" s="126">
        <v>1</v>
      </c>
      <c r="EC34" s="126">
        <v>1</v>
      </c>
      <c r="ED34" s="126"/>
      <c r="EE34" s="1276"/>
      <c r="EF34" s="1128"/>
      <c r="EG34" s="11"/>
      <c r="EH34" s="126"/>
      <c r="EI34" s="11">
        <v>1</v>
      </c>
      <c r="EJ34" s="126"/>
      <c r="EK34" s="62">
        <v>1</v>
      </c>
      <c r="EL34" s="1128"/>
      <c r="EM34" s="1128"/>
      <c r="EN34" s="1128"/>
      <c r="EO34" s="126"/>
      <c r="EP34" s="1128"/>
      <c r="EQ34" s="247">
        <v>1</v>
      </c>
      <c r="ER34" s="819"/>
      <c r="ES34" s="126"/>
      <c r="ET34" s="126"/>
      <c r="EU34" s="126"/>
      <c r="EV34" s="126"/>
      <c r="EW34" s="247"/>
      <c r="EX34" s="383">
        <f t="shared" si="2"/>
        <v>3</v>
      </c>
      <c r="EY34" s="384">
        <f t="shared" si="3"/>
        <v>2</v>
      </c>
      <c r="EZ34" s="384">
        <f t="shared" si="0"/>
        <v>2</v>
      </c>
      <c r="FA34" s="384">
        <f t="shared" si="4"/>
        <v>2</v>
      </c>
      <c r="FB34" s="384">
        <f t="shared" si="5"/>
        <v>0</v>
      </c>
      <c r="FC34" s="1321">
        <f t="shared" si="1"/>
        <v>9</v>
      </c>
      <c r="FD34" s="149"/>
      <c r="FE34" s="121"/>
      <c r="FF34" s="10">
        <v>1</v>
      </c>
      <c r="FG34" s="10"/>
      <c r="FH34" s="10"/>
      <c r="FI34" s="10"/>
      <c r="FJ34" s="10"/>
      <c r="FK34" s="10"/>
    </row>
    <row r="35" spans="1:167" ht="15.75" x14ac:dyDescent="0.25">
      <c r="A35">
        <v>32</v>
      </c>
      <c r="B35" s="1152" t="s">
        <v>517</v>
      </c>
      <c r="C35" s="64"/>
      <c r="D35" s="126"/>
      <c r="E35" s="126"/>
      <c r="F35" s="126">
        <v>1</v>
      </c>
      <c r="G35" s="126"/>
      <c r="H35" s="927">
        <v>1</v>
      </c>
      <c r="I35" s="126">
        <v>1</v>
      </c>
      <c r="J35" s="126"/>
      <c r="K35" s="15"/>
      <c r="L35" s="126"/>
      <c r="M35" s="126"/>
      <c r="N35" s="1128"/>
      <c r="O35" s="126"/>
      <c r="P35" s="247"/>
      <c r="Q35" s="247"/>
      <c r="R35" s="247"/>
      <c r="S35" s="820"/>
      <c r="T35" s="819"/>
      <c r="U35" s="126"/>
      <c r="V35" s="1128"/>
      <c r="W35" s="126"/>
      <c r="X35" s="126"/>
      <c r="Y35" s="1128"/>
      <c r="Z35" s="126"/>
      <c r="AA35" s="1128"/>
      <c r="AB35" s="1208"/>
      <c r="AC35" s="126"/>
      <c r="AD35" s="126"/>
      <c r="AE35" s="126"/>
      <c r="AF35" s="126"/>
      <c r="AG35" s="126"/>
      <c r="AH35" s="1155"/>
      <c r="AI35" s="1154"/>
      <c r="AJ35" s="1128"/>
      <c r="AK35" s="1128"/>
      <c r="AL35" s="1128"/>
      <c r="AM35" s="1128"/>
      <c r="AN35" s="1128"/>
      <c r="AO35" s="1128"/>
      <c r="AP35" s="1128"/>
      <c r="AQ35" s="1128"/>
      <c r="AR35" s="1128"/>
      <c r="AS35" s="1128"/>
      <c r="AT35" s="1155"/>
      <c r="AU35" s="1155"/>
      <c r="AV35" s="1156"/>
      <c r="AW35" s="1177"/>
      <c r="AX35" s="1128"/>
      <c r="AY35" s="1128"/>
      <c r="AZ35" s="1158"/>
      <c r="BA35" s="1128"/>
      <c r="BB35" s="1157"/>
      <c r="BC35" s="1157"/>
      <c r="BD35" s="126"/>
      <c r="BE35" s="126"/>
      <c r="BF35" s="1157"/>
      <c r="BG35" s="126"/>
      <c r="BH35" s="820"/>
      <c r="BI35" s="128"/>
      <c r="BJ35" s="126"/>
      <c r="BK35" s="11"/>
      <c r="BL35" s="322"/>
      <c r="BM35" s="11"/>
      <c r="BN35" s="11"/>
      <c r="BO35" s="1157"/>
      <c r="BP35" s="11"/>
      <c r="BQ35" s="11"/>
      <c r="BR35" s="1129"/>
      <c r="BS35" s="1129"/>
      <c r="BT35" s="11"/>
      <c r="BU35" s="820"/>
      <c r="BV35" s="128"/>
      <c r="BW35" s="11"/>
      <c r="BX35" s="11"/>
      <c r="BY35" s="11"/>
      <c r="BZ35" s="126"/>
      <c r="CA35" s="11"/>
      <c r="CB35" s="126"/>
      <c r="CC35" s="126"/>
      <c r="CD35" s="11"/>
      <c r="CE35" s="126"/>
      <c r="CF35" s="11"/>
      <c r="CG35" s="210"/>
      <c r="CH35" s="322"/>
      <c r="CI35" s="11"/>
      <c r="CJ35" s="126"/>
      <c r="CK35" s="126"/>
      <c r="CL35" s="11"/>
      <c r="CM35" s="62"/>
      <c r="CN35" s="1128"/>
      <c r="CO35" s="126"/>
      <c r="CP35" s="126"/>
      <c r="CQ35" s="126"/>
      <c r="CR35" s="1128"/>
      <c r="CS35" s="126"/>
      <c r="CT35" s="1128"/>
      <c r="CU35" s="126"/>
      <c r="CV35" s="1128"/>
      <c r="CW35" s="1128"/>
      <c r="CX35" s="126"/>
      <c r="CY35" s="1128"/>
      <c r="CZ35" s="1128"/>
      <c r="DA35" s="1154"/>
      <c r="DB35" s="1128"/>
      <c r="DC35" s="1128"/>
      <c r="DD35" s="1128"/>
      <c r="DE35" s="1128"/>
      <c r="DF35" s="1128"/>
      <c r="DG35" s="1128"/>
      <c r="DH35" s="1128"/>
      <c r="DI35" s="1128"/>
      <c r="DJ35" s="1128"/>
      <c r="DK35" s="1128"/>
      <c r="DL35" s="1155"/>
      <c r="DM35" s="1156"/>
      <c r="DN35" s="819"/>
      <c r="DO35" s="126"/>
      <c r="DP35" s="126"/>
      <c r="DQ35" s="1128"/>
      <c r="DR35" s="126"/>
      <c r="DS35" s="126"/>
      <c r="DT35" s="126"/>
      <c r="DU35" s="126"/>
      <c r="DV35" s="126"/>
      <c r="DW35" s="126"/>
      <c r="DX35" s="126"/>
      <c r="DY35" s="820"/>
      <c r="DZ35" s="128"/>
      <c r="EA35" s="130">
        <v>1</v>
      </c>
      <c r="EB35" s="126">
        <v>1</v>
      </c>
      <c r="EC35" s="126">
        <v>1</v>
      </c>
      <c r="ED35" s="126"/>
      <c r="EE35" s="1276"/>
      <c r="EF35" s="1128"/>
      <c r="EG35" s="11"/>
      <c r="EH35" s="126"/>
      <c r="EI35" s="11"/>
      <c r="EJ35" s="126"/>
      <c r="EK35" s="62"/>
      <c r="EL35" s="1128"/>
      <c r="EM35" s="1128"/>
      <c r="EN35" s="1128"/>
      <c r="EO35" s="126"/>
      <c r="EP35" s="1128"/>
      <c r="EQ35" s="247"/>
      <c r="ER35" s="819"/>
      <c r="ES35" s="126"/>
      <c r="ET35" s="126"/>
      <c r="EU35" s="126"/>
      <c r="EV35" s="126"/>
      <c r="EW35" s="247"/>
      <c r="EX35" s="383">
        <f t="shared" si="2"/>
        <v>1</v>
      </c>
      <c r="EY35" s="384">
        <f t="shared" si="3"/>
        <v>2</v>
      </c>
      <c r="EZ35" s="384">
        <f t="shared" si="0"/>
        <v>1</v>
      </c>
      <c r="FA35" s="384">
        <f t="shared" si="4"/>
        <v>2</v>
      </c>
      <c r="FB35" s="384">
        <f t="shared" si="5"/>
        <v>0</v>
      </c>
      <c r="FC35" s="1321">
        <f t="shared" si="1"/>
        <v>6</v>
      </c>
      <c r="FD35" s="149"/>
      <c r="FE35" s="121"/>
      <c r="FF35" s="10">
        <v>1</v>
      </c>
      <c r="FG35" s="10"/>
      <c r="FH35" s="10"/>
      <c r="FI35" s="10"/>
      <c r="FJ35" s="10"/>
      <c r="FK35" s="10"/>
    </row>
    <row r="36" spans="1:167" ht="15.75" x14ac:dyDescent="0.25">
      <c r="A36">
        <v>33</v>
      </c>
      <c r="B36" s="1152" t="s">
        <v>816</v>
      </c>
      <c r="C36" s="64"/>
      <c r="D36" s="126"/>
      <c r="E36" s="126"/>
      <c r="F36" s="126">
        <v>1</v>
      </c>
      <c r="G36" s="126"/>
      <c r="H36" s="126">
        <v>1</v>
      </c>
      <c r="I36" s="126">
        <v>1</v>
      </c>
      <c r="J36" s="126"/>
      <c r="K36" s="15"/>
      <c r="L36" s="126"/>
      <c r="M36" s="126"/>
      <c r="N36" s="1128"/>
      <c r="O36" s="126"/>
      <c r="P36" s="247"/>
      <c r="Q36" s="247"/>
      <c r="R36" s="247"/>
      <c r="S36" s="820"/>
      <c r="T36" s="819"/>
      <c r="U36" s="126"/>
      <c r="V36" s="1128"/>
      <c r="W36" s="126"/>
      <c r="X36" s="126"/>
      <c r="Y36" s="1128"/>
      <c r="Z36" s="126"/>
      <c r="AA36" s="1128"/>
      <c r="AB36" s="1208"/>
      <c r="AC36" s="126"/>
      <c r="AD36" s="126"/>
      <c r="AE36" s="126"/>
      <c r="AF36" s="126"/>
      <c r="AG36" s="126"/>
      <c r="AH36" s="1155"/>
      <c r="AI36" s="1154"/>
      <c r="AJ36" s="1128"/>
      <c r="AK36" s="1128"/>
      <c r="AL36" s="1128"/>
      <c r="AM36" s="1128"/>
      <c r="AN36" s="1128"/>
      <c r="AO36" s="1128"/>
      <c r="AP36" s="1128"/>
      <c r="AQ36" s="1128"/>
      <c r="AR36" s="1128"/>
      <c r="AS36" s="1128"/>
      <c r="AT36" s="1155"/>
      <c r="AU36" s="1155"/>
      <c r="AV36" s="1156"/>
      <c r="AW36" s="1157"/>
      <c r="AX36" s="1128"/>
      <c r="AY36" s="1128"/>
      <c r="AZ36" s="1128"/>
      <c r="BA36" s="1128"/>
      <c r="BB36" s="1157"/>
      <c r="BC36" s="1157"/>
      <c r="BD36" s="126"/>
      <c r="BE36" s="126"/>
      <c r="BF36" s="1157"/>
      <c r="BG36" s="126"/>
      <c r="BH36" s="820"/>
      <c r="BI36" s="128"/>
      <c r="BJ36" s="126"/>
      <c r="BK36" s="11"/>
      <c r="BL36" s="322"/>
      <c r="BM36" s="11"/>
      <c r="BN36" s="11"/>
      <c r="BO36" s="1157"/>
      <c r="BP36" s="11"/>
      <c r="BQ36" s="11"/>
      <c r="BR36" s="1129"/>
      <c r="BS36" s="1129"/>
      <c r="BT36" s="11"/>
      <c r="BU36" s="820"/>
      <c r="BV36" s="128"/>
      <c r="BW36" s="11"/>
      <c r="BX36" s="11"/>
      <c r="BY36" s="11"/>
      <c r="BZ36" s="126"/>
      <c r="CA36" s="11"/>
      <c r="CB36" s="126"/>
      <c r="CC36" s="126"/>
      <c r="CD36" s="11"/>
      <c r="CE36" s="126"/>
      <c r="CF36" s="11"/>
      <c r="CG36" s="210"/>
      <c r="CH36" s="322"/>
      <c r="CI36" s="11"/>
      <c r="CJ36" s="126"/>
      <c r="CK36" s="126"/>
      <c r="CL36" s="11"/>
      <c r="CM36" s="62"/>
      <c r="CN36" s="1128"/>
      <c r="CO36" s="126"/>
      <c r="CP36" s="126"/>
      <c r="CQ36" s="126"/>
      <c r="CR36" s="1128"/>
      <c r="CS36" s="126"/>
      <c r="CT36" s="1128"/>
      <c r="CU36" s="126"/>
      <c r="CV36" s="1128"/>
      <c r="CW36" s="1128"/>
      <c r="CX36" s="126"/>
      <c r="CY36" s="1128"/>
      <c r="CZ36" s="1128"/>
      <c r="DA36" s="1154"/>
      <c r="DB36" s="1128"/>
      <c r="DC36" s="1128"/>
      <c r="DD36" s="1128"/>
      <c r="DE36" s="1128"/>
      <c r="DF36" s="1128"/>
      <c r="DG36" s="1128"/>
      <c r="DH36" s="1128"/>
      <c r="DI36" s="1128"/>
      <c r="DJ36" s="1128"/>
      <c r="DK36" s="1128"/>
      <c r="DL36" s="1155"/>
      <c r="DM36" s="1156"/>
      <c r="DN36" s="819"/>
      <c r="DO36" s="126"/>
      <c r="DP36" s="126"/>
      <c r="DQ36" s="1128"/>
      <c r="DR36" s="126"/>
      <c r="DS36" s="126"/>
      <c r="DT36" s="126"/>
      <c r="DU36" s="126"/>
      <c r="DV36" s="126"/>
      <c r="DW36" s="126"/>
      <c r="DX36" s="126"/>
      <c r="DY36" s="820"/>
      <c r="DZ36" s="128"/>
      <c r="EA36" s="130">
        <v>1</v>
      </c>
      <c r="EB36" s="126">
        <v>1</v>
      </c>
      <c r="EC36" s="126">
        <v>1</v>
      </c>
      <c r="ED36" s="126"/>
      <c r="EE36" s="1276"/>
      <c r="EF36" s="1128"/>
      <c r="EG36" s="11"/>
      <c r="EH36" s="126"/>
      <c r="EI36" s="11"/>
      <c r="EJ36" s="126"/>
      <c r="EK36" s="62"/>
      <c r="EL36" s="1128"/>
      <c r="EM36" s="1128"/>
      <c r="EN36" s="1128"/>
      <c r="EO36" s="126"/>
      <c r="EP36" s="1128"/>
      <c r="EQ36" s="247"/>
      <c r="ER36" s="819"/>
      <c r="ES36" s="126"/>
      <c r="ET36" s="126"/>
      <c r="EU36" s="126"/>
      <c r="EV36" s="126"/>
      <c r="EW36" s="247"/>
      <c r="EX36" s="383">
        <f t="shared" si="2"/>
        <v>1</v>
      </c>
      <c r="EY36" s="384">
        <f t="shared" si="3"/>
        <v>2</v>
      </c>
      <c r="EZ36" s="384">
        <f t="shared" si="0"/>
        <v>1</v>
      </c>
      <c r="FA36" s="384">
        <f t="shared" si="4"/>
        <v>2</v>
      </c>
      <c r="FB36" s="384">
        <f t="shared" si="5"/>
        <v>0</v>
      </c>
      <c r="FC36" s="1321">
        <f t="shared" si="1"/>
        <v>6</v>
      </c>
      <c r="FD36" s="149"/>
      <c r="FE36" s="121"/>
      <c r="FF36" s="10">
        <v>1</v>
      </c>
      <c r="FG36" s="10"/>
      <c r="FH36" s="10"/>
      <c r="FI36" s="10"/>
      <c r="FJ36" s="10"/>
      <c r="FK36" s="10"/>
    </row>
    <row r="37" spans="1:167" ht="15.75" x14ac:dyDescent="0.25">
      <c r="A37">
        <v>34</v>
      </c>
      <c r="B37" s="1152" t="s">
        <v>526</v>
      </c>
      <c r="C37" s="64"/>
      <c r="D37" s="126"/>
      <c r="E37" s="126"/>
      <c r="F37" s="126"/>
      <c r="G37" s="126">
        <v>1</v>
      </c>
      <c r="H37" s="126"/>
      <c r="I37" s="126"/>
      <c r="J37" s="126"/>
      <c r="K37" s="15"/>
      <c r="L37" s="126"/>
      <c r="M37" s="126"/>
      <c r="N37" s="1128"/>
      <c r="O37" s="126"/>
      <c r="P37" s="247"/>
      <c r="Q37" s="247"/>
      <c r="R37" s="247"/>
      <c r="S37" s="820"/>
      <c r="T37" s="819"/>
      <c r="U37" s="126"/>
      <c r="V37" s="1130"/>
      <c r="W37" s="126"/>
      <c r="X37" s="126"/>
      <c r="Y37" s="1130"/>
      <c r="Z37" s="126"/>
      <c r="AA37" s="1130"/>
      <c r="AB37" s="1208"/>
      <c r="AC37" s="126"/>
      <c r="AD37" s="126"/>
      <c r="AE37" s="126"/>
      <c r="AF37" s="126"/>
      <c r="AG37" s="126"/>
      <c r="AH37" s="1155"/>
      <c r="AI37" s="1154"/>
      <c r="AJ37" s="1128"/>
      <c r="AK37" s="1128"/>
      <c r="AL37" s="1128"/>
      <c r="AM37" s="1128"/>
      <c r="AN37" s="1128"/>
      <c r="AO37" s="1128"/>
      <c r="AP37" s="1128"/>
      <c r="AQ37" s="1128"/>
      <c r="AR37" s="1128"/>
      <c r="AS37" s="1128"/>
      <c r="AT37" s="1155"/>
      <c r="AU37" s="1155"/>
      <c r="AV37" s="1156"/>
      <c r="AW37" s="1157"/>
      <c r="AX37" s="1128"/>
      <c r="AY37" s="1128"/>
      <c r="AZ37" s="1128"/>
      <c r="BA37" s="1128"/>
      <c r="BB37" s="1157"/>
      <c r="BC37" s="1157"/>
      <c r="BD37" s="126"/>
      <c r="BE37" s="126"/>
      <c r="BF37" s="1157"/>
      <c r="BG37" s="126"/>
      <c r="BH37" s="820"/>
      <c r="BI37" s="128"/>
      <c r="BJ37" s="126"/>
      <c r="BK37" s="11"/>
      <c r="BL37" s="322"/>
      <c r="BM37" s="11"/>
      <c r="BN37" s="11"/>
      <c r="BO37" s="1157"/>
      <c r="BP37" s="11"/>
      <c r="BQ37" s="11"/>
      <c r="BR37" s="1129"/>
      <c r="BS37" s="1129"/>
      <c r="BT37" s="11"/>
      <c r="BU37" s="820"/>
      <c r="BV37" s="128"/>
      <c r="BW37" s="11"/>
      <c r="BX37" s="11"/>
      <c r="BY37" s="11"/>
      <c r="BZ37" s="126"/>
      <c r="CA37" s="11"/>
      <c r="CB37" s="15"/>
      <c r="CC37" s="126"/>
      <c r="CD37" s="11"/>
      <c r="CE37" s="15"/>
      <c r="CF37" s="11"/>
      <c r="CG37" s="210"/>
      <c r="CH37" s="690"/>
      <c r="CI37" s="11"/>
      <c r="CJ37" s="15"/>
      <c r="CK37" s="15"/>
      <c r="CL37" s="11"/>
      <c r="CM37" s="62"/>
      <c r="CN37" s="1207"/>
      <c r="CO37" s="15"/>
      <c r="CP37" s="15"/>
      <c r="CQ37" s="15"/>
      <c r="CR37" s="1207"/>
      <c r="CS37" s="15"/>
      <c r="CT37" s="1207"/>
      <c r="CU37" s="15"/>
      <c r="CV37" s="1207"/>
      <c r="CW37" s="1207"/>
      <c r="CX37" s="15"/>
      <c r="CY37" s="1207"/>
      <c r="CZ37" s="1207"/>
      <c r="DA37" s="1246"/>
      <c r="DB37" s="1247"/>
      <c r="DC37" s="1247"/>
      <c r="DD37" s="1247"/>
      <c r="DE37" s="1247"/>
      <c r="DF37" s="1247"/>
      <c r="DG37" s="1247"/>
      <c r="DH37" s="1247"/>
      <c r="DI37" s="1247"/>
      <c r="DJ37" s="1247"/>
      <c r="DK37" s="1247"/>
      <c r="DL37" s="1248"/>
      <c r="DM37" s="1249"/>
      <c r="DN37" s="655"/>
      <c r="DO37" s="15"/>
      <c r="DP37" s="15"/>
      <c r="DQ37" s="1128"/>
      <c r="DR37" s="126"/>
      <c r="DS37" s="126"/>
      <c r="DT37" s="126"/>
      <c r="DU37" s="126"/>
      <c r="DV37" s="126"/>
      <c r="DW37" s="126"/>
      <c r="DX37" s="126"/>
      <c r="DY37" s="820"/>
      <c r="DZ37" s="128"/>
      <c r="EA37" s="130"/>
      <c r="EB37" s="126"/>
      <c r="EC37" s="126"/>
      <c r="ED37" s="126"/>
      <c r="EE37" s="1276"/>
      <c r="EF37" s="1128"/>
      <c r="EG37" s="11"/>
      <c r="EH37" s="126"/>
      <c r="EI37" s="11"/>
      <c r="EJ37" s="126"/>
      <c r="EK37" s="62"/>
      <c r="EL37" s="1128"/>
      <c r="EM37" s="1128"/>
      <c r="EN37" s="1128"/>
      <c r="EO37" s="126"/>
      <c r="EP37" s="1128"/>
      <c r="EQ37" s="247"/>
      <c r="ER37" s="819"/>
      <c r="ES37" s="126"/>
      <c r="ET37" s="126"/>
      <c r="EU37" s="126"/>
      <c r="EV37" s="126"/>
      <c r="EW37" s="247"/>
      <c r="EX37" s="383">
        <f t="shared" si="2"/>
        <v>0</v>
      </c>
      <c r="EY37" s="384">
        <f t="shared" si="3"/>
        <v>1</v>
      </c>
      <c r="EZ37" s="384">
        <f t="shared" si="0"/>
        <v>0</v>
      </c>
      <c r="FA37" s="384">
        <f t="shared" si="4"/>
        <v>0</v>
      </c>
      <c r="FB37" s="384">
        <f t="shared" si="5"/>
        <v>0</v>
      </c>
      <c r="FC37" s="1321">
        <f t="shared" si="1"/>
        <v>1</v>
      </c>
      <c r="FD37" s="149"/>
      <c r="FE37" s="121">
        <v>1</v>
      </c>
      <c r="FF37" s="10"/>
      <c r="FG37" s="10"/>
      <c r="FH37" s="10"/>
      <c r="FI37" s="10"/>
      <c r="FJ37" s="10"/>
      <c r="FK37" s="10"/>
    </row>
    <row r="38" spans="1:167" ht="15.75" x14ac:dyDescent="0.25">
      <c r="A38">
        <v>35</v>
      </c>
      <c r="B38" s="1152" t="s">
        <v>1583</v>
      </c>
      <c r="C38" s="64"/>
      <c r="D38" s="126"/>
      <c r="E38" s="126"/>
      <c r="F38" s="126"/>
      <c r="G38" s="126"/>
      <c r="H38" s="126"/>
      <c r="I38" s="126"/>
      <c r="J38" s="126"/>
      <c r="K38" s="15"/>
      <c r="L38" s="126"/>
      <c r="M38" s="126"/>
      <c r="N38" s="1128"/>
      <c r="O38" s="126"/>
      <c r="P38" s="247"/>
      <c r="Q38" s="247"/>
      <c r="R38" s="247"/>
      <c r="S38" s="820"/>
      <c r="T38" s="819"/>
      <c r="U38" s="126"/>
      <c r="V38" s="1128"/>
      <c r="W38" s="126">
        <v>1</v>
      </c>
      <c r="X38" s="126"/>
      <c r="Y38" s="1128"/>
      <c r="Z38" s="126"/>
      <c r="AA38" s="1128"/>
      <c r="AB38" s="1208"/>
      <c r="AC38" s="126"/>
      <c r="AD38" s="126">
        <v>1</v>
      </c>
      <c r="AE38" s="126"/>
      <c r="AF38" s="126"/>
      <c r="AG38" s="126"/>
      <c r="AH38" s="1155"/>
      <c r="AI38" s="1154"/>
      <c r="AJ38" s="1128"/>
      <c r="AK38" s="1128"/>
      <c r="AL38" s="1128"/>
      <c r="AM38" s="1128"/>
      <c r="AN38" s="1128"/>
      <c r="AO38" s="1128"/>
      <c r="AP38" s="1128"/>
      <c r="AQ38" s="1128"/>
      <c r="AR38" s="1128"/>
      <c r="AS38" s="1128"/>
      <c r="AT38" s="1155"/>
      <c r="AU38" s="1155"/>
      <c r="AV38" s="1156"/>
      <c r="AW38" s="1157"/>
      <c r="AX38" s="1128"/>
      <c r="AY38" s="1128"/>
      <c r="AZ38" s="1128"/>
      <c r="BA38" s="1128"/>
      <c r="BB38" s="1157"/>
      <c r="BC38" s="1157"/>
      <c r="BD38" s="126"/>
      <c r="BE38" s="126"/>
      <c r="BF38" s="1157"/>
      <c r="BG38" s="126"/>
      <c r="BH38" s="820"/>
      <c r="BI38" s="128"/>
      <c r="BJ38" s="126"/>
      <c r="BK38" s="11"/>
      <c r="BL38" s="322"/>
      <c r="BM38" s="11"/>
      <c r="BN38" s="11"/>
      <c r="BO38" s="1157"/>
      <c r="BP38" s="11"/>
      <c r="BQ38" s="11"/>
      <c r="BR38" s="1129"/>
      <c r="BS38" s="1129"/>
      <c r="BT38" s="11"/>
      <c r="BU38" s="820"/>
      <c r="BV38" s="128"/>
      <c r="BW38" s="11"/>
      <c r="BX38" s="11"/>
      <c r="BY38" s="11"/>
      <c r="BZ38" s="126"/>
      <c r="CA38" s="11"/>
      <c r="CB38" s="126"/>
      <c r="CC38" s="126"/>
      <c r="CD38" s="11"/>
      <c r="CE38" s="126"/>
      <c r="CF38" s="11"/>
      <c r="CG38" s="210"/>
      <c r="CH38" s="322"/>
      <c r="CI38" s="11"/>
      <c r="CJ38" s="126"/>
      <c r="CK38" s="126"/>
      <c r="CL38" s="11"/>
      <c r="CM38" s="62"/>
      <c r="CN38" s="1128"/>
      <c r="CO38" s="126"/>
      <c r="CP38" s="126"/>
      <c r="CQ38" s="126"/>
      <c r="CR38" s="1128"/>
      <c r="CS38" s="126"/>
      <c r="CT38" s="1128"/>
      <c r="CU38" s="126"/>
      <c r="CV38" s="1128"/>
      <c r="CW38" s="1128"/>
      <c r="CX38" s="126"/>
      <c r="CY38" s="1128"/>
      <c r="CZ38" s="1128"/>
      <c r="DA38" s="1250"/>
      <c r="DB38" s="1251"/>
      <c r="DC38" s="1251"/>
      <c r="DD38" s="1251"/>
      <c r="DE38" s="1251"/>
      <c r="DF38" s="1251"/>
      <c r="DG38" s="1251"/>
      <c r="DH38" s="1251"/>
      <c r="DI38" s="1251"/>
      <c r="DJ38" s="1251"/>
      <c r="DK38" s="1251"/>
      <c r="DL38" s="1252"/>
      <c r="DM38" s="1253"/>
      <c r="DN38" s="819"/>
      <c r="DO38" s="126"/>
      <c r="DP38" s="126"/>
      <c r="DQ38" s="1128"/>
      <c r="DR38" s="126"/>
      <c r="DS38" s="126"/>
      <c r="DT38" s="126"/>
      <c r="DU38" s="126"/>
      <c r="DV38" s="126"/>
      <c r="DW38" s="126"/>
      <c r="DX38" s="126"/>
      <c r="DY38" s="820"/>
      <c r="DZ38" s="128"/>
      <c r="EA38" s="130"/>
      <c r="EB38" s="126"/>
      <c r="EC38" s="126"/>
      <c r="ED38" s="126"/>
      <c r="EE38" s="1276"/>
      <c r="EF38" s="1128"/>
      <c r="EG38" s="11"/>
      <c r="EH38" s="126"/>
      <c r="EI38" s="11"/>
      <c r="EJ38" s="126"/>
      <c r="EK38" s="62"/>
      <c r="EL38" s="1128"/>
      <c r="EM38" s="1128"/>
      <c r="EN38" s="1128"/>
      <c r="EO38" s="126"/>
      <c r="EP38" s="1128"/>
      <c r="EQ38" s="247"/>
      <c r="ER38" s="819"/>
      <c r="ES38" s="126"/>
      <c r="ET38" s="126"/>
      <c r="EU38" s="126"/>
      <c r="EV38" s="126"/>
      <c r="EW38" s="247"/>
      <c r="EX38" s="383">
        <f t="shared" si="2"/>
        <v>2</v>
      </c>
      <c r="EY38" s="384">
        <f t="shared" si="3"/>
        <v>0</v>
      </c>
      <c r="EZ38" s="384">
        <f t="shared" si="0"/>
        <v>0</v>
      </c>
      <c r="FA38" s="384">
        <f t="shared" si="4"/>
        <v>0</v>
      </c>
      <c r="FB38" s="384">
        <f t="shared" si="5"/>
        <v>0</v>
      </c>
      <c r="FC38" s="1321">
        <f t="shared" si="1"/>
        <v>2</v>
      </c>
      <c r="FD38" s="149"/>
      <c r="FE38" s="121">
        <v>1</v>
      </c>
      <c r="FF38" s="10"/>
      <c r="FG38" s="10"/>
      <c r="FH38" s="10"/>
      <c r="FI38" s="10"/>
      <c r="FJ38" s="10"/>
      <c r="FK38" s="10"/>
    </row>
    <row r="39" spans="1:167" ht="15.75" x14ac:dyDescent="0.25">
      <c r="A39">
        <v>36</v>
      </c>
      <c r="B39" s="1152" t="s">
        <v>1584</v>
      </c>
      <c r="C39" s="64"/>
      <c r="D39" s="126"/>
      <c r="E39" s="126">
        <v>1</v>
      </c>
      <c r="F39" s="126"/>
      <c r="G39" s="126"/>
      <c r="H39" s="126"/>
      <c r="I39" s="126"/>
      <c r="J39" s="126"/>
      <c r="K39" s="15"/>
      <c r="L39" s="126"/>
      <c r="M39" s="126"/>
      <c r="N39" s="1128"/>
      <c r="O39" s="126"/>
      <c r="P39" s="247"/>
      <c r="Q39" s="247"/>
      <c r="R39" s="247"/>
      <c r="S39" s="820"/>
      <c r="T39" s="819"/>
      <c r="U39" s="126"/>
      <c r="V39" s="1128"/>
      <c r="W39" s="126">
        <v>1</v>
      </c>
      <c r="X39" s="126"/>
      <c r="Y39" s="1128"/>
      <c r="Z39" s="126"/>
      <c r="AA39" s="1128"/>
      <c r="AB39" s="1208"/>
      <c r="AC39" s="126"/>
      <c r="AD39" s="126">
        <v>1</v>
      </c>
      <c r="AE39" s="126"/>
      <c r="AF39" s="126"/>
      <c r="AG39" s="126"/>
      <c r="AH39" s="1155"/>
      <c r="AI39" s="1154"/>
      <c r="AJ39" s="1128"/>
      <c r="AK39" s="1128"/>
      <c r="AL39" s="1128"/>
      <c r="AM39" s="1128"/>
      <c r="AN39" s="1128"/>
      <c r="AO39" s="1128"/>
      <c r="AP39" s="1128"/>
      <c r="AQ39" s="1128"/>
      <c r="AR39" s="1128"/>
      <c r="AS39" s="1128"/>
      <c r="AT39" s="1155"/>
      <c r="AU39" s="1155"/>
      <c r="AV39" s="1156"/>
      <c r="AW39" s="1157"/>
      <c r="AX39" s="1128"/>
      <c r="AY39" s="1128"/>
      <c r="AZ39" s="1128"/>
      <c r="BA39" s="1128"/>
      <c r="BB39" s="1157"/>
      <c r="BC39" s="1157"/>
      <c r="BD39" s="126"/>
      <c r="BE39" s="126"/>
      <c r="BF39" s="1157"/>
      <c r="BG39" s="126"/>
      <c r="BH39" s="820"/>
      <c r="BI39" s="128">
        <v>1</v>
      </c>
      <c r="BJ39" s="126"/>
      <c r="BK39" s="11"/>
      <c r="BL39" s="247"/>
      <c r="BM39" s="11"/>
      <c r="BN39" s="11"/>
      <c r="BO39" s="1157"/>
      <c r="BP39" s="11"/>
      <c r="BQ39" s="11"/>
      <c r="BR39" s="1129"/>
      <c r="BS39" s="1129"/>
      <c r="BT39" s="11"/>
      <c r="BU39" s="820"/>
      <c r="BV39" s="128"/>
      <c r="BW39" s="11"/>
      <c r="BX39" s="11"/>
      <c r="BY39" s="11"/>
      <c r="BZ39" s="126"/>
      <c r="CA39" s="11"/>
      <c r="CB39" s="126"/>
      <c r="CC39" s="126"/>
      <c r="CD39" s="11"/>
      <c r="CE39" s="126"/>
      <c r="CF39" s="11"/>
      <c r="CG39" s="210"/>
      <c r="CH39" s="322"/>
      <c r="CI39" s="11"/>
      <c r="CJ39" s="126"/>
      <c r="CK39" s="126"/>
      <c r="CL39" s="11"/>
      <c r="CM39" s="62"/>
      <c r="CN39" s="1128"/>
      <c r="CO39" s="126"/>
      <c r="CP39" s="126"/>
      <c r="CQ39" s="126"/>
      <c r="CR39" s="1128"/>
      <c r="CS39" s="126"/>
      <c r="CT39" s="1128"/>
      <c r="CU39" s="126"/>
      <c r="CV39" s="1128"/>
      <c r="CW39" s="1128"/>
      <c r="CX39" s="126"/>
      <c r="CY39" s="1128"/>
      <c r="CZ39" s="1128"/>
      <c r="DA39" s="1250"/>
      <c r="DB39" s="1251"/>
      <c r="DC39" s="1251"/>
      <c r="DD39" s="1251"/>
      <c r="DE39" s="1251"/>
      <c r="DF39" s="1251"/>
      <c r="DG39" s="1251"/>
      <c r="DH39" s="1251"/>
      <c r="DI39" s="1251"/>
      <c r="DJ39" s="1251"/>
      <c r="DK39" s="1251"/>
      <c r="DL39" s="1252"/>
      <c r="DM39" s="1253"/>
      <c r="DN39" s="819"/>
      <c r="DO39" s="126"/>
      <c r="DP39" s="126"/>
      <c r="DQ39" s="1128"/>
      <c r="DR39" s="126"/>
      <c r="DS39" s="126"/>
      <c r="DT39" s="126"/>
      <c r="DU39" s="126"/>
      <c r="DV39" s="126"/>
      <c r="DW39" s="126"/>
      <c r="DX39" s="126"/>
      <c r="DY39" s="820"/>
      <c r="DZ39" s="128"/>
      <c r="EA39" s="130"/>
      <c r="EB39" s="126"/>
      <c r="EC39" s="126"/>
      <c r="ED39" s="126"/>
      <c r="EE39" s="1276"/>
      <c r="EF39" s="1128"/>
      <c r="EG39" s="11"/>
      <c r="EH39" s="126"/>
      <c r="EI39" s="11">
        <v>1</v>
      </c>
      <c r="EJ39" s="126"/>
      <c r="EK39" s="62"/>
      <c r="EL39" s="1128"/>
      <c r="EM39" s="1128"/>
      <c r="EN39" s="1128"/>
      <c r="EO39" s="126"/>
      <c r="EP39" s="1128"/>
      <c r="EQ39" s="247"/>
      <c r="ER39" s="819"/>
      <c r="ES39" s="126"/>
      <c r="ET39" s="126"/>
      <c r="EU39" s="126"/>
      <c r="EV39" s="126"/>
      <c r="EW39" s="247"/>
      <c r="EX39" s="383">
        <f t="shared" si="2"/>
        <v>5</v>
      </c>
      <c r="EY39" s="384">
        <f t="shared" si="3"/>
        <v>0</v>
      </c>
      <c r="EZ39" s="384">
        <f t="shared" si="0"/>
        <v>0</v>
      </c>
      <c r="FA39" s="384">
        <f t="shared" si="4"/>
        <v>0</v>
      </c>
      <c r="FB39" s="384">
        <f t="shared" si="5"/>
        <v>0</v>
      </c>
      <c r="FC39" s="1321">
        <f t="shared" si="1"/>
        <v>5</v>
      </c>
      <c r="FD39" s="149"/>
      <c r="FE39" s="121">
        <v>1</v>
      </c>
      <c r="FF39" s="10"/>
      <c r="FG39" s="10"/>
      <c r="FH39" s="10"/>
      <c r="FI39" s="10"/>
      <c r="FJ39" s="10"/>
      <c r="FK39" s="10"/>
    </row>
    <row r="40" spans="1:167" ht="15.75" x14ac:dyDescent="0.25">
      <c r="A40">
        <v>37</v>
      </c>
      <c r="B40" s="1152" t="s">
        <v>527</v>
      </c>
      <c r="C40" s="64">
        <v>1</v>
      </c>
      <c r="D40" s="126"/>
      <c r="E40" s="126"/>
      <c r="F40" s="126"/>
      <c r="G40" s="126">
        <v>1</v>
      </c>
      <c r="H40" s="126"/>
      <c r="I40" s="126"/>
      <c r="J40" s="126">
        <v>1</v>
      </c>
      <c r="K40" s="15"/>
      <c r="L40" s="126">
        <v>1</v>
      </c>
      <c r="M40" s="126"/>
      <c r="N40" s="1128"/>
      <c r="O40" s="126"/>
      <c r="P40" s="126">
        <v>1</v>
      </c>
      <c r="Q40" s="126">
        <v>1</v>
      </c>
      <c r="R40" s="126">
        <v>1</v>
      </c>
      <c r="S40" s="126">
        <v>1</v>
      </c>
      <c r="T40" s="126">
        <v>1</v>
      </c>
      <c r="U40" s="126">
        <v>1</v>
      </c>
      <c r="V40" s="1128"/>
      <c r="W40" s="126"/>
      <c r="X40" s="126"/>
      <c r="Y40" s="1128"/>
      <c r="Z40" s="126"/>
      <c r="AA40" s="1128"/>
      <c r="AB40" s="1208">
        <v>1</v>
      </c>
      <c r="AC40" s="126">
        <v>1</v>
      </c>
      <c r="AD40" s="126"/>
      <c r="AE40" s="126"/>
      <c r="AF40" s="126">
        <v>1</v>
      </c>
      <c r="AG40" s="126"/>
      <c r="AH40" s="1155"/>
      <c r="AI40" s="1154"/>
      <c r="AJ40" s="1128"/>
      <c r="AK40" s="1128"/>
      <c r="AL40" s="1128"/>
      <c r="AM40" s="1128"/>
      <c r="AN40" s="1128"/>
      <c r="AO40" s="1128"/>
      <c r="AP40" s="1128"/>
      <c r="AQ40" s="1128"/>
      <c r="AR40" s="1128"/>
      <c r="AS40" s="1128"/>
      <c r="AT40" s="1128"/>
      <c r="AU40" s="1128"/>
      <c r="AV40" s="1156"/>
      <c r="AW40" s="1157"/>
      <c r="AX40" s="1128"/>
      <c r="AY40" s="1128"/>
      <c r="AZ40" s="1128"/>
      <c r="BA40" s="1128"/>
      <c r="BB40" s="1128"/>
      <c r="BC40" s="1128"/>
      <c r="BD40" s="126"/>
      <c r="BE40" s="126"/>
      <c r="BF40" s="1128"/>
      <c r="BG40" s="126"/>
      <c r="BH40" s="820"/>
      <c r="BI40" s="128"/>
      <c r="BJ40" s="126"/>
      <c r="BK40" s="11"/>
      <c r="BL40" s="322"/>
      <c r="BM40" s="11"/>
      <c r="BN40" s="11"/>
      <c r="BO40" s="1128"/>
      <c r="BP40" s="11"/>
      <c r="BQ40" s="11"/>
      <c r="BR40" s="1237">
        <v>1</v>
      </c>
      <c r="BS40" s="1129">
        <v>1</v>
      </c>
      <c r="BT40" s="11"/>
      <c r="BU40" s="820"/>
      <c r="BV40" s="128"/>
      <c r="BW40" s="11"/>
      <c r="BX40" s="11"/>
      <c r="BY40" s="11"/>
      <c r="BZ40" s="126"/>
      <c r="CA40" s="11">
        <v>1</v>
      </c>
      <c r="CB40" s="126"/>
      <c r="CC40" s="126">
        <v>1</v>
      </c>
      <c r="CD40" s="11">
        <v>1</v>
      </c>
      <c r="CE40" s="126">
        <v>1</v>
      </c>
      <c r="CF40" s="11"/>
      <c r="CG40" s="210">
        <v>1</v>
      </c>
      <c r="CH40" s="322"/>
      <c r="CI40" s="11"/>
      <c r="CJ40" s="126">
        <v>1</v>
      </c>
      <c r="CK40" s="126"/>
      <c r="CL40" s="11"/>
      <c r="CM40" s="62">
        <v>1</v>
      </c>
      <c r="CN40" s="1128"/>
      <c r="CO40" s="126"/>
      <c r="CP40" s="126"/>
      <c r="CQ40" s="126"/>
      <c r="CR40" s="1128"/>
      <c r="CS40" s="126"/>
      <c r="CT40" s="1128"/>
      <c r="CU40" s="126"/>
      <c r="CV40" s="1128"/>
      <c r="CW40" s="1128"/>
      <c r="CX40" s="126"/>
      <c r="CY40" s="1128"/>
      <c r="CZ40" s="1128"/>
      <c r="DA40" s="1250"/>
      <c r="DB40" s="1251"/>
      <c r="DC40" s="1251"/>
      <c r="DD40" s="1251"/>
      <c r="DE40" s="1251"/>
      <c r="DF40" s="1251"/>
      <c r="DG40" s="1251"/>
      <c r="DH40" s="1251"/>
      <c r="DI40" s="1251"/>
      <c r="DJ40" s="1251"/>
      <c r="DK40" s="1251"/>
      <c r="DL40" s="1252"/>
      <c r="DM40" s="1253"/>
      <c r="DN40" s="819"/>
      <c r="DO40" s="126"/>
      <c r="DP40" s="126"/>
      <c r="DQ40" s="1128"/>
      <c r="DR40" s="126"/>
      <c r="DS40" s="126"/>
      <c r="DT40" s="126">
        <v>1</v>
      </c>
      <c r="DU40" s="126">
        <v>1</v>
      </c>
      <c r="DV40" s="126"/>
      <c r="DW40" s="126"/>
      <c r="DX40" s="126">
        <v>1</v>
      </c>
      <c r="DY40" s="820"/>
      <c r="DZ40" s="128"/>
      <c r="EA40" s="130"/>
      <c r="EB40" s="126"/>
      <c r="EC40" s="126"/>
      <c r="ED40" s="937">
        <v>1</v>
      </c>
      <c r="EE40" s="1276"/>
      <c r="EF40" s="1128"/>
      <c r="EG40" s="11"/>
      <c r="EH40" s="126"/>
      <c r="EI40" s="11"/>
      <c r="EJ40" s="126"/>
      <c r="EK40" s="62">
        <v>1</v>
      </c>
      <c r="EL40" s="1128"/>
      <c r="EM40" s="1128"/>
      <c r="EN40" s="1128"/>
      <c r="EO40" s="126"/>
      <c r="EP40" s="1128"/>
      <c r="EQ40" s="247"/>
      <c r="ER40" s="819"/>
      <c r="ES40" s="126"/>
      <c r="ET40" s="126"/>
      <c r="EU40" s="126"/>
      <c r="EV40" s="126"/>
      <c r="EW40" s="247"/>
      <c r="EX40" s="383">
        <f t="shared" si="2"/>
        <v>1</v>
      </c>
      <c r="EY40" s="384">
        <f t="shared" si="3"/>
        <v>5</v>
      </c>
      <c r="EZ40" s="384">
        <f t="shared" si="0"/>
        <v>12</v>
      </c>
      <c r="FA40" s="384">
        <f t="shared" si="4"/>
        <v>2</v>
      </c>
      <c r="FB40" s="384">
        <f t="shared" si="5"/>
        <v>5</v>
      </c>
      <c r="FC40" s="1321">
        <f t="shared" si="1"/>
        <v>25</v>
      </c>
      <c r="FD40" s="149"/>
      <c r="FE40" s="121"/>
      <c r="FF40" s="10"/>
      <c r="FG40" s="10"/>
      <c r="FH40" s="10">
        <v>1</v>
      </c>
      <c r="FI40" s="10"/>
      <c r="FJ40" s="10"/>
      <c r="FK40" s="10"/>
    </row>
    <row r="41" spans="1:167" ht="15.75" x14ac:dyDescent="0.25">
      <c r="A41">
        <v>38</v>
      </c>
      <c r="B41" s="1152" t="s">
        <v>1120</v>
      </c>
      <c r="C41" s="64"/>
      <c r="D41" s="126"/>
      <c r="E41" s="126"/>
      <c r="F41" s="126"/>
      <c r="G41" s="126">
        <v>1</v>
      </c>
      <c r="H41" s="126"/>
      <c r="I41" s="126"/>
      <c r="J41" s="126">
        <v>1</v>
      </c>
      <c r="K41" s="15"/>
      <c r="L41" s="126"/>
      <c r="M41" s="126"/>
      <c r="N41" s="1128"/>
      <c r="O41" s="126"/>
      <c r="P41" s="247"/>
      <c r="Q41" s="247"/>
      <c r="R41" s="247"/>
      <c r="S41" s="247"/>
      <c r="T41" s="247"/>
      <c r="U41" s="247"/>
      <c r="V41" s="1128"/>
      <c r="W41" s="247"/>
      <c r="X41" s="247">
        <v>1</v>
      </c>
      <c r="Y41" s="1128"/>
      <c r="Z41" s="247">
        <v>1</v>
      </c>
      <c r="AA41" s="1128"/>
      <c r="AB41" s="1209">
        <v>1</v>
      </c>
      <c r="AC41" s="247"/>
      <c r="AD41" s="247"/>
      <c r="AE41" s="247"/>
      <c r="AF41" s="247"/>
      <c r="AG41" s="247">
        <v>1</v>
      </c>
      <c r="AH41" s="1155"/>
      <c r="AI41" s="1173"/>
      <c r="AJ41" s="1155"/>
      <c r="AK41" s="1155"/>
      <c r="AL41" s="1155"/>
      <c r="AM41" s="1155"/>
      <c r="AN41" s="1155"/>
      <c r="AO41" s="1155"/>
      <c r="AP41" s="1155"/>
      <c r="AQ41" s="1155"/>
      <c r="AR41" s="1155"/>
      <c r="AS41" s="1155"/>
      <c r="AT41" s="1155"/>
      <c r="AU41" s="1155"/>
      <c r="AV41" s="1156"/>
      <c r="AW41" s="1164"/>
      <c r="AX41" s="1155"/>
      <c r="AY41" s="1155"/>
      <c r="AZ41" s="1155"/>
      <c r="BA41" s="1155"/>
      <c r="BB41" s="1155"/>
      <c r="BC41" s="1155"/>
      <c r="BD41" s="247">
        <v>1</v>
      </c>
      <c r="BE41" s="247"/>
      <c r="BF41" s="1155"/>
      <c r="BG41" s="247"/>
      <c r="BH41" s="820">
        <v>1</v>
      </c>
      <c r="BI41" s="142"/>
      <c r="BJ41" s="247"/>
      <c r="BK41" s="62"/>
      <c r="BL41" s="322"/>
      <c r="BM41" s="62"/>
      <c r="BN41" s="62">
        <v>1</v>
      </c>
      <c r="BO41" s="1155"/>
      <c r="BP41" s="62"/>
      <c r="BQ41" s="62"/>
      <c r="BR41" s="1132"/>
      <c r="BS41" s="1132"/>
      <c r="BT41" s="62">
        <v>1</v>
      </c>
      <c r="BU41" s="820"/>
      <c r="BV41" s="142"/>
      <c r="BW41" s="62">
        <v>1</v>
      </c>
      <c r="BX41" s="62"/>
      <c r="BY41" s="62"/>
      <c r="BZ41" s="247">
        <v>1</v>
      </c>
      <c r="CA41" s="62"/>
      <c r="CB41" s="247"/>
      <c r="CC41" s="247"/>
      <c r="CD41" s="62"/>
      <c r="CE41" s="247"/>
      <c r="CF41" s="11">
        <v>1</v>
      </c>
      <c r="CG41" s="210"/>
      <c r="CH41" s="1137"/>
      <c r="CI41" s="62">
        <v>1</v>
      </c>
      <c r="CJ41" s="247"/>
      <c r="CK41" s="247"/>
      <c r="CL41" s="62">
        <v>1</v>
      </c>
      <c r="CM41" s="62"/>
      <c r="CN41" s="1155"/>
      <c r="CO41" s="247">
        <v>1</v>
      </c>
      <c r="CP41" s="247"/>
      <c r="CQ41" s="247"/>
      <c r="CR41" s="1155"/>
      <c r="CS41" s="247"/>
      <c r="CT41" s="1155"/>
      <c r="CU41" s="247">
        <v>1</v>
      </c>
      <c r="CV41" s="1155"/>
      <c r="CW41" s="1155"/>
      <c r="CX41" s="247"/>
      <c r="CY41" s="1155"/>
      <c r="CZ41" s="1155"/>
      <c r="DA41" s="1254"/>
      <c r="DB41" s="1252"/>
      <c r="DC41" s="1252"/>
      <c r="DD41" s="1252"/>
      <c r="DE41" s="1252"/>
      <c r="DF41" s="1252"/>
      <c r="DG41" s="1252"/>
      <c r="DH41" s="1252"/>
      <c r="DI41" s="1252"/>
      <c r="DJ41" s="1251"/>
      <c r="DK41" s="1252"/>
      <c r="DL41" s="1252"/>
      <c r="DM41" s="1253"/>
      <c r="DN41" s="746">
        <v>1</v>
      </c>
      <c r="DO41" s="247"/>
      <c r="DP41" s="247"/>
      <c r="DQ41" s="1155"/>
      <c r="DR41" s="247">
        <v>1</v>
      </c>
      <c r="DS41" s="1133"/>
      <c r="DT41" s="1133">
        <v>1</v>
      </c>
      <c r="DU41" s="1133"/>
      <c r="DV41" s="927"/>
      <c r="DW41" s="1133">
        <v>1</v>
      </c>
      <c r="DX41" s="927"/>
      <c r="DY41" s="127"/>
      <c r="DZ41" s="937">
        <v>1</v>
      </c>
      <c r="EA41" s="130"/>
      <c r="EB41" s="322"/>
      <c r="EC41" s="322"/>
      <c r="ED41" s="126"/>
      <c r="EE41" s="1276"/>
      <c r="EF41" s="1128"/>
      <c r="EG41" s="11">
        <v>1</v>
      </c>
      <c r="EH41" s="126"/>
      <c r="EI41" s="11"/>
      <c r="EJ41" s="126">
        <v>1</v>
      </c>
      <c r="EK41" s="62"/>
      <c r="EL41" s="1128"/>
      <c r="EM41" s="1128"/>
      <c r="EN41" s="1128"/>
      <c r="EO41" s="247"/>
      <c r="EP41" s="1155"/>
      <c r="EQ41" s="247">
        <v>1</v>
      </c>
      <c r="ER41" s="819"/>
      <c r="ES41" s="126"/>
      <c r="ET41" s="126"/>
      <c r="EU41" s="126"/>
      <c r="EV41" s="126"/>
      <c r="EW41" s="247"/>
      <c r="EX41" s="383">
        <f t="shared" si="2"/>
        <v>0</v>
      </c>
      <c r="EY41" s="384">
        <f t="shared" si="3"/>
        <v>24</v>
      </c>
      <c r="EZ41" s="384">
        <f t="shared" si="0"/>
        <v>0</v>
      </c>
      <c r="FA41" s="384">
        <f t="shared" si="4"/>
        <v>0</v>
      </c>
      <c r="FB41" s="384">
        <f t="shared" si="5"/>
        <v>0</v>
      </c>
      <c r="FC41" s="1321">
        <f t="shared" si="1"/>
        <v>24</v>
      </c>
      <c r="FD41" s="149"/>
      <c r="FE41" s="121"/>
      <c r="FF41" s="10"/>
      <c r="FG41" s="10"/>
      <c r="FH41" s="10">
        <v>1</v>
      </c>
      <c r="FI41" s="10"/>
      <c r="FJ41" s="10"/>
      <c r="FK41" s="10"/>
    </row>
    <row r="42" spans="1:167" ht="15.75" x14ac:dyDescent="0.25">
      <c r="A42">
        <v>39</v>
      </c>
      <c r="B42" s="1152" t="s">
        <v>428</v>
      </c>
      <c r="C42" s="955"/>
      <c r="D42" s="950"/>
      <c r="E42" s="950"/>
      <c r="F42" s="950"/>
      <c r="G42" s="950"/>
      <c r="H42" s="950"/>
      <c r="I42" s="950"/>
      <c r="J42" s="950"/>
      <c r="K42" s="951"/>
      <c r="L42" s="950">
        <v>1</v>
      </c>
      <c r="M42" s="950"/>
      <c r="N42" s="1131"/>
      <c r="O42" s="950"/>
      <c r="P42" s="953"/>
      <c r="Q42" s="953"/>
      <c r="R42" s="953"/>
      <c r="S42" s="953"/>
      <c r="T42" s="953"/>
      <c r="U42" s="953"/>
      <c r="V42" s="1130"/>
      <c r="W42" s="953"/>
      <c r="X42" s="953"/>
      <c r="Y42" s="1130"/>
      <c r="Z42" s="953"/>
      <c r="AA42" s="1130"/>
      <c r="AB42" s="1209">
        <v>1</v>
      </c>
      <c r="AC42" s="953">
        <v>1</v>
      </c>
      <c r="AD42" s="953"/>
      <c r="AE42" s="953"/>
      <c r="AF42" s="953"/>
      <c r="AG42" s="953"/>
      <c r="AH42" s="953"/>
      <c r="AI42" s="1174"/>
      <c r="AJ42" s="1159"/>
      <c r="AK42" s="1159"/>
      <c r="AL42" s="1159"/>
      <c r="AM42" s="1159"/>
      <c r="AN42" s="1159"/>
      <c r="AO42" s="1159"/>
      <c r="AP42" s="1159"/>
      <c r="AQ42" s="1159"/>
      <c r="AR42" s="1159"/>
      <c r="AS42" s="1159"/>
      <c r="AT42" s="1159"/>
      <c r="AU42" s="1159"/>
      <c r="AV42" s="1161"/>
      <c r="AW42" s="1178"/>
      <c r="AX42" s="1159"/>
      <c r="AY42" s="1159"/>
      <c r="AZ42" s="1159"/>
      <c r="BA42" s="1159"/>
      <c r="BB42" s="1159"/>
      <c r="BC42" s="1159"/>
      <c r="BD42" s="953"/>
      <c r="BE42" s="953"/>
      <c r="BF42" s="1159"/>
      <c r="BG42" s="953"/>
      <c r="BH42" s="954"/>
      <c r="BI42" s="948"/>
      <c r="BJ42" s="953"/>
      <c r="BK42" s="953"/>
      <c r="BL42" s="953">
        <v>1</v>
      </c>
      <c r="BM42" s="953"/>
      <c r="BN42" s="953"/>
      <c r="BO42" s="1159"/>
      <c r="BP42" s="953"/>
      <c r="BQ42" s="953"/>
      <c r="BR42" s="953"/>
      <c r="BS42" s="937">
        <v>1</v>
      </c>
      <c r="BT42" s="953"/>
      <c r="BU42" s="954"/>
      <c r="BV42" s="948"/>
      <c r="BW42" s="953"/>
      <c r="BX42" s="953"/>
      <c r="BY42" s="953">
        <v>1</v>
      </c>
      <c r="BZ42" s="953"/>
      <c r="CA42" s="953"/>
      <c r="CB42" s="953"/>
      <c r="CC42" s="953"/>
      <c r="CD42" s="953"/>
      <c r="CE42" s="953"/>
      <c r="CF42" s="950"/>
      <c r="CG42" s="1198"/>
      <c r="CH42" s="1168"/>
      <c r="CI42" s="953"/>
      <c r="CJ42" s="953"/>
      <c r="CK42" s="953"/>
      <c r="CL42" s="953"/>
      <c r="CM42" s="953"/>
      <c r="CN42" s="1159"/>
      <c r="CO42" s="953"/>
      <c r="CP42" s="953"/>
      <c r="CQ42" s="953"/>
      <c r="CR42" s="1159"/>
      <c r="CS42" s="953"/>
      <c r="CT42" s="1159"/>
      <c r="CU42" s="953"/>
      <c r="CV42" s="1159"/>
      <c r="CW42" s="1159"/>
      <c r="CX42" s="953"/>
      <c r="CY42" s="1159"/>
      <c r="CZ42" s="1159"/>
      <c r="DA42" s="1255"/>
      <c r="DB42" s="1256"/>
      <c r="DC42" s="1256"/>
      <c r="DD42" s="1256"/>
      <c r="DE42" s="1256"/>
      <c r="DF42" s="1256"/>
      <c r="DG42" s="1256"/>
      <c r="DH42" s="1256"/>
      <c r="DI42" s="1256"/>
      <c r="DJ42" s="1257"/>
      <c r="DK42" s="1256"/>
      <c r="DL42" s="1256"/>
      <c r="DM42" s="1258"/>
      <c r="DN42" s="948"/>
      <c r="DO42" s="953"/>
      <c r="DP42" s="953"/>
      <c r="DQ42" s="1159"/>
      <c r="DR42" s="953"/>
      <c r="DS42" s="1216"/>
      <c r="DT42" s="1216"/>
      <c r="DU42" s="1216"/>
      <c r="DV42" s="960"/>
      <c r="DW42" s="970"/>
      <c r="DX42" s="960"/>
      <c r="DY42" s="1134"/>
      <c r="DZ42" s="956"/>
      <c r="EA42" s="969"/>
      <c r="EB42" s="969"/>
      <c r="EC42" s="969"/>
      <c r="ED42" s="950"/>
      <c r="EE42" s="1276"/>
      <c r="EF42" s="1131"/>
      <c r="EG42" s="957"/>
      <c r="EH42" s="950"/>
      <c r="EI42" s="957"/>
      <c r="EJ42" s="950"/>
      <c r="EK42" s="963"/>
      <c r="EL42" s="1131"/>
      <c r="EM42" s="1131"/>
      <c r="EN42" s="1131"/>
      <c r="EO42" s="953"/>
      <c r="EP42" s="1159"/>
      <c r="EQ42" s="953"/>
      <c r="ER42" s="949"/>
      <c r="ES42" s="950"/>
      <c r="ET42" s="950"/>
      <c r="EU42" s="950"/>
      <c r="EV42" s="950"/>
      <c r="EW42" s="953"/>
      <c r="EX42" s="383">
        <f t="shared" si="2"/>
        <v>0</v>
      </c>
      <c r="EY42" s="384">
        <f t="shared" si="3"/>
        <v>0</v>
      </c>
      <c r="EZ42" s="384">
        <f t="shared" si="0"/>
        <v>0</v>
      </c>
      <c r="FA42" s="384">
        <f t="shared" si="4"/>
        <v>0</v>
      </c>
      <c r="FB42" s="384">
        <f t="shared" si="5"/>
        <v>5</v>
      </c>
      <c r="FC42" s="1321">
        <f t="shared" si="1"/>
        <v>5</v>
      </c>
      <c r="FD42" s="149"/>
      <c r="FE42" s="121">
        <v>1</v>
      </c>
      <c r="FF42" s="10"/>
      <c r="FG42" s="10"/>
      <c r="FH42" s="10"/>
      <c r="FI42" s="10"/>
      <c r="FJ42" s="10"/>
      <c r="FK42" s="10"/>
    </row>
    <row r="43" spans="1:167" ht="15.75" x14ac:dyDescent="0.25">
      <c r="A43">
        <v>40</v>
      </c>
      <c r="B43" s="1152" t="s">
        <v>1097</v>
      </c>
      <c r="C43" s="64">
        <v>1</v>
      </c>
      <c r="D43" s="126"/>
      <c r="E43" s="126"/>
      <c r="F43" s="126"/>
      <c r="G43" s="126">
        <v>1</v>
      </c>
      <c r="H43" s="126"/>
      <c r="I43" s="126"/>
      <c r="J43" s="126"/>
      <c r="K43" s="15">
        <v>1</v>
      </c>
      <c r="L43" s="126"/>
      <c r="M43" s="126"/>
      <c r="N43" s="1128"/>
      <c r="O43" s="126"/>
      <c r="P43" s="247">
        <v>1</v>
      </c>
      <c r="Q43" s="247">
        <v>1</v>
      </c>
      <c r="R43" s="247">
        <v>1</v>
      </c>
      <c r="S43" s="820">
        <v>1</v>
      </c>
      <c r="T43" s="819">
        <v>1</v>
      </c>
      <c r="U43" s="126">
        <v>1</v>
      </c>
      <c r="V43" s="1128"/>
      <c r="W43" s="126"/>
      <c r="X43" s="126"/>
      <c r="Y43" s="1128"/>
      <c r="Z43" s="126"/>
      <c r="AA43" s="1128"/>
      <c r="AB43" s="1208">
        <v>1</v>
      </c>
      <c r="AC43" s="126"/>
      <c r="AD43" s="126"/>
      <c r="AE43" s="126"/>
      <c r="AF43" s="126">
        <v>1</v>
      </c>
      <c r="AG43" s="126"/>
      <c r="AH43" s="1155"/>
      <c r="AI43" s="1154"/>
      <c r="AJ43" s="1128"/>
      <c r="AK43" s="1128"/>
      <c r="AL43" s="1128"/>
      <c r="AM43" s="1128"/>
      <c r="AN43" s="1128"/>
      <c r="AO43" s="1128"/>
      <c r="AP43" s="1128"/>
      <c r="AQ43" s="1128"/>
      <c r="AR43" s="1128"/>
      <c r="AS43" s="1128"/>
      <c r="AT43" s="1155"/>
      <c r="AU43" s="1155"/>
      <c r="AV43" s="1156"/>
      <c r="AW43" s="1157"/>
      <c r="AX43" s="1128"/>
      <c r="AY43" s="1128"/>
      <c r="AZ43" s="1128"/>
      <c r="BA43" s="1128"/>
      <c r="BB43" s="1157"/>
      <c r="BC43" s="1157"/>
      <c r="BD43" s="126"/>
      <c r="BE43" s="126">
        <v>1</v>
      </c>
      <c r="BF43" s="1157"/>
      <c r="BG43" s="126"/>
      <c r="BH43" s="820">
        <v>1</v>
      </c>
      <c r="BI43" s="128"/>
      <c r="BJ43" s="126"/>
      <c r="BK43" s="11"/>
      <c r="BL43" s="322"/>
      <c r="BM43" s="11"/>
      <c r="BN43" s="11"/>
      <c r="BO43" s="1157"/>
      <c r="BP43" s="11"/>
      <c r="BQ43" s="11"/>
      <c r="BR43" s="1129"/>
      <c r="BS43" s="1129"/>
      <c r="BT43" s="11"/>
      <c r="BU43" s="828">
        <v>1</v>
      </c>
      <c r="BV43" s="128"/>
      <c r="BW43" s="11"/>
      <c r="BX43" s="11"/>
      <c r="BY43" s="11"/>
      <c r="BZ43" s="126"/>
      <c r="CA43" s="11"/>
      <c r="CB43" s="15"/>
      <c r="CC43" s="126"/>
      <c r="CD43" s="11">
        <v>1</v>
      </c>
      <c r="CE43" s="15"/>
      <c r="CF43" s="11"/>
      <c r="CG43" s="210">
        <v>1</v>
      </c>
      <c r="CH43" s="690"/>
      <c r="CI43" s="11"/>
      <c r="CJ43" s="15">
        <v>1</v>
      </c>
      <c r="CK43" s="15"/>
      <c r="CL43" s="11"/>
      <c r="CM43" s="62">
        <v>1</v>
      </c>
      <c r="CN43" s="1207"/>
      <c r="CO43" s="15"/>
      <c r="CP43" s="15">
        <v>1</v>
      </c>
      <c r="CQ43" s="15"/>
      <c r="CR43" s="1207"/>
      <c r="CS43" s="15"/>
      <c r="CT43" s="1207"/>
      <c r="CU43" s="15"/>
      <c r="CV43" s="1207"/>
      <c r="CW43" s="1207"/>
      <c r="CX43" s="15">
        <v>1</v>
      </c>
      <c r="CY43" s="1207"/>
      <c r="CZ43" s="1207"/>
      <c r="DA43" s="1259"/>
      <c r="DB43" s="1247"/>
      <c r="DC43" s="1247"/>
      <c r="DD43" s="1247"/>
      <c r="DE43" s="1247"/>
      <c r="DF43" s="1247"/>
      <c r="DG43" s="1247"/>
      <c r="DH43" s="1247"/>
      <c r="DI43" s="1247"/>
      <c r="DJ43" s="1247"/>
      <c r="DK43" s="1247"/>
      <c r="DL43" s="1248"/>
      <c r="DM43" s="1249"/>
      <c r="DN43" s="655"/>
      <c r="DO43" s="15"/>
      <c r="DP43" s="15"/>
      <c r="DQ43" s="1207"/>
      <c r="DR43" s="126"/>
      <c r="DS43" s="126"/>
      <c r="DT43" s="126"/>
      <c r="DU43" s="126"/>
      <c r="DV43" s="126"/>
      <c r="DW43" s="126"/>
      <c r="DX43" s="126"/>
      <c r="DY43" s="820"/>
      <c r="DZ43" s="128"/>
      <c r="EA43" s="130"/>
      <c r="EB43" s="126"/>
      <c r="EC43" s="126"/>
      <c r="ED43" s="126">
        <v>1</v>
      </c>
      <c r="EE43" s="1276"/>
      <c r="EF43" s="1128"/>
      <c r="EG43" s="11"/>
      <c r="EH43" s="126"/>
      <c r="EI43" s="11"/>
      <c r="EJ43" s="126"/>
      <c r="EK43" s="62"/>
      <c r="EL43" s="1128"/>
      <c r="EM43" s="1128"/>
      <c r="EN43" s="1128"/>
      <c r="EO43" s="126"/>
      <c r="EP43" s="1128"/>
      <c r="EQ43" s="247"/>
      <c r="ER43" s="819"/>
      <c r="ES43" s="126"/>
      <c r="ET43" s="126"/>
      <c r="EU43" s="126"/>
      <c r="EV43" s="126"/>
      <c r="EW43" s="247"/>
      <c r="EX43" s="383">
        <f t="shared" si="2"/>
        <v>1</v>
      </c>
      <c r="EY43" s="384">
        <f t="shared" si="3"/>
        <v>3</v>
      </c>
      <c r="EZ43" s="384">
        <f t="shared" si="0"/>
        <v>13</v>
      </c>
      <c r="FA43" s="384">
        <f t="shared" si="4"/>
        <v>2</v>
      </c>
      <c r="FB43" s="384">
        <f t="shared" si="5"/>
        <v>1</v>
      </c>
      <c r="FC43" s="1321">
        <f t="shared" si="1"/>
        <v>20</v>
      </c>
      <c r="FD43" s="149"/>
      <c r="FE43" s="121"/>
      <c r="FF43" s="10"/>
      <c r="FG43" s="10">
        <v>1</v>
      </c>
      <c r="FH43" s="10"/>
      <c r="FI43" s="10"/>
      <c r="FJ43" s="10"/>
      <c r="FK43" s="10"/>
    </row>
    <row r="44" spans="1:167" ht="15.75" x14ac:dyDescent="0.25">
      <c r="A44">
        <v>41</v>
      </c>
      <c r="B44" s="1152" t="s">
        <v>154</v>
      </c>
      <c r="C44" s="64"/>
      <c r="D44" s="126"/>
      <c r="E44" s="126"/>
      <c r="F44" s="126"/>
      <c r="G44" s="126"/>
      <c r="H44" s="126"/>
      <c r="I44" s="126"/>
      <c r="J44" s="126"/>
      <c r="K44" s="15"/>
      <c r="L44" s="126"/>
      <c r="M44" s="126"/>
      <c r="N44" s="1128"/>
      <c r="O44" s="126"/>
      <c r="P44" s="247">
        <v>1</v>
      </c>
      <c r="Q44" s="247">
        <v>1</v>
      </c>
      <c r="R44" s="247">
        <v>1</v>
      </c>
      <c r="S44" s="820">
        <v>1</v>
      </c>
      <c r="T44" s="819">
        <v>1</v>
      </c>
      <c r="U44" s="126">
        <v>1</v>
      </c>
      <c r="V44" s="1128"/>
      <c r="W44" s="126"/>
      <c r="X44" s="126"/>
      <c r="Y44" s="1128"/>
      <c r="Z44" s="126"/>
      <c r="AA44" s="1128"/>
      <c r="AB44" s="1208"/>
      <c r="AC44" s="126"/>
      <c r="AD44" s="126"/>
      <c r="AE44" s="126"/>
      <c r="AF44" s="126"/>
      <c r="AG44" s="126"/>
      <c r="AH44" s="1155"/>
      <c r="AI44" s="1154"/>
      <c r="AJ44" s="1128"/>
      <c r="AK44" s="1128"/>
      <c r="AL44" s="1128"/>
      <c r="AM44" s="1128"/>
      <c r="AN44" s="1128"/>
      <c r="AO44" s="1128"/>
      <c r="AP44" s="1128"/>
      <c r="AQ44" s="1128"/>
      <c r="AR44" s="1128"/>
      <c r="AS44" s="1128"/>
      <c r="AT44" s="1155"/>
      <c r="AU44" s="1155"/>
      <c r="AV44" s="1156"/>
      <c r="AW44" s="1157"/>
      <c r="AX44" s="1128"/>
      <c r="AY44" s="1128"/>
      <c r="AZ44" s="1128"/>
      <c r="BA44" s="1128"/>
      <c r="BB44" s="1157"/>
      <c r="BC44" s="1157"/>
      <c r="BD44" s="126"/>
      <c r="BE44" s="126"/>
      <c r="BF44" s="1157"/>
      <c r="BG44" s="126"/>
      <c r="BH44" s="820"/>
      <c r="BI44" s="128"/>
      <c r="BJ44" s="126"/>
      <c r="BK44" s="11"/>
      <c r="BL44" s="322"/>
      <c r="BM44" s="11"/>
      <c r="BN44" s="11"/>
      <c r="BO44" s="1157"/>
      <c r="BP44" s="11"/>
      <c r="BQ44" s="11"/>
      <c r="BR44" s="1129"/>
      <c r="BS44" s="1129"/>
      <c r="BT44" s="11"/>
      <c r="BU44" s="820"/>
      <c r="BV44" s="128"/>
      <c r="BW44" s="11"/>
      <c r="BX44" s="11"/>
      <c r="BY44" s="11"/>
      <c r="BZ44" s="126"/>
      <c r="CA44" s="11"/>
      <c r="CB44" s="126"/>
      <c r="CC44" s="126"/>
      <c r="CD44" s="11"/>
      <c r="CE44" s="126"/>
      <c r="CF44" s="11"/>
      <c r="CG44" s="210"/>
      <c r="CH44" s="322"/>
      <c r="CI44" s="11"/>
      <c r="CJ44" s="126"/>
      <c r="CK44" s="126"/>
      <c r="CL44" s="11"/>
      <c r="CM44" s="62"/>
      <c r="CN44" s="1128"/>
      <c r="CO44" s="126"/>
      <c r="CP44" s="126"/>
      <c r="CQ44" s="126"/>
      <c r="CR44" s="1128"/>
      <c r="CS44" s="126"/>
      <c r="CT44" s="1128"/>
      <c r="CU44" s="126"/>
      <c r="CV44" s="1128"/>
      <c r="CW44" s="1128"/>
      <c r="CX44" s="126"/>
      <c r="CY44" s="1128"/>
      <c r="CZ44" s="1128"/>
      <c r="DA44" s="1250"/>
      <c r="DB44" s="1251"/>
      <c r="DC44" s="1251"/>
      <c r="DD44" s="1251"/>
      <c r="DE44" s="1251"/>
      <c r="DF44" s="1251"/>
      <c r="DG44" s="1251"/>
      <c r="DH44" s="1251"/>
      <c r="DI44" s="1251"/>
      <c r="DJ44" s="1251"/>
      <c r="DK44" s="1251"/>
      <c r="DL44" s="1252"/>
      <c r="DM44" s="1253"/>
      <c r="DN44" s="819"/>
      <c r="DO44" s="126"/>
      <c r="DP44" s="126"/>
      <c r="DQ44" s="1128"/>
      <c r="DR44" s="126"/>
      <c r="DS44" s="126"/>
      <c r="DT44" s="126"/>
      <c r="DU44" s="126"/>
      <c r="DV44" s="126"/>
      <c r="DW44" s="126"/>
      <c r="DX44" s="126"/>
      <c r="DY44" s="820"/>
      <c r="DZ44" s="128"/>
      <c r="EA44" s="130"/>
      <c r="EB44" s="126"/>
      <c r="EC44" s="126"/>
      <c r="ED44" s="126"/>
      <c r="EE44" s="1276"/>
      <c r="EF44" s="1128"/>
      <c r="EG44" s="11"/>
      <c r="EH44" s="126"/>
      <c r="EI44" s="11"/>
      <c r="EJ44" s="126"/>
      <c r="EK44" s="62"/>
      <c r="EL44" s="1128"/>
      <c r="EM44" s="1128"/>
      <c r="EN44" s="1128"/>
      <c r="EO44" s="126"/>
      <c r="EP44" s="1128"/>
      <c r="EQ44" s="247"/>
      <c r="ER44" s="819"/>
      <c r="ES44" s="126"/>
      <c r="ET44" s="126"/>
      <c r="EU44" s="126"/>
      <c r="EV44" s="126"/>
      <c r="EW44" s="247"/>
      <c r="EX44" s="383">
        <f t="shared" si="2"/>
        <v>1</v>
      </c>
      <c r="EY44" s="384">
        <f t="shared" si="3"/>
        <v>1</v>
      </c>
      <c r="EZ44" s="384">
        <f t="shared" si="0"/>
        <v>1</v>
      </c>
      <c r="FA44" s="384">
        <f t="shared" si="4"/>
        <v>2</v>
      </c>
      <c r="FB44" s="384">
        <f t="shared" si="5"/>
        <v>1</v>
      </c>
      <c r="FC44" s="1321">
        <f t="shared" si="1"/>
        <v>6</v>
      </c>
      <c r="FD44" s="149"/>
      <c r="FE44" s="121"/>
      <c r="FF44" s="10">
        <v>1</v>
      </c>
      <c r="FG44" s="10"/>
      <c r="FH44" s="10"/>
      <c r="FI44" s="10"/>
      <c r="FJ44" s="10"/>
      <c r="FK44" s="10"/>
    </row>
    <row r="45" spans="1:167" ht="15.75" x14ac:dyDescent="0.25">
      <c r="A45">
        <v>42</v>
      </c>
      <c r="B45" s="1152" t="s">
        <v>79</v>
      </c>
      <c r="C45" s="322"/>
      <c r="D45" s="126"/>
      <c r="E45" s="126"/>
      <c r="F45" s="126"/>
      <c r="G45" s="126"/>
      <c r="H45" s="126"/>
      <c r="I45" s="126"/>
      <c r="J45" s="126"/>
      <c r="K45" s="15"/>
      <c r="L45" s="126"/>
      <c r="M45" s="126"/>
      <c r="N45" s="1128"/>
      <c r="O45" s="126"/>
      <c r="P45" s="247"/>
      <c r="Q45" s="247"/>
      <c r="R45" s="247"/>
      <c r="S45" s="820"/>
      <c r="T45" s="819"/>
      <c r="U45" s="126"/>
      <c r="V45" s="1130"/>
      <c r="W45" s="126">
        <v>1</v>
      </c>
      <c r="X45" s="126"/>
      <c r="Y45" s="1130"/>
      <c r="Z45" s="126"/>
      <c r="AA45" s="1130"/>
      <c r="AB45" s="1208"/>
      <c r="AC45" s="126"/>
      <c r="AD45" s="126">
        <v>1</v>
      </c>
      <c r="AE45" s="126"/>
      <c r="AF45" s="126"/>
      <c r="AG45" s="126"/>
      <c r="AH45" s="1155"/>
      <c r="AI45" s="1154"/>
      <c r="AJ45" s="1128"/>
      <c r="AK45" s="1128"/>
      <c r="AL45" s="1128"/>
      <c r="AM45" s="1128"/>
      <c r="AN45" s="1128"/>
      <c r="AO45" s="1128"/>
      <c r="AP45" s="1128"/>
      <c r="AQ45" s="1128"/>
      <c r="AR45" s="1128"/>
      <c r="AS45" s="1128"/>
      <c r="AT45" s="1155"/>
      <c r="AU45" s="1155"/>
      <c r="AV45" s="1156"/>
      <c r="AW45" s="1157"/>
      <c r="AX45" s="1128"/>
      <c r="AY45" s="1128"/>
      <c r="AZ45" s="1128"/>
      <c r="BA45" s="1128"/>
      <c r="BB45" s="1157"/>
      <c r="BC45" s="1157"/>
      <c r="BD45" s="126"/>
      <c r="BE45" s="126"/>
      <c r="BF45" s="1157"/>
      <c r="BG45" s="126"/>
      <c r="BH45" s="820"/>
      <c r="BI45" s="128"/>
      <c r="BJ45" s="126"/>
      <c r="BK45" s="11"/>
      <c r="BL45" s="322"/>
      <c r="BM45" s="11"/>
      <c r="BN45" s="11"/>
      <c r="BO45" s="1157"/>
      <c r="BP45" s="11">
        <v>1</v>
      </c>
      <c r="BQ45" s="11"/>
      <c r="BR45" s="1129"/>
      <c r="BS45" s="1129"/>
      <c r="BT45" s="11"/>
      <c r="BU45" s="820"/>
      <c r="BV45" s="128">
        <v>1</v>
      </c>
      <c r="BW45" s="11"/>
      <c r="BX45" s="11"/>
      <c r="BY45" s="11"/>
      <c r="BZ45" s="126"/>
      <c r="CA45" s="11"/>
      <c r="CB45" s="126">
        <v>1</v>
      </c>
      <c r="CC45" s="927"/>
      <c r="CD45" s="11"/>
      <c r="CE45" s="126"/>
      <c r="CF45" s="11"/>
      <c r="CG45" s="210"/>
      <c r="CH45" s="322"/>
      <c r="CI45" s="11"/>
      <c r="CJ45" s="126"/>
      <c r="CK45" s="126"/>
      <c r="CL45" s="11"/>
      <c r="CM45" s="62"/>
      <c r="CN45" s="1128"/>
      <c r="CO45" s="126"/>
      <c r="CP45" s="126"/>
      <c r="CQ45" s="126"/>
      <c r="CR45" s="1128"/>
      <c r="CS45" s="126"/>
      <c r="CT45" s="1128"/>
      <c r="CU45" s="126"/>
      <c r="CV45" s="1128"/>
      <c r="CW45" s="1128"/>
      <c r="CX45" s="126"/>
      <c r="CY45" s="1128"/>
      <c r="CZ45" s="1128"/>
      <c r="DA45" s="1250"/>
      <c r="DB45" s="1251"/>
      <c r="DC45" s="1251"/>
      <c r="DD45" s="1251"/>
      <c r="DE45" s="1251"/>
      <c r="DF45" s="1251"/>
      <c r="DG45" s="1251"/>
      <c r="DH45" s="1251"/>
      <c r="DI45" s="1251"/>
      <c r="DJ45" s="1251"/>
      <c r="DK45" s="1251"/>
      <c r="DL45" s="1252"/>
      <c r="DM45" s="1253"/>
      <c r="DN45" s="819"/>
      <c r="DO45" s="126"/>
      <c r="DP45" s="126"/>
      <c r="DQ45" s="1128"/>
      <c r="DR45" s="126"/>
      <c r="DS45" s="126"/>
      <c r="DT45" s="126"/>
      <c r="DU45" s="126"/>
      <c r="DV45" s="126"/>
      <c r="DW45" s="126"/>
      <c r="DX45" s="126"/>
      <c r="DY45" s="820"/>
      <c r="DZ45" s="128"/>
      <c r="EA45" s="130"/>
      <c r="EB45" s="126"/>
      <c r="EC45" s="126"/>
      <c r="ED45" s="126"/>
      <c r="EE45" s="1276"/>
      <c r="EF45" s="1128"/>
      <c r="EG45" s="11"/>
      <c r="EH45" s="126"/>
      <c r="EI45" s="11"/>
      <c r="EJ45" s="126"/>
      <c r="EK45" s="62"/>
      <c r="EL45" s="1128"/>
      <c r="EM45" s="1128"/>
      <c r="EN45" s="1128"/>
      <c r="EO45" s="126"/>
      <c r="EP45" s="1128"/>
      <c r="EQ45" s="247"/>
      <c r="ER45" s="819"/>
      <c r="ES45" s="126"/>
      <c r="ET45" s="126"/>
      <c r="EU45" s="126"/>
      <c r="EV45" s="126"/>
      <c r="EW45" s="247"/>
      <c r="EX45" s="383">
        <f t="shared" si="2"/>
        <v>5</v>
      </c>
      <c r="EY45" s="384">
        <f t="shared" si="3"/>
        <v>0</v>
      </c>
      <c r="EZ45" s="384">
        <f t="shared" si="0"/>
        <v>0</v>
      </c>
      <c r="FA45" s="384">
        <f t="shared" si="4"/>
        <v>0</v>
      </c>
      <c r="FB45" s="384">
        <f t="shared" si="5"/>
        <v>0</v>
      </c>
      <c r="FC45" s="1321">
        <f t="shared" si="1"/>
        <v>5</v>
      </c>
      <c r="FD45" s="149"/>
      <c r="FE45" s="121">
        <v>1</v>
      </c>
      <c r="FF45" s="10"/>
      <c r="FG45" s="10"/>
      <c r="FH45" s="10"/>
      <c r="FI45" s="10"/>
      <c r="FJ45" s="10"/>
      <c r="FK45" s="10"/>
    </row>
    <row r="46" spans="1:167" ht="15.75" x14ac:dyDescent="0.25">
      <c r="A46">
        <v>43</v>
      </c>
      <c r="B46" s="1152" t="s">
        <v>417</v>
      </c>
      <c r="C46" s="64"/>
      <c r="D46" s="126"/>
      <c r="E46" s="126"/>
      <c r="F46" s="126"/>
      <c r="G46" s="126"/>
      <c r="H46" s="126"/>
      <c r="I46" s="126"/>
      <c r="J46" s="126"/>
      <c r="K46" s="15"/>
      <c r="L46" s="126"/>
      <c r="M46" s="126"/>
      <c r="N46" s="1128"/>
      <c r="O46" s="126"/>
      <c r="P46" s="247"/>
      <c r="Q46" s="247"/>
      <c r="R46" s="247"/>
      <c r="S46" s="820"/>
      <c r="T46" s="819"/>
      <c r="U46" s="126"/>
      <c r="V46" s="1128"/>
      <c r="W46" s="126">
        <v>1</v>
      </c>
      <c r="X46" s="126"/>
      <c r="Y46" s="1128"/>
      <c r="Z46" s="126"/>
      <c r="AA46" s="1128"/>
      <c r="AB46" s="1208">
        <v>1</v>
      </c>
      <c r="AC46" s="126"/>
      <c r="AD46" s="126">
        <v>1</v>
      </c>
      <c r="AE46" s="126"/>
      <c r="AF46" s="126"/>
      <c r="AG46" s="126"/>
      <c r="AH46" s="1155"/>
      <c r="AI46" s="1154"/>
      <c r="AJ46" s="1128"/>
      <c r="AK46" s="1128"/>
      <c r="AL46" s="1128"/>
      <c r="AM46" s="1128"/>
      <c r="AN46" s="1128"/>
      <c r="AO46" s="1128"/>
      <c r="AP46" s="1128"/>
      <c r="AQ46" s="1128"/>
      <c r="AR46" s="1128"/>
      <c r="AS46" s="1128"/>
      <c r="AT46" s="1155"/>
      <c r="AU46" s="1155"/>
      <c r="AV46" s="1156"/>
      <c r="AW46" s="1157"/>
      <c r="AX46" s="1128"/>
      <c r="AY46" s="1128"/>
      <c r="AZ46" s="1128"/>
      <c r="BA46" s="1128"/>
      <c r="BB46" s="1157"/>
      <c r="BC46" s="1157"/>
      <c r="BD46" s="126"/>
      <c r="BE46" s="126"/>
      <c r="BF46" s="1157"/>
      <c r="BG46" s="126"/>
      <c r="BH46" s="820"/>
      <c r="BI46" s="128"/>
      <c r="BJ46" s="126"/>
      <c r="BK46" s="11"/>
      <c r="BL46" s="322"/>
      <c r="BM46" s="11"/>
      <c r="BN46" s="11"/>
      <c r="BO46" s="1157"/>
      <c r="BP46" s="11">
        <v>1</v>
      </c>
      <c r="BQ46" s="11"/>
      <c r="BR46" s="1129"/>
      <c r="BS46" s="1129"/>
      <c r="BT46" s="11"/>
      <c r="BU46" s="820"/>
      <c r="BV46" s="128">
        <v>1</v>
      </c>
      <c r="BW46" s="11"/>
      <c r="BX46" s="11"/>
      <c r="BY46" s="11"/>
      <c r="BZ46" s="126"/>
      <c r="CA46" s="11"/>
      <c r="CB46" s="126">
        <v>1</v>
      </c>
      <c r="CC46" s="126"/>
      <c r="CD46" s="11">
        <v>1</v>
      </c>
      <c r="CE46" s="126"/>
      <c r="CF46" s="11"/>
      <c r="CG46" s="210">
        <v>1</v>
      </c>
      <c r="CH46" s="322"/>
      <c r="CI46" s="11"/>
      <c r="CJ46" s="126"/>
      <c r="CK46" s="126"/>
      <c r="CL46" s="11"/>
      <c r="CM46" s="62"/>
      <c r="CN46" s="1128"/>
      <c r="CO46" s="126"/>
      <c r="CP46" s="126"/>
      <c r="CQ46" s="126"/>
      <c r="CR46" s="1128"/>
      <c r="CS46" s="126"/>
      <c r="CT46" s="1128"/>
      <c r="CU46" s="126"/>
      <c r="CV46" s="1128"/>
      <c r="CW46" s="1128"/>
      <c r="CX46" s="126">
        <v>1</v>
      </c>
      <c r="CY46" s="1128"/>
      <c r="CZ46" s="1128"/>
      <c r="DA46" s="1250"/>
      <c r="DB46" s="1251"/>
      <c r="DC46" s="1251"/>
      <c r="DD46" s="1251"/>
      <c r="DE46" s="1251"/>
      <c r="DF46" s="1251"/>
      <c r="DG46" s="1251"/>
      <c r="DH46" s="1251"/>
      <c r="DI46" s="1251"/>
      <c r="DJ46" s="1251"/>
      <c r="DK46" s="1251"/>
      <c r="DL46" s="1252"/>
      <c r="DM46" s="1253"/>
      <c r="DN46" s="819"/>
      <c r="DO46" s="126"/>
      <c r="DP46" s="126"/>
      <c r="DQ46" s="1128"/>
      <c r="DR46" s="126"/>
      <c r="DS46" s="126"/>
      <c r="DT46" s="126"/>
      <c r="DU46" s="126"/>
      <c r="DV46" s="126"/>
      <c r="DW46" s="126"/>
      <c r="DX46" s="126"/>
      <c r="DY46" s="820"/>
      <c r="DZ46" s="128"/>
      <c r="EA46" s="130"/>
      <c r="EB46" s="126"/>
      <c r="EC46" s="126"/>
      <c r="ED46" s="126">
        <v>1</v>
      </c>
      <c r="EE46" s="1276"/>
      <c r="EF46" s="1128"/>
      <c r="EG46" s="11"/>
      <c r="EH46" s="126"/>
      <c r="EI46" s="11"/>
      <c r="EJ46" s="126"/>
      <c r="EK46" s="62">
        <v>1</v>
      </c>
      <c r="EL46" s="1128"/>
      <c r="EM46" s="1128"/>
      <c r="EN46" s="1128"/>
      <c r="EO46" s="126"/>
      <c r="EP46" s="1128"/>
      <c r="EQ46" s="247"/>
      <c r="ER46" s="819"/>
      <c r="ES46" s="126"/>
      <c r="ET46" s="126"/>
      <c r="EU46" s="126"/>
      <c r="EV46" s="126"/>
      <c r="EW46" s="247"/>
      <c r="EX46" s="383">
        <f t="shared" si="2"/>
        <v>5</v>
      </c>
      <c r="EY46" s="384">
        <f t="shared" si="3"/>
        <v>0</v>
      </c>
      <c r="EZ46" s="384">
        <f t="shared" si="0"/>
        <v>5</v>
      </c>
      <c r="FA46" s="384">
        <f t="shared" si="4"/>
        <v>0</v>
      </c>
      <c r="FB46" s="384">
        <f t="shared" si="5"/>
        <v>0</v>
      </c>
      <c r="FC46" s="1321">
        <f t="shared" si="1"/>
        <v>10</v>
      </c>
      <c r="FD46" s="149"/>
      <c r="FE46" s="121"/>
      <c r="FF46" s="10">
        <v>1</v>
      </c>
      <c r="FG46" s="10"/>
      <c r="FH46" s="10"/>
      <c r="FI46" s="10"/>
      <c r="FJ46" s="10"/>
      <c r="FK46" s="10"/>
    </row>
    <row r="47" spans="1:167" ht="15.75" x14ac:dyDescent="0.25">
      <c r="A47">
        <v>44</v>
      </c>
      <c r="B47" s="1152" t="s">
        <v>1032</v>
      </c>
      <c r="C47" s="955">
        <v>1</v>
      </c>
      <c r="D47" s="950"/>
      <c r="E47" s="950"/>
      <c r="F47" s="950">
        <v>1</v>
      </c>
      <c r="G47" s="954"/>
      <c r="H47" s="950">
        <v>1</v>
      </c>
      <c r="I47" s="950">
        <v>1</v>
      </c>
      <c r="J47" s="950"/>
      <c r="K47" s="951">
        <v>1</v>
      </c>
      <c r="L47" s="950"/>
      <c r="M47" s="950"/>
      <c r="N47" s="1131"/>
      <c r="O47" s="950">
        <v>1</v>
      </c>
      <c r="P47" s="953">
        <v>1</v>
      </c>
      <c r="Q47" s="953">
        <v>1</v>
      </c>
      <c r="R47" s="953">
        <v>1</v>
      </c>
      <c r="S47" s="954">
        <v>1</v>
      </c>
      <c r="T47" s="949">
        <v>1</v>
      </c>
      <c r="U47" s="950">
        <v>1</v>
      </c>
      <c r="V47" s="1128"/>
      <c r="W47" s="950"/>
      <c r="X47" s="950">
        <v>1</v>
      </c>
      <c r="Y47" s="1128"/>
      <c r="Z47" s="950">
        <v>1</v>
      </c>
      <c r="AA47" s="1128"/>
      <c r="AB47" s="1208">
        <v>1</v>
      </c>
      <c r="AC47" s="950"/>
      <c r="AD47" s="950"/>
      <c r="AE47" s="950"/>
      <c r="AF47" s="950"/>
      <c r="AG47" s="950"/>
      <c r="AH47" s="1155"/>
      <c r="AI47" s="1160"/>
      <c r="AJ47" s="1131"/>
      <c r="AK47" s="1131"/>
      <c r="AL47" s="1131"/>
      <c r="AM47" s="1131"/>
      <c r="AN47" s="1131"/>
      <c r="AO47" s="1131"/>
      <c r="AP47" s="1131"/>
      <c r="AQ47" s="1131"/>
      <c r="AR47" s="1131"/>
      <c r="AS47" s="1131"/>
      <c r="AT47" s="1159"/>
      <c r="AU47" s="1159"/>
      <c r="AV47" s="1161"/>
      <c r="AW47" s="1179"/>
      <c r="AX47" s="1131"/>
      <c r="AY47" s="1131"/>
      <c r="AZ47" s="1162"/>
      <c r="BA47" s="1131"/>
      <c r="BB47" s="1163"/>
      <c r="BC47" s="1163"/>
      <c r="BD47" s="950"/>
      <c r="BE47" s="950"/>
      <c r="BF47" s="1163"/>
      <c r="BG47" s="950"/>
      <c r="BH47" s="954"/>
      <c r="BI47" s="1139"/>
      <c r="BJ47" s="950"/>
      <c r="BK47" s="969"/>
      <c r="BL47" s="953"/>
      <c r="BM47" s="957"/>
      <c r="BN47" s="957"/>
      <c r="BO47" s="1163"/>
      <c r="BP47" s="957"/>
      <c r="BQ47" s="957"/>
      <c r="BR47" s="1135"/>
      <c r="BS47" s="1135"/>
      <c r="BT47" s="957"/>
      <c r="BU47" s="954"/>
      <c r="BV47" s="956"/>
      <c r="BW47" s="957"/>
      <c r="BX47" s="957"/>
      <c r="BY47" s="957"/>
      <c r="BZ47" s="817">
        <v>1</v>
      </c>
      <c r="CA47" s="957">
        <v>1</v>
      </c>
      <c r="CB47" s="950"/>
      <c r="CC47" s="950">
        <v>1</v>
      </c>
      <c r="CD47" s="957">
        <v>1</v>
      </c>
      <c r="CE47" s="950"/>
      <c r="CF47" s="957"/>
      <c r="CG47" s="1138"/>
      <c r="CH47" s="955"/>
      <c r="CI47" s="957"/>
      <c r="CJ47" s="950"/>
      <c r="CK47" s="950"/>
      <c r="CL47" s="957">
        <v>1</v>
      </c>
      <c r="CM47" s="150">
        <v>1</v>
      </c>
      <c r="CN47" s="1131"/>
      <c r="CO47" s="950">
        <v>1</v>
      </c>
      <c r="CP47" s="950">
        <v>1</v>
      </c>
      <c r="CQ47" s="950"/>
      <c r="CR47" s="1131"/>
      <c r="CS47" s="950"/>
      <c r="CT47" s="1131"/>
      <c r="CU47" s="950">
        <v>1</v>
      </c>
      <c r="CV47" s="1131"/>
      <c r="CW47" s="1131"/>
      <c r="CX47" s="950">
        <v>1</v>
      </c>
      <c r="CY47" s="1131"/>
      <c r="CZ47" s="1131"/>
      <c r="DA47" s="1260"/>
      <c r="DB47" s="1257"/>
      <c r="DC47" s="1257"/>
      <c r="DD47" s="1257"/>
      <c r="DE47" s="1257"/>
      <c r="DF47" s="1257"/>
      <c r="DG47" s="1257"/>
      <c r="DH47" s="1257"/>
      <c r="DI47" s="1257"/>
      <c r="DJ47" s="1257"/>
      <c r="DK47" s="1257"/>
      <c r="DL47" s="1256"/>
      <c r="DM47" s="1258"/>
      <c r="DN47" s="949"/>
      <c r="DO47" s="950"/>
      <c r="DP47" s="950"/>
      <c r="DQ47" s="1131"/>
      <c r="DR47" s="950"/>
      <c r="DS47" s="950"/>
      <c r="DT47" s="817">
        <v>1</v>
      </c>
      <c r="DU47" s="950">
        <v>1</v>
      </c>
      <c r="DV47" s="950"/>
      <c r="DW47" s="950">
        <v>1</v>
      </c>
      <c r="DX47" s="950">
        <v>1</v>
      </c>
      <c r="DY47" s="954"/>
      <c r="DZ47" s="956"/>
      <c r="EA47" s="969"/>
      <c r="EB47" s="950"/>
      <c r="EC47" s="950"/>
      <c r="ED47" s="950">
        <v>1</v>
      </c>
      <c r="EE47" s="1276"/>
      <c r="EF47" s="1131"/>
      <c r="EG47" s="957">
        <v>1</v>
      </c>
      <c r="EH47" s="950">
        <v>1</v>
      </c>
      <c r="EI47" s="957"/>
      <c r="EJ47" s="950">
        <v>1</v>
      </c>
      <c r="EK47" s="963">
        <v>1</v>
      </c>
      <c r="EL47" s="1131"/>
      <c r="EM47" s="1131"/>
      <c r="EN47" s="1131"/>
      <c r="EO47" s="950"/>
      <c r="EP47" s="1131"/>
      <c r="EQ47" s="953">
        <v>1</v>
      </c>
      <c r="ER47" s="949">
        <v>1</v>
      </c>
      <c r="ES47" s="950">
        <v>1</v>
      </c>
      <c r="ET47" s="950">
        <v>1</v>
      </c>
      <c r="EU47" s="950">
        <v>1</v>
      </c>
      <c r="EV47" s="950">
        <v>1</v>
      </c>
      <c r="EW47" s="953">
        <v>1</v>
      </c>
      <c r="EX47" s="383">
        <f t="shared" si="2"/>
        <v>3</v>
      </c>
      <c r="EY47" s="384">
        <f t="shared" si="3"/>
        <v>15</v>
      </c>
      <c r="EZ47" s="384">
        <f t="shared" si="0"/>
        <v>13</v>
      </c>
      <c r="FA47" s="384">
        <f t="shared" si="4"/>
        <v>6</v>
      </c>
      <c r="FB47" s="384">
        <f t="shared" si="5"/>
        <v>2</v>
      </c>
      <c r="FC47" s="1321">
        <f t="shared" si="1"/>
        <v>39</v>
      </c>
      <c r="FD47" s="149"/>
      <c r="FE47" s="121"/>
      <c r="FF47" s="10"/>
      <c r="FG47" s="10"/>
      <c r="FH47" s="10"/>
      <c r="FI47" s="10">
        <v>1</v>
      </c>
      <c r="FJ47" s="10"/>
      <c r="FK47" s="10"/>
    </row>
    <row r="48" spans="1:167" ht="15.75" x14ac:dyDescent="0.25">
      <c r="A48">
        <v>45</v>
      </c>
      <c r="B48" s="1152" t="s">
        <v>1277</v>
      </c>
      <c r="C48" s="64">
        <v>1</v>
      </c>
      <c r="D48" s="126"/>
      <c r="E48" s="126"/>
      <c r="F48" s="126">
        <v>1</v>
      </c>
      <c r="G48" s="126"/>
      <c r="H48" s="927">
        <v>1</v>
      </c>
      <c r="I48" s="126">
        <v>1</v>
      </c>
      <c r="J48" s="126"/>
      <c r="K48" s="15">
        <v>1</v>
      </c>
      <c r="L48" s="126"/>
      <c r="M48" s="126"/>
      <c r="N48" s="1128"/>
      <c r="O48" s="126">
        <v>1</v>
      </c>
      <c r="P48" s="247">
        <v>1</v>
      </c>
      <c r="Q48" s="247">
        <v>1</v>
      </c>
      <c r="R48" s="247">
        <v>1</v>
      </c>
      <c r="S48" s="820">
        <v>1</v>
      </c>
      <c r="T48" s="819">
        <v>1</v>
      </c>
      <c r="U48" s="126">
        <v>1</v>
      </c>
      <c r="V48" s="1128"/>
      <c r="W48" s="126"/>
      <c r="X48" s="126"/>
      <c r="Y48" s="1128"/>
      <c r="Z48" s="126"/>
      <c r="AA48" s="1128"/>
      <c r="AB48" s="1208">
        <v>1</v>
      </c>
      <c r="AC48" s="126"/>
      <c r="AD48" s="126"/>
      <c r="AE48" s="126"/>
      <c r="AF48" s="126"/>
      <c r="AG48" s="126"/>
      <c r="AH48" s="1167"/>
      <c r="AI48" s="1154"/>
      <c r="AJ48" s="1128"/>
      <c r="AK48" s="1128"/>
      <c r="AL48" s="1128"/>
      <c r="AM48" s="1128"/>
      <c r="AN48" s="1128"/>
      <c r="AO48" s="1128"/>
      <c r="AP48" s="1128"/>
      <c r="AQ48" s="1128"/>
      <c r="AR48" s="1128"/>
      <c r="AS48" s="1128"/>
      <c r="AT48" s="1155"/>
      <c r="AU48" s="1155"/>
      <c r="AV48" s="1156"/>
      <c r="AW48" s="1157"/>
      <c r="AX48" s="1128"/>
      <c r="AY48" s="1128"/>
      <c r="AZ48" s="1128"/>
      <c r="BA48" s="1128"/>
      <c r="BB48" s="1157"/>
      <c r="BC48" s="1157"/>
      <c r="BD48" s="126"/>
      <c r="BE48" s="126"/>
      <c r="BF48" s="1157"/>
      <c r="BG48" s="126"/>
      <c r="BH48" s="820"/>
      <c r="BI48" s="128"/>
      <c r="BJ48" s="126"/>
      <c r="BK48" s="11"/>
      <c r="BL48" s="247"/>
      <c r="BM48" s="11"/>
      <c r="BN48" s="11"/>
      <c r="BO48" s="1157"/>
      <c r="BP48" s="11"/>
      <c r="BQ48" s="11"/>
      <c r="BR48" s="1129"/>
      <c r="BS48" s="1129"/>
      <c r="BT48" s="11"/>
      <c r="BU48" s="654"/>
      <c r="BV48" s="128"/>
      <c r="BW48" s="11"/>
      <c r="BX48" s="11"/>
      <c r="BY48" s="11"/>
      <c r="BZ48" s="126"/>
      <c r="CA48" s="11">
        <v>1</v>
      </c>
      <c r="CB48" s="126"/>
      <c r="CC48" s="126"/>
      <c r="CD48" s="11">
        <v>1</v>
      </c>
      <c r="CE48" s="126"/>
      <c r="CF48" s="11"/>
      <c r="CG48" s="210">
        <v>1</v>
      </c>
      <c r="CH48" s="322"/>
      <c r="CI48" s="11"/>
      <c r="CJ48" s="126">
        <v>1</v>
      </c>
      <c r="CK48" s="126"/>
      <c r="CL48" s="11"/>
      <c r="CM48" s="62">
        <v>1</v>
      </c>
      <c r="CN48" s="1128"/>
      <c r="CO48" s="126">
        <v>1</v>
      </c>
      <c r="CP48" s="126">
        <v>1</v>
      </c>
      <c r="CQ48" s="126"/>
      <c r="CR48" s="1128"/>
      <c r="CS48" s="126">
        <v>1</v>
      </c>
      <c r="CT48" s="1128"/>
      <c r="CU48" s="126">
        <v>1</v>
      </c>
      <c r="CV48" s="1128"/>
      <c r="CW48" s="1128"/>
      <c r="CX48" s="126">
        <v>1</v>
      </c>
      <c r="CY48" s="1128"/>
      <c r="CZ48" s="1128"/>
      <c r="DA48" s="1250"/>
      <c r="DB48" s="1251"/>
      <c r="DC48" s="1251"/>
      <c r="DD48" s="1251"/>
      <c r="DE48" s="1251"/>
      <c r="DF48" s="1251"/>
      <c r="DG48" s="1251"/>
      <c r="DH48" s="1251"/>
      <c r="DI48" s="1251"/>
      <c r="DJ48" s="1251"/>
      <c r="DK48" s="1251"/>
      <c r="DL48" s="1252"/>
      <c r="DM48" s="1253"/>
      <c r="DN48" s="819"/>
      <c r="DO48" s="126"/>
      <c r="DP48" s="126"/>
      <c r="DQ48" s="1128"/>
      <c r="DR48" s="126"/>
      <c r="DS48" s="126"/>
      <c r="DT48" s="126">
        <v>1</v>
      </c>
      <c r="DU48" s="126">
        <v>1</v>
      </c>
      <c r="DV48" s="126"/>
      <c r="DW48" s="126"/>
      <c r="DX48" s="126">
        <v>1</v>
      </c>
      <c r="DY48" s="820"/>
      <c r="DZ48" s="128"/>
      <c r="EA48" s="130"/>
      <c r="EB48" s="126"/>
      <c r="EC48" s="126"/>
      <c r="ED48" s="126">
        <v>1</v>
      </c>
      <c r="EE48" s="1276"/>
      <c r="EF48" s="1128"/>
      <c r="EG48" s="11"/>
      <c r="EH48" s="126">
        <v>1</v>
      </c>
      <c r="EI48" s="11"/>
      <c r="EJ48" s="126"/>
      <c r="EK48" s="62">
        <v>1</v>
      </c>
      <c r="EL48" s="1128"/>
      <c r="EM48" s="1128"/>
      <c r="EN48" s="1128"/>
      <c r="EO48" s="126"/>
      <c r="EP48" s="1128"/>
      <c r="EQ48" s="247">
        <v>1</v>
      </c>
      <c r="ER48" s="819"/>
      <c r="ES48" s="126"/>
      <c r="ET48" s="126"/>
      <c r="EU48" s="126"/>
      <c r="EV48" s="126"/>
      <c r="EW48" s="247"/>
      <c r="EX48" s="383">
        <f t="shared" si="2"/>
        <v>2</v>
      </c>
      <c r="EY48" s="384">
        <f t="shared" si="3"/>
        <v>6</v>
      </c>
      <c r="EZ48" s="384">
        <f t="shared" si="0"/>
        <v>15</v>
      </c>
      <c r="FA48" s="384">
        <f t="shared" si="4"/>
        <v>4</v>
      </c>
      <c r="FB48" s="384">
        <f t="shared" si="5"/>
        <v>1</v>
      </c>
      <c r="FC48" s="1321">
        <f t="shared" si="1"/>
        <v>28</v>
      </c>
      <c r="FD48" s="149"/>
      <c r="FE48" s="121"/>
      <c r="FF48" s="10"/>
      <c r="FG48" s="10"/>
      <c r="FH48" s="10">
        <v>1</v>
      </c>
      <c r="FI48" s="10"/>
      <c r="FJ48" s="10"/>
      <c r="FK48" s="10"/>
    </row>
    <row r="49" spans="1:167" ht="15.75" x14ac:dyDescent="0.25">
      <c r="A49">
        <v>46</v>
      </c>
      <c r="B49" s="1152" t="s">
        <v>575</v>
      </c>
      <c r="C49" s="64"/>
      <c r="D49" s="126"/>
      <c r="E49" s="126"/>
      <c r="F49" s="126"/>
      <c r="G49" s="126"/>
      <c r="H49" s="126"/>
      <c r="I49" s="126"/>
      <c r="J49" s="126"/>
      <c r="K49" s="15"/>
      <c r="L49" s="126"/>
      <c r="M49" s="126"/>
      <c r="N49" s="1128"/>
      <c r="O49" s="126"/>
      <c r="P49" s="247">
        <v>1</v>
      </c>
      <c r="Q49" s="247">
        <v>1</v>
      </c>
      <c r="R49" s="247">
        <v>1</v>
      </c>
      <c r="S49" s="820">
        <v>1</v>
      </c>
      <c r="T49" s="819">
        <v>1</v>
      </c>
      <c r="U49" s="126">
        <v>1</v>
      </c>
      <c r="V49" s="1128"/>
      <c r="W49" s="126"/>
      <c r="X49" s="126"/>
      <c r="Y49" s="1128"/>
      <c r="Z49" s="126"/>
      <c r="AA49" s="1128"/>
      <c r="AB49" s="1208"/>
      <c r="AC49" s="126"/>
      <c r="AD49" s="126"/>
      <c r="AE49" s="126"/>
      <c r="AF49" s="126"/>
      <c r="AG49" s="126"/>
      <c r="AH49" s="1155"/>
      <c r="AI49" s="1154"/>
      <c r="AJ49" s="1128"/>
      <c r="AK49" s="1128"/>
      <c r="AL49" s="1128"/>
      <c r="AM49" s="1128"/>
      <c r="AN49" s="1128"/>
      <c r="AO49" s="1128"/>
      <c r="AP49" s="1128"/>
      <c r="AQ49" s="1128"/>
      <c r="AR49" s="1128"/>
      <c r="AS49" s="1128"/>
      <c r="AT49" s="1155"/>
      <c r="AU49" s="1155"/>
      <c r="AV49" s="1156"/>
      <c r="AW49" s="1157"/>
      <c r="AX49" s="1128"/>
      <c r="AY49" s="1128"/>
      <c r="AZ49" s="1128"/>
      <c r="BA49" s="1128"/>
      <c r="BB49" s="1157"/>
      <c r="BC49" s="1157"/>
      <c r="BD49" s="126"/>
      <c r="BE49" s="126"/>
      <c r="BF49" s="1157"/>
      <c r="BG49" s="126"/>
      <c r="BH49" s="820"/>
      <c r="BI49" s="128"/>
      <c r="BJ49" s="126"/>
      <c r="BK49" s="11"/>
      <c r="BL49" s="322"/>
      <c r="BM49" s="11"/>
      <c r="BN49" s="11"/>
      <c r="BO49" s="1157"/>
      <c r="BP49" s="11"/>
      <c r="BQ49" s="11"/>
      <c r="BR49" s="1129"/>
      <c r="BS49" s="1129"/>
      <c r="BT49" s="11"/>
      <c r="BU49" s="820"/>
      <c r="BV49" s="128"/>
      <c r="BW49" s="11"/>
      <c r="BX49" s="11"/>
      <c r="BY49" s="11"/>
      <c r="BZ49" s="126"/>
      <c r="CA49" s="11"/>
      <c r="CB49" s="126"/>
      <c r="CC49" s="126"/>
      <c r="CD49" s="11"/>
      <c r="CE49" s="126"/>
      <c r="CF49" s="11"/>
      <c r="CG49" s="210"/>
      <c r="CH49" s="322"/>
      <c r="CI49" s="11"/>
      <c r="CJ49" s="126"/>
      <c r="CK49" s="126"/>
      <c r="CL49" s="11"/>
      <c r="CM49" s="62"/>
      <c r="CN49" s="1128"/>
      <c r="CO49" s="126"/>
      <c r="CP49" s="126"/>
      <c r="CQ49" s="126"/>
      <c r="CR49" s="1128"/>
      <c r="CS49" s="126"/>
      <c r="CT49" s="1128"/>
      <c r="CU49" s="126"/>
      <c r="CV49" s="1128"/>
      <c r="CW49" s="1128"/>
      <c r="CX49" s="126"/>
      <c r="CY49" s="1128"/>
      <c r="CZ49" s="1128"/>
      <c r="DA49" s="1250"/>
      <c r="DB49" s="1251"/>
      <c r="DC49" s="1251"/>
      <c r="DD49" s="1251"/>
      <c r="DE49" s="1251"/>
      <c r="DF49" s="1251"/>
      <c r="DG49" s="1251"/>
      <c r="DH49" s="1251"/>
      <c r="DI49" s="1251"/>
      <c r="DJ49" s="1251"/>
      <c r="DK49" s="1251"/>
      <c r="DL49" s="1252"/>
      <c r="DM49" s="1253"/>
      <c r="DN49" s="819"/>
      <c r="DO49" s="126"/>
      <c r="DP49" s="126"/>
      <c r="DQ49" s="1128"/>
      <c r="DR49" s="126"/>
      <c r="DS49" s="126"/>
      <c r="DT49" s="126"/>
      <c r="DU49" s="126"/>
      <c r="DV49" s="126"/>
      <c r="DW49" s="126"/>
      <c r="DX49" s="126"/>
      <c r="DY49" s="820"/>
      <c r="DZ49" s="128"/>
      <c r="EA49" s="130"/>
      <c r="EB49" s="126"/>
      <c r="EC49" s="126"/>
      <c r="ED49" s="126"/>
      <c r="EE49" s="1276"/>
      <c r="EF49" s="1128"/>
      <c r="EG49" s="11"/>
      <c r="EH49" s="126"/>
      <c r="EI49" s="11"/>
      <c r="EJ49" s="126"/>
      <c r="EK49" s="62"/>
      <c r="EL49" s="1128"/>
      <c r="EM49" s="1128"/>
      <c r="EN49" s="1128"/>
      <c r="EO49" s="126"/>
      <c r="EP49" s="1128"/>
      <c r="EQ49" s="247"/>
      <c r="ER49" s="819"/>
      <c r="ES49" s="126"/>
      <c r="ET49" s="126"/>
      <c r="EU49" s="126"/>
      <c r="EV49" s="126"/>
      <c r="EW49" s="247"/>
      <c r="EX49" s="383">
        <f t="shared" si="2"/>
        <v>1</v>
      </c>
      <c r="EY49" s="384">
        <f t="shared" si="3"/>
        <v>1</v>
      </c>
      <c r="EZ49" s="384">
        <f t="shared" si="0"/>
        <v>1</v>
      </c>
      <c r="FA49" s="384">
        <f t="shared" si="4"/>
        <v>2</v>
      </c>
      <c r="FB49" s="384">
        <f t="shared" si="5"/>
        <v>1</v>
      </c>
      <c r="FC49" s="1321">
        <f t="shared" si="1"/>
        <v>6</v>
      </c>
      <c r="FD49" s="1290"/>
      <c r="FE49" s="1211"/>
      <c r="FF49" s="10">
        <v>1</v>
      </c>
      <c r="FG49" s="10"/>
      <c r="FH49" s="10"/>
      <c r="FI49" s="10"/>
      <c r="FJ49" s="10"/>
      <c r="FK49" s="10"/>
    </row>
    <row r="50" spans="1:167" ht="15.75" x14ac:dyDescent="0.25">
      <c r="A50">
        <v>47</v>
      </c>
      <c r="B50" s="1152" t="s">
        <v>459</v>
      </c>
      <c r="C50" s="64">
        <v>1</v>
      </c>
      <c r="D50" s="126"/>
      <c r="E50" s="126">
        <v>1</v>
      </c>
      <c r="F50" s="126"/>
      <c r="G50" s="126"/>
      <c r="H50" s="126"/>
      <c r="I50" s="126"/>
      <c r="J50" s="126"/>
      <c r="K50" s="15"/>
      <c r="L50" s="126"/>
      <c r="M50" s="126"/>
      <c r="N50" s="1128"/>
      <c r="O50" s="126"/>
      <c r="P50" s="247"/>
      <c r="Q50" s="247"/>
      <c r="R50" s="247"/>
      <c r="S50" s="820"/>
      <c r="T50" s="819"/>
      <c r="U50" s="126"/>
      <c r="V50" s="1128"/>
      <c r="W50" s="126"/>
      <c r="X50" s="126"/>
      <c r="Y50" s="1128"/>
      <c r="Z50" s="126"/>
      <c r="AA50" s="1128"/>
      <c r="AB50" s="1208"/>
      <c r="AC50" s="126"/>
      <c r="AD50" s="126">
        <v>1</v>
      </c>
      <c r="AE50" s="126"/>
      <c r="AF50" s="126"/>
      <c r="AG50" s="126"/>
      <c r="AH50" s="1155"/>
      <c r="AI50" s="1154"/>
      <c r="AJ50" s="1128"/>
      <c r="AK50" s="1128"/>
      <c r="AL50" s="1128"/>
      <c r="AM50" s="1128"/>
      <c r="AN50" s="1128"/>
      <c r="AO50" s="1128"/>
      <c r="AP50" s="1128"/>
      <c r="AQ50" s="1128"/>
      <c r="AR50" s="1128"/>
      <c r="AS50" s="1128"/>
      <c r="AT50" s="1155"/>
      <c r="AU50" s="1155"/>
      <c r="AV50" s="1156"/>
      <c r="AW50" s="1157"/>
      <c r="AX50" s="1128"/>
      <c r="AY50" s="1128"/>
      <c r="AZ50" s="1128"/>
      <c r="BA50" s="1128"/>
      <c r="BB50" s="1157"/>
      <c r="BC50" s="1157"/>
      <c r="BD50" s="126"/>
      <c r="BE50" s="126"/>
      <c r="BF50" s="1157"/>
      <c r="BG50" s="126">
        <v>1</v>
      </c>
      <c r="BH50" s="820"/>
      <c r="BI50" s="128">
        <v>1</v>
      </c>
      <c r="BJ50" s="126"/>
      <c r="BK50" s="11"/>
      <c r="BL50" s="247"/>
      <c r="BM50" s="11"/>
      <c r="BN50" s="11"/>
      <c r="BO50" s="1157"/>
      <c r="BP50" s="11">
        <v>1</v>
      </c>
      <c r="BQ50" s="11"/>
      <c r="BR50" s="1129"/>
      <c r="BS50" s="1129"/>
      <c r="BT50" s="11"/>
      <c r="BU50" s="820"/>
      <c r="BV50" s="128">
        <v>1</v>
      </c>
      <c r="BW50" s="11"/>
      <c r="BX50" s="11"/>
      <c r="BY50" s="11"/>
      <c r="BZ50" s="126"/>
      <c r="CA50" s="11"/>
      <c r="CB50" s="15"/>
      <c r="CC50" s="126"/>
      <c r="CD50" s="11"/>
      <c r="CE50" s="15"/>
      <c r="CF50" s="11"/>
      <c r="CG50" s="210"/>
      <c r="CH50" s="690">
        <v>1</v>
      </c>
      <c r="CI50" s="11"/>
      <c r="CJ50" s="15"/>
      <c r="CK50" s="15"/>
      <c r="CL50" s="11"/>
      <c r="CM50" s="62"/>
      <c r="CN50" s="1207"/>
      <c r="CO50" s="15"/>
      <c r="CP50" s="15"/>
      <c r="CQ50" s="15"/>
      <c r="CR50" s="1207"/>
      <c r="CS50" s="15"/>
      <c r="CT50" s="1207"/>
      <c r="CU50" s="15"/>
      <c r="CV50" s="1207"/>
      <c r="CW50" s="1207"/>
      <c r="CX50" s="15"/>
      <c r="CY50" s="1207"/>
      <c r="CZ50" s="1207"/>
      <c r="DA50" s="1246"/>
      <c r="DB50" s="1247"/>
      <c r="DC50" s="1247"/>
      <c r="DD50" s="1247"/>
      <c r="DE50" s="1247"/>
      <c r="DF50" s="1247"/>
      <c r="DG50" s="1247"/>
      <c r="DH50" s="1247"/>
      <c r="DI50" s="1247"/>
      <c r="DJ50" s="1247"/>
      <c r="DK50" s="1247"/>
      <c r="DL50" s="1248"/>
      <c r="DM50" s="1249"/>
      <c r="DN50" s="655"/>
      <c r="DO50" s="15"/>
      <c r="DP50" s="15"/>
      <c r="DQ50" s="1207"/>
      <c r="DR50" s="15"/>
      <c r="DS50" s="15"/>
      <c r="DT50" s="15"/>
      <c r="DU50" s="15"/>
      <c r="DV50" s="126"/>
      <c r="DW50" s="126"/>
      <c r="DX50" s="126"/>
      <c r="DY50" s="820"/>
      <c r="DZ50" s="128"/>
      <c r="EA50" s="130"/>
      <c r="EB50" s="126"/>
      <c r="EC50" s="126"/>
      <c r="ED50" s="126"/>
      <c r="EE50" s="1276"/>
      <c r="EF50" s="1128"/>
      <c r="EG50" s="11"/>
      <c r="EH50" s="126"/>
      <c r="EI50" s="11">
        <v>1</v>
      </c>
      <c r="EJ50" s="126"/>
      <c r="EK50" s="62"/>
      <c r="EL50" s="1128"/>
      <c r="EM50" s="1128"/>
      <c r="EN50" s="1128"/>
      <c r="EO50" s="126"/>
      <c r="EP50" s="1128"/>
      <c r="EQ50" s="247"/>
      <c r="ER50" s="819"/>
      <c r="ES50" s="126"/>
      <c r="ET50" s="126"/>
      <c r="EU50" s="126"/>
      <c r="EV50" s="126"/>
      <c r="EW50" s="247"/>
      <c r="EX50" s="383">
        <f t="shared" si="2"/>
        <v>8</v>
      </c>
      <c r="EY50" s="384">
        <f t="shared" si="3"/>
        <v>0</v>
      </c>
      <c r="EZ50" s="384">
        <f t="shared" si="0"/>
        <v>1</v>
      </c>
      <c r="FA50" s="384">
        <f t="shared" si="4"/>
        <v>0</v>
      </c>
      <c r="FB50" s="384">
        <f t="shared" si="5"/>
        <v>0</v>
      </c>
      <c r="FC50" s="1321">
        <f t="shared" si="1"/>
        <v>9</v>
      </c>
      <c r="FD50" s="1290"/>
      <c r="FE50" s="1211"/>
      <c r="FF50" s="10">
        <v>1</v>
      </c>
      <c r="FG50" s="10"/>
      <c r="FH50" s="10"/>
      <c r="FI50" s="10"/>
      <c r="FJ50" s="10"/>
      <c r="FK50" s="10"/>
    </row>
    <row r="51" spans="1:167" ht="15.75" x14ac:dyDescent="0.25">
      <c r="A51">
        <v>48</v>
      </c>
      <c r="B51" s="1152" t="s">
        <v>769</v>
      </c>
      <c r="C51" s="64"/>
      <c r="D51" s="126"/>
      <c r="E51" s="126"/>
      <c r="F51" s="126">
        <v>1</v>
      </c>
      <c r="G51" s="126"/>
      <c r="H51" s="126">
        <v>1</v>
      </c>
      <c r="I51" s="126">
        <v>1</v>
      </c>
      <c r="J51" s="126">
        <v>1</v>
      </c>
      <c r="K51" s="15"/>
      <c r="L51" s="126"/>
      <c r="M51" s="126"/>
      <c r="N51" s="1128"/>
      <c r="O51" s="126"/>
      <c r="P51" s="247"/>
      <c r="Q51" s="247"/>
      <c r="R51" s="247"/>
      <c r="S51" s="820"/>
      <c r="T51" s="819"/>
      <c r="U51" s="126"/>
      <c r="V51" s="1128"/>
      <c r="W51" s="126"/>
      <c r="X51" s="126"/>
      <c r="Y51" s="1128"/>
      <c r="Z51" s="126"/>
      <c r="AA51" s="1128"/>
      <c r="AB51" s="1208">
        <v>1</v>
      </c>
      <c r="AC51" s="126">
        <v>1</v>
      </c>
      <c r="AD51" s="126"/>
      <c r="AE51" s="126">
        <v>1</v>
      </c>
      <c r="AF51" s="126"/>
      <c r="AG51" s="126">
        <v>1</v>
      </c>
      <c r="AH51" s="1155"/>
      <c r="AI51" s="1154"/>
      <c r="AJ51" s="1128"/>
      <c r="AK51" s="1128"/>
      <c r="AL51" s="1128"/>
      <c r="AM51" s="1128"/>
      <c r="AN51" s="1128"/>
      <c r="AO51" s="1128"/>
      <c r="AP51" s="1128"/>
      <c r="AQ51" s="1128"/>
      <c r="AR51" s="1128"/>
      <c r="AS51" s="1128"/>
      <c r="AT51" s="1155"/>
      <c r="AU51" s="1155"/>
      <c r="AV51" s="1156"/>
      <c r="AW51" s="1157"/>
      <c r="AX51" s="1128"/>
      <c r="AY51" s="1128"/>
      <c r="AZ51" s="1128"/>
      <c r="BA51" s="1128"/>
      <c r="BB51" s="1157"/>
      <c r="BC51" s="1157"/>
      <c r="BD51" s="126"/>
      <c r="BE51" s="126"/>
      <c r="BF51" s="1157"/>
      <c r="BG51" s="126"/>
      <c r="BH51" s="820"/>
      <c r="BI51" s="128"/>
      <c r="BJ51" s="817">
        <v>1</v>
      </c>
      <c r="BK51" s="11"/>
      <c r="BL51" s="322"/>
      <c r="BM51" s="11">
        <v>1</v>
      </c>
      <c r="BN51" s="11"/>
      <c r="BO51" s="1157"/>
      <c r="BP51" s="11"/>
      <c r="BQ51" s="11"/>
      <c r="BR51" s="1129"/>
      <c r="BS51" s="1129"/>
      <c r="BT51" s="11"/>
      <c r="BU51" s="820"/>
      <c r="BV51" s="128"/>
      <c r="BW51" s="11"/>
      <c r="BX51" s="11">
        <v>1</v>
      </c>
      <c r="BY51" s="11">
        <v>1</v>
      </c>
      <c r="BZ51" s="126">
        <v>1</v>
      </c>
      <c r="CA51" s="11"/>
      <c r="CB51" s="126"/>
      <c r="CC51" s="126">
        <v>1</v>
      </c>
      <c r="CD51" s="11"/>
      <c r="CE51" s="126"/>
      <c r="CF51" s="11"/>
      <c r="CG51" s="210"/>
      <c r="CH51" s="322"/>
      <c r="CI51" s="11"/>
      <c r="CJ51" s="126"/>
      <c r="CK51" s="126"/>
      <c r="CL51" s="11"/>
      <c r="CM51" s="62"/>
      <c r="CN51" s="1128"/>
      <c r="CO51" s="126"/>
      <c r="CP51" s="126"/>
      <c r="CQ51" s="126"/>
      <c r="CR51" s="1128"/>
      <c r="CS51" s="126"/>
      <c r="CT51" s="1128"/>
      <c r="CU51" s="126"/>
      <c r="CV51" s="1128"/>
      <c r="CW51" s="1128"/>
      <c r="CX51" s="126"/>
      <c r="CY51" s="1128"/>
      <c r="CZ51" s="1128"/>
      <c r="DA51" s="1250"/>
      <c r="DB51" s="1251"/>
      <c r="DC51" s="1251"/>
      <c r="DD51" s="1251"/>
      <c r="DE51" s="1251"/>
      <c r="DF51" s="1251"/>
      <c r="DG51" s="1251"/>
      <c r="DH51" s="1261"/>
      <c r="DI51" s="1251"/>
      <c r="DJ51" s="1251"/>
      <c r="DK51" s="1251"/>
      <c r="DL51" s="1252"/>
      <c r="DM51" s="1253"/>
      <c r="DN51" s="819"/>
      <c r="DO51" s="126"/>
      <c r="DP51" s="126"/>
      <c r="DQ51" s="1128"/>
      <c r="DR51" s="126"/>
      <c r="DS51" s="126"/>
      <c r="DT51" s="126"/>
      <c r="DU51" s="126"/>
      <c r="DV51" s="126"/>
      <c r="DW51" s="126"/>
      <c r="DX51" s="126">
        <v>1</v>
      </c>
      <c r="DY51" s="820"/>
      <c r="DZ51" s="128"/>
      <c r="EA51" s="130"/>
      <c r="EB51" s="126"/>
      <c r="EC51" s="126"/>
      <c r="ED51" s="126"/>
      <c r="EE51" s="1276"/>
      <c r="EF51" s="1128"/>
      <c r="EG51" s="937">
        <v>1</v>
      </c>
      <c r="EH51" s="126"/>
      <c r="EI51" s="11"/>
      <c r="EJ51" s="126">
        <v>1</v>
      </c>
      <c r="EK51" s="62"/>
      <c r="EL51" s="1128"/>
      <c r="EM51" s="1128"/>
      <c r="EN51" s="1128"/>
      <c r="EO51" s="126"/>
      <c r="EP51" s="1128"/>
      <c r="EQ51" s="247"/>
      <c r="ER51" s="819">
        <v>1</v>
      </c>
      <c r="ES51" s="126">
        <v>1</v>
      </c>
      <c r="ET51" s="126">
        <v>1</v>
      </c>
      <c r="EU51" s="126">
        <v>1</v>
      </c>
      <c r="EV51" s="126">
        <v>1</v>
      </c>
      <c r="EW51" s="247">
        <v>1</v>
      </c>
      <c r="EX51" s="383">
        <f t="shared" si="2"/>
        <v>2</v>
      </c>
      <c r="EY51" s="384">
        <f t="shared" si="3"/>
        <v>10</v>
      </c>
      <c r="EZ51" s="384">
        <f t="shared" si="0"/>
        <v>2</v>
      </c>
      <c r="FA51" s="384">
        <f t="shared" si="4"/>
        <v>4</v>
      </c>
      <c r="FB51" s="384">
        <f t="shared" si="5"/>
        <v>4</v>
      </c>
      <c r="FC51" s="1321">
        <f t="shared" si="1"/>
        <v>22</v>
      </c>
      <c r="FD51" s="1290"/>
      <c r="FE51" s="1211"/>
      <c r="FF51" s="10"/>
      <c r="FG51" s="10">
        <v>1</v>
      </c>
      <c r="FH51" s="10"/>
      <c r="FI51" s="10"/>
      <c r="FJ51" s="10"/>
      <c r="FK51" s="10"/>
    </row>
    <row r="52" spans="1:167" ht="15.75" x14ac:dyDescent="0.25">
      <c r="A52">
        <v>49</v>
      </c>
      <c r="B52" s="1152" t="s">
        <v>516</v>
      </c>
      <c r="C52" s="64">
        <v>1</v>
      </c>
      <c r="D52" s="126"/>
      <c r="E52" s="126"/>
      <c r="F52" s="126">
        <v>1</v>
      </c>
      <c r="G52" s="126"/>
      <c r="H52" s="126">
        <v>1</v>
      </c>
      <c r="I52" s="126">
        <v>1</v>
      </c>
      <c r="J52" s="126"/>
      <c r="K52" s="15">
        <v>1</v>
      </c>
      <c r="L52" s="126"/>
      <c r="M52" s="126"/>
      <c r="N52" s="1128"/>
      <c r="O52" s="126"/>
      <c r="P52" s="247"/>
      <c r="Q52" s="247"/>
      <c r="R52" s="247"/>
      <c r="S52" s="820"/>
      <c r="T52" s="819"/>
      <c r="U52" s="126"/>
      <c r="V52" s="1128"/>
      <c r="W52" s="126"/>
      <c r="X52" s="126"/>
      <c r="Y52" s="1128"/>
      <c r="Z52" s="126"/>
      <c r="AA52" s="1128"/>
      <c r="AB52" s="1208">
        <v>1</v>
      </c>
      <c r="AC52" s="126"/>
      <c r="AD52" s="126"/>
      <c r="AE52" s="126"/>
      <c r="AF52" s="126">
        <v>1</v>
      </c>
      <c r="AG52" s="126"/>
      <c r="AH52" s="1155"/>
      <c r="AI52" s="1154"/>
      <c r="AJ52" s="1128"/>
      <c r="AK52" s="1128"/>
      <c r="AL52" s="1128"/>
      <c r="AM52" s="1128"/>
      <c r="AN52" s="1128"/>
      <c r="AO52" s="1128"/>
      <c r="AP52" s="1128"/>
      <c r="AQ52" s="1128"/>
      <c r="AR52" s="1128"/>
      <c r="AS52" s="1128"/>
      <c r="AT52" s="1155"/>
      <c r="AU52" s="1155"/>
      <c r="AV52" s="1156"/>
      <c r="AW52" s="1157"/>
      <c r="AX52" s="1128"/>
      <c r="AY52" s="1128"/>
      <c r="AZ52" s="1128"/>
      <c r="BA52" s="1128"/>
      <c r="BB52" s="1157"/>
      <c r="BC52" s="1157"/>
      <c r="BD52" s="126"/>
      <c r="BE52" s="126">
        <v>1</v>
      </c>
      <c r="BF52" s="1157"/>
      <c r="BG52" s="126"/>
      <c r="BH52" s="820">
        <v>1</v>
      </c>
      <c r="BI52" s="128"/>
      <c r="BJ52" s="126"/>
      <c r="BK52" s="11"/>
      <c r="BL52" s="1137"/>
      <c r="BM52" s="11"/>
      <c r="BN52" s="11"/>
      <c r="BO52" s="1157"/>
      <c r="BP52" s="11"/>
      <c r="BQ52" s="11"/>
      <c r="BR52" s="1129">
        <v>1</v>
      </c>
      <c r="BS52" s="1129"/>
      <c r="BT52" s="11"/>
      <c r="BU52" s="820">
        <v>1</v>
      </c>
      <c r="BV52" s="128"/>
      <c r="BW52" s="11"/>
      <c r="BX52" s="11"/>
      <c r="BY52" s="11"/>
      <c r="BZ52" s="126"/>
      <c r="CA52" s="98">
        <v>1</v>
      </c>
      <c r="CB52" s="126"/>
      <c r="CC52" s="126"/>
      <c r="CD52" s="11">
        <v>1</v>
      </c>
      <c r="CE52" s="126"/>
      <c r="CF52" s="11">
        <v>1</v>
      </c>
      <c r="CG52" s="210">
        <v>1</v>
      </c>
      <c r="CH52" s="322"/>
      <c r="CI52" s="11">
        <v>1</v>
      </c>
      <c r="CJ52" s="126">
        <v>1</v>
      </c>
      <c r="CK52" s="126"/>
      <c r="CL52" s="11">
        <v>1</v>
      </c>
      <c r="CM52" s="62">
        <v>1</v>
      </c>
      <c r="CN52" s="1128"/>
      <c r="CO52" s="126">
        <v>1</v>
      </c>
      <c r="CP52" s="126">
        <v>1</v>
      </c>
      <c r="CQ52" s="126"/>
      <c r="CR52" s="1128"/>
      <c r="CS52" s="126"/>
      <c r="CT52" s="1128"/>
      <c r="CU52" s="126">
        <v>1</v>
      </c>
      <c r="CV52" s="1128"/>
      <c r="CW52" s="1128"/>
      <c r="CX52" s="817">
        <v>1</v>
      </c>
      <c r="CY52" s="1128"/>
      <c r="CZ52" s="1128"/>
      <c r="DA52" s="1250"/>
      <c r="DB52" s="1251"/>
      <c r="DC52" s="1261"/>
      <c r="DD52" s="1251"/>
      <c r="DE52" s="1251"/>
      <c r="DF52" s="1251"/>
      <c r="DG52" s="1251"/>
      <c r="DH52" s="1251"/>
      <c r="DI52" s="1251"/>
      <c r="DJ52" s="1251"/>
      <c r="DK52" s="1251"/>
      <c r="DL52" s="1252"/>
      <c r="DM52" s="1253"/>
      <c r="DN52" s="819">
        <v>1</v>
      </c>
      <c r="DO52" s="126">
        <v>1</v>
      </c>
      <c r="DP52" s="126"/>
      <c r="DQ52" s="1128"/>
      <c r="DR52" s="126">
        <v>1</v>
      </c>
      <c r="DS52" s="126"/>
      <c r="DT52" s="126">
        <v>1</v>
      </c>
      <c r="DU52" s="126"/>
      <c r="DV52" s="126"/>
      <c r="DW52" s="126"/>
      <c r="DX52" s="126">
        <v>1</v>
      </c>
      <c r="DY52" s="820"/>
      <c r="DZ52" s="128"/>
      <c r="EA52" s="130"/>
      <c r="EB52" s="126"/>
      <c r="EC52" s="126"/>
      <c r="ED52" s="126"/>
      <c r="EE52" s="1276"/>
      <c r="EF52" s="1128"/>
      <c r="EG52" s="11">
        <v>1</v>
      </c>
      <c r="EH52" s="126">
        <v>1</v>
      </c>
      <c r="EI52" s="11"/>
      <c r="EJ52" s="126">
        <v>1</v>
      </c>
      <c r="EK52" s="62">
        <v>1</v>
      </c>
      <c r="EL52" s="1128"/>
      <c r="EM52" s="1128"/>
      <c r="EN52" s="1128"/>
      <c r="EO52" s="126"/>
      <c r="EP52" s="1128"/>
      <c r="EQ52" s="247">
        <v>1</v>
      </c>
      <c r="ER52" s="819"/>
      <c r="ES52" s="126"/>
      <c r="ET52" s="126"/>
      <c r="EU52" s="126"/>
      <c r="EV52" s="126"/>
      <c r="EW52" s="247"/>
      <c r="EX52" s="383">
        <f t="shared" si="2"/>
        <v>1</v>
      </c>
      <c r="EY52" s="384">
        <f t="shared" si="3"/>
        <v>13</v>
      </c>
      <c r="EZ52" s="384">
        <f t="shared" si="0"/>
        <v>17</v>
      </c>
      <c r="FA52" s="384">
        <f t="shared" si="4"/>
        <v>1</v>
      </c>
      <c r="FB52" s="384">
        <f t="shared" si="5"/>
        <v>0</v>
      </c>
      <c r="FC52" s="1321">
        <f t="shared" si="1"/>
        <v>32</v>
      </c>
      <c r="FD52" s="1290"/>
      <c r="FE52" s="1211"/>
      <c r="FF52" s="10"/>
      <c r="FG52" s="10"/>
      <c r="FH52" s="10"/>
      <c r="FI52" s="10">
        <v>1</v>
      </c>
      <c r="FJ52" s="10"/>
      <c r="FK52" s="10"/>
    </row>
    <row r="53" spans="1:167" ht="15.75" x14ac:dyDescent="0.25">
      <c r="A53">
        <v>50</v>
      </c>
      <c r="B53" s="1152" t="s">
        <v>1369</v>
      </c>
      <c r="C53" s="64"/>
      <c r="D53" s="126"/>
      <c r="E53" s="126"/>
      <c r="F53" s="126"/>
      <c r="G53" s="126"/>
      <c r="H53" s="126"/>
      <c r="I53" s="126"/>
      <c r="J53" s="126"/>
      <c r="K53" s="15"/>
      <c r="L53" s="126"/>
      <c r="M53" s="126"/>
      <c r="N53" s="1128"/>
      <c r="O53" s="126"/>
      <c r="P53" s="247"/>
      <c r="Q53" s="247"/>
      <c r="R53" s="247"/>
      <c r="S53" s="820"/>
      <c r="T53" s="819"/>
      <c r="U53" s="126"/>
      <c r="V53" s="1130"/>
      <c r="W53" s="126"/>
      <c r="X53" s="126"/>
      <c r="Y53" s="1130"/>
      <c r="Z53" s="126"/>
      <c r="AA53" s="1130"/>
      <c r="AB53" s="1208"/>
      <c r="AC53" s="126"/>
      <c r="AD53" s="126"/>
      <c r="AE53" s="126"/>
      <c r="AF53" s="126"/>
      <c r="AG53" s="126"/>
      <c r="AH53" s="1155"/>
      <c r="AI53" s="1154"/>
      <c r="AJ53" s="1128"/>
      <c r="AK53" s="1128"/>
      <c r="AL53" s="1128"/>
      <c r="AM53" s="1128"/>
      <c r="AN53" s="1128"/>
      <c r="AO53" s="1128"/>
      <c r="AP53" s="1128"/>
      <c r="AQ53" s="1128"/>
      <c r="AR53" s="1128"/>
      <c r="AS53" s="1128"/>
      <c r="AT53" s="1155"/>
      <c r="AU53" s="1155"/>
      <c r="AV53" s="1156"/>
      <c r="AW53" s="1157"/>
      <c r="AX53" s="1128"/>
      <c r="AY53" s="1128"/>
      <c r="AZ53" s="1128"/>
      <c r="BA53" s="1128"/>
      <c r="BB53" s="1157"/>
      <c r="BC53" s="1157"/>
      <c r="BD53" s="126"/>
      <c r="BE53" s="126"/>
      <c r="BF53" s="1157"/>
      <c r="BG53" s="126"/>
      <c r="BH53" s="820"/>
      <c r="BI53" s="128"/>
      <c r="BJ53" s="126"/>
      <c r="BK53" s="11"/>
      <c r="BL53" s="1137"/>
      <c r="BM53" s="11"/>
      <c r="BN53" s="11"/>
      <c r="BO53" s="1157"/>
      <c r="BP53" s="11"/>
      <c r="BQ53" s="11"/>
      <c r="BR53" s="1129"/>
      <c r="BS53" s="1129"/>
      <c r="BT53" s="11"/>
      <c r="BU53" s="820"/>
      <c r="BV53" s="128"/>
      <c r="BW53" s="11"/>
      <c r="BX53" s="11"/>
      <c r="BY53" s="11"/>
      <c r="BZ53" s="126"/>
      <c r="CA53" s="11"/>
      <c r="CB53" s="126"/>
      <c r="CC53" s="126"/>
      <c r="CD53" s="11"/>
      <c r="CE53" s="126"/>
      <c r="CF53" s="11"/>
      <c r="CG53" s="210"/>
      <c r="CH53" s="322">
        <v>1</v>
      </c>
      <c r="CI53" s="11"/>
      <c r="CJ53" s="126"/>
      <c r="CK53" s="126"/>
      <c r="CL53" s="11"/>
      <c r="CM53" s="62"/>
      <c r="CN53" s="1128"/>
      <c r="CO53" s="126"/>
      <c r="CP53" s="126"/>
      <c r="CQ53" s="126"/>
      <c r="CR53" s="1128"/>
      <c r="CS53" s="126"/>
      <c r="CT53" s="1128"/>
      <c r="CU53" s="126"/>
      <c r="CV53" s="1128"/>
      <c r="CW53" s="1128"/>
      <c r="CX53" s="126"/>
      <c r="CY53" s="1128"/>
      <c r="CZ53" s="1128"/>
      <c r="DA53" s="1250"/>
      <c r="DB53" s="1251"/>
      <c r="DC53" s="1251"/>
      <c r="DD53" s="1251"/>
      <c r="DE53" s="1251"/>
      <c r="DF53" s="1251"/>
      <c r="DG53" s="1251"/>
      <c r="DH53" s="1251"/>
      <c r="DI53" s="1251"/>
      <c r="DJ53" s="1251"/>
      <c r="DK53" s="1251"/>
      <c r="DL53" s="1252"/>
      <c r="DM53" s="1253"/>
      <c r="DN53" s="819"/>
      <c r="DO53" s="126"/>
      <c r="DP53" s="126"/>
      <c r="DQ53" s="1128"/>
      <c r="DR53" s="126"/>
      <c r="DS53" s="126"/>
      <c r="DT53" s="126"/>
      <c r="DU53" s="126"/>
      <c r="DV53" s="126"/>
      <c r="DW53" s="126"/>
      <c r="DX53" s="126"/>
      <c r="DY53" s="820"/>
      <c r="DZ53" s="128"/>
      <c r="EA53" s="130"/>
      <c r="EB53" s="126"/>
      <c r="EC53" s="126"/>
      <c r="ED53" s="126"/>
      <c r="EE53" s="1276"/>
      <c r="EF53" s="1128"/>
      <c r="EG53" s="11"/>
      <c r="EH53" s="126"/>
      <c r="EI53" s="11"/>
      <c r="EJ53" s="126"/>
      <c r="EK53" s="62"/>
      <c r="EL53" s="1128"/>
      <c r="EM53" s="1128"/>
      <c r="EN53" s="1128"/>
      <c r="EO53" s="126"/>
      <c r="EP53" s="1128"/>
      <c r="EQ53" s="247"/>
      <c r="ER53" s="819"/>
      <c r="ES53" s="126"/>
      <c r="ET53" s="126"/>
      <c r="EU53" s="126"/>
      <c r="EV53" s="126"/>
      <c r="EW53" s="247"/>
      <c r="EX53" s="383">
        <f t="shared" si="2"/>
        <v>1</v>
      </c>
      <c r="EY53" s="384">
        <f t="shared" si="3"/>
        <v>0</v>
      </c>
      <c r="EZ53" s="384">
        <f t="shared" si="0"/>
        <v>0</v>
      </c>
      <c r="FA53" s="384">
        <f t="shared" si="4"/>
        <v>0</v>
      </c>
      <c r="FB53" s="384">
        <f t="shared" si="5"/>
        <v>0</v>
      </c>
      <c r="FC53" s="1321">
        <f t="shared" si="1"/>
        <v>1</v>
      </c>
      <c r="FD53" s="1290"/>
      <c r="FE53" s="1211">
        <v>1</v>
      </c>
      <c r="FF53" s="10"/>
      <c r="FG53" s="10"/>
      <c r="FH53" s="10"/>
      <c r="FI53" s="10"/>
      <c r="FJ53" s="10"/>
      <c r="FK53" s="10"/>
    </row>
    <row r="54" spans="1:167" ht="15.75" x14ac:dyDescent="0.25">
      <c r="A54">
        <v>51</v>
      </c>
      <c r="B54" s="1152" t="s">
        <v>453</v>
      </c>
      <c r="C54" s="64"/>
      <c r="D54" s="126"/>
      <c r="E54" s="126"/>
      <c r="F54" s="126"/>
      <c r="G54" s="126">
        <v>1</v>
      </c>
      <c r="H54" s="126"/>
      <c r="I54" s="126"/>
      <c r="J54" s="126"/>
      <c r="K54" s="15"/>
      <c r="L54" s="126"/>
      <c r="M54" s="126"/>
      <c r="N54" s="1128"/>
      <c r="O54" s="126"/>
      <c r="P54" s="247"/>
      <c r="Q54" s="247"/>
      <c r="R54" s="247"/>
      <c r="S54" s="820"/>
      <c r="T54" s="819"/>
      <c r="U54" s="126"/>
      <c r="V54" s="1130"/>
      <c r="W54" s="126"/>
      <c r="X54" s="126"/>
      <c r="Y54" s="1130"/>
      <c r="Z54" s="126"/>
      <c r="AA54" s="1130"/>
      <c r="AB54" s="1208"/>
      <c r="AC54" s="126"/>
      <c r="AD54" s="126"/>
      <c r="AE54" s="126"/>
      <c r="AF54" s="126"/>
      <c r="AG54" s="126"/>
      <c r="AH54" s="953"/>
      <c r="AI54" s="1154"/>
      <c r="AJ54" s="1128"/>
      <c r="AK54" s="1128"/>
      <c r="AL54" s="1128"/>
      <c r="AM54" s="1128"/>
      <c r="AN54" s="1128"/>
      <c r="AO54" s="1128"/>
      <c r="AP54" s="1128"/>
      <c r="AQ54" s="1128"/>
      <c r="AR54" s="1128"/>
      <c r="AS54" s="1128"/>
      <c r="AT54" s="1155"/>
      <c r="AU54" s="1155"/>
      <c r="AV54" s="1156"/>
      <c r="AW54" s="1157"/>
      <c r="AX54" s="1128"/>
      <c r="AY54" s="1128"/>
      <c r="AZ54" s="1128"/>
      <c r="BA54" s="1128"/>
      <c r="BB54" s="1157"/>
      <c r="BC54" s="1157"/>
      <c r="BD54" s="126"/>
      <c r="BE54" s="126"/>
      <c r="BF54" s="1157"/>
      <c r="BG54" s="126"/>
      <c r="BH54" s="820"/>
      <c r="BI54" s="128"/>
      <c r="BJ54" s="126"/>
      <c r="BK54" s="11"/>
      <c r="BL54" s="247"/>
      <c r="BM54" s="11"/>
      <c r="BN54" s="11"/>
      <c r="BO54" s="1157"/>
      <c r="BP54" s="11"/>
      <c r="BQ54" s="11"/>
      <c r="BR54" s="1129"/>
      <c r="BS54" s="1129"/>
      <c r="BT54" s="11"/>
      <c r="BU54" s="820"/>
      <c r="BV54" s="128"/>
      <c r="BW54" s="11"/>
      <c r="BX54" s="11"/>
      <c r="BY54" s="11"/>
      <c r="BZ54" s="126"/>
      <c r="CA54" s="11"/>
      <c r="CB54" s="126"/>
      <c r="CC54" s="126"/>
      <c r="CD54" s="11"/>
      <c r="CE54" s="126"/>
      <c r="CF54" s="11">
        <v>1</v>
      </c>
      <c r="CG54" s="210"/>
      <c r="CH54" s="322"/>
      <c r="CI54" s="11">
        <v>1</v>
      </c>
      <c r="CJ54" s="126"/>
      <c r="CK54" s="126"/>
      <c r="CL54" s="11"/>
      <c r="CM54" s="62"/>
      <c r="CN54" s="1128"/>
      <c r="CO54" s="126">
        <v>1</v>
      </c>
      <c r="CP54" s="126"/>
      <c r="CQ54" s="126"/>
      <c r="CR54" s="1128"/>
      <c r="CS54" s="126"/>
      <c r="CT54" s="1128"/>
      <c r="CU54" s="126">
        <v>1</v>
      </c>
      <c r="CV54" s="1128"/>
      <c r="CW54" s="1128"/>
      <c r="CX54" s="126"/>
      <c r="CY54" s="1128"/>
      <c r="CZ54" s="1128"/>
      <c r="DA54" s="1250"/>
      <c r="DB54" s="1251"/>
      <c r="DC54" s="1251"/>
      <c r="DD54" s="1251"/>
      <c r="DE54" s="1251"/>
      <c r="DF54" s="1251"/>
      <c r="DG54" s="1251"/>
      <c r="DH54" s="1251"/>
      <c r="DI54" s="1251"/>
      <c r="DJ54" s="1251"/>
      <c r="DK54" s="1251"/>
      <c r="DL54" s="1252"/>
      <c r="DM54" s="1253"/>
      <c r="DN54" s="819">
        <v>1</v>
      </c>
      <c r="DO54" s="126"/>
      <c r="DP54" s="126"/>
      <c r="DQ54" s="1128"/>
      <c r="DR54" s="126"/>
      <c r="DS54" s="126"/>
      <c r="DT54" s="126"/>
      <c r="DU54" s="126"/>
      <c r="DV54" s="126"/>
      <c r="DW54" s="126"/>
      <c r="DX54" s="126"/>
      <c r="DY54" s="820"/>
      <c r="DZ54" s="128"/>
      <c r="EA54" s="130"/>
      <c r="EB54" s="126"/>
      <c r="EC54" s="126"/>
      <c r="ED54" s="126"/>
      <c r="EE54" s="1276"/>
      <c r="EF54" s="1128"/>
      <c r="EG54" s="11"/>
      <c r="EH54" s="126"/>
      <c r="EI54" s="11"/>
      <c r="EJ54" s="126"/>
      <c r="EK54" s="62"/>
      <c r="EL54" s="1128"/>
      <c r="EM54" s="1128"/>
      <c r="EN54" s="1128"/>
      <c r="EO54" s="126"/>
      <c r="EP54" s="1128"/>
      <c r="EQ54" s="247">
        <v>1</v>
      </c>
      <c r="ER54" s="819"/>
      <c r="ES54" s="126"/>
      <c r="ET54" s="126"/>
      <c r="EU54" s="126"/>
      <c r="EV54" s="126"/>
      <c r="EW54" s="247"/>
      <c r="EX54" s="383">
        <f t="shared" si="2"/>
        <v>0</v>
      </c>
      <c r="EY54" s="384">
        <f t="shared" si="3"/>
        <v>7</v>
      </c>
      <c r="EZ54" s="384">
        <f t="shared" si="0"/>
        <v>0</v>
      </c>
      <c r="FA54" s="384">
        <f t="shared" si="4"/>
        <v>0</v>
      </c>
      <c r="FB54" s="384">
        <f t="shared" si="5"/>
        <v>0</v>
      </c>
      <c r="FC54" s="1321">
        <f t="shared" si="1"/>
        <v>7</v>
      </c>
      <c r="FD54" s="1290"/>
      <c r="FE54" s="1211"/>
      <c r="FF54" s="10">
        <v>1</v>
      </c>
      <c r="FG54" s="10"/>
      <c r="FH54" s="10"/>
      <c r="FI54" s="10"/>
      <c r="FJ54" s="10"/>
      <c r="FK54" s="10"/>
    </row>
    <row r="55" spans="1:167" ht="15.75" x14ac:dyDescent="0.25">
      <c r="A55">
        <v>52</v>
      </c>
      <c r="B55" s="1152" t="s">
        <v>507</v>
      </c>
      <c r="C55" s="64">
        <v>1</v>
      </c>
      <c r="D55" s="126"/>
      <c r="E55" s="126"/>
      <c r="F55" s="126"/>
      <c r="G55" s="126"/>
      <c r="H55" s="126"/>
      <c r="I55" s="126"/>
      <c r="J55" s="126"/>
      <c r="K55" s="15"/>
      <c r="L55" s="126"/>
      <c r="M55" s="126"/>
      <c r="N55" s="1128"/>
      <c r="O55" s="126"/>
      <c r="P55" s="247">
        <v>1</v>
      </c>
      <c r="Q55" s="247">
        <v>1</v>
      </c>
      <c r="R55" s="247">
        <v>1</v>
      </c>
      <c r="S55" s="820">
        <v>1</v>
      </c>
      <c r="T55" s="819">
        <v>1</v>
      </c>
      <c r="U55" s="126">
        <v>1</v>
      </c>
      <c r="V55" s="1128"/>
      <c r="W55" s="126"/>
      <c r="X55" s="126"/>
      <c r="Y55" s="1128"/>
      <c r="Z55" s="126"/>
      <c r="AA55" s="1128"/>
      <c r="AB55" s="1208"/>
      <c r="AC55" s="126"/>
      <c r="AD55" s="126"/>
      <c r="AE55" s="126"/>
      <c r="AF55" s="126"/>
      <c r="AG55" s="126"/>
      <c r="AH55" s="1155"/>
      <c r="AI55" s="1154"/>
      <c r="AJ55" s="1128"/>
      <c r="AK55" s="1128"/>
      <c r="AL55" s="1128"/>
      <c r="AM55" s="1128"/>
      <c r="AN55" s="1128"/>
      <c r="AO55" s="1128"/>
      <c r="AP55" s="1128"/>
      <c r="AQ55" s="1128"/>
      <c r="AR55" s="1128"/>
      <c r="AS55" s="1128"/>
      <c r="AT55" s="1155"/>
      <c r="AU55" s="1155"/>
      <c r="AV55" s="1156"/>
      <c r="AW55" s="1157"/>
      <c r="AX55" s="1128"/>
      <c r="AY55" s="1128"/>
      <c r="AZ55" s="1128"/>
      <c r="BA55" s="1128"/>
      <c r="BB55" s="1157"/>
      <c r="BC55" s="1157"/>
      <c r="BD55" s="126"/>
      <c r="BE55" s="126"/>
      <c r="BF55" s="1157"/>
      <c r="BG55" s="126"/>
      <c r="BH55" s="820"/>
      <c r="BI55" s="128"/>
      <c r="BJ55" s="126"/>
      <c r="BK55" s="11"/>
      <c r="BL55" s="322"/>
      <c r="BM55" s="11"/>
      <c r="BN55" s="11"/>
      <c r="BO55" s="1157"/>
      <c r="BP55" s="11"/>
      <c r="BQ55" s="11"/>
      <c r="BR55" s="1129"/>
      <c r="BS55" s="1129"/>
      <c r="BT55" s="11"/>
      <c r="BU55" s="820"/>
      <c r="BV55" s="128"/>
      <c r="BW55" s="11"/>
      <c r="BX55" s="11"/>
      <c r="BY55" s="11"/>
      <c r="BZ55" s="126"/>
      <c r="CA55" s="11"/>
      <c r="CB55" s="126"/>
      <c r="CC55" s="126"/>
      <c r="CD55" s="11"/>
      <c r="CE55" s="126"/>
      <c r="CF55" s="11"/>
      <c r="CG55" s="210"/>
      <c r="CH55" s="322"/>
      <c r="CI55" s="11"/>
      <c r="CJ55" s="126"/>
      <c r="CK55" s="126"/>
      <c r="CL55" s="11"/>
      <c r="CM55" s="62"/>
      <c r="CN55" s="1128"/>
      <c r="CO55" s="126"/>
      <c r="CP55" s="126"/>
      <c r="CQ55" s="126"/>
      <c r="CR55" s="1128"/>
      <c r="CS55" s="126"/>
      <c r="CT55" s="1128"/>
      <c r="CU55" s="126"/>
      <c r="CV55" s="1128"/>
      <c r="CW55" s="1128"/>
      <c r="CX55" s="126"/>
      <c r="CY55" s="1128"/>
      <c r="CZ55" s="1128"/>
      <c r="DA55" s="1250"/>
      <c r="DB55" s="1251"/>
      <c r="DC55" s="1251"/>
      <c r="DD55" s="1251"/>
      <c r="DE55" s="1251"/>
      <c r="DF55" s="1251"/>
      <c r="DG55" s="1251"/>
      <c r="DH55" s="1251"/>
      <c r="DI55" s="1251"/>
      <c r="DJ55" s="1251"/>
      <c r="DK55" s="1251"/>
      <c r="DL55" s="1252"/>
      <c r="DM55" s="1253"/>
      <c r="DN55" s="819"/>
      <c r="DO55" s="126"/>
      <c r="DP55" s="126"/>
      <c r="DQ55" s="1128"/>
      <c r="DR55" s="126"/>
      <c r="DS55" s="126"/>
      <c r="DT55" s="126"/>
      <c r="DU55" s="126"/>
      <c r="DV55" s="126"/>
      <c r="DW55" s="126"/>
      <c r="DX55" s="126"/>
      <c r="DY55" s="820"/>
      <c r="DZ55" s="128"/>
      <c r="EA55" s="130"/>
      <c r="EB55" s="126"/>
      <c r="EC55" s="126"/>
      <c r="ED55" s="126"/>
      <c r="EE55" s="1276"/>
      <c r="EF55" s="1128"/>
      <c r="EG55" s="11"/>
      <c r="EH55" s="126"/>
      <c r="EI55" s="11"/>
      <c r="EJ55" s="126"/>
      <c r="EK55" s="62"/>
      <c r="EL55" s="1128"/>
      <c r="EM55" s="1128"/>
      <c r="EN55" s="1128"/>
      <c r="EO55" s="126"/>
      <c r="EP55" s="1128"/>
      <c r="EQ55" s="247"/>
      <c r="ER55" s="819"/>
      <c r="ES55" s="126"/>
      <c r="ET55" s="126"/>
      <c r="EU55" s="126"/>
      <c r="EV55" s="126"/>
      <c r="EW55" s="247"/>
      <c r="EX55" s="383">
        <f t="shared" si="2"/>
        <v>1</v>
      </c>
      <c r="EY55" s="384">
        <f t="shared" si="3"/>
        <v>1</v>
      </c>
      <c r="EZ55" s="384">
        <f t="shared" si="0"/>
        <v>2</v>
      </c>
      <c r="FA55" s="384">
        <f t="shared" si="4"/>
        <v>2</v>
      </c>
      <c r="FB55" s="384">
        <f t="shared" si="5"/>
        <v>1</v>
      </c>
      <c r="FC55" s="1321">
        <f t="shared" si="1"/>
        <v>7</v>
      </c>
      <c r="FD55" s="1290"/>
      <c r="FE55" s="1211"/>
      <c r="FF55" s="10">
        <v>1</v>
      </c>
      <c r="FG55" s="10"/>
      <c r="FH55" s="10"/>
      <c r="FI55" s="10"/>
      <c r="FJ55" s="10"/>
      <c r="FK55" s="10"/>
    </row>
    <row r="56" spans="1:167" ht="15.75" x14ac:dyDescent="0.25">
      <c r="A56">
        <v>53</v>
      </c>
      <c r="B56" s="1152" t="s">
        <v>1188</v>
      </c>
      <c r="C56" s="955">
        <v>1</v>
      </c>
      <c r="D56" s="950"/>
      <c r="E56" s="950"/>
      <c r="F56" s="950"/>
      <c r="G56" s="950"/>
      <c r="H56" s="950"/>
      <c r="I56" s="950"/>
      <c r="J56" s="950"/>
      <c r="K56" s="951"/>
      <c r="L56" s="950"/>
      <c r="M56" s="950"/>
      <c r="N56" s="1131"/>
      <c r="O56" s="950"/>
      <c r="P56" s="953">
        <v>1</v>
      </c>
      <c r="Q56" s="953">
        <v>1</v>
      </c>
      <c r="R56" s="953">
        <v>1</v>
      </c>
      <c r="S56" s="953">
        <v>1</v>
      </c>
      <c r="T56" s="953">
        <v>1</v>
      </c>
      <c r="U56" s="953">
        <v>1</v>
      </c>
      <c r="V56" s="1128"/>
      <c r="W56" s="953"/>
      <c r="X56" s="953"/>
      <c r="Y56" s="1128"/>
      <c r="Z56" s="950"/>
      <c r="AA56" s="1128"/>
      <c r="AB56" s="1209">
        <v>1</v>
      </c>
      <c r="AC56" s="953"/>
      <c r="AD56" s="953"/>
      <c r="AE56" s="953"/>
      <c r="AF56" s="953"/>
      <c r="AG56" s="950"/>
      <c r="AH56" s="1155"/>
      <c r="AI56" s="1174"/>
      <c r="AJ56" s="1159"/>
      <c r="AK56" s="1159"/>
      <c r="AL56" s="1159"/>
      <c r="AM56" s="1159"/>
      <c r="AN56" s="1159"/>
      <c r="AO56" s="1159"/>
      <c r="AP56" s="1159"/>
      <c r="AQ56" s="1159"/>
      <c r="AR56" s="1159"/>
      <c r="AS56" s="1159"/>
      <c r="AT56" s="1159"/>
      <c r="AU56" s="1159"/>
      <c r="AV56" s="1161"/>
      <c r="AW56" s="1178"/>
      <c r="AX56" s="1159"/>
      <c r="AY56" s="1159"/>
      <c r="AZ56" s="1159"/>
      <c r="BA56" s="1159"/>
      <c r="BB56" s="1159"/>
      <c r="BC56" s="1159"/>
      <c r="BD56" s="953"/>
      <c r="BE56" s="953">
        <v>1</v>
      </c>
      <c r="BF56" s="1159"/>
      <c r="BG56" s="953"/>
      <c r="BH56" s="954"/>
      <c r="BI56" s="948"/>
      <c r="BJ56" s="953"/>
      <c r="BK56" s="953"/>
      <c r="BL56" s="953"/>
      <c r="BM56" s="953"/>
      <c r="BN56" s="953"/>
      <c r="BO56" s="1159"/>
      <c r="BP56" s="953"/>
      <c r="BQ56" s="953"/>
      <c r="BR56" s="953"/>
      <c r="BS56" s="953"/>
      <c r="BT56" s="953"/>
      <c r="BU56" s="954"/>
      <c r="BV56" s="948"/>
      <c r="BW56" s="953"/>
      <c r="BX56" s="953"/>
      <c r="BY56" s="953"/>
      <c r="BZ56" s="953">
        <v>1</v>
      </c>
      <c r="CA56" s="953"/>
      <c r="CB56" s="953"/>
      <c r="CC56" s="953"/>
      <c r="CD56" s="953"/>
      <c r="CE56" s="953"/>
      <c r="CF56" s="950"/>
      <c r="CG56" s="1198"/>
      <c r="CH56" s="1168"/>
      <c r="CI56" s="953"/>
      <c r="CJ56" s="953"/>
      <c r="CK56" s="953"/>
      <c r="CL56" s="953">
        <v>1</v>
      </c>
      <c r="CM56" s="953"/>
      <c r="CN56" s="1159"/>
      <c r="CO56" s="953"/>
      <c r="CP56" s="953">
        <v>1</v>
      </c>
      <c r="CQ56" s="953"/>
      <c r="CR56" s="1159"/>
      <c r="CS56" s="953"/>
      <c r="CT56" s="1159"/>
      <c r="CU56" s="953"/>
      <c r="CV56" s="1159"/>
      <c r="CW56" s="1159"/>
      <c r="CX56" s="953"/>
      <c r="CY56" s="1159"/>
      <c r="CZ56" s="1159"/>
      <c r="DA56" s="1255"/>
      <c r="DB56" s="1256"/>
      <c r="DC56" s="1256"/>
      <c r="DD56" s="1256"/>
      <c r="DE56" s="1256"/>
      <c r="DF56" s="1256"/>
      <c r="DG56" s="1256"/>
      <c r="DH56" s="1256"/>
      <c r="DI56" s="1256"/>
      <c r="DJ56" s="1256"/>
      <c r="DK56" s="1256"/>
      <c r="DL56" s="1256"/>
      <c r="DM56" s="1258"/>
      <c r="DN56" s="948"/>
      <c r="DO56" s="953"/>
      <c r="DP56" s="953"/>
      <c r="DQ56" s="1159"/>
      <c r="DR56" s="953"/>
      <c r="DS56" s="953"/>
      <c r="DT56" s="953"/>
      <c r="DU56" s="953"/>
      <c r="DV56" s="957"/>
      <c r="DW56" s="963"/>
      <c r="DX56" s="957">
        <v>1</v>
      </c>
      <c r="DY56" s="958"/>
      <c r="DZ56" s="956"/>
      <c r="EA56" s="969"/>
      <c r="EB56" s="969"/>
      <c r="EC56" s="969"/>
      <c r="ED56" s="950">
        <v>1</v>
      </c>
      <c r="EE56" s="1276"/>
      <c r="EF56" s="1131"/>
      <c r="EG56" s="957"/>
      <c r="EH56" s="950"/>
      <c r="EI56" s="957"/>
      <c r="EJ56" s="950"/>
      <c r="EK56" s="963"/>
      <c r="EL56" s="1131"/>
      <c r="EM56" s="1131"/>
      <c r="EN56" s="1131"/>
      <c r="EO56" s="953"/>
      <c r="EP56" s="1159"/>
      <c r="EQ56" s="953"/>
      <c r="ER56" s="949"/>
      <c r="ES56" s="950"/>
      <c r="ET56" s="950"/>
      <c r="EU56" s="950"/>
      <c r="EV56" s="950"/>
      <c r="EW56" s="953"/>
      <c r="EX56" s="383">
        <f t="shared" si="2"/>
        <v>1</v>
      </c>
      <c r="EY56" s="384">
        <f t="shared" si="3"/>
        <v>3</v>
      </c>
      <c r="EZ56" s="384">
        <f t="shared" si="0"/>
        <v>6</v>
      </c>
      <c r="FA56" s="384">
        <f t="shared" si="4"/>
        <v>2</v>
      </c>
      <c r="FB56" s="384">
        <f t="shared" si="5"/>
        <v>1</v>
      </c>
      <c r="FC56" s="1321">
        <f t="shared" si="1"/>
        <v>13</v>
      </c>
      <c r="FD56" s="1290"/>
      <c r="FE56" s="1211"/>
      <c r="FF56" s="10"/>
      <c r="FG56" s="10">
        <v>1</v>
      </c>
      <c r="FH56" s="10"/>
      <c r="FI56" s="10"/>
      <c r="FJ56" s="10"/>
      <c r="FK56" s="10"/>
    </row>
    <row r="57" spans="1:167" ht="15.75" x14ac:dyDescent="0.25">
      <c r="A57">
        <v>54</v>
      </c>
      <c r="B57" s="1152" t="s">
        <v>1091</v>
      </c>
      <c r="C57" s="955"/>
      <c r="D57" s="950"/>
      <c r="E57" s="950"/>
      <c r="F57" s="950">
        <v>1</v>
      </c>
      <c r="G57" s="950"/>
      <c r="H57" s="950">
        <v>1</v>
      </c>
      <c r="I57" s="950">
        <v>1</v>
      </c>
      <c r="J57" s="955"/>
      <c r="K57" s="951"/>
      <c r="L57" s="950"/>
      <c r="M57" s="950"/>
      <c r="N57" s="1131"/>
      <c r="O57" s="950">
        <v>1</v>
      </c>
      <c r="P57" s="953">
        <v>1</v>
      </c>
      <c r="Q57" s="953">
        <v>1</v>
      </c>
      <c r="R57" s="953">
        <v>1</v>
      </c>
      <c r="S57" s="953">
        <v>1</v>
      </c>
      <c r="T57" s="953">
        <v>1</v>
      </c>
      <c r="U57" s="953">
        <v>1</v>
      </c>
      <c r="V57" s="1128"/>
      <c r="W57" s="953"/>
      <c r="X57" s="953"/>
      <c r="Y57" s="1128"/>
      <c r="Z57" s="950"/>
      <c r="AA57" s="1128"/>
      <c r="AB57" s="1209">
        <v>1</v>
      </c>
      <c r="AC57" s="953"/>
      <c r="AD57" s="953"/>
      <c r="AE57" s="953"/>
      <c r="AF57" s="953"/>
      <c r="AG57" s="950"/>
      <c r="AH57" s="1155"/>
      <c r="AI57" s="1174"/>
      <c r="AJ57" s="1159"/>
      <c r="AK57" s="1159"/>
      <c r="AL57" s="1159"/>
      <c r="AM57" s="1159"/>
      <c r="AN57" s="1159"/>
      <c r="AO57" s="1159"/>
      <c r="AP57" s="1159"/>
      <c r="AQ57" s="1159"/>
      <c r="AR57" s="1159"/>
      <c r="AS57" s="1159"/>
      <c r="AT57" s="1159"/>
      <c r="AU57" s="1159"/>
      <c r="AV57" s="1161"/>
      <c r="AW57" s="1178"/>
      <c r="AX57" s="1159"/>
      <c r="AY57" s="1159"/>
      <c r="AZ57" s="1159"/>
      <c r="BA57" s="1159"/>
      <c r="BB57" s="1159"/>
      <c r="BC57" s="1159"/>
      <c r="BD57" s="953"/>
      <c r="BE57" s="953"/>
      <c r="BF57" s="1159"/>
      <c r="BG57" s="953"/>
      <c r="BH57" s="954"/>
      <c r="BI57" s="948"/>
      <c r="BJ57" s="953"/>
      <c r="BK57" s="953"/>
      <c r="BL57" s="953"/>
      <c r="BM57" s="953"/>
      <c r="BN57" s="953"/>
      <c r="BO57" s="1159"/>
      <c r="BP57" s="953"/>
      <c r="BQ57" s="953"/>
      <c r="BR57" s="953">
        <v>1</v>
      </c>
      <c r="BS57" s="953"/>
      <c r="BT57" s="953"/>
      <c r="BU57" s="954">
        <v>1</v>
      </c>
      <c r="BV57" s="948"/>
      <c r="BW57" s="953"/>
      <c r="BX57" s="953"/>
      <c r="BY57" s="953"/>
      <c r="BZ57" s="953">
        <v>1</v>
      </c>
      <c r="CA57" s="953"/>
      <c r="CB57" s="953"/>
      <c r="CC57" s="953"/>
      <c r="CD57" s="953">
        <v>1</v>
      </c>
      <c r="CE57" s="953"/>
      <c r="CF57" s="950"/>
      <c r="CG57" s="937"/>
      <c r="CH57" s="1168"/>
      <c r="CI57" s="953">
        <v>1</v>
      </c>
      <c r="CJ57" s="953">
        <v>1</v>
      </c>
      <c r="CK57" s="953"/>
      <c r="CL57" s="953"/>
      <c r="CM57" s="953"/>
      <c r="CN57" s="1159"/>
      <c r="CO57" s="953"/>
      <c r="CP57" s="953">
        <v>1</v>
      </c>
      <c r="CQ57" s="953"/>
      <c r="CR57" s="1159"/>
      <c r="CS57" s="953"/>
      <c r="CT57" s="1159"/>
      <c r="CU57" s="937">
        <v>1</v>
      </c>
      <c r="CV57" s="1159"/>
      <c r="CW57" s="1159"/>
      <c r="CX57" s="953">
        <v>1</v>
      </c>
      <c r="CY57" s="1159"/>
      <c r="CZ57" s="1159"/>
      <c r="DA57" s="1255"/>
      <c r="DB57" s="1256"/>
      <c r="DC57" s="1256"/>
      <c r="DD57" s="1256"/>
      <c r="DE57" s="1256"/>
      <c r="DF57" s="1256"/>
      <c r="DG57" s="1256"/>
      <c r="DH57" s="1256"/>
      <c r="DI57" s="1257"/>
      <c r="DJ57" s="1262"/>
      <c r="DK57" s="1262"/>
      <c r="DL57" s="1263"/>
      <c r="DM57" s="1264"/>
      <c r="DN57" s="956"/>
      <c r="DO57" s="98">
        <v>1</v>
      </c>
      <c r="DP57" s="957"/>
      <c r="DQ57" s="1277"/>
      <c r="DR57" s="957"/>
      <c r="DS57" s="957"/>
      <c r="DT57" s="957">
        <v>1</v>
      </c>
      <c r="DU57" s="957"/>
      <c r="DV57" s="957"/>
      <c r="DW57" s="963"/>
      <c r="DX57" s="957">
        <v>1</v>
      </c>
      <c r="DY57" s="958"/>
      <c r="DZ57" s="956">
        <v>1</v>
      </c>
      <c r="EA57" s="969"/>
      <c r="EB57" s="969"/>
      <c r="EC57" s="969"/>
      <c r="ED57" s="950">
        <v>1</v>
      </c>
      <c r="EE57" s="1276"/>
      <c r="EF57" s="1131"/>
      <c r="EG57" s="957">
        <v>1</v>
      </c>
      <c r="EH57" s="950"/>
      <c r="EI57" s="957"/>
      <c r="EJ57" s="950"/>
      <c r="EK57" s="963"/>
      <c r="EL57" s="1131"/>
      <c r="EM57" s="1131"/>
      <c r="EN57" s="1131"/>
      <c r="EO57" s="953"/>
      <c r="EP57" s="1159"/>
      <c r="EQ57" s="953"/>
      <c r="ER57" s="949"/>
      <c r="ES57" s="950"/>
      <c r="ET57" s="950"/>
      <c r="EU57" s="950"/>
      <c r="EV57" s="950"/>
      <c r="EW57" s="953"/>
      <c r="EX57" s="383">
        <f t="shared" si="2"/>
        <v>2</v>
      </c>
      <c r="EY57" s="384">
        <f t="shared" si="3"/>
        <v>8</v>
      </c>
      <c r="EZ57" s="384">
        <f t="shared" si="0"/>
        <v>11</v>
      </c>
      <c r="FA57" s="384">
        <f t="shared" si="4"/>
        <v>3</v>
      </c>
      <c r="FB57" s="384">
        <f t="shared" si="5"/>
        <v>1</v>
      </c>
      <c r="FC57" s="1321">
        <f t="shared" si="1"/>
        <v>25</v>
      </c>
      <c r="FD57" s="1290"/>
      <c r="FE57" s="1211"/>
      <c r="FF57" s="10"/>
      <c r="FG57" s="10"/>
      <c r="FH57" s="10">
        <v>1</v>
      </c>
      <c r="FI57" s="10"/>
      <c r="FJ57" s="10"/>
      <c r="FK57" s="10"/>
    </row>
    <row r="58" spans="1:167" ht="15.75" x14ac:dyDescent="0.25">
      <c r="A58">
        <v>55</v>
      </c>
      <c r="B58" s="1152" t="s">
        <v>66</v>
      </c>
      <c r="C58" s="64"/>
      <c r="D58" s="126"/>
      <c r="E58" s="126"/>
      <c r="F58" s="126">
        <v>1</v>
      </c>
      <c r="G58" s="126"/>
      <c r="H58" s="126">
        <v>1</v>
      </c>
      <c r="I58" s="126">
        <v>1</v>
      </c>
      <c r="J58" s="126"/>
      <c r="K58" s="15"/>
      <c r="L58" s="126"/>
      <c r="M58" s="126"/>
      <c r="N58" s="1128"/>
      <c r="O58" s="126"/>
      <c r="P58" s="247">
        <v>1</v>
      </c>
      <c r="Q58" s="247">
        <v>1</v>
      </c>
      <c r="R58" s="247">
        <v>1</v>
      </c>
      <c r="S58" s="820">
        <v>1</v>
      </c>
      <c r="T58" s="819">
        <v>1</v>
      </c>
      <c r="U58" s="126">
        <v>1</v>
      </c>
      <c r="V58" s="1128"/>
      <c r="W58" s="126"/>
      <c r="X58" s="126"/>
      <c r="Y58" s="1128"/>
      <c r="Z58" s="126"/>
      <c r="AA58" s="1128"/>
      <c r="AB58" s="1208"/>
      <c r="AC58" s="126"/>
      <c r="AD58" s="126"/>
      <c r="AE58" s="126"/>
      <c r="AF58" s="126"/>
      <c r="AG58" s="126"/>
      <c r="AH58" s="1155"/>
      <c r="AI58" s="1154"/>
      <c r="AJ58" s="1128"/>
      <c r="AK58" s="1128"/>
      <c r="AL58" s="1128"/>
      <c r="AM58" s="1128"/>
      <c r="AN58" s="1128"/>
      <c r="AO58" s="1128"/>
      <c r="AP58" s="1128"/>
      <c r="AQ58" s="1128"/>
      <c r="AR58" s="1128"/>
      <c r="AS58" s="1128"/>
      <c r="AT58" s="1155"/>
      <c r="AU58" s="1155"/>
      <c r="AV58" s="1156"/>
      <c r="AW58" s="1157"/>
      <c r="AX58" s="1128"/>
      <c r="AY58" s="1128"/>
      <c r="AZ58" s="1128"/>
      <c r="BA58" s="1128"/>
      <c r="BB58" s="1157"/>
      <c r="BC58" s="1157"/>
      <c r="BD58" s="126"/>
      <c r="BE58" s="126"/>
      <c r="BF58" s="1157"/>
      <c r="BG58" s="126">
        <v>1</v>
      </c>
      <c r="BH58" s="820"/>
      <c r="BI58" s="128">
        <v>1</v>
      </c>
      <c r="BJ58" s="126"/>
      <c r="BK58" s="11"/>
      <c r="BL58" s="322"/>
      <c r="BM58" s="11"/>
      <c r="BN58" s="11"/>
      <c r="BO58" s="1157"/>
      <c r="BP58" s="11"/>
      <c r="BQ58" s="11"/>
      <c r="BR58" s="1129"/>
      <c r="BS58" s="1129"/>
      <c r="BT58" s="11"/>
      <c r="BU58" s="820">
        <v>1</v>
      </c>
      <c r="BV58" s="128">
        <v>1</v>
      </c>
      <c r="BW58" s="11"/>
      <c r="BX58" s="11"/>
      <c r="BY58" s="11"/>
      <c r="BZ58" s="126"/>
      <c r="CA58" s="11"/>
      <c r="CB58" s="15">
        <v>1</v>
      </c>
      <c r="CC58" s="126"/>
      <c r="CD58" s="11"/>
      <c r="CE58" s="15"/>
      <c r="CF58" s="11"/>
      <c r="CG58" s="210">
        <v>1</v>
      </c>
      <c r="CH58" s="690"/>
      <c r="CI58" s="11"/>
      <c r="CJ58" s="15"/>
      <c r="CK58" s="15"/>
      <c r="CL58" s="11"/>
      <c r="CM58" s="62"/>
      <c r="CN58" s="1207"/>
      <c r="CO58" s="15"/>
      <c r="CP58" s="15"/>
      <c r="CQ58" s="15"/>
      <c r="CR58" s="1207"/>
      <c r="CS58" s="15"/>
      <c r="CT58" s="1207"/>
      <c r="CU58" s="15"/>
      <c r="CV58" s="1207"/>
      <c r="CW58" s="1207"/>
      <c r="CX58" s="15">
        <v>1</v>
      </c>
      <c r="CY58" s="1207"/>
      <c r="CZ58" s="1207"/>
      <c r="DA58" s="1246"/>
      <c r="DB58" s="1247"/>
      <c r="DC58" s="1247"/>
      <c r="DD58" s="1247"/>
      <c r="DE58" s="1247"/>
      <c r="DF58" s="1247"/>
      <c r="DG58" s="1247"/>
      <c r="DH58" s="1247"/>
      <c r="DI58" s="1247"/>
      <c r="DJ58" s="1247"/>
      <c r="DK58" s="1247"/>
      <c r="DL58" s="1248"/>
      <c r="DM58" s="1249"/>
      <c r="DN58" s="655"/>
      <c r="DO58" s="15">
        <v>1</v>
      </c>
      <c r="DP58" s="15"/>
      <c r="DQ58" s="1207"/>
      <c r="DR58" s="15"/>
      <c r="DS58" s="15"/>
      <c r="DT58" s="15"/>
      <c r="DU58" s="15"/>
      <c r="DV58" s="126"/>
      <c r="DW58" s="126"/>
      <c r="DX58" s="126"/>
      <c r="DY58" s="820"/>
      <c r="DZ58" s="128"/>
      <c r="EA58" s="130"/>
      <c r="EB58" s="126"/>
      <c r="EC58" s="126"/>
      <c r="ED58" s="126"/>
      <c r="EE58" s="1276"/>
      <c r="EF58" s="1128"/>
      <c r="EG58" s="11"/>
      <c r="EH58" s="126"/>
      <c r="EI58" s="11">
        <v>1</v>
      </c>
      <c r="EJ58" s="126"/>
      <c r="EK58" s="62"/>
      <c r="EL58" s="1128"/>
      <c r="EM58" s="1128"/>
      <c r="EN58" s="1128"/>
      <c r="EO58" s="126"/>
      <c r="EP58" s="1128"/>
      <c r="EQ58" s="247"/>
      <c r="ER58" s="819"/>
      <c r="ES58" s="126"/>
      <c r="ET58" s="126"/>
      <c r="EU58" s="126"/>
      <c r="EV58" s="126"/>
      <c r="EW58" s="247"/>
      <c r="EX58" s="383">
        <f t="shared" si="2"/>
        <v>7</v>
      </c>
      <c r="EY58" s="384">
        <f t="shared" si="3"/>
        <v>2</v>
      </c>
      <c r="EZ58" s="384">
        <f t="shared" si="0"/>
        <v>5</v>
      </c>
      <c r="FA58" s="384">
        <f t="shared" si="4"/>
        <v>3</v>
      </c>
      <c r="FB58" s="384">
        <f t="shared" si="5"/>
        <v>1</v>
      </c>
      <c r="FC58" s="1321">
        <f t="shared" si="1"/>
        <v>18</v>
      </c>
      <c r="FD58" s="1290"/>
      <c r="FE58" s="1211"/>
      <c r="FF58" s="10"/>
      <c r="FG58" s="10">
        <v>1</v>
      </c>
      <c r="FH58" s="10"/>
      <c r="FI58" s="10"/>
      <c r="FJ58" s="10"/>
      <c r="FK58" s="10"/>
    </row>
    <row r="59" spans="1:167" ht="15.75" x14ac:dyDescent="0.25">
      <c r="A59">
        <v>56</v>
      </c>
      <c r="B59" s="1152" t="s">
        <v>1412</v>
      </c>
      <c r="C59" s="955">
        <v>1</v>
      </c>
      <c r="D59" s="950"/>
      <c r="E59" s="950"/>
      <c r="F59" s="950"/>
      <c r="G59" s="950">
        <v>1</v>
      </c>
      <c r="H59" s="950"/>
      <c r="I59" s="950"/>
      <c r="J59" s="950">
        <v>1</v>
      </c>
      <c r="K59" s="951"/>
      <c r="L59" s="955"/>
      <c r="M59" s="950"/>
      <c r="N59" s="1131"/>
      <c r="O59" s="950">
        <v>1</v>
      </c>
      <c r="P59" s="953">
        <v>1</v>
      </c>
      <c r="Q59" s="953">
        <v>1</v>
      </c>
      <c r="R59" s="953">
        <v>1</v>
      </c>
      <c r="S59" s="953">
        <v>1</v>
      </c>
      <c r="T59" s="953">
        <v>1</v>
      </c>
      <c r="U59" s="953">
        <v>1</v>
      </c>
      <c r="V59" s="953"/>
      <c r="W59" s="953"/>
      <c r="X59" s="953"/>
      <c r="Y59" s="953"/>
      <c r="Z59" s="950">
        <v>1</v>
      </c>
      <c r="AA59" s="953"/>
      <c r="AB59" s="1209">
        <v>1</v>
      </c>
      <c r="AC59" s="953"/>
      <c r="AD59" s="953"/>
      <c r="AE59" s="953"/>
      <c r="AF59" s="953">
        <v>1</v>
      </c>
      <c r="AG59" s="950"/>
      <c r="AH59" s="1167"/>
      <c r="AI59" s="1174"/>
      <c r="AJ59" s="1159"/>
      <c r="AK59" s="1159"/>
      <c r="AL59" s="1159"/>
      <c r="AM59" s="1159"/>
      <c r="AN59" s="1159"/>
      <c r="AO59" s="1159"/>
      <c r="AP59" s="1159"/>
      <c r="AQ59" s="1159"/>
      <c r="AR59" s="1159"/>
      <c r="AS59" s="1159"/>
      <c r="AT59" s="1159"/>
      <c r="AU59" s="1159"/>
      <c r="AV59" s="1161"/>
      <c r="AW59" s="1178"/>
      <c r="AX59" s="1159"/>
      <c r="AY59" s="1159"/>
      <c r="AZ59" s="1159"/>
      <c r="BA59" s="1159"/>
      <c r="BB59" s="1159"/>
      <c r="BC59" s="1159"/>
      <c r="BD59" s="953">
        <v>1</v>
      </c>
      <c r="BE59" s="953">
        <v>1</v>
      </c>
      <c r="BF59" s="1159"/>
      <c r="BG59" s="953"/>
      <c r="BH59" s="954">
        <v>1</v>
      </c>
      <c r="BI59" s="948">
        <v>1</v>
      </c>
      <c r="BJ59" s="953"/>
      <c r="BK59" s="953"/>
      <c r="BL59" s="957"/>
      <c r="BM59" s="953"/>
      <c r="BN59" s="953">
        <v>1</v>
      </c>
      <c r="BO59" s="1159"/>
      <c r="BP59" s="953"/>
      <c r="BQ59" s="953"/>
      <c r="BR59" s="953">
        <v>1</v>
      </c>
      <c r="BS59" s="953"/>
      <c r="BT59" s="953"/>
      <c r="BU59" s="954">
        <v>1</v>
      </c>
      <c r="BV59" s="948"/>
      <c r="BW59" s="953">
        <v>1</v>
      </c>
      <c r="BX59" s="953"/>
      <c r="BY59" s="953"/>
      <c r="BZ59" s="953"/>
      <c r="CA59" s="953">
        <v>1</v>
      </c>
      <c r="CB59" s="953"/>
      <c r="CC59" s="953"/>
      <c r="CD59" s="953">
        <v>1</v>
      </c>
      <c r="CE59" s="953"/>
      <c r="CF59" s="950">
        <v>1</v>
      </c>
      <c r="CG59" s="1198"/>
      <c r="CH59" s="1168"/>
      <c r="CI59" s="953"/>
      <c r="CJ59" s="953">
        <v>1</v>
      </c>
      <c r="CK59" s="953"/>
      <c r="CL59" s="937">
        <v>1</v>
      </c>
      <c r="CM59" s="953"/>
      <c r="CN59" s="1159"/>
      <c r="CO59" s="953"/>
      <c r="CP59" s="953">
        <v>1</v>
      </c>
      <c r="CQ59" s="953"/>
      <c r="CR59" s="1159"/>
      <c r="CS59" s="953"/>
      <c r="CT59" s="1159"/>
      <c r="CU59" s="953"/>
      <c r="CV59" s="1159"/>
      <c r="CW59" s="1159"/>
      <c r="CX59" s="953">
        <v>1</v>
      </c>
      <c r="CY59" s="1159"/>
      <c r="CZ59" s="1159"/>
      <c r="DA59" s="1255"/>
      <c r="DB59" s="1256"/>
      <c r="DC59" s="1256"/>
      <c r="DD59" s="1256"/>
      <c r="DE59" s="1256"/>
      <c r="DF59" s="1256"/>
      <c r="DG59" s="1257"/>
      <c r="DH59" s="1262"/>
      <c r="DI59" s="1263"/>
      <c r="DJ59" s="1262"/>
      <c r="DK59" s="1262"/>
      <c r="DL59" s="1263"/>
      <c r="DM59" s="1264"/>
      <c r="DN59" s="956">
        <v>1</v>
      </c>
      <c r="DO59" s="957"/>
      <c r="DP59" s="957"/>
      <c r="DQ59" s="1238"/>
      <c r="DR59" s="957"/>
      <c r="DS59" s="957"/>
      <c r="DT59" s="957">
        <v>1</v>
      </c>
      <c r="DU59" s="957"/>
      <c r="DV59" s="957"/>
      <c r="DW59" s="963"/>
      <c r="DX59" s="957"/>
      <c r="DY59" s="958"/>
      <c r="DZ59" s="956"/>
      <c r="EA59" s="969">
        <v>1</v>
      </c>
      <c r="EB59" s="969">
        <v>1</v>
      </c>
      <c r="EC59" s="969">
        <v>1</v>
      </c>
      <c r="ED59" s="950"/>
      <c r="EE59" s="1276"/>
      <c r="EF59" s="1131"/>
      <c r="EG59" s="957"/>
      <c r="EH59" s="950">
        <v>1</v>
      </c>
      <c r="EI59" s="957"/>
      <c r="EJ59" s="950"/>
      <c r="EK59" s="937">
        <v>1</v>
      </c>
      <c r="EL59" s="1131"/>
      <c r="EM59" s="1131"/>
      <c r="EN59" s="1131"/>
      <c r="EO59" s="953"/>
      <c r="EP59" s="1159"/>
      <c r="EQ59" s="953">
        <v>1</v>
      </c>
      <c r="ER59" s="949"/>
      <c r="ES59" s="950"/>
      <c r="ET59" s="950"/>
      <c r="EU59" s="950"/>
      <c r="EV59" s="950"/>
      <c r="EW59" s="953"/>
      <c r="EX59" s="383">
        <f t="shared" si="2"/>
        <v>2</v>
      </c>
      <c r="EY59" s="384">
        <f t="shared" si="3"/>
        <v>14</v>
      </c>
      <c r="EZ59" s="384">
        <f t="shared" si="0"/>
        <v>15</v>
      </c>
      <c r="FA59" s="384">
        <f t="shared" si="4"/>
        <v>3</v>
      </c>
      <c r="FB59" s="384">
        <f t="shared" si="5"/>
        <v>1</v>
      </c>
      <c r="FC59" s="1321">
        <f t="shared" si="1"/>
        <v>35</v>
      </c>
      <c r="FD59" s="1290"/>
      <c r="FE59" s="1211"/>
      <c r="FF59" s="10"/>
      <c r="FG59" s="10"/>
      <c r="FH59" s="10"/>
      <c r="FI59" s="10">
        <v>1</v>
      </c>
      <c r="FJ59" s="10"/>
      <c r="FK59" s="10"/>
    </row>
    <row r="60" spans="1:167" ht="15.75" x14ac:dyDescent="0.25">
      <c r="A60">
        <v>57</v>
      </c>
      <c r="B60" s="1152" t="s">
        <v>876</v>
      </c>
      <c r="C60" s="64">
        <v>1</v>
      </c>
      <c r="D60" s="126"/>
      <c r="E60" s="126"/>
      <c r="F60" s="126"/>
      <c r="G60" s="126">
        <v>1</v>
      </c>
      <c r="H60" s="927"/>
      <c r="I60" s="126"/>
      <c r="J60" s="126"/>
      <c r="K60" s="15">
        <v>1</v>
      </c>
      <c r="L60" s="126"/>
      <c r="M60" s="126"/>
      <c r="N60" s="1128"/>
      <c r="O60" s="126"/>
      <c r="P60" s="247">
        <v>1</v>
      </c>
      <c r="Q60" s="247">
        <v>1</v>
      </c>
      <c r="R60" s="247">
        <v>1</v>
      </c>
      <c r="S60" s="820">
        <v>1</v>
      </c>
      <c r="T60" s="819">
        <v>1</v>
      </c>
      <c r="U60" s="126">
        <v>1</v>
      </c>
      <c r="V60" s="1128"/>
      <c r="W60" s="126"/>
      <c r="X60" s="126"/>
      <c r="Y60" s="1128"/>
      <c r="Z60" s="126"/>
      <c r="AA60" s="1128"/>
      <c r="AB60" s="1208">
        <v>1</v>
      </c>
      <c r="AC60" s="126"/>
      <c r="AD60" s="126"/>
      <c r="AE60" s="126"/>
      <c r="AF60" s="126">
        <v>1</v>
      </c>
      <c r="AG60" s="126"/>
      <c r="AH60" s="1155"/>
      <c r="AI60" s="1154"/>
      <c r="AJ60" s="1128"/>
      <c r="AK60" s="1128"/>
      <c r="AL60" s="1128"/>
      <c r="AM60" s="1128"/>
      <c r="AN60" s="1128"/>
      <c r="AO60" s="1128"/>
      <c r="AP60" s="1128"/>
      <c r="AQ60" s="1128"/>
      <c r="AR60" s="1128"/>
      <c r="AS60" s="1128"/>
      <c r="AT60" s="1155"/>
      <c r="AU60" s="1155"/>
      <c r="AV60" s="1156"/>
      <c r="AW60" s="1157"/>
      <c r="AX60" s="1128"/>
      <c r="AY60" s="1128"/>
      <c r="AZ60" s="1128"/>
      <c r="BA60" s="1128"/>
      <c r="BB60" s="1157"/>
      <c r="BC60" s="1157"/>
      <c r="BD60" s="126"/>
      <c r="BE60" s="126">
        <v>1</v>
      </c>
      <c r="BF60" s="1157"/>
      <c r="BG60" s="126"/>
      <c r="BH60" s="820"/>
      <c r="BI60" s="128"/>
      <c r="BJ60" s="126"/>
      <c r="BK60" s="11"/>
      <c r="BL60" s="322"/>
      <c r="BM60" s="11"/>
      <c r="BN60" s="11"/>
      <c r="BO60" s="1157"/>
      <c r="BP60" s="11"/>
      <c r="BQ60" s="11"/>
      <c r="BR60" s="1129">
        <v>1</v>
      </c>
      <c r="BS60" s="1129"/>
      <c r="BT60" s="11"/>
      <c r="BU60" s="820"/>
      <c r="BV60" s="128"/>
      <c r="BW60" s="11"/>
      <c r="BX60" s="11"/>
      <c r="BY60" s="11"/>
      <c r="BZ60" s="126"/>
      <c r="CA60" s="11"/>
      <c r="CB60" s="126"/>
      <c r="CC60" s="126"/>
      <c r="CD60" s="11"/>
      <c r="CE60" s="126"/>
      <c r="CF60" s="11"/>
      <c r="CG60" s="210"/>
      <c r="CH60" s="322">
        <v>1</v>
      </c>
      <c r="CI60" s="11"/>
      <c r="CJ60" s="126"/>
      <c r="CK60" s="126"/>
      <c r="CL60" s="11"/>
      <c r="CM60" s="62"/>
      <c r="CN60" s="1128"/>
      <c r="CO60" s="126"/>
      <c r="CP60" s="126"/>
      <c r="CQ60" s="126"/>
      <c r="CR60" s="1128"/>
      <c r="CS60" s="126">
        <v>1</v>
      </c>
      <c r="CT60" s="1128"/>
      <c r="CU60" s="126"/>
      <c r="CV60" s="1128"/>
      <c r="CW60" s="1128"/>
      <c r="CX60" s="126">
        <v>1</v>
      </c>
      <c r="CY60" s="1128"/>
      <c r="CZ60" s="1128"/>
      <c r="DA60" s="1250"/>
      <c r="DB60" s="1251"/>
      <c r="DC60" s="1251"/>
      <c r="DD60" s="1251"/>
      <c r="DE60" s="1251"/>
      <c r="DF60" s="1251"/>
      <c r="DG60" s="1251"/>
      <c r="DH60" s="1251"/>
      <c r="DI60" s="1251"/>
      <c r="DJ60" s="1251"/>
      <c r="DK60" s="1251"/>
      <c r="DL60" s="1252"/>
      <c r="DM60" s="1253"/>
      <c r="DN60" s="819"/>
      <c r="DO60" s="126"/>
      <c r="DP60" s="126"/>
      <c r="DQ60" s="1128"/>
      <c r="DR60" s="126"/>
      <c r="DS60" s="126"/>
      <c r="DT60" s="126"/>
      <c r="DU60" s="126">
        <v>1</v>
      </c>
      <c r="DV60" s="126"/>
      <c r="DW60" s="126"/>
      <c r="DX60" s="126">
        <v>1</v>
      </c>
      <c r="DY60" s="820"/>
      <c r="DZ60" s="128"/>
      <c r="EA60" s="130">
        <v>1</v>
      </c>
      <c r="EB60" s="126">
        <v>1</v>
      </c>
      <c r="EC60" s="126">
        <v>1</v>
      </c>
      <c r="ED60" s="126"/>
      <c r="EE60" s="1276"/>
      <c r="EF60" s="1128"/>
      <c r="EG60" s="11"/>
      <c r="EH60" s="126">
        <v>1</v>
      </c>
      <c r="EI60" s="11"/>
      <c r="EJ60" s="126"/>
      <c r="EK60" s="62">
        <v>1</v>
      </c>
      <c r="EL60" s="1128"/>
      <c r="EM60" s="1128"/>
      <c r="EN60" s="1128"/>
      <c r="EO60" s="126"/>
      <c r="EP60" s="1128"/>
      <c r="EQ60" s="247">
        <v>1</v>
      </c>
      <c r="ER60" s="819"/>
      <c r="ES60" s="126"/>
      <c r="ET60" s="126"/>
      <c r="EU60" s="126"/>
      <c r="EV60" s="126"/>
      <c r="EW60" s="247"/>
      <c r="EX60" s="383">
        <f t="shared" si="2"/>
        <v>2</v>
      </c>
      <c r="EY60" s="384">
        <f t="shared" si="3"/>
        <v>4</v>
      </c>
      <c r="EZ60" s="384">
        <f t="shared" si="0"/>
        <v>11</v>
      </c>
      <c r="FA60" s="384">
        <f t="shared" si="4"/>
        <v>4</v>
      </c>
      <c r="FB60" s="384">
        <f t="shared" si="5"/>
        <v>1</v>
      </c>
      <c r="FC60" s="1321">
        <f t="shared" si="1"/>
        <v>22</v>
      </c>
      <c r="FD60" s="1290"/>
      <c r="FE60" s="1211"/>
      <c r="FF60" s="10"/>
      <c r="FG60" s="10"/>
      <c r="FH60" s="10">
        <v>1</v>
      </c>
      <c r="FI60" s="10"/>
      <c r="FJ60" s="10"/>
      <c r="FK60" s="10"/>
    </row>
    <row r="61" spans="1:167" ht="15.75" x14ac:dyDescent="0.25">
      <c r="A61">
        <v>58</v>
      </c>
      <c r="B61" s="1152" t="s">
        <v>845</v>
      </c>
      <c r="C61" s="64"/>
      <c r="D61" s="126"/>
      <c r="E61" s="126"/>
      <c r="F61" s="126"/>
      <c r="G61" s="126"/>
      <c r="H61" s="927"/>
      <c r="I61" s="126"/>
      <c r="J61" s="126"/>
      <c r="K61" s="15"/>
      <c r="L61" s="126"/>
      <c r="M61" s="322"/>
      <c r="N61" s="1128"/>
      <c r="O61" s="126"/>
      <c r="P61" s="247"/>
      <c r="Q61" s="247"/>
      <c r="R61" s="247"/>
      <c r="S61" s="247"/>
      <c r="T61" s="1137"/>
      <c r="U61" s="247"/>
      <c r="V61" s="1128"/>
      <c r="W61" s="247">
        <v>1</v>
      </c>
      <c r="X61" s="247"/>
      <c r="Y61" s="1128"/>
      <c r="Z61" s="126"/>
      <c r="AA61" s="1128"/>
      <c r="AB61" s="1209"/>
      <c r="AC61" s="247"/>
      <c r="AD61" s="247"/>
      <c r="AE61" s="247"/>
      <c r="AF61" s="247"/>
      <c r="AG61" s="126"/>
      <c r="AH61" s="1155"/>
      <c r="AI61" s="1173"/>
      <c r="AJ61" s="1155"/>
      <c r="AK61" s="1155"/>
      <c r="AL61" s="1155"/>
      <c r="AM61" s="1155"/>
      <c r="AN61" s="1155"/>
      <c r="AO61" s="1155"/>
      <c r="AP61" s="1155"/>
      <c r="AQ61" s="1155"/>
      <c r="AR61" s="1155"/>
      <c r="AS61" s="1155"/>
      <c r="AT61" s="1155"/>
      <c r="AU61" s="1155"/>
      <c r="AV61" s="1156"/>
      <c r="AW61" s="1164"/>
      <c r="AX61" s="1155"/>
      <c r="AY61" s="1155"/>
      <c r="AZ61" s="1155"/>
      <c r="BA61" s="1155"/>
      <c r="BB61" s="1164"/>
      <c r="BC61" s="1164"/>
      <c r="BD61" s="247"/>
      <c r="BE61" s="247"/>
      <c r="BF61" s="1164"/>
      <c r="BG61" s="247"/>
      <c r="BH61" s="820"/>
      <c r="BI61" s="142"/>
      <c r="BJ61" s="247"/>
      <c r="BK61" s="62"/>
      <c r="BL61" s="322"/>
      <c r="BM61" s="62"/>
      <c r="BN61" s="62"/>
      <c r="BO61" s="1164"/>
      <c r="BP61" s="62"/>
      <c r="BQ61" s="62"/>
      <c r="BR61" s="1132"/>
      <c r="BS61" s="1132"/>
      <c r="BT61" s="62"/>
      <c r="BU61" s="820"/>
      <c r="BV61" s="142"/>
      <c r="BW61" s="62"/>
      <c r="BX61" s="62"/>
      <c r="BY61" s="62"/>
      <c r="BZ61" s="247"/>
      <c r="CA61" s="62"/>
      <c r="CB61" s="247"/>
      <c r="CC61" s="247"/>
      <c r="CD61" s="62"/>
      <c r="CE61" s="247"/>
      <c r="CF61" s="11"/>
      <c r="CG61" s="210"/>
      <c r="CH61" s="1137"/>
      <c r="CI61" s="62"/>
      <c r="CJ61" s="247"/>
      <c r="CK61" s="247"/>
      <c r="CL61" s="62"/>
      <c r="CM61" s="62"/>
      <c r="CN61" s="1155"/>
      <c r="CO61" s="247"/>
      <c r="CP61" s="247"/>
      <c r="CQ61" s="247"/>
      <c r="CR61" s="1155"/>
      <c r="CS61" s="247"/>
      <c r="CT61" s="1155"/>
      <c r="CU61" s="247"/>
      <c r="CV61" s="1155"/>
      <c r="CW61" s="1155"/>
      <c r="CX61" s="247"/>
      <c r="CY61" s="1155"/>
      <c r="CZ61" s="1155"/>
      <c r="DA61" s="1254"/>
      <c r="DB61" s="1252"/>
      <c r="DC61" s="1252"/>
      <c r="DD61" s="1252"/>
      <c r="DE61" s="1252"/>
      <c r="DF61" s="1252"/>
      <c r="DG61" s="1252"/>
      <c r="DH61" s="1252"/>
      <c r="DI61" s="1252"/>
      <c r="DJ61" s="1252"/>
      <c r="DK61" s="1252"/>
      <c r="DL61" s="1252"/>
      <c r="DM61" s="1253"/>
      <c r="DN61" s="746"/>
      <c r="DO61" s="247"/>
      <c r="DP61" s="247"/>
      <c r="DQ61" s="1155"/>
      <c r="DR61" s="247"/>
      <c r="DS61" s="247"/>
      <c r="DT61" s="247"/>
      <c r="DU61" s="247"/>
      <c r="DV61" s="126"/>
      <c r="DW61" s="247"/>
      <c r="DX61" s="126"/>
      <c r="DY61" s="820"/>
      <c r="DZ61" s="128"/>
      <c r="EA61" s="130"/>
      <c r="EB61" s="322"/>
      <c r="EC61" s="322"/>
      <c r="ED61" s="126"/>
      <c r="EE61" s="1276"/>
      <c r="EF61" s="1128"/>
      <c r="EG61" s="11"/>
      <c r="EH61" s="126"/>
      <c r="EI61" s="11"/>
      <c r="EJ61" s="126"/>
      <c r="EK61" s="62"/>
      <c r="EL61" s="1128"/>
      <c r="EM61" s="1128"/>
      <c r="EN61" s="1128"/>
      <c r="EO61" s="247"/>
      <c r="EP61" s="1155"/>
      <c r="EQ61" s="247"/>
      <c r="ER61" s="819"/>
      <c r="ES61" s="126"/>
      <c r="ET61" s="126"/>
      <c r="EU61" s="126"/>
      <c r="EV61" s="126"/>
      <c r="EW61" s="247"/>
      <c r="EX61" s="383">
        <f t="shared" si="2"/>
        <v>1</v>
      </c>
      <c r="EY61" s="384">
        <f t="shared" si="3"/>
        <v>0</v>
      </c>
      <c r="EZ61" s="384">
        <f t="shared" si="0"/>
        <v>0</v>
      </c>
      <c r="FA61" s="384">
        <f t="shared" si="4"/>
        <v>0</v>
      </c>
      <c r="FB61" s="384">
        <f t="shared" si="5"/>
        <v>0</v>
      </c>
      <c r="FC61" s="1321">
        <f t="shared" si="1"/>
        <v>1</v>
      </c>
      <c r="FD61" s="1290"/>
      <c r="FE61" s="1211">
        <v>1</v>
      </c>
      <c r="FF61" s="10"/>
      <c r="FG61" s="10"/>
      <c r="FH61" s="10"/>
      <c r="FI61" s="10"/>
      <c r="FJ61" s="10"/>
      <c r="FK61" s="10"/>
    </row>
    <row r="62" spans="1:167" ht="15.75" x14ac:dyDescent="0.25">
      <c r="A62">
        <v>59</v>
      </c>
      <c r="B62" s="1152" t="s">
        <v>518</v>
      </c>
      <c r="C62" s="955">
        <v>1</v>
      </c>
      <c r="D62" s="950"/>
      <c r="E62" s="950"/>
      <c r="F62" s="950">
        <v>1</v>
      </c>
      <c r="G62" s="950"/>
      <c r="H62" s="950">
        <v>1</v>
      </c>
      <c r="I62" s="950">
        <v>1</v>
      </c>
      <c r="J62" s="950">
        <v>1</v>
      </c>
      <c r="K62" s="951"/>
      <c r="L62" s="950"/>
      <c r="M62" s="955"/>
      <c r="N62" s="1131"/>
      <c r="O62" s="950"/>
      <c r="P62" s="953">
        <v>1</v>
      </c>
      <c r="Q62" s="953">
        <v>1</v>
      </c>
      <c r="R62" s="953">
        <v>1</v>
      </c>
      <c r="S62" s="953">
        <v>1</v>
      </c>
      <c r="T62" s="953">
        <v>1</v>
      </c>
      <c r="U62" s="953">
        <v>1</v>
      </c>
      <c r="V62" s="1128"/>
      <c r="W62" s="953"/>
      <c r="X62" s="953"/>
      <c r="Y62" s="1128"/>
      <c r="Z62" s="950">
        <v>1</v>
      </c>
      <c r="AA62" s="1128"/>
      <c r="AB62" s="1209">
        <v>1</v>
      </c>
      <c r="AC62" s="953">
        <v>1</v>
      </c>
      <c r="AD62" s="953"/>
      <c r="AE62" s="953">
        <v>1</v>
      </c>
      <c r="AF62" s="953"/>
      <c r="AG62" s="950">
        <v>1</v>
      </c>
      <c r="AH62" s="1167"/>
      <c r="AI62" s="1174"/>
      <c r="AJ62" s="1159"/>
      <c r="AK62" s="1159"/>
      <c r="AL62" s="1159"/>
      <c r="AM62" s="1159"/>
      <c r="AN62" s="1159"/>
      <c r="AO62" s="1159"/>
      <c r="AP62" s="1159"/>
      <c r="AQ62" s="1159"/>
      <c r="AR62" s="1159"/>
      <c r="AS62" s="1159"/>
      <c r="AT62" s="1159"/>
      <c r="AU62" s="1159"/>
      <c r="AV62" s="1161"/>
      <c r="AW62" s="1178"/>
      <c r="AX62" s="1159"/>
      <c r="AY62" s="1159"/>
      <c r="AZ62" s="1159"/>
      <c r="BA62" s="1159"/>
      <c r="BB62" s="1159"/>
      <c r="BC62" s="1159"/>
      <c r="BD62" s="953">
        <v>1</v>
      </c>
      <c r="BE62" s="953"/>
      <c r="BF62" s="1159"/>
      <c r="BG62" s="953"/>
      <c r="BH62" s="954">
        <v>1</v>
      </c>
      <c r="BI62" s="948">
        <v>1</v>
      </c>
      <c r="BJ62" s="953"/>
      <c r="BK62" s="937">
        <v>1</v>
      </c>
      <c r="BL62" s="953"/>
      <c r="BM62" s="953">
        <v>1</v>
      </c>
      <c r="BN62" s="953"/>
      <c r="BO62" s="1159"/>
      <c r="BP62" s="953"/>
      <c r="BQ62" s="953">
        <v>1</v>
      </c>
      <c r="BR62" s="953"/>
      <c r="BS62" s="953"/>
      <c r="BT62" s="953">
        <v>1</v>
      </c>
      <c r="BU62" s="954"/>
      <c r="BV62" s="948">
        <v>1</v>
      </c>
      <c r="BW62" s="953"/>
      <c r="BX62" s="953">
        <v>1</v>
      </c>
      <c r="BY62" s="953">
        <v>1</v>
      </c>
      <c r="BZ62" s="953">
        <v>1</v>
      </c>
      <c r="CA62" s="953"/>
      <c r="CB62" s="953"/>
      <c r="CC62" s="937">
        <v>1</v>
      </c>
      <c r="CD62" s="953"/>
      <c r="CE62" s="953"/>
      <c r="CF62" s="950"/>
      <c r="CG62" s="1198"/>
      <c r="CH62" s="1168"/>
      <c r="CI62" s="953">
        <v>1</v>
      </c>
      <c r="CJ62" s="953"/>
      <c r="CK62" s="953"/>
      <c r="CL62" s="953">
        <v>1</v>
      </c>
      <c r="CM62" s="953"/>
      <c r="CN62" s="1159"/>
      <c r="CO62" s="953">
        <v>1</v>
      </c>
      <c r="CP62" s="953"/>
      <c r="CQ62" s="953"/>
      <c r="CR62" s="1159"/>
      <c r="CS62" s="953"/>
      <c r="CT62" s="1159"/>
      <c r="CU62" s="953"/>
      <c r="CV62" s="1159"/>
      <c r="CW62" s="1159"/>
      <c r="CX62" s="953"/>
      <c r="CY62" s="1159"/>
      <c r="CZ62" s="1159"/>
      <c r="DA62" s="1255"/>
      <c r="DB62" s="1256"/>
      <c r="DC62" s="1256"/>
      <c r="DD62" s="1256"/>
      <c r="DE62" s="1256"/>
      <c r="DF62" s="1256"/>
      <c r="DG62" s="1256"/>
      <c r="DH62" s="1256"/>
      <c r="DI62" s="1256"/>
      <c r="DJ62" s="1256"/>
      <c r="DK62" s="1256"/>
      <c r="DL62" s="1256"/>
      <c r="DM62" s="1258"/>
      <c r="DN62" s="948">
        <v>1</v>
      </c>
      <c r="DO62" s="953"/>
      <c r="DP62" s="953"/>
      <c r="DQ62" s="1159"/>
      <c r="DR62" s="953">
        <v>1</v>
      </c>
      <c r="DS62" s="937">
        <v>1</v>
      </c>
      <c r="DT62" s="953"/>
      <c r="DU62" s="953"/>
      <c r="DV62" s="957"/>
      <c r="DW62" s="963">
        <v>1</v>
      </c>
      <c r="DX62" s="937">
        <v>1</v>
      </c>
      <c r="DY62" s="958"/>
      <c r="DZ62" s="956"/>
      <c r="EA62" s="969">
        <v>1</v>
      </c>
      <c r="EB62" s="969">
        <v>1</v>
      </c>
      <c r="EC62" s="969">
        <v>1</v>
      </c>
      <c r="ED62" s="950"/>
      <c r="EE62" s="1276"/>
      <c r="EF62" s="1131"/>
      <c r="EG62" s="957"/>
      <c r="EH62" s="950"/>
      <c r="EI62" s="957"/>
      <c r="EJ62" s="950"/>
      <c r="EK62" s="963"/>
      <c r="EL62" s="1131"/>
      <c r="EM62" s="1240"/>
      <c r="EN62" s="1240"/>
      <c r="EO62" s="953"/>
      <c r="EP62" s="1159"/>
      <c r="EQ62" s="953">
        <v>1</v>
      </c>
      <c r="ER62" s="821">
        <v>1</v>
      </c>
      <c r="ES62" s="817">
        <v>1</v>
      </c>
      <c r="ET62" s="817">
        <v>1</v>
      </c>
      <c r="EU62" s="817">
        <v>1</v>
      </c>
      <c r="EV62" s="817">
        <v>1</v>
      </c>
      <c r="EW62" s="937">
        <v>1</v>
      </c>
      <c r="EX62" s="383">
        <f t="shared" si="2"/>
        <v>5</v>
      </c>
      <c r="EY62" s="384">
        <f t="shared" si="3"/>
        <v>21</v>
      </c>
      <c r="EZ62" s="384">
        <f t="shared" si="0"/>
        <v>7</v>
      </c>
      <c r="FA62" s="384">
        <f t="shared" si="4"/>
        <v>7</v>
      </c>
      <c r="FB62" s="384">
        <f t="shared" si="5"/>
        <v>5</v>
      </c>
      <c r="FC62" s="1321">
        <f t="shared" si="1"/>
        <v>45</v>
      </c>
      <c r="FD62" s="1290"/>
      <c r="FE62" s="1211"/>
      <c r="FF62" s="10"/>
      <c r="FG62" s="10"/>
      <c r="FH62" s="10"/>
      <c r="FI62" s="10">
        <v>1</v>
      </c>
      <c r="FJ62" s="10"/>
      <c r="FK62" s="10"/>
    </row>
    <row r="63" spans="1:167" ht="15.75" x14ac:dyDescent="0.25">
      <c r="A63">
        <v>60</v>
      </c>
      <c r="B63" s="1152" t="s">
        <v>916</v>
      </c>
      <c r="C63" s="64"/>
      <c r="D63" s="126"/>
      <c r="E63" s="126"/>
      <c r="F63" s="126">
        <v>1</v>
      </c>
      <c r="G63" s="126"/>
      <c r="H63" s="126">
        <v>1</v>
      </c>
      <c r="I63" s="126">
        <v>1</v>
      </c>
      <c r="J63" s="126"/>
      <c r="K63" s="15"/>
      <c r="L63" s="126"/>
      <c r="M63" s="126"/>
      <c r="N63" s="1128"/>
      <c r="O63" s="126"/>
      <c r="P63" s="247">
        <v>1</v>
      </c>
      <c r="Q63" s="247">
        <v>1</v>
      </c>
      <c r="R63" s="247">
        <v>1</v>
      </c>
      <c r="S63" s="820">
        <v>1</v>
      </c>
      <c r="T63" s="819">
        <v>1</v>
      </c>
      <c r="U63" s="126">
        <v>1</v>
      </c>
      <c r="V63" s="1128"/>
      <c r="W63" s="126"/>
      <c r="X63" s="126"/>
      <c r="Y63" s="1128"/>
      <c r="Z63" s="126"/>
      <c r="AA63" s="1128"/>
      <c r="AB63" s="1208"/>
      <c r="AC63" s="126"/>
      <c r="AD63" s="126"/>
      <c r="AE63" s="126"/>
      <c r="AF63" s="126"/>
      <c r="AG63" s="126"/>
      <c r="AH63" s="1155"/>
      <c r="AI63" s="1154"/>
      <c r="AJ63" s="1128"/>
      <c r="AK63" s="1128"/>
      <c r="AL63" s="1128"/>
      <c r="AM63" s="1128"/>
      <c r="AN63" s="1128"/>
      <c r="AO63" s="1128"/>
      <c r="AP63" s="1128"/>
      <c r="AQ63" s="1128"/>
      <c r="AR63" s="1128"/>
      <c r="AS63" s="1128"/>
      <c r="AT63" s="1155"/>
      <c r="AU63" s="1155"/>
      <c r="AV63" s="1156"/>
      <c r="AW63" s="1157"/>
      <c r="AX63" s="1128"/>
      <c r="AY63" s="1128"/>
      <c r="AZ63" s="1128"/>
      <c r="BA63" s="1128"/>
      <c r="BB63" s="1157"/>
      <c r="BC63" s="1157"/>
      <c r="BD63" s="126"/>
      <c r="BE63" s="126"/>
      <c r="BF63" s="1157"/>
      <c r="BG63" s="126"/>
      <c r="BH63" s="820"/>
      <c r="BI63" s="128"/>
      <c r="BJ63" s="126"/>
      <c r="BK63" s="11"/>
      <c r="BL63" s="322"/>
      <c r="BM63" s="11"/>
      <c r="BN63" s="11"/>
      <c r="BO63" s="1157"/>
      <c r="BP63" s="11"/>
      <c r="BQ63" s="11"/>
      <c r="BR63" s="1129"/>
      <c r="BS63" s="1129"/>
      <c r="BT63" s="11"/>
      <c r="BU63" s="820"/>
      <c r="BV63" s="128"/>
      <c r="BW63" s="11"/>
      <c r="BX63" s="11"/>
      <c r="BY63" s="11"/>
      <c r="BZ63" s="126"/>
      <c r="CA63" s="11"/>
      <c r="CB63" s="126"/>
      <c r="CC63" s="126"/>
      <c r="CD63" s="11"/>
      <c r="CE63" s="126"/>
      <c r="CF63" s="11">
        <v>1</v>
      </c>
      <c r="CG63" s="210"/>
      <c r="CH63" s="322"/>
      <c r="CI63" s="11"/>
      <c r="CJ63" s="126"/>
      <c r="CK63" s="126"/>
      <c r="CL63" s="11"/>
      <c r="CM63" s="62"/>
      <c r="CN63" s="1128"/>
      <c r="CO63" s="126"/>
      <c r="CP63" s="126"/>
      <c r="CQ63" s="126"/>
      <c r="CR63" s="1128"/>
      <c r="CS63" s="126"/>
      <c r="CT63" s="1128"/>
      <c r="CU63" s="126"/>
      <c r="CV63" s="1128"/>
      <c r="CW63" s="1128"/>
      <c r="CX63" s="126"/>
      <c r="CY63" s="1128"/>
      <c r="CZ63" s="1128"/>
      <c r="DA63" s="1250"/>
      <c r="DB63" s="1251"/>
      <c r="DC63" s="1251"/>
      <c r="DD63" s="1251"/>
      <c r="DE63" s="1251"/>
      <c r="DF63" s="1251"/>
      <c r="DG63" s="1251"/>
      <c r="DH63" s="1251"/>
      <c r="DI63" s="1251"/>
      <c r="DJ63" s="1251"/>
      <c r="DK63" s="1251"/>
      <c r="DL63" s="1252"/>
      <c r="DM63" s="1253"/>
      <c r="DN63" s="819"/>
      <c r="DO63" s="126"/>
      <c r="DP63" s="126"/>
      <c r="DQ63" s="1128"/>
      <c r="DR63" s="126"/>
      <c r="DS63" s="126"/>
      <c r="DT63" s="126"/>
      <c r="DU63" s="126"/>
      <c r="DV63" s="126"/>
      <c r="DW63" s="126"/>
      <c r="DX63" s="126"/>
      <c r="DY63" s="820"/>
      <c r="DZ63" s="128"/>
      <c r="EA63" s="130"/>
      <c r="EB63" s="126"/>
      <c r="EC63" s="126"/>
      <c r="ED63" s="126"/>
      <c r="EE63" s="1276"/>
      <c r="EF63" s="1128"/>
      <c r="EG63" s="11"/>
      <c r="EH63" s="937">
        <v>1</v>
      </c>
      <c r="EI63" s="11"/>
      <c r="EJ63" s="126"/>
      <c r="EK63" s="62"/>
      <c r="EL63" s="1128"/>
      <c r="EM63" s="1128"/>
      <c r="EN63" s="1128"/>
      <c r="EO63" s="126"/>
      <c r="EP63" s="1128"/>
      <c r="EQ63" s="247"/>
      <c r="ER63" s="819"/>
      <c r="ES63" s="126"/>
      <c r="ET63" s="126"/>
      <c r="EU63" s="126"/>
      <c r="EV63" s="126"/>
      <c r="EW63" s="247"/>
      <c r="EX63" s="383">
        <f t="shared" si="2"/>
        <v>2</v>
      </c>
      <c r="EY63" s="384">
        <f t="shared" si="3"/>
        <v>3</v>
      </c>
      <c r="EZ63" s="384">
        <f t="shared" si="0"/>
        <v>2</v>
      </c>
      <c r="FA63" s="384">
        <f t="shared" si="4"/>
        <v>3</v>
      </c>
      <c r="FB63" s="384">
        <f t="shared" si="5"/>
        <v>1</v>
      </c>
      <c r="FC63" s="1321">
        <f t="shared" si="1"/>
        <v>11</v>
      </c>
      <c r="FD63" s="1290"/>
      <c r="FE63" s="1211"/>
      <c r="FF63" s="10"/>
      <c r="FG63" s="10">
        <v>1</v>
      </c>
      <c r="FH63" s="10"/>
      <c r="FI63" s="10"/>
      <c r="FJ63" s="10"/>
      <c r="FK63" s="10"/>
    </row>
    <row r="64" spans="1:167" ht="15.75" x14ac:dyDescent="0.25">
      <c r="A64">
        <v>61</v>
      </c>
      <c r="B64" s="1152" t="s">
        <v>824</v>
      </c>
      <c r="C64" s="64"/>
      <c r="D64" s="126"/>
      <c r="E64" s="126"/>
      <c r="F64" s="126">
        <v>1</v>
      </c>
      <c r="G64" s="126"/>
      <c r="H64" s="126">
        <v>1</v>
      </c>
      <c r="I64" s="126">
        <v>1</v>
      </c>
      <c r="J64" s="126"/>
      <c r="K64" s="15"/>
      <c r="L64" s="126"/>
      <c r="M64" s="126"/>
      <c r="N64" s="1128"/>
      <c r="O64" s="126"/>
      <c r="P64" s="247">
        <v>1</v>
      </c>
      <c r="Q64" s="247">
        <v>1</v>
      </c>
      <c r="R64" s="247">
        <v>1</v>
      </c>
      <c r="S64" s="820">
        <v>1</v>
      </c>
      <c r="T64" s="819">
        <v>1</v>
      </c>
      <c r="U64" s="126">
        <v>1</v>
      </c>
      <c r="V64" s="1130"/>
      <c r="W64" s="126"/>
      <c r="X64" s="126"/>
      <c r="Y64" s="1130"/>
      <c r="Z64" s="126"/>
      <c r="AA64" s="1130"/>
      <c r="AB64" s="1208"/>
      <c r="AC64" s="126"/>
      <c r="AD64" s="126"/>
      <c r="AE64" s="126"/>
      <c r="AF64" s="126"/>
      <c r="AG64" s="126"/>
      <c r="AH64" s="1155"/>
      <c r="AI64" s="1154"/>
      <c r="AJ64" s="1128"/>
      <c r="AK64" s="1128"/>
      <c r="AL64" s="1128"/>
      <c r="AM64" s="1128"/>
      <c r="AN64" s="1128"/>
      <c r="AO64" s="1128"/>
      <c r="AP64" s="1128"/>
      <c r="AQ64" s="1128"/>
      <c r="AR64" s="1128"/>
      <c r="AS64" s="1128"/>
      <c r="AT64" s="1155"/>
      <c r="AU64" s="1155"/>
      <c r="AV64" s="1156"/>
      <c r="AW64" s="1157"/>
      <c r="AX64" s="1128"/>
      <c r="AY64" s="1128"/>
      <c r="AZ64" s="1128"/>
      <c r="BA64" s="1128"/>
      <c r="BB64" s="1157"/>
      <c r="BC64" s="1157"/>
      <c r="BD64" s="126"/>
      <c r="BE64" s="126"/>
      <c r="BF64" s="1157"/>
      <c r="BG64" s="126"/>
      <c r="BH64" s="820"/>
      <c r="BI64" s="128"/>
      <c r="BJ64" s="126"/>
      <c r="BK64" s="11"/>
      <c r="BL64" s="322"/>
      <c r="BM64" s="11"/>
      <c r="BN64" s="11"/>
      <c r="BO64" s="1157"/>
      <c r="BP64" s="11"/>
      <c r="BQ64" s="11"/>
      <c r="BR64" s="1129"/>
      <c r="BS64" s="1129"/>
      <c r="BT64" s="11"/>
      <c r="BU64" s="654"/>
      <c r="BV64" s="128"/>
      <c r="BW64" s="11"/>
      <c r="BX64" s="11"/>
      <c r="BY64" s="11"/>
      <c r="BZ64" s="126"/>
      <c r="CA64" s="11"/>
      <c r="CB64" s="126"/>
      <c r="CC64" s="126"/>
      <c r="CD64" s="11"/>
      <c r="CE64" s="126"/>
      <c r="CF64" s="11"/>
      <c r="CG64" s="210"/>
      <c r="CH64" s="322"/>
      <c r="CI64" s="11"/>
      <c r="CJ64" s="126"/>
      <c r="CK64" s="126"/>
      <c r="CL64" s="11"/>
      <c r="CM64" s="62"/>
      <c r="CN64" s="1128"/>
      <c r="CO64" s="126"/>
      <c r="CP64" s="126"/>
      <c r="CQ64" s="126"/>
      <c r="CR64" s="1128"/>
      <c r="CS64" s="126"/>
      <c r="CT64" s="1128"/>
      <c r="CU64" s="126"/>
      <c r="CV64" s="1128"/>
      <c r="CW64" s="1128"/>
      <c r="CX64" s="126"/>
      <c r="CY64" s="1128"/>
      <c r="CZ64" s="1128"/>
      <c r="DA64" s="1250"/>
      <c r="DB64" s="1251"/>
      <c r="DC64" s="1251"/>
      <c r="DD64" s="1251"/>
      <c r="DE64" s="1251"/>
      <c r="DF64" s="1251"/>
      <c r="DG64" s="1251"/>
      <c r="DH64" s="1251"/>
      <c r="DI64" s="1251"/>
      <c r="DJ64" s="1251"/>
      <c r="DK64" s="1251"/>
      <c r="DL64" s="1252"/>
      <c r="DM64" s="1253"/>
      <c r="DN64" s="819"/>
      <c r="DO64" s="126"/>
      <c r="DP64" s="126"/>
      <c r="DQ64" s="1128"/>
      <c r="DR64" s="126"/>
      <c r="DS64" s="126"/>
      <c r="DT64" s="126"/>
      <c r="DU64" s="126"/>
      <c r="DV64" s="126"/>
      <c r="DW64" s="126"/>
      <c r="DX64" s="126"/>
      <c r="DY64" s="820"/>
      <c r="DZ64" s="128"/>
      <c r="EA64" s="130"/>
      <c r="EB64" s="126"/>
      <c r="EC64" s="126"/>
      <c r="ED64" s="126"/>
      <c r="EE64" s="1276"/>
      <c r="EF64" s="1128"/>
      <c r="EG64" s="11"/>
      <c r="EH64" s="126">
        <v>1</v>
      </c>
      <c r="EI64" s="11"/>
      <c r="EJ64" s="126"/>
      <c r="EK64" s="62"/>
      <c r="EL64" s="1128"/>
      <c r="EM64" s="1128"/>
      <c r="EN64" s="1128"/>
      <c r="EO64" s="126"/>
      <c r="EP64" s="1128"/>
      <c r="EQ64" s="247"/>
      <c r="ER64" s="819"/>
      <c r="ES64" s="126"/>
      <c r="ET64" s="126"/>
      <c r="EU64" s="126"/>
      <c r="EV64" s="126"/>
      <c r="EW64" s="247"/>
      <c r="EX64" s="383">
        <f t="shared" si="2"/>
        <v>2</v>
      </c>
      <c r="EY64" s="384">
        <f t="shared" si="3"/>
        <v>2</v>
      </c>
      <c r="EZ64" s="384">
        <f t="shared" si="0"/>
        <v>2</v>
      </c>
      <c r="FA64" s="384">
        <f t="shared" si="4"/>
        <v>3</v>
      </c>
      <c r="FB64" s="384">
        <f t="shared" si="5"/>
        <v>1</v>
      </c>
      <c r="FC64" s="1321">
        <f t="shared" si="1"/>
        <v>10</v>
      </c>
      <c r="FD64" s="1290"/>
      <c r="FE64" s="1211"/>
      <c r="FF64" s="10">
        <v>1</v>
      </c>
      <c r="FG64" s="10"/>
      <c r="FH64" s="10"/>
      <c r="FI64" s="10"/>
      <c r="FJ64" s="10"/>
      <c r="FK64" s="10"/>
    </row>
    <row r="65" spans="1:167" ht="15.75" x14ac:dyDescent="0.25">
      <c r="A65">
        <v>62</v>
      </c>
      <c r="B65" s="1152" t="s">
        <v>1585</v>
      </c>
      <c r="C65" s="64"/>
      <c r="D65" s="126"/>
      <c r="E65" s="126"/>
      <c r="F65" s="126"/>
      <c r="G65" s="126"/>
      <c r="H65" s="126"/>
      <c r="I65" s="126"/>
      <c r="J65" s="126"/>
      <c r="K65" s="15"/>
      <c r="L65" s="126"/>
      <c r="M65" s="126">
        <v>1</v>
      </c>
      <c r="N65" s="1128"/>
      <c r="O65" s="126"/>
      <c r="P65" s="247"/>
      <c r="Q65" s="247"/>
      <c r="R65" s="247"/>
      <c r="S65" s="820"/>
      <c r="T65" s="819"/>
      <c r="U65" s="126"/>
      <c r="V65" s="1128"/>
      <c r="W65" s="126">
        <v>1</v>
      </c>
      <c r="X65" s="126"/>
      <c r="Y65" s="1128"/>
      <c r="Z65" s="126"/>
      <c r="AA65" s="1128"/>
      <c r="AB65" s="1208"/>
      <c r="AC65" s="126"/>
      <c r="AD65" s="126"/>
      <c r="AE65" s="126"/>
      <c r="AF65" s="126"/>
      <c r="AG65" s="126"/>
      <c r="AH65" s="1155"/>
      <c r="AI65" s="1154"/>
      <c r="AJ65" s="1128"/>
      <c r="AK65" s="1128"/>
      <c r="AL65" s="1128"/>
      <c r="AM65" s="1128"/>
      <c r="AN65" s="1128"/>
      <c r="AO65" s="1128"/>
      <c r="AP65" s="1128"/>
      <c r="AQ65" s="1128"/>
      <c r="AR65" s="1128"/>
      <c r="AS65" s="1128"/>
      <c r="AT65" s="1155"/>
      <c r="AU65" s="1155"/>
      <c r="AV65" s="1156"/>
      <c r="AW65" s="1157"/>
      <c r="AX65" s="1128"/>
      <c r="AY65" s="1128"/>
      <c r="AZ65" s="1128"/>
      <c r="BA65" s="1128"/>
      <c r="BB65" s="1157"/>
      <c r="BC65" s="1157"/>
      <c r="BD65" s="126"/>
      <c r="BE65" s="126"/>
      <c r="BF65" s="1157"/>
      <c r="BG65" s="126"/>
      <c r="BH65" s="820"/>
      <c r="BI65" s="128"/>
      <c r="BJ65" s="126"/>
      <c r="BK65" s="11"/>
      <c r="BL65" s="322"/>
      <c r="BM65" s="11"/>
      <c r="BN65" s="11"/>
      <c r="BO65" s="1157"/>
      <c r="BP65" s="11"/>
      <c r="BQ65" s="11"/>
      <c r="BR65" s="1129"/>
      <c r="BS65" s="1129"/>
      <c r="BT65" s="11"/>
      <c r="BU65" s="820"/>
      <c r="BV65" s="128"/>
      <c r="BW65" s="11"/>
      <c r="BX65" s="11"/>
      <c r="BY65" s="11"/>
      <c r="BZ65" s="126"/>
      <c r="CA65" s="11"/>
      <c r="CB65" s="15"/>
      <c r="CC65" s="927"/>
      <c r="CD65" s="11"/>
      <c r="CE65" s="15"/>
      <c r="CF65" s="11"/>
      <c r="CG65" s="210"/>
      <c r="CH65" s="690"/>
      <c r="CI65" s="11"/>
      <c r="CJ65" s="15"/>
      <c r="CK65" s="15"/>
      <c r="CL65" s="11"/>
      <c r="CM65" s="62"/>
      <c r="CN65" s="1207"/>
      <c r="CO65" s="15"/>
      <c r="CP65" s="15"/>
      <c r="CQ65" s="15"/>
      <c r="CR65" s="1207"/>
      <c r="CS65" s="15"/>
      <c r="CT65" s="1207"/>
      <c r="CU65" s="15"/>
      <c r="CV65" s="1207"/>
      <c r="CW65" s="1207"/>
      <c r="CX65" s="15"/>
      <c r="CY65" s="1207"/>
      <c r="CZ65" s="1207"/>
      <c r="DA65" s="1246"/>
      <c r="DB65" s="1247"/>
      <c r="DC65" s="1247"/>
      <c r="DD65" s="1247"/>
      <c r="DE65" s="1247"/>
      <c r="DF65" s="1247"/>
      <c r="DG65" s="1247"/>
      <c r="DH65" s="1247"/>
      <c r="DI65" s="1247"/>
      <c r="DJ65" s="1247"/>
      <c r="DK65" s="1247"/>
      <c r="DL65" s="1248"/>
      <c r="DM65" s="1249"/>
      <c r="DN65" s="655"/>
      <c r="DO65" s="15"/>
      <c r="DP65" s="15"/>
      <c r="DQ65" s="1207"/>
      <c r="DR65" s="15"/>
      <c r="DS65" s="15"/>
      <c r="DT65" s="15"/>
      <c r="DU65" s="15"/>
      <c r="DV65" s="126"/>
      <c r="DW65" s="126"/>
      <c r="DX65" s="126"/>
      <c r="DY65" s="820"/>
      <c r="DZ65" s="128"/>
      <c r="EA65" s="130"/>
      <c r="EB65" s="126"/>
      <c r="EC65" s="126"/>
      <c r="ED65" s="126"/>
      <c r="EE65" s="1276"/>
      <c r="EF65" s="1128"/>
      <c r="EG65" s="11"/>
      <c r="EH65" s="126"/>
      <c r="EI65" s="11"/>
      <c r="EJ65" s="126"/>
      <c r="EK65" s="62"/>
      <c r="EL65" s="1128"/>
      <c r="EM65" s="1128"/>
      <c r="EN65" s="1128"/>
      <c r="EO65" s="126"/>
      <c r="EP65" s="1128"/>
      <c r="EQ65" s="247"/>
      <c r="ER65" s="819"/>
      <c r="ES65" s="126"/>
      <c r="ET65" s="126"/>
      <c r="EU65" s="126"/>
      <c r="EV65" s="126"/>
      <c r="EW65" s="247"/>
      <c r="EX65" s="383">
        <f t="shared" si="2"/>
        <v>2</v>
      </c>
      <c r="EY65" s="384">
        <f t="shared" si="3"/>
        <v>0</v>
      </c>
      <c r="EZ65" s="384">
        <f t="shared" si="0"/>
        <v>0</v>
      </c>
      <c r="FA65" s="384">
        <f t="shared" si="4"/>
        <v>0</v>
      </c>
      <c r="FB65" s="384">
        <f t="shared" si="5"/>
        <v>0</v>
      </c>
      <c r="FC65" s="1321">
        <f t="shared" si="1"/>
        <v>2</v>
      </c>
      <c r="FD65" s="1290"/>
      <c r="FE65" s="1211">
        <v>1</v>
      </c>
      <c r="FF65" s="10"/>
      <c r="FG65" s="10"/>
      <c r="FH65" s="10"/>
      <c r="FI65" s="10"/>
      <c r="FJ65" s="10"/>
      <c r="FK65" s="10"/>
    </row>
    <row r="66" spans="1:167" ht="15.75" x14ac:dyDescent="0.25">
      <c r="A66">
        <v>63</v>
      </c>
      <c r="B66" s="1152" t="s">
        <v>695</v>
      </c>
      <c r="C66" s="64"/>
      <c r="D66" s="126"/>
      <c r="E66" s="126"/>
      <c r="F66" s="126"/>
      <c r="G66" s="126"/>
      <c r="H66" s="126"/>
      <c r="I66" s="126"/>
      <c r="J66" s="126"/>
      <c r="K66" s="15"/>
      <c r="L66" s="126"/>
      <c r="M66" s="126"/>
      <c r="N66" s="1128"/>
      <c r="O66" s="126"/>
      <c r="P66" s="247"/>
      <c r="Q66" s="247"/>
      <c r="R66" s="247"/>
      <c r="S66" s="820"/>
      <c r="T66" s="819"/>
      <c r="U66" s="126"/>
      <c r="V66" s="1128"/>
      <c r="W66" s="126"/>
      <c r="X66" s="126"/>
      <c r="Y66" s="1128"/>
      <c r="Z66" s="126"/>
      <c r="AA66" s="1128"/>
      <c r="AB66" s="1208">
        <v>1</v>
      </c>
      <c r="AC66" s="126"/>
      <c r="AD66" s="126"/>
      <c r="AE66" s="126"/>
      <c r="AF66" s="126"/>
      <c r="AG66" s="126"/>
      <c r="AH66" s="1155"/>
      <c r="AI66" s="1154"/>
      <c r="AJ66" s="1128"/>
      <c r="AK66" s="1128"/>
      <c r="AL66" s="1128"/>
      <c r="AM66" s="1128"/>
      <c r="AN66" s="1128"/>
      <c r="AO66" s="1128"/>
      <c r="AP66" s="1128"/>
      <c r="AQ66" s="1128"/>
      <c r="AR66" s="1128"/>
      <c r="AS66" s="1128"/>
      <c r="AT66" s="1155"/>
      <c r="AU66" s="1155"/>
      <c r="AV66" s="1156"/>
      <c r="AW66" s="1157"/>
      <c r="AX66" s="1128"/>
      <c r="AY66" s="1128"/>
      <c r="AZ66" s="1128"/>
      <c r="BA66" s="1128"/>
      <c r="BB66" s="1157"/>
      <c r="BC66" s="1157"/>
      <c r="BD66" s="126"/>
      <c r="BE66" s="126">
        <v>1</v>
      </c>
      <c r="BF66" s="1157"/>
      <c r="BG66" s="126"/>
      <c r="BH66" s="820"/>
      <c r="BI66" s="128"/>
      <c r="BJ66" s="126"/>
      <c r="BK66" s="11"/>
      <c r="BL66" s="322"/>
      <c r="BM66" s="11"/>
      <c r="BN66" s="11"/>
      <c r="BO66" s="1157"/>
      <c r="BP66" s="11"/>
      <c r="BQ66" s="11"/>
      <c r="BR66" s="1129"/>
      <c r="BS66" s="1129"/>
      <c r="BT66" s="11"/>
      <c r="BU66" s="820"/>
      <c r="BV66" s="128"/>
      <c r="BW66" s="11"/>
      <c r="BX66" s="11"/>
      <c r="BY66" s="11"/>
      <c r="BZ66" s="126"/>
      <c r="CA66" s="11"/>
      <c r="CB66" s="126"/>
      <c r="CC66" s="927"/>
      <c r="CD66" s="11"/>
      <c r="CE66" s="126"/>
      <c r="CF66" s="11"/>
      <c r="CG66" s="210"/>
      <c r="CH66" s="322"/>
      <c r="CI66" s="11"/>
      <c r="CJ66" s="126">
        <v>1</v>
      </c>
      <c r="CK66" s="126"/>
      <c r="CL66" s="11"/>
      <c r="CM66" s="62"/>
      <c r="CN66" s="1128"/>
      <c r="CO66" s="126"/>
      <c r="CP66" s="126"/>
      <c r="CQ66" s="126"/>
      <c r="CR66" s="1128"/>
      <c r="CS66" s="126"/>
      <c r="CT66" s="1128"/>
      <c r="CU66" s="126"/>
      <c r="CV66" s="1128"/>
      <c r="CW66" s="1128"/>
      <c r="CX66" s="126"/>
      <c r="CY66" s="1128"/>
      <c r="CZ66" s="1128"/>
      <c r="DA66" s="1250"/>
      <c r="DB66" s="1251"/>
      <c r="DC66" s="1251"/>
      <c r="DD66" s="1251"/>
      <c r="DE66" s="1251"/>
      <c r="DF66" s="1251"/>
      <c r="DG66" s="1251"/>
      <c r="DH66" s="1251"/>
      <c r="DI66" s="1251"/>
      <c r="DJ66" s="1251"/>
      <c r="DK66" s="1251"/>
      <c r="DL66" s="1252"/>
      <c r="DM66" s="1253"/>
      <c r="DN66" s="819"/>
      <c r="DO66" s="126"/>
      <c r="DP66" s="126"/>
      <c r="DQ66" s="1128"/>
      <c r="DR66" s="126"/>
      <c r="DS66" s="126"/>
      <c r="DT66" s="126"/>
      <c r="DU66" s="126"/>
      <c r="DV66" s="126"/>
      <c r="DW66" s="126"/>
      <c r="DX66" s="126"/>
      <c r="DY66" s="820"/>
      <c r="DZ66" s="128"/>
      <c r="EA66" s="130"/>
      <c r="EB66" s="126"/>
      <c r="EC66" s="126"/>
      <c r="ED66" s="126"/>
      <c r="EE66" s="1276"/>
      <c r="EF66" s="1128"/>
      <c r="EG66" s="11"/>
      <c r="EH66" s="126"/>
      <c r="EI66" s="11"/>
      <c r="EJ66" s="126"/>
      <c r="EK66" s="62"/>
      <c r="EL66" s="1128"/>
      <c r="EM66" s="1128"/>
      <c r="EN66" s="1128"/>
      <c r="EO66" s="126"/>
      <c r="EP66" s="1128"/>
      <c r="EQ66" s="247"/>
      <c r="ER66" s="819"/>
      <c r="ES66" s="126"/>
      <c r="ET66" s="126"/>
      <c r="EU66" s="126"/>
      <c r="EV66" s="126"/>
      <c r="EW66" s="247"/>
      <c r="EX66" s="383">
        <f t="shared" si="2"/>
        <v>0</v>
      </c>
      <c r="EY66" s="384">
        <f t="shared" si="3"/>
        <v>0</v>
      </c>
      <c r="EZ66" s="384">
        <f t="shared" si="0"/>
        <v>2</v>
      </c>
      <c r="FA66" s="384">
        <f t="shared" si="4"/>
        <v>0</v>
      </c>
      <c r="FB66" s="384">
        <f t="shared" si="5"/>
        <v>0</v>
      </c>
      <c r="FC66" s="1321">
        <f t="shared" si="1"/>
        <v>2</v>
      </c>
      <c r="FD66" s="1290"/>
      <c r="FE66" s="1211">
        <v>1</v>
      </c>
      <c r="FF66" s="10"/>
      <c r="FG66" s="10"/>
      <c r="FH66" s="10"/>
      <c r="FI66" s="10"/>
      <c r="FJ66" s="10"/>
      <c r="FK66" s="10"/>
    </row>
    <row r="67" spans="1:167" ht="15.75" x14ac:dyDescent="0.25">
      <c r="A67">
        <v>64</v>
      </c>
      <c r="B67" s="1152" t="s">
        <v>1586</v>
      </c>
      <c r="C67" s="64">
        <v>1</v>
      </c>
      <c r="D67" s="126"/>
      <c r="E67" s="126"/>
      <c r="F67" s="126">
        <v>1</v>
      </c>
      <c r="G67" s="126"/>
      <c r="H67" s="126">
        <v>1</v>
      </c>
      <c r="I67" s="126">
        <v>1</v>
      </c>
      <c r="J67" s="126">
        <v>1</v>
      </c>
      <c r="K67" s="15"/>
      <c r="L67" s="126">
        <v>1</v>
      </c>
      <c r="M67" s="126"/>
      <c r="N67" s="1128"/>
      <c r="O67" s="126"/>
      <c r="P67" s="247"/>
      <c r="Q67" s="247"/>
      <c r="R67" s="247"/>
      <c r="S67" s="820"/>
      <c r="T67" s="819"/>
      <c r="U67" s="126"/>
      <c r="V67" s="1130"/>
      <c r="W67" s="126"/>
      <c r="X67" s="126">
        <v>1</v>
      </c>
      <c r="Y67" s="1130"/>
      <c r="Z67" s="126">
        <v>1</v>
      </c>
      <c r="AA67" s="1130"/>
      <c r="AB67" s="1208">
        <v>1</v>
      </c>
      <c r="AC67" s="126"/>
      <c r="AD67" s="126"/>
      <c r="AE67" s="126">
        <v>1</v>
      </c>
      <c r="AF67" s="126"/>
      <c r="AG67" s="126"/>
      <c r="AH67" s="1155"/>
      <c r="AI67" s="1154"/>
      <c r="AJ67" s="1128"/>
      <c r="AK67" s="1128"/>
      <c r="AL67" s="1128"/>
      <c r="AM67" s="1128"/>
      <c r="AN67" s="1128"/>
      <c r="AO67" s="1128"/>
      <c r="AP67" s="1128"/>
      <c r="AQ67" s="1128"/>
      <c r="AR67" s="1128"/>
      <c r="AS67" s="1128"/>
      <c r="AT67" s="1155"/>
      <c r="AU67" s="1155"/>
      <c r="AV67" s="1156"/>
      <c r="AW67" s="1157"/>
      <c r="AX67" s="1128"/>
      <c r="AY67" s="1128"/>
      <c r="AZ67" s="1128"/>
      <c r="BA67" s="1128"/>
      <c r="BB67" s="1157"/>
      <c r="BC67" s="1157"/>
      <c r="BD67" s="126">
        <v>1</v>
      </c>
      <c r="BE67" s="126"/>
      <c r="BF67" s="1157"/>
      <c r="BG67" s="126"/>
      <c r="BH67" s="820">
        <v>1</v>
      </c>
      <c r="BI67" s="128"/>
      <c r="BJ67" s="126">
        <v>1</v>
      </c>
      <c r="BK67" s="11">
        <v>1</v>
      </c>
      <c r="BL67" s="322"/>
      <c r="BM67" s="11"/>
      <c r="BN67" s="98">
        <v>1</v>
      </c>
      <c r="BO67" s="1157"/>
      <c r="BP67" s="11"/>
      <c r="BQ67" s="11">
        <v>1</v>
      </c>
      <c r="BR67" s="1129"/>
      <c r="BS67" s="1129"/>
      <c r="BT67" s="11">
        <v>1</v>
      </c>
      <c r="BU67" s="820"/>
      <c r="BV67" s="128"/>
      <c r="BW67" s="11"/>
      <c r="BX67" s="11"/>
      <c r="BY67" s="11"/>
      <c r="BZ67" s="126"/>
      <c r="CA67" s="11">
        <v>1</v>
      </c>
      <c r="CB67" s="126"/>
      <c r="CC67" s="927"/>
      <c r="CD67" s="11"/>
      <c r="CE67" s="126"/>
      <c r="CF67" s="11"/>
      <c r="CG67" s="210"/>
      <c r="CH67" s="322"/>
      <c r="CI67" s="11"/>
      <c r="CJ67" s="126">
        <v>1</v>
      </c>
      <c r="CK67" s="126"/>
      <c r="CL67" s="11"/>
      <c r="CM67" s="62">
        <v>1</v>
      </c>
      <c r="CN67" s="1128"/>
      <c r="CO67" s="126">
        <v>1</v>
      </c>
      <c r="CP67" s="126"/>
      <c r="CQ67" s="126"/>
      <c r="CR67" s="1128"/>
      <c r="CS67" s="126"/>
      <c r="CT67" s="1128"/>
      <c r="CU67" s="126"/>
      <c r="CV67" s="1128"/>
      <c r="CW67" s="1128"/>
      <c r="CX67" s="126"/>
      <c r="CY67" s="1128"/>
      <c r="CZ67" s="1128"/>
      <c r="DA67" s="1250"/>
      <c r="DB67" s="1251"/>
      <c r="DC67" s="1251"/>
      <c r="DD67" s="1251"/>
      <c r="DE67" s="1251"/>
      <c r="DF67" s="1251"/>
      <c r="DG67" s="1251"/>
      <c r="DH67" s="1251"/>
      <c r="DI67" s="1251"/>
      <c r="DJ67" s="1251"/>
      <c r="DK67" s="1251"/>
      <c r="DL67" s="1252"/>
      <c r="DM67" s="1253"/>
      <c r="DN67" s="819">
        <v>1</v>
      </c>
      <c r="DO67" s="126"/>
      <c r="DP67" s="126"/>
      <c r="DQ67" s="1128"/>
      <c r="DR67" s="126"/>
      <c r="DS67" s="126"/>
      <c r="DT67" s="126">
        <v>1</v>
      </c>
      <c r="DU67" s="126"/>
      <c r="DV67" s="126"/>
      <c r="DW67" s="126">
        <v>1</v>
      </c>
      <c r="DX67" s="126">
        <v>1</v>
      </c>
      <c r="DY67" s="820"/>
      <c r="DZ67" s="128">
        <v>1</v>
      </c>
      <c r="EA67" s="130"/>
      <c r="EB67" s="126"/>
      <c r="EC67" s="126"/>
      <c r="ED67" s="126">
        <v>1</v>
      </c>
      <c r="EE67" s="1276"/>
      <c r="EF67" s="1128"/>
      <c r="EG67" s="11">
        <v>1</v>
      </c>
      <c r="EH67" s="126">
        <v>1</v>
      </c>
      <c r="EI67" s="11"/>
      <c r="EJ67" s="126">
        <v>1</v>
      </c>
      <c r="EK67" s="62">
        <v>1</v>
      </c>
      <c r="EL67" s="1128"/>
      <c r="EM67" s="1128"/>
      <c r="EN67" s="1128"/>
      <c r="EO67" s="126"/>
      <c r="EP67" s="1128"/>
      <c r="EQ67" s="247">
        <v>1</v>
      </c>
      <c r="ER67" s="819">
        <v>1</v>
      </c>
      <c r="ES67" s="126">
        <v>1</v>
      </c>
      <c r="ET67" s="126">
        <v>1</v>
      </c>
      <c r="EU67" s="126">
        <v>1</v>
      </c>
      <c r="EV67" s="126">
        <v>1</v>
      </c>
      <c r="EW67" s="247">
        <v>1</v>
      </c>
      <c r="EX67" s="383">
        <f t="shared" si="2"/>
        <v>2</v>
      </c>
      <c r="EY67" s="384">
        <f t="shared" si="3"/>
        <v>20</v>
      </c>
      <c r="EZ67" s="384">
        <f t="shared" si="0"/>
        <v>9</v>
      </c>
      <c r="FA67" s="384">
        <f t="shared" si="4"/>
        <v>4</v>
      </c>
      <c r="FB67" s="384">
        <f t="shared" si="5"/>
        <v>2</v>
      </c>
      <c r="FC67" s="1321">
        <f t="shared" si="1"/>
        <v>37</v>
      </c>
      <c r="FD67" s="1290"/>
      <c r="FE67" s="1211"/>
      <c r="FF67" s="10"/>
      <c r="FG67" s="10"/>
      <c r="FH67" s="10"/>
      <c r="FI67" s="10">
        <v>1</v>
      </c>
      <c r="FJ67" s="10"/>
      <c r="FK67" s="10"/>
    </row>
    <row r="68" spans="1:167" ht="15.75" x14ac:dyDescent="0.25">
      <c r="A68">
        <v>65</v>
      </c>
      <c r="B68" s="1190" t="s">
        <v>941</v>
      </c>
      <c r="C68" s="322"/>
      <c r="D68" s="126"/>
      <c r="E68" s="126"/>
      <c r="F68" s="126"/>
      <c r="G68" s="126"/>
      <c r="H68" s="126"/>
      <c r="I68" s="126"/>
      <c r="J68" s="126"/>
      <c r="K68" s="15"/>
      <c r="L68" s="126"/>
      <c r="M68" s="126"/>
      <c r="N68" s="1128"/>
      <c r="O68" s="126"/>
      <c r="P68" s="247"/>
      <c r="Q68" s="247"/>
      <c r="R68" s="247"/>
      <c r="S68" s="820"/>
      <c r="T68" s="819"/>
      <c r="U68" s="126"/>
      <c r="V68" s="1130"/>
      <c r="W68" s="126"/>
      <c r="X68" s="126"/>
      <c r="Y68" s="1130"/>
      <c r="Z68" s="126"/>
      <c r="AA68" s="1130"/>
      <c r="AB68" s="1208"/>
      <c r="AC68" s="126"/>
      <c r="AD68" s="126"/>
      <c r="AE68" s="126"/>
      <c r="AF68" s="126"/>
      <c r="AG68" s="126"/>
      <c r="AH68" s="1167"/>
      <c r="AI68" s="1154"/>
      <c r="AJ68" s="1128"/>
      <c r="AK68" s="1128"/>
      <c r="AL68" s="1128"/>
      <c r="AM68" s="1128"/>
      <c r="AN68" s="1128"/>
      <c r="AO68" s="1128"/>
      <c r="AP68" s="1128"/>
      <c r="AQ68" s="1128"/>
      <c r="AR68" s="1128"/>
      <c r="AS68" s="1128"/>
      <c r="AT68" s="1155"/>
      <c r="AU68" s="1155"/>
      <c r="AV68" s="1156"/>
      <c r="AW68" s="1157"/>
      <c r="AX68" s="1128"/>
      <c r="AY68" s="1128"/>
      <c r="AZ68" s="1128"/>
      <c r="BA68" s="1128"/>
      <c r="BB68" s="1157"/>
      <c r="BC68" s="1157"/>
      <c r="BD68" s="126"/>
      <c r="BE68" s="126"/>
      <c r="BF68" s="1157"/>
      <c r="BG68" s="126"/>
      <c r="BH68" s="820"/>
      <c r="BI68" s="128"/>
      <c r="BJ68" s="126"/>
      <c r="BK68" s="11"/>
      <c r="BL68" s="247"/>
      <c r="BM68" s="11"/>
      <c r="BN68" s="11"/>
      <c r="BO68" s="1157"/>
      <c r="BP68" s="11"/>
      <c r="BQ68" s="11"/>
      <c r="BR68" s="1129"/>
      <c r="BS68" s="1129"/>
      <c r="BT68" s="11"/>
      <c r="BU68" s="820"/>
      <c r="BV68" s="128"/>
      <c r="BW68" s="11"/>
      <c r="BX68" s="11"/>
      <c r="BY68" s="11"/>
      <c r="BZ68" s="126"/>
      <c r="CA68" s="11"/>
      <c r="CB68" s="126"/>
      <c r="CC68" s="927"/>
      <c r="CD68" s="11"/>
      <c r="CE68" s="126"/>
      <c r="CF68" s="11"/>
      <c r="CG68" s="210"/>
      <c r="CH68" s="322"/>
      <c r="CI68" s="11"/>
      <c r="CJ68" s="126"/>
      <c r="CK68" s="126"/>
      <c r="CL68" s="11"/>
      <c r="CM68" s="62"/>
      <c r="CN68" s="1128"/>
      <c r="CO68" s="126"/>
      <c r="CP68" s="126"/>
      <c r="CQ68" s="126"/>
      <c r="CR68" s="1128"/>
      <c r="CS68" s="126"/>
      <c r="CT68" s="1128"/>
      <c r="CU68" s="126"/>
      <c r="CV68" s="1128"/>
      <c r="CW68" s="1128"/>
      <c r="CX68" s="126"/>
      <c r="CY68" s="1128"/>
      <c r="CZ68" s="1128"/>
      <c r="DA68" s="1250"/>
      <c r="DB68" s="1251"/>
      <c r="DC68" s="1251"/>
      <c r="DD68" s="1251"/>
      <c r="DE68" s="1251"/>
      <c r="DF68" s="1251"/>
      <c r="DG68" s="1251"/>
      <c r="DH68" s="1251"/>
      <c r="DI68" s="1251"/>
      <c r="DJ68" s="1251"/>
      <c r="DK68" s="1251"/>
      <c r="DL68" s="1252"/>
      <c r="DM68" s="1253"/>
      <c r="DN68" s="819"/>
      <c r="DO68" s="126"/>
      <c r="DP68" s="126"/>
      <c r="DQ68" s="1128"/>
      <c r="DR68" s="126"/>
      <c r="DS68" s="126"/>
      <c r="DT68" s="126"/>
      <c r="DU68" s="126"/>
      <c r="DV68" s="126"/>
      <c r="DW68" s="126"/>
      <c r="DX68" s="126"/>
      <c r="DY68" s="820"/>
      <c r="DZ68" s="128"/>
      <c r="EA68" s="130"/>
      <c r="EB68" s="126"/>
      <c r="EC68" s="126"/>
      <c r="ED68" s="126"/>
      <c r="EE68" s="1276"/>
      <c r="EF68" s="1128"/>
      <c r="EG68" s="11"/>
      <c r="EH68" s="126"/>
      <c r="EI68" s="11"/>
      <c r="EJ68" s="126"/>
      <c r="EK68" s="62"/>
      <c r="EL68" s="1128"/>
      <c r="EM68" s="1128"/>
      <c r="EN68" s="1128"/>
      <c r="EO68" s="126"/>
      <c r="EP68" s="1128"/>
      <c r="EQ68" s="247"/>
      <c r="ER68" s="819"/>
      <c r="ES68" s="126"/>
      <c r="ET68" s="126"/>
      <c r="EU68" s="126"/>
      <c r="EV68" s="126"/>
      <c r="EW68" s="247"/>
      <c r="EX68" s="383">
        <f t="shared" si="2"/>
        <v>0</v>
      </c>
      <c r="EY68" s="384">
        <f t="shared" si="3"/>
        <v>0</v>
      </c>
      <c r="EZ68" s="384">
        <f t="shared" si="0"/>
        <v>0</v>
      </c>
      <c r="FA68" s="384">
        <f t="shared" si="4"/>
        <v>0</v>
      </c>
      <c r="FB68" s="384">
        <f t="shared" si="5"/>
        <v>0</v>
      </c>
      <c r="FC68" s="1321">
        <f t="shared" si="1"/>
        <v>0</v>
      </c>
      <c r="FD68" s="1290">
        <v>1</v>
      </c>
      <c r="FE68" s="1211"/>
      <c r="FF68" s="10"/>
      <c r="FG68" s="10"/>
      <c r="FH68" s="10"/>
      <c r="FI68" s="10"/>
      <c r="FJ68" s="10"/>
      <c r="FK68" s="10"/>
    </row>
    <row r="69" spans="1:167" ht="15.75" x14ac:dyDescent="0.25">
      <c r="A69">
        <v>66</v>
      </c>
      <c r="B69" s="1152" t="s">
        <v>791</v>
      </c>
      <c r="C69" s="322"/>
      <c r="D69" s="126"/>
      <c r="E69" s="126"/>
      <c r="F69" s="126"/>
      <c r="G69" s="126"/>
      <c r="H69" s="126"/>
      <c r="I69" s="126"/>
      <c r="J69" s="126"/>
      <c r="K69" s="15">
        <v>1</v>
      </c>
      <c r="L69" s="126"/>
      <c r="M69" s="126"/>
      <c r="N69" s="1128"/>
      <c r="O69" s="126"/>
      <c r="P69" s="247"/>
      <c r="Q69" s="247"/>
      <c r="R69" s="247"/>
      <c r="S69" s="820"/>
      <c r="T69" s="819"/>
      <c r="U69" s="126"/>
      <c r="V69" s="1128"/>
      <c r="W69" s="126"/>
      <c r="X69" s="126"/>
      <c r="Y69" s="1128"/>
      <c r="Z69" s="126"/>
      <c r="AA69" s="1128"/>
      <c r="AB69" s="1208"/>
      <c r="AC69" s="126">
        <v>1</v>
      </c>
      <c r="AD69" s="126"/>
      <c r="AE69" s="126"/>
      <c r="AF69" s="126"/>
      <c r="AG69" s="126"/>
      <c r="AH69" s="1167"/>
      <c r="AI69" s="1154"/>
      <c r="AJ69" s="1128"/>
      <c r="AK69" s="1128"/>
      <c r="AL69" s="1128"/>
      <c r="AM69" s="1128"/>
      <c r="AN69" s="1128"/>
      <c r="AO69" s="1128"/>
      <c r="AP69" s="1128"/>
      <c r="AQ69" s="1128"/>
      <c r="AR69" s="1128"/>
      <c r="AS69" s="1128"/>
      <c r="AT69" s="1155"/>
      <c r="AU69" s="1155"/>
      <c r="AV69" s="1156"/>
      <c r="AW69" s="1157"/>
      <c r="AX69" s="1128"/>
      <c r="AY69" s="1128"/>
      <c r="AZ69" s="1128"/>
      <c r="BA69" s="1128"/>
      <c r="BB69" s="1157"/>
      <c r="BC69" s="1157"/>
      <c r="BD69" s="126"/>
      <c r="BE69" s="126"/>
      <c r="BF69" s="1157"/>
      <c r="BG69" s="126"/>
      <c r="BH69" s="820"/>
      <c r="BI69" s="128"/>
      <c r="BJ69" s="126"/>
      <c r="BK69" s="11"/>
      <c r="BL69" s="322"/>
      <c r="BM69" s="11"/>
      <c r="BN69" s="11"/>
      <c r="BO69" s="1157"/>
      <c r="BP69" s="11"/>
      <c r="BQ69" s="11">
        <v>1</v>
      </c>
      <c r="BR69" s="1129"/>
      <c r="BS69" s="1129">
        <v>1</v>
      </c>
      <c r="BT69" s="11"/>
      <c r="BU69" s="820"/>
      <c r="BV69" s="128"/>
      <c r="BW69" s="11"/>
      <c r="BX69" s="11"/>
      <c r="BY69" s="11">
        <v>1</v>
      </c>
      <c r="BZ69" s="126"/>
      <c r="CA69" s="11"/>
      <c r="CB69" s="126"/>
      <c r="CC69" s="126"/>
      <c r="CD69" s="11"/>
      <c r="CE69" s="126"/>
      <c r="CF69" s="11"/>
      <c r="CG69" s="210"/>
      <c r="CH69" s="322"/>
      <c r="CI69" s="11"/>
      <c r="CJ69" s="126"/>
      <c r="CK69" s="126">
        <v>1</v>
      </c>
      <c r="CL69" s="11"/>
      <c r="CM69" s="62"/>
      <c r="CN69" s="1128"/>
      <c r="CO69" s="126"/>
      <c r="CP69" s="126"/>
      <c r="CQ69" s="126"/>
      <c r="CR69" s="1128"/>
      <c r="CS69" s="126"/>
      <c r="CT69" s="1128"/>
      <c r="CU69" s="126"/>
      <c r="CV69" s="1128"/>
      <c r="CW69" s="1128"/>
      <c r="CX69" s="126"/>
      <c r="CY69" s="1128"/>
      <c r="CZ69" s="1128"/>
      <c r="DA69" s="1250"/>
      <c r="DB69" s="1251"/>
      <c r="DC69" s="1251"/>
      <c r="DD69" s="1251"/>
      <c r="DE69" s="1251"/>
      <c r="DF69" s="1251"/>
      <c r="DG69" s="1251"/>
      <c r="DH69" s="1251"/>
      <c r="DI69" s="1251"/>
      <c r="DJ69" s="1251"/>
      <c r="DK69" s="1251"/>
      <c r="DL69" s="1252"/>
      <c r="DM69" s="1253"/>
      <c r="DN69" s="819"/>
      <c r="DO69" s="126"/>
      <c r="DP69" s="126">
        <v>1</v>
      </c>
      <c r="DQ69" s="1128"/>
      <c r="DR69" s="126"/>
      <c r="DS69" s="126"/>
      <c r="DT69" s="126"/>
      <c r="DU69" s="126"/>
      <c r="DV69" s="15"/>
      <c r="DW69" s="15"/>
      <c r="DX69" s="15"/>
      <c r="DY69" s="654"/>
      <c r="DZ69" s="128"/>
      <c r="EA69" s="130"/>
      <c r="EB69" s="126"/>
      <c r="EC69" s="126"/>
      <c r="ED69" s="126"/>
      <c r="EE69" s="1276"/>
      <c r="EF69" s="1128"/>
      <c r="EG69" s="11"/>
      <c r="EH69" s="126"/>
      <c r="EI69" s="11"/>
      <c r="EJ69" s="126"/>
      <c r="EK69" s="62"/>
      <c r="EL69" s="1128"/>
      <c r="EM69" s="1128"/>
      <c r="EN69" s="1128"/>
      <c r="EO69" s="126"/>
      <c r="EP69" s="1128"/>
      <c r="EQ69" s="247"/>
      <c r="ER69" s="819"/>
      <c r="ES69" s="126"/>
      <c r="ET69" s="126"/>
      <c r="EU69" s="126"/>
      <c r="EV69" s="126"/>
      <c r="EW69" s="247"/>
      <c r="EX69" s="383">
        <f t="shared" si="2"/>
        <v>0</v>
      </c>
      <c r="EY69" s="384">
        <f t="shared" si="3"/>
        <v>1</v>
      </c>
      <c r="EZ69" s="384">
        <f t="shared" ref="EZ69:EZ119" si="6">SUM(C69+K69+O69+T69+AF69+BE69+BK69+BO69+BR69+BU69+BX69+CA69+CD69+CG69+CJ69+CM69+CP69+CW69+CX69+DO69+DS69+DX69+EC69+ED69+EH69+EK69+EN69)</f>
        <v>1</v>
      </c>
      <c r="FA69" s="384">
        <f t="shared" si="4"/>
        <v>0</v>
      </c>
      <c r="FB69" s="384">
        <f t="shared" si="5"/>
        <v>5</v>
      </c>
      <c r="FC69" s="1321">
        <f t="shared" ref="FC69:FC119" si="7">SUM(EX69:FB69)</f>
        <v>7</v>
      </c>
      <c r="FD69" s="1290"/>
      <c r="FE69" s="1211"/>
      <c r="FF69" s="10">
        <v>1</v>
      </c>
      <c r="FG69" s="10"/>
      <c r="FH69" s="10"/>
      <c r="FI69" s="10"/>
      <c r="FJ69" s="10"/>
      <c r="FK69" s="10"/>
    </row>
    <row r="70" spans="1:167" ht="15.75" x14ac:dyDescent="0.25">
      <c r="A70">
        <v>67</v>
      </c>
      <c r="B70" s="1152" t="s">
        <v>414</v>
      </c>
      <c r="C70" s="955">
        <v>1</v>
      </c>
      <c r="D70" s="950"/>
      <c r="E70" s="950"/>
      <c r="F70" s="950"/>
      <c r="G70" s="950"/>
      <c r="H70" s="950"/>
      <c r="I70" s="950"/>
      <c r="J70" s="950"/>
      <c r="K70" s="951">
        <v>1</v>
      </c>
      <c r="L70" s="950"/>
      <c r="M70" s="950"/>
      <c r="N70" s="1131"/>
      <c r="O70" s="950"/>
      <c r="P70" s="953">
        <v>1</v>
      </c>
      <c r="Q70" s="953">
        <v>1</v>
      </c>
      <c r="R70" s="953">
        <v>1</v>
      </c>
      <c r="S70" s="954">
        <v>1</v>
      </c>
      <c r="T70" s="949">
        <v>1</v>
      </c>
      <c r="U70" s="950">
        <v>1</v>
      </c>
      <c r="V70" s="1128"/>
      <c r="W70" s="950"/>
      <c r="X70" s="950"/>
      <c r="Y70" s="1128"/>
      <c r="Z70" s="950"/>
      <c r="AA70" s="1128"/>
      <c r="AB70" s="1208">
        <v>1</v>
      </c>
      <c r="AC70" s="950"/>
      <c r="AD70" s="950"/>
      <c r="AE70" s="950"/>
      <c r="AF70" s="950"/>
      <c r="AG70" s="950"/>
      <c r="AH70" s="1155"/>
      <c r="AI70" s="1160"/>
      <c r="AJ70" s="1131"/>
      <c r="AK70" s="1131"/>
      <c r="AL70" s="1131"/>
      <c r="AM70" s="1131"/>
      <c r="AN70" s="1131"/>
      <c r="AO70" s="1131"/>
      <c r="AP70" s="1131"/>
      <c r="AQ70" s="1131"/>
      <c r="AR70" s="1131"/>
      <c r="AS70" s="1131"/>
      <c r="AT70" s="1159"/>
      <c r="AU70" s="1159"/>
      <c r="AV70" s="1161"/>
      <c r="AW70" s="1163"/>
      <c r="AX70" s="1131"/>
      <c r="AY70" s="1131"/>
      <c r="AZ70" s="1131"/>
      <c r="BA70" s="1131"/>
      <c r="BB70" s="1163"/>
      <c r="BC70" s="1163"/>
      <c r="BD70" s="950"/>
      <c r="BE70" s="950">
        <v>1</v>
      </c>
      <c r="BF70" s="1163"/>
      <c r="BG70" s="950"/>
      <c r="BH70" s="954"/>
      <c r="BI70" s="956"/>
      <c r="BJ70" s="950"/>
      <c r="BK70" s="957"/>
      <c r="BL70" s="953"/>
      <c r="BM70" s="957"/>
      <c r="BN70" s="957"/>
      <c r="BO70" s="1163"/>
      <c r="BP70" s="957">
        <v>1</v>
      </c>
      <c r="BQ70" s="957"/>
      <c r="BR70" s="1135"/>
      <c r="BS70" s="1135"/>
      <c r="BT70" s="957"/>
      <c r="BU70" s="954">
        <v>1</v>
      </c>
      <c r="BV70" s="956"/>
      <c r="BW70" s="957"/>
      <c r="BX70" s="98"/>
      <c r="BY70" s="957"/>
      <c r="BZ70" s="950"/>
      <c r="CA70" s="957"/>
      <c r="CB70" s="950">
        <v>1</v>
      </c>
      <c r="CC70" s="950"/>
      <c r="CD70" s="957"/>
      <c r="CE70" s="950"/>
      <c r="CF70" s="957"/>
      <c r="CG70" s="1138"/>
      <c r="CH70" s="1168"/>
      <c r="CI70" s="957"/>
      <c r="CJ70" s="937">
        <v>1</v>
      </c>
      <c r="CK70" s="957"/>
      <c r="CL70" s="957"/>
      <c r="CM70" s="963">
        <v>1</v>
      </c>
      <c r="CN70" s="1159"/>
      <c r="CO70" s="953"/>
      <c r="CP70" s="953"/>
      <c r="CQ70" s="953"/>
      <c r="CR70" s="1159"/>
      <c r="CS70" s="953"/>
      <c r="CT70" s="1159"/>
      <c r="CU70" s="953"/>
      <c r="CV70" s="1159"/>
      <c r="CW70" s="1159"/>
      <c r="CX70" s="953">
        <v>1</v>
      </c>
      <c r="CY70" s="1159"/>
      <c r="CZ70" s="1159"/>
      <c r="DA70" s="1174"/>
      <c r="DB70" s="1159"/>
      <c r="DC70" s="1159"/>
      <c r="DD70" s="1159"/>
      <c r="DE70" s="1159"/>
      <c r="DF70" s="1159"/>
      <c r="DG70" s="1159"/>
      <c r="DH70" s="1238"/>
      <c r="DI70" s="1239"/>
      <c r="DJ70" s="1238"/>
      <c r="DK70" s="1256"/>
      <c r="DL70" s="1256"/>
      <c r="DM70" s="1265"/>
      <c r="DN70" s="948"/>
      <c r="DO70" s="953"/>
      <c r="DP70" s="953"/>
      <c r="DQ70" s="1159"/>
      <c r="DR70" s="953"/>
      <c r="DS70" s="953"/>
      <c r="DT70" s="953"/>
      <c r="DU70" s="937">
        <v>1</v>
      </c>
      <c r="DV70" s="957"/>
      <c r="DW70" s="963"/>
      <c r="DX70" s="957"/>
      <c r="DY70" s="1138"/>
      <c r="DZ70" s="956"/>
      <c r="EA70" s="969">
        <v>1</v>
      </c>
      <c r="EB70" s="969">
        <v>1</v>
      </c>
      <c r="EC70" s="969">
        <v>1</v>
      </c>
      <c r="ED70" s="950"/>
      <c r="EE70" s="1276"/>
      <c r="EF70" s="1131"/>
      <c r="EG70" s="957"/>
      <c r="EH70" s="950"/>
      <c r="EI70" s="957"/>
      <c r="EJ70" s="950"/>
      <c r="EK70" s="963"/>
      <c r="EL70" s="1131"/>
      <c r="EM70" s="1131"/>
      <c r="EN70" s="1131"/>
      <c r="EO70" s="953"/>
      <c r="EP70" s="1159"/>
      <c r="EQ70" s="953"/>
      <c r="ER70" s="949"/>
      <c r="ES70" s="950"/>
      <c r="ET70" s="950"/>
      <c r="EU70" s="950"/>
      <c r="EV70" s="950"/>
      <c r="EW70" s="953"/>
      <c r="EX70" s="383">
        <f t="shared" si="2"/>
        <v>3</v>
      </c>
      <c r="EY70" s="384">
        <f t="shared" si="3"/>
        <v>2</v>
      </c>
      <c r="EZ70" s="384">
        <f t="shared" si="6"/>
        <v>9</v>
      </c>
      <c r="FA70" s="384">
        <f t="shared" si="4"/>
        <v>3</v>
      </c>
      <c r="FB70" s="384">
        <f t="shared" si="5"/>
        <v>1</v>
      </c>
      <c r="FC70" s="1321">
        <f t="shared" si="7"/>
        <v>18</v>
      </c>
      <c r="FD70" s="1290"/>
      <c r="FE70" s="1211"/>
      <c r="FF70" s="10"/>
      <c r="FG70" s="10">
        <v>1</v>
      </c>
      <c r="FH70" s="10"/>
      <c r="FI70" s="10"/>
      <c r="FJ70" s="10"/>
      <c r="FK70" s="10"/>
    </row>
    <row r="71" spans="1:167" ht="15.75" x14ac:dyDescent="0.25">
      <c r="A71">
        <v>68</v>
      </c>
      <c r="B71" s="1152" t="s">
        <v>995</v>
      </c>
      <c r="C71" s="64"/>
      <c r="D71" s="126"/>
      <c r="E71" s="126"/>
      <c r="F71" s="126"/>
      <c r="G71" s="126"/>
      <c r="H71" s="126"/>
      <c r="I71" s="126"/>
      <c r="J71" s="126"/>
      <c r="K71" s="15"/>
      <c r="L71" s="126"/>
      <c r="M71" s="126"/>
      <c r="N71" s="1128"/>
      <c r="O71" s="126"/>
      <c r="P71" s="247">
        <v>1</v>
      </c>
      <c r="Q71" s="247">
        <v>1</v>
      </c>
      <c r="R71" s="247">
        <v>1</v>
      </c>
      <c r="S71" s="820">
        <v>1</v>
      </c>
      <c r="T71" s="819">
        <v>1</v>
      </c>
      <c r="U71" s="126">
        <v>1</v>
      </c>
      <c r="V71" s="1128"/>
      <c r="W71" s="126"/>
      <c r="X71" s="126"/>
      <c r="Y71" s="1128"/>
      <c r="Z71" s="126"/>
      <c r="AA71" s="1128"/>
      <c r="AB71" s="1208">
        <v>1</v>
      </c>
      <c r="AC71" s="126"/>
      <c r="AD71" s="126"/>
      <c r="AE71" s="126"/>
      <c r="AF71" s="126"/>
      <c r="AG71" s="126"/>
      <c r="AH71" s="1155"/>
      <c r="AI71" s="1154"/>
      <c r="AJ71" s="1128"/>
      <c r="AK71" s="1128"/>
      <c r="AL71" s="1128"/>
      <c r="AM71" s="1128"/>
      <c r="AN71" s="1128"/>
      <c r="AO71" s="1128"/>
      <c r="AP71" s="1128"/>
      <c r="AQ71" s="1128"/>
      <c r="AR71" s="1128"/>
      <c r="AS71" s="1128"/>
      <c r="AT71" s="1155"/>
      <c r="AU71" s="1155"/>
      <c r="AV71" s="1156"/>
      <c r="AW71" s="1157"/>
      <c r="AX71" s="1128"/>
      <c r="AY71" s="1128"/>
      <c r="AZ71" s="1128"/>
      <c r="BA71" s="1128"/>
      <c r="BB71" s="1157"/>
      <c r="BC71" s="1157"/>
      <c r="BD71" s="126"/>
      <c r="BE71" s="126">
        <v>1</v>
      </c>
      <c r="BF71" s="1157"/>
      <c r="BG71" s="126"/>
      <c r="BH71" s="820"/>
      <c r="BI71" s="128"/>
      <c r="BJ71" s="126"/>
      <c r="BK71" s="11"/>
      <c r="BL71" s="322"/>
      <c r="BM71" s="11"/>
      <c r="BN71" s="11"/>
      <c r="BO71" s="1157"/>
      <c r="BP71" s="11">
        <v>1</v>
      </c>
      <c r="BQ71" s="11"/>
      <c r="BR71" s="1129"/>
      <c r="BS71" s="1129"/>
      <c r="BT71" s="11"/>
      <c r="BU71" s="820">
        <v>1</v>
      </c>
      <c r="BV71" s="128"/>
      <c r="BW71" s="11"/>
      <c r="BX71" s="11"/>
      <c r="BY71" s="11"/>
      <c r="BZ71" s="126"/>
      <c r="CA71" s="11"/>
      <c r="CB71" s="126">
        <v>1</v>
      </c>
      <c r="CC71" s="126"/>
      <c r="CD71" s="11"/>
      <c r="CE71" s="126"/>
      <c r="CF71" s="11"/>
      <c r="CG71" s="210"/>
      <c r="CH71" s="322"/>
      <c r="CI71" s="11"/>
      <c r="CJ71" s="126">
        <v>1</v>
      </c>
      <c r="CK71" s="126"/>
      <c r="CL71" s="11"/>
      <c r="CM71" s="62"/>
      <c r="CN71" s="1128"/>
      <c r="CO71" s="126"/>
      <c r="CP71" s="126"/>
      <c r="CQ71" s="126"/>
      <c r="CR71" s="1128"/>
      <c r="CS71" s="126"/>
      <c r="CT71" s="1128"/>
      <c r="CU71" s="126"/>
      <c r="CV71" s="1128"/>
      <c r="CW71" s="1128"/>
      <c r="CX71" s="126">
        <v>1</v>
      </c>
      <c r="CY71" s="1128"/>
      <c r="CZ71" s="1128"/>
      <c r="DA71" s="1154"/>
      <c r="DB71" s="1128"/>
      <c r="DC71" s="1128"/>
      <c r="DD71" s="1128"/>
      <c r="DE71" s="1128"/>
      <c r="DF71" s="1128"/>
      <c r="DG71" s="1128"/>
      <c r="DH71" s="1128"/>
      <c r="DI71" s="1128"/>
      <c r="DJ71" s="1128"/>
      <c r="DK71" s="1251"/>
      <c r="DL71" s="1252"/>
      <c r="DM71" s="1253"/>
      <c r="DN71" s="819"/>
      <c r="DO71" s="126"/>
      <c r="DP71" s="126"/>
      <c r="DQ71" s="1128"/>
      <c r="DR71" s="126"/>
      <c r="DS71" s="126"/>
      <c r="DT71" s="126"/>
      <c r="DU71" s="126">
        <v>1</v>
      </c>
      <c r="DV71" s="126"/>
      <c r="DW71" s="126"/>
      <c r="DX71" s="126"/>
      <c r="DY71" s="820"/>
      <c r="DZ71" s="128"/>
      <c r="EA71" s="130">
        <v>1</v>
      </c>
      <c r="EB71" s="126">
        <v>1</v>
      </c>
      <c r="EC71" s="126">
        <v>1</v>
      </c>
      <c r="ED71" s="126"/>
      <c r="EE71" s="1276"/>
      <c r="EF71" s="1128"/>
      <c r="EG71" s="11"/>
      <c r="EH71" s="126"/>
      <c r="EI71" s="11"/>
      <c r="EJ71" s="126"/>
      <c r="EK71" s="62"/>
      <c r="EL71" s="1128"/>
      <c r="EM71" s="1128"/>
      <c r="EN71" s="1128"/>
      <c r="EO71" s="126"/>
      <c r="EP71" s="1128"/>
      <c r="EQ71" s="247"/>
      <c r="ER71" s="819"/>
      <c r="ES71" s="126"/>
      <c r="ET71" s="126"/>
      <c r="EU71" s="126"/>
      <c r="EV71" s="126"/>
      <c r="EW71" s="247"/>
      <c r="EX71" s="383">
        <f t="shared" si="2"/>
        <v>3</v>
      </c>
      <c r="EY71" s="384">
        <f t="shared" si="3"/>
        <v>2</v>
      </c>
      <c r="EZ71" s="384">
        <f t="shared" si="6"/>
        <v>6</v>
      </c>
      <c r="FA71" s="384">
        <f t="shared" si="4"/>
        <v>3</v>
      </c>
      <c r="FB71" s="384">
        <f t="shared" si="5"/>
        <v>1</v>
      </c>
      <c r="FC71" s="1321">
        <f t="shared" si="7"/>
        <v>15</v>
      </c>
      <c r="FD71" s="1290"/>
      <c r="FE71" s="1211"/>
      <c r="FF71" s="10"/>
      <c r="FG71" s="10">
        <v>1</v>
      </c>
      <c r="FH71" s="10"/>
      <c r="FI71" s="10"/>
      <c r="FJ71" s="10"/>
      <c r="FK71" s="10"/>
    </row>
    <row r="72" spans="1:167" ht="15.75" x14ac:dyDescent="0.25">
      <c r="A72">
        <v>69</v>
      </c>
      <c r="B72" s="1152" t="s">
        <v>1303</v>
      </c>
      <c r="C72" s="64"/>
      <c r="D72" s="126"/>
      <c r="E72" s="126"/>
      <c r="F72" s="126">
        <v>1</v>
      </c>
      <c r="G72" s="126"/>
      <c r="H72" s="927">
        <v>1</v>
      </c>
      <c r="I72" s="126">
        <v>1</v>
      </c>
      <c r="J72" s="126">
        <v>1</v>
      </c>
      <c r="K72" s="15">
        <v>1</v>
      </c>
      <c r="L72" s="126"/>
      <c r="M72" s="126"/>
      <c r="N72" s="1128"/>
      <c r="O72" s="126">
        <v>1</v>
      </c>
      <c r="P72" s="247">
        <v>1</v>
      </c>
      <c r="Q72" s="247">
        <v>1</v>
      </c>
      <c r="R72" s="247">
        <v>1</v>
      </c>
      <c r="S72" s="820">
        <v>1</v>
      </c>
      <c r="T72" s="819">
        <v>1</v>
      </c>
      <c r="U72" s="126">
        <v>1</v>
      </c>
      <c r="V72" s="1128"/>
      <c r="W72" s="126"/>
      <c r="X72" s="126"/>
      <c r="Y72" s="1128"/>
      <c r="Z72" s="126"/>
      <c r="AA72" s="1128"/>
      <c r="AB72" s="1208"/>
      <c r="AC72" s="126"/>
      <c r="AD72" s="126">
        <v>1</v>
      </c>
      <c r="AE72" s="126"/>
      <c r="AF72" s="126">
        <v>1</v>
      </c>
      <c r="AG72" s="126"/>
      <c r="AH72" s="1155"/>
      <c r="AI72" s="1154"/>
      <c r="AJ72" s="1128"/>
      <c r="AK72" s="1128"/>
      <c r="AL72" s="1128"/>
      <c r="AM72" s="1128"/>
      <c r="AN72" s="1128"/>
      <c r="AO72" s="1128"/>
      <c r="AP72" s="1128"/>
      <c r="AQ72" s="1128"/>
      <c r="AR72" s="1128"/>
      <c r="AS72" s="1128"/>
      <c r="AT72" s="1155"/>
      <c r="AU72" s="1155"/>
      <c r="AV72" s="1156"/>
      <c r="AW72" s="1157"/>
      <c r="AX72" s="1128"/>
      <c r="AY72" s="1128"/>
      <c r="AZ72" s="1128"/>
      <c r="BA72" s="1128"/>
      <c r="BB72" s="1157"/>
      <c r="BC72" s="1157"/>
      <c r="BD72" s="126"/>
      <c r="BE72" s="126">
        <v>1</v>
      </c>
      <c r="BF72" s="1157"/>
      <c r="BG72" s="126"/>
      <c r="BH72" s="820">
        <v>1</v>
      </c>
      <c r="BI72" s="128"/>
      <c r="BJ72" s="126"/>
      <c r="BK72" s="11">
        <v>1</v>
      </c>
      <c r="BL72" s="322"/>
      <c r="BM72" s="11">
        <v>1</v>
      </c>
      <c r="BN72" s="11">
        <v>1</v>
      </c>
      <c r="BO72" s="1157"/>
      <c r="BP72" s="11"/>
      <c r="BQ72" s="11">
        <v>1</v>
      </c>
      <c r="BR72" s="1129">
        <v>1</v>
      </c>
      <c r="BS72" s="1129"/>
      <c r="BT72" s="11">
        <v>1</v>
      </c>
      <c r="BU72" s="820">
        <v>1</v>
      </c>
      <c r="BV72" s="128"/>
      <c r="BW72" s="11"/>
      <c r="BX72" s="11">
        <v>1</v>
      </c>
      <c r="BY72" s="11"/>
      <c r="BZ72" s="126">
        <v>1</v>
      </c>
      <c r="CA72" s="11">
        <v>1</v>
      </c>
      <c r="CB72" s="126"/>
      <c r="CC72" s="126">
        <v>1</v>
      </c>
      <c r="CD72" s="11">
        <v>1</v>
      </c>
      <c r="CE72" s="126"/>
      <c r="CF72" s="11">
        <v>1</v>
      </c>
      <c r="CG72" s="210">
        <v>1</v>
      </c>
      <c r="CH72" s="322">
        <v>1</v>
      </c>
      <c r="CI72" s="11">
        <v>1</v>
      </c>
      <c r="CJ72" s="126"/>
      <c r="CK72" s="126"/>
      <c r="CL72" s="11">
        <v>1</v>
      </c>
      <c r="CM72" s="62">
        <v>1</v>
      </c>
      <c r="CN72" s="1128"/>
      <c r="CO72" s="126">
        <v>1</v>
      </c>
      <c r="CP72" s="126">
        <v>1</v>
      </c>
      <c r="CQ72" s="126"/>
      <c r="CR72" s="1128"/>
      <c r="CS72" s="126">
        <v>1</v>
      </c>
      <c r="CT72" s="1128"/>
      <c r="CU72" s="126">
        <v>1</v>
      </c>
      <c r="CV72" s="1128"/>
      <c r="CW72" s="1128"/>
      <c r="CX72" s="126">
        <v>1</v>
      </c>
      <c r="CY72" s="1128"/>
      <c r="CZ72" s="1128"/>
      <c r="DA72" s="1154"/>
      <c r="DB72" s="1128"/>
      <c r="DC72" s="1128"/>
      <c r="DD72" s="1128"/>
      <c r="DE72" s="1128"/>
      <c r="DF72" s="1128"/>
      <c r="DG72" s="1128"/>
      <c r="DH72" s="1128"/>
      <c r="DI72" s="1128"/>
      <c r="DJ72" s="1128"/>
      <c r="DK72" s="1251"/>
      <c r="DL72" s="1252"/>
      <c r="DM72" s="1253"/>
      <c r="DN72" s="819">
        <v>1</v>
      </c>
      <c r="DO72" s="126">
        <v>1</v>
      </c>
      <c r="DP72" s="126"/>
      <c r="DQ72" s="1128"/>
      <c r="DR72" s="126">
        <v>1</v>
      </c>
      <c r="DS72" s="126">
        <v>1</v>
      </c>
      <c r="DT72" s="126">
        <v>1</v>
      </c>
      <c r="DU72" s="126">
        <v>1</v>
      </c>
      <c r="DV72" s="126"/>
      <c r="DW72" s="126"/>
      <c r="DX72" s="126">
        <v>1</v>
      </c>
      <c r="DY72" s="820"/>
      <c r="DZ72" s="128"/>
      <c r="EA72" s="130">
        <v>1</v>
      </c>
      <c r="EB72" s="126">
        <v>1</v>
      </c>
      <c r="EC72" s="126">
        <v>1</v>
      </c>
      <c r="ED72" s="126"/>
      <c r="EE72" s="1276"/>
      <c r="EF72" s="1128"/>
      <c r="EG72" s="11">
        <v>1</v>
      </c>
      <c r="EH72" s="126">
        <v>1</v>
      </c>
      <c r="EI72" s="11"/>
      <c r="EJ72" s="126"/>
      <c r="EK72" s="62">
        <v>1</v>
      </c>
      <c r="EL72" s="1128"/>
      <c r="EM72" s="1128"/>
      <c r="EN72" s="1128"/>
      <c r="EO72" s="126"/>
      <c r="EP72" s="1128"/>
      <c r="EQ72" s="247">
        <v>1</v>
      </c>
      <c r="ER72" s="819"/>
      <c r="ES72" s="126"/>
      <c r="ET72" s="126"/>
      <c r="EU72" s="126"/>
      <c r="EV72" s="126"/>
      <c r="EW72" s="247"/>
      <c r="EX72" s="383">
        <f t="shared" si="2"/>
        <v>4</v>
      </c>
      <c r="EY72" s="384">
        <f t="shared" si="3"/>
        <v>20</v>
      </c>
      <c r="EZ72" s="384">
        <f t="shared" si="6"/>
        <v>21</v>
      </c>
      <c r="FA72" s="384">
        <f t="shared" si="4"/>
        <v>5</v>
      </c>
      <c r="FB72" s="384">
        <f t="shared" si="5"/>
        <v>2</v>
      </c>
      <c r="FC72" s="1321">
        <f t="shared" si="7"/>
        <v>52</v>
      </c>
      <c r="FD72" s="1290"/>
      <c r="FE72" s="1211"/>
      <c r="FF72" s="10"/>
      <c r="FG72" s="10"/>
      <c r="FH72" s="10"/>
      <c r="FI72" s="10"/>
      <c r="FJ72" s="10"/>
      <c r="FK72" s="10">
        <v>1</v>
      </c>
    </row>
    <row r="73" spans="1:167" ht="15.75" x14ac:dyDescent="0.25">
      <c r="A73">
        <v>70</v>
      </c>
      <c r="B73" s="1152" t="s">
        <v>329</v>
      </c>
      <c r="C73" s="64"/>
      <c r="D73" s="126"/>
      <c r="E73" s="126"/>
      <c r="F73" s="126"/>
      <c r="G73" s="126"/>
      <c r="H73" s="126"/>
      <c r="I73" s="126"/>
      <c r="J73" s="126"/>
      <c r="K73" s="15"/>
      <c r="L73" s="126"/>
      <c r="M73" s="126"/>
      <c r="N73" s="1128"/>
      <c r="O73" s="126"/>
      <c r="P73" s="247">
        <v>1</v>
      </c>
      <c r="Q73" s="247">
        <v>1</v>
      </c>
      <c r="R73" s="247">
        <v>1</v>
      </c>
      <c r="S73" s="820">
        <v>1</v>
      </c>
      <c r="T73" s="819">
        <v>1</v>
      </c>
      <c r="U73" s="126">
        <v>1</v>
      </c>
      <c r="V73" s="1128"/>
      <c r="W73" s="126"/>
      <c r="X73" s="126"/>
      <c r="Y73" s="1128"/>
      <c r="Z73" s="126"/>
      <c r="AA73" s="1128"/>
      <c r="AB73" s="1208"/>
      <c r="AC73" s="126"/>
      <c r="AD73" s="126">
        <v>1</v>
      </c>
      <c r="AE73" s="126"/>
      <c r="AF73" s="126"/>
      <c r="AG73" s="126"/>
      <c r="AH73" s="1155"/>
      <c r="AI73" s="1154"/>
      <c r="AJ73" s="1128"/>
      <c r="AK73" s="1128"/>
      <c r="AL73" s="1128"/>
      <c r="AM73" s="1128"/>
      <c r="AN73" s="1128"/>
      <c r="AO73" s="1128"/>
      <c r="AP73" s="1128"/>
      <c r="AQ73" s="1128"/>
      <c r="AR73" s="1128"/>
      <c r="AS73" s="1128"/>
      <c r="AT73" s="1155"/>
      <c r="AU73" s="1155"/>
      <c r="AV73" s="1156"/>
      <c r="AW73" s="1157"/>
      <c r="AX73" s="1128"/>
      <c r="AY73" s="1128"/>
      <c r="AZ73" s="1128"/>
      <c r="BA73" s="1128"/>
      <c r="BB73" s="1157"/>
      <c r="BC73" s="1157"/>
      <c r="BD73" s="126"/>
      <c r="BE73" s="126"/>
      <c r="BF73" s="1157"/>
      <c r="BG73" s="126"/>
      <c r="BH73" s="820"/>
      <c r="BI73" s="128"/>
      <c r="BJ73" s="126"/>
      <c r="BK73" s="11"/>
      <c r="BL73" s="322"/>
      <c r="BM73" s="11"/>
      <c r="BN73" s="11"/>
      <c r="BO73" s="1157"/>
      <c r="BP73" s="11"/>
      <c r="BQ73" s="11"/>
      <c r="BR73" s="1129"/>
      <c r="BS73" s="1129"/>
      <c r="BT73" s="11"/>
      <c r="BU73" s="820"/>
      <c r="BV73" s="128"/>
      <c r="BW73" s="11"/>
      <c r="BX73" s="11"/>
      <c r="BY73" s="11"/>
      <c r="BZ73" s="126"/>
      <c r="CA73" s="11"/>
      <c r="CB73" s="126"/>
      <c r="CC73" s="126"/>
      <c r="CD73" s="11"/>
      <c r="CE73" s="126"/>
      <c r="CF73" s="11"/>
      <c r="CG73" s="210"/>
      <c r="CH73" s="322">
        <v>1</v>
      </c>
      <c r="CI73" s="11"/>
      <c r="CJ73" s="126"/>
      <c r="CK73" s="126"/>
      <c r="CL73" s="11"/>
      <c r="CM73" s="62"/>
      <c r="CN73" s="1128"/>
      <c r="CO73" s="126"/>
      <c r="CP73" s="126"/>
      <c r="CQ73" s="126"/>
      <c r="CR73" s="1128"/>
      <c r="CS73" s="126">
        <v>1</v>
      </c>
      <c r="CT73" s="1128"/>
      <c r="CU73" s="126"/>
      <c r="CV73" s="1128"/>
      <c r="CW73" s="1128"/>
      <c r="CX73" s="126"/>
      <c r="CY73" s="1128"/>
      <c r="CZ73" s="1128"/>
      <c r="DA73" s="1154"/>
      <c r="DB73" s="1128"/>
      <c r="DC73" s="1128"/>
      <c r="DD73" s="1128"/>
      <c r="DE73" s="1128"/>
      <c r="DF73" s="1128"/>
      <c r="DG73" s="1128"/>
      <c r="DH73" s="1128"/>
      <c r="DI73" s="1128"/>
      <c r="DJ73" s="1128"/>
      <c r="DK73" s="1251"/>
      <c r="DL73" s="1252"/>
      <c r="DM73" s="1253"/>
      <c r="DN73" s="819"/>
      <c r="DO73" s="126"/>
      <c r="DP73" s="126"/>
      <c r="DQ73" s="1128"/>
      <c r="DR73" s="126"/>
      <c r="DS73" s="126"/>
      <c r="DT73" s="126"/>
      <c r="DU73" s="126"/>
      <c r="DV73" s="126"/>
      <c r="DW73" s="126"/>
      <c r="DX73" s="126"/>
      <c r="DY73" s="820"/>
      <c r="DZ73" s="128"/>
      <c r="EA73" s="130"/>
      <c r="EB73" s="126"/>
      <c r="EC73" s="126"/>
      <c r="ED73" s="126"/>
      <c r="EE73" s="1276"/>
      <c r="EF73" s="1128"/>
      <c r="EG73" s="11"/>
      <c r="EH73" s="126">
        <v>1</v>
      </c>
      <c r="EI73" s="11"/>
      <c r="EJ73" s="126"/>
      <c r="EK73" s="62"/>
      <c r="EL73" s="1128"/>
      <c r="EM73" s="1328"/>
      <c r="EN73" s="1128"/>
      <c r="EO73" s="126"/>
      <c r="EP73" s="1128"/>
      <c r="EQ73" s="247"/>
      <c r="ER73" s="819"/>
      <c r="ES73" s="126"/>
      <c r="ET73" s="126"/>
      <c r="EU73" s="126"/>
      <c r="EV73" s="126"/>
      <c r="EW73" s="247"/>
      <c r="EX73" s="383">
        <f t="shared" si="2"/>
        <v>3</v>
      </c>
      <c r="EY73" s="384">
        <f t="shared" si="3"/>
        <v>1</v>
      </c>
      <c r="EZ73" s="384">
        <f t="shared" si="6"/>
        <v>2</v>
      </c>
      <c r="FA73" s="384">
        <f t="shared" si="4"/>
        <v>3</v>
      </c>
      <c r="FB73" s="384">
        <f t="shared" si="5"/>
        <v>1</v>
      </c>
      <c r="FC73" s="1321">
        <f t="shared" si="7"/>
        <v>10</v>
      </c>
      <c r="FD73" s="1290"/>
      <c r="FE73" s="1211"/>
      <c r="FF73" s="10">
        <v>1</v>
      </c>
      <c r="FG73" s="10"/>
      <c r="FH73" s="10"/>
      <c r="FI73" s="10"/>
      <c r="FJ73" s="10"/>
      <c r="FK73" s="10"/>
    </row>
    <row r="74" spans="1:167" ht="15.75" x14ac:dyDescent="0.25">
      <c r="A74">
        <v>71</v>
      </c>
      <c r="B74" s="1152" t="s">
        <v>1587</v>
      </c>
      <c r="C74" s="64"/>
      <c r="D74" s="126"/>
      <c r="E74" s="126"/>
      <c r="F74" s="126"/>
      <c r="G74" s="126"/>
      <c r="H74" s="126"/>
      <c r="I74" s="126"/>
      <c r="J74" s="126"/>
      <c r="K74" s="15"/>
      <c r="L74" s="126"/>
      <c r="M74" s="126">
        <v>1</v>
      </c>
      <c r="N74" s="1128"/>
      <c r="O74" s="126"/>
      <c r="P74" s="247"/>
      <c r="Q74" s="247"/>
      <c r="R74" s="247"/>
      <c r="S74" s="820"/>
      <c r="T74" s="819"/>
      <c r="U74" s="126"/>
      <c r="V74" s="1130"/>
      <c r="W74" s="126"/>
      <c r="X74" s="126"/>
      <c r="Y74" s="1130"/>
      <c r="Z74" s="126"/>
      <c r="AA74" s="1130"/>
      <c r="AB74" s="1208"/>
      <c r="AC74" s="126"/>
      <c r="AD74" s="126"/>
      <c r="AE74" s="126"/>
      <c r="AF74" s="126"/>
      <c r="AG74" s="126"/>
      <c r="AH74" s="1167"/>
      <c r="AI74" s="1154"/>
      <c r="AJ74" s="1128"/>
      <c r="AK74" s="1128"/>
      <c r="AL74" s="1128"/>
      <c r="AM74" s="1128"/>
      <c r="AN74" s="1128"/>
      <c r="AO74" s="1128"/>
      <c r="AP74" s="1128"/>
      <c r="AQ74" s="1128"/>
      <c r="AR74" s="1128"/>
      <c r="AS74" s="1128"/>
      <c r="AT74" s="1155"/>
      <c r="AU74" s="1155"/>
      <c r="AV74" s="1156"/>
      <c r="AW74" s="1157"/>
      <c r="AX74" s="1128"/>
      <c r="AY74" s="1128"/>
      <c r="AZ74" s="1128"/>
      <c r="BA74" s="1128"/>
      <c r="BB74" s="1157"/>
      <c r="BC74" s="1157"/>
      <c r="BD74" s="126"/>
      <c r="BE74" s="126"/>
      <c r="BF74" s="1157"/>
      <c r="BG74" s="126"/>
      <c r="BH74" s="820"/>
      <c r="BI74" s="128"/>
      <c r="BJ74" s="126"/>
      <c r="BK74" s="11"/>
      <c r="BL74" s="322"/>
      <c r="BM74" s="11"/>
      <c r="BN74" s="11"/>
      <c r="BO74" s="1157"/>
      <c r="BP74" s="11">
        <v>1</v>
      </c>
      <c r="BQ74" s="11"/>
      <c r="BR74" s="1129"/>
      <c r="BS74" s="1129"/>
      <c r="BT74" s="11"/>
      <c r="BU74" s="820"/>
      <c r="BV74" s="128">
        <v>1</v>
      </c>
      <c r="BW74" s="11"/>
      <c r="BX74" s="11"/>
      <c r="BY74" s="11"/>
      <c r="BZ74" s="126"/>
      <c r="CA74" s="11"/>
      <c r="CB74" s="126"/>
      <c r="CC74" s="126"/>
      <c r="CD74" s="11"/>
      <c r="CE74" s="126"/>
      <c r="CF74" s="11"/>
      <c r="CG74" s="210"/>
      <c r="CH74" s="322">
        <v>1</v>
      </c>
      <c r="CI74" s="11"/>
      <c r="CJ74" s="126"/>
      <c r="CK74" s="126"/>
      <c r="CL74" s="11"/>
      <c r="CM74" s="62"/>
      <c r="CN74" s="1128"/>
      <c r="CO74" s="126"/>
      <c r="CP74" s="126"/>
      <c r="CQ74" s="126"/>
      <c r="CR74" s="1128"/>
      <c r="CS74" s="126">
        <v>1</v>
      </c>
      <c r="CT74" s="1128"/>
      <c r="CU74" s="126"/>
      <c r="CV74" s="1128"/>
      <c r="CW74" s="1128"/>
      <c r="CX74" s="126"/>
      <c r="CY74" s="1128"/>
      <c r="CZ74" s="1128"/>
      <c r="DA74" s="1154"/>
      <c r="DB74" s="1128"/>
      <c r="DC74" s="1128"/>
      <c r="DD74" s="1128"/>
      <c r="DE74" s="1128"/>
      <c r="DF74" s="1128"/>
      <c r="DG74" s="1128"/>
      <c r="DH74" s="1128"/>
      <c r="DI74" s="1128"/>
      <c r="DJ74" s="1128"/>
      <c r="DK74" s="1251"/>
      <c r="DL74" s="1252"/>
      <c r="DM74" s="1253"/>
      <c r="DN74" s="819"/>
      <c r="DO74" s="126"/>
      <c r="DP74" s="126"/>
      <c r="DQ74" s="1128"/>
      <c r="DR74" s="126"/>
      <c r="DS74" s="126"/>
      <c r="DT74" s="126"/>
      <c r="DU74" s="126"/>
      <c r="DV74" s="126"/>
      <c r="DW74" s="126"/>
      <c r="DX74" s="126"/>
      <c r="DY74" s="820"/>
      <c r="DZ74" s="128"/>
      <c r="EA74" s="130"/>
      <c r="EB74" s="126"/>
      <c r="EC74" s="126"/>
      <c r="ED74" s="126"/>
      <c r="EE74" s="1276"/>
      <c r="EF74" s="1128"/>
      <c r="EG74" s="11"/>
      <c r="EH74" s="126"/>
      <c r="EI74" s="11">
        <v>1</v>
      </c>
      <c r="EJ74" s="126"/>
      <c r="EK74" s="62"/>
      <c r="EL74" s="1128"/>
      <c r="EM74" s="1128"/>
      <c r="EN74" s="1128"/>
      <c r="EO74" s="126"/>
      <c r="EP74" s="1128"/>
      <c r="EQ74" s="247"/>
      <c r="ER74" s="819"/>
      <c r="ES74" s="126"/>
      <c r="ET74" s="126"/>
      <c r="EU74" s="126"/>
      <c r="EV74" s="126"/>
      <c r="EW74" s="247"/>
      <c r="EX74" s="383">
        <f t="shared" si="2"/>
        <v>5</v>
      </c>
      <c r="EY74" s="384">
        <f t="shared" si="3"/>
        <v>0</v>
      </c>
      <c r="EZ74" s="384">
        <f t="shared" si="6"/>
        <v>0</v>
      </c>
      <c r="FA74" s="384">
        <f t="shared" si="4"/>
        <v>1</v>
      </c>
      <c r="FB74" s="384">
        <f t="shared" si="5"/>
        <v>0</v>
      </c>
      <c r="FC74" s="1321">
        <f t="shared" si="7"/>
        <v>6</v>
      </c>
      <c r="FD74" s="1290"/>
      <c r="FE74" s="1211">
        <v>1</v>
      </c>
      <c r="FF74" s="10"/>
      <c r="FG74" s="10"/>
      <c r="FH74" s="10"/>
      <c r="FI74" s="10"/>
      <c r="FJ74" s="10"/>
      <c r="FK74" s="10"/>
    </row>
    <row r="75" spans="1:167" ht="15.75" x14ac:dyDescent="0.25">
      <c r="A75">
        <v>72</v>
      </c>
      <c r="B75" s="1152" t="s">
        <v>734</v>
      </c>
      <c r="C75" s="322"/>
      <c r="D75" s="126"/>
      <c r="E75" s="126"/>
      <c r="F75" s="126"/>
      <c r="G75" s="126"/>
      <c r="H75" s="126"/>
      <c r="I75" s="126"/>
      <c r="J75" s="126"/>
      <c r="K75" s="15"/>
      <c r="L75" s="126"/>
      <c r="M75" s="126"/>
      <c r="N75" s="1128"/>
      <c r="O75" s="126"/>
      <c r="P75" s="247">
        <v>1</v>
      </c>
      <c r="Q75" s="247">
        <v>1</v>
      </c>
      <c r="R75" s="247">
        <v>1</v>
      </c>
      <c r="S75" s="820">
        <v>1</v>
      </c>
      <c r="T75" s="819">
        <v>1</v>
      </c>
      <c r="U75" s="126">
        <v>1</v>
      </c>
      <c r="V75" s="1128"/>
      <c r="W75" s="126"/>
      <c r="X75" s="126"/>
      <c r="Y75" s="1128"/>
      <c r="Z75" s="126"/>
      <c r="AA75" s="1128"/>
      <c r="AB75" s="1208"/>
      <c r="AC75" s="126"/>
      <c r="AD75" s="126"/>
      <c r="AE75" s="126"/>
      <c r="AF75" s="126"/>
      <c r="AG75" s="126"/>
      <c r="AH75" s="1155"/>
      <c r="AI75" s="1154"/>
      <c r="AJ75" s="1128"/>
      <c r="AK75" s="1128"/>
      <c r="AL75" s="1128"/>
      <c r="AM75" s="1128"/>
      <c r="AN75" s="1128"/>
      <c r="AO75" s="1128"/>
      <c r="AP75" s="1128"/>
      <c r="AQ75" s="1128"/>
      <c r="AR75" s="1128"/>
      <c r="AS75" s="1128"/>
      <c r="AT75" s="1155"/>
      <c r="AU75" s="1155"/>
      <c r="AV75" s="1156"/>
      <c r="AW75" s="1157"/>
      <c r="AX75" s="1128"/>
      <c r="AY75" s="1128"/>
      <c r="AZ75" s="1128"/>
      <c r="BA75" s="1128"/>
      <c r="BB75" s="1157"/>
      <c r="BC75" s="1157"/>
      <c r="BD75" s="126"/>
      <c r="BE75" s="126">
        <v>1</v>
      </c>
      <c r="BF75" s="1157"/>
      <c r="BG75" s="126"/>
      <c r="BH75" s="820"/>
      <c r="BI75" s="128"/>
      <c r="BJ75" s="126"/>
      <c r="BK75" s="11"/>
      <c r="BL75" s="322"/>
      <c r="BM75" s="11"/>
      <c r="BN75" s="11"/>
      <c r="BO75" s="1157"/>
      <c r="BP75" s="11"/>
      <c r="BQ75" s="11"/>
      <c r="BR75" s="1129"/>
      <c r="BS75" s="1129"/>
      <c r="BT75" s="11">
        <v>1</v>
      </c>
      <c r="BU75" s="820"/>
      <c r="BV75" s="128"/>
      <c r="BW75" s="11"/>
      <c r="BX75" s="11"/>
      <c r="BY75" s="11"/>
      <c r="BZ75" s="126"/>
      <c r="CA75" s="11"/>
      <c r="CB75" s="126"/>
      <c r="CC75" s="126"/>
      <c r="CD75" s="11"/>
      <c r="CE75" s="126"/>
      <c r="CF75" s="11"/>
      <c r="CG75" s="210"/>
      <c r="CH75" s="322">
        <v>1</v>
      </c>
      <c r="CI75" s="11">
        <v>1</v>
      </c>
      <c r="CJ75" s="126"/>
      <c r="CK75" s="126"/>
      <c r="CL75" s="11"/>
      <c r="CM75" s="62"/>
      <c r="CN75" s="1128"/>
      <c r="CO75" s="126"/>
      <c r="CP75" s="126"/>
      <c r="CQ75" s="126"/>
      <c r="CR75" s="1128"/>
      <c r="CS75" s="126"/>
      <c r="CT75" s="1128"/>
      <c r="CU75" s="126"/>
      <c r="CV75" s="1128"/>
      <c r="CW75" s="1128"/>
      <c r="CX75" s="126"/>
      <c r="CY75" s="1128"/>
      <c r="CZ75" s="1128"/>
      <c r="DA75" s="1154"/>
      <c r="DB75" s="1128"/>
      <c r="DC75" s="1128"/>
      <c r="DD75" s="1128"/>
      <c r="DE75" s="1128"/>
      <c r="DF75" s="1128"/>
      <c r="DG75" s="1128"/>
      <c r="DH75" s="1128"/>
      <c r="DI75" s="1128"/>
      <c r="DJ75" s="1128"/>
      <c r="DK75" s="1251"/>
      <c r="DL75" s="1252"/>
      <c r="DM75" s="1253"/>
      <c r="DN75" s="819"/>
      <c r="DO75" s="126"/>
      <c r="DP75" s="126"/>
      <c r="DQ75" s="1128"/>
      <c r="DR75" s="126"/>
      <c r="DS75" s="126">
        <v>1</v>
      </c>
      <c r="DT75" s="126"/>
      <c r="DU75" s="126"/>
      <c r="DV75" s="126"/>
      <c r="DW75" s="126"/>
      <c r="DX75" s="126"/>
      <c r="DY75" s="820"/>
      <c r="DZ75" s="128"/>
      <c r="EA75" s="130"/>
      <c r="EB75" s="126"/>
      <c r="EC75" s="126"/>
      <c r="ED75" s="126"/>
      <c r="EE75" s="1276"/>
      <c r="EF75" s="1128"/>
      <c r="EG75" s="11"/>
      <c r="EH75" s="126"/>
      <c r="EI75" s="11"/>
      <c r="EJ75" s="126"/>
      <c r="EK75" s="62"/>
      <c r="EL75" s="1128"/>
      <c r="EM75" s="1128"/>
      <c r="EN75" s="1128"/>
      <c r="EO75" s="126"/>
      <c r="EP75" s="1128"/>
      <c r="EQ75" s="247">
        <v>1</v>
      </c>
      <c r="ER75" s="819"/>
      <c r="ES75" s="126"/>
      <c r="ET75" s="126"/>
      <c r="EU75" s="126"/>
      <c r="EV75" s="126"/>
      <c r="EW75" s="247"/>
      <c r="EX75" s="383">
        <f t="shared" ref="EX75:EX119" si="8">SUM(E75+F75+M75+Q75+W75+AD75+BG75+BI75+BP75+BV75+CB75+CH75+CN75+CY75+DQ75+DY75+EI75+EP75+EU75)</f>
        <v>2</v>
      </c>
      <c r="EY75" s="384">
        <f t="shared" ref="EY75:EY119" si="9">SUM(G75+H75+J75+R75+X75+Z75+AE75+AG75+BD75+BH75+BJ75+BN75+BQ75+BT75+BW75+BZ75+CC75+CF75+CI75+CL75+CO75+CT75+CU75+CZ75+DN75+DR75+DT75+DW75+DZ75+EA75+EG75+EJ75+EM75+EQ75+EV75)</f>
        <v>4</v>
      </c>
      <c r="EZ75" s="384">
        <f t="shared" si="6"/>
        <v>3</v>
      </c>
      <c r="FA75" s="384">
        <f t="shared" ref="FA75:FA119" si="10">SUM(I75+S75+U75+CR75+CS75+CV75+EB75+ER75+ES75+EW75)</f>
        <v>2</v>
      </c>
      <c r="FB75" s="384">
        <f t="shared" ref="FB75:FB119" si="11">SUM(D75+L75+P75+AC75+BL75+BM75+BS75+BY75+CE75+CK75+CQ75+DP75+DV75+EF75+EL75+EO75+ET75)</f>
        <v>1</v>
      </c>
      <c r="FC75" s="1321">
        <f t="shared" si="7"/>
        <v>12</v>
      </c>
      <c r="FD75" s="1290"/>
      <c r="FE75" s="1211"/>
      <c r="FF75" s="10"/>
      <c r="FG75" s="10">
        <v>1</v>
      </c>
      <c r="FH75" s="10"/>
      <c r="FI75" s="10"/>
      <c r="FJ75" s="10"/>
      <c r="FK75" s="10"/>
    </row>
    <row r="76" spans="1:167" ht="15.75" x14ac:dyDescent="0.25">
      <c r="A76">
        <v>73</v>
      </c>
      <c r="B76" s="1152" t="s">
        <v>937</v>
      </c>
      <c r="C76" s="955"/>
      <c r="D76" s="950"/>
      <c r="E76" s="950"/>
      <c r="F76" s="950"/>
      <c r="G76" s="950">
        <v>1</v>
      </c>
      <c r="H76" s="950"/>
      <c r="I76" s="950"/>
      <c r="J76" s="950"/>
      <c r="K76" s="951"/>
      <c r="L76" s="950"/>
      <c r="M76" s="950"/>
      <c r="N76" s="1131"/>
      <c r="O76" s="950">
        <v>1</v>
      </c>
      <c r="P76" s="953">
        <v>1</v>
      </c>
      <c r="Q76" s="953">
        <v>1</v>
      </c>
      <c r="R76" s="953">
        <v>1</v>
      </c>
      <c r="S76" s="954">
        <v>1</v>
      </c>
      <c r="T76" s="949">
        <v>1</v>
      </c>
      <c r="U76" s="950">
        <v>1</v>
      </c>
      <c r="V76" s="1128"/>
      <c r="W76" s="950"/>
      <c r="X76" s="950"/>
      <c r="Y76" s="1128"/>
      <c r="Z76" s="950">
        <v>1</v>
      </c>
      <c r="AA76" s="1128"/>
      <c r="AB76" s="1208">
        <v>1</v>
      </c>
      <c r="AC76" s="950"/>
      <c r="AD76" s="950"/>
      <c r="AE76" s="950"/>
      <c r="AF76" s="950"/>
      <c r="AG76" s="950"/>
      <c r="AH76" s="1155"/>
      <c r="AI76" s="1160"/>
      <c r="AJ76" s="1131"/>
      <c r="AK76" s="1131"/>
      <c r="AL76" s="1131"/>
      <c r="AM76" s="1131"/>
      <c r="AN76" s="1131"/>
      <c r="AO76" s="1131"/>
      <c r="AP76" s="1131"/>
      <c r="AQ76" s="1131"/>
      <c r="AR76" s="1131"/>
      <c r="AS76" s="1131"/>
      <c r="AT76" s="1159"/>
      <c r="AU76" s="1159"/>
      <c r="AV76" s="1161"/>
      <c r="AW76" s="1163"/>
      <c r="AX76" s="1131"/>
      <c r="AY76" s="1131"/>
      <c r="AZ76" s="1131"/>
      <c r="BA76" s="1131"/>
      <c r="BB76" s="1163"/>
      <c r="BC76" s="1163"/>
      <c r="BD76" s="950"/>
      <c r="BE76" s="950">
        <v>1</v>
      </c>
      <c r="BF76" s="1163"/>
      <c r="BG76" s="950"/>
      <c r="BH76" s="954">
        <v>1</v>
      </c>
      <c r="BI76" s="956"/>
      <c r="BJ76" s="950"/>
      <c r="BK76" s="957"/>
      <c r="BL76" s="953"/>
      <c r="BM76" s="957"/>
      <c r="BN76" s="957"/>
      <c r="BO76" s="1163"/>
      <c r="BP76" s="957">
        <v>1</v>
      </c>
      <c r="BQ76" s="957">
        <v>1</v>
      </c>
      <c r="BR76" s="1135"/>
      <c r="BS76" s="1135"/>
      <c r="BT76" s="957">
        <v>1</v>
      </c>
      <c r="BU76" s="954"/>
      <c r="BV76" s="956"/>
      <c r="BW76" s="957"/>
      <c r="BX76" s="957"/>
      <c r="BY76" s="957"/>
      <c r="BZ76" s="950"/>
      <c r="CA76" s="957"/>
      <c r="CB76" s="950"/>
      <c r="CC76" s="950"/>
      <c r="CD76" s="957"/>
      <c r="CE76" s="950"/>
      <c r="CF76" s="957">
        <v>1</v>
      </c>
      <c r="CG76" s="1138"/>
      <c r="CH76" s="937">
        <v>1</v>
      </c>
      <c r="CI76" s="957">
        <v>1</v>
      </c>
      <c r="CJ76" s="953"/>
      <c r="CK76" s="957"/>
      <c r="CL76" s="957"/>
      <c r="CM76" s="963"/>
      <c r="CN76" s="1159"/>
      <c r="CO76" s="937">
        <v>1</v>
      </c>
      <c r="CP76" s="817">
        <v>1</v>
      </c>
      <c r="CQ76" s="953"/>
      <c r="CR76" s="1159"/>
      <c r="CS76" s="953"/>
      <c r="CT76" s="1159"/>
      <c r="CU76" s="953">
        <v>1</v>
      </c>
      <c r="CV76" s="1159"/>
      <c r="CW76" s="1159"/>
      <c r="CX76" s="953"/>
      <c r="CY76" s="1159"/>
      <c r="CZ76" s="1159"/>
      <c r="DA76" s="1174"/>
      <c r="DB76" s="1159"/>
      <c r="DC76" s="1159"/>
      <c r="DD76" s="1159"/>
      <c r="DE76" s="1159"/>
      <c r="DF76" s="1159"/>
      <c r="DG76" s="1240"/>
      <c r="DH76" s="1238"/>
      <c r="DI76" s="1239"/>
      <c r="DJ76" s="1238"/>
      <c r="DK76" s="1266"/>
      <c r="DL76" s="1263"/>
      <c r="DM76" s="1264"/>
      <c r="DN76" s="956"/>
      <c r="DO76" s="957"/>
      <c r="DP76" s="957"/>
      <c r="DQ76" s="1238"/>
      <c r="DR76" s="150">
        <v>1</v>
      </c>
      <c r="DS76" s="963">
        <v>1</v>
      </c>
      <c r="DT76" s="963">
        <v>1</v>
      </c>
      <c r="DU76" s="963"/>
      <c r="DV76" s="957"/>
      <c r="DW76" s="957">
        <v>1</v>
      </c>
      <c r="DX76" s="957">
        <v>1</v>
      </c>
      <c r="DY76" s="958"/>
      <c r="DZ76" s="956"/>
      <c r="EA76" s="969"/>
      <c r="EB76" s="969"/>
      <c r="EC76" s="969"/>
      <c r="ED76" s="950"/>
      <c r="EE76" s="1276"/>
      <c r="EF76" s="1131"/>
      <c r="EG76" s="957">
        <v>1</v>
      </c>
      <c r="EH76" s="957"/>
      <c r="EI76" s="950"/>
      <c r="EJ76" s="950">
        <v>1</v>
      </c>
      <c r="EK76" s="963">
        <v>1</v>
      </c>
      <c r="EL76" s="1131"/>
      <c r="EM76" s="1131"/>
      <c r="EN76" s="1131"/>
      <c r="EO76" s="953"/>
      <c r="EP76" s="1159"/>
      <c r="EQ76" s="953">
        <v>1</v>
      </c>
      <c r="ER76" s="949">
        <v>1</v>
      </c>
      <c r="ES76" s="950">
        <v>1</v>
      </c>
      <c r="ET76" s="950">
        <v>1</v>
      </c>
      <c r="EU76" s="950">
        <v>1</v>
      </c>
      <c r="EV76" s="950">
        <v>1</v>
      </c>
      <c r="EW76" s="953">
        <v>1</v>
      </c>
      <c r="EX76" s="383">
        <f t="shared" si="8"/>
        <v>4</v>
      </c>
      <c r="EY76" s="384">
        <f t="shared" si="9"/>
        <v>17</v>
      </c>
      <c r="EZ76" s="384">
        <f t="shared" si="6"/>
        <v>7</v>
      </c>
      <c r="FA76" s="384">
        <f t="shared" si="10"/>
        <v>5</v>
      </c>
      <c r="FB76" s="384">
        <f t="shared" si="11"/>
        <v>2</v>
      </c>
      <c r="FC76" s="1321">
        <f t="shared" si="7"/>
        <v>35</v>
      </c>
      <c r="FD76" s="1290"/>
      <c r="FE76" s="1211"/>
      <c r="FF76" s="10"/>
      <c r="FG76" s="10"/>
      <c r="FH76" s="10">
        <v>1</v>
      </c>
      <c r="FI76" s="10"/>
      <c r="FJ76" s="10"/>
      <c r="FK76" s="10"/>
    </row>
    <row r="77" spans="1:167" s="643" customFormat="1" ht="15.75" x14ac:dyDescent="0.25">
      <c r="A77">
        <v>74</v>
      </c>
      <c r="B77" s="1152" t="s">
        <v>1121</v>
      </c>
      <c r="C77" s="322"/>
      <c r="D77" s="126"/>
      <c r="E77" s="126"/>
      <c r="F77" s="126"/>
      <c r="G77" s="126"/>
      <c r="H77" s="126"/>
      <c r="I77" s="126"/>
      <c r="J77" s="126"/>
      <c r="K77" s="15"/>
      <c r="L77" s="126"/>
      <c r="M77" s="126"/>
      <c r="N77" s="1128"/>
      <c r="O77" s="126"/>
      <c r="P77" s="247"/>
      <c r="Q77" s="247"/>
      <c r="R77" s="247"/>
      <c r="S77" s="820"/>
      <c r="T77" s="819"/>
      <c r="U77" s="126"/>
      <c r="V77" s="1128"/>
      <c r="W77" s="126"/>
      <c r="X77" s="126"/>
      <c r="Y77" s="1128"/>
      <c r="Z77" s="126"/>
      <c r="AA77" s="1128"/>
      <c r="AB77" s="1208"/>
      <c r="AC77" s="126"/>
      <c r="AD77" s="126"/>
      <c r="AE77" s="126"/>
      <c r="AF77" s="126"/>
      <c r="AG77" s="126"/>
      <c r="AH77" s="1155"/>
      <c r="AI77" s="1154"/>
      <c r="AJ77" s="1128"/>
      <c r="AK77" s="1128"/>
      <c r="AL77" s="1128"/>
      <c r="AM77" s="1128"/>
      <c r="AN77" s="1128"/>
      <c r="AO77" s="1128"/>
      <c r="AP77" s="1128"/>
      <c r="AQ77" s="1128"/>
      <c r="AR77" s="1128"/>
      <c r="AS77" s="1128"/>
      <c r="AT77" s="1155"/>
      <c r="AU77" s="1155"/>
      <c r="AV77" s="1156"/>
      <c r="AW77" s="1157"/>
      <c r="AX77" s="1128"/>
      <c r="AY77" s="1128"/>
      <c r="AZ77" s="1128"/>
      <c r="BA77" s="1128"/>
      <c r="BB77" s="1157"/>
      <c r="BC77" s="1157"/>
      <c r="BD77" s="126"/>
      <c r="BE77" s="126"/>
      <c r="BF77" s="1157"/>
      <c r="BG77" s="126"/>
      <c r="BH77" s="820"/>
      <c r="BI77" s="128"/>
      <c r="BJ77" s="126"/>
      <c r="BK77" s="11"/>
      <c r="BL77" s="322"/>
      <c r="BM77" s="11"/>
      <c r="BN77" s="11"/>
      <c r="BO77" s="1157"/>
      <c r="BP77" s="11"/>
      <c r="BQ77" s="11"/>
      <c r="BR77" s="1129"/>
      <c r="BS77" s="1129"/>
      <c r="BT77" s="11"/>
      <c r="BU77" s="820"/>
      <c r="BV77" s="128"/>
      <c r="BW77" s="11"/>
      <c r="BX77" s="11"/>
      <c r="BY77" s="11"/>
      <c r="BZ77" s="126"/>
      <c r="CA77" s="11"/>
      <c r="CB77" s="126"/>
      <c r="CC77" s="126"/>
      <c r="CD77" s="11"/>
      <c r="CE77" s="126"/>
      <c r="CF77" s="11"/>
      <c r="CG77" s="210"/>
      <c r="CH77" s="1137"/>
      <c r="CI77" s="11"/>
      <c r="CJ77" s="247"/>
      <c r="CK77" s="11"/>
      <c r="CL77" s="11"/>
      <c r="CM77" s="62"/>
      <c r="CN77" s="1155"/>
      <c r="CO77" s="247"/>
      <c r="CP77" s="126"/>
      <c r="CQ77" s="247"/>
      <c r="CR77" s="1155"/>
      <c r="CS77" s="247"/>
      <c r="CT77" s="1155"/>
      <c r="CU77" s="247"/>
      <c r="CV77" s="1155"/>
      <c r="CW77" s="1155"/>
      <c r="CX77" s="247"/>
      <c r="CY77" s="1155"/>
      <c r="CZ77" s="1155"/>
      <c r="DA77" s="1173"/>
      <c r="DB77" s="1155"/>
      <c r="DC77" s="1155"/>
      <c r="DD77" s="1155"/>
      <c r="DE77" s="1155"/>
      <c r="DF77" s="1155"/>
      <c r="DG77" s="1155"/>
      <c r="DH77" s="361"/>
      <c r="DI77" s="365"/>
      <c r="DJ77" s="361"/>
      <c r="DK77" s="1267"/>
      <c r="DL77" s="1268"/>
      <c r="DM77" s="1269"/>
      <c r="DN77" s="128"/>
      <c r="DO77" s="11"/>
      <c r="DP77" s="11"/>
      <c r="DQ77" s="361"/>
      <c r="DR77" s="62"/>
      <c r="DS77" s="62"/>
      <c r="DT77" s="62"/>
      <c r="DU77" s="62"/>
      <c r="DV77" s="11"/>
      <c r="DW77" s="11"/>
      <c r="DX77" s="11"/>
      <c r="DY77" s="129"/>
      <c r="DZ77" s="128"/>
      <c r="EA77" s="130"/>
      <c r="EB77" s="130"/>
      <c r="EC77" s="130"/>
      <c r="ED77" s="126"/>
      <c r="EE77" s="1276"/>
      <c r="EF77" s="1128"/>
      <c r="EG77" s="11"/>
      <c r="EH77" s="11"/>
      <c r="EI77" s="126"/>
      <c r="EJ77" s="126"/>
      <c r="EK77" s="62"/>
      <c r="EL77" s="1128"/>
      <c r="EM77" s="1128"/>
      <c r="EN77" s="1128"/>
      <c r="EO77" s="247"/>
      <c r="EP77" s="1155"/>
      <c r="EQ77" s="247"/>
      <c r="ER77" s="819"/>
      <c r="ES77" s="126"/>
      <c r="ET77" s="126"/>
      <c r="EU77" s="126"/>
      <c r="EV77" s="126"/>
      <c r="EW77" s="247"/>
      <c r="EX77" s="383">
        <f t="shared" si="8"/>
        <v>0</v>
      </c>
      <c r="EY77" s="384">
        <f t="shared" si="9"/>
        <v>0</v>
      </c>
      <c r="EZ77" s="384">
        <f t="shared" si="6"/>
        <v>0</v>
      </c>
      <c r="FA77" s="384">
        <f t="shared" si="10"/>
        <v>0</v>
      </c>
      <c r="FB77" s="384">
        <f t="shared" si="11"/>
        <v>0</v>
      </c>
      <c r="FC77" s="1321">
        <f t="shared" si="7"/>
        <v>0</v>
      </c>
      <c r="FD77" s="1290">
        <v>1</v>
      </c>
      <c r="FE77" s="1211"/>
      <c r="FF77" s="11"/>
      <c r="FG77" s="11"/>
      <c r="FH77" s="11"/>
      <c r="FI77" s="11"/>
      <c r="FJ77" s="11"/>
      <c r="FK77" s="11"/>
    </row>
    <row r="78" spans="1:167" s="643" customFormat="1" ht="15.75" x14ac:dyDescent="0.25">
      <c r="A78">
        <v>75</v>
      </c>
      <c r="B78" s="1152" t="s">
        <v>1400</v>
      </c>
      <c r="C78" s="64"/>
      <c r="D78" s="126"/>
      <c r="E78" s="126"/>
      <c r="F78" s="126"/>
      <c r="G78" s="126"/>
      <c r="H78" s="126"/>
      <c r="I78" s="126"/>
      <c r="J78" s="126"/>
      <c r="K78" s="15">
        <v>1</v>
      </c>
      <c r="L78" s="126"/>
      <c r="M78" s="126"/>
      <c r="N78" s="1128"/>
      <c r="O78" s="126"/>
      <c r="P78" s="247"/>
      <c r="Q78" s="247"/>
      <c r="R78" s="247"/>
      <c r="S78" s="820"/>
      <c r="T78" s="819"/>
      <c r="U78" s="126"/>
      <c r="V78" s="1128"/>
      <c r="W78" s="126"/>
      <c r="X78" s="126"/>
      <c r="Y78" s="1128"/>
      <c r="Z78" s="126"/>
      <c r="AA78" s="1128"/>
      <c r="AB78" s="1208"/>
      <c r="AC78" s="126"/>
      <c r="AD78" s="126"/>
      <c r="AE78" s="126"/>
      <c r="AF78" s="126"/>
      <c r="AG78" s="126"/>
      <c r="AH78" s="1155"/>
      <c r="AI78" s="1154"/>
      <c r="AJ78" s="1128"/>
      <c r="AK78" s="1128"/>
      <c r="AL78" s="1128"/>
      <c r="AM78" s="1128"/>
      <c r="AN78" s="1128"/>
      <c r="AO78" s="1128"/>
      <c r="AP78" s="1128"/>
      <c r="AQ78" s="1128"/>
      <c r="AR78" s="1128"/>
      <c r="AS78" s="1128"/>
      <c r="AT78" s="1155"/>
      <c r="AU78" s="1155"/>
      <c r="AV78" s="1156"/>
      <c r="AW78" s="1157"/>
      <c r="AX78" s="1128"/>
      <c r="AY78" s="1128"/>
      <c r="AZ78" s="1128"/>
      <c r="BA78" s="1128"/>
      <c r="BB78" s="1157"/>
      <c r="BC78" s="1157"/>
      <c r="BD78" s="126"/>
      <c r="BE78" s="126"/>
      <c r="BF78" s="1157"/>
      <c r="BG78" s="126"/>
      <c r="BH78" s="820"/>
      <c r="BI78" s="128"/>
      <c r="BJ78" s="126"/>
      <c r="BK78" s="11"/>
      <c r="BL78" s="322"/>
      <c r="BM78" s="11"/>
      <c r="BN78" s="11"/>
      <c r="BO78" s="1157"/>
      <c r="BP78" s="11"/>
      <c r="BQ78" s="11"/>
      <c r="BR78" s="1129"/>
      <c r="BS78" s="1129"/>
      <c r="BT78" s="11"/>
      <c r="BU78" s="820"/>
      <c r="BV78" s="128"/>
      <c r="BW78" s="11"/>
      <c r="BX78" s="11"/>
      <c r="BY78" s="11"/>
      <c r="BZ78" s="126"/>
      <c r="CA78" s="11"/>
      <c r="CB78" s="126"/>
      <c r="CC78" s="126"/>
      <c r="CD78" s="11"/>
      <c r="CE78" s="126"/>
      <c r="CF78" s="11"/>
      <c r="CG78" s="210"/>
      <c r="CH78" s="1137"/>
      <c r="CI78" s="11"/>
      <c r="CJ78" s="247"/>
      <c r="CK78" s="11"/>
      <c r="CL78" s="11"/>
      <c r="CM78" s="62"/>
      <c r="CN78" s="1155"/>
      <c r="CO78" s="247"/>
      <c r="CP78" s="126"/>
      <c r="CQ78" s="247"/>
      <c r="CR78" s="1155"/>
      <c r="CS78" s="247"/>
      <c r="CT78" s="1155"/>
      <c r="CU78" s="247"/>
      <c r="CV78" s="1155"/>
      <c r="CW78" s="1155"/>
      <c r="CX78" s="247"/>
      <c r="CY78" s="1155"/>
      <c r="CZ78" s="1155"/>
      <c r="DA78" s="1173"/>
      <c r="DB78" s="1155"/>
      <c r="DC78" s="1155"/>
      <c r="DD78" s="1155"/>
      <c r="DE78" s="1155"/>
      <c r="DF78" s="1155"/>
      <c r="DG78" s="1155"/>
      <c r="DH78" s="361"/>
      <c r="DI78" s="365"/>
      <c r="DJ78" s="361"/>
      <c r="DK78" s="1267"/>
      <c r="DL78" s="1268"/>
      <c r="DM78" s="1269"/>
      <c r="DN78" s="128"/>
      <c r="DO78" s="11"/>
      <c r="DP78" s="11"/>
      <c r="DQ78" s="361"/>
      <c r="DR78" s="62"/>
      <c r="DS78" s="62"/>
      <c r="DT78" s="62"/>
      <c r="DU78" s="62"/>
      <c r="DV78" s="11"/>
      <c r="DW78" s="11"/>
      <c r="DX78" s="11"/>
      <c r="DY78" s="129"/>
      <c r="DZ78" s="128"/>
      <c r="EA78" s="130"/>
      <c r="EB78" s="130"/>
      <c r="EC78" s="130"/>
      <c r="ED78" s="126"/>
      <c r="EE78" s="1276"/>
      <c r="EF78" s="1128"/>
      <c r="EG78" s="11"/>
      <c r="EH78" s="11"/>
      <c r="EI78" s="126"/>
      <c r="EJ78" s="126"/>
      <c r="EK78" s="62"/>
      <c r="EL78" s="1128"/>
      <c r="EM78" s="1128"/>
      <c r="EN78" s="1128"/>
      <c r="EO78" s="247"/>
      <c r="EP78" s="1155"/>
      <c r="EQ78" s="247"/>
      <c r="ER78" s="819"/>
      <c r="ES78" s="126"/>
      <c r="ET78" s="126"/>
      <c r="EU78" s="126"/>
      <c r="EV78" s="126"/>
      <c r="EW78" s="247"/>
      <c r="EX78" s="383">
        <f t="shared" si="8"/>
        <v>0</v>
      </c>
      <c r="EY78" s="384">
        <f t="shared" si="9"/>
        <v>0</v>
      </c>
      <c r="EZ78" s="384">
        <f t="shared" si="6"/>
        <v>1</v>
      </c>
      <c r="FA78" s="384">
        <f t="shared" si="10"/>
        <v>0</v>
      </c>
      <c r="FB78" s="384">
        <f t="shared" si="11"/>
        <v>0</v>
      </c>
      <c r="FC78" s="1321">
        <f t="shared" si="7"/>
        <v>1</v>
      </c>
      <c r="FD78" s="1290"/>
      <c r="FE78" s="1211">
        <v>1</v>
      </c>
      <c r="FF78" s="11"/>
      <c r="FG78" s="11"/>
      <c r="FH78" s="11"/>
      <c r="FI78" s="11"/>
      <c r="FJ78" s="11"/>
      <c r="FK78" s="11"/>
    </row>
    <row r="79" spans="1:167" ht="15.75" x14ac:dyDescent="0.25">
      <c r="A79">
        <v>76</v>
      </c>
      <c r="B79" s="1152" t="s">
        <v>456</v>
      </c>
      <c r="C79" s="64"/>
      <c r="D79" s="126"/>
      <c r="E79" s="126"/>
      <c r="F79" s="126"/>
      <c r="G79" s="126"/>
      <c r="H79" s="126"/>
      <c r="I79" s="126"/>
      <c r="J79" s="126"/>
      <c r="K79" s="15"/>
      <c r="L79" s="126"/>
      <c r="M79" s="126"/>
      <c r="N79" s="1128"/>
      <c r="O79" s="126"/>
      <c r="P79" s="247"/>
      <c r="Q79" s="247"/>
      <c r="R79" s="247"/>
      <c r="S79" s="820"/>
      <c r="T79" s="819"/>
      <c r="U79" s="126"/>
      <c r="V79" s="1130"/>
      <c r="W79" s="126"/>
      <c r="X79" s="126"/>
      <c r="Y79" s="1130"/>
      <c r="Z79" s="126">
        <v>1</v>
      </c>
      <c r="AA79" s="1130"/>
      <c r="AB79" s="1208"/>
      <c r="AC79" s="126"/>
      <c r="AD79" s="126"/>
      <c r="AE79" s="126"/>
      <c r="AF79" s="126"/>
      <c r="AG79" s="126"/>
      <c r="AH79" s="1167"/>
      <c r="AI79" s="1154"/>
      <c r="AJ79" s="1128"/>
      <c r="AK79" s="1128"/>
      <c r="AL79" s="1128"/>
      <c r="AM79" s="1128"/>
      <c r="AN79" s="1128"/>
      <c r="AO79" s="1128"/>
      <c r="AP79" s="1128"/>
      <c r="AQ79" s="1128"/>
      <c r="AR79" s="1128"/>
      <c r="AS79" s="1128"/>
      <c r="AT79" s="1155"/>
      <c r="AU79" s="1155"/>
      <c r="AV79" s="1156"/>
      <c r="AW79" s="1157"/>
      <c r="AX79" s="1128"/>
      <c r="AY79" s="1128"/>
      <c r="AZ79" s="1128"/>
      <c r="BA79" s="1128"/>
      <c r="BB79" s="1157"/>
      <c r="BC79" s="1157"/>
      <c r="BD79" s="126"/>
      <c r="BE79" s="126"/>
      <c r="BF79" s="1157"/>
      <c r="BG79" s="126"/>
      <c r="BH79" s="820"/>
      <c r="BI79" s="128"/>
      <c r="BJ79" s="126"/>
      <c r="BK79" s="11"/>
      <c r="BL79" s="322">
        <v>1</v>
      </c>
      <c r="BM79" s="11"/>
      <c r="BN79" s="11"/>
      <c r="BO79" s="1157"/>
      <c r="BP79" s="11"/>
      <c r="BQ79" s="11"/>
      <c r="BR79" s="1129"/>
      <c r="BS79" s="1129"/>
      <c r="BT79" s="98"/>
      <c r="BU79" s="820"/>
      <c r="BV79" s="128"/>
      <c r="BW79" s="11"/>
      <c r="BX79" s="11"/>
      <c r="BY79" s="11"/>
      <c r="BZ79" s="126"/>
      <c r="CA79" s="11"/>
      <c r="CB79" s="15"/>
      <c r="CC79" s="126"/>
      <c r="CD79" s="11"/>
      <c r="CE79" s="15">
        <v>1</v>
      </c>
      <c r="CF79" s="937">
        <v>1</v>
      </c>
      <c r="CG79" s="210"/>
      <c r="CH79" s="690"/>
      <c r="CI79" s="11">
        <v>1</v>
      </c>
      <c r="CJ79" s="15"/>
      <c r="CK79" s="15"/>
      <c r="CL79" s="11">
        <v>1</v>
      </c>
      <c r="CM79" s="62"/>
      <c r="CN79" s="1207"/>
      <c r="CO79" s="15"/>
      <c r="CP79" s="15"/>
      <c r="CQ79" s="15"/>
      <c r="CR79" s="1207"/>
      <c r="CS79" s="15"/>
      <c r="CT79" s="1207"/>
      <c r="CU79" s="15"/>
      <c r="CV79" s="1207"/>
      <c r="CW79" s="1207"/>
      <c r="CX79" s="15"/>
      <c r="CY79" s="1207"/>
      <c r="CZ79" s="1207"/>
      <c r="DA79" s="1241"/>
      <c r="DB79" s="1207"/>
      <c r="DC79" s="1207"/>
      <c r="DD79" s="1207"/>
      <c r="DE79" s="1207"/>
      <c r="DF79" s="1242"/>
      <c r="DG79" s="1207"/>
      <c r="DH79" s="1207"/>
      <c r="DI79" s="1207"/>
      <c r="DJ79" s="1207"/>
      <c r="DK79" s="1247"/>
      <c r="DL79" s="1248"/>
      <c r="DM79" s="1249"/>
      <c r="DN79" s="655"/>
      <c r="DO79" s="15"/>
      <c r="DP79" s="15"/>
      <c r="DQ79" s="1207"/>
      <c r="DR79" s="15"/>
      <c r="DS79" s="15"/>
      <c r="DT79" s="15">
        <v>1</v>
      </c>
      <c r="DU79" s="15"/>
      <c r="DV79" s="126"/>
      <c r="DW79" s="126"/>
      <c r="DX79" s="126"/>
      <c r="DY79" s="820"/>
      <c r="DZ79" s="128">
        <v>1</v>
      </c>
      <c r="EA79" s="130"/>
      <c r="EB79" s="126"/>
      <c r="EC79" s="126"/>
      <c r="ED79" s="126"/>
      <c r="EE79" s="1276"/>
      <c r="EF79" s="1128"/>
      <c r="EG79" s="11"/>
      <c r="EH79" s="126"/>
      <c r="EI79" s="11"/>
      <c r="EJ79" s="126"/>
      <c r="EK79" s="62"/>
      <c r="EL79" s="1128"/>
      <c r="EM79" s="1128"/>
      <c r="EN79" s="1128"/>
      <c r="EO79" s="126"/>
      <c r="EP79" s="1128"/>
      <c r="EQ79" s="247"/>
      <c r="ER79" s="819"/>
      <c r="ES79" s="126"/>
      <c r="ET79" s="126"/>
      <c r="EU79" s="126"/>
      <c r="EV79" s="126"/>
      <c r="EW79" s="247"/>
      <c r="EX79" s="383">
        <f t="shared" si="8"/>
        <v>0</v>
      </c>
      <c r="EY79" s="384">
        <f t="shared" si="9"/>
        <v>6</v>
      </c>
      <c r="EZ79" s="384">
        <f t="shared" si="6"/>
        <v>0</v>
      </c>
      <c r="FA79" s="384">
        <f t="shared" si="10"/>
        <v>0</v>
      </c>
      <c r="FB79" s="384">
        <f t="shared" si="11"/>
        <v>2</v>
      </c>
      <c r="FC79" s="1321">
        <f t="shared" si="7"/>
        <v>8</v>
      </c>
      <c r="FD79" s="1290"/>
      <c r="FE79" s="1211"/>
      <c r="FF79" s="10">
        <v>1</v>
      </c>
      <c r="FG79" s="10"/>
      <c r="FH79" s="10"/>
      <c r="FI79" s="10"/>
      <c r="FJ79" s="10"/>
      <c r="FK79" s="10"/>
    </row>
    <row r="80" spans="1:167" ht="15.75" x14ac:dyDescent="0.25">
      <c r="A80">
        <v>77</v>
      </c>
      <c r="B80" s="1152" t="s">
        <v>562</v>
      </c>
      <c r="C80" s="64"/>
      <c r="D80" s="126"/>
      <c r="E80" s="126"/>
      <c r="F80" s="126"/>
      <c r="G80" s="126"/>
      <c r="H80" s="126"/>
      <c r="I80" s="126"/>
      <c r="J80" s="126"/>
      <c r="K80" s="15"/>
      <c r="L80" s="126"/>
      <c r="M80" s="126"/>
      <c r="N80" s="1128"/>
      <c r="O80" s="126"/>
      <c r="P80" s="247"/>
      <c r="Q80" s="247"/>
      <c r="R80" s="247"/>
      <c r="S80" s="820"/>
      <c r="T80" s="819"/>
      <c r="U80" s="126"/>
      <c r="V80" s="1128"/>
      <c r="W80" s="126"/>
      <c r="X80" s="126"/>
      <c r="Y80" s="1128"/>
      <c r="Z80" s="126">
        <v>1</v>
      </c>
      <c r="AA80" s="1128"/>
      <c r="AB80" s="1208"/>
      <c r="AC80" s="126"/>
      <c r="AD80" s="126"/>
      <c r="AE80" s="126"/>
      <c r="AF80" s="126"/>
      <c r="AG80" s="126"/>
      <c r="AH80" s="1155"/>
      <c r="AI80" s="1154"/>
      <c r="AJ80" s="1128"/>
      <c r="AK80" s="1128"/>
      <c r="AL80" s="1128"/>
      <c r="AM80" s="1128"/>
      <c r="AN80" s="1128"/>
      <c r="AO80" s="1128"/>
      <c r="AP80" s="1128"/>
      <c r="AQ80" s="1128"/>
      <c r="AR80" s="1128"/>
      <c r="AS80" s="1128"/>
      <c r="AT80" s="1155"/>
      <c r="AU80" s="1155"/>
      <c r="AV80" s="1156"/>
      <c r="AW80" s="1157"/>
      <c r="AX80" s="1128"/>
      <c r="AY80" s="1128"/>
      <c r="AZ80" s="1128"/>
      <c r="BA80" s="1128"/>
      <c r="BB80" s="1157"/>
      <c r="BC80" s="1157"/>
      <c r="BD80" s="126"/>
      <c r="BE80" s="126"/>
      <c r="BF80" s="1157"/>
      <c r="BG80" s="126"/>
      <c r="BH80" s="820"/>
      <c r="BI80" s="128"/>
      <c r="BJ80" s="126"/>
      <c r="BK80" s="11"/>
      <c r="BL80" s="322">
        <v>1</v>
      </c>
      <c r="BM80" s="11"/>
      <c r="BN80" s="11"/>
      <c r="BO80" s="1157"/>
      <c r="BP80" s="11"/>
      <c r="BQ80" s="11"/>
      <c r="BR80" s="1129"/>
      <c r="BS80" s="1129"/>
      <c r="BT80" s="11"/>
      <c r="BU80" s="654"/>
      <c r="BV80" s="128"/>
      <c r="BW80" s="11"/>
      <c r="BX80" s="11"/>
      <c r="BY80" s="11"/>
      <c r="BZ80" s="126"/>
      <c r="CA80" s="11"/>
      <c r="CB80" s="126"/>
      <c r="CC80" s="126"/>
      <c r="CD80" s="11"/>
      <c r="CE80" s="126">
        <v>1</v>
      </c>
      <c r="CF80" s="11">
        <v>1</v>
      </c>
      <c r="CG80" s="210"/>
      <c r="CH80" s="322"/>
      <c r="CI80" s="11">
        <v>1</v>
      </c>
      <c r="CJ80" s="126"/>
      <c r="CK80" s="126"/>
      <c r="CL80" s="11">
        <v>1</v>
      </c>
      <c r="CM80" s="62"/>
      <c r="CN80" s="1128"/>
      <c r="CO80" s="126"/>
      <c r="CP80" s="126"/>
      <c r="CQ80" s="126"/>
      <c r="CR80" s="1128"/>
      <c r="CS80" s="126"/>
      <c r="CT80" s="1128"/>
      <c r="CU80" s="126"/>
      <c r="CV80" s="1128"/>
      <c r="CW80" s="1128"/>
      <c r="CX80" s="126"/>
      <c r="CY80" s="1128"/>
      <c r="CZ80" s="1128"/>
      <c r="DA80" s="1154"/>
      <c r="DB80" s="1128"/>
      <c r="DC80" s="1128"/>
      <c r="DD80" s="1128"/>
      <c r="DE80" s="1128"/>
      <c r="DF80" s="1128"/>
      <c r="DG80" s="1128"/>
      <c r="DH80" s="1128"/>
      <c r="DI80" s="1128"/>
      <c r="DJ80" s="1128"/>
      <c r="DK80" s="1251"/>
      <c r="DL80" s="1252"/>
      <c r="DM80" s="1253"/>
      <c r="DN80" s="819"/>
      <c r="DO80" s="126"/>
      <c r="DP80" s="126"/>
      <c r="DQ80" s="1128"/>
      <c r="DR80" s="126"/>
      <c r="DS80" s="126"/>
      <c r="DT80" s="126">
        <v>1</v>
      </c>
      <c r="DU80" s="126"/>
      <c r="DV80" s="126"/>
      <c r="DW80" s="126"/>
      <c r="DX80" s="126"/>
      <c r="DY80" s="820"/>
      <c r="DZ80" s="128">
        <v>1</v>
      </c>
      <c r="EA80" s="130"/>
      <c r="EB80" s="126"/>
      <c r="EC80" s="126"/>
      <c r="ED80" s="126"/>
      <c r="EE80" s="1276"/>
      <c r="EF80" s="1128"/>
      <c r="EG80" s="11"/>
      <c r="EH80" s="126"/>
      <c r="EI80" s="11"/>
      <c r="EJ80" s="126"/>
      <c r="EK80" s="62"/>
      <c r="EL80" s="1128"/>
      <c r="EM80" s="1128"/>
      <c r="EN80" s="1128"/>
      <c r="EO80" s="126"/>
      <c r="EP80" s="1128"/>
      <c r="EQ80" s="247"/>
      <c r="ER80" s="819"/>
      <c r="ES80" s="126"/>
      <c r="ET80" s="126"/>
      <c r="EU80" s="126"/>
      <c r="EV80" s="126"/>
      <c r="EW80" s="247"/>
      <c r="EX80" s="383">
        <f t="shared" si="8"/>
        <v>0</v>
      </c>
      <c r="EY80" s="384">
        <f t="shared" si="9"/>
        <v>6</v>
      </c>
      <c r="EZ80" s="384">
        <f t="shared" si="6"/>
        <v>0</v>
      </c>
      <c r="FA80" s="384">
        <f t="shared" si="10"/>
        <v>0</v>
      </c>
      <c r="FB80" s="384">
        <f t="shared" si="11"/>
        <v>2</v>
      </c>
      <c r="FC80" s="1321">
        <f t="shared" si="7"/>
        <v>8</v>
      </c>
      <c r="FD80" s="1290"/>
      <c r="FE80" s="1211"/>
      <c r="FF80" s="10">
        <v>1</v>
      </c>
      <c r="FG80" s="10"/>
      <c r="FH80" s="10"/>
      <c r="FI80" s="10"/>
      <c r="FJ80" s="10"/>
      <c r="FK80" s="10"/>
    </row>
    <row r="81" spans="1:167" ht="15.75" x14ac:dyDescent="0.25">
      <c r="A81">
        <v>78</v>
      </c>
      <c r="B81" s="1152" t="s">
        <v>249</v>
      </c>
      <c r="C81" s="64"/>
      <c r="D81" s="126"/>
      <c r="E81" s="126"/>
      <c r="F81" s="126"/>
      <c r="G81" s="126"/>
      <c r="H81" s="126"/>
      <c r="I81" s="126"/>
      <c r="J81" s="126"/>
      <c r="K81" s="15"/>
      <c r="L81" s="126"/>
      <c r="M81" s="126"/>
      <c r="N81" s="1128"/>
      <c r="O81" s="126"/>
      <c r="P81" s="247"/>
      <c r="Q81" s="247"/>
      <c r="R81" s="247"/>
      <c r="S81" s="820"/>
      <c r="T81" s="819"/>
      <c r="U81" s="126"/>
      <c r="V81" s="1128"/>
      <c r="W81" s="126"/>
      <c r="X81" s="126">
        <v>1</v>
      </c>
      <c r="Y81" s="1128"/>
      <c r="Z81" s="126"/>
      <c r="AA81" s="1128"/>
      <c r="AB81" s="1208"/>
      <c r="AC81" s="126"/>
      <c r="AD81" s="126"/>
      <c r="AE81" s="126">
        <v>1</v>
      </c>
      <c r="AF81" s="126"/>
      <c r="AG81" s="126">
        <v>1</v>
      </c>
      <c r="AH81" s="1155"/>
      <c r="AI81" s="1154"/>
      <c r="AJ81" s="1128"/>
      <c r="AK81" s="1128"/>
      <c r="AL81" s="1128"/>
      <c r="AM81" s="1128"/>
      <c r="AN81" s="1128"/>
      <c r="AO81" s="1128"/>
      <c r="AP81" s="1128"/>
      <c r="AQ81" s="1128"/>
      <c r="AR81" s="1128"/>
      <c r="AS81" s="1128"/>
      <c r="AT81" s="1155"/>
      <c r="AU81" s="1155"/>
      <c r="AV81" s="1156"/>
      <c r="AW81" s="1157"/>
      <c r="AX81" s="1128"/>
      <c r="AY81" s="1128"/>
      <c r="AZ81" s="1128"/>
      <c r="BA81" s="1128"/>
      <c r="BB81" s="1157"/>
      <c r="BC81" s="1157"/>
      <c r="BD81" s="126"/>
      <c r="BE81" s="126"/>
      <c r="BF81" s="1157"/>
      <c r="BG81" s="126"/>
      <c r="BH81" s="820"/>
      <c r="BI81" s="128"/>
      <c r="BJ81" s="126"/>
      <c r="BK81" s="11"/>
      <c r="BL81" s="322"/>
      <c r="BM81" s="11"/>
      <c r="BN81" s="11"/>
      <c r="BO81" s="1157"/>
      <c r="BP81" s="11"/>
      <c r="BQ81" s="11"/>
      <c r="BR81" s="1129"/>
      <c r="BS81" s="1129"/>
      <c r="BT81" s="11">
        <v>1</v>
      </c>
      <c r="BU81" s="820"/>
      <c r="BV81" s="128"/>
      <c r="BW81" s="11">
        <v>1</v>
      </c>
      <c r="BX81" s="11">
        <v>1</v>
      </c>
      <c r="BY81" s="11"/>
      <c r="BZ81" s="126"/>
      <c r="CA81" s="11"/>
      <c r="CB81" s="126"/>
      <c r="CC81" s="126">
        <v>1</v>
      </c>
      <c r="CD81" s="11"/>
      <c r="CE81" s="126"/>
      <c r="CF81" s="11"/>
      <c r="CG81" s="210"/>
      <c r="CH81" s="322"/>
      <c r="CI81" s="98">
        <v>1</v>
      </c>
      <c r="CJ81" s="126"/>
      <c r="CK81" s="126"/>
      <c r="CL81" s="11"/>
      <c r="CM81" s="62"/>
      <c r="CN81" s="1128"/>
      <c r="CO81" s="126"/>
      <c r="CP81" s="126"/>
      <c r="CQ81" s="126"/>
      <c r="CR81" s="1128"/>
      <c r="CS81" s="126"/>
      <c r="CT81" s="1128"/>
      <c r="CU81" s="126">
        <v>1</v>
      </c>
      <c r="CV81" s="1128"/>
      <c r="CW81" s="1128"/>
      <c r="CX81" s="126"/>
      <c r="CY81" s="1128"/>
      <c r="CZ81" s="1128"/>
      <c r="DA81" s="1154"/>
      <c r="DB81" s="1128"/>
      <c r="DC81" s="1128"/>
      <c r="DD81" s="1128"/>
      <c r="DE81" s="1128"/>
      <c r="DF81" s="1128"/>
      <c r="DG81" s="1128"/>
      <c r="DH81" s="1128"/>
      <c r="DI81" s="1128"/>
      <c r="DJ81" s="1128"/>
      <c r="DK81" s="1251"/>
      <c r="DL81" s="1252"/>
      <c r="DM81" s="1253"/>
      <c r="DN81" s="821">
        <v>1</v>
      </c>
      <c r="DO81" s="126"/>
      <c r="DP81" s="126"/>
      <c r="DQ81" s="1128"/>
      <c r="DR81" s="126"/>
      <c r="DS81" s="126"/>
      <c r="DT81" s="126"/>
      <c r="DU81" s="126"/>
      <c r="DV81" s="126"/>
      <c r="DW81" s="126"/>
      <c r="DX81" s="126">
        <v>1</v>
      </c>
      <c r="DY81" s="820"/>
      <c r="DZ81" s="128">
        <v>1</v>
      </c>
      <c r="EA81" s="130"/>
      <c r="EB81" s="126"/>
      <c r="EC81" s="126"/>
      <c r="ED81" s="126"/>
      <c r="EE81" s="1276"/>
      <c r="EF81" s="1128"/>
      <c r="EG81" s="11">
        <v>1</v>
      </c>
      <c r="EH81" s="126"/>
      <c r="EI81" s="11"/>
      <c r="EJ81" s="126">
        <v>1</v>
      </c>
      <c r="EK81" s="62"/>
      <c r="EL81" s="1128"/>
      <c r="EM81" s="1128"/>
      <c r="EN81" s="1128"/>
      <c r="EO81" s="126"/>
      <c r="EP81" s="1128"/>
      <c r="EQ81" s="247">
        <v>1</v>
      </c>
      <c r="ER81" s="819">
        <v>1</v>
      </c>
      <c r="ES81" s="126">
        <v>1</v>
      </c>
      <c r="ET81" s="126">
        <v>1</v>
      </c>
      <c r="EU81" s="126">
        <v>1</v>
      </c>
      <c r="EV81" s="126">
        <v>1</v>
      </c>
      <c r="EW81" s="247">
        <v>1</v>
      </c>
      <c r="EX81" s="383">
        <f t="shared" si="8"/>
        <v>1</v>
      </c>
      <c r="EY81" s="384">
        <f t="shared" si="9"/>
        <v>14</v>
      </c>
      <c r="EZ81" s="384">
        <f t="shared" si="6"/>
        <v>2</v>
      </c>
      <c r="FA81" s="384">
        <f t="shared" si="10"/>
        <v>3</v>
      </c>
      <c r="FB81" s="384">
        <f t="shared" si="11"/>
        <v>1</v>
      </c>
      <c r="FC81" s="1321">
        <f t="shared" si="7"/>
        <v>21</v>
      </c>
      <c r="FD81" s="1290"/>
      <c r="FE81" s="1211"/>
      <c r="FF81" s="10"/>
      <c r="FG81" s="10">
        <v>1</v>
      </c>
      <c r="FH81" s="10"/>
      <c r="FI81" s="10"/>
      <c r="FJ81" s="10"/>
      <c r="FK81" s="10"/>
    </row>
    <row r="82" spans="1:167" ht="15.75" x14ac:dyDescent="0.25">
      <c r="A82">
        <v>79</v>
      </c>
      <c r="B82" s="1152" t="s">
        <v>943</v>
      </c>
      <c r="C82" s="64">
        <v>1</v>
      </c>
      <c r="D82" s="126"/>
      <c r="E82" s="126"/>
      <c r="F82" s="126"/>
      <c r="G82" s="126"/>
      <c r="H82" s="126"/>
      <c r="I82" s="126"/>
      <c r="J82" s="126"/>
      <c r="K82" s="15"/>
      <c r="L82" s="126"/>
      <c r="M82" s="126"/>
      <c r="N82" s="1128"/>
      <c r="O82" s="126"/>
      <c r="P82" s="247"/>
      <c r="Q82" s="247"/>
      <c r="R82" s="247"/>
      <c r="S82" s="820"/>
      <c r="T82" s="819"/>
      <c r="U82" s="126"/>
      <c r="V82" s="1128"/>
      <c r="W82" s="126"/>
      <c r="X82" s="126">
        <v>1</v>
      </c>
      <c r="Y82" s="1128"/>
      <c r="Z82" s="126"/>
      <c r="AA82" s="1128"/>
      <c r="AB82" s="1208"/>
      <c r="AC82" s="126"/>
      <c r="AD82" s="126"/>
      <c r="AE82" s="126">
        <v>1</v>
      </c>
      <c r="AF82" s="126"/>
      <c r="AG82" s="126">
        <v>1</v>
      </c>
      <c r="AH82" s="1155"/>
      <c r="AI82" s="1154"/>
      <c r="AJ82" s="1128"/>
      <c r="AK82" s="1128"/>
      <c r="AL82" s="1128"/>
      <c r="AM82" s="1128"/>
      <c r="AN82" s="1128"/>
      <c r="AO82" s="1128"/>
      <c r="AP82" s="1128"/>
      <c r="AQ82" s="1128"/>
      <c r="AR82" s="1128"/>
      <c r="AS82" s="1128"/>
      <c r="AT82" s="1155"/>
      <c r="AU82" s="1155"/>
      <c r="AV82" s="1156"/>
      <c r="AW82" s="1157"/>
      <c r="AX82" s="1128"/>
      <c r="AY82" s="1128"/>
      <c r="AZ82" s="1128"/>
      <c r="BA82" s="1128"/>
      <c r="BB82" s="1157"/>
      <c r="BC82" s="1157"/>
      <c r="BD82" s="126"/>
      <c r="BE82" s="126"/>
      <c r="BF82" s="1157"/>
      <c r="BG82" s="126"/>
      <c r="BH82" s="820"/>
      <c r="BI82" s="128"/>
      <c r="BJ82" s="126"/>
      <c r="BK82" s="11"/>
      <c r="BL82" s="322"/>
      <c r="BM82" s="11"/>
      <c r="BN82" s="11"/>
      <c r="BO82" s="1157"/>
      <c r="BP82" s="11"/>
      <c r="BQ82" s="11"/>
      <c r="BR82" s="1129"/>
      <c r="BS82" s="1129"/>
      <c r="BT82" s="11">
        <v>1</v>
      </c>
      <c r="BU82" s="820"/>
      <c r="BV82" s="128"/>
      <c r="BW82" s="11">
        <v>1</v>
      </c>
      <c r="BX82" s="11">
        <v>1</v>
      </c>
      <c r="BY82" s="11"/>
      <c r="BZ82" s="126"/>
      <c r="CA82" s="11"/>
      <c r="CB82" s="126"/>
      <c r="CC82" s="126">
        <v>1</v>
      </c>
      <c r="CD82" s="11"/>
      <c r="CE82" s="126"/>
      <c r="CF82" s="11"/>
      <c r="CG82" s="210"/>
      <c r="CH82" s="322"/>
      <c r="CI82" s="98">
        <v>1</v>
      </c>
      <c r="CJ82" s="126"/>
      <c r="CK82" s="126"/>
      <c r="CL82" s="11"/>
      <c r="CM82" s="62"/>
      <c r="CN82" s="1128"/>
      <c r="CO82" s="126"/>
      <c r="CP82" s="126"/>
      <c r="CQ82" s="126"/>
      <c r="CR82" s="1128"/>
      <c r="CS82" s="126"/>
      <c r="CT82" s="1128"/>
      <c r="CU82" s="126">
        <v>1</v>
      </c>
      <c r="CV82" s="1128"/>
      <c r="CW82" s="1128"/>
      <c r="CX82" s="126"/>
      <c r="CY82" s="1128"/>
      <c r="CZ82" s="1128"/>
      <c r="DA82" s="1154"/>
      <c r="DB82" s="1128"/>
      <c r="DC82" s="1128"/>
      <c r="DD82" s="1128"/>
      <c r="DE82" s="1128"/>
      <c r="DF82" s="1128"/>
      <c r="DG82" s="1128"/>
      <c r="DH82" s="1128"/>
      <c r="DI82" s="1128"/>
      <c r="DJ82" s="1128"/>
      <c r="DK82" s="1251"/>
      <c r="DL82" s="1252"/>
      <c r="DM82" s="1253"/>
      <c r="DN82" s="821">
        <v>1</v>
      </c>
      <c r="DO82" s="126"/>
      <c r="DP82" s="126"/>
      <c r="DQ82" s="1128"/>
      <c r="DR82" s="126"/>
      <c r="DS82" s="126"/>
      <c r="DT82" s="126"/>
      <c r="DU82" s="126"/>
      <c r="DV82" s="126"/>
      <c r="DW82" s="126"/>
      <c r="DX82" s="126">
        <v>1</v>
      </c>
      <c r="DY82" s="820"/>
      <c r="DZ82" s="128">
        <v>1</v>
      </c>
      <c r="EA82" s="130"/>
      <c r="EB82" s="126"/>
      <c r="EC82" s="126"/>
      <c r="ED82" s="126"/>
      <c r="EE82" s="1276"/>
      <c r="EF82" s="1128"/>
      <c r="EG82" s="11">
        <v>1</v>
      </c>
      <c r="EH82" s="126"/>
      <c r="EI82" s="11"/>
      <c r="EJ82" s="126">
        <v>1</v>
      </c>
      <c r="EK82" s="62"/>
      <c r="EL82" s="1128"/>
      <c r="EM82" s="1128"/>
      <c r="EN82" s="1128"/>
      <c r="EO82" s="126"/>
      <c r="EP82" s="1128"/>
      <c r="EQ82" s="247">
        <v>1</v>
      </c>
      <c r="ER82" s="819">
        <v>1</v>
      </c>
      <c r="ES82" s="126">
        <v>1</v>
      </c>
      <c r="ET82" s="126">
        <v>1</v>
      </c>
      <c r="EU82" s="126">
        <v>1</v>
      </c>
      <c r="EV82" s="126">
        <v>1</v>
      </c>
      <c r="EW82" s="247">
        <v>1</v>
      </c>
      <c r="EX82" s="383">
        <f t="shared" si="8"/>
        <v>1</v>
      </c>
      <c r="EY82" s="384">
        <f t="shared" si="9"/>
        <v>14</v>
      </c>
      <c r="EZ82" s="384">
        <f t="shared" si="6"/>
        <v>3</v>
      </c>
      <c r="FA82" s="384">
        <f t="shared" si="10"/>
        <v>3</v>
      </c>
      <c r="FB82" s="384">
        <f t="shared" si="11"/>
        <v>1</v>
      </c>
      <c r="FC82" s="1321">
        <f t="shared" si="7"/>
        <v>22</v>
      </c>
      <c r="FD82" s="1290"/>
      <c r="FE82" s="1211"/>
      <c r="FF82" s="10"/>
      <c r="FG82" s="10">
        <v>1</v>
      </c>
      <c r="FH82" s="10"/>
      <c r="FI82" s="10"/>
      <c r="FJ82" s="10"/>
      <c r="FK82" s="10"/>
    </row>
    <row r="83" spans="1:167" ht="15.75" x14ac:dyDescent="0.25">
      <c r="A83">
        <v>80</v>
      </c>
      <c r="B83" s="1152" t="s">
        <v>451</v>
      </c>
      <c r="C83" s="64">
        <v>1</v>
      </c>
      <c r="D83" s="126"/>
      <c r="E83" s="126"/>
      <c r="F83" s="126"/>
      <c r="G83" s="126"/>
      <c r="H83" s="126"/>
      <c r="I83" s="126"/>
      <c r="J83" s="126"/>
      <c r="K83" s="15"/>
      <c r="L83" s="126"/>
      <c r="M83" s="126"/>
      <c r="N83" s="1128"/>
      <c r="O83" s="126"/>
      <c r="P83" s="247">
        <v>1</v>
      </c>
      <c r="Q83" s="247">
        <v>1</v>
      </c>
      <c r="R83" s="247">
        <v>1</v>
      </c>
      <c r="S83" s="820">
        <v>1</v>
      </c>
      <c r="T83" s="819">
        <v>1</v>
      </c>
      <c r="U83" s="126">
        <v>1</v>
      </c>
      <c r="V83" s="1128"/>
      <c r="W83" s="126"/>
      <c r="X83" s="126"/>
      <c r="Y83" s="1128"/>
      <c r="Z83" s="126"/>
      <c r="AA83" s="1128"/>
      <c r="AB83" s="1208"/>
      <c r="AC83" s="126"/>
      <c r="AD83" s="126"/>
      <c r="AE83" s="126"/>
      <c r="AF83" s="126"/>
      <c r="AG83" s="126"/>
      <c r="AH83" s="1155"/>
      <c r="AI83" s="1154"/>
      <c r="AJ83" s="1128"/>
      <c r="AK83" s="1128"/>
      <c r="AL83" s="1128"/>
      <c r="AM83" s="1128"/>
      <c r="AN83" s="1128"/>
      <c r="AO83" s="1128"/>
      <c r="AP83" s="1128"/>
      <c r="AQ83" s="1128"/>
      <c r="AR83" s="1128"/>
      <c r="AS83" s="1128"/>
      <c r="AT83" s="1155"/>
      <c r="AU83" s="1155"/>
      <c r="AV83" s="1156"/>
      <c r="AW83" s="1157"/>
      <c r="AX83" s="1128"/>
      <c r="AY83" s="1128"/>
      <c r="AZ83" s="1128"/>
      <c r="BA83" s="1128"/>
      <c r="BB83" s="1157"/>
      <c r="BC83" s="1157"/>
      <c r="BD83" s="126"/>
      <c r="BE83" s="126"/>
      <c r="BF83" s="1157"/>
      <c r="BG83" s="126"/>
      <c r="BH83" s="820"/>
      <c r="BI83" s="128"/>
      <c r="BJ83" s="126"/>
      <c r="BK83" s="11"/>
      <c r="BL83" s="322"/>
      <c r="BM83" s="11"/>
      <c r="BN83" s="11"/>
      <c r="BO83" s="1157"/>
      <c r="BP83" s="11"/>
      <c r="BQ83" s="11"/>
      <c r="BR83" s="1129"/>
      <c r="BS83" s="1129"/>
      <c r="BT83" s="11"/>
      <c r="BU83" s="820"/>
      <c r="BV83" s="128"/>
      <c r="BW83" s="11"/>
      <c r="BX83" s="11"/>
      <c r="BY83" s="11"/>
      <c r="BZ83" s="126"/>
      <c r="CA83" s="11"/>
      <c r="CB83" s="126"/>
      <c r="CC83" s="126"/>
      <c r="CD83" s="11"/>
      <c r="CE83" s="126"/>
      <c r="CF83" s="11"/>
      <c r="CG83" s="210"/>
      <c r="CH83" s="322"/>
      <c r="CI83" s="11"/>
      <c r="CJ83" s="126"/>
      <c r="CK83" s="126"/>
      <c r="CL83" s="11"/>
      <c r="CM83" s="62"/>
      <c r="CN83" s="1128"/>
      <c r="CO83" s="126"/>
      <c r="CP83" s="126"/>
      <c r="CQ83" s="126"/>
      <c r="CR83" s="1128"/>
      <c r="CS83" s="126">
        <v>1</v>
      </c>
      <c r="CT83" s="1128"/>
      <c r="CU83" s="126"/>
      <c r="CV83" s="1128"/>
      <c r="CW83" s="1128"/>
      <c r="CX83" s="126"/>
      <c r="CY83" s="1128"/>
      <c r="CZ83" s="1128"/>
      <c r="DA83" s="1154"/>
      <c r="DB83" s="1128"/>
      <c r="DC83" s="1128"/>
      <c r="DD83" s="1128"/>
      <c r="DE83" s="1128"/>
      <c r="DF83" s="1128"/>
      <c r="DG83" s="1128"/>
      <c r="DH83" s="1128"/>
      <c r="DI83" s="1128"/>
      <c r="DJ83" s="1128"/>
      <c r="DK83" s="1251"/>
      <c r="DL83" s="1252"/>
      <c r="DM83" s="1253"/>
      <c r="DN83" s="819"/>
      <c r="DO83" s="126"/>
      <c r="DP83" s="126"/>
      <c r="DQ83" s="1128"/>
      <c r="DR83" s="126"/>
      <c r="DS83" s="126"/>
      <c r="DT83" s="126"/>
      <c r="DU83" s="126"/>
      <c r="DV83" s="126"/>
      <c r="DW83" s="126"/>
      <c r="DX83" s="126"/>
      <c r="DY83" s="820"/>
      <c r="DZ83" s="128"/>
      <c r="EA83" s="130"/>
      <c r="EB83" s="126"/>
      <c r="EC83" s="126"/>
      <c r="ED83" s="126"/>
      <c r="EE83" s="1276"/>
      <c r="EF83" s="1128"/>
      <c r="EG83" s="11"/>
      <c r="EH83" s="126"/>
      <c r="EI83" s="11"/>
      <c r="EJ83" s="126"/>
      <c r="EK83" s="62"/>
      <c r="EL83" s="1128"/>
      <c r="EM83" s="1128"/>
      <c r="EN83" s="1128"/>
      <c r="EO83" s="126"/>
      <c r="EP83" s="1128"/>
      <c r="EQ83" s="247"/>
      <c r="ER83" s="819"/>
      <c r="ES83" s="126"/>
      <c r="ET83" s="126"/>
      <c r="EU83" s="126"/>
      <c r="EV83" s="126"/>
      <c r="EW83" s="247"/>
      <c r="EX83" s="383">
        <f t="shared" si="8"/>
        <v>1</v>
      </c>
      <c r="EY83" s="384">
        <f t="shared" si="9"/>
        <v>1</v>
      </c>
      <c r="EZ83" s="384">
        <f t="shared" si="6"/>
        <v>2</v>
      </c>
      <c r="FA83" s="384">
        <f t="shared" si="10"/>
        <v>3</v>
      </c>
      <c r="FB83" s="384">
        <f t="shared" si="11"/>
        <v>1</v>
      </c>
      <c r="FC83" s="1321">
        <f t="shared" si="7"/>
        <v>8</v>
      </c>
      <c r="FD83" s="1290"/>
      <c r="FE83" s="1211"/>
      <c r="FF83" s="10">
        <v>1</v>
      </c>
      <c r="FG83" s="10"/>
      <c r="FH83" s="10"/>
      <c r="FI83" s="10"/>
      <c r="FJ83" s="10"/>
      <c r="FK83" s="10"/>
    </row>
    <row r="84" spans="1:167" ht="15.75" x14ac:dyDescent="0.25">
      <c r="A84">
        <v>81</v>
      </c>
      <c r="B84" s="1152" t="s">
        <v>1496</v>
      </c>
      <c r="C84" s="64"/>
      <c r="D84" s="126"/>
      <c r="E84" s="126"/>
      <c r="F84" s="126"/>
      <c r="G84" s="126"/>
      <c r="H84" s="126"/>
      <c r="I84" s="126"/>
      <c r="J84" s="126"/>
      <c r="K84" s="15"/>
      <c r="L84" s="126"/>
      <c r="M84" s="126"/>
      <c r="N84" s="1128"/>
      <c r="O84" s="126"/>
      <c r="P84" s="247">
        <v>1</v>
      </c>
      <c r="Q84" s="247">
        <v>1</v>
      </c>
      <c r="R84" s="247">
        <v>1</v>
      </c>
      <c r="S84" s="820">
        <v>1</v>
      </c>
      <c r="T84" s="819">
        <v>1</v>
      </c>
      <c r="U84" s="126">
        <v>1</v>
      </c>
      <c r="V84" s="1130"/>
      <c r="W84" s="126"/>
      <c r="X84" s="126"/>
      <c r="Y84" s="1130"/>
      <c r="Z84" s="126"/>
      <c r="AA84" s="1130"/>
      <c r="AB84" s="1208"/>
      <c r="AC84" s="126"/>
      <c r="AD84" s="126"/>
      <c r="AE84" s="126"/>
      <c r="AF84" s="126"/>
      <c r="AG84" s="126"/>
      <c r="AH84" s="1155"/>
      <c r="AI84" s="1154"/>
      <c r="AJ84" s="1128"/>
      <c r="AK84" s="1128"/>
      <c r="AL84" s="1128"/>
      <c r="AM84" s="1128"/>
      <c r="AN84" s="1128"/>
      <c r="AO84" s="1128"/>
      <c r="AP84" s="1128"/>
      <c r="AQ84" s="1128"/>
      <c r="AR84" s="1128"/>
      <c r="AS84" s="1128"/>
      <c r="AT84" s="1155"/>
      <c r="AU84" s="1155"/>
      <c r="AV84" s="1156"/>
      <c r="AW84" s="1157"/>
      <c r="AX84" s="1128"/>
      <c r="AY84" s="1128"/>
      <c r="AZ84" s="1128"/>
      <c r="BA84" s="1128"/>
      <c r="BB84" s="1157"/>
      <c r="BC84" s="1157"/>
      <c r="BD84" s="126"/>
      <c r="BE84" s="126"/>
      <c r="BF84" s="1157"/>
      <c r="BG84" s="126"/>
      <c r="BH84" s="820"/>
      <c r="BI84" s="128"/>
      <c r="BJ84" s="15"/>
      <c r="BK84" s="11"/>
      <c r="BL84" s="322"/>
      <c r="BM84" s="11"/>
      <c r="BN84" s="11"/>
      <c r="BO84" s="1157"/>
      <c r="BP84" s="11"/>
      <c r="BQ84" s="11"/>
      <c r="BR84" s="1129"/>
      <c r="BS84" s="1129"/>
      <c r="BT84" s="11"/>
      <c r="BU84" s="820"/>
      <c r="BV84" s="128"/>
      <c r="BW84" s="11"/>
      <c r="BX84" s="11"/>
      <c r="BY84" s="11"/>
      <c r="BZ84" s="126"/>
      <c r="CA84" s="11"/>
      <c r="CB84" s="126"/>
      <c r="CC84" s="126"/>
      <c r="CD84" s="11"/>
      <c r="CE84" s="126"/>
      <c r="CF84" s="11"/>
      <c r="CG84" s="210"/>
      <c r="CH84" s="322"/>
      <c r="CI84" s="11"/>
      <c r="CJ84" s="126"/>
      <c r="CK84" s="126"/>
      <c r="CL84" s="11"/>
      <c r="CM84" s="62"/>
      <c r="CN84" s="1128"/>
      <c r="CO84" s="126"/>
      <c r="CP84" s="126"/>
      <c r="CQ84" s="126"/>
      <c r="CR84" s="1128"/>
      <c r="CS84" s="126">
        <v>1</v>
      </c>
      <c r="CT84" s="1128"/>
      <c r="CU84" s="126"/>
      <c r="CV84" s="1128"/>
      <c r="CW84" s="1128"/>
      <c r="CX84" s="126">
        <v>1</v>
      </c>
      <c r="CY84" s="1128"/>
      <c r="CZ84" s="1128"/>
      <c r="DA84" s="1154"/>
      <c r="DB84" s="1128"/>
      <c r="DC84" s="1128"/>
      <c r="DD84" s="1128"/>
      <c r="DE84" s="1128"/>
      <c r="DF84" s="1128"/>
      <c r="DG84" s="1128"/>
      <c r="DH84" s="1128"/>
      <c r="DI84" s="1128"/>
      <c r="DJ84" s="1128"/>
      <c r="DK84" s="1251"/>
      <c r="DL84" s="1252"/>
      <c r="DM84" s="1253"/>
      <c r="DN84" s="819"/>
      <c r="DO84" s="126"/>
      <c r="DP84" s="126"/>
      <c r="DQ84" s="1128"/>
      <c r="DR84" s="126"/>
      <c r="DS84" s="126"/>
      <c r="DT84" s="126"/>
      <c r="DU84" s="126"/>
      <c r="DV84" s="15"/>
      <c r="DW84" s="15"/>
      <c r="DX84" s="15"/>
      <c r="DY84" s="654"/>
      <c r="DZ84" s="128"/>
      <c r="EA84" s="130"/>
      <c r="EB84" s="126"/>
      <c r="EC84" s="126"/>
      <c r="ED84" s="126"/>
      <c r="EE84" s="1276"/>
      <c r="EF84" s="1128"/>
      <c r="EG84" s="11"/>
      <c r="EH84" s="126"/>
      <c r="EI84" s="11"/>
      <c r="EJ84" s="126"/>
      <c r="EK84" s="62"/>
      <c r="EL84" s="1128"/>
      <c r="EM84" s="1128"/>
      <c r="EN84" s="1128"/>
      <c r="EO84" s="126"/>
      <c r="EP84" s="1128"/>
      <c r="EQ84" s="247"/>
      <c r="ER84" s="819"/>
      <c r="ES84" s="126"/>
      <c r="ET84" s="126"/>
      <c r="EU84" s="126"/>
      <c r="EV84" s="126"/>
      <c r="EW84" s="247"/>
      <c r="EX84" s="383">
        <f t="shared" si="8"/>
        <v>1</v>
      </c>
      <c r="EY84" s="384">
        <f t="shared" si="9"/>
        <v>1</v>
      </c>
      <c r="EZ84" s="384">
        <f t="shared" si="6"/>
        <v>2</v>
      </c>
      <c r="FA84" s="384">
        <f t="shared" si="10"/>
        <v>3</v>
      </c>
      <c r="FB84" s="384">
        <f t="shared" si="11"/>
        <v>1</v>
      </c>
      <c r="FC84" s="1321">
        <f t="shared" si="7"/>
        <v>8</v>
      </c>
      <c r="FD84" s="1290"/>
      <c r="FE84" s="1211"/>
      <c r="FF84" s="10">
        <v>1</v>
      </c>
      <c r="FG84" s="10"/>
      <c r="FH84" s="10"/>
      <c r="FI84" s="10"/>
      <c r="FJ84" s="10"/>
      <c r="FK84" s="10"/>
    </row>
    <row r="85" spans="1:167" ht="15.75" x14ac:dyDescent="0.25">
      <c r="A85">
        <v>82</v>
      </c>
      <c r="B85" s="1152" t="s">
        <v>1588</v>
      </c>
      <c r="C85" s="322">
        <v>1</v>
      </c>
      <c r="D85" s="126"/>
      <c r="E85" s="126"/>
      <c r="F85" s="126"/>
      <c r="G85" s="126"/>
      <c r="H85" s="126"/>
      <c r="I85" s="126"/>
      <c r="J85" s="126"/>
      <c r="K85" s="15"/>
      <c r="L85" s="126"/>
      <c r="M85" s="126"/>
      <c r="N85" s="1128"/>
      <c r="O85" s="126"/>
      <c r="P85" s="247"/>
      <c r="Q85" s="247"/>
      <c r="R85" s="247"/>
      <c r="S85" s="820"/>
      <c r="T85" s="819"/>
      <c r="U85" s="126"/>
      <c r="V85" s="1128"/>
      <c r="W85" s="126"/>
      <c r="X85" s="126"/>
      <c r="Y85" s="1128"/>
      <c r="Z85" s="126"/>
      <c r="AA85" s="1128"/>
      <c r="AB85" s="1208"/>
      <c r="AC85" s="126"/>
      <c r="AD85" s="126">
        <v>1</v>
      </c>
      <c r="AE85" s="126"/>
      <c r="AF85" s="126"/>
      <c r="AG85" s="126"/>
      <c r="AH85" s="1167"/>
      <c r="AI85" s="1154"/>
      <c r="AJ85" s="1128"/>
      <c r="AK85" s="1128"/>
      <c r="AL85" s="1128"/>
      <c r="AM85" s="1128"/>
      <c r="AN85" s="1128"/>
      <c r="AO85" s="1128"/>
      <c r="AP85" s="1128"/>
      <c r="AQ85" s="1128"/>
      <c r="AR85" s="1128"/>
      <c r="AS85" s="1128"/>
      <c r="AT85" s="1155"/>
      <c r="AU85" s="1155"/>
      <c r="AV85" s="1156"/>
      <c r="AW85" s="1180"/>
      <c r="AX85" s="1128"/>
      <c r="AY85" s="1128"/>
      <c r="AZ85" s="1165"/>
      <c r="BA85" s="1128"/>
      <c r="BB85" s="1157"/>
      <c r="BC85" s="1157"/>
      <c r="BD85" s="126"/>
      <c r="BE85" s="126"/>
      <c r="BF85" s="1157"/>
      <c r="BG85" s="126">
        <v>1</v>
      </c>
      <c r="BH85" s="820"/>
      <c r="BI85" s="128"/>
      <c r="BJ85" s="126"/>
      <c r="BK85" s="11"/>
      <c r="BL85" s="322"/>
      <c r="BM85" s="11"/>
      <c r="BN85" s="11"/>
      <c r="BO85" s="1157"/>
      <c r="BP85" s="11"/>
      <c r="BQ85" s="11"/>
      <c r="BR85" s="1129"/>
      <c r="BS85" s="1129"/>
      <c r="BT85" s="11"/>
      <c r="BU85" s="820"/>
      <c r="BV85" s="128"/>
      <c r="BW85" s="11"/>
      <c r="BX85" s="11"/>
      <c r="BY85" s="11"/>
      <c r="BZ85" s="126"/>
      <c r="CA85" s="11"/>
      <c r="CB85" s="126"/>
      <c r="CC85" s="126"/>
      <c r="CD85" s="11"/>
      <c r="CE85" s="126"/>
      <c r="CF85" s="11"/>
      <c r="CG85" s="210"/>
      <c r="CH85" s="322">
        <v>1</v>
      </c>
      <c r="CI85" s="11"/>
      <c r="CJ85" s="126"/>
      <c r="CK85" s="126"/>
      <c r="CL85" s="11"/>
      <c r="CM85" s="62"/>
      <c r="CN85" s="1128"/>
      <c r="CO85" s="126"/>
      <c r="CP85" s="126"/>
      <c r="CQ85" s="126"/>
      <c r="CR85" s="1128"/>
      <c r="CS85" s="126"/>
      <c r="CT85" s="1128"/>
      <c r="CU85" s="126"/>
      <c r="CV85" s="1128"/>
      <c r="CW85" s="1128"/>
      <c r="CX85" s="126"/>
      <c r="CY85" s="1128"/>
      <c r="CZ85" s="1128"/>
      <c r="DA85" s="1154"/>
      <c r="DB85" s="1128"/>
      <c r="DC85" s="1128"/>
      <c r="DD85" s="1128"/>
      <c r="DE85" s="1128"/>
      <c r="DF85" s="1128"/>
      <c r="DG85" s="1128"/>
      <c r="DH85" s="1128"/>
      <c r="DI85" s="1128"/>
      <c r="DJ85" s="1128"/>
      <c r="DK85" s="1251"/>
      <c r="DL85" s="1252"/>
      <c r="DM85" s="1253"/>
      <c r="DN85" s="819"/>
      <c r="DO85" s="126"/>
      <c r="DP85" s="126"/>
      <c r="DQ85" s="1128"/>
      <c r="DR85" s="126"/>
      <c r="DS85" s="126"/>
      <c r="DT85" s="126"/>
      <c r="DU85" s="126"/>
      <c r="DV85" s="126"/>
      <c r="DW85" s="126"/>
      <c r="DX85" s="126"/>
      <c r="DY85" s="820"/>
      <c r="DZ85" s="128"/>
      <c r="EA85" s="130"/>
      <c r="EB85" s="126"/>
      <c r="EC85" s="126"/>
      <c r="ED85" s="126"/>
      <c r="EE85" s="1276"/>
      <c r="EF85" s="1128"/>
      <c r="EG85" s="11"/>
      <c r="EH85" s="126"/>
      <c r="EI85" s="11"/>
      <c r="EJ85" s="126"/>
      <c r="EK85" s="62"/>
      <c r="EL85" s="1128"/>
      <c r="EM85" s="1128"/>
      <c r="EN85" s="1128"/>
      <c r="EO85" s="126"/>
      <c r="EP85" s="1128"/>
      <c r="EQ85" s="247"/>
      <c r="ER85" s="819"/>
      <c r="ES85" s="126"/>
      <c r="ET85" s="126"/>
      <c r="EU85" s="126"/>
      <c r="EV85" s="126"/>
      <c r="EW85" s="247"/>
      <c r="EX85" s="383">
        <f t="shared" si="8"/>
        <v>3</v>
      </c>
      <c r="EY85" s="384">
        <f t="shared" si="9"/>
        <v>0</v>
      </c>
      <c r="EZ85" s="384">
        <f t="shared" si="6"/>
        <v>1</v>
      </c>
      <c r="FA85" s="384">
        <f t="shared" si="10"/>
        <v>0</v>
      </c>
      <c r="FB85" s="384">
        <f t="shared" si="11"/>
        <v>0</v>
      </c>
      <c r="FC85" s="1321">
        <f t="shared" si="7"/>
        <v>4</v>
      </c>
      <c r="FD85" s="1290"/>
      <c r="FE85" s="1211">
        <v>1</v>
      </c>
      <c r="FF85" s="10"/>
      <c r="FG85" s="10"/>
      <c r="FH85" s="10"/>
      <c r="FI85" s="10"/>
      <c r="FJ85" s="10"/>
      <c r="FK85" s="10"/>
    </row>
    <row r="86" spans="1:167" ht="15.75" x14ac:dyDescent="0.25">
      <c r="A86">
        <v>83</v>
      </c>
      <c r="B86" s="1152" t="s">
        <v>802</v>
      </c>
      <c r="C86" s="322"/>
      <c r="D86" s="126"/>
      <c r="E86" s="126"/>
      <c r="F86" s="126">
        <v>1</v>
      </c>
      <c r="G86" s="126"/>
      <c r="H86" s="126">
        <v>1</v>
      </c>
      <c r="I86" s="126">
        <v>1</v>
      </c>
      <c r="J86" s="126"/>
      <c r="K86" s="15">
        <v>1</v>
      </c>
      <c r="L86" s="126"/>
      <c r="M86" s="126"/>
      <c r="N86" s="1128"/>
      <c r="O86" s="126"/>
      <c r="P86" s="247">
        <v>1</v>
      </c>
      <c r="Q86" s="247">
        <v>1</v>
      </c>
      <c r="R86" s="247">
        <v>1</v>
      </c>
      <c r="S86" s="820">
        <v>1</v>
      </c>
      <c r="T86" s="819">
        <v>1</v>
      </c>
      <c r="U86" s="126">
        <v>1</v>
      </c>
      <c r="V86" s="1128"/>
      <c r="W86" s="126"/>
      <c r="X86" s="126"/>
      <c r="Y86" s="1128"/>
      <c r="Z86" s="126"/>
      <c r="AA86" s="1128"/>
      <c r="AB86" s="1208">
        <v>1</v>
      </c>
      <c r="AC86" s="126"/>
      <c r="AD86" s="126"/>
      <c r="AE86" s="126"/>
      <c r="AF86" s="126"/>
      <c r="AG86" s="126"/>
      <c r="AH86" s="1155"/>
      <c r="AI86" s="1154"/>
      <c r="AJ86" s="1128"/>
      <c r="AK86" s="1128"/>
      <c r="AL86" s="1128"/>
      <c r="AM86" s="1128"/>
      <c r="AN86" s="1128"/>
      <c r="AO86" s="1128"/>
      <c r="AP86" s="1128"/>
      <c r="AQ86" s="1128"/>
      <c r="AR86" s="1128"/>
      <c r="AS86" s="1128"/>
      <c r="AT86" s="1155"/>
      <c r="AU86" s="1155"/>
      <c r="AV86" s="1156"/>
      <c r="AW86" s="1177"/>
      <c r="AX86" s="1128"/>
      <c r="AY86" s="1128"/>
      <c r="AZ86" s="1158"/>
      <c r="BA86" s="1128"/>
      <c r="BB86" s="1157"/>
      <c r="BC86" s="1157"/>
      <c r="BD86" s="126"/>
      <c r="BE86" s="126"/>
      <c r="BF86" s="1157"/>
      <c r="BG86" s="126"/>
      <c r="BH86" s="820"/>
      <c r="BI86" s="128"/>
      <c r="BJ86" s="126"/>
      <c r="BK86" s="11"/>
      <c r="BL86" s="322"/>
      <c r="BM86" s="11"/>
      <c r="BN86" s="11"/>
      <c r="BO86" s="1157"/>
      <c r="BP86" s="11"/>
      <c r="BQ86" s="11"/>
      <c r="BR86" s="1129">
        <v>1</v>
      </c>
      <c r="BS86" s="1129"/>
      <c r="BT86" s="11"/>
      <c r="BU86" s="820">
        <v>1</v>
      </c>
      <c r="BV86" s="128"/>
      <c r="BW86" s="11"/>
      <c r="BX86" s="11"/>
      <c r="BY86" s="11"/>
      <c r="BZ86" s="126"/>
      <c r="CA86" s="11"/>
      <c r="CB86" s="126"/>
      <c r="CC86" s="126"/>
      <c r="CD86" s="11"/>
      <c r="CE86" s="126"/>
      <c r="CF86" s="11"/>
      <c r="CG86" s="210"/>
      <c r="CH86" s="322"/>
      <c r="CI86" s="11"/>
      <c r="CJ86" s="126"/>
      <c r="CK86" s="126"/>
      <c r="CL86" s="11"/>
      <c r="CM86" s="62"/>
      <c r="CN86" s="1128"/>
      <c r="CO86" s="126"/>
      <c r="CP86" s="126"/>
      <c r="CQ86" s="126"/>
      <c r="CR86" s="1128"/>
      <c r="CS86" s="126"/>
      <c r="CT86" s="1128"/>
      <c r="CU86" s="126"/>
      <c r="CV86" s="1128"/>
      <c r="CW86" s="1128"/>
      <c r="CX86" s="126">
        <v>1</v>
      </c>
      <c r="CY86" s="1128"/>
      <c r="CZ86" s="1128"/>
      <c r="DA86" s="1154"/>
      <c r="DB86" s="1128"/>
      <c r="DC86" s="1128"/>
      <c r="DD86" s="1128"/>
      <c r="DE86" s="1128"/>
      <c r="DF86" s="1128"/>
      <c r="DG86" s="1128"/>
      <c r="DH86" s="1128"/>
      <c r="DI86" s="1128"/>
      <c r="DJ86" s="1128"/>
      <c r="DK86" s="1251"/>
      <c r="DL86" s="1252"/>
      <c r="DM86" s="1253"/>
      <c r="DN86" s="819"/>
      <c r="DO86" s="126"/>
      <c r="DP86" s="126"/>
      <c r="DQ86" s="1128"/>
      <c r="DR86" s="126"/>
      <c r="DS86" s="126"/>
      <c r="DT86" s="126"/>
      <c r="DU86" s="126">
        <v>1</v>
      </c>
      <c r="DV86" s="126"/>
      <c r="DW86" s="126"/>
      <c r="DX86" s="126"/>
      <c r="DY86" s="820"/>
      <c r="DZ86" s="128"/>
      <c r="EA86" s="130">
        <v>1</v>
      </c>
      <c r="EB86" s="126">
        <v>1</v>
      </c>
      <c r="EC86" s="126">
        <v>1</v>
      </c>
      <c r="ED86" s="126"/>
      <c r="EE86" s="1276"/>
      <c r="EF86" s="1128"/>
      <c r="EG86" s="11"/>
      <c r="EH86" s="126"/>
      <c r="EI86" s="11"/>
      <c r="EJ86" s="126"/>
      <c r="EK86" s="62">
        <v>1</v>
      </c>
      <c r="EL86" s="1128"/>
      <c r="EM86" s="1128"/>
      <c r="EN86" s="1128"/>
      <c r="EO86" s="126"/>
      <c r="EP86" s="1128"/>
      <c r="EQ86" s="247"/>
      <c r="ER86" s="819"/>
      <c r="ES86" s="126"/>
      <c r="ET86" s="126"/>
      <c r="EU86" s="126"/>
      <c r="EV86" s="126"/>
      <c r="EW86" s="247"/>
      <c r="EX86" s="383">
        <f t="shared" si="8"/>
        <v>2</v>
      </c>
      <c r="EY86" s="384">
        <f t="shared" si="9"/>
        <v>3</v>
      </c>
      <c r="EZ86" s="11">
        <f t="shared" si="6"/>
        <v>7</v>
      </c>
      <c r="FA86" s="384">
        <f t="shared" si="10"/>
        <v>4</v>
      </c>
      <c r="FB86" s="384">
        <f t="shared" si="11"/>
        <v>1</v>
      </c>
      <c r="FC86" s="1292">
        <f t="shared" si="7"/>
        <v>17</v>
      </c>
      <c r="FD86" s="1290"/>
      <c r="FE86" s="1211"/>
      <c r="FF86" s="10"/>
      <c r="FG86" s="10">
        <v>1</v>
      </c>
      <c r="FH86" s="10"/>
      <c r="FI86" s="10"/>
      <c r="FJ86" s="10"/>
      <c r="FK86" s="10"/>
    </row>
    <row r="87" spans="1:167" ht="15.75" x14ac:dyDescent="0.25">
      <c r="A87">
        <v>84</v>
      </c>
      <c r="B87" s="1189" t="s">
        <v>1418</v>
      </c>
      <c r="C87" s="322"/>
      <c r="D87" s="126"/>
      <c r="E87" s="126"/>
      <c r="F87" s="126"/>
      <c r="G87" s="126"/>
      <c r="H87" s="126"/>
      <c r="I87" s="126"/>
      <c r="J87" s="126"/>
      <c r="K87" s="15"/>
      <c r="L87" s="126"/>
      <c r="M87" s="126"/>
      <c r="N87" s="1128"/>
      <c r="O87" s="126"/>
      <c r="P87" s="247"/>
      <c r="Q87" s="247"/>
      <c r="R87" s="247"/>
      <c r="S87" s="820"/>
      <c r="T87" s="819"/>
      <c r="U87" s="126"/>
      <c r="V87" s="1128"/>
      <c r="W87" s="126"/>
      <c r="X87" s="126"/>
      <c r="Y87" s="1128"/>
      <c r="Z87" s="126"/>
      <c r="AA87" s="1128"/>
      <c r="AB87" s="1208"/>
      <c r="AC87" s="126"/>
      <c r="AD87" s="126"/>
      <c r="AE87" s="126"/>
      <c r="AF87" s="126">
        <v>1</v>
      </c>
      <c r="AG87" s="126"/>
      <c r="AH87" s="1155"/>
      <c r="AI87" s="1154"/>
      <c r="AJ87" s="1128"/>
      <c r="AK87" s="1128"/>
      <c r="AL87" s="1128"/>
      <c r="AM87" s="1128"/>
      <c r="AN87" s="1128"/>
      <c r="AO87" s="1128"/>
      <c r="AP87" s="1128"/>
      <c r="AQ87" s="1128"/>
      <c r="AR87" s="1128"/>
      <c r="AS87" s="1128"/>
      <c r="AT87" s="1155"/>
      <c r="AU87" s="1155"/>
      <c r="AV87" s="1156"/>
      <c r="AW87" s="1177"/>
      <c r="AX87" s="1128"/>
      <c r="AY87" s="1128"/>
      <c r="AZ87" s="1158"/>
      <c r="BA87" s="1128"/>
      <c r="BB87" s="1157"/>
      <c r="BC87" s="1157"/>
      <c r="BD87" s="126"/>
      <c r="BE87" s="126"/>
      <c r="BF87" s="1157"/>
      <c r="BG87" s="126"/>
      <c r="BH87" s="820"/>
      <c r="BI87" s="128"/>
      <c r="BJ87" s="126"/>
      <c r="BK87" s="11"/>
      <c r="BL87" s="322"/>
      <c r="BM87" s="11"/>
      <c r="BN87" s="11"/>
      <c r="BO87" s="1157"/>
      <c r="BP87" s="11"/>
      <c r="BQ87" s="11"/>
      <c r="BR87" s="1129"/>
      <c r="BS87" s="1129"/>
      <c r="BT87" s="11"/>
      <c r="BU87" s="820"/>
      <c r="BV87" s="128"/>
      <c r="BW87" s="11"/>
      <c r="BX87" s="11"/>
      <c r="BY87" s="11"/>
      <c r="BZ87" s="126"/>
      <c r="CA87" s="11"/>
      <c r="CB87" s="126"/>
      <c r="CC87" s="126"/>
      <c r="CD87" s="11"/>
      <c r="CE87" s="126"/>
      <c r="CF87" s="11"/>
      <c r="CG87" s="210"/>
      <c r="CH87" s="322"/>
      <c r="CI87" s="11"/>
      <c r="CJ87" s="126"/>
      <c r="CK87" s="126"/>
      <c r="CL87" s="11"/>
      <c r="CM87" s="62"/>
      <c r="CN87" s="1128"/>
      <c r="CO87" s="126"/>
      <c r="CP87" s="126"/>
      <c r="CQ87" s="875"/>
      <c r="CR87" s="1128"/>
      <c r="CS87" s="126"/>
      <c r="CT87" s="1128"/>
      <c r="CU87" s="126"/>
      <c r="CV87" s="1128"/>
      <c r="CW87" s="1128"/>
      <c r="CX87" s="126"/>
      <c r="CY87" s="1128"/>
      <c r="CZ87" s="1128"/>
      <c r="DA87" s="1154"/>
      <c r="DB87" s="1128"/>
      <c r="DC87" s="1128"/>
      <c r="DD87" s="1128"/>
      <c r="DE87" s="1128"/>
      <c r="DF87" s="1128"/>
      <c r="DG87" s="1128"/>
      <c r="DH87" s="1128"/>
      <c r="DI87" s="1128"/>
      <c r="DJ87" s="1128"/>
      <c r="DK87" s="1251"/>
      <c r="DL87" s="1252"/>
      <c r="DM87" s="1253"/>
      <c r="DN87" s="819"/>
      <c r="DO87" s="126"/>
      <c r="DP87" s="126"/>
      <c r="DQ87" s="1128"/>
      <c r="DR87" s="126"/>
      <c r="DS87" s="126"/>
      <c r="DT87" s="126"/>
      <c r="DU87" s="126"/>
      <c r="DV87" s="126"/>
      <c r="DW87" s="126"/>
      <c r="DX87" s="126"/>
      <c r="DY87" s="820"/>
      <c r="DZ87" s="128"/>
      <c r="EA87" s="130"/>
      <c r="EB87" s="126"/>
      <c r="EC87" s="126"/>
      <c r="ED87" s="126"/>
      <c r="EE87" s="1276"/>
      <c r="EF87" s="1128"/>
      <c r="EG87" s="11"/>
      <c r="EH87" s="126"/>
      <c r="EI87" s="11"/>
      <c r="EJ87" s="126"/>
      <c r="EK87" s="62"/>
      <c r="EL87" s="1128"/>
      <c r="EM87" s="1128"/>
      <c r="EN87" s="1128"/>
      <c r="EO87" s="126"/>
      <c r="EP87" s="1128"/>
      <c r="EQ87" s="247"/>
      <c r="ER87" s="819"/>
      <c r="ES87" s="126"/>
      <c r="ET87" s="126"/>
      <c r="EU87" s="126"/>
      <c r="EV87" s="126"/>
      <c r="EW87" s="247"/>
      <c r="EX87" s="383">
        <f t="shared" si="8"/>
        <v>0</v>
      </c>
      <c r="EY87" s="384">
        <f t="shared" si="9"/>
        <v>0</v>
      </c>
      <c r="EZ87" s="11">
        <f t="shared" si="6"/>
        <v>1</v>
      </c>
      <c r="FA87" s="384">
        <f t="shared" si="10"/>
        <v>0</v>
      </c>
      <c r="FB87" s="384">
        <f t="shared" si="11"/>
        <v>0</v>
      </c>
      <c r="FC87" s="1292">
        <f t="shared" si="7"/>
        <v>1</v>
      </c>
      <c r="FD87" s="1290"/>
      <c r="FE87" s="1211">
        <v>1</v>
      </c>
      <c r="FF87" s="10"/>
      <c r="FG87" s="10"/>
      <c r="FH87" s="10"/>
      <c r="FI87" s="10"/>
      <c r="FJ87" s="10"/>
      <c r="FK87" s="10"/>
    </row>
    <row r="88" spans="1:167" ht="15.75" x14ac:dyDescent="0.25">
      <c r="A88">
        <v>85</v>
      </c>
      <c r="B88" s="1152" t="s">
        <v>1258</v>
      </c>
      <c r="C88" s="64"/>
      <c r="D88" s="126"/>
      <c r="E88" s="126"/>
      <c r="F88" s="126"/>
      <c r="G88" s="126"/>
      <c r="H88" s="126"/>
      <c r="I88" s="126"/>
      <c r="J88" s="126"/>
      <c r="K88" s="15">
        <v>1</v>
      </c>
      <c r="L88" s="126"/>
      <c r="M88" s="126"/>
      <c r="N88" s="1128"/>
      <c r="O88" s="126"/>
      <c r="P88" s="247">
        <v>1</v>
      </c>
      <c r="Q88" s="247">
        <v>1</v>
      </c>
      <c r="R88" s="247">
        <v>1</v>
      </c>
      <c r="S88" s="820">
        <v>1</v>
      </c>
      <c r="T88" s="819">
        <v>1</v>
      </c>
      <c r="U88" s="126">
        <v>1</v>
      </c>
      <c r="V88" s="1128"/>
      <c r="W88" s="126"/>
      <c r="X88" s="126"/>
      <c r="Y88" s="1128"/>
      <c r="Z88" s="126"/>
      <c r="AA88" s="1128"/>
      <c r="AB88" s="1208"/>
      <c r="AC88" s="126"/>
      <c r="AD88" s="126"/>
      <c r="AE88" s="126"/>
      <c r="AF88" s="126"/>
      <c r="AG88" s="126"/>
      <c r="AH88" s="1155"/>
      <c r="AI88" s="1154"/>
      <c r="AJ88" s="1128"/>
      <c r="AK88" s="1128"/>
      <c r="AL88" s="1128"/>
      <c r="AM88" s="1128"/>
      <c r="AN88" s="1128"/>
      <c r="AO88" s="1128"/>
      <c r="AP88" s="1128"/>
      <c r="AQ88" s="1128"/>
      <c r="AR88" s="1128"/>
      <c r="AS88" s="1128"/>
      <c r="AT88" s="1155"/>
      <c r="AU88" s="1155"/>
      <c r="AV88" s="1156"/>
      <c r="AW88" s="1177"/>
      <c r="AX88" s="1128"/>
      <c r="AY88" s="1128"/>
      <c r="AZ88" s="1158"/>
      <c r="BA88" s="1128"/>
      <c r="BB88" s="1157"/>
      <c r="BC88" s="1157"/>
      <c r="BD88" s="126"/>
      <c r="BE88" s="126"/>
      <c r="BF88" s="1157"/>
      <c r="BG88" s="126"/>
      <c r="BH88" s="820"/>
      <c r="BI88" s="128"/>
      <c r="BJ88" s="126"/>
      <c r="BK88" s="11"/>
      <c r="BL88" s="322"/>
      <c r="BM88" s="11"/>
      <c r="BN88" s="11"/>
      <c r="BO88" s="1157"/>
      <c r="BP88" s="11"/>
      <c r="BQ88" s="11"/>
      <c r="BR88" s="1129"/>
      <c r="BS88" s="1129"/>
      <c r="BT88" s="11"/>
      <c r="BU88" s="820"/>
      <c r="BV88" s="128"/>
      <c r="BW88" s="11"/>
      <c r="BX88" s="11"/>
      <c r="BY88" s="11"/>
      <c r="BZ88" s="126"/>
      <c r="CA88" s="11"/>
      <c r="CB88" s="126"/>
      <c r="CC88" s="126"/>
      <c r="CD88" s="11"/>
      <c r="CE88" s="126"/>
      <c r="CF88" s="11"/>
      <c r="CG88" s="210"/>
      <c r="CH88" s="322"/>
      <c r="CI88" s="11"/>
      <c r="CJ88" s="126"/>
      <c r="CK88" s="126"/>
      <c r="CL88" s="11"/>
      <c r="CM88" s="62"/>
      <c r="CN88" s="1128"/>
      <c r="CO88" s="126"/>
      <c r="CP88" s="126"/>
      <c r="CQ88" s="126"/>
      <c r="CR88" s="1128"/>
      <c r="CS88" s="126"/>
      <c r="CT88" s="1128"/>
      <c r="CU88" s="126"/>
      <c r="CV88" s="1128"/>
      <c r="CW88" s="1128"/>
      <c r="CX88" s="126"/>
      <c r="CY88" s="1128"/>
      <c r="CZ88" s="1128"/>
      <c r="DA88" s="1154"/>
      <c r="DB88" s="1128"/>
      <c r="DC88" s="1128"/>
      <c r="DD88" s="1128"/>
      <c r="DE88" s="1128"/>
      <c r="DF88" s="1128"/>
      <c r="DG88" s="1128"/>
      <c r="DH88" s="1128"/>
      <c r="DI88" s="1128"/>
      <c r="DJ88" s="1128"/>
      <c r="DK88" s="1251"/>
      <c r="DL88" s="1252"/>
      <c r="DM88" s="1253"/>
      <c r="DN88" s="819"/>
      <c r="DO88" s="126"/>
      <c r="DP88" s="126"/>
      <c r="DQ88" s="1128"/>
      <c r="DR88" s="126"/>
      <c r="DS88" s="126"/>
      <c r="DT88" s="126"/>
      <c r="DU88" s="126"/>
      <c r="DV88" s="126"/>
      <c r="DW88" s="126"/>
      <c r="DX88" s="126"/>
      <c r="DY88" s="820"/>
      <c r="DZ88" s="128"/>
      <c r="EA88" s="130"/>
      <c r="EB88" s="126"/>
      <c r="EC88" s="126"/>
      <c r="ED88" s="126"/>
      <c r="EE88" s="1276"/>
      <c r="EF88" s="1128"/>
      <c r="EG88" s="11"/>
      <c r="EH88" s="126"/>
      <c r="EI88" s="11"/>
      <c r="EJ88" s="126"/>
      <c r="EK88" s="62"/>
      <c r="EL88" s="1128"/>
      <c r="EM88" s="1128"/>
      <c r="EN88" s="1128"/>
      <c r="EO88" s="126"/>
      <c r="EP88" s="1128"/>
      <c r="EQ88" s="247"/>
      <c r="ER88" s="819"/>
      <c r="ES88" s="126"/>
      <c r="ET88" s="126"/>
      <c r="EU88" s="126"/>
      <c r="EV88" s="126"/>
      <c r="EW88" s="247"/>
      <c r="EX88" s="383">
        <f t="shared" si="8"/>
        <v>1</v>
      </c>
      <c r="EY88" s="384">
        <f t="shared" si="9"/>
        <v>1</v>
      </c>
      <c r="EZ88" s="11">
        <f t="shared" si="6"/>
        <v>2</v>
      </c>
      <c r="FA88" s="384">
        <f t="shared" si="10"/>
        <v>2</v>
      </c>
      <c r="FB88" s="384">
        <f t="shared" si="11"/>
        <v>1</v>
      </c>
      <c r="FC88" s="1292">
        <f t="shared" si="7"/>
        <v>7</v>
      </c>
      <c r="FD88" s="1290"/>
      <c r="FE88" s="1211"/>
      <c r="FF88" s="10">
        <v>1</v>
      </c>
      <c r="FG88" s="10"/>
      <c r="FH88" s="10"/>
      <c r="FI88" s="10"/>
      <c r="FJ88" s="10"/>
      <c r="FK88" s="10"/>
    </row>
    <row r="89" spans="1:167" ht="15.75" x14ac:dyDescent="0.25">
      <c r="A89">
        <v>86</v>
      </c>
      <c r="B89" s="1152" t="s">
        <v>1221</v>
      </c>
      <c r="C89" s="64"/>
      <c r="D89" s="126"/>
      <c r="E89" s="126"/>
      <c r="F89" s="126"/>
      <c r="G89" s="126">
        <v>1</v>
      </c>
      <c r="H89" s="126"/>
      <c r="I89" s="126"/>
      <c r="J89" s="126"/>
      <c r="K89" s="15"/>
      <c r="L89" s="126"/>
      <c r="M89" s="126"/>
      <c r="N89" s="1128"/>
      <c r="O89" s="126"/>
      <c r="P89" s="247"/>
      <c r="Q89" s="247"/>
      <c r="R89" s="247"/>
      <c r="S89" s="820"/>
      <c r="T89" s="819"/>
      <c r="U89" s="126"/>
      <c r="V89" s="1128"/>
      <c r="W89" s="126"/>
      <c r="X89" s="126"/>
      <c r="Y89" s="1128"/>
      <c r="Z89" s="126"/>
      <c r="AA89" s="1128"/>
      <c r="AB89" s="1208"/>
      <c r="AC89" s="126"/>
      <c r="AD89" s="126"/>
      <c r="AE89" s="126"/>
      <c r="AF89" s="126"/>
      <c r="AG89" s="126"/>
      <c r="AH89" s="1155"/>
      <c r="AI89" s="1154"/>
      <c r="AJ89" s="1128"/>
      <c r="AK89" s="1128"/>
      <c r="AL89" s="1128"/>
      <c r="AM89" s="1128"/>
      <c r="AN89" s="1128"/>
      <c r="AO89" s="1128"/>
      <c r="AP89" s="1128"/>
      <c r="AQ89" s="1128"/>
      <c r="AR89" s="1128"/>
      <c r="AS89" s="1128"/>
      <c r="AT89" s="1155"/>
      <c r="AU89" s="1155"/>
      <c r="AV89" s="1156"/>
      <c r="AW89" s="1157"/>
      <c r="AX89" s="1128"/>
      <c r="AY89" s="1128"/>
      <c r="AZ89" s="1128"/>
      <c r="BA89" s="1128"/>
      <c r="BB89" s="1157"/>
      <c r="BC89" s="1157"/>
      <c r="BD89" s="126"/>
      <c r="BE89" s="126"/>
      <c r="BF89" s="1157"/>
      <c r="BG89" s="126"/>
      <c r="BH89" s="820"/>
      <c r="BI89" s="128"/>
      <c r="BJ89" s="126"/>
      <c r="BK89" s="11"/>
      <c r="BL89" s="322"/>
      <c r="BM89" s="11"/>
      <c r="BN89" s="11"/>
      <c r="BO89" s="1157"/>
      <c r="BP89" s="11"/>
      <c r="BQ89" s="11"/>
      <c r="BR89" s="1129"/>
      <c r="BS89" s="1129"/>
      <c r="BT89" s="11"/>
      <c r="BU89" s="820">
        <v>1</v>
      </c>
      <c r="BV89" s="128"/>
      <c r="BW89" s="98">
        <v>1</v>
      </c>
      <c r="BX89" s="11"/>
      <c r="BY89" s="11"/>
      <c r="BZ89" s="126"/>
      <c r="CA89" s="11"/>
      <c r="CB89" s="15"/>
      <c r="CC89" s="126"/>
      <c r="CD89" s="11"/>
      <c r="CE89" s="15"/>
      <c r="CF89" s="11"/>
      <c r="CG89" s="210"/>
      <c r="CH89" s="690"/>
      <c r="CI89" s="11"/>
      <c r="CJ89" s="15"/>
      <c r="CK89" s="15"/>
      <c r="CL89" s="11">
        <v>1</v>
      </c>
      <c r="CM89" s="62"/>
      <c r="CN89" s="1207"/>
      <c r="CO89" s="15"/>
      <c r="CP89" s="15"/>
      <c r="CQ89" s="15"/>
      <c r="CR89" s="1207"/>
      <c r="CS89" s="15"/>
      <c r="CT89" s="1207"/>
      <c r="CU89" s="15"/>
      <c r="CV89" s="1207"/>
      <c r="CW89" s="1207"/>
      <c r="CX89" s="15"/>
      <c r="CY89" s="1207"/>
      <c r="CZ89" s="1207"/>
      <c r="DA89" s="1241"/>
      <c r="DB89" s="1242"/>
      <c r="DC89" s="1207"/>
      <c r="DD89" s="1207"/>
      <c r="DE89" s="1207"/>
      <c r="DF89" s="1207"/>
      <c r="DG89" s="1207"/>
      <c r="DH89" s="1207"/>
      <c r="DI89" s="1207"/>
      <c r="DJ89" s="1207"/>
      <c r="DK89" s="1247"/>
      <c r="DL89" s="1248"/>
      <c r="DM89" s="1249"/>
      <c r="DN89" s="655"/>
      <c r="DO89" s="15"/>
      <c r="DP89" s="15"/>
      <c r="DQ89" s="1207"/>
      <c r="DR89" s="15"/>
      <c r="DS89" s="15"/>
      <c r="DT89" s="15"/>
      <c r="DU89" s="15"/>
      <c r="DV89" s="126"/>
      <c r="DW89" s="126"/>
      <c r="DX89" s="126"/>
      <c r="DY89" s="820"/>
      <c r="DZ89" s="128"/>
      <c r="EA89" s="130">
        <v>1</v>
      </c>
      <c r="EB89" s="126">
        <v>1</v>
      </c>
      <c r="EC89" s="126">
        <v>1</v>
      </c>
      <c r="ED89" s="126"/>
      <c r="EE89" s="1276"/>
      <c r="EF89" s="1128"/>
      <c r="EG89" s="11"/>
      <c r="EH89" s="126"/>
      <c r="EI89" s="11"/>
      <c r="EJ89" s="126"/>
      <c r="EK89" s="62"/>
      <c r="EL89" s="1128"/>
      <c r="EM89" s="1128"/>
      <c r="EN89" s="1128"/>
      <c r="EO89" s="126"/>
      <c r="EP89" s="1128"/>
      <c r="EQ89" s="247"/>
      <c r="ER89" s="819"/>
      <c r="ES89" s="126"/>
      <c r="ET89" s="126"/>
      <c r="EU89" s="126"/>
      <c r="EV89" s="126"/>
      <c r="EW89" s="247"/>
      <c r="EX89" s="383">
        <f t="shared" si="8"/>
        <v>0</v>
      </c>
      <c r="EY89" s="384">
        <f t="shared" si="9"/>
        <v>4</v>
      </c>
      <c r="EZ89" s="11">
        <f t="shared" si="6"/>
        <v>2</v>
      </c>
      <c r="FA89" s="384">
        <f t="shared" si="10"/>
        <v>1</v>
      </c>
      <c r="FB89" s="384">
        <f t="shared" si="11"/>
        <v>0</v>
      </c>
      <c r="FC89" s="1292">
        <f t="shared" si="7"/>
        <v>7</v>
      </c>
      <c r="FD89" s="1290"/>
      <c r="FE89" s="1211"/>
      <c r="FF89" s="10">
        <v>1</v>
      </c>
      <c r="FG89" s="10"/>
      <c r="FH89" s="10"/>
      <c r="FI89" s="10"/>
      <c r="FJ89" s="10"/>
      <c r="FK89" s="10"/>
    </row>
    <row r="90" spans="1:167" ht="15.75" x14ac:dyDescent="0.25">
      <c r="A90">
        <v>87</v>
      </c>
      <c r="B90" s="1152" t="s">
        <v>1479</v>
      </c>
      <c r="C90" s="64"/>
      <c r="D90" s="126"/>
      <c r="E90" s="126"/>
      <c r="F90" s="126">
        <v>1</v>
      </c>
      <c r="G90" s="126"/>
      <c r="H90" s="126">
        <v>1</v>
      </c>
      <c r="I90" s="126">
        <v>1</v>
      </c>
      <c r="J90" s="126"/>
      <c r="K90" s="15"/>
      <c r="L90" s="126"/>
      <c r="M90" s="126"/>
      <c r="N90" s="1128"/>
      <c r="O90" s="126"/>
      <c r="P90" s="247">
        <v>1</v>
      </c>
      <c r="Q90" s="247">
        <v>1</v>
      </c>
      <c r="R90" s="247">
        <v>1</v>
      </c>
      <c r="S90" s="820">
        <v>1</v>
      </c>
      <c r="T90" s="819">
        <v>1</v>
      </c>
      <c r="U90" s="126">
        <v>1</v>
      </c>
      <c r="V90" s="1130"/>
      <c r="W90" s="126"/>
      <c r="X90" s="126"/>
      <c r="Y90" s="1130"/>
      <c r="Z90" s="126"/>
      <c r="AA90" s="1130"/>
      <c r="AB90" s="1208">
        <v>1</v>
      </c>
      <c r="AC90" s="126"/>
      <c r="AD90" s="126"/>
      <c r="AE90" s="126">
        <v>1</v>
      </c>
      <c r="AF90" s="126"/>
      <c r="AG90" s="126"/>
      <c r="AH90" s="1167"/>
      <c r="AI90" s="1154"/>
      <c r="AJ90" s="1128"/>
      <c r="AK90" s="1128"/>
      <c r="AL90" s="1128"/>
      <c r="AM90" s="1128"/>
      <c r="AN90" s="1128"/>
      <c r="AO90" s="1128"/>
      <c r="AP90" s="1128"/>
      <c r="AQ90" s="1128"/>
      <c r="AR90" s="1128"/>
      <c r="AS90" s="1128"/>
      <c r="AT90" s="1155"/>
      <c r="AU90" s="1155"/>
      <c r="AV90" s="1156"/>
      <c r="AW90" s="1157"/>
      <c r="AX90" s="1128"/>
      <c r="AY90" s="1128"/>
      <c r="AZ90" s="1128"/>
      <c r="BA90" s="1128"/>
      <c r="BB90" s="1157"/>
      <c r="BC90" s="1157"/>
      <c r="BD90" s="126"/>
      <c r="BE90" s="126"/>
      <c r="BF90" s="1157"/>
      <c r="BG90" s="126"/>
      <c r="BH90" s="820"/>
      <c r="BI90" s="128">
        <v>1</v>
      </c>
      <c r="BJ90" s="126"/>
      <c r="BK90" s="11">
        <v>1</v>
      </c>
      <c r="BL90" s="322"/>
      <c r="BM90" s="11"/>
      <c r="BN90" s="11"/>
      <c r="BO90" s="1157"/>
      <c r="BP90" s="11">
        <v>1</v>
      </c>
      <c r="BQ90" s="11"/>
      <c r="BR90" s="1129"/>
      <c r="BS90" s="1129"/>
      <c r="BT90" s="11"/>
      <c r="BU90" s="820"/>
      <c r="BV90" s="128"/>
      <c r="BW90" s="11"/>
      <c r="BX90" s="11"/>
      <c r="BY90" s="11"/>
      <c r="BZ90" s="126"/>
      <c r="CA90" s="11"/>
      <c r="CB90" s="126"/>
      <c r="CC90" s="927"/>
      <c r="CD90" s="11"/>
      <c r="CE90" s="126"/>
      <c r="CF90" s="11"/>
      <c r="CG90" s="210"/>
      <c r="CH90" s="322"/>
      <c r="CI90" s="11"/>
      <c r="CJ90" s="126">
        <v>1</v>
      </c>
      <c r="CK90" s="126"/>
      <c r="CL90" s="11"/>
      <c r="CM90" s="62"/>
      <c r="CN90" s="1128"/>
      <c r="CO90" s="126"/>
      <c r="CP90" s="126"/>
      <c r="CQ90" s="126"/>
      <c r="CR90" s="1128"/>
      <c r="CS90" s="126"/>
      <c r="CT90" s="1128"/>
      <c r="CU90" s="126"/>
      <c r="CV90" s="1128"/>
      <c r="CW90" s="1128"/>
      <c r="CX90" s="126"/>
      <c r="CY90" s="1128"/>
      <c r="CZ90" s="1128"/>
      <c r="DA90" s="1154"/>
      <c r="DB90" s="1128"/>
      <c r="DC90" s="1128"/>
      <c r="DD90" s="1128"/>
      <c r="DE90" s="1128"/>
      <c r="DF90" s="1128"/>
      <c r="DG90" s="1128"/>
      <c r="DH90" s="1128"/>
      <c r="DI90" s="1128"/>
      <c r="DJ90" s="1128"/>
      <c r="DK90" s="1251"/>
      <c r="DL90" s="1252"/>
      <c r="DM90" s="1253"/>
      <c r="DN90" s="819"/>
      <c r="DO90" s="126">
        <v>1</v>
      </c>
      <c r="DP90" s="126"/>
      <c r="DQ90" s="1128"/>
      <c r="DR90" s="126"/>
      <c r="DS90" s="126"/>
      <c r="DT90" s="126"/>
      <c r="DU90" s="126">
        <v>1</v>
      </c>
      <c r="DV90" s="126"/>
      <c r="DW90" s="126"/>
      <c r="DX90" s="126">
        <v>1</v>
      </c>
      <c r="DY90" s="820"/>
      <c r="DZ90" s="128"/>
      <c r="EA90" s="130">
        <v>1</v>
      </c>
      <c r="EB90" s="126">
        <v>1</v>
      </c>
      <c r="EC90" s="126">
        <v>1</v>
      </c>
      <c r="ED90" s="126"/>
      <c r="EE90" s="1276"/>
      <c r="EF90" s="1128"/>
      <c r="EG90" s="11"/>
      <c r="EH90" s="126">
        <v>1</v>
      </c>
      <c r="EI90" s="11"/>
      <c r="EJ90" s="126"/>
      <c r="EK90" s="62">
        <v>1</v>
      </c>
      <c r="EL90" s="1128"/>
      <c r="EM90" s="1128"/>
      <c r="EN90" s="1128"/>
      <c r="EO90" s="126"/>
      <c r="EP90" s="1128"/>
      <c r="EQ90" s="247"/>
      <c r="ER90" s="819"/>
      <c r="ES90" s="126"/>
      <c r="ET90" s="126"/>
      <c r="EU90" s="126"/>
      <c r="EV90" s="126"/>
      <c r="EW90" s="247"/>
      <c r="EX90" s="383">
        <f t="shared" si="8"/>
        <v>4</v>
      </c>
      <c r="EY90" s="384">
        <f t="shared" si="9"/>
        <v>4</v>
      </c>
      <c r="EZ90" s="11">
        <f t="shared" si="6"/>
        <v>8</v>
      </c>
      <c r="FA90" s="384">
        <f t="shared" si="10"/>
        <v>4</v>
      </c>
      <c r="FB90" s="384">
        <f t="shared" si="11"/>
        <v>1</v>
      </c>
      <c r="FC90" s="1292">
        <f t="shared" si="7"/>
        <v>21</v>
      </c>
      <c r="FD90" s="1290"/>
      <c r="FE90" s="1211"/>
      <c r="FF90" s="10"/>
      <c r="FG90" s="10"/>
      <c r="FH90" s="10">
        <v>1</v>
      </c>
      <c r="FI90" s="10"/>
      <c r="FJ90" s="10"/>
      <c r="FK90" s="10"/>
    </row>
    <row r="91" spans="1:167" ht="15.75" x14ac:dyDescent="0.25">
      <c r="A91">
        <v>88</v>
      </c>
      <c r="B91" s="1152" t="s">
        <v>1589</v>
      </c>
      <c r="C91" s="64"/>
      <c r="D91" s="126"/>
      <c r="E91" s="126"/>
      <c r="F91" s="126"/>
      <c r="G91" s="126"/>
      <c r="H91" s="927"/>
      <c r="I91" s="126"/>
      <c r="J91" s="126"/>
      <c r="K91" s="15"/>
      <c r="L91" s="126"/>
      <c r="M91" s="126"/>
      <c r="N91" s="1128"/>
      <c r="O91" s="126"/>
      <c r="P91" s="247"/>
      <c r="Q91" s="247"/>
      <c r="R91" s="247"/>
      <c r="S91" s="820"/>
      <c r="T91" s="819"/>
      <c r="U91" s="126"/>
      <c r="V91" s="1128"/>
      <c r="W91" s="126"/>
      <c r="X91" s="126"/>
      <c r="Y91" s="1128"/>
      <c r="Z91" s="126"/>
      <c r="AA91" s="1128"/>
      <c r="AB91" s="1208"/>
      <c r="AC91" s="126"/>
      <c r="AD91" s="126"/>
      <c r="AE91" s="126"/>
      <c r="AF91" s="126"/>
      <c r="AG91" s="126"/>
      <c r="AH91" s="1155"/>
      <c r="AI91" s="1154"/>
      <c r="AJ91" s="1128"/>
      <c r="AK91" s="1128"/>
      <c r="AL91" s="1128"/>
      <c r="AM91" s="1128"/>
      <c r="AN91" s="1128"/>
      <c r="AO91" s="1128"/>
      <c r="AP91" s="1128"/>
      <c r="AQ91" s="1128"/>
      <c r="AR91" s="1128"/>
      <c r="AS91" s="1128"/>
      <c r="AT91" s="1155"/>
      <c r="AU91" s="1155"/>
      <c r="AV91" s="1156"/>
      <c r="AW91" s="1157"/>
      <c r="AX91" s="1128"/>
      <c r="AY91" s="1128"/>
      <c r="AZ91" s="1128"/>
      <c r="BA91" s="1128"/>
      <c r="BB91" s="1157"/>
      <c r="BC91" s="1157"/>
      <c r="BD91" s="126"/>
      <c r="BE91" s="126"/>
      <c r="BF91" s="1157"/>
      <c r="BG91" s="126"/>
      <c r="BH91" s="820"/>
      <c r="BI91" s="128"/>
      <c r="BJ91" s="126"/>
      <c r="BK91" s="11"/>
      <c r="BL91" s="322"/>
      <c r="BM91" s="11"/>
      <c r="BN91" s="11"/>
      <c r="BO91" s="1157"/>
      <c r="BP91" s="11"/>
      <c r="BQ91" s="11"/>
      <c r="BR91" s="1129"/>
      <c r="BS91" s="1129"/>
      <c r="BT91" s="11"/>
      <c r="BU91" s="654"/>
      <c r="BV91" s="128"/>
      <c r="BW91" s="11"/>
      <c r="BX91" s="11"/>
      <c r="BY91" s="11"/>
      <c r="BZ91" s="126"/>
      <c r="CA91" s="11"/>
      <c r="CB91" s="126"/>
      <c r="CC91" s="927"/>
      <c r="CD91" s="11"/>
      <c r="CE91" s="126"/>
      <c r="CF91" s="11"/>
      <c r="CG91" s="210"/>
      <c r="CH91" s="322"/>
      <c r="CI91" s="11"/>
      <c r="CJ91" s="126"/>
      <c r="CK91" s="126"/>
      <c r="CL91" s="11"/>
      <c r="CM91" s="62"/>
      <c r="CN91" s="1128"/>
      <c r="CO91" s="126"/>
      <c r="CP91" s="126"/>
      <c r="CQ91" s="126"/>
      <c r="CR91" s="1128"/>
      <c r="CS91" s="126"/>
      <c r="CT91" s="1128"/>
      <c r="CU91" s="126"/>
      <c r="CV91" s="1128"/>
      <c r="CW91" s="1128"/>
      <c r="CX91" s="126"/>
      <c r="CY91" s="1128"/>
      <c r="CZ91" s="1128"/>
      <c r="DA91" s="1154"/>
      <c r="DB91" s="1128"/>
      <c r="DC91" s="1128"/>
      <c r="DD91" s="1128"/>
      <c r="DE91" s="1128"/>
      <c r="DF91" s="1128"/>
      <c r="DG91" s="1128"/>
      <c r="DH91" s="1128"/>
      <c r="DI91" s="1128"/>
      <c r="DJ91" s="1128"/>
      <c r="DK91" s="1251"/>
      <c r="DL91" s="1252"/>
      <c r="DM91" s="1253"/>
      <c r="DN91" s="819"/>
      <c r="DO91" s="126"/>
      <c r="DP91" s="126"/>
      <c r="DQ91" s="1128"/>
      <c r="DR91" s="126"/>
      <c r="DS91" s="126"/>
      <c r="DT91" s="126"/>
      <c r="DU91" s="126"/>
      <c r="DV91" s="126"/>
      <c r="DW91" s="126"/>
      <c r="DX91" s="126"/>
      <c r="DY91" s="820"/>
      <c r="DZ91" s="128"/>
      <c r="EA91" s="130"/>
      <c r="EB91" s="126"/>
      <c r="EC91" s="126"/>
      <c r="ED91" s="126"/>
      <c r="EE91" s="1276"/>
      <c r="EF91" s="1128"/>
      <c r="EG91" s="11"/>
      <c r="EH91" s="126"/>
      <c r="EI91" s="11"/>
      <c r="EJ91" s="126"/>
      <c r="EK91" s="62"/>
      <c r="EL91" s="1128"/>
      <c r="EM91" s="1128"/>
      <c r="EN91" s="1128"/>
      <c r="EO91" s="126"/>
      <c r="EP91" s="1128"/>
      <c r="EQ91" s="247"/>
      <c r="ER91" s="819"/>
      <c r="ES91" s="126"/>
      <c r="ET91" s="126"/>
      <c r="EU91" s="126"/>
      <c r="EV91" s="126"/>
      <c r="EW91" s="247"/>
      <c r="EX91" s="383">
        <f t="shared" si="8"/>
        <v>0</v>
      </c>
      <c r="EY91" s="384">
        <f t="shared" si="9"/>
        <v>0</v>
      </c>
      <c r="EZ91" s="11">
        <f t="shared" si="6"/>
        <v>0</v>
      </c>
      <c r="FA91" s="384">
        <f t="shared" si="10"/>
        <v>0</v>
      </c>
      <c r="FB91" s="384">
        <f t="shared" si="11"/>
        <v>0</v>
      </c>
      <c r="FC91" s="1292">
        <f t="shared" si="7"/>
        <v>0</v>
      </c>
      <c r="FD91" s="1290">
        <v>1</v>
      </c>
      <c r="FE91" s="1211"/>
      <c r="FF91" s="10"/>
      <c r="FG91" s="10"/>
      <c r="FH91" s="10"/>
      <c r="FI91" s="10"/>
      <c r="FJ91" s="10"/>
      <c r="FK91" s="10"/>
    </row>
    <row r="92" spans="1:167" ht="15.75" x14ac:dyDescent="0.25">
      <c r="A92">
        <v>89</v>
      </c>
      <c r="B92" s="1152" t="s">
        <v>780</v>
      </c>
      <c r="C92" s="64"/>
      <c r="D92" s="126"/>
      <c r="E92" s="126"/>
      <c r="F92" s="126"/>
      <c r="G92" s="126"/>
      <c r="H92" s="927"/>
      <c r="I92" s="126"/>
      <c r="J92" s="126"/>
      <c r="K92" s="15">
        <v>1</v>
      </c>
      <c r="L92" s="126"/>
      <c r="M92" s="126"/>
      <c r="N92" s="1128"/>
      <c r="O92" s="126"/>
      <c r="P92" s="247">
        <v>1</v>
      </c>
      <c r="Q92" s="247">
        <v>1</v>
      </c>
      <c r="R92" s="247">
        <v>1</v>
      </c>
      <c r="S92" s="820">
        <v>1</v>
      </c>
      <c r="T92" s="819">
        <v>1</v>
      </c>
      <c r="U92" s="126">
        <v>1</v>
      </c>
      <c r="V92" s="1128"/>
      <c r="W92" s="126"/>
      <c r="X92" s="126"/>
      <c r="Y92" s="1128"/>
      <c r="Z92" s="126"/>
      <c r="AA92" s="1128"/>
      <c r="AB92" s="1208"/>
      <c r="AC92" s="126"/>
      <c r="AD92" s="126"/>
      <c r="AE92" s="126"/>
      <c r="AF92" s="126"/>
      <c r="AG92" s="126"/>
      <c r="AH92" s="1155"/>
      <c r="AI92" s="1154"/>
      <c r="AJ92" s="1128"/>
      <c r="AK92" s="1128"/>
      <c r="AL92" s="1128"/>
      <c r="AM92" s="1128"/>
      <c r="AN92" s="1128"/>
      <c r="AO92" s="1128"/>
      <c r="AP92" s="1128"/>
      <c r="AQ92" s="1128"/>
      <c r="AR92" s="1128"/>
      <c r="AS92" s="1128"/>
      <c r="AT92" s="1155"/>
      <c r="AU92" s="1155"/>
      <c r="AV92" s="1156"/>
      <c r="AW92" s="1157"/>
      <c r="AX92" s="1128"/>
      <c r="AY92" s="1128"/>
      <c r="AZ92" s="1128"/>
      <c r="BA92" s="1128"/>
      <c r="BB92" s="1157"/>
      <c r="BC92" s="1157"/>
      <c r="BD92" s="126"/>
      <c r="BE92" s="126"/>
      <c r="BF92" s="1157"/>
      <c r="BG92" s="126"/>
      <c r="BH92" s="820"/>
      <c r="BI92" s="128"/>
      <c r="BJ92" s="126"/>
      <c r="BK92" s="11"/>
      <c r="BL92" s="322"/>
      <c r="BM92" s="11"/>
      <c r="BN92" s="11"/>
      <c r="BO92" s="1157"/>
      <c r="BP92" s="11"/>
      <c r="BQ92" s="11"/>
      <c r="BR92" s="1129"/>
      <c r="BS92" s="1129"/>
      <c r="BT92" s="11"/>
      <c r="BU92" s="820"/>
      <c r="BV92" s="128"/>
      <c r="BW92" s="11"/>
      <c r="BX92" s="11"/>
      <c r="BY92" s="11"/>
      <c r="BZ92" s="126"/>
      <c r="CA92" s="11"/>
      <c r="CB92" s="126"/>
      <c r="CC92" s="126"/>
      <c r="CD92" s="11"/>
      <c r="CE92" s="126"/>
      <c r="CF92" s="11"/>
      <c r="CG92" s="210"/>
      <c r="CH92" s="322"/>
      <c r="CI92" s="11"/>
      <c r="CJ92" s="126"/>
      <c r="CK92" s="126"/>
      <c r="CL92" s="11"/>
      <c r="CM92" s="62"/>
      <c r="CN92" s="1128"/>
      <c r="CO92" s="126"/>
      <c r="CP92" s="126"/>
      <c r="CQ92" s="126"/>
      <c r="CR92" s="1128"/>
      <c r="CS92" s="126"/>
      <c r="CT92" s="1128"/>
      <c r="CU92" s="126"/>
      <c r="CV92" s="1128"/>
      <c r="CW92" s="1128"/>
      <c r="CX92" s="126"/>
      <c r="CY92" s="1128"/>
      <c r="CZ92" s="1128"/>
      <c r="DA92" s="1154"/>
      <c r="DB92" s="1128"/>
      <c r="DC92" s="1128"/>
      <c r="DD92" s="1128"/>
      <c r="DE92" s="1128"/>
      <c r="DF92" s="1128"/>
      <c r="DG92" s="1128"/>
      <c r="DH92" s="1128"/>
      <c r="DI92" s="1128"/>
      <c r="DJ92" s="1128"/>
      <c r="DK92" s="1251"/>
      <c r="DL92" s="1252"/>
      <c r="DM92" s="1253"/>
      <c r="DN92" s="819"/>
      <c r="DO92" s="126"/>
      <c r="DP92" s="126"/>
      <c r="DQ92" s="1128"/>
      <c r="DR92" s="126"/>
      <c r="DS92" s="126"/>
      <c r="DT92" s="126"/>
      <c r="DU92" s="126"/>
      <c r="DV92" s="126"/>
      <c r="DW92" s="126"/>
      <c r="DX92" s="126"/>
      <c r="DY92" s="820"/>
      <c r="DZ92" s="128"/>
      <c r="EA92" s="130"/>
      <c r="EB92" s="126"/>
      <c r="EC92" s="126"/>
      <c r="ED92" s="126"/>
      <c r="EE92" s="1276"/>
      <c r="EF92" s="1128"/>
      <c r="EG92" s="11"/>
      <c r="EH92" s="126"/>
      <c r="EI92" s="11"/>
      <c r="EJ92" s="126"/>
      <c r="EK92" s="62"/>
      <c r="EL92" s="1128"/>
      <c r="EM92" s="1128"/>
      <c r="EN92" s="1128"/>
      <c r="EO92" s="126"/>
      <c r="EP92" s="1128"/>
      <c r="EQ92" s="247"/>
      <c r="ER92" s="819"/>
      <c r="ES92" s="126"/>
      <c r="ET92" s="126"/>
      <c r="EU92" s="126"/>
      <c r="EV92" s="126"/>
      <c r="EW92" s="247"/>
      <c r="EX92" s="383">
        <f t="shared" si="8"/>
        <v>1</v>
      </c>
      <c r="EY92" s="384">
        <f t="shared" si="9"/>
        <v>1</v>
      </c>
      <c r="EZ92" s="11">
        <f t="shared" si="6"/>
        <v>2</v>
      </c>
      <c r="FA92" s="384">
        <f t="shared" si="10"/>
        <v>2</v>
      </c>
      <c r="FB92" s="384">
        <f t="shared" si="11"/>
        <v>1</v>
      </c>
      <c r="FC92" s="1292">
        <f t="shared" si="7"/>
        <v>7</v>
      </c>
      <c r="FD92" s="1290"/>
      <c r="FE92" s="1211"/>
      <c r="FF92" s="10">
        <v>1</v>
      </c>
      <c r="FG92" s="10"/>
      <c r="FH92" s="10"/>
      <c r="FI92" s="10"/>
      <c r="FJ92" s="10"/>
      <c r="FK92" s="10"/>
    </row>
    <row r="93" spans="1:167" ht="15.75" x14ac:dyDescent="0.25">
      <c r="A93">
        <v>90</v>
      </c>
      <c r="B93" s="1152" t="s">
        <v>567</v>
      </c>
      <c r="C93" s="64"/>
      <c r="D93" s="126"/>
      <c r="E93" s="126"/>
      <c r="F93" s="126">
        <v>1</v>
      </c>
      <c r="G93" s="126"/>
      <c r="H93" s="126">
        <v>1</v>
      </c>
      <c r="I93" s="126">
        <v>1</v>
      </c>
      <c r="J93" s="126"/>
      <c r="K93" s="15"/>
      <c r="L93" s="126"/>
      <c r="M93" s="126"/>
      <c r="N93" s="1128"/>
      <c r="O93" s="126"/>
      <c r="P93" s="247"/>
      <c r="Q93" s="247"/>
      <c r="R93" s="247"/>
      <c r="S93" s="820"/>
      <c r="T93" s="819"/>
      <c r="U93" s="126"/>
      <c r="V93" s="1128"/>
      <c r="W93" s="126"/>
      <c r="X93" s="126"/>
      <c r="Y93" s="1128"/>
      <c r="Z93" s="126"/>
      <c r="AA93" s="1128"/>
      <c r="AB93" s="1208">
        <v>1</v>
      </c>
      <c r="AC93" s="126"/>
      <c r="AD93" s="126"/>
      <c r="AE93" s="126"/>
      <c r="AF93" s="126"/>
      <c r="AG93" s="126"/>
      <c r="AH93" s="1167"/>
      <c r="AI93" s="1154"/>
      <c r="AJ93" s="1128"/>
      <c r="AK93" s="1128"/>
      <c r="AL93" s="1128"/>
      <c r="AM93" s="1128"/>
      <c r="AN93" s="1128"/>
      <c r="AO93" s="1128"/>
      <c r="AP93" s="1128"/>
      <c r="AQ93" s="1128"/>
      <c r="AR93" s="1128"/>
      <c r="AS93" s="1128"/>
      <c r="AT93" s="1155"/>
      <c r="AU93" s="1155"/>
      <c r="AV93" s="1156"/>
      <c r="AW93" s="1157"/>
      <c r="AX93" s="1128"/>
      <c r="AY93" s="1128"/>
      <c r="AZ93" s="1128"/>
      <c r="BA93" s="1128"/>
      <c r="BB93" s="1157"/>
      <c r="BC93" s="1157"/>
      <c r="BD93" s="126"/>
      <c r="BE93" s="126"/>
      <c r="BF93" s="1157"/>
      <c r="BG93" s="126"/>
      <c r="BH93" s="820"/>
      <c r="BI93" s="128"/>
      <c r="BJ93" s="126"/>
      <c r="BK93" s="11"/>
      <c r="BL93" s="322"/>
      <c r="BM93" s="11"/>
      <c r="BN93" s="11"/>
      <c r="BO93" s="1157"/>
      <c r="BP93" s="11"/>
      <c r="BQ93" s="11"/>
      <c r="BR93" s="1129"/>
      <c r="BS93" s="1129"/>
      <c r="BT93" s="11"/>
      <c r="BU93" s="820"/>
      <c r="BV93" s="128"/>
      <c r="BW93" s="11"/>
      <c r="BX93" s="11"/>
      <c r="BY93" s="11"/>
      <c r="BZ93" s="126"/>
      <c r="CA93" s="11"/>
      <c r="CB93" s="126"/>
      <c r="CC93" s="126"/>
      <c r="CD93" s="11"/>
      <c r="CE93" s="126"/>
      <c r="CF93" s="11">
        <v>1</v>
      </c>
      <c r="CG93" s="210"/>
      <c r="CH93" s="322"/>
      <c r="CI93" s="11"/>
      <c r="CJ93" s="126"/>
      <c r="CK93" s="126"/>
      <c r="CL93" s="11"/>
      <c r="CM93" s="62">
        <v>1</v>
      </c>
      <c r="CN93" s="1128"/>
      <c r="CO93" s="126"/>
      <c r="CP93" s="126"/>
      <c r="CQ93" s="126"/>
      <c r="CR93" s="1128"/>
      <c r="CS93" s="126"/>
      <c r="CT93" s="1128"/>
      <c r="CU93" s="126"/>
      <c r="CV93" s="1128"/>
      <c r="CW93" s="1128"/>
      <c r="CX93" s="126"/>
      <c r="CY93" s="1128"/>
      <c r="CZ93" s="1128"/>
      <c r="DA93" s="1154"/>
      <c r="DB93" s="1128"/>
      <c r="DC93" s="1128"/>
      <c r="DD93" s="1128"/>
      <c r="DE93" s="1128"/>
      <c r="DF93" s="1128"/>
      <c r="DG93" s="1128"/>
      <c r="DH93" s="1128"/>
      <c r="DI93" s="1128"/>
      <c r="DJ93" s="1128"/>
      <c r="DK93" s="1251"/>
      <c r="DL93" s="1252"/>
      <c r="DM93" s="1253"/>
      <c r="DN93" s="819"/>
      <c r="DO93" s="126"/>
      <c r="DP93" s="126"/>
      <c r="DQ93" s="1128"/>
      <c r="DR93" s="126"/>
      <c r="DS93" s="126"/>
      <c r="DT93" s="126"/>
      <c r="DU93" s="126"/>
      <c r="DV93" s="126"/>
      <c r="DW93" s="126"/>
      <c r="DX93" s="126"/>
      <c r="DY93" s="820"/>
      <c r="DZ93" s="128"/>
      <c r="EA93" s="130"/>
      <c r="EB93" s="126"/>
      <c r="EC93" s="126"/>
      <c r="ED93" s="126"/>
      <c r="EE93" s="1276"/>
      <c r="EF93" s="1128"/>
      <c r="EG93" s="11"/>
      <c r="EH93" s="126"/>
      <c r="EI93" s="11"/>
      <c r="EJ93" s="126"/>
      <c r="EK93" s="62"/>
      <c r="EL93" s="1128"/>
      <c r="EM93" s="1128"/>
      <c r="EN93" s="1128"/>
      <c r="EO93" s="126"/>
      <c r="EP93" s="1128"/>
      <c r="EQ93" s="247"/>
      <c r="ER93" s="819"/>
      <c r="ES93" s="126"/>
      <c r="ET93" s="126"/>
      <c r="EU93" s="126"/>
      <c r="EV93" s="126"/>
      <c r="EW93" s="247"/>
      <c r="EX93" s="383">
        <f t="shared" si="8"/>
        <v>1</v>
      </c>
      <c r="EY93" s="384">
        <f t="shared" si="9"/>
        <v>2</v>
      </c>
      <c r="EZ93" s="11">
        <f t="shared" si="6"/>
        <v>1</v>
      </c>
      <c r="FA93" s="384">
        <f t="shared" si="10"/>
        <v>1</v>
      </c>
      <c r="FB93" s="384">
        <f t="shared" si="11"/>
        <v>0</v>
      </c>
      <c r="FC93" s="1292">
        <f t="shared" si="7"/>
        <v>5</v>
      </c>
      <c r="FD93" s="1290"/>
      <c r="FE93" s="1211">
        <v>1</v>
      </c>
      <c r="FF93" s="10"/>
      <c r="FG93" s="10"/>
      <c r="FH93" s="10"/>
      <c r="FI93" s="10"/>
      <c r="FJ93" s="10"/>
      <c r="FK93" s="10"/>
    </row>
    <row r="94" spans="1:167" ht="15.75" x14ac:dyDescent="0.25">
      <c r="A94">
        <v>91</v>
      </c>
      <c r="B94" s="1152" t="s">
        <v>259</v>
      </c>
      <c r="C94" s="64"/>
      <c r="D94" s="126"/>
      <c r="E94" s="126"/>
      <c r="F94" s="126"/>
      <c r="G94" s="126"/>
      <c r="H94" s="126"/>
      <c r="I94" s="126"/>
      <c r="J94" s="126"/>
      <c r="K94" s="15"/>
      <c r="L94" s="126"/>
      <c r="M94" s="126"/>
      <c r="N94" s="1128"/>
      <c r="O94" s="126"/>
      <c r="P94" s="247"/>
      <c r="Q94" s="247"/>
      <c r="R94" s="247"/>
      <c r="S94" s="820"/>
      <c r="T94" s="819"/>
      <c r="U94" s="126"/>
      <c r="V94" s="1128"/>
      <c r="W94" s="126"/>
      <c r="X94" s="126"/>
      <c r="Y94" s="1128"/>
      <c r="Z94" s="126">
        <v>1</v>
      </c>
      <c r="AA94" s="1128"/>
      <c r="AB94" s="1208"/>
      <c r="AC94" s="126"/>
      <c r="AD94" s="126"/>
      <c r="AE94" s="126"/>
      <c r="AF94" s="126"/>
      <c r="AG94" s="126">
        <v>1</v>
      </c>
      <c r="AH94" s="1167"/>
      <c r="AI94" s="1154"/>
      <c r="AJ94" s="1128"/>
      <c r="AK94" s="1128"/>
      <c r="AL94" s="1128"/>
      <c r="AM94" s="1128"/>
      <c r="AN94" s="1128"/>
      <c r="AO94" s="1128"/>
      <c r="AP94" s="1128"/>
      <c r="AQ94" s="1128"/>
      <c r="AR94" s="1128"/>
      <c r="AS94" s="1128"/>
      <c r="AT94" s="1155"/>
      <c r="AU94" s="1155"/>
      <c r="AV94" s="1156"/>
      <c r="AW94" s="1157"/>
      <c r="AX94" s="1128"/>
      <c r="AY94" s="1128"/>
      <c r="AZ94" s="1128"/>
      <c r="BA94" s="1128"/>
      <c r="BB94" s="1157"/>
      <c r="BC94" s="1157"/>
      <c r="BD94" s="126"/>
      <c r="BE94" s="126"/>
      <c r="BF94" s="1157"/>
      <c r="BG94" s="126"/>
      <c r="BH94" s="820"/>
      <c r="BI94" s="128"/>
      <c r="BJ94" s="126"/>
      <c r="BK94" s="11"/>
      <c r="BL94" s="322"/>
      <c r="BM94" s="11"/>
      <c r="BN94" s="11"/>
      <c r="BO94" s="1157"/>
      <c r="BP94" s="11"/>
      <c r="BQ94" s="11"/>
      <c r="BR94" s="1129"/>
      <c r="BS94" s="1129"/>
      <c r="BT94" s="11"/>
      <c r="BU94" s="820"/>
      <c r="BV94" s="128"/>
      <c r="BW94" s="11"/>
      <c r="BX94" s="11"/>
      <c r="BY94" s="11"/>
      <c r="BZ94" s="126"/>
      <c r="CA94" s="11"/>
      <c r="CB94" s="126"/>
      <c r="CC94" s="126"/>
      <c r="CD94" s="11"/>
      <c r="CE94" s="126"/>
      <c r="CF94" s="11"/>
      <c r="CG94" s="210"/>
      <c r="CH94" s="322"/>
      <c r="CI94" s="11">
        <v>1</v>
      </c>
      <c r="CJ94" s="126"/>
      <c r="CK94" s="126"/>
      <c r="CL94" s="11">
        <v>1</v>
      </c>
      <c r="CM94" s="62"/>
      <c r="CN94" s="1128"/>
      <c r="CO94" s="126"/>
      <c r="CP94" s="126"/>
      <c r="CQ94" s="126"/>
      <c r="CR94" s="1128"/>
      <c r="CS94" s="126"/>
      <c r="CT94" s="1128"/>
      <c r="CU94" s="126"/>
      <c r="CV94" s="1128"/>
      <c r="CW94" s="1128"/>
      <c r="CX94" s="126"/>
      <c r="CY94" s="1128"/>
      <c r="CZ94" s="1128"/>
      <c r="DA94" s="1154"/>
      <c r="DB94" s="1128"/>
      <c r="DC94" s="1128"/>
      <c r="DD94" s="1128"/>
      <c r="DE94" s="1128"/>
      <c r="DF94" s="1128"/>
      <c r="DG94" s="1128"/>
      <c r="DH94" s="1128"/>
      <c r="DI94" s="1128"/>
      <c r="DJ94" s="1128"/>
      <c r="DK94" s="1251"/>
      <c r="DL94" s="1252"/>
      <c r="DM94" s="1253"/>
      <c r="DN94" s="819">
        <v>1</v>
      </c>
      <c r="DO94" s="126"/>
      <c r="DP94" s="126"/>
      <c r="DQ94" s="1128"/>
      <c r="DR94" s="126"/>
      <c r="DS94" s="126"/>
      <c r="DT94" s="126"/>
      <c r="DU94" s="126"/>
      <c r="DV94" s="126"/>
      <c r="DW94" s="126"/>
      <c r="DX94" s="126"/>
      <c r="DY94" s="820"/>
      <c r="DZ94" s="128">
        <v>1</v>
      </c>
      <c r="EA94" s="130"/>
      <c r="EB94" s="126"/>
      <c r="EC94" s="126"/>
      <c r="ED94" s="126"/>
      <c r="EE94" s="1276"/>
      <c r="EF94" s="1128"/>
      <c r="EG94" s="11"/>
      <c r="EH94" s="126"/>
      <c r="EI94" s="11"/>
      <c r="EJ94" s="126"/>
      <c r="EK94" s="62"/>
      <c r="EL94" s="1128"/>
      <c r="EM94" s="1128"/>
      <c r="EN94" s="1128"/>
      <c r="EO94" s="126"/>
      <c r="EP94" s="1128"/>
      <c r="EQ94" s="247">
        <v>1</v>
      </c>
      <c r="ER94" s="819"/>
      <c r="ES94" s="126"/>
      <c r="ET94" s="126"/>
      <c r="EU94" s="126"/>
      <c r="EV94" s="126"/>
      <c r="EW94" s="247"/>
      <c r="EX94" s="383">
        <f t="shared" si="8"/>
        <v>0</v>
      </c>
      <c r="EY94" s="384">
        <f t="shared" si="9"/>
        <v>7</v>
      </c>
      <c r="EZ94" s="11">
        <f t="shared" si="6"/>
        <v>0</v>
      </c>
      <c r="FA94" s="384">
        <f t="shared" si="10"/>
        <v>0</v>
      </c>
      <c r="FB94" s="384">
        <f t="shared" si="11"/>
        <v>0</v>
      </c>
      <c r="FC94" s="1292">
        <f t="shared" si="7"/>
        <v>7</v>
      </c>
      <c r="FD94" s="1290"/>
      <c r="FE94" s="1211"/>
      <c r="FF94" s="10">
        <v>1</v>
      </c>
      <c r="FG94" s="10"/>
      <c r="FH94" s="10"/>
      <c r="FI94" s="10"/>
      <c r="FJ94" s="10"/>
      <c r="FK94" s="10"/>
    </row>
    <row r="95" spans="1:167" ht="15.75" x14ac:dyDescent="0.25">
      <c r="A95">
        <v>92</v>
      </c>
      <c r="B95" s="1152" t="s">
        <v>1262</v>
      </c>
      <c r="C95" s="64"/>
      <c r="D95" s="126"/>
      <c r="E95" s="126"/>
      <c r="F95" s="126"/>
      <c r="G95" s="126"/>
      <c r="H95" s="126"/>
      <c r="I95" s="126"/>
      <c r="J95" s="126">
        <v>1</v>
      </c>
      <c r="K95" s="15"/>
      <c r="L95" s="126"/>
      <c r="M95" s="126"/>
      <c r="N95" s="1128"/>
      <c r="O95" s="126"/>
      <c r="P95" s="247"/>
      <c r="Q95" s="247"/>
      <c r="R95" s="247"/>
      <c r="S95" s="820"/>
      <c r="T95" s="819"/>
      <c r="U95" s="126"/>
      <c r="V95" s="1130"/>
      <c r="W95" s="126"/>
      <c r="X95" s="126"/>
      <c r="Y95" s="1130"/>
      <c r="Z95" s="126">
        <v>1</v>
      </c>
      <c r="AA95" s="1130"/>
      <c r="AB95" s="1208"/>
      <c r="AC95" s="126"/>
      <c r="AD95" s="126"/>
      <c r="AE95" s="126"/>
      <c r="AF95" s="126"/>
      <c r="AG95" s="126"/>
      <c r="AH95" s="1155"/>
      <c r="AI95" s="1154"/>
      <c r="AJ95" s="1128"/>
      <c r="AK95" s="1128"/>
      <c r="AL95" s="1128"/>
      <c r="AM95" s="1128"/>
      <c r="AN95" s="1128"/>
      <c r="AO95" s="1128"/>
      <c r="AP95" s="1128"/>
      <c r="AQ95" s="1128"/>
      <c r="AR95" s="1128"/>
      <c r="AS95" s="1128"/>
      <c r="AT95" s="1155"/>
      <c r="AU95" s="1155"/>
      <c r="AV95" s="1156"/>
      <c r="AW95" s="1157"/>
      <c r="AX95" s="1128"/>
      <c r="AY95" s="1128"/>
      <c r="AZ95" s="1128"/>
      <c r="BA95" s="1128"/>
      <c r="BB95" s="1157"/>
      <c r="BC95" s="1157"/>
      <c r="BD95" s="126"/>
      <c r="BE95" s="126"/>
      <c r="BF95" s="1157"/>
      <c r="BG95" s="126"/>
      <c r="BH95" s="820"/>
      <c r="BI95" s="128"/>
      <c r="BJ95" s="126"/>
      <c r="BK95" s="11"/>
      <c r="BL95" s="322"/>
      <c r="BM95" s="11"/>
      <c r="BN95" s="11"/>
      <c r="BO95" s="1157"/>
      <c r="BP95" s="11"/>
      <c r="BQ95" s="11"/>
      <c r="BR95" s="1129"/>
      <c r="BS95" s="1129"/>
      <c r="BT95" s="11"/>
      <c r="BU95" s="820"/>
      <c r="BV95" s="128"/>
      <c r="BW95" s="11"/>
      <c r="BX95" s="11"/>
      <c r="BY95" s="11"/>
      <c r="BZ95" s="126"/>
      <c r="CA95" s="11"/>
      <c r="CB95" s="126"/>
      <c r="CC95" s="126"/>
      <c r="CD95" s="11"/>
      <c r="CE95" s="126"/>
      <c r="CF95" s="11"/>
      <c r="CG95" s="210"/>
      <c r="CH95" s="322"/>
      <c r="CI95" s="11"/>
      <c r="CJ95" s="126"/>
      <c r="CK95" s="126"/>
      <c r="CL95" s="11"/>
      <c r="CM95" s="62"/>
      <c r="CN95" s="1128"/>
      <c r="CO95" s="126"/>
      <c r="CP95" s="126"/>
      <c r="CQ95" s="126"/>
      <c r="CR95" s="1128"/>
      <c r="CS95" s="126"/>
      <c r="CT95" s="1128"/>
      <c r="CU95" s="126"/>
      <c r="CV95" s="1128"/>
      <c r="CW95" s="1128"/>
      <c r="CX95" s="126"/>
      <c r="CY95" s="1128"/>
      <c r="CZ95" s="1128"/>
      <c r="DA95" s="1154"/>
      <c r="DB95" s="1128"/>
      <c r="DC95" s="1128"/>
      <c r="DD95" s="1128"/>
      <c r="DE95" s="1128"/>
      <c r="DF95" s="1128"/>
      <c r="DG95" s="1128"/>
      <c r="DH95" s="1128"/>
      <c r="DI95" s="1128"/>
      <c r="DJ95" s="1128"/>
      <c r="DK95" s="1251"/>
      <c r="DL95" s="1252"/>
      <c r="DM95" s="1253"/>
      <c r="DN95" s="819"/>
      <c r="DO95" s="126"/>
      <c r="DP95" s="126"/>
      <c r="DQ95" s="1128"/>
      <c r="DR95" s="126"/>
      <c r="DS95" s="126"/>
      <c r="DT95" s="126"/>
      <c r="DU95" s="126"/>
      <c r="DV95" s="126"/>
      <c r="DW95" s="126"/>
      <c r="DX95" s="126"/>
      <c r="DY95" s="820"/>
      <c r="DZ95" s="128"/>
      <c r="EA95" s="130"/>
      <c r="EB95" s="126"/>
      <c r="EC95" s="126"/>
      <c r="ED95" s="126"/>
      <c r="EE95" s="1276"/>
      <c r="EF95" s="1128"/>
      <c r="EG95" s="11"/>
      <c r="EH95" s="126"/>
      <c r="EI95" s="11"/>
      <c r="EJ95" s="126"/>
      <c r="EK95" s="62"/>
      <c r="EL95" s="1128"/>
      <c r="EM95" s="1128"/>
      <c r="EN95" s="1128"/>
      <c r="EO95" s="126"/>
      <c r="EP95" s="1128"/>
      <c r="EQ95" s="247"/>
      <c r="ER95" s="819"/>
      <c r="ES95" s="126"/>
      <c r="ET95" s="126"/>
      <c r="EU95" s="126"/>
      <c r="EV95" s="126"/>
      <c r="EW95" s="247"/>
      <c r="EX95" s="383">
        <f t="shared" si="8"/>
        <v>0</v>
      </c>
      <c r="EY95" s="384">
        <f t="shared" si="9"/>
        <v>2</v>
      </c>
      <c r="EZ95" s="11">
        <f t="shared" si="6"/>
        <v>0</v>
      </c>
      <c r="FA95" s="384">
        <f t="shared" si="10"/>
        <v>0</v>
      </c>
      <c r="FB95" s="384">
        <f t="shared" si="11"/>
        <v>0</v>
      </c>
      <c r="FC95" s="1292">
        <f t="shared" si="7"/>
        <v>2</v>
      </c>
      <c r="FD95" s="1290"/>
      <c r="FE95" s="1211">
        <v>1</v>
      </c>
      <c r="FF95" s="10"/>
      <c r="FG95" s="10"/>
      <c r="FH95" s="10"/>
      <c r="FI95" s="10"/>
      <c r="FJ95" s="10"/>
      <c r="FK95" s="10"/>
    </row>
    <row r="96" spans="1:167" ht="15.75" x14ac:dyDescent="0.25">
      <c r="A96">
        <v>93</v>
      </c>
      <c r="B96" s="1152" t="s">
        <v>1263</v>
      </c>
      <c r="C96" s="64"/>
      <c r="D96" s="126"/>
      <c r="E96" s="126"/>
      <c r="F96" s="126"/>
      <c r="G96" s="126"/>
      <c r="H96" s="126"/>
      <c r="I96" s="126"/>
      <c r="J96" s="126">
        <v>1</v>
      </c>
      <c r="K96" s="15"/>
      <c r="L96" s="126"/>
      <c r="M96" s="126"/>
      <c r="N96" s="1128"/>
      <c r="O96" s="126"/>
      <c r="P96" s="247"/>
      <c r="Q96" s="247"/>
      <c r="R96" s="247"/>
      <c r="S96" s="820"/>
      <c r="T96" s="819"/>
      <c r="U96" s="126"/>
      <c r="V96" s="1128"/>
      <c r="W96" s="126"/>
      <c r="X96" s="126"/>
      <c r="Y96" s="1128"/>
      <c r="Z96" s="126">
        <v>1</v>
      </c>
      <c r="AA96" s="1128"/>
      <c r="AB96" s="1208"/>
      <c r="AC96" s="126"/>
      <c r="AD96" s="126"/>
      <c r="AE96" s="126"/>
      <c r="AF96" s="126"/>
      <c r="AG96" s="126"/>
      <c r="AH96" s="1155"/>
      <c r="AI96" s="1154"/>
      <c r="AJ96" s="1128"/>
      <c r="AK96" s="1128"/>
      <c r="AL96" s="1128"/>
      <c r="AM96" s="1128"/>
      <c r="AN96" s="1128"/>
      <c r="AO96" s="1128"/>
      <c r="AP96" s="1128"/>
      <c r="AQ96" s="1128"/>
      <c r="AR96" s="1128"/>
      <c r="AS96" s="1128"/>
      <c r="AT96" s="1155"/>
      <c r="AU96" s="1155"/>
      <c r="AV96" s="1156"/>
      <c r="AW96" s="1157"/>
      <c r="AX96" s="1128"/>
      <c r="AY96" s="1128"/>
      <c r="AZ96" s="1128"/>
      <c r="BA96" s="1128"/>
      <c r="BB96" s="1157"/>
      <c r="BC96" s="1157"/>
      <c r="BD96" s="126"/>
      <c r="BE96" s="126"/>
      <c r="BF96" s="1157"/>
      <c r="BG96" s="126"/>
      <c r="BH96" s="820"/>
      <c r="BI96" s="128"/>
      <c r="BJ96" s="126"/>
      <c r="BK96" s="11"/>
      <c r="BL96" s="322"/>
      <c r="BM96" s="11"/>
      <c r="BN96" s="11"/>
      <c r="BO96" s="1157"/>
      <c r="BP96" s="11"/>
      <c r="BQ96" s="11"/>
      <c r="BR96" s="1129"/>
      <c r="BS96" s="1129"/>
      <c r="BT96" s="11"/>
      <c r="BU96" s="820"/>
      <c r="BV96" s="128"/>
      <c r="BW96" s="11"/>
      <c r="BX96" s="11"/>
      <c r="BY96" s="11"/>
      <c r="BZ96" s="126"/>
      <c r="CA96" s="11"/>
      <c r="CB96" s="126"/>
      <c r="CC96" s="126"/>
      <c r="CD96" s="11"/>
      <c r="CE96" s="126"/>
      <c r="CF96" s="11"/>
      <c r="CG96" s="210"/>
      <c r="CH96" s="322"/>
      <c r="CI96" s="11"/>
      <c r="CJ96" s="126"/>
      <c r="CK96" s="126"/>
      <c r="CL96" s="11"/>
      <c r="CM96" s="62"/>
      <c r="CN96" s="1128"/>
      <c r="CO96" s="126"/>
      <c r="CP96" s="126"/>
      <c r="CQ96" s="126"/>
      <c r="CR96" s="1128"/>
      <c r="CS96" s="126"/>
      <c r="CT96" s="1128"/>
      <c r="CU96" s="126"/>
      <c r="CV96" s="1128"/>
      <c r="CW96" s="1128"/>
      <c r="CX96" s="126"/>
      <c r="CY96" s="1128"/>
      <c r="CZ96" s="1128"/>
      <c r="DA96" s="1154"/>
      <c r="DB96" s="1128"/>
      <c r="DC96" s="1128"/>
      <c r="DD96" s="1128"/>
      <c r="DE96" s="1128"/>
      <c r="DF96" s="1128"/>
      <c r="DG96" s="1128"/>
      <c r="DH96" s="1128"/>
      <c r="DI96" s="1128"/>
      <c r="DJ96" s="1128"/>
      <c r="DK96" s="1251"/>
      <c r="DL96" s="1252"/>
      <c r="DM96" s="1253"/>
      <c r="DN96" s="819"/>
      <c r="DO96" s="126"/>
      <c r="DP96" s="126"/>
      <c r="DQ96" s="1128"/>
      <c r="DR96" s="126"/>
      <c r="DS96" s="126"/>
      <c r="DT96" s="126"/>
      <c r="DU96" s="126"/>
      <c r="DV96" s="126"/>
      <c r="DW96" s="126"/>
      <c r="DX96" s="126"/>
      <c r="DY96" s="820"/>
      <c r="DZ96" s="128"/>
      <c r="EA96" s="130"/>
      <c r="EB96" s="126"/>
      <c r="EC96" s="126"/>
      <c r="ED96" s="126"/>
      <c r="EE96" s="1276"/>
      <c r="EF96" s="1128"/>
      <c r="EG96" s="11"/>
      <c r="EH96" s="126"/>
      <c r="EI96" s="11"/>
      <c r="EJ96" s="126"/>
      <c r="EK96" s="62"/>
      <c r="EL96" s="1128"/>
      <c r="EM96" s="1128"/>
      <c r="EN96" s="1128"/>
      <c r="EO96" s="126"/>
      <c r="EP96" s="1128"/>
      <c r="EQ96" s="247"/>
      <c r="ER96" s="819"/>
      <c r="ES96" s="126"/>
      <c r="ET96" s="126"/>
      <c r="EU96" s="126"/>
      <c r="EV96" s="126"/>
      <c r="EW96" s="247"/>
      <c r="EX96" s="383">
        <f t="shared" si="8"/>
        <v>0</v>
      </c>
      <c r="EY96" s="384">
        <f t="shared" si="9"/>
        <v>2</v>
      </c>
      <c r="EZ96" s="11">
        <f t="shared" si="6"/>
        <v>0</v>
      </c>
      <c r="FA96" s="384">
        <f t="shared" si="10"/>
        <v>0</v>
      </c>
      <c r="FB96" s="384">
        <f t="shared" si="11"/>
        <v>0</v>
      </c>
      <c r="FC96" s="1292">
        <f t="shared" si="7"/>
        <v>2</v>
      </c>
      <c r="FD96" s="1290"/>
      <c r="FE96" s="1211">
        <v>1</v>
      </c>
      <c r="FF96" s="10"/>
      <c r="FG96" s="10"/>
      <c r="FH96" s="10"/>
      <c r="FI96" s="10"/>
      <c r="FJ96" s="10"/>
      <c r="FK96" s="10"/>
    </row>
    <row r="97" spans="1:167" ht="15.75" x14ac:dyDescent="0.25">
      <c r="A97">
        <v>94</v>
      </c>
      <c r="B97" s="1152" t="s">
        <v>271</v>
      </c>
      <c r="C97" s="64"/>
      <c r="D97" s="126"/>
      <c r="E97" s="126"/>
      <c r="F97" s="126"/>
      <c r="G97" s="126"/>
      <c r="H97" s="126"/>
      <c r="I97" s="126"/>
      <c r="J97" s="126"/>
      <c r="K97" s="15"/>
      <c r="L97" s="126"/>
      <c r="M97" s="126"/>
      <c r="N97" s="1128"/>
      <c r="O97" s="126"/>
      <c r="P97" s="247"/>
      <c r="Q97" s="247"/>
      <c r="R97" s="247"/>
      <c r="S97" s="820"/>
      <c r="T97" s="819"/>
      <c r="U97" s="126"/>
      <c r="V97" s="1128"/>
      <c r="W97" s="126"/>
      <c r="X97" s="126"/>
      <c r="Y97" s="1128"/>
      <c r="Z97" s="126"/>
      <c r="AA97" s="1128"/>
      <c r="AB97" s="1208"/>
      <c r="AC97" s="126"/>
      <c r="AD97" s="126"/>
      <c r="AE97" s="126"/>
      <c r="AF97" s="126"/>
      <c r="AG97" s="126"/>
      <c r="AH97" s="1155"/>
      <c r="AI97" s="1154"/>
      <c r="AJ97" s="1128"/>
      <c r="AK97" s="1128"/>
      <c r="AL97" s="1128"/>
      <c r="AM97" s="1128"/>
      <c r="AN97" s="1128"/>
      <c r="AO97" s="1128"/>
      <c r="AP97" s="1128"/>
      <c r="AQ97" s="1128"/>
      <c r="AR97" s="1128"/>
      <c r="AS97" s="1128"/>
      <c r="AT97" s="1155"/>
      <c r="AU97" s="1155"/>
      <c r="AV97" s="1156"/>
      <c r="AW97" s="1157"/>
      <c r="AX97" s="1128"/>
      <c r="AY97" s="1128"/>
      <c r="AZ97" s="1128"/>
      <c r="BA97" s="1128"/>
      <c r="BB97" s="1157"/>
      <c r="BC97" s="1157"/>
      <c r="BD97" s="126"/>
      <c r="BE97" s="126"/>
      <c r="BF97" s="1157"/>
      <c r="BG97" s="126"/>
      <c r="BH97" s="820"/>
      <c r="BI97" s="128"/>
      <c r="BJ97" s="126"/>
      <c r="BK97" s="11"/>
      <c r="BL97" s="1137">
        <v>1</v>
      </c>
      <c r="BM97" s="11"/>
      <c r="BN97" s="11"/>
      <c r="BO97" s="1157"/>
      <c r="BP97" s="11"/>
      <c r="BQ97" s="11"/>
      <c r="BR97" s="1129"/>
      <c r="BS97" s="1129">
        <v>1</v>
      </c>
      <c r="BT97" s="11"/>
      <c r="BU97" s="820"/>
      <c r="BV97" s="128"/>
      <c r="BW97" s="11"/>
      <c r="BX97" s="11"/>
      <c r="BY97" s="11">
        <v>1</v>
      </c>
      <c r="BZ97" s="126"/>
      <c r="CA97" s="11"/>
      <c r="CB97" s="126"/>
      <c r="CC97" s="126"/>
      <c r="CD97" s="11"/>
      <c r="CE97" s="126">
        <v>1</v>
      </c>
      <c r="CF97" s="11"/>
      <c r="CG97" s="210"/>
      <c r="CH97" s="322"/>
      <c r="CI97" s="11"/>
      <c r="CJ97" s="126"/>
      <c r="CK97" s="126">
        <v>1</v>
      </c>
      <c r="CL97" s="11"/>
      <c r="CM97" s="62"/>
      <c r="CN97" s="1128"/>
      <c r="CO97" s="126"/>
      <c r="CP97" s="126"/>
      <c r="CQ97" s="126"/>
      <c r="CR97" s="1128"/>
      <c r="CS97" s="126"/>
      <c r="CT97" s="1128"/>
      <c r="CU97" s="126"/>
      <c r="CV97" s="1128"/>
      <c r="CW97" s="1128"/>
      <c r="CX97" s="126"/>
      <c r="CY97" s="1128"/>
      <c r="CZ97" s="1128"/>
      <c r="DA97" s="1154"/>
      <c r="DB97" s="1128"/>
      <c r="DC97" s="1128"/>
      <c r="DD97" s="1128"/>
      <c r="DE97" s="1128"/>
      <c r="DF97" s="1128"/>
      <c r="DG97" s="1128"/>
      <c r="DH97" s="1128"/>
      <c r="DI97" s="1128"/>
      <c r="DJ97" s="1128"/>
      <c r="DK97" s="1251"/>
      <c r="DL97" s="1252"/>
      <c r="DM97" s="1253"/>
      <c r="DN97" s="819"/>
      <c r="DO97" s="126"/>
      <c r="DP97" s="126"/>
      <c r="DQ97" s="1128"/>
      <c r="DR97" s="126"/>
      <c r="DS97" s="126"/>
      <c r="DT97" s="126"/>
      <c r="DU97" s="126"/>
      <c r="DV97" s="126">
        <v>1</v>
      </c>
      <c r="DW97" s="126"/>
      <c r="DX97" s="126"/>
      <c r="DY97" s="820"/>
      <c r="DZ97" s="128"/>
      <c r="EA97" s="130"/>
      <c r="EB97" s="126"/>
      <c r="EC97" s="126"/>
      <c r="ED97" s="126"/>
      <c r="EE97" s="1276"/>
      <c r="EF97" s="1128"/>
      <c r="EG97" s="11"/>
      <c r="EH97" s="126"/>
      <c r="EI97" s="11"/>
      <c r="EJ97" s="126"/>
      <c r="EK97" s="62"/>
      <c r="EL97" s="1128"/>
      <c r="EM97" s="1128"/>
      <c r="EN97" s="1128"/>
      <c r="EO97" s="126"/>
      <c r="EP97" s="1128"/>
      <c r="EQ97" s="247"/>
      <c r="ER97" s="819"/>
      <c r="ES97" s="126"/>
      <c r="ET97" s="126"/>
      <c r="EU97" s="126"/>
      <c r="EV97" s="126"/>
      <c r="EW97" s="247"/>
      <c r="EX97" s="383">
        <f t="shared" si="8"/>
        <v>0</v>
      </c>
      <c r="EY97" s="384">
        <f t="shared" si="9"/>
        <v>0</v>
      </c>
      <c r="EZ97" s="11">
        <f t="shared" si="6"/>
        <v>0</v>
      </c>
      <c r="FA97" s="384">
        <f t="shared" si="10"/>
        <v>0</v>
      </c>
      <c r="FB97" s="384">
        <f t="shared" si="11"/>
        <v>6</v>
      </c>
      <c r="FC97" s="1292">
        <f t="shared" si="7"/>
        <v>6</v>
      </c>
      <c r="FD97" s="1290"/>
      <c r="FE97" s="1211"/>
      <c r="FF97" s="10">
        <v>1</v>
      </c>
      <c r="FG97" s="10"/>
      <c r="FH97" s="10"/>
      <c r="FI97" s="10"/>
      <c r="FJ97" s="10"/>
      <c r="FK97" s="10"/>
    </row>
    <row r="98" spans="1:167" ht="15.75" x14ac:dyDescent="0.25">
      <c r="A98">
        <v>95</v>
      </c>
      <c r="B98" s="1152" t="s">
        <v>1590</v>
      </c>
      <c r="C98" s="64">
        <v>1</v>
      </c>
      <c r="D98" s="126"/>
      <c r="E98" s="126"/>
      <c r="F98" s="126"/>
      <c r="G98" s="126"/>
      <c r="H98" s="126"/>
      <c r="I98" s="126"/>
      <c r="J98" s="126"/>
      <c r="K98" s="15"/>
      <c r="L98" s="126"/>
      <c r="M98" s="126">
        <v>1</v>
      </c>
      <c r="N98" s="1128"/>
      <c r="O98" s="126"/>
      <c r="P98" s="247"/>
      <c r="Q98" s="247"/>
      <c r="R98" s="247"/>
      <c r="S98" s="820"/>
      <c r="T98" s="819"/>
      <c r="U98" s="126"/>
      <c r="V98" s="1128"/>
      <c r="W98" s="126"/>
      <c r="X98" s="126"/>
      <c r="Y98" s="1128"/>
      <c r="Z98" s="126"/>
      <c r="AA98" s="1128"/>
      <c r="AB98" s="1208">
        <v>1</v>
      </c>
      <c r="AC98" s="126"/>
      <c r="AD98" s="126"/>
      <c r="AE98" s="126"/>
      <c r="AF98" s="126"/>
      <c r="AG98" s="126"/>
      <c r="AH98" s="1155"/>
      <c r="AI98" s="1154"/>
      <c r="AJ98" s="1128"/>
      <c r="AK98" s="1128"/>
      <c r="AL98" s="1128"/>
      <c r="AM98" s="1128"/>
      <c r="AN98" s="1128"/>
      <c r="AO98" s="1128"/>
      <c r="AP98" s="1128"/>
      <c r="AQ98" s="1128"/>
      <c r="AR98" s="1128"/>
      <c r="AS98" s="1128"/>
      <c r="AT98" s="1155"/>
      <c r="AU98" s="1155"/>
      <c r="AV98" s="1156"/>
      <c r="AW98" s="1157"/>
      <c r="AX98" s="1128"/>
      <c r="AY98" s="1128"/>
      <c r="AZ98" s="1128"/>
      <c r="BA98" s="1128"/>
      <c r="BB98" s="1157"/>
      <c r="BC98" s="1157"/>
      <c r="BD98" s="126"/>
      <c r="BE98" s="126"/>
      <c r="BF98" s="1157"/>
      <c r="BG98" s="126"/>
      <c r="BH98" s="820"/>
      <c r="BI98" s="128"/>
      <c r="BJ98" s="126"/>
      <c r="BK98" s="11"/>
      <c r="BL98" s="247"/>
      <c r="BM98" s="11"/>
      <c r="BN98" s="11"/>
      <c r="BO98" s="1157"/>
      <c r="BP98" s="11"/>
      <c r="BQ98" s="11"/>
      <c r="BR98" s="1129"/>
      <c r="BS98" s="1129"/>
      <c r="BT98" s="11"/>
      <c r="BU98" s="820"/>
      <c r="BV98" s="128"/>
      <c r="BW98" s="11"/>
      <c r="BX98" s="11"/>
      <c r="BY98" s="11"/>
      <c r="BZ98" s="126"/>
      <c r="CA98" s="11"/>
      <c r="CB98" s="15"/>
      <c r="CC98" s="126"/>
      <c r="CD98" s="11"/>
      <c r="CE98" s="15"/>
      <c r="CF98" s="11"/>
      <c r="CG98" s="210"/>
      <c r="CH98" s="690">
        <v>1</v>
      </c>
      <c r="CI98" s="11"/>
      <c r="CJ98" s="15"/>
      <c r="CK98" s="15"/>
      <c r="CL98" s="11"/>
      <c r="CM98" s="62"/>
      <c r="CN98" s="1207"/>
      <c r="CO98" s="15"/>
      <c r="CP98" s="15"/>
      <c r="CQ98" s="15"/>
      <c r="CR98" s="1207"/>
      <c r="CS98" s="15">
        <v>1</v>
      </c>
      <c r="CT98" s="1207"/>
      <c r="CU98" s="15"/>
      <c r="CV98" s="1207"/>
      <c r="CW98" s="1207"/>
      <c r="CX98" s="15"/>
      <c r="CY98" s="1207"/>
      <c r="CZ98" s="1207"/>
      <c r="DA98" s="1241"/>
      <c r="DB98" s="1207"/>
      <c r="DC98" s="1207"/>
      <c r="DD98" s="1207"/>
      <c r="DE98" s="1207"/>
      <c r="DF98" s="1207"/>
      <c r="DG98" s="1207"/>
      <c r="DH98" s="1207"/>
      <c r="DI98" s="1207"/>
      <c r="DJ98" s="1207"/>
      <c r="DK98" s="1247"/>
      <c r="DL98" s="1248"/>
      <c r="DM98" s="1249"/>
      <c r="DN98" s="655"/>
      <c r="DO98" s="15"/>
      <c r="DP98" s="15"/>
      <c r="DQ98" s="1207"/>
      <c r="DR98" s="15"/>
      <c r="DS98" s="15"/>
      <c r="DT98" s="15"/>
      <c r="DU98" s="15"/>
      <c r="DV98" s="126"/>
      <c r="DW98" s="126"/>
      <c r="DX98" s="126"/>
      <c r="DY98" s="820"/>
      <c r="DZ98" s="128"/>
      <c r="EA98" s="130"/>
      <c r="EB98" s="126"/>
      <c r="EC98" s="126"/>
      <c r="ED98" s="126"/>
      <c r="EE98" s="1276"/>
      <c r="EF98" s="1128"/>
      <c r="EG98" s="11"/>
      <c r="EH98" s="126"/>
      <c r="EI98" s="11">
        <v>1</v>
      </c>
      <c r="EJ98" s="126"/>
      <c r="EK98" s="62"/>
      <c r="EL98" s="1128"/>
      <c r="EM98" s="1128"/>
      <c r="EN98" s="1128"/>
      <c r="EO98" s="126"/>
      <c r="EP98" s="1128"/>
      <c r="EQ98" s="247"/>
      <c r="ER98" s="819"/>
      <c r="ES98" s="126"/>
      <c r="ET98" s="126"/>
      <c r="EU98" s="126"/>
      <c r="EV98" s="126"/>
      <c r="EW98" s="247"/>
      <c r="EX98" s="383">
        <f t="shared" si="8"/>
        <v>3</v>
      </c>
      <c r="EY98" s="384">
        <f t="shared" si="9"/>
        <v>0</v>
      </c>
      <c r="EZ98" s="11">
        <f t="shared" si="6"/>
        <v>1</v>
      </c>
      <c r="FA98" s="384">
        <f t="shared" si="10"/>
        <v>1</v>
      </c>
      <c r="FB98" s="384">
        <f t="shared" si="11"/>
        <v>0</v>
      </c>
      <c r="FC98" s="1292">
        <f t="shared" si="7"/>
        <v>5</v>
      </c>
      <c r="FD98" s="1290"/>
      <c r="FE98" s="1211">
        <v>1</v>
      </c>
      <c r="FF98" s="10"/>
      <c r="FG98" s="10"/>
      <c r="FH98" s="10"/>
      <c r="FI98" s="10"/>
      <c r="FJ98" s="10"/>
      <c r="FK98" s="10"/>
    </row>
    <row r="99" spans="1:167" ht="15.75" x14ac:dyDescent="0.25">
      <c r="A99">
        <v>96</v>
      </c>
      <c r="B99" s="1152" t="s">
        <v>496</v>
      </c>
      <c r="C99" s="64"/>
      <c r="D99" s="126"/>
      <c r="E99" s="126"/>
      <c r="F99" s="126"/>
      <c r="G99" s="126"/>
      <c r="H99" s="126"/>
      <c r="I99" s="126"/>
      <c r="J99" s="126"/>
      <c r="K99" s="15"/>
      <c r="L99" s="126"/>
      <c r="M99" s="126"/>
      <c r="N99" s="1128"/>
      <c r="O99" s="126"/>
      <c r="P99" s="247"/>
      <c r="Q99" s="247"/>
      <c r="R99" s="247"/>
      <c r="S99" s="820"/>
      <c r="T99" s="819"/>
      <c r="U99" s="126"/>
      <c r="V99" s="1130"/>
      <c r="W99" s="126"/>
      <c r="X99" s="126"/>
      <c r="Y99" s="1130"/>
      <c r="Z99" s="126"/>
      <c r="AA99" s="1130"/>
      <c r="AB99" s="1208">
        <v>1</v>
      </c>
      <c r="AC99" s="126"/>
      <c r="AD99" s="126"/>
      <c r="AE99" s="126"/>
      <c r="AF99" s="126"/>
      <c r="AG99" s="126"/>
      <c r="AH99" s="1155"/>
      <c r="AI99" s="1154"/>
      <c r="AJ99" s="1128"/>
      <c r="AK99" s="1128"/>
      <c r="AL99" s="1128"/>
      <c r="AM99" s="1128"/>
      <c r="AN99" s="1128"/>
      <c r="AO99" s="1128"/>
      <c r="AP99" s="1128"/>
      <c r="AQ99" s="1128"/>
      <c r="AR99" s="1128"/>
      <c r="AS99" s="1128"/>
      <c r="AT99" s="1155"/>
      <c r="AU99" s="1155"/>
      <c r="AV99" s="1156"/>
      <c r="AW99" s="1157"/>
      <c r="AX99" s="1128"/>
      <c r="AY99" s="1128"/>
      <c r="AZ99" s="1128"/>
      <c r="BA99" s="1128"/>
      <c r="BB99" s="1157"/>
      <c r="BC99" s="1157"/>
      <c r="BD99" s="126"/>
      <c r="BE99" s="126"/>
      <c r="BF99" s="1157"/>
      <c r="BG99" s="126"/>
      <c r="BH99" s="820"/>
      <c r="BI99" s="128"/>
      <c r="BJ99" s="15"/>
      <c r="BK99" s="11"/>
      <c r="BL99" s="322"/>
      <c r="BM99" s="11"/>
      <c r="BN99" s="11"/>
      <c r="BO99" s="1157"/>
      <c r="BP99" s="11"/>
      <c r="BQ99" s="11"/>
      <c r="BR99" s="1129"/>
      <c r="BS99" s="1129"/>
      <c r="BT99" s="11"/>
      <c r="BU99" s="820"/>
      <c r="BV99" s="128"/>
      <c r="BW99" s="11"/>
      <c r="BX99" s="11"/>
      <c r="BY99" s="11"/>
      <c r="BZ99" s="126"/>
      <c r="CA99" s="11"/>
      <c r="CB99" s="126"/>
      <c r="CC99" s="126"/>
      <c r="CD99" s="11"/>
      <c r="CE99" s="126"/>
      <c r="CF99" s="11"/>
      <c r="CG99" s="210"/>
      <c r="CH99" s="322"/>
      <c r="CI99" s="11"/>
      <c r="CJ99" s="126"/>
      <c r="CK99" s="126"/>
      <c r="CL99" s="11"/>
      <c r="CM99" s="62"/>
      <c r="CN99" s="1128"/>
      <c r="CO99" s="126"/>
      <c r="CP99" s="126"/>
      <c r="CQ99" s="126"/>
      <c r="CR99" s="1128"/>
      <c r="CS99" s="126"/>
      <c r="CT99" s="1128"/>
      <c r="CU99" s="126"/>
      <c r="CV99" s="1128"/>
      <c r="CW99" s="1128"/>
      <c r="CX99" s="126"/>
      <c r="CY99" s="1128"/>
      <c r="CZ99" s="1128"/>
      <c r="DA99" s="1154"/>
      <c r="DB99" s="1128"/>
      <c r="DC99" s="1128"/>
      <c r="DD99" s="1128"/>
      <c r="DE99" s="1128"/>
      <c r="DF99" s="1128"/>
      <c r="DG99" s="1128"/>
      <c r="DH99" s="1128"/>
      <c r="DI99" s="1128"/>
      <c r="DJ99" s="1128"/>
      <c r="DK99" s="1251"/>
      <c r="DL99" s="1252"/>
      <c r="DM99" s="1253"/>
      <c r="DN99" s="819"/>
      <c r="DO99" s="126"/>
      <c r="DP99" s="126"/>
      <c r="DQ99" s="1128"/>
      <c r="DR99" s="126"/>
      <c r="DS99" s="126"/>
      <c r="DT99" s="126"/>
      <c r="DU99" s="126"/>
      <c r="DV99" s="126"/>
      <c r="DW99" s="126"/>
      <c r="DX99" s="126"/>
      <c r="DY99" s="820"/>
      <c r="DZ99" s="128"/>
      <c r="EA99" s="130"/>
      <c r="EB99" s="126"/>
      <c r="EC99" s="126"/>
      <c r="ED99" s="126"/>
      <c r="EE99" s="1276"/>
      <c r="EF99" s="1128"/>
      <c r="EG99" s="11"/>
      <c r="EH99" s="126"/>
      <c r="EI99" s="11">
        <v>1</v>
      </c>
      <c r="EJ99" s="126"/>
      <c r="EK99" s="62">
        <v>1</v>
      </c>
      <c r="EL99" s="1128"/>
      <c r="EM99" s="1128"/>
      <c r="EN99" s="1128"/>
      <c r="EO99" s="126"/>
      <c r="EP99" s="1128"/>
      <c r="EQ99" s="247"/>
      <c r="ER99" s="819"/>
      <c r="ES99" s="126"/>
      <c r="ET99" s="126"/>
      <c r="EU99" s="126"/>
      <c r="EV99" s="126"/>
      <c r="EW99" s="247"/>
      <c r="EX99" s="383">
        <f t="shared" si="8"/>
        <v>1</v>
      </c>
      <c r="EY99" s="384">
        <f t="shared" si="9"/>
        <v>0</v>
      </c>
      <c r="EZ99" s="11">
        <f t="shared" si="6"/>
        <v>1</v>
      </c>
      <c r="FA99" s="384">
        <f t="shared" si="10"/>
        <v>0</v>
      </c>
      <c r="FB99" s="384">
        <f t="shared" si="11"/>
        <v>0</v>
      </c>
      <c r="FC99" s="1292">
        <f t="shared" si="7"/>
        <v>2</v>
      </c>
      <c r="FD99" s="1290"/>
      <c r="FE99" s="1211">
        <v>1</v>
      </c>
      <c r="FF99" s="10"/>
      <c r="FG99" s="10"/>
      <c r="FH99" s="10"/>
      <c r="FI99" s="10"/>
      <c r="FJ99" s="10"/>
      <c r="FK99" s="10"/>
    </row>
    <row r="100" spans="1:167" ht="15.75" x14ac:dyDescent="0.25">
      <c r="A100">
        <v>97</v>
      </c>
      <c r="B100" s="1152" t="s">
        <v>1123</v>
      </c>
      <c r="C100" s="64"/>
      <c r="D100" s="126"/>
      <c r="E100" s="126"/>
      <c r="F100" s="126"/>
      <c r="G100" s="126"/>
      <c r="H100" s="126"/>
      <c r="I100" s="126"/>
      <c r="J100" s="126"/>
      <c r="K100" s="15"/>
      <c r="L100" s="126"/>
      <c r="M100" s="126"/>
      <c r="N100" s="1128"/>
      <c r="O100" s="126"/>
      <c r="P100" s="247"/>
      <c r="Q100" s="247"/>
      <c r="R100" s="247"/>
      <c r="S100" s="820"/>
      <c r="T100" s="819"/>
      <c r="U100" s="126"/>
      <c r="V100" s="1130"/>
      <c r="W100" s="126"/>
      <c r="X100" s="126"/>
      <c r="Y100" s="1130"/>
      <c r="Z100" s="126"/>
      <c r="AA100" s="1130"/>
      <c r="AB100" s="1208"/>
      <c r="AC100" s="126"/>
      <c r="AD100" s="126"/>
      <c r="AE100" s="126"/>
      <c r="AF100" s="126"/>
      <c r="AG100" s="126"/>
      <c r="AH100" s="1167"/>
      <c r="AI100" s="1154"/>
      <c r="AJ100" s="1128"/>
      <c r="AK100" s="1128"/>
      <c r="AL100" s="1128"/>
      <c r="AM100" s="1128"/>
      <c r="AN100" s="1128"/>
      <c r="AO100" s="1128"/>
      <c r="AP100" s="1128"/>
      <c r="AQ100" s="1128"/>
      <c r="AR100" s="1128"/>
      <c r="AS100" s="1128"/>
      <c r="AT100" s="1155"/>
      <c r="AU100" s="1155"/>
      <c r="AV100" s="1156"/>
      <c r="AW100" s="1157"/>
      <c r="AX100" s="1128"/>
      <c r="AY100" s="1128"/>
      <c r="AZ100" s="1128"/>
      <c r="BA100" s="1128"/>
      <c r="BB100" s="1157"/>
      <c r="BC100" s="1157"/>
      <c r="BD100" s="126"/>
      <c r="BE100" s="126"/>
      <c r="BF100" s="1157"/>
      <c r="BG100" s="126"/>
      <c r="BH100" s="820"/>
      <c r="BI100" s="128"/>
      <c r="BJ100" s="15"/>
      <c r="BK100" s="11"/>
      <c r="BL100" s="247"/>
      <c r="BM100" s="11"/>
      <c r="BN100" s="11"/>
      <c r="BO100" s="1157"/>
      <c r="BP100" s="11"/>
      <c r="BQ100" s="11"/>
      <c r="BR100" s="1129"/>
      <c r="BS100" s="1129"/>
      <c r="BT100" s="11"/>
      <c r="BU100" s="820"/>
      <c r="BV100" s="128"/>
      <c r="BW100" s="11"/>
      <c r="BX100" s="11"/>
      <c r="BY100" s="11"/>
      <c r="BZ100" s="126"/>
      <c r="CA100" s="11"/>
      <c r="CB100" s="126"/>
      <c r="CC100" s="126"/>
      <c r="CD100" s="11"/>
      <c r="CE100" s="126"/>
      <c r="CF100" s="11"/>
      <c r="CG100" s="210"/>
      <c r="CH100" s="322"/>
      <c r="CI100" s="11"/>
      <c r="CJ100" s="126"/>
      <c r="CK100" s="126"/>
      <c r="CL100" s="11"/>
      <c r="CM100" s="62"/>
      <c r="CN100" s="1128"/>
      <c r="CO100" s="126"/>
      <c r="CP100" s="126"/>
      <c r="CQ100" s="126"/>
      <c r="CR100" s="1128"/>
      <c r="CS100" s="126"/>
      <c r="CT100" s="1128"/>
      <c r="CU100" s="126"/>
      <c r="CV100" s="1128"/>
      <c r="CW100" s="1128"/>
      <c r="CX100" s="126"/>
      <c r="CY100" s="1128"/>
      <c r="CZ100" s="1128"/>
      <c r="DA100" s="1154"/>
      <c r="DB100" s="1128"/>
      <c r="DC100" s="1128"/>
      <c r="DD100" s="1128"/>
      <c r="DE100" s="1128"/>
      <c r="DF100" s="1128"/>
      <c r="DG100" s="1128"/>
      <c r="DH100" s="1128"/>
      <c r="DI100" s="1128"/>
      <c r="DJ100" s="1128"/>
      <c r="DK100" s="1251"/>
      <c r="DL100" s="1252"/>
      <c r="DM100" s="1253"/>
      <c r="DN100" s="819"/>
      <c r="DO100" s="126"/>
      <c r="DP100" s="126"/>
      <c r="DQ100" s="1128"/>
      <c r="DR100" s="126"/>
      <c r="DS100" s="126"/>
      <c r="DT100" s="126"/>
      <c r="DU100" s="126"/>
      <c r="DV100" s="126"/>
      <c r="DW100" s="126"/>
      <c r="DX100" s="126"/>
      <c r="DY100" s="820"/>
      <c r="DZ100" s="128"/>
      <c r="EA100" s="130"/>
      <c r="EB100" s="126"/>
      <c r="EC100" s="126"/>
      <c r="ED100" s="126"/>
      <c r="EE100" s="1276"/>
      <c r="EF100" s="1128"/>
      <c r="EG100" s="11"/>
      <c r="EH100" s="126"/>
      <c r="EI100" s="11"/>
      <c r="EJ100" s="126"/>
      <c r="EK100" s="62"/>
      <c r="EL100" s="1128"/>
      <c r="EM100" s="1128"/>
      <c r="EN100" s="1128"/>
      <c r="EO100" s="126"/>
      <c r="EP100" s="1128"/>
      <c r="EQ100" s="247"/>
      <c r="ER100" s="819"/>
      <c r="ES100" s="126"/>
      <c r="ET100" s="126"/>
      <c r="EU100" s="126"/>
      <c r="EV100" s="126"/>
      <c r="EW100" s="247"/>
      <c r="EX100" s="383">
        <f t="shared" si="8"/>
        <v>0</v>
      </c>
      <c r="EY100" s="384">
        <f t="shared" si="9"/>
        <v>0</v>
      </c>
      <c r="EZ100" s="11">
        <f t="shared" si="6"/>
        <v>0</v>
      </c>
      <c r="FA100" s="384">
        <f t="shared" si="10"/>
        <v>0</v>
      </c>
      <c r="FB100" s="384">
        <f t="shared" si="11"/>
        <v>0</v>
      </c>
      <c r="FC100" s="1292">
        <f t="shared" si="7"/>
        <v>0</v>
      </c>
      <c r="FD100" s="1290">
        <v>1</v>
      </c>
      <c r="FE100" s="1211"/>
      <c r="FF100" s="10"/>
      <c r="FG100" s="10"/>
      <c r="FH100" s="10"/>
      <c r="FI100" s="10"/>
      <c r="FJ100" s="10"/>
      <c r="FK100" s="10"/>
    </row>
    <row r="101" spans="1:167" ht="15.75" x14ac:dyDescent="0.25">
      <c r="A101">
        <v>98</v>
      </c>
      <c r="B101" s="1152" t="s">
        <v>407</v>
      </c>
      <c r="C101" s="64"/>
      <c r="D101" s="126"/>
      <c r="E101" s="126"/>
      <c r="F101" s="126"/>
      <c r="G101" s="126"/>
      <c r="H101" s="126"/>
      <c r="I101" s="126"/>
      <c r="J101" s="126"/>
      <c r="K101" s="15"/>
      <c r="L101" s="126"/>
      <c r="M101" s="126">
        <v>1</v>
      </c>
      <c r="N101" s="1128"/>
      <c r="O101" s="126"/>
      <c r="P101" s="247"/>
      <c r="Q101" s="247"/>
      <c r="R101" s="247"/>
      <c r="S101" s="820"/>
      <c r="T101" s="819"/>
      <c r="U101" s="126"/>
      <c r="V101" s="1128"/>
      <c r="W101" s="126">
        <v>1</v>
      </c>
      <c r="X101" s="126"/>
      <c r="Y101" s="1128"/>
      <c r="Z101" s="126"/>
      <c r="AA101" s="1128"/>
      <c r="AB101" s="1208"/>
      <c r="AC101" s="126"/>
      <c r="AD101" s="126"/>
      <c r="AE101" s="126"/>
      <c r="AF101" s="126"/>
      <c r="AG101" s="126"/>
      <c r="AH101" s="1155"/>
      <c r="AI101" s="1154"/>
      <c r="AJ101" s="1128"/>
      <c r="AK101" s="1128"/>
      <c r="AL101" s="1128"/>
      <c r="AM101" s="1128"/>
      <c r="AN101" s="1128"/>
      <c r="AO101" s="1128"/>
      <c r="AP101" s="1128"/>
      <c r="AQ101" s="1128"/>
      <c r="AR101" s="1128"/>
      <c r="AS101" s="1128"/>
      <c r="AT101" s="1155"/>
      <c r="AU101" s="1155"/>
      <c r="AV101" s="1156"/>
      <c r="AW101" s="1157"/>
      <c r="AX101" s="1128"/>
      <c r="AY101" s="1128"/>
      <c r="AZ101" s="1128"/>
      <c r="BA101" s="1128"/>
      <c r="BB101" s="1157"/>
      <c r="BC101" s="1157"/>
      <c r="BD101" s="126"/>
      <c r="BE101" s="126"/>
      <c r="BF101" s="1157"/>
      <c r="BG101" s="126"/>
      <c r="BH101" s="820"/>
      <c r="BI101" s="128"/>
      <c r="BJ101" s="126"/>
      <c r="BK101" s="11"/>
      <c r="BL101" s="322"/>
      <c r="BM101" s="11"/>
      <c r="BN101" s="11"/>
      <c r="BO101" s="1157"/>
      <c r="BP101" s="11"/>
      <c r="BQ101" s="11"/>
      <c r="BR101" s="1129"/>
      <c r="BS101" s="1129"/>
      <c r="BT101" s="11"/>
      <c r="BU101" s="654"/>
      <c r="BV101" s="128"/>
      <c r="BW101" s="11"/>
      <c r="BX101" s="11"/>
      <c r="BY101" s="11"/>
      <c r="BZ101" s="126"/>
      <c r="CA101" s="11"/>
      <c r="CB101" s="126"/>
      <c r="CC101" s="126"/>
      <c r="CD101" s="11"/>
      <c r="CE101" s="126"/>
      <c r="CF101" s="11"/>
      <c r="CG101" s="210"/>
      <c r="CH101" s="322"/>
      <c r="CI101" s="11"/>
      <c r="CJ101" s="126"/>
      <c r="CK101" s="126"/>
      <c r="CL101" s="11"/>
      <c r="CM101" s="62"/>
      <c r="CN101" s="1128"/>
      <c r="CO101" s="126"/>
      <c r="CP101" s="126"/>
      <c r="CQ101" s="126"/>
      <c r="CR101" s="1128"/>
      <c r="CS101" s="126"/>
      <c r="CT101" s="1128"/>
      <c r="CU101" s="126"/>
      <c r="CV101" s="1128"/>
      <c r="CW101" s="1128"/>
      <c r="CX101" s="126"/>
      <c r="CY101" s="1128"/>
      <c r="CZ101" s="1128"/>
      <c r="DA101" s="1154"/>
      <c r="DB101" s="1128"/>
      <c r="DC101" s="1128"/>
      <c r="DD101" s="1128"/>
      <c r="DE101" s="1128"/>
      <c r="DF101" s="1128"/>
      <c r="DG101" s="1128"/>
      <c r="DH101" s="1128"/>
      <c r="DI101" s="1128"/>
      <c r="DJ101" s="1128"/>
      <c r="DK101" s="1251"/>
      <c r="DL101" s="1252"/>
      <c r="DM101" s="1253"/>
      <c r="DN101" s="819"/>
      <c r="DO101" s="126"/>
      <c r="DP101" s="126"/>
      <c r="DQ101" s="1128"/>
      <c r="DR101" s="126"/>
      <c r="DS101" s="126"/>
      <c r="DT101" s="126"/>
      <c r="DU101" s="126"/>
      <c r="DV101" s="15"/>
      <c r="DW101" s="15"/>
      <c r="DX101" s="15"/>
      <c r="DY101" s="654"/>
      <c r="DZ101" s="128"/>
      <c r="EA101" s="130"/>
      <c r="EB101" s="126"/>
      <c r="EC101" s="126"/>
      <c r="ED101" s="126"/>
      <c r="EE101" s="1276"/>
      <c r="EF101" s="1128"/>
      <c r="EG101" s="11"/>
      <c r="EH101" s="126"/>
      <c r="EI101" s="11"/>
      <c r="EJ101" s="126"/>
      <c r="EK101" s="62"/>
      <c r="EL101" s="1128"/>
      <c r="EM101" s="1128"/>
      <c r="EN101" s="1128"/>
      <c r="EO101" s="126"/>
      <c r="EP101" s="1128"/>
      <c r="EQ101" s="247"/>
      <c r="ER101" s="819"/>
      <c r="ES101" s="126"/>
      <c r="ET101" s="126"/>
      <c r="EU101" s="126"/>
      <c r="EV101" s="126"/>
      <c r="EW101" s="247"/>
      <c r="EX101" s="383">
        <f t="shared" si="8"/>
        <v>2</v>
      </c>
      <c r="EY101" s="384">
        <f t="shared" si="9"/>
        <v>0</v>
      </c>
      <c r="EZ101" s="11">
        <f t="shared" si="6"/>
        <v>0</v>
      </c>
      <c r="FA101" s="384">
        <f t="shared" si="10"/>
        <v>0</v>
      </c>
      <c r="FB101" s="384">
        <f t="shared" si="11"/>
        <v>0</v>
      </c>
      <c r="FC101" s="1292">
        <f t="shared" si="7"/>
        <v>2</v>
      </c>
      <c r="FD101" s="1290"/>
      <c r="FE101" s="1211">
        <v>1</v>
      </c>
      <c r="FF101" s="10"/>
      <c r="FG101" s="10"/>
      <c r="FH101" s="10"/>
      <c r="FI101" s="10"/>
      <c r="FJ101" s="10"/>
      <c r="FK101" s="10"/>
    </row>
    <row r="102" spans="1:167" ht="15.75" x14ac:dyDescent="0.25">
      <c r="A102">
        <v>99</v>
      </c>
      <c r="B102" s="1152" t="s">
        <v>1591</v>
      </c>
      <c r="C102" s="64"/>
      <c r="D102" s="126"/>
      <c r="E102" s="126">
        <v>1</v>
      </c>
      <c r="F102" s="126"/>
      <c r="G102" s="126"/>
      <c r="H102" s="126"/>
      <c r="I102" s="126"/>
      <c r="J102" s="126"/>
      <c r="K102" s="15"/>
      <c r="L102" s="126"/>
      <c r="M102" s="126">
        <v>1</v>
      </c>
      <c r="N102" s="1128"/>
      <c r="O102" s="126"/>
      <c r="P102" s="247"/>
      <c r="Q102" s="247"/>
      <c r="R102" s="247"/>
      <c r="S102" s="820"/>
      <c r="T102" s="819"/>
      <c r="U102" s="126"/>
      <c r="V102" s="1128"/>
      <c r="W102" s="126">
        <v>1</v>
      </c>
      <c r="X102" s="126"/>
      <c r="Y102" s="1128"/>
      <c r="Z102" s="126"/>
      <c r="AA102" s="1128"/>
      <c r="AB102" s="1208"/>
      <c r="AC102" s="126"/>
      <c r="AD102" s="126">
        <v>1</v>
      </c>
      <c r="AE102" s="126"/>
      <c r="AF102" s="126"/>
      <c r="AG102" s="126"/>
      <c r="AH102" s="1155"/>
      <c r="AI102" s="1154"/>
      <c r="AJ102" s="1128"/>
      <c r="AK102" s="1128"/>
      <c r="AL102" s="1128"/>
      <c r="AM102" s="1128"/>
      <c r="AN102" s="1128"/>
      <c r="AO102" s="1128"/>
      <c r="AP102" s="1128"/>
      <c r="AQ102" s="1128"/>
      <c r="AR102" s="1128"/>
      <c r="AS102" s="1128"/>
      <c r="AT102" s="1155"/>
      <c r="AU102" s="1155"/>
      <c r="AV102" s="1156"/>
      <c r="AW102" s="1157"/>
      <c r="AX102" s="1128"/>
      <c r="AY102" s="1128"/>
      <c r="AZ102" s="1128"/>
      <c r="BA102" s="1128"/>
      <c r="BB102" s="1157"/>
      <c r="BC102" s="1157"/>
      <c r="BD102" s="126"/>
      <c r="BE102" s="126"/>
      <c r="BF102" s="1157"/>
      <c r="BG102" s="126"/>
      <c r="BH102" s="820"/>
      <c r="BI102" s="128"/>
      <c r="BJ102" s="126"/>
      <c r="BK102" s="11"/>
      <c r="BL102" s="322"/>
      <c r="BM102" s="11"/>
      <c r="BN102" s="11"/>
      <c r="BO102" s="1157"/>
      <c r="BP102" s="11">
        <v>1</v>
      </c>
      <c r="BQ102" s="11"/>
      <c r="BR102" s="1129"/>
      <c r="BS102" s="1129"/>
      <c r="BT102" s="11"/>
      <c r="BU102" s="820"/>
      <c r="BV102" s="128"/>
      <c r="BW102" s="11"/>
      <c r="BX102" s="11"/>
      <c r="BY102" s="11"/>
      <c r="BZ102" s="126"/>
      <c r="CA102" s="11"/>
      <c r="CB102" s="817">
        <v>1</v>
      </c>
      <c r="CC102" s="126"/>
      <c r="CD102" s="11"/>
      <c r="CE102" s="126"/>
      <c r="CF102" s="11"/>
      <c r="CG102" s="210"/>
      <c r="CH102" s="322">
        <v>1</v>
      </c>
      <c r="CI102" s="11"/>
      <c r="CJ102" s="126"/>
      <c r="CK102" s="126"/>
      <c r="CL102" s="11"/>
      <c r="CM102" s="62"/>
      <c r="CN102" s="1128"/>
      <c r="CO102" s="126"/>
      <c r="CP102" s="126"/>
      <c r="CQ102" s="126"/>
      <c r="CR102" s="1128"/>
      <c r="CS102" s="126"/>
      <c r="CT102" s="1128"/>
      <c r="CU102" s="126"/>
      <c r="CV102" s="1128"/>
      <c r="CW102" s="1128"/>
      <c r="CX102" s="126"/>
      <c r="CY102" s="1128"/>
      <c r="CZ102" s="1128"/>
      <c r="DA102" s="1154"/>
      <c r="DB102" s="1128"/>
      <c r="DC102" s="1128"/>
      <c r="DD102" s="1128"/>
      <c r="DE102" s="1128"/>
      <c r="DF102" s="1128"/>
      <c r="DG102" s="1128"/>
      <c r="DH102" s="1128"/>
      <c r="DI102" s="1128"/>
      <c r="DJ102" s="1128"/>
      <c r="DK102" s="1251"/>
      <c r="DL102" s="1252"/>
      <c r="DM102" s="1253"/>
      <c r="DN102" s="819"/>
      <c r="DO102" s="126"/>
      <c r="DP102" s="126"/>
      <c r="DQ102" s="1128"/>
      <c r="DR102" s="126"/>
      <c r="DS102" s="126"/>
      <c r="DT102" s="126"/>
      <c r="DU102" s="126"/>
      <c r="DV102" s="126"/>
      <c r="DW102" s="126"/>
      <c r="DX102" s="126"/>
      <c r="DY102" s="820"/>
      <c r="DZ102" s="128"/>
      <c r="EA102" s="130"/>
      <c r="EB102" s="126"/>
      <c r="EC102" s="126"/>
      <c r="ED102" s="126"/>
      <c r="EE102" s="1276"/>
      <c r="EF102" s="1128"/>
      <c r="EG102" s="11"/>
      <c r="EH102" s="126"/>
      <c r="EI102" s="937">
        <v>1</v>
      </c>
      <c r="EJ102" s="126"/>
      <c r="EK102" s="62"/>
      <c r="EL102" s="1128"/>
      <c r="EM102" s="1128"/>
      <c r="EN102" s="1128"/>
      <c r="EO102" s="126"/>
      <c r="EP102" s="1128"/>
      <c r="EQ102" s="247"/>
      <c r="ER102" s="819"/>
      <c r="ES102" s="126"/>
      <c r="ET102" s="126"/>
      <c r="EU102" s="126"/>
      <c r="EV102" s="126"/>
      <c r="EW102" s="247"/>
      <c r="EX102" s="383">
        <f t="shared" si="8"/>
        <v>8</v>
      </c>
      <c r="EY102" s="384">
        <f t="shared" si="9"/>
        <v>0</v>
      </c>
      <c r="EZ102" s="11">
        <f t="shared" si="6"/>
        <v>0</v>
      </c>
      <c r="FA102" s="384">
        <f t="shared" si="10"/>
        <v>0</v>
      </c>
      <c r="FB102" s="384">
        <f t="shared" si="11"/>
        <v>0</v>
      </c>
      <c r="FC102" s="1292">
        <f t="shared" si="7"/>
        <v>8</v>
      </c>
      <c r="FD102" s="1290"/>
      <c r="FE102" s="1211"/>
      <c r="FF102" s="10">
        <v>1</v>
      </c>
      <c r="FG102" s="10"/>
      <c r="FH102" s="10"/>
      <c r="FI102" s="10"/>
      <c r="FJ102" s="10"/>
      <c r="FK102" s="10"/>
    </row>
    <row r="103" spans="1:167" ht="15.75" x14ac:dyDescent="0.25">
      <c r="A103">
        <v>100</v>
      </c>
      <c r="B103" s="1152" t="s">
        <v>1516</v>
      </c>
      <c r="C103" s="64"/>
      <c r="D103" s="126"/>
      <c r="E103" s="126"/>
      <c r="F103" s="126"/>
      <c r="G103" s="126"/>
      <c r="H103" s="126"/>
      <c r="I103" s="126"/>
      <c r="J103" s="126">
        <v>1</v>
      </c>
      <c r="K103" s="15"/>
      <c r="L103" s="126"/>
      <c r="M103" s="126"/>
      <c r="N103" s="1128"/>
      <c r="O103" s="126"/>
      <c r="P103" s="247"/>
      <c r="Q103" s="247"/>
      <c r="R103" s="247"/>
      <c r="S103" s="820"/>
      <c r="T103" s="819"/>
      <c r="U103" s="126"/>
      <c r="V103" s="1128"/>
      <c r="W103" s="126"/>
      <c r="X103" s="126"/>
      <c r="Y103" s="1128"/>
      <c r="Z103" s="126"/>
      <c r="AA103" s="1128"/>
      <c r="AB103" s="1208"/>
      <c r="AC103" s="126"/>
      <c r="AD103" s="126"/>
      <c r="AE103" s="126"/>
      <c r="AF103" s="126"/>
      <c r="AG103" s="126"/>
      <c r="AH103" s="1155"/>
      <c r="AI103" s="1154"/>
      <c r="AJ103" s="1128"/>
      <c r="AK103" s="1128"/>
      <c r="AL103" s="1128"/>
      <c r="AM103" s="1128"/>
      <c r="AN103" s="1128"/>
      <c r="AO103" s="1128"/>
      <c r="AP103" s="1128"/>
      <c r="AQ103" s="1128"/>
      <c r="AR103" s="1128"/>
      <c r="AS103" s="1128"/>
      <c r="AT103" s="1155"/>
      <c r="AU103" s="1155"/>
      <c r="AV103" s="1156"/>
      <c r="AW103" s="1181"/>
      <c r="AX103" s="1128"/>
      <c r="AY103" s="1128"/>
      <c r="AZ103" s="1166"/>
      <c r="BA103" s="1128"/>
      <c r="BB103" s="1157"/>
      <c r="BC103" s="1157"/>
      <c r="BD103" s="126"/>
      <c r="BE103" s="126"/>
      <c r="BF103" s="1157"/>
      <c r="BG103" s="126"/>
      <c r="BH103" s="820"/>
      <c r="BI103" s="128"/>
      <c r="BJ103" s="126"/>
      <c r="BK103" s="11"/>
      <c r="BL103" s="322"/>
      <c r="BM103" s="11"/>
      <c r="BN103" s="11"/>
      <c r="BO103" s="1157"/>
      <c r="BP103" s="62"/>
      <c r="BQ103" s="11"/>
      <c r="BR103" s="1129"/>
      <c r="BS103" s="1129"/>
      <c r="BT103" s="11"/>
      <c r="BU103" s="820"/>
      <c r="BV103" s="128"/>
      <c r="BW103" s="11"/>
      <c r="BX103" s="11"/>
      <c r="BY103" s="11"/>
      <c r="BZ103" s="126"/>
      <c r="CA103" s="11"/>
      <c r="CB103" s="126"/>
      <c r="CC103" s="126"/>
      <c r="CD103" s="11"/>
      <c r="CE103" s="126"/>
      <c r="CF103" s="11"/>
      <c r="CG103" s="210"/>
      <c r="CH103" s="322"/>
      <c r="CI103" s="11"/>
      <c r="CJ103" s="126"/>
      <c r="CK103" s="126"/>
      <c r="CL103" s="11"/>
      <c r="CM103" s="62"/>
      <c r="CN103" s="1128"/>
      <c r="CO103" s="126"/>
      <c r="CP103" s="126"/>
      <c r="CQ103" s="126"/>
      <c r="CR103" s="1128"/>
      <c r="CS103" s="126"/>
      <c r="CT103" s="1128"/>
      <c r="CU103" s="126"/>
      <c r="CV103" s="1128"/>
      <c r="CW103" s="1128"/>
      <c r="CX103" s="126"/>
      <c r="CY103" s="1128"/>
      <c r="CZ103" s="1128"/>
      <c r="DA103" s="1154"/>
      <c r="DB103" s="1128"/>
      <c r="DC103" s="1128"/>
      <c r="DD103" s="1128"/>
      <c r="DE103" s="1128"/>
      <c r="DF103" s="1128"/>
      <c r="DG103" s="1128"/>
      <c r="DH103" s="1128"/>
      <c r="DI103" s="1128"/>
      <c r="DJ103" s="1128"/>
      <c r="DK103" s="1251"/>
      <c r="DL103" s="1252"/>
      <c r="DM103" s="1253"/>
      <c r="DN103" s="819"/>
      <c r="DO103" s="126"/>
      <c r="DP103" s="126"/>
      <c r="DQ103" s="1128"/>
      <c r="DR103" s="126"/>
      <c r="DS103" s="126"/>
      <c r="DT103" s="126"/>
      <c r="DU103" s="126"/>
      <c r="DV103" s="126"/>
      <c r="DW103" s="126"/>
      <c r="DX103" s="126"/>
      <c r="DY103" s="820"/>
      <c r="DZ103" s="128"/>
      <c r="EA103" s="130"/>
      <c r="EB103" s="126"/>
      <c r="EC103" s="126"/>
      <c r="ED103" s="126"/>
      <c r="EE103" s="1276"/>
      <c r="EF103" s="1128"/>
      <c r="EG103" s="11"/>
      <c r="EH103" s="126"/>
      <c r="EI103" s="11"/>
      <c r="EJ103" s="126"/>
      <c r="EK103" s="62"/>
      <c r="EL103" s="1128"/>
      <c r="EM103" s="1128"/>
      <c r="EN103" s="1128"/>
      <c r="EO103" s="126"/>
      <c r="EP103" s="1128"/>
      <c r="EQ103" s="247"/>
      <c r="ER103" s="819"/>
      <c r="ES103" s="126"/>
      <c r="ET103" s="126"/>
      <c r="EU103" s="126"/>
      <c r="EV103" s="126"/>
      <c r="EW103" s="247"/>
      <c r="EX103" s="383">
        <f t="shared" si="8"/>
        <v>0</v>
      </c>
      <c r="EY103" s="384">
        <f t="shared" si="9"/>
        <v>1</v>
      </c>
      <c r="EZ103" s="11">
        <f t="shared" si="6"/>
        <v>0</v>
      </c>
      <c r="FA103" s="384">
        <f t="shared" si="10"/>
        <v>0</v>
      </c>
      <c r="FB103" s="384">
        <f t="shared" si="11"/>
        <v>0</v>
      </c>
      <c r="FC103" s="1292">
        <f t="shared" si="7"/>
        <v>1</v>
      </c>
      <c r="FD103" s="1290"/>
      <c r="FE103" s="1211">
        <v>1</v>
      </c>
      <c r="FF103" s="10"/>
      <c r="FG103" s="10"/>
      <c r="FH103" s="10"/>
      <c r="FI103" s="10"/>
      <c r="FJ103" s="10"/>
      <c r="FK103" s="10"/>
    </row>
    <row r="104" spans="1:167" ht="15.75" x14ac:dyDescent="0.25">
      <c r="A104">
        <v>101</v>
      </c>
      <c r="B104" s="1152" t="s">
        <v>1397</v>
      </c>
      <c r="C104" s="64"/>
      <c r="D104" s="126"/>
      <c r="E104" s="126"/>
      <c r="F104" s="126"/>
      <c r="G104" s="126"/>
      <c r="H104" s="126"/>
      <c r="I104" s="126"/>
      <c r="J104" s="126"/>
      <c r="K104" s="15"/>
      <c r="L104" s="126"/>
      <c r="M104" s="126"/>
      <c r="N104" s="1128"/>
      <c r="O104" s="126"/>
      <c r="P104" s="247"/>
      <c r="Q104" s="247"/>
      <c r="R104" s="247"/>
      <c r="S104" s="820"/>
      <c r="T104" s="819"/>
      <c r="U104" s="126"/>
      <c r="V104" s="1128"/>
      <c r="W104" s="126"/>
      <c r="X104" s="126"/>
      <c r="Y104" s="1128"/>
      <c r="Z104" s="126">
        <v>1</v>
      </c>
      <c r="AA104" s="1128"/>
      <c r="AB104" s="1208"/>
      <c r="AC104" s="126"/>
      <c r="AD104" s="126"/>
      <c r="AE104" s="126"/>
      <c r="AF104" s="126"/>
      <c r="AG104" s="126"/>
      <c r="AH104" s="1167"/>
      <c r="AI104" s="1154"/>
      <c r="AJ104" s="1128"/>
      <c r="AK104" s="1128"/>
      <c r="AL104" s="1128"/>
      <c r="AM104" s="1128"/>
      <c r="AN104" s="1128"/>
      <c r="AO104" s="1128"/>
      <c r="AP104" s="1128"/>
      <c r="AQ104" s="1128"/>
      <c r="AR104" s="1128"/>
      <c r="AS104" s="1128"/>
      <c r="AT104" s="1155"/>
      <c r="AU104" s="1155"/>
      <c r="AV104" s="1156"/>
      <c r="AW104" s="1181"/>
      <c r="AX104" s="1128"/>
      <c r="AY104" s="1128"/>
      <c r="AZ104" s="1166"/>
      <c r="BA104" s="1128"/>
      <c r="BB104" s="1157"/>
      <c r="BC104" s="1157"/>
      <c r="BD104" s="126"/>
      <c r="BE104" s="126"/>
      <c r="BF104" s="1157"/>
      <c r="BG104" s="126"/>
      <c r="BH104" s="820"/>
      <c r="BI104" s="128"/>
      <c r="BJ104" s="126"/>
      <c r="BK104" s="11"/>
      <c r="BL104" s="247"/>
      <c r="BM104" s="11"/>
      <c r="BN104" s="11"/>
      <c r="BO104" s="1157"/>
      <c r="BP104" s="62"/>
      <c r="BQ104" s="11"/>
      <c r="BR104" s="1129"/>
      <c r="BS104" s="1129"/>
      <c r="BT104" s="11"/>
      <c r="BU104" s="820"/>
      <c r="BV104" s="128"/>
      <c r="BW104" s="11"/>
      <c r="BX104" s="11"/>
      <c r="BY104" s="11"/>
      <c r="BZ104" s="126"/>
      <c r="CA104" s="11"/>
      <c r="CB104" s="126"/>
      <c r="CC104" s="126"/>
      <c r="CD104" s="11"/>
      <c r="CE104" s="126"/>
      <c r="CF104" s="11"/>
      <c r="CG104" s="210"/>
      <c r="CH104" s="322"/>
      <c r="CI104" s="11"/>
      <c r="CJ104" s="126"/>
      <c r="CK104" s="126"/>
      <c r="CL104" s="11"/>
      <c r="CM104" s="62"/>
      <c r="CN104" s="1128"/>
      <c r="CO104" s="126"/>
      <c r="CP104" s="126"/>
      <c r="CQ104" s="126"/>
      <c r="CR104" s="1128"/>
      <c r="CS104" s="126"/>
      <c r="CT104" s="1128"/>
      <c r="CU104" s="126"/>
      <c r="CV104" s="1128"/>
      <c r="CW104" s="1128"/>
      <c r="CX104" s="126"/>
      <c r="CY104" s="1128"/>
      <c r="CZ104" s="1128"/>
      <c r="DA104" s="1154"/>
      <c r="DB104" s="1128"/>
      <c r="DC104" s="1128"/>
      <c r="DD104" s="1128"/>
      <c r="DE104" s="1128"/>
      <c r="DF104" s="1128"/>
      <c r="DG104" s="1128"/>
      <c r="DH104" s="1128"/>
      <c r="DI104" s="1128"/>
      <c r="DJ104" s="1128"/>
      <c r="DK104" s="1251"/>
      <c r="DL104" s="1252"/>
      <c r="DM104" s="1253"/>
      <c r="DN104" s="819"/>
      <c r="DO104" s="126"/>
      <c r="DP104" s="126"/>
      <c r="DQ104" s="1128"/>
      <c r="DR104" s="126"/>
      <c r="DS104" s="126"/>
      <c r="DT104" s="126"/>
      <c r="DU104" s="126"/>
      <c r="DV104" s="126"/>
      <c r="DW104" s="126"/>
      <c r="DX104" s="126"/>
      <c r="DY104" s="820"/>
      <c r="DZ104" s="128"/>
      <c r="EA104" s="130"/>
      <c r="EB104" s="126"/>
      <c r="EC104" s="126"/>
      <c r="ED104" s="126"/>
      <c r="EE104" s="1276"/>
      <c r="EF104" s="1128"/>
      <c r="EG104" s="11"/>
      <c r="EH104" s="126"/>
      <c r="EI104" s="11"/>
      <c r="EJ104" s="126"/>
      <c r="EK104" s="62"/>
      <c r="EL104" s="1128"/>
      <c r="EM104" s="1128"/>
      <c r="EN104" s="1128"/>
      <c r="EO104" s="126"/>
      <c r="EP104" s="1128"/>
      <c r="EQ104" s="247"/>
      <c r="ER104" s="819"/>
      <c r="ES104" s="126"/>
      <c r="ET104" s="126"/>
      <c r="EU104" s="126"/>
      <c r="EV104" s="126"/>
      <c r="EW104" s="247"/>
      <c r="EX104" s="383">
        <f t="shared" si="8"/>
        <v>0</v>
      </c>
      <c r="EY104" s="384">
        <f t="shared" si="9"/>
        <v>1</v>
      </c>
      <c r="EZ104" s="11">
        <f t="shared" si="6"/>
        <v>0</v>
      </c>
      <c r="FA104" s="384">
        <f t="shared" si="10"/>
        <v>0</v>
      </c>
      <c r="FB104" s="384">
        <f t="shared" si="11"/>
        <v>0</v>
      </c>
      <c r="FC104" s="1292">
        <f t="shared" si="7"/>
        <v>1</v>
      </c>
      <c r="FD104" s="1290"/>
      <c r="FE104" s="1211">
        <v>1</v>
      </c>
      <c r="FF104" s="10"/>
      <c r="FG104" s="10"/>
      <c r="FH104" s="10"/>
      <c r="FI104" s="10"/>
      <c r="FJ104" s="10"/>
      <c r="FK104" s="10"/>
    </row>
    <row r="105" spans="1:167" ht="15.75" x14ac:dyDescent="0.25">
      <c r="A105">
        <v>102</v>
      </c>
      <c r="B105" s="1152" t="s">
        <v>1157</v>
      </c>
      <c r="C105" s="322"/>
      <c r="D105" s="126"/>
      <c r="E105" s="126"/>
      <c r="F105" s="126"/>
      <c r="G105" s="126"/>
      <c r="H105" s="126"/>
      <c r="I105" s="126"/>
      <c r="J105" s="126"/>
      <c r="K105" s="15"/>
      <c r="L105" s="126"/>
      <c r="M105" s="126">
        <v>1</v>
      </c>
      <c r="N105" s="1128"/>
      <c r="O105" s="126"/>
      <c r="P105" s="247"/>
      <c r="Q105" s="247"/>
      <c r="R105" s="247"/>
      <c r="S105" s="820"/>
      <c r="T105" s="819"/>
      <c r="U105" s="126"/>
      <c r="V105" s="1130"/>
      <c r="W105" s="126">
        <v>1</v>
      </c>
      <c r="X105" s="126"/>
      <c r="Y105" s="1130"/>
      <c r="Z105" s="126"/>
      <c r="AA105" s="1130"/>
      <c r="AB105" s="1208"/>
      <c r="AC105" s="126"/>
      <c r="AD105" s="126">
        <v>1</v>
      </c>
      <c r="AE105" s="126"/>
      <c r="AF105" s="126"/>
      <c r="AG105" s="126"/>
      <c r="AH105" s="1155"/>
      <c r="AI105" s="1154"/>
      <c r="AJ105" s="1128"/>
      <c r="AK105" s="1128"/>
      <c r="AL105" s="1128"/>
      <c r="AM105" s="1128"/>
      <c r="AN105" s="1128"/>
      <c r="AO105" s="1128"/>
      <c r="AP105" s="1128"/>
      <c r="AQ105" s="1128"/>
      <c r="AR105" s="1128"/>
      <c r="AS105" s="1128"/>
      <c r="AT105" s="1155"/>
      <c r="AU105" s="1155"/>
      <c r="AV105" s="1156"/>
      <c r="AW105" s="1181"/>
      <c r="AX105" s="1128"/>
      <c r="AY105" s="1128"/>
      <c r="AZ105" s="1166"/>
      <c r="BA105" s="1128"/>
      <c r="BB105" s="1157"/>
      <c r="BC105" s="1157"/>
      <c r="BD105" s="126"/>
      <c r="BE105" s="126"/>
      <c r="BF105" s="1157"/>
      <c r="BG105" s="126"/>
      <c r="BH105" s="820"/>
      <c r="BI105" s="128"/>
      <c r="BJ105" s="126"/>
      <c r="BK105" s="11"/>
      <c r="BL105" s="322"/>
      <c r="BM105" s="11"/>
      <c r="BN105" s="11"/>
      <c r="BO105" s="1157"/>
      <c r="BP105" s="62"/>
      <c r="BQ105" s="11"/>
      <c r="BR105" s="1129"/>
      <c r="BS105" s="1129"/>
      <c r="BT105" s="11"/>
      <c r="BU105" s="820"/>
      <c r="BV105" s="128"/>
      <c r="BW105" s="11"/>
      <c r="BX105" s="11"/>
      <c r="BY105" s="11"/>
      <c r="BZ105" s="126"/>
      <c r="CA105" s="11"/>
      <c r="CB105" s="126"/>
      <c r="CC105" s="126"/>
      <c r="CD105" s="11"/>
      <c r="CE105" s="126"/>
      <c r="CF105" s="11"/>
      <c r="CG105" s="210"/>
      <c r="CH105" s="322"/>
      <c r="CI105" s="11"/>
      <c r="CJ105" s="126"/>
      <c r="CK105" s="126"/>
      <c r="CL105" s="11"/>
      <c r="CM105" s="62"/>
      <c r="CN105" s="1128"/>
      <c r="CO105" s="126"/>
      <c r="CP105" s="126"/>
      <c r="CQ105" s="126"/>
      <c r="CR105" s="1128"/>
      <c r="CS105" s="126"/>
      <c r="CT105" s="1128"/>
      <c r="CU105" s="126"/>
      <c r="CV105" s="1128"/>
      <c r="CW105" s="1128"/>
      <c r="CX105" s="126"/>
      <c r="CY105" s="1128"/>
      <c r="CZ105" s="1128"/>
      <c r="DA105" s="1154"/>
      <c r="DB105" s="1128"/>
      <c r="DC105" s="1128"/>
      <c r="DD105" s="1128"/>
      <c r="DE105" s="1128"/>
      <c r="DF105" s="1128"/>
      <c r="DG105" s="1128"/>
      <c r="DH105" s="1128"/>
      <c r="DI105" s="1128"/>
      <c r="DJ105" s="1128"/>
      <c r="DK105" s="1251"/>
      <c r="DL105" s="1252"/>
      <c r="DM105" s="1253"/>
      <c r="DN105" s="819"/>
      <c r="DO105" s="126"/>
      <c r="DP105" s="126"/>
      <c r="DQ105" s="1128"/>
      <c r="DR105" s="126"/>
      <c r="DS105" s="126"/>
      <c r="DT105" s="126"/>
      <c r="DU105" s="126"/>
      <c r="DV105" s="126"/>
      <c r="DW105" s="126"/>
      <c r="DX105" s="126"/>
      <c r="DY105" s="820"/>
      <c r="DZ105" s="128"/>
      <c r="EA105" s="130"/>
      <c r="EB105" s="126"/>
      <c r="EC105" s="126"/>
      <c r="ED105" s="126"/>
      <c r="EE105" s="1276"/>
      <c r="EF105" s="1128"/>
      <c r="EG105" s="11"/>
      <c r="EH105" s="126"/>
      <c r="EI105" s="11"/>
      <c r="EJ105" s="126"/>
      <c r="EK105" s="62"/>
      <c r="EL105" s="1128"/>
      <c r="EM105" s="1128"/>
      <c r="EN105" s="1128"/>
      <c r="EO105" s="126"/>
      <c r="EP105" s="1128"/>
      <c r="EQ105" s="247"/>
      <c r="ER105" s="819"/>
      <c r="ES105" s="126"/>
      <c r="ET105" s="126"/>
      <c r="EU105" s="126"/>
      <c r="EV105" s="126"/>
      <c r="EW105" s="247"/>
      <c r="EX105" s="383">
        <f t="shared" si="8"/>
        <v>3</v>
      </c>
      <c r="EY105" s="384">
        <f t="shared" si="9"/>
        <v>0</v>
      </c>
      <c r="EZ105" s="11">
        <f t="shared" si="6"/>
        <v>0</v>
      </c>
      <c r="FA105" s="384">
        <f t="shared" si="10"/>
        <v>0</v>
      </c>
      <c r="FB105" s="384">
        <f t="shared" si="11"/>
        <v>0</v>
      </c>
      <c r="FC105" s="1292">
        <f t="shared" si="7"/>
        <v>3</v>
      </c>
      <c r="FD105" s="1290"/>
      <c r="FE105" s="1211">
        <v>1</v>
      </c>
      <c r="FF105" s="10"/>
      <c r="FG105" s="10"/>
      <c r="FH105" s="10"/>
      <c r="FI105" s="10"/>
      <c r="FJ105" s="10"/>
      <c r="FK105" s="10"/>
    </row>
    <row r="106" spans="1:167" ht="15.75" x14ac:dyDescent="0.25">
      <c r="A106">
        <v>103</v>
      </c>
      <c r="B106" s="1152" t="s">
        <v>1158</v>
      </c>
      <c r="C106" s="955">
        <v>1</v>
      </c>
      <c r="D106" s="950"/>
      <c r="E106" s="950"/>
      <c r="F106" s="950">
        <v>1</v>
      </c>
      <c r="G106" s="950"/>
      <c r="H106" s="950">
        <v>1</v>
      </c>
      <c r="I106" s="950">
        <v>1</v>
      </c>
      <c r="J106" s="950"/>
      <c r="K106" s="951"/>
      <c r="L106" s="950"/>
      <c r="M106" s="950">
        <v>1</v>
      </c>
      <c r="N106" s="1131"/>
      <c r="O106" s="950"/>
      <c r="P106" s="953">
        <v>1</v>
      </c>
      <c r="Q106" s="953">
        <v>1</v>
      </c>
      <c r="R106" s="953">
        <v>1</v>
      </c>
      <c r="S106" s="954">
        <v>1</v>
      </c>
      <c r="T106" s="949">
        <v>1</v>
      </c>
      <c r="U106" s="950">
        <v>1</v>
      </c>
      <c r="V106" s="1128"/>
      <c r="W106" s="950"/>
      <c r="X106" s="950"/>
      <c r="Y106" s="1128"/>
      <c r="Z106" s="950"/>
      <c r="AA106" s="1128"/>
      <c r="AB106" s="1208">
        <v>1</v>
      </c>
      <c r="AC106" s="950"/>
      <c r="AD106" s="950">
        <v>1</v>
      </c>
      <c r="AE106" s="950"/>
      <c r="AF106" s="950"/>
      <c r="AG106" s="950"/>
      <c r="AH106" s="1155"/>
      <c r="AI106" s="1160"/>
      <c r="AJ106" s="1131"/>
      <c r="AK106" s="1131"/>
      <c r="AL106" s="1131"/>
      <c r="AM106" s="1131"/>
      <c r="AN106" s="1131"/>
      <c r="AO106" s="1131"/>
      <c r="AP106" s="1131"/>
      <c r="AQ106" s="1131"/>
      <c r="AR106" s="1131"/>
      <c r="AS106" s="1131"/>
      <c r="AT106" s="1159"/>
      <c r="AU106" s="1159"/>
      <c r="AV106" s="1161"/>
      <c r="AW106" s="1179"/>
      <c r="AX106" s="1131"/>
      <c r="AY106" s="1131"/>
      <c r="AZ106" s="1162"/>
      <c r="BA106" s="1131"/>
      <c r="BB106" s="1163"/>
      <c r="BC106" s="1163"/>
      <c r="BD106" s="950"/>
      <c r="BE106" s="950">
        <v>1</v>
      </c>
      <c r="BF106" s="1163"/>
      <c r="BG106" s="950"/>
      <c r="BH106" s="954">
        <v>1</v>
      </c>
      <c r="BI106" s="956"/>
      <c r="BJ106" s="950">
        <v>1</v>
      </c>
      <c r="BK106" s="957">
        <v>1</v>
      </c>
      <c r="BL106" s="953"/>
      <c r="BM106" s="957"/>
      <c r="BN106" s="957">
        <v>1</v>
      </c>
      <c r="BO106" s="1163"/>
      <c r="BP106" s="963"/>
      <c r="BQ106" s="957">
        <v>1</v>
      </c>
      <c r="BR106" s="1135">
        <v>1</v>
      </c>
      <c r="BS106" s="1135"/>
      <c r="BT106" s="957">
        <v>1</v>
      </c>
      <c r="BU106" s="954">
        <v>1</v>
      </c>
      <c r="BV106" s="956"/>
      <c r="BW106" s="957"/>
      <c r="BX106" s="957">
        <v>1</v>
      </c>
      <c r="BY106" s="957"/>
      <c r="BZ106" s="950"/>
      <c r="CA106" s="957"/>
      <c r="CB106" s="950"/>
      <c r="CC106" s="950"/>
      <c r="CD106" s="957"/>
      <c r="CE106" s="950"/>
      <c r="CF106" s="957"/>
      <c r="CG106" s="1138">
        <v>1</v>
      </c>
      <c r="CH106" s="955">
        <v>1</v>
      </c>
      <c r="CI106" s="957">
        <v>1</v>
      </c>
      <c r="CJ106" s="950"/>
      <c r="CK106" s="950"/>
      <c r="CL106" s="957">
        <v>1</v>
      </c>
      <c r="CM106" s="963">
        <v>1</v>
      </c>
      <c r="CN106" s="1131"/>
      <c r="CO106" s="950">
        <v>1</v>
      </c>
      <c r="CP106" s="950"/>
      <c r="CQ106" s="950"/>
      <c r="CR106" s="1131"/>
      <c r="CS106" s="950"/>
      <c r="CT106" s="1131"/>
      <c r="CU106" s="950">
        <v>1</v>
      </c>
      <c r="CV106" s="1131"/>
      <c r="CW106" s="1131"/>
      <c r="CX106" s="950">
        <v>1</v>
      </c>
      <c r="CY106" s="1131"/>
      <c r="CZ106" s="1131"/>
      <c r="DA106" s="1160"/>
      <c r="DB106" s="1131"/>
      <c r="DC106" s="1131"/>
      <c r="DD106" s="1131"/>
      <c r="DE106" s="1131"/>
      <c r="DF106" s="1131"/>
      <c r="DG106" s="1131"/>
      <c r="DH106" s="1131"/>
      <c r="DI106" s="1131"/>
      <c r="DJ106" s="1131"/>
      <c r="DK106" s="1257"/>
      <c r="DL106" s="1270"/>
      <c r="DM106" s="1258"/>
      <c r="DN106" s="949">
        <v>1</v>
      </c>
      <c r="DO106" s="950">
        <v>1</v>
      </c>
      <c r="DP106" s="950"/>
      <c r="DQ106" s="1131"/>
      <c r="DR106" s="950">
        <v>1</v>
      </c>
      <c r="DS106" s="950"/>
      <c r="DT106" s="950">
        <v>1</v>
      </c>
      <c r="DU106" s="950"/>
      <c r="DV106" s="950"/>
      <c r="DW106" s="950">
        <v>1</v>
      </c>
      <c r="DX106" s="950">
        <v>1</v>
      </c>
      <c r="DY106" s="954"/>
      <c r="DZ106" s="956"/>
      <c r="EA106" s="969"/>
      <c r="EB106" s="950"/>
      <c r="EC106" s="950"/>
      <c r="ED106" s="950"/>
      <c r="EE106" s="1276"/>
      <c r="EF106" s="1131"/>
      <c r="EG106" s="957">
        <v>1</v>
      </c>
      <c r="EH106" s="950">
        <v>1</v>
      </c>
      <c r="EI106" s="957"/>
      <c r="EJ106" s="950">
        <v>1</v>
      </c>
      <c r="EK106" s="963">
        <v>1</v>
      </c>
      <c r="EL106" s="1131"/>
      <c r="EM106" s="1131"/>
      <c r="EN106" s="1131"/>
      <c r="EO106" s="950"/>
      <c r="EP106" s="1131"/>
      <c r="EQ106" s="953">
        <v>1</v>
      </c>
      <c r="ER106" s="949">
        <v>1</v>
      </c>
      <c r="ES106" s="950">
        <v>1</v>
      </c>
      <c r="ET106" s="950">
        <v>1</v>
      </c>
      <c r="EU106" s="950">
        <v>1</v>
      </c>
      <c r="EV106" s="950">
        <v>1</v>
      </c>
      <c r="EW106" s="953">
        <v>1</v>
      </c>
      <c r="EX106" s="383">
        <f t="shared" si="8"/>
        <v>6</v>
      </c>
      <c r="EY106" s="384">
        <f t="shared" si="9"/>
        <v>19</v>
      </c>
      <c r="EZ106" s="11">
        <f t="shared" si="6"/>
        <v>14</v>
      </c>
      <c r="FA106" s="384">
        <f t="shared" si="10"/>
        <v>6</v>
      </c>
      <c r="FB106" s="384">
        <f t="shared" si="11"/>
        <v>2</v>
      </c>
      <c r="FC106" s="1292">
        <f t="shared" si="7"/>
        <v>47</v>
      </c>
      <c r="FD106" s="1290"/>
      <c r="FE106" s="1211"/>
      <c r="FF106" s="10"/>
      <c r="FG106" s="10"/>
      <c r="FH106" s="10"/>
      <c r="FI106" s="10"/>
      <c r="FJ106" s="10">
        <v>1</v>
      </c>
      <c r="FK106" s="10"/>
    </row>
    <row r="107" spans="1:167" ht="15.75" x14ac:dyDescent="0.25">
      <c r="A107">
        <v>104</v>
      </c>
      <c r="B107" s="1152" t="s">
        <v>548</v>
      </c>
      <c r="C107" s="322"/>
      <c r="D107" s="126"/>
      <c r="E107" s="126"/>
      <c r="F107" s="126"/>
      <c r="G107" s="126"/>
      <c r="H107" s="126"/>
      <c r="I107" s="126"/>
      <c r="J107" s="126"/>
      <c r="K107" s="15"/>
      <c r="L107" s="126">
        <v>1</v>
      </c>
      <c r="M107" s="126"/>
      <c r="N107" s="1128"/>
      <c r="O107" s="126"/>
      <c r="P107" s="247"/>
      <c r="Q107" s="247"/>
      <c r="R107" s="247"/>
      <c r="S107" s="820"/>
      <c r="T107" s="819"/>
      <c r="U107" s="126"/>
      <c r="V107" s="1128"/>
      <c r="W107" s="126"/>
      <c r="X107" s="126"/>
      <c r="Y107" s="1128"/>
      <c r="Z107" s="126"/>
      <c r="AA107" s="1128"/>
      <c r="AB107" s="1208"/>
      <c r="AC107" s="126"/>
      <c r="AD107" s="126"/>
      <c r="AE107" s="126"/>
      <c r="AF107" s="126"/>
      <c r="AG107" s="126"/>
      <c r="AH107" s="1155"/>
      <c r="AI107" s="1154"/>
      <c r="AJ107" s="1128"/>
      <c r="AK107" s="1128"/>
      <c r="AL107" s="1128"/>
      <c r="AM107" s="1128"/>
      <c r="AN107" s="1128"/>
      <c r="AO107" s="1128"/>
      <c r="AP107" s="1128"/>
      <c r="AQ107" s="1128"/>
      <c r="AR107" s="1128"/>
      <c r="AS107" s="1128"/>
      <c r="AT107" s="1155"/>
      <c r="AU107" s="1155"/>
      <c r="AV107" s="1156"/>
      <c r="AW107" s="1157"/>
      <c r="AX107" s="1128"/>
      <c r="AY107" s="1128"/>
      <c r="AZ107" s="1128"/>
      <c r="BA107" s="1128"/>
      <c r="BB107" s="1157"/>
      <c r="BC107" s="1157"/>
      <c r="BD107" s="126"/>
      <c r="BE107" s="126"/>
      <c r="BF107" s="1157"/>
      <c r="BG107" s="126"/>
      <c r="BH107" s="820"/>
      <c r="BI107" s="128"/>
      <c r="BJ107" s="126"/>
      <c r="BK107" s="11"/>
      <c r="BL107" s="322"/>
      <c r="BM107" s="11"/>
      <c r="BN107" s="11"/>
      <c r="BO107" s="1157"/>
      <c r="BP107" s="62"/>
      <c r="BQ107" s="11"/>
      <c r="BR107" s="1129"/>
      <c r="BS107" s="1129">
        <v>1</v>
      </c>
      <c r="BT107" s="11"/>
      <c r="BU107" s="820"/>
      <c r="BV107" s="128"/>
      <c r="BW107" s="11"/>
      <c r="BX107" s="11"/>
      <c r="BY107" s="11"/>
      <c r="BZ107" s="126"/>
      <c r="CA107" s="11"/>
      <c r="CB107" s="126"/>
      <c r="CC107" s="126"/>
      <c r="CD107" s="11"/>
      <c r="CE107" s="126">
        <v>1</v>
      </c>
      <c r="CF107" s="11"/>
      <c r="CG107" s="210"/>
      <c r="CH107" s="322"/>
      <c r="CI107" s="11"/>
      <c r="CJ107" s="126"/>
      <c r="CK107" s="126"/>
      <c r="CL107" s="11"/>
      <c r="CM107" s="62"/>
      <c r="CN107" s="1128"/>
      <c r="CO107" s="126"/>
      <c r="CP107" s="126"/>
      <c r="CQ107" s="126">
        <v>1</v>
      </c>
      <c r="CR107" s="1128"/>
      <c r="CS107" s="126"/>
      <c r="CT107" s="1128"/>
      <c r="CU107" s="126"/>
      <c r="CV107" s="1128"/>
      <c r="CW107" s="1128"/>
      <c r="CX107" s="126"/>
      <c r="CY107" s="1128"/>
      <c r="CZ107" s="1128"/>
      <c r="DA107" s="1154"/>
      <c r="DB107" s="1128"/>
      <c r="DC107" s="1128"/>
      <c r="DD107" s="1128"/>
      <c r="DE107" s="1128"/>
      <c r="DF107" s="1128"/>
      <c r="DG107" s="1128"/>
      <c r="DH107" s="1128"/>
      <c r="DI107" s="1128"/>
      <c r="DJ107" s="1128"/>
      <c r="DK107" s="1251"/>
      <c r="DL107" s="1252"/>
      <c r="DM107" s="1253"/>
      <c r="DN107" s="819"/>
      <c r="DO107" s="126"/>
      <c r="DP107" s="126">
        <v>1</v>
      </c>
      <c r="DQ107" s="1128"/>
      <c r="DR107" s="126"/>
      <c r="DS107" s="126"/>
      <c r="DT107" s="126"/>
      <c r="DU107" s="126"/>
      <c r="DV107" s="126">
        <v>1</v>
      </c>
      <c r="DW107" s="126"/>
      <c r="DX107" s="126"/>
      <c r="DY107" s="820"/>
      <c r="DZ107" s="128"/>
      <c r="EA107" s="130"/>
      <c r="EB107" s="126"/>
      <c r="EC107" s="126"/>
      <c r="ED107" s="126"/>
      <c r="EE107" s="1276"/>
      <c r="EF107" s="1128"/>
      <c r="EG107" s="11"/>
      <c r="EH107" s="126"/>
      <c r="EI107" s="11"/>
      <c r="EJ107" s="126"/>
      <c r="EK107" s="62"/>
      <c r="EL107" s="1128"/>
      <c r="EM107" s="1128"/>
      <c r="EN107" s="1128"/>
      <c r="EO107" s="126"/>
      <c r="EP107" s="1128"/>
      <c r="EQ107" s="247"/>
      <c r="ER107" s="819"/>
      <c r="ES107" s="126"/>
      <c r="ET107" s="126"/>
      <c r="EU107" s="126"/>
      <c r="EV107" s="126"/>
      <c r="EW107" s="247"/>
      <c r="EX107" s="383">
        <f t="shared" si="8"/>
        <v>0</v>
      </c>
      <c r="EY107" s="384">
        <f t="shared" si="9"/>
        <v>0</v>
      </c>
      <c r="EZ107" s="11">
        <f t="shared" si="6"/>
        <v>0</v>
      </c>
      <c r="FA107" s="384">
        <f t="shared" si="10"/>
        <v>0</v>
      </c>
      <c r="FB107" s="384">
        <f t="shared" si="11"/>
        <v>6</v>
      </c>
      <c r="FC107" s="1292">
        <f t="shared" si="7"/>
        <v>6</v>
      </c>
      <c r="FD107" s="1290"/>
      <c r="FE107" s="1211"/>
      <c r="FF107" s="10">
        <v>1</v>
      </c>
      <c r="FG107" s="10"/>
      <c r="FH107" s="10"/>
      <c r="FI107" s="10"/>
      <c r="FJ107" s="10"/>
      <c r="FK107" s="10"/>
    </row>
    <row r="108" spans="1:167" ht="15.75" x14ac:dyDescent="0.25">
      <c r="A108">
        <v>105</v>
      </c>
      <c r="B108" s="1152" t="s">
        <v>654</v>
      </c>
      <c r="C108" s="955"/>
      <c r="D108" s="950"/>
      <c r="E108" s="950"/>
      <c r="F108" s="950"/>
      <c r="G108" s="950"/>
      <c r="H108" s="950"/>
      <c r="I108" s="950"/>
      <c r="J108" s="950"/>
      <c r="K108" s="951"/>
      <c r="L108" s="950"/>
      <c r="M108" s="950"/>
      <c r="N108" s="1131"/>
      <c r="O108" s="950"/>
      <c r="P108" s="953"/>
      <c r="Q108" s="953"/>
      <c r="R108" s="953"/>
      <c r="S108" s="953"/>
      <c r="T108" s="953"/>
      <c r="U108" s="953"/>
      <c r="V108" s="1128"/>
      <c r="W108" s="953"/>
      <c r="X108" s="953"/>
      <c r="Y108" s="1128"/>
      <c r="Z108" s="953"/>
      <c r="AA108" s="1128"/>
      <c r="AB108" s="1209"/>
      <c r="AC108" s="953"/>
      <c r="AD108" s="953"/>
      <c r="AE108" s="953"/>
      <c r="AF108" s="953"/>
      <c r="AG108" s="953"/>
      <c r="AH108" s="1155"/>
      <c r="AI108" s="1174"/>
      <c r="AJ108" s="1159"/>
      <c r="AK108" s="1159"/>
      <c r="AL108" s="1159"/>
      <c r="AM108" s="1159"/>
      <c r="AN108" s="1159"/>
      <c r="AO108" s="1159"/>
      <c r="AP108" s="1159"/>
      <c r="AQ108" s="1159"/>
      <c r="AR108" s="1159"/>
      <c r="AS108" s="1159"/>
      <c r="AT108" s="1159"/>
      <c r="AU108" s="1159"/>
      <c r="AV108" s="1161"/>
      <c r="AW108" s="1178"/>
      <c r="AX108" s="1159"/>
      <c r="AY108" s="1159"/>
      <c r="AZ108" s="1159"/>
      <c r="BA108" s="1159"/>
      <c r="BB108" s="1159"/>
      <c r="BC108" s="1159"/>
      <c r="BD108" s="953"/>
      <c r="BE108" s="953"/>
      <c r="BF108" s="1159"/>
      <c r="BG108" s="953"/>
      <c r="BH108" s="954"/>
      <c r="BI108" s="948"/>
      <c r="BJ108" s="953"/>
      <c r="BK108" s="953"/>
      <c r="BL108" s="937">
        <v>1</v>
      </c>
      <c r="BM108" s="953"/>
      <c r="BN108" s="953"/>
      <c r="BO108" s="1159"/>
      <c r="BP108" s="953"/>
      <c r="BQ108" s="953"/>
      <c r="BR108" s="953"/>
      <c r="BS108" s="953">
        <v>1</v>
      </c>
      <c r="BT108" s="953"/>
      <c r="BU108" s="954"/>
      <c r="BV108" s="948"/>
      <c r="BW108" s="953"/>
      <c r="BX108" s="953"/>
      <c r="BY108" s="937">
        <v>1</v>
      </c>
      <c r="BZ108" s="953"/>
      <c r="CA108" s="953"/>
      <c r="CB108" s="953"/>
      <c r="CC108" s="953"/>
      <c r="CD108" s="953"/>
      <c r="CE108" s="937">
        <v>1</v>
      </c>
      <c r="CF108" s="950"/>
      <c r="CG108" s="1198"/>
      <c r="CH108" s="1168"/>
      <c r="CI108" s="953"/>
      <c r="CJ108" s="953"/>
      <c r="CK108" s="937">
        <v>1</v>
      </c>
      <c r="CL108" s="953"/>
      <c r="CM108" s="953"/>
      <c r="CN108" s="1159"/>
      <c r="CO108" s="953"/>
      <c r="CP108" s="953"/>
      <c r="CQ108" s="937">
        <v>1</v>
      </c>
      <c r="CR108" s="1159"/>
      <c r="CS108" s="953"/>
      <c r="CT108" s="1159"/>
      <c r="CU108" s="953"/>
      <c r="CV108" s="1159"/>
      <c r="CW108" s="1159"/>
      <c r="CX108" s="953"/>
      <c r="CY108" s="1159"/>
      <c r="CZ108" s="1159"/>
      <c r="DA108" s="1174"/>
      <c r="DB108" s="1159"/>
      <c r="DC108" s="1159"/>
      <c r="DD108" s="1242"/>
      <c r="DE108" s="1243"/>
      <c r="DF108" s="1159"/>
      <c r="DG108" s="1238"/>
      <c r="DH108" s="1239"/>
      <c r="DI108" s="1238"/>
      <c r="DJ108" s="1244"/>
      <c r="DK108" s="1262"/>
      <c r="DL108" s="1263"/>
      <c r="DM108" s="1263"/>
      <c r="DN108" s="957"/>
      <c r="DO108" s="1136"/>
      <c r="DP108" s="656">
        <v>1</v>
      </c>
      <c r="DQ108" s="1239"/>
      <c r="DR108" s="957"/>
      <c r="DS108" s="957"/>
      <c r="DT108" s="957"/>
      <c r="DU108" s="957"/>
      <c r="DV108" s="937">
        <v>1</v>
      </c>
      <c r="DW108" s="963"/>
      <c r="DX108" s="957"/>
      <c r="DY108" s="1138"/>
      <c r="DZ108" s="956"/>
      <c r="EA108" s="969"/>
      <c r="EB108" s="969"/>
      <c r="EC108" s="969"/>
      <c r="ED108" s="950"/>
      <c r="EE108" s="1276"/>
      <c r="EF108" s="1240"/>
      <c r="EG108" s="957"/>
      <c r="EH108" s="950"/>
      <c r="EI108" s="957"/>
      <c r="EJ108" s="950"/>
      <c r="EK108" s="963"/>
      <c r="EL108" s="1240"/>
      <c r="EM108" s="1131"/>
      <c r="EN108" s="1131"/>
      <c r="EO108" s="953"/>
      <c r="EP108" s="1159"/>
      <c r="EQ108" s="953"/>
      <c r="ER108" s="949"/>
      <c r="ES108" s="950"/>
      <c r="ET108" s="950"/>
      <c r="EU108" s="950"/>
      <c r="EV108" s="950"/>
      <c r="EW108" s="953"/>
      <c r="EX108" s="383">
        <f t="shared" si="8"/>
        <v>0</v>
      </c>
      <c r="EY108" s="384">
        <f t="shared" si="9"/>
        <v>0</v>
      </c>
      <c r="EZ108" s="11">
        <f t="shared" si="6"/>
        <v>0</v>
      </c>
      <c r="FA108" s="384">
        <f t="shared" si="10"/>
        <v>0</v>
      </c>
      <c r="FB108" s="384">
        <f t="shared" si="11"/>
        <v>8</v>
      </c>
      <c r="FC108" s="1292">
        <f t="shared" si="7"/>
        <v>8</v>
      </c>
      <c r="FD108" s="1290"/>
      <c r="FE108" s="1211"/>
      <c r="FF108" s="10">
        <v>1</v>
      </c>
      <c r="FG108" s="10"/>
      <c r="FH108" s="10"/>
      <c r="FI108" s="10"/>
      <c r="FJ108" s="10"/>
      <c r="FK108" s="10"/>
    </row>
    <row r="109" spans="1:167" ht="15.75" x14ac:dyDescent="0.25">
      <c r="A109">
        <v>106</v>
      </c>
      <c r="B109" s="1152" t="s">
        <v>744</v>
      </c>
      <c r="C109" s="64"/>
      <c r="D109" s="126"/>
      <c r="E109" s="126"/>
      <c r="F109" s="126"/>
      <c r="G109" s="126"/>
      <c r="H109" s="126"/>
      <c r="I109" s="126"/>
      <c r="J109" s="126"/>
      <c r="K109" s="15"/>
      <c r="L109" s="126"/>
      <c r="M109" s="126"/>
      <c r="N109" s="1128"/>
      <c r="O109" s="126"/>
      <c r="P109" s="247"/>
      <c r="Q109" s="247"/>
      <c r="R109" s="247"/>
      <c r="S109" s="820"/>
      <c r="T109" s="819"/>
      <c r="U109" s="126"/>
      <c r="V109" s="1130"/>
      <c r="W109" s="126"/>
      <c r="X109" s="126"/>
      <c r="Y109" s="1130"/>
      <c r="Z109" s="126"/>
      <c r="AA109" s="1130"/>
      <c r="AB109" s="1208"/>
      <c r="AC109" s="126"/>
      <c r="AD109" s="126"/>
      <c r="AE109" s="126"/>
      <c r="AF109" s="126"/>
      <c r="AG109" s="126"/>
      <c r="AH109" s="1155"/>
      <c r="AI109" s="1154"/>
      <c r="AJ109" s="1128"/>
      <c r="AK109" s="1128"/>
      <c r="AL109" s="1128"/>
      <c r="AM109" s="1128"/>
      <c r="AN109" s="1128"/>
      <c r="AO109" s="1128"/>
      <c r="AP109" s="1128"/>
      <c r="AQ109" s="1128"/>
      <c r="AR109" s="1128"/>
      <c r="AS109" s="1128"/>
      <c r="AT109" s="1155"/>
      <c r="AU109" s="1155"/>
      <c r="AV109" s="1156"/>
      <c r="AW109" s="1157"/>
      <c r="AX109" s="1128"/>
      <c r="AY109" s="1128"/>
      <c r="AZ109" s="1128"/>
      <c r="BA109" s="1128"/>
      <c r="BB109" s="1157"/>
      <c r="BC109" s="1157"/>
      <c r="BD109" s="126"/>
      <c r="BE109" s="126"/>
      <c r="BF109" s="1157"/>
      <c r="BG109" s="126"/>
      <c r="BH109" s="820"/>
      <c r="BI109" s="128"/>
      <c r="BJ109" s="126"/>
      <c r="BK109" s="11"/>
      <c r="BL109" s="322">
        <v>1</v>
      </c>
      <c r="BM109" s="11"/>
      <c r="BN109" s="11"/>
      <c r="BO109" s="1157"/>
      <c r="BP109" s="11"/>
      <c r="BQ109" s="11"/>
      <c r="BR109" s="1129"/>
      <c r="BS109" s="1129">
        <v>1</v>
      </c>
      <c r="BT109" s="11"/>
      <c r="BU109" s="820"/>
      <c r="BV109" s="128"/>
      <c r="BW109" s="11"/>
      <c r="BX109" s="11"/>
      <c r="BY109" s="11">
        <v>1</v>
      </c>
      <c r="BZ109" s="126"/>
      <c r="CA109" s="11"/>
      <c r="CB109" s="126"/>
      <c r="CC109" s="126"/>
      <c r="CD109" s="11"/>
      <c r="CE109" s="126">
        <v>1</v>
      </c>
      <c r="CF109" s="11"/>
      <c r="CG109" s="210"/>
      <c r="CH109" s="322"/>
      <c r="CI109" s="11"/>
      <c r="CJ109" s="126"/>
      <c r="CK109" s="126">
        <v>1</v>
      </c>
      <c r="CL109" s="11"/>
      <c r="CM109" s="62"/>
      <c r="CN109" s="1128"/>
      <c r="CO109" s="126"/>
      <c r="CP109" s="126"/>
      <c r="CQ109" s="126">
        <v>1</v>
      </c>
      <c r="CR109" s="1128"/>
      <c r="CS109" s="126"/>
      <c r="CT109" s="1128"/>
      <c r="CU109" s="126"/>
      <c r="CV109" s="1128"/>
      <c r="CW109" s="1128"/>
      <c r="CX109" s="126"/>
      <c r="CY109" s="1128"/>
      <c r="CZ109" s="1128"/>
      <c r="DA109" s="1154"/>
      <c r="DB109" s="1128"/>
      <c r="DC109" s="1128"/>
      <c r="DD109" s="1128"/>
      <c r="DE109" s="1128"/>
      <c r="DF109" s="1128"/>
      <c r="DG109" s="1128"/>
      <c r="DH109" s="1128"/>
      <c r="DI109" s="1128"/>
      <c r="DJ109" s="1128"/>
      <c r="DK109" s="1251"/>
      <c r="DL109" s="1252"/>
      <c r="DM109" s="1253"/>
      <c r="DN109" s="819"/>
      <c r="DO109" s="126"/>
      <c r="DP109" s="126">
        <v>1</v>
      </c>
      <c r="DQ109" s="1128"/>
      <c r="DR109" s="126"/>
      <c r="DS109" s="126"/>
      <c r="DT109" s="126"/>
      <c r="DU109" s="126"/>
      <c r="DV109" s="126">
        <v>1</v>
      </c>
      <c r="DW109" s="126"/>
      <c r="DX109" s="126"/>
      <c r="DY109" s="820"/>
      <c r="DZ109" s="128"/>
      <c r="EA109" s="130"/>
      <c r="EB109" s="126"/>
      <c r="EC109" s="126"/>
      <c r="ED109" s="126"/>
      <c r="EE109" s="1276"/>
      <c r="EF109" s="1128"/>
      <c r="EG109" s="11"/>
      <c r="EH109" s="126"/>
      <c r="EI109" s="11"/>
      <c r="EJ109" s="126"/>
      <c r="EK109" s="62"/>
      <c r="EL109" s="1128"/>
      <c r="EM109" s="1128"/>
      <c r="EN109" s="1128"/>
      <c r="EO109" s="126"/>
      <c r="EP109" s="1128"/>
      <c r="EQ109" s="247"/>
      <c r="ER109" s="819"/>
      <c r="ES109" s="126"/>
      <c r="ET109" s="126"/>
      <c r="EU109" s="126"/>
      <c r="EV109" s="126"/>
      <c r="EW109" s="247"/>
      <c r="EX109" s="383">
        <f t="shared" si="8"/>
        <v>0</v>
      </c>
      <c r="EY109" s="384">
        <f t="shared" si="9"/>
        <v>0</v>
      </c>
      <c r="EZ109" s="11">
        <f t="shared" si="6"/>
        <v>0</v>
      </c>
      <c r="FA109" s="384">
        <f t="shared" si="10"/>
        <v>0</v>
      </c>
      <c r="FB109" s="384">
        <f t="shared" si="11"/>
        <v>8</v>
      </c>
      <c r="FC109" s="1292">
        <f t="shared" si="7"/>
        <v>8</v>
      </c>
      <c r="FD109" s="1290"/>
      <c r="FE109" s="1211"/>
      <c r="FF109" s="10">
        <v>1</v>
      </c>
      <c r="FG109" s="10"/>
      <c r="FH109" s="10"/>
      <c r="FI109" s="10"/>
      <c r="FJ109" s="10"/>
      <c r="FK109" s="10"/>
    </row>
    <row r="110" spans="1:167" ht="15.75" x14ac:dyDescent="0.25">
      <c r="A110">
        <v>107</v>
      </c>
      <c r="B110" s="1152" t="s">
        <v>1592</v>
      </c>
      <c r="C110" s="64"/>
      <c r="D110" s="126"/>
      <c r="E110" s="126"/>
      <c r="F110" s="126"/>
      <c r="G110" s="126"/>
      <c r="H110" s="126"/>
      <c r="I110" s="126"/>
      <c r="J110" s="126"/>
      <c r="K110" s="15"/>
      <c r="L110" s="126"/>
      <c r="M110" s="126"/>
      <c r="N110" s="1128"/>
      <c r="O110" s="126"/>
      <c r="P110" s="247"/>
      <c r="Q110" s="247"/>
      <c r="R110" s="247"/>
      <c r="S110" s="820"/>
      <c r="T110" s="819"/>
      <c r="U110" s="126"/>
      <c r="V110" s="1128"/>
      <c r="W110" s="126"/>
      <c r="X110" s="126"/>
      <c r="Y110" s="1128"/>
      <c r="Z110" s="126"/>
      <c r="AA110" s="1128"/>
      <c r="AB110" s="1208">
        <v>1</v>
      </c>
      <c r="AC110" s="126">
        <v>1</v>
      </c>
      <c r="AD110" s="126"/>
      <c r="AE110" s="126"/>
      <c r="AF110" s="126"/>
      <c r="AG110" s="126"/>
      <c r="AH110" s="1155"/>
      <c r="AI110" s="1154"/>
      <c r="AJ110" s="1128"/>
      <c r="AK110" s="1128"/>
      <c r="AL110" s="1128"/>
      <c r="AM110" s="1128"/>
      <c r="AN110" s="1128"/>
      <c r="AO110" s="1128"/>
      <c r="AP110" s="1128"/>
      <c r="AQ110" s="1128"/>
      <c r="AR110" s="1128"/>
      <c r="AS110" s="1128"/>
      <c r="AT110" s="1155"/>
      <c r="AU110" s="1155"/>
      <c r="AV110" s="1156"/>
      <c r="AW110" s="1157"/>
      <c r="AX110" s="1128"/>
      <c r="AY110" s="1128"/>
      <c r="AZ110" s="1128"/>
      <c r="BA110" s="1128"/>
      <c r="BB110" s="1157"/>
      <c r="BC110" s="1157"/>
      <c r="BD110" s="126"/>
      <c r="BE110" s="126"/>
      <c r="BF110" s="1157"/>
      <c r="BG110" s="126"/>
      <c r="BH110" s="820"/>
      <c r="BI110" s="128"/>
      <c r="BJ110" s="126"/>
      <c r="BK110" s="11">
        <v>1</v>
      </c>
      <c r="BL110" s="322">
        <v>1</v>
      </c>
      <c r="BM110" s="11"/>
      <c r="BN110" s="11"/>
      <c r="BO110" s="1157"/>
      <c r="BP110" s="11"/>
      <c r="BQ110" s="11"/>
      <c r="BR110" s="1129"/>
      <c r="BS110" s="1129">
        <v>1</v>
      </c>
      <c r="BT110" s="11"/>
      <c r="BU110" s="820"/>
      <c r="BV110" s="128"/>
      <c r="BW110" s="11"/>
      <c r="BX110" s="11">
        <v>1</v>
      </c>
      <c r="BY110" s="11"/>
      <c r="BZ110" s="126"/>
      <c r="CA110" s="11">
        <v>1</v>
      </c>
      <c r="CB110" s="126"/>
      <c r="CC110" s="126"/>
      <c r="CD110" s="11">
        <v>1</v>
      </c>
      <c r="CE110" s="126">
        <v>1</v>
      </c>
      <c r="CF110" s="11"/>
      <c r="CG110" s="210">
        <v>1</v>
      </c>
      <c r="CH110" s="322"/>
      <c r="CI110" s="11"/>
      <c r="CJ110" s="126">
        <v>1</v>
      </c>
      <c r="CK110" s="126"/>
      <c r="CL110" s="11"/>
      <c r="CM110" s="62"/>
      <c r="CN110" s="1128"/>
      <c r="CO110" s="126"/>
      <c r="CP110" s="126"/>
      <c r="CQ110" s="126"/>
      <c r="CR110" s="1128"/>
      <c r="CS110" s="126"/>
      <c r="CT110" s="1128"/>
      <c r="CU110" s="126"/>
      <c r="CV110" s="1128"/>
      <c r="CW110" s="1128"/>
      <c r="CX110" s="126"/>
      <c r="CY110" s="1128"/>
      <c r="CZ110" s="1128"/>
      <c r="DA110" s="1154"/>
      <c r="DB110" s="1128"/>
      <c r="DC110" s="1128"/>
      <c r="DD110" s="1128"/>
      <c r="DE110" s="1128"/>
      <c r="DF110" s="1128"/>
      <c r="DG110" s="1128"/>
      <c r="DH110" s="1128"/>
      <c r="DI110" s="1128"/>
      <c r="DJ110" s="1128"/>
      <c r="DK110" s="1251"/>
      <c r="DL110" s="1252"/>
      <c r="DM110" s="1253"/>
      <c r="DN110" s="819"/>
      <c r="DO110" s="126">
        <v>1</v>
      </c>
      <c r="DP110" s="126"/>
      <c r="DQ110" s="1128"/>
      <c r="DR110" s="126"/>
      <c r="DS110" s="126">
        <v>1</v>
      </c>
      <c r="DT110" s="126">
        <v>1</v>
      </c>
      <c r="DU110" s="126"/>
      <c r="DV110" s="126">
        <v>1</v>
      </c>
      <c r="DW110" s="126"/>
      <c r="DX110" s="126">
        <v>1</v>
      </c>
      <c r="DY110" s="820"/>
      <c r="DZ110" s="128"/>
      <c r="EA110" s="130"/>
      <c r="EB110" s="126"/>
      <c r="EC110" s="126"/>
      <c r="ED110" s="126">
        <v>1</v>
      </c>
      <c r="EE110" s="1276"/>
      <c r="EF110" s="1128"/>
      <c r="EG110" s="11"/>
      <c r="EH110" s="126"/>
      <c r="EI110" s="11"/>
      <c r="EJ110" s="126"/>
      <c r="EK110" s="62"/>
      <c r="EL110" s="1128"/>
      <c r="EM110" s="1128"/>
      <c r="EN110" s="1128"/>
      <c r="EO110" s="126"/>
      <c r="EP110" s="1128"/>
      <c r="EQ110" s="247">
        <v>1</v>
      </c>
      <c r="ER110" s="819"/>
      <c r="ES110" s="126"/>
      <c r="ET110" s="126"/>
      <c r="EU110" s="126"/>
      <c r="EV110" s="126"/>
      <c r="EW110" s="247"/>
      <c r="EX110" s="383">
        <f t="shared" si="8"/>
        <v>0</v>
      </c>
      <c r="EY110" s="384">
        <f t="shared" si="9"/>
        <v>2</v>
      </c>
      <c r="EZ110" s="11">
        <f t="shared" si="6"/>
        <v>10</v>
      </c>
      <c r="FA110" s="384">
        <f t="shared" si="10"/>
        <v>0</v>
      </c>
      <c r="FB110" s="384">
        <f t="shared" si="11"/>
        <v>5</v>
      </c>
      <c r="FC110" s="1292">
        <f t="shared" si="7"/>
        <v>17</v>
      </c>
      <c r="FD110" s="1290"/>
      <c r="FE110" s="1211"/>
      <c r="FF110" s="10"/>
      <c r="FG110" s="10">
        <v>1</v>
      </c>
      <c r="FH110" s="10"/>
      <c r="FI110" s="10"/>
      <c r="FJ110" s="10"/>
      <c r="FK110" s="10"/>
    </row>
    <row r="111" spans="1:167" ht="15.75" x14ac:dyDescent="0.25">
      <c r="A111">
        <v>108</v>
      </c>
      <c r="B111" s="1152" t="s">
        <v>250</v>
      </c>
      <c r="C111" s="322"/>
      <c r="D111" s="126"/>
      <c r="E111" s="126"/>
      <c r="F111" s="126">
        <v>1</v>
      </c>
      <c r="G111" s="126"/>
      <c r="H111" s="126">
        <v>1</v>
      </c>
      <c r="I111" s="126">
        <v>1</v>
      </c>
      <c r="J111" s="126"/>
      <c r="K111" s="15"/>
      <c r="L111" s="126"/>
      <c r="M111" s="126"/>
      <c r="N111" s="1128"/>
      <c r="O111" s="126"/>
      <c r="P111" s="247">
        <v>1</v>
      </c>
      <c r="Q111" s="247">
        <v>1</v>
      </c>
      <c r="R111" s="247">
        <v>1</v>
      </c>
      <c r="S111" s="820">
        <v>1</v>
      </c>
      <c r="T111" s="819">
        <v>1</v>
      </c>
      <c r="U111" s="126">
        <v>1</v>
      </c>
      <c r="V111" s="1128"/>
      <c r="W111" s="126"/>
      <c r="X111" s="126"/>
      <c r="Y111" s="1128"/>
      <c r="Z111" s="126"/>
      <c r="AA111" s="1128"/>
      <c r="AB111" s="1208">
        <v>1</v>
      </c>
      <c r="AC111" s="126"/>
      <c r="AD111" s="126"/>
      <c r="AE111" s="126"/>
      <c r="AF111" s="126"/>
      <c r="AG111" s="126"/>
      <c r="AH111" s="1155"/>
      <c r="AI111" s="1154"/>
      <c r="AJ111" s="1128"/>
      <c r="AK111" s="1128"/>
      <c r="AL111" s="1128"/>
      <c r="AM111" s="1128"/>
      <c r="AN111" s="1128"/>
      <c r="AO111" s="1128"/>
      <c r="AP111" s="1128"/>
      <c r="AQ111" s="1128"/>
      <c r="AR111" s="1128"/>
      <c r="AS111" s="1128"/>
      <c r="AT111" s="1155"/>
      <c r="AU111" s="1155"/>
      <c r="AV111" s="1156"/>
      <c r="AW111" s="1157"/>
      <c r="AX111" s="1128"/>
      <c r="AY111" s="1128"/>
      <c r="AZ111" s="1128"/>
      <c r="BA111" s="1128"/>
      <c r="BB111" s="1157"/>
      <c r="BC111" s="1157"/>
      <c r="BD111" s="126"/>
      <c r="BE111" s="126">
        <v>1</v>
      </c>
      <c r="BF111" s="1157"/>
      <c r="BG111" s="126"/>
      <c r="BH111" s="820"/>
      <c r="BI111" s="128">
        <v>1</v>
      </c>
      <c r="BJ111" s="126"/>
      <c r="BK111" s="11">
        <v>1</v>
      </c>
      <c r="BL111" s="1196"/>
      <c r="BM111" s="11"/>
      <c r="BN111" s="11"/>
      <c r="BO111" s="1157"/>
      <c r="BP111" s="11"/>
      <c r="BQ111" s="11"/>
      <c r="BR111" s="1129"/>
      <c r="BS111" s="1129"/>
      <c r="BT111" s="11"/>
      <c r="BU111" s="820"/>
      <c r="BV111" s="128"/>
      <c r="BW111" s="11"/>
      <c r="BX111" s="11"/>
      <c r="BY111" s="11"/>
      <c r="BZ111" s="126"/>
      <c r="CA111" s="11">
        <v>1</v>
      </c>
      <c r="CB111" s="126"/>
      <c r="CC111" s="126"/>
      <c r="CD111" s="11">
        <v>1</v>
      </c>
      <c r="CE111" s="126"/>
      <c r="CF111" s="11"/>
      <c r="CG111" s="210">
        <v>1</v>
      </c>
      <c r="CH111" s="322"/>
      <c r="CI111" s="11"/>
      <c r="CJ111" s="126">
        <v>1</v>
      </c>
      <c r="CK111" s="126"/>
      <c r="CL111" s="11"/>
      <c r="CM111" s="62">
        <v>1</v>
      </c>
      <c r="CN111" s="1128"/>
      <c r="CO111" s="126"/>
      <c r="CP111" s="126">
        <v>1</v>
      </c>
      <c r="CQ111" s="126"/>
      <c r="CR111" s="1128"/>
      <c r="CS111" s="126"/>
      <c r="CT111" s="1128"/>
      <c r="CU111" s="126"/>
      <c r="CV111" s="1128"/>
      <c r="CW111" s="1128"/>
      <c r="CX111" s="126"/>
      <c r="CY111" s="1128"/>
      <c r="CZ111" s="1128"/>
      <c r="DA111" s="1154"/>
      <c r="DB111" s="1128"/>
      <c r="DC111" s="1128"/>
      <c r="DD111" s="1128"/>
      <c r="DE111" s="1128"/>
      <c r="DF111" s="1128"/>
      <c r="DG111" s="1128"/>
      <c r="DH111" s="1128"/>
      <c r="DI111" s="1128"/>
      <c r="DJ111" s="1128"/>
      <c r="DK111" s="1251"/>
      <c r="DL111" s="1252"/>
      <c r="DM111" s="1253"/>
      <c r="DN111" s="819"/>
      <c r="DO111" s="126"/>
      <c r="DP111" s="126"/>
      <c r="DQ111" s="1128"/>
      <c r="DR111" s="126"/>
      <c r="DS111" s="126"/>
      <c r="DT111" s="126"/>
      <c r="DU111" s="126">
        <v>1</v>
      </c>
      <c r="DV111" s="126"/>
      <c r="DW111" s="126"/>
      <c r="DX111" s="126">
        <v>1</v>
      </c>
      <c r="DY111" s="820"/>
      <c r="DZ111" s="128">
        <v>1</v>
      </c>
      <c r="EA111" s="130"/>
      <c r="EB111" s="126"/>
      <c r="EC111" s="126"/>
      <c r="ED111" s="126"/>
      <c r="EE111" s="1276"/>
      <c r="EF111" s="1128"/>
      <c r="EG111" s="11"/>
      <c r="EH111" s="126"/>
      <c r="EI111" s="11"/>
      <c r="EJ111" s="126"/>
      <c r="EK111" s="62"/>
      <c r="EL111" s="1128"/>
      <c r="EM111" s="1128"/>
      <c r="EN111" s="1128"/>
      <c r="EO111" s="126"/>
      <c r="EP111" s="1128"/>
      <c r="EQ111" s="247"/>
      <c r="ER111" s="819"/>
      <c r="ES111" s="126"/>
      <c r="ET111" s="126"/>
      <c r="EU111" s="126"/>
      <c r="EV111" s="126"/>
      <c r="EW111" s="247"/>
      <c r="EX111" s="383">
        <f t="shared" si="8"/>
        <v>3</v>
      </c>
      <c r="EY111" s="384">
        <f t="shared" si="9"/>
        <v>3</v>
      </c>
      <c r="EZ111" s="11">
        <f t="shared" si="6"/>
        <v>10</v>
      </c>
      <c r="FA111" s="384">
        <f t="shared" si="10"/>
        <v>3</v>
      </c>
      <c r="FB111" s="384">
        <f t="shared" si="11"/>
        <v>1</v>
      </c>
      <c r="FC111" s="1292">
        <f t="shared" si="7"/>
        <v>20</v>
      </c>
      <c r="FD111" s="1290"/>
      <c r="FE111" s="1211"/>
      <c r="FF111" s="10"/>
      <c r="FG111" s="10">
        <v>1</v>
      </c>
      <c r="FH111" s="10"/>
      <c r="FI111" s="10"/>
      <c r="FJ111" s="10"/>
      <c r="FK111" s="10"/>
    </row>
    <row r="112" spans="1:167" ht="15.75" x14ac:dyDescent="0.25">
      <c r="A112">
        <v>109</v>
      </c>
      <c r="B112" s="1152" t="s">
        <v>183</v>
      </c>
      <c r="C112" s="955"/>
      <c r="D112" s="950"/>
      <c r="E112" s="950"/>
      <c r="F112" s="950"/>
      <c r="G112" s="950"/>
      <c r="H112" s="950"/>
      <c r="I112" s="950"/>
      <c r="J112" s="950"/>
      <c r="K112" s="951"/>
      <c r="L112" s="950"/>
      <c r="M112" s="950"/>
      <c r="N112" s="1131"/>
      <c r="O112" s="950"/>
      <c r="P112" s="953"/>
      <c r="Q112" s="953"/>
      <c r="R112" s="953"/>
      <c r="S112" s="954"/>
      <c r="T112" s="949"/>
      <c r="U112" s="950"/>
      <c r="V112" s="1128"/>
      <c r="W112" s="950"/>
      <c r="X112" s="950"/>
      <c r="Y112" s="1128"/>
      <c r="Z112" s="950"/>
      <c r="AA112" s="1128"/>
      <c r="AB112" s="1208">
        <v>1</v>
      </c>
      <c r="AC112" s="950"/>
      <c r="AD112" s="950"/>
      <c r="AE112" s="950"/>
      <c r="AF112" s="950"/>
      <c r="AG112" s="950"/>
      <c r="AH112" s="1155"/>
      <c r="AI112" s="1160"/>
      <c r="AJ112" s="1131"/>
      <c r="AK112" s="1131"/>
      <c r="AL112" s="1131"/>
      <c r="AM112" s="1131"/>
      <c r="AN112" s="1131"/>
      <c r="AO112" s="1131"/>
      <c r="AP112" s="1131"/>
      <c r="AQ112" s="1131"/>
      <c r="AR112" s="1131"/>
      <c r="AS112" s="1131"/>
      <c r="AT112" s="1159"/>
      <c r="AU112" s="1159"/>
      <c r="AV112" s="1161"/>
      <c r="AW112" s="1163"/>
      <c r="AX112" s="1131"/>
      <c r="AY112" s="1131"/>
      <c r="AZ112" s="1131"/>
      <c r="BA112" s="1131"/>
      <c r="BB112" s="1163"/>
      <c r="BC112" s="1163"/>
      <c r="BD112" s="950"/>
      <c r="BE112" s="950"/>
      <c r="BF112" s="1163"/>
      <c r="BG112" s="950"/>
      <c r="BH112" s="954"/>
      <c r="BI112" s="956">
        <v>1</v>
      </c>
      <c r="BJ112" s="950"/>
      <c r="BK112" s="957"/>
      <c r="BL112" s="953"/>
      <c r="BM112" s="957"/>
      <c r="BN112" s="957"/>
      <c r="BO112" s="1163"/>
      <c r="BP112" s="957"/>
      <c r="BQ112" s="957"/>
      <c r="BR112" s="1135"/>
      <c r="BS112" s="1135"/>
      <c r="BT112" s="957"/>
      <c r="BU112" s="1194"/>
      <c r="BV112" s="956"/>
      <c r="BW112" s="957"/>
      <c r="BX112" s="957"/>
      <c r="BY112" s="957"/>
      <c r="BZ112" s="950"/>
      <c r="CA112" s="957"/>
      <c r="CB112" s="950">
        <v>1</v>
      </c>
      <c r="CC112" s="962"/>
      <c r="CD112" s="98">
        <v>1</v>
      </c>
      <c r="CE112" s="950"/>
      <c r="CF112" s="957"/>
      <c r="CG112" s="1138"/>
      <c r="CH112" s="955"/>
      <c r="CI112" s="957"/>
      <c r="CJ112" s="950"/>
      <c r="CK112" s="957"/>
      <c r="CL112" s="957"/>
      <c r="CM112" s="963"/>
      <c r="CN112" s="1131"/>
      <c r="CO112" s="950"/>
      <c r="CP112" s="953"/>
      <c r="CQ112" s="953"/>
      <c r="CR112" s="1131"/>
      <c r="CS112" s="953"/>
      <c r="CT112" s="1131"/>
      <c r="CU112" s="953"/>
      <c r="CV112" s="1131"/>
      <c r="CW112" s="1131"/>
      <c r="CX112" s="953"/>
      <c r="CY112" s="1131"/>
      <c r="CZ112" s="1131"/>
      <c r="DA112" s="1174"/>
      <c r="DB112" s="1159"/>
      <c r="DC112" s="1238"/>
      <c r="DD112" s="1238"/>
      <c r="DE112" s="1239"/>
      <c r="DF112" s="1239"/>
      <c r="DG112" s="1238"/>
      <c r="DH112" s="1238"/>
      <c r="DI112" s="1238"/>
      <c r="DJ112" s="1238"/>
      <c r="DK112" s="1262"/>
      <c r="DL112" s="1263"/>
      <c r="DM112" s="1264"/>
      <c r="DN112" s="956"/>
      <c r="DO112" s="957"/>
      <c r="DP112" s="957"/>
      <c r="DQ112" s="1238"/>
      <c r="DR112" s="957"/>
      <c r="DS112" s="957"/>
      <c r="DT112" s="957"/>
      <c r="DU112" s="957"/>
      <c r="DV112" s="957"/>
      <c r="DW112" s="963"/>
      <c r="DX112" s="957"/>
      <c r="DY112" s="1138"/>
      <c r="DZ112" s="956"/>
      <c r="EA112" s="969"/>
      <c r="EB112" s="969"/>
      <c r="EC112" s="969"/>
      <c r="ED112" s="950"/>
      <c r="EE112" s="1276"/>
      <c r="EF112" s="1131"/>
      <c r="EG112" s="957"/>
      <c r="EH112" s="950"/>
      <c r="EI112" s="957"/>
      <c r="EJ112" s="950"/>
      <c r="EK112" s="963"/>
      <c r="EL112" s="1131"/>
      <c r="EM112" s="1131"/>
      <c r="EN112" s="1131"/>
      <c r="EO112" s="953"/>
      <c r="EP112" s="1159"/>
      <c r="EQ112" s="953"/>
      <c r="ER112" s="949"/>
      <c r="ES112" s="950"/>
      <c r="ET112" s="950"/>
      <c r="EU112" s="950"/>
      <c r="EV112" s="950"/>
      <c r="EW112" s="953"/>
      <c r="EX112" s="383">
        <f t="shared" si="8"/>
        <v>2</v>
      </c>
      <c r="EY112" s="384">
        <f t="shared" si="9"/>
        <v>0</v>
      </c>
      <c r="EZ112" s="11">
        <f t="shared" si="6"/>
        <v>1</v>
      </c>
      <c r="FA112" s="384">
        <f t="shared" si="10"/>
        <v>0</v>
      </c>
      <c r="FB112" s="384">
        <f t="shared" si="11"/>
        <v>0</v>
      </c>
      <c r="FC112" s="1292">
        <f t="shared" si="7"/>
        <v>3</v>
      </c>
      <c r="FD112" s="1290"/>
      <c r="FE112" s="1211">
        <v>1</v>
      </c>
      <c r="FF112" s="10"/>
      <c r="FG112" s="10"/>
      <c r="FH112" s="10"/>
      <c r="FI112" s="10"/>
      <c r="FJ112" s="10"/>
      <c r="FK112" s="10"/>
    </row>
    <row r="113" spans="1:167" ht="15.75" x14ac:dyDescent="0.25">
      <c r="A113">
        <v>110</v>
      </c>
      <c r="B113" s="1152" t="s">
        <v>1010</v>
      </c>
      <c r="C113" s="64"/>
      <c r="D113" s="126"/>
      <c r="E113" s="126"/>
      <c r="F113" s="126"/>
      <c r="G113" s="126"/>
      <c r="H113" s="126"/>
      <c r="I113" s="126"/>
      <c r="J113" s="126"/>
      <c r="K113" s="15"/>
      <c r="L113" s="126"/>
      <c r="M113" s="126"/>
      <c r="N113" s="1128"/>
      <c r="O113" s="126"/>
      <c r="P113" s="247"/>
      <c r="Q113" s="247"/>
      <c r="R113" s="247"/>
      <c r="S113" s="820"/>
      <c r="T113" s="819"/>
      <c r="U113" s="126"/>
      <c r="V113" s="1128"/>
      <c r="W113" s="126"/>
      <c r="X113" s="126"/>
      <c r="Y113" s="1128"/>
      <c r="Z113" s="126"/>
      <c r="AA113" s="1128"/>
      <c r="AB113" s="1208"/>
      <c r="AC113" s="126"/>
      <c r="AD113" s="126"/>
      <c r="AE113" s="126"/>
      <c r="AF113" s="126"/>
      <c r="AG113" s="126"/>
      <c r="AH113" s="1155"/>
      <c r="AI113" s="1154"/>
      <c r="AJ113" s="1128"/>
      <c r="AK113" s="1128"/>
      <c r="AL113" s="1128"/>
      <c r="AM113" s="1128"/>
      <c r="AN113" s="1128"/>
      <c r="AO113" s="1128"/>
      <c r="AP113" s="1128"/>
      <c r="AQ113" s="1128"/>
      <c r="AR113" s="1128"/>
      <c r="AS113" s="1128"/>
      <c r="AT113" s="1155"/>
      <c r="AU113" s="1155"/>
      <c r="AV113" s="1156"/>
      <c r="AW113" s="1157"/>
      <c r="AX113" s="1128"/>
      <c r="AY113" s="1128"/>
      <c r="AZ113" s="1128"/>
      <c r="BA113" s="1128"/>
      <c r="BB113" s="1157"/>
      <c r="BC113" s="1157"/>
      <c r="BD113" s="126"/>
      <c r="BE113" s="126"/>
      <c r="BF113" s="1157"/>
      <c r="BG113" s="126"/>
      <c r="BH113" s="820"/>
      <c r="BI113" s="128">
        <v>1</v>
      </c>
      <c r="BJ113" s="15"/>
      <c r="BK113" s="11"/>
      <c r="BL113" s="126"/>
      <c r="BM113" s="11"/>
      <c r="BN113" s="11"/>
      <c r="BO113" s="1157"/>
      <c r="BP113" s="11"/>
      <c r="BQ113" s="11"/>
      <c r="BR113" s="1129"/>
      <c r="BS113" s="1129"/>
      <c r="BT113" s="11"/>
      <c r="BU113" s="820"/>
      <c r="BV113" s="128"/>
      <c r="BW113" s="11"/>
      <c r="BX113" s="11"/>
      <c r="BY113" s="11"/>
      <c r="BZ113" s="126"/>
      <c r="CA113" s="11"/>
      <c r="CB113" s="126">
        <v>1</v>
      </c>
      <c r="CC113" s="126"/>
      <c r="CD113" s="11">
        <v>1</v>
      </c>
      <c r="CE113" s="126"/>
      <c r="CF113" s="11"/>
      <c r="CG113" s="210">
        <v>1</v>
      </c>
      <c r="CH113" s="322"/>
      <c r="CI113" s="11"/>
      <c r="CJ113" s="126"/>
      <c r="CK113" s="126"/>
      <c r="CL113" s="11"/>
      <c r="CM113" s="62"/>
      <c r="CN113" s="1128"/>
      <c r="CO113" s="126"/>
      <c r="CP113" s="126"/>
      <c r="CQ113" s="126"/>
      <c r="CR113" s="1128"/>
      <c r="CS113" s="126"/>
      <c r="CT113" s="1128"/>
      <c r="CU113" s="126"/>
      <c r="CV113" s="1128"/>
      <c r="CW113" s="1128"/>
      <c r="CX113" s="126"/>
      <c r="CY113" s="1128"/>
      <c r="CZ113" s="1128"/>
      <c r="DA113" s="1154"/>
      <c r="DB113" s="1128"/>
      <c r="DC113" s="1128"/>
      <c r="DD113" s="1128"/>
      <c r="DE113" s="1128"/>
      <c r="DF113" s="1128"/>
      <c r="DG113" s="1128"/>
      <c r="DH113" s="1128"/>
      <c r="DI113" s="1128"/>
      <c r="DJ113" s="1128"/>
      <c r="DK113" s="1251"/>
      <c r="DL113" s="1252"/>
      <c r="DM113" s="1253"/>
      <c r="DN113" s="819"/>
      <c r="DO113" s="126"/>
      <c r="DP113" s="126"/>
      <c r="DQ113" s="1128"/>
      <c r="DR113" s="126"/>
      <c r="DS113" s="126"/>
      <c r="DT113" s="126"/>
      <c r="DU113" s="126"/>
      <c r="DV113" s="126"/>
      <c r="DW113" s="126"/>
      <c r="DX113" s="126"/>
      <c r="DY113" s="820"/>
      <c r="DZ113" s="128"/>
      <c r="EA113" s="130"/>
      <c r="EB113" s="126"/>
      <c r="EC113" s="126"/>
      <c r="ED113" s="126"/>
      <c r="EE113" s="1276"/>
      <c r="EF113" s="1128"/>
      <c r="EG113" s="11"/>
      <c r="EH113" s="126"/>
      <c r="EI113" s="11"/>
      <c r="EJ113" s="126"/>
      <c r="EK113" s="62"/>
      <c r="EL113" s="1128"/>
      <c r="EM113" s="1128"/>
      <c r="EN113" s="1128"/>
      <c r="EO113" s="126"/>
      <c r="EP113" s="1128"/>
      <c r="EQ113" s="247"/>
      <c r="ER113" s="819"/>
      <c r="ES113" s="126"/>
      <c r="ET113" s="126"/>
      <c r="EU113" s="126"/>
      <c r="EV113" s="126"/>
      <c r="EW113" s="247"/>
      <c r="EX113" s="383">
        <f t="shared" si="8"/>
        <v>2</v>
      </c>
      <c r="EY113" s="384">
        <f t="shared" si="9"/>
        <v>0</v>
      </c>
      <c r="EZ113" s="11">
        <f t="shared" si="6"/>
        <v>2</v>
      </c>
      <c r="FA113" s="384">
        <f t="shared" si="10"/>
        <v>0</v>
      </c>
      <c r="FB113" s="384">
        <f t="shared" si="11"/>
        <v>0</v>
      </c>
      <c r="FC113" s="1292">
        <f t="shared" si="7"/>
        <v>4</v>
      </c>
      <c r="FD113" s="1290"/>
      <c r="FE113" s="1211">
        <v>1</v>
      </c>
      <c r="FF113" s="10"/>
      <c r="FG113" s="10"/>
      <c r="FH113" s="10"/>
      <c r="FI113" s="10"/>
      <c r="FJ113" s="10"/>
      <c r="FK113" s="10"/>
    </row>
    <row r="114" spans="1:167" ht="15.75" x14ac:dyDescent="0.25">
      <c r="A114">
        <v>111</v>
      </c>
      <c r="B114" s="1152" t="s">
        <v>1041</v>
      </c>
      <c r="C114" s="64"/>
      <c r="D114" s="126"/>
      <c r="E114" s="126"/>
      <c r="F114" s="126"/>
      <c r="G114" s="126"/>
      <c r="H114" s="126"/>
      <c r="I114" s="126"/>
      <c r="J114" s="126"/>
      <c r="K114" s="15"/>
      <c r="L114" s="126"/>
      <c r="M114" s="126"/>
      <c r="N114" s="1128"/>
      <c r="O114" s="126"/>
      <c r="P114" s="247"/>
      <c r="Q114" s="247"/>
      <c r="R114" s="247"/>
      <c r="S114" s="820"/>
      <c r="T114" s="819"/>
      <c r="U114" s="126"/>
      <c r="V114" s="1128"/>
      <c r="W114" s="126"/>
      <c r="X114" s="126"/>
      <c r="Y114" s="1128"/>
      <c r="Z114" s="126"/>
      <c r="AA114" s="1128"/>
      <c r="AB114" s="1208"/>
      <c r="AC114" s="126">
        <v>1</v>
      </c>
      <c r="AD114" s="126"/>
      <c r="AE114" s="126"/>
      <c r="AF114" s="126"/>
      <c r="AG114" s="126"/>
      <c r="AH114" s="1167"/>
      <c r="AI114" s="1154"/>
      <c r="AJ114" s="1128"/>
      <c r="AK114" s="1128"/>
      <c r="AL114" s="1128"/>
      <c r="AM114" s="1128"/>
      <c r="AN114" s="1128"/>
      <c r="AO114" s="1128"/>
      <c r="AP114" s="1128"/>
      <c r="AQ114" s="1128"/>
      <c r="AR114" s="1128"/>
      <c r="AS114" s="1128"/>
      <c r="AT114" s="1155"/>
      <c r="AU114" s="1155"/>
      <c r="AV114" s="1156"/>
      <c r="AW114" s="1157"/>
      <c r="AX114" s="1128"/>
      <c r="AY114" s="1128"/>
      <c r="AZ114" s="1128"/>
      <c r="BA114" s="1128"/>
      <c r="BB114" s="1157"/>
      <c r="BC114" s="1157"/>
      <c r="BD114" s="126"/>
      <c r="BE114" s="126"/>
      <c r="BF114" s="1157"/>
      <c r="BG114" s="126"/>
      <c r="BH114" s="820"/>
      <c r="BI114" s="128"/>
      <c r="BJ114" s="126"/>
      <c r="BK114" s="11"/>
      <c r="BL114" s="126"/>
      <c r="BM114" s="11"/>
      <c r="BN114" s="11"/>
      <c r="BO114" s="1157"/>
      <c r="BP114" s="11"/>
      <c r="BQ114" s="11"/>
      <c r="BR114" s="1129"/>
      <c r="BS114" s="1129"/>
      <c r="BT114" s="11"/>
      <c r="BU114" s="820"/>
      <c r="BV114" s="128"/>
      <c r="BW114" s="11"/>
      <c r="BX114" s="11"/>
      <c r="BY114" s="11">
        <v>1</v>
      </c>
      <c r="BZ114" s="126"/>
      <c r="CA114" s="11"/>
      <c r="CB114" s="126"/>
      <c r="CC114" s="126"/>
      <c r="CD114" s="11"/>
      <c r="CE114" s="126">
        <v>1</v>
      </c>
      <c r="CF114" s="11"/>
      <c r="CG114" s="210"/>
      <c r="CH114" s="322"/>
      <c r="CI114" s="11"/>
      <c r="CJ114" s="126"/>
      <c r="CK114" s="126">
        <v>1</v>
      </c>
      <c r="CL114" s="11"/>
      <c r="CM114" s="62"/>
      <c r="CN114" s="1128"/>
      <c r="CO114" s="126"/>
      <c r="CP114" s="126"/>
      <c r="CQ114" s="126">
        <v>1</v>
      </c>
      <c r="CR114" s="1128"/>
      <c r="CS114" s="126"/>
      <c r="CT114" s="1128"/>
      <c r="CU114" s="126"/>
      <c r="CV114" s="1128"/>
      <c r="CW114" s="1128"/>
      <c r="CX114" s="126"/>
      <c r="CY114" s="1128"/>
      <c r="CZ114" s="1128"/>
      <c r="DA114" s="1154"/>
      <c r="DB114" s="1128"/>
      <c r="DC114" s="1128"/>
      <c r="DD114" s="1128"/>
      <c r="DE114" s="1128"/>
      <c r="DF114" s="1128"/>
      <c r="DG114" s="1128"/>
      <c r="DH114" s="1128"/>
      <c r="DI114" s="1128"/>
      <c r="DJ114" s="1128"/>
      <c r="DK114" s="1251"/>
      <c r="DL114" s="1252"/>
      <c r="DM114" s="1253"/>
      <c r="DN114" s="819"/>
      <c r="DO114" s="126"/>
      <c r="DP114" s="126"/>
      <c r="DQ114" s="1128"/>
      <c r="DR114" s="126"/>
      <c r="DS114" s="126"/>
      <c r="DT114" s="126"/>
      <c r="DU114" s="126"/>
      <c r="DV114" s="126"/>
      <c r="DW114" s="126"/>
      <c r="DX114" s="126"/>
      <c r="DY114" s="820"/>
      <c r="DZ114" s="128"/>
      <c r="EA114" s="130"/>
      <c r="EB114" s="126"/>
      <c r="EC114" s="126"/>
      <c r="ED114" s="126"/>
      <c r="EE114" s="1276"/>
      <c r="EF114" s="1128"/>
      <c r="EG114" s="11"/>
      <c r="EH114" s="126"/>
      <c r="EI114" s="11"/>
      <c r="EJ114" s="126"/>
      <c r="EK114" s="62"/>
      <c r="EL114" s="1128"/>
      <c r="EM114" s="1128"/>
      <c r="EN114" s="1128"/>
      <c r="EO114" s="126"/>
      <c r="EP114" s="1128"/>
      <c r="EQ114" s="247"/>
      <c r="ER114" s="819"/>
      <c r="ES114" s="126"/>
      <c r="ET114" s="126"/>
      <c r="EU114" s="126"/>
      <c r="EV114" s="126"/>
      <c r="EW114" s="247"/>
      <c r="EX114" s="383">
        <f t="shared" si="8"/>
        <v>0</v>
      </c>
      <c r="EY114" s="384">
        <f t="shared" si="9"/>
        <v>0</v>
      </c>
      <c r="EZ114" s="11">
        <f t="shared" si="6"/>
        <v>0</v>
      </c>
      <c r="FA114" s="384">
        <f t="shared" si="10"/>
        <v>0</v>
      </c>
      <c r="FB114" s="384">
        <f t="shared" si="11"/>
        <v>5</v>
      </c>
      <c r="FC114" s="1292">
        <f t="shared" si="7"/>
        <v>5</v>
      </c>
      <c r="FD114" s="1290"/>
      <c r="FE114" s="1211">
        <v>1</v>
      </c>
      <c r="FF114" s="10"/>
      <c r="FG114" s="10"/>
      <c r="FH114" s="10"/>
      <c r="FI114" s="10"/>
      <c r="FJ114" s="10"/>
      <c r="FK114" s="10"/>
    </row>
    <row r="115" spans="1:167" ht="15.75" x14ac:dyDescent="0.25">
      <c r="A115">
        <v>112</v>
      </c>
      <c r="B115" s="1152" t="s">
        <v>1206</v>
      </c>
      <c r="C115" s="64">
        <v>1</v>
      </c>
      <c r="D115" s="126"/>
      <c r="E115" s="126"/>
      <c r="F115" s="126"/>
      <c r="G115" s="126"/>
      <c r="H115" s="126"/>
      <c r="I115" s="126"/>
      <c r="J115" s="126"/>
      <c r="K115" s="15"/>
      <c r="L115" s="126"/>
      <c r="M115" s="126">
        <v>1</v>
      </c>
      <c r="N115" s="1128"/>
      <c r="O115" s="126"/>
      <c r="P115" s="247"/>
      <c r="Q115" s="247"/>
      <c r="R115" s="247"/>
      <c r="S115" s="820"/>
      <c r="T115" s="819"/>
      <c r="U115" s="126"/>
      <c r="V115" s="1128"/>
      <c r="W115" s="126">
        <v>1</v>
      </c>
      <c r="X115" s="126"/>
      <c r="Y115" s="1128"/>
      <c r="Z115" s="126"/>
      <c r="AA115" s="1128"/>
      <c r="AB115" s="1208" t="s">
        <v>1465</v>
      </c>
      <c r="AC115" s="126"/>
      <c r="AD115" s="126"/>
      <c r="AE115" s="126"/>
      <c r="AF115" s="126"/>
      <c r="AG115" s="126"/>
      <c r="AH115" s="1155"/>
      <c r="AI115" s="1154"/>
      <c r="AJ115" s="1128"/>
      <c r="AK115" s="1128"/>
      <c r="AL115" s="1128"/>
      <c r="AM115" s="1128"/>
      <c r="AN115" s="1128"/>
      <c r="AO115" s="1128"/>
      <c r="AP115" s="1128"/>
      <c r="AQ115" s="1128"/>
      <c r="AR115" s="1128"/>
      <c r="AS115" s="1128"/>
      <c r="AT115" s="1155"/>
      <c r="AU115" s="1155"/>
      <c r="AV115" s="1156"/>
      <c r="AW115" s="1157"/>
      <c r="AX115" s="1128"/>
      <c r="AY115" s="1128"/>
      <c r="AZ115" s="1128"/>
      <c r="BA115" s="1128"/>
      <c r="BB115" s="1157"/>
      <c r="BC115" s="1157"/>
      <c r="BD115" s="126"/>
      <c r="BE115" s="126"/>
      <c r="BF115" s="1157"/>
      <c r="BG115" s="126"/>
      <c r="BH115" s="820"/>
      <c r="BI115" s="128">
        <v>1</v>
      </c>
      <c r="BJ115" s="126"/>
      <c r="BK115" s="11"/>
      <c r="BL115" s="126"/>
      <c r="BM115" s="11"/>
      <c r="BN115" s="11"/>
      <c r="BO115" s="1157"/>
      <c r="BP115" s="11"/>
      <c r="BQ115" s="11"/>
      <c r="BR115" s="1129"/>
      <c r="BS115" s="1129"/>
      <c r="BT115" s="11"/>
      <c r="BU115" s="820"/>
      <c r="BV115" s="128"/>
      <c r="BW115" s="11"/>
      <c r="BX115" s="11"/>
      <c r="BY115" s="11"/>
      <c r="BZ115" s="126"/>
      <c r="CA115" s="11"/>
      <c r="CB115" s="126"/>
      <c r="CC115" s="126"/>
      <c r="CD115" s="11"/>
      <c r="CE115" s="126"/>
      <c r="CF115" s="11"/>
      <c r="CG115" s="210"/>
      <c r="CH115" s="322">
        <v>1</v>
      </c>
      <c r="CI115" s="11"/>
      <c r="CJ115" s="126"/>
      <c r="CK115" s="126"/>
      <c r="CL115" s="11"/>
      <c r="CM115" s="62"/>
      <c r="CN115" s="1128"/>
      <c r="CO115" s="126"/>
      <c r="CP115" s="126"/>
      <c r="CQ115" s="126"/>
      <c r="CR115" s="1128"/>
      <c r="CS115" s="126"/>
      <c r="CT115" s="1128"/>
      <c r="CU115" s="126"/>
      <c r="CV115" s="1128"/>
      <c r="CW115" s="1128"/>
      <c r="CX115" s="126"/>
      <c r="CY115" s="1128"/>
      <c r="CZ115" s="1128"/>
      <c r="DA115" s="1154"/>
      <c r="DB115" s="1128"/>
      <c r="DC115" s="1128"/>
      <c r="DD115" s="1128"/>
      <c r="DE115" s="1128"/>
      <c r="DF115" s="1128"/>
      <c r="DG115" s="1128"/>
      <c r="DH115" s="1128"/>
      <c r="DI115" s="1128"/>
      <c r="DJ115" s="1128"/>
      <c r="DK115" s="1251"/>
      <c r="DL115" s="1252"/>
      <c r="DM115" s="1253"/>
      <c r="DN115" s="819"/>
      <c r="DO115" s="126"/>
      <c r="DP115" s="126"/>
      <c r="DQ115" s="1128"/>
      <c r="DR115" s="126"/>
      <c r="DS115" s="126"/>
      <c r="DT115" s="126"/>
      <c r="DU115" s="126"/>
      <c r="DV115" s="126"/>
      <c r="DW115" s="126"/>
      <c r="DX115" s="126"/>
      <c r="DY115" s="820"/>
      <c r="DZ115" s="128"/>
      <c r="EA115" s="130"/>
      <c r="EB115" s="126"/>
      <c r="EC115" s="126"/>
      <c r="ED115" s="126"/>
      <c r="EE115" s="1276"/>
      <c r="EF115" s="1128"/>
      <c r="EG115" s="11"/>
      <c r="EH115" s="126"/>
      <c r="EI115" s="11"/>
      <c r="EJ115" s="126"/>
      <c r="EK115" s="62"/>
      <c r="EL115" s="1128"/>
      <c r="EM115" s="1128"/>
      <c r="EN115" s="1128"/>
      <c r="EO115" s="126"/>
      <c r="EP115" s="1128"/>
      <c r="EQ115" s="247"/>
      <c r="ER115" s="819"/>
      <c r="ES115" s="126"/>
      <c r="ET115" s="126"/>
      <c r="EU115" s="126"/>
      <c r="EV115" s="126"/>
      <c r="EW115" s="247"/>
      <c r="EX115" s="383">
        <f t="shared" si="8"/>
        <v>4</v>
      </c>
      <c r="EY115" s="384">
        <f t="shared" si="9"/>
        <v>0</v>
      </c>
      <c r="EZ115" s="11">
        <f t="shared" si="6"/>
        <v>1</v>
      </c>
      <c r="FA115" s="384">
        <f t="shared" si="10"/>
        <v>0</v>
      </c>
      <c r="FB115" s="384">
        <f t="shared" si="11"/>
        <v>0</v>
      </c>
      <c r="FC115" s="1292">
        <f t="shared" si="7"/>
        <v>5</v>
      </c>
      <c r="FD115" s="1290"/>
      <c r="FE115" s="1211">
        <v>1</v>
      </c>
      <c r="FF115" s="10"/>
      <c r="FG115" s="10"/>
      <c r="FH115" s="10"/>
      <c r="FI115" s="10"/>
      <c r="FJ115" s="10"/>
      <c r="FK115" s="10"/>
    </row>
    <row r="116" spans="1:167" ht="15.75" x14ac:dyDescent="0.25">
      <c r="A116">
        <v>113</v>
      </c>
      <c r="B116" s="1152" t="s">
        <v>1313</v>
      </c>
      <c r="C116" s="64"/>
      <c r="D116" s="126"/>
      <c r="E116" s="126">
        <v>1</v>
      </c>
      <c r="F116" s="126"/>
      <c r="G116" s="126"/>
      <c r="H116" s="126"/>
      <c r="I116" s="126"/>
      <c r="J116" s="126"/>
      <c r="K116" s="15"/>
      <c r="L116" s="126"/>
      <c r="M116" s="126">
        <v>1</v>
      </c>
      <c r="N116" s="1128"/>
      <c r="O116" s="126"/>
      <c r="P116" s="247"/>
      <c r="Q116" s="247"/>
      <c r="R116" s="247"/>
      <c r="S116" s="820"/>
      <c r="T116" s="819"/>
      <c r="U116" s="126"/>
      <c r="V116" s="1128"/>
      <c r="W116" s="126"/>
      <c r="X116" s="126"/>
      <c r="Y116" s="1128"/>
      <c r="Z116" s="126"/>
      <c r="AA116" s="1128"/>
      <c r="AB116" s="1208"/>
      <c r="AC116" s="126"/>
      <c r="AD116" s="126"/>
      <c r="AE116" s="126"/>
      <c r="AF116" s="126"/>
      <c r="AG116" s="126"/>
      <c r="AH116" s="1155"/>
      <c r="AI116" s="1154"/>
      <c r="AJ116" s="1128"/>
      <c r="AK116" s="1128"/>
      <c r="AL116" s="1128"/>
      <c r="AM116" s="1128"/>
      <c r="AN116" s="1128"/>
      <c r="AO116" s="1128"/>
      <c r="AP116" s="1128"/>
      <c r="AQ116" s="1128"/>
      <c r="AR116" s="1128"/>
      <c r="AS116" s="1128"/>
      <c r="AT116" s="1155"/>
      <c r="AU116" s="1155"/>
      <c r="AV116" s="1156"/>
      <c r="AW116" s="1157"/>
      <c r="AX116" s="1128"/>
      <c r="AY116" s="1128"/>
      <c r="AZ116" s="1128"/>
      <c r="BA116" s="1128"/>
      <c r="BB116" s="1157"/>
      <c r="BC116" s="1157"/>
      <c r="BD116" s="126"/>
      <c r="BE116" s="126"/>
      <c r="BF116" s="1157"/>
      <c r="BG116" s="126"/>
      <c r="BH116" s="820"/>
      <c r="BI116" s="128"/>
      <c r="BJ116" s="126"/>
      <c r="BK116" s="11"/>
      <c r="BL116" s="126"/>
      <c r="BM116" s="11"/>
      <c r="BN116" s="11"/>
      <c r="BO116" s="1157"/>
      <c r="BP116" s="11"/>
      <c r="BQ116" s="11"/>
      <c r="BR116" s="1129"/>
      <c r="BS116" s="1129"/>
      <c r="BT116" s="11"/>
      <c r="BU116" s="820"/>
      <c r="BV116" s="128"/>
      <c r="BW116" s="11"/>
      <c r="BX116" s="11"/>
      <c r="BY116" s="11"/>
      <c r="BZ116" s="126"/>
      <c r="CA116" s="11"/>
      <c r="CB116" s="126"/>
      <c r="CC116" s="126"/>
      <c r="CD116" s="11"/>
      <c r="CE116" s="126"/>
      <c r="CF116" s="11"/>
      <c r="CG116" s="210"/>
      <c r="CH116" s="322"/>
      <c r="CI116" s="11"/>
      <c r="CJ116" s="126"/>
      <c r="CK116" s="126"/>
      <c r="CL116" s="11"/>
      <c r="CM116" s="62"/>
      <c r="CN116" s="1128"/>
      <c r="CO116" s="126"/>
      <c r="CP116" s="126"/>
      <c r="CQ116" s="126"/>
      <c r="CR116" s="1128"/>
      <c r="CS116" s="126"/>
      <c r="CT116" s="1128"/>
      <c r="CU116" s="126"/>
      <c r="CV116" s="1128"/>
      <c r="CW116" s="1128"/>
      <c r="CX116" s="126"/>
      <c r="CY116" s="1128"/>
      <c r="CZ116" s="1128"/>
      <c r="DA116" s="1154"/>
      <c r="DB116" s="1128"/>
      <c r="DC116" s="1128"/>
      <c r="DD116" s="1128"/>
      <c r="DE116" s="1128"/>
      <c r="DF116" s="1128"/>
      <c r="DG116" s="1128"/>
      <c r="DH116" s="1128"/>
      <c r="DI116" s="1128"/>
      <c r="DJ116" s="1128"/>
      <c r="DK116" s="1251"/>
      <c r="DL116" s="1252"/>
      <c r="DM116" s="1253"/>
      <c r="DN116" s="819"/>
      <c r="DO116" s="126"/>
      <c r="DP116" s="126"/>
      <c r="DQ116" s="1128"/>
      <c r="DR116" s="126"/>
      <c r="DS116" s="126"/>
      <c r="DT116" s="126"/>
      <c r="DU116" s="126"/>
      <c r="DV116" s="126"/>
      <c r="DW116" s="126"/>
      <c r="DX116" s="126"/>
      <c r="DY116" s="820"/>
      <c r="DZ116" s="128"/>
      <c r="EA116" s="130"/>
      <c r="EB116" s="126"/>
      <c r="EC116" s="126"/>
      <c r="ED116" s="126"/>
      <c r="EE116" s="1276"/>
      <c r="EF116" s="1128"/>
      <c r="EG116" s="11"/>
      <c r="EH116" s="126"/>
      <c r="EI116" s="11"/>
      <c r="EJ116" s="126"/>
      <c r="EK116" s="62"/>
      <c r="EL116" s="1128"/>
      <c r="EM116" s="1128"/>
      <c r="EN116" s="1128"/>
      <c r="EO116" s="126"/>
      <c r="EP116" s="1128"/>
      <c r="EQ116" s="247"/>
      <c r="ER116" s="819"/>
      <c r="ES116" s="126"/>
      <c r="ET116" s="126"/>
      <c r="EU116" s="126"/>
      <c r="EV116" s="126"/>
      <c r="EW116" s="247"/>
      <c r="EX116" s="383">
        <f t="shared" si="8"/>
        <v>2</v>
      </c>
      <c r="EY116" s="384">
        <f t="shared" si="9"/>
        <v>0</v>
      </c>
      <c r="EZ116" s="11">
        <f t="shared" si="6"/>
        <v>0</v>
      </c>
      <c r="FA116" s="384">
        <f t="shared" si="10"/>
        <v>0</v>
      </c>
      <c r="FB116" s="384">
        <f t="shared" si="11"/>
        <v>0</v>
      </c>
      <c r="FC116" s="1292">
        <f t="shared" si="7"/>
        <v>2</v>
      </c>
      <c r="FD116" s="1290"/>
      <c r="FE116" s="1211">
        <v>1</v>
      </c>
      <c r="FF116" s="10"/>
      <c r="FG116" s="10"/>
      <c r="FH116" s="10"/>
      <c r="FI116" s="10"/>
      <c r="FJ116" s="10"/>
      <c r="FK116" s="10"/>
    </row>
    <row r="117" spans="1:167" ht="15.75" x14ac:dyDescent="0.25">
      <c r="A117">
        <v>114</v>
      </c>
      <c r="B117" s="1152" t="s">
        <v>1209</v>
      </c>
      <c r="C117" s="64">
        <v>1</v>
      </c>
      <c r="D117" s="126"/>
      <c r="E117" s="126"/>
      <c r="F117" s="126"/>
      <c r="G117" s="126"/>
      <c r="H117" s="126"/>
      <c r="I117" s="126"/>
      <c r="J117" s="126"/>
      <c r="K117" s="15"/>
      <c r="L117" s="126"/>
      <c r="M117" s="126"/>
      <c r="N117" s="1128"/>
      <c r="O117" s="126">
        <v>1</v>
      </c>
      <c r="P117" s="247"/>
      <c r="Q117" s="247"/>
      <c r="R117" s="247"/>
      <c r="S117" s="820"/>
      <c r="T117" s="819"/>
      <c r="U117" s="126"/>
      <c r="V117" s="1128"/>
      <c r="W117" s="126"/>
      <c r="X117" s="126"/>
      <c r="Y117" s="1128"/>
      <c r="Z117" s="126"/>
      <c r="AA117" s="1128"/>
      <c r="AB117" s="1208"/>
      <c r="AC117" s="126"/>
      <c r="AD117" s="126"/>
      <c r="AE117" s="126"/>
      <c r="AF117" s="126">
        <v>1</v>
      </c>
      <c r="AG117" s="126"/>
      <c r="AH117" s="1155"/>
      <c r="AI117" s="1154"/>
      <c r="AJ117" s="1128"/>
      <c r="AK117" s="1128"/>
      <c r="AL117" s="1128"/>
      <c r="AM117" s="1128"/>
      <c r="AN117" s="1128"/>
      <c r="AO117" s="1128"/>
      <c r="AP117" s="1128"/>
      <c r="AQ117" s="1128"/>
      <c r="AR117" s="1128"/>
      <c r="AS117" s="1128"/>
      <c r="AT117" s="1155"/>
      <c r="AU117" s="1155"/>
      <c r="AV117" s="1156"/>
      <c r="AW117" s="1157"/>
      <c r="AX117" s="1128"/>
      <c r="AY117" s="1128"/>
      <c r="AZ117" s="1128"/>
      <c r="BA117" s="1128"/>
      <c r="BB117" s="1157"/>
      <c r="BC117" s="1157"/>
      <c r="BD117" s="126"/>
      <c r="BE117" s="126"/>
      <c r="BF117" s="1157"/>
      <c r="BG117" s="126"/>
      <c r="BH117" s="820"/>
      <c r="BI117" s="128"/>
      <c r="BJ117" s="126"/>
      <c r="BK117" s="11">
        <v>1</v>
      </c>
      <c r="BL117" s="126"/>
      <c r="BM117" s="11"/>
      <c r="BN117" s="11"/>
      <c r="BO117" s="1157"/>
      <c r="BP117" s="11"/>
      <c r="BQ117" s="11"/>
      <c r="BR117" s="1129"/>
      <c r="BS117" s="1129"/>
      <c r="BT117" s="11"/>
      <c r="BU117" s="820">
        <v>1</v>
      </c>
      <c r="BV117" s="128"/>
      <c r="BW117" s="11">
        <v>1</v>
      </c>
      <c r="BX117" s="11">
        <v>1</v>
      </c>
      <c r="BY117" s="11"/>
      <c r="BZ117" s="126"/>
      <c r="CA117" s="11"/>
      <c r="CB117" s="126"/>
      <c r="CC117" s="126">
        <v>1</v>
      </c>
      <c r="CD117" s="11">
        <v>1</v>
      </c>
      <c r="CE117" s="126"/>
      <c r="CF117" s="11">
        <v>1</v>
      </c>
      <c r="CG117" s="210">
        <v>1</v>
      </c>
      <c r="CH117" s="322"/>
      <c r="CI117" s="11">
        <v>1</v>
      </c>
      <c r="CJ117" s="126">
        <v>1</v>
      </c>
      <c r="CK117" s="126"/>
      <c r="CL117" s="11">
        <v>1</v>
      </c>
      <c r="CM117" s="62"/>
      <c r="CN117" s="1128"/>
      <c r="CO117" s="126">
        <v>1</v>
      </c>
      <c r="CP117" s="126">
        <v>1</v>
      </c>
      <c r="CQ117" s="126"/>
      <c r="CR117" s="1128"/>
      <c r="CS117" s="126"/>
      <c r="CT117" s="1128"/>
      <c r="CU117" s="126">
        <v>1</v>
      </c>
      <c r="CV117" s="1128"/>
      <c r="CW117" s="1128"/>
      <c r="CX117" s="126">
        <v>1</v>
      </c>
      <c r="CY117" s="1128"/>
      <c r="CZ117" s="1128"/>
      <c r="DA117" s="1154"/>
      <c r="DB117" s="1128"/>
      <c r="DC117" s="1128"/>
      <c r="DD117" s="1128"/>
      <c r="DE117" s="1128"/>
      <c r="DF117" s="1128"/>
      <c r="DG117" s="1128"/>
      <c r="DH117" s="1128"/>
      <c r="DI117" s="1128"/>
      <c r="DJ117" s="1128"/>
      <c r="DK117" s="1251"/>
      <c r="DL117" s="1252"/>
      <c r="DM117" s="1253"/>
      <c r="DN117" s="819"/>
      <c r="DO117" s="126">
        <v>1</v>
      </c>
      <c r="DP117" s="126"/>
      <c r="DQ117" s="1128"/>
      <c r="DR117" s="126"/>
      <c r="DS117" s="126"/>
      <c r="DT117" s="126">
        <v>1</v>
      </c>
      <c r="DU117" s="126">
        <v>1</v>
      </c>
      <c r="DV117" s="126"/>
      <c r="DW117" s="126"/>
      <c r="DX117" s="126">
        <v>1</v>
      </c>
      <c r="DY117" s="820"/>
      <c r="DZ117" s="128">
        <v>1</v>
      </c>
      <c r="EA117" s="130"/>
      <c r="EB117" s="126"/>
      <c r="EC117" s="126"/>
      <c r="ED117" s="126">
        <v>1</v>
      </c>
      <c r="EE117" s="1276"/>
      <c r="EF117" s="1128"/>
      <c r="EG117" s="11"/>
      <c r="EH117" s="126">
        <v>1</v>
      </c>
      <c r="EI117" s="11"/>
      <c r="EJ117" s="126"/>
      <c r="EK117" s="62">
        <v>1</v>
      </c>
      <c r="EL117" s="1128"/>
      <c r="EM117" s="1128"/>
      <c r="EN117" s="1128"/>
      <c r="EO117" s="126"/>
      <c r="EP117" s="1128"/>
      <c r="EQ117" s="247"/>
      <c r="ER117" s="819"/>
      <c r="ES117" s="126"/>
      <c r="ET117" s="126"/>
      <c r="EU117" s="126"/>
      <c r="EV117" s="126"/>
      <c r="EW117" s="247"/>
      <c r="EX117" s="383">
        <f t="shared" si="8"/>
        <v>0</v>
      </c>
      <c r="EY117" s="384">
        <f t="shared" si="9"/>
        <v>9</v>
      </c>
      <c r="EZ117" s="11">
        <f t="shared" si="6"/>
        <v>16</v>
      </c>
      <c r="FA117" s="384">
        <f t="shared" si="10"/>
        <v>0</v>
      </c>
      <c r="FB117" s="384">
        <f t="shared" si="11"/>
        <v>0</v>
      </c>
      <c r="FC117" s="1292">
        <f t="shared" si="7"/>
        <v>25</v>
      </c>
      <c r="FD117" s="1290"/>
      <c r="FE117" s="1211"/>
      <c r="FF117" s="10"/>
      <c r="FG117" s="10"/>
      <c r="FH117" s="10">
        <v>1</v>
      </c>
      <c r="FI117" s="10"/>
      <c r="FJ117" s="10"/>
      <c r="FK117" s="10"/>
    </row>
    <row r="118" spans="1:167" ht="16.5" thickBot="1" x14ac:dyDescent="0.3">
      <c r="A118">
        <v>115</v>
      </c>
      <c r="B118" s="1152" t="s">
        <v>536</v>
      </c>
      <c r="C118" s="837">
        <v>1</v>
      </c>
      <c r="D118" s="126"/>
      <c r="E118" s="126"/>
      <c r="F118" s="126"/>
      <c r="G118" s="126"/>
      <c r="H118" s="126"/>
      <c r="I118" s="126"/>
      <c r="J118" s="126"/>
      <c r="K118" s="15"/>
      <c r="L118" s="126"/>
      <c r="M118" s="126"/>
      <c r="N118" s="1128"/>
      <c r="O118" s="126"/>
      <c r="P118" s="247">
        <v>1</v>
      </c>
      <c r="Q118" s="247">
        <v>1</v>
      </c>
      <c r="R118" s="247">
        <v>1</v>
      </c>
      <c r="S118" s="820">
        <v>1</v>
      </c>
      <c r="T118" s="819">
        <v>1</v>
      </c>
      <c r="U118" s="126">
        <v>1</v>
      </c>
      <c r="V118" s="1128"/>
      <c r="W118" s="126"/>
      <c r="X118" s="126"/>
      <c r="Y118" s="1128"/>
      <c r="Z118" s="126"/>
      <c r="AA118" s="1128"/>
      <c r="AB118" s="1208">
        <v>1</v>
      </c>
      <c r="AC118" s="126"/>
      <c r="AD118" s="126">
        <v>1</v>
      </c>
      <c r="AE118" s="126"/>
      <c r="AF118" s="126"/>
      <c r="AG118" s="126"/>
      <c r="AH118" s="1155"/>
      <c r="AI118" s="1154"/>
      <c r="AJ118" s="1128"/>
      <c r="AK118" s="1128"/>
      <c r="AL118" s="1128"/>
      <c r="AM118" s="1128"/>
      <c r="AN118" s="1128"/>
      <c r="AO118" s="1128"/>
      <c r="AP118" s="1128"/>
      <c r="AQ118" s="1128"/>
      <c r="AR118" s="1128"/>
      <c r="AS118" s="1128"/>
      <c r="AT118" s="1155"/>
      <c r="AU118" s="1155"/>
      <c r="AV118" s="1156"/>
      <c r="AW118" s="1157"/>
      <c r="AX118" s="1128"/>
      <c r="AY118" s="1128"/>
      <c r="AZ118" s="1128"/>
      <c r="BA118" s="1128"/>
      <c r="BB118" s="1157"/>
      <c r="BC118" s="1157"/>
      <c r="BD118" s="126"/>
      <c r="BE118" s="126"/>
      <c r="BF118" s="1157"/>
      <c r="BG118" s="126"/>
      <c r="BH118" s="820"/>
      <c r="BI118" s="128"/>
      <c r="BJ118" s="126"/>
      <c r="BK118" s="11"/>
      <c r="BL118" s="126"/>
      <c r="BM118" s="11"/>
      <c r="BN118" s="11"/>
      <c r="BO118" s="1157"/>
      <c r="BP118" s="11">
        <v>1</v>
      </c>
      <c r="BQ118" s="11"/>
      <c r="BR118" s="1129"/>
      <c r="BS118" s="1129"/>
      <c r="BT118" s="11"/>
      <c r="BU118" s="820"/>
      <c r="BV118" s="128">
        <v>1</v>
      </c>
      <c r="BW118" s="11"/>
      <c r="BX118" s="11"/>
      <c r="BY118" s="11"/>
      <c r="BZ118" s="126"/>
      <c r="CA118" s="11"/>
      <c r="CB118" s="15">
        <v>1</v>
      </c>
      <c r="CC118" s="126"/>
      <c r="CD118" s="11"/>
      <c r="CE118" s="15"/>
      <c r="CF118" s="11"/>
      <c r="CG118" s="210"/>
      <c r="CH118" s="690">
        <v>1</v>
      </c>
      <c r="CI118" s="11"/>
      <c r="CJ118" s="15"/>
      <c r="CK118" s="15"/>
      <c r="CL118" s="11"/>
      <c r="CM118" s="62"/>
      <c r="CN118" s="1207"/>
      <c r="CO118" s="15"/>
      <c r="CP118" s="15"/>
      <c r="CQ118" s="15"/>
      <c r="CR118" s="1207"/>
      <c r="CS118" s="15">
        <v>1</v>
      </c>
      <c r="CT118" s="1207"/>
      <c r="CU118" s="15"/>
      <c r="CV118" s="1207"/>
      <c r="CW118" s="1207"/>
      <c r="CX118" s="15"/>
      <c r="CY118" s="1207"/>
      <c r="CZ118" s="1207"/>
      <c r="DA118" s="1241"/>
      <c r="DB118" s="1207"/>
      <c r="DC118" s="1207"/>
      <c r="DD118" s="1207"/>
      <c r="DE118" s="1207"/>
      <c r="DF118" s="1207"/>
      <c r="DG118" s="1207"/>
      <c r="DH118" s="1207"/>
      <c r="DI118" s="1207"/>
      <c r="DJ118" s="1207"/>
      <c r="DK118" s="1247"/>
      <c r="DL118" s="1248"/>
      <c r="DM118" s="1249"/>
      <c r="DN118" s="655"/>
      <c r="DO118" s="15"/>
      <c r="DP118" s="15"/>
      <c r="DQ118" s="1207"/>
      <c r="DR118" s="15"/>
      <c r="DS118" s="15"/>
      <c r="DT118" s="15"/>
      <c r="DU118" s="15"/>
      <c r="DV118" s="126"/>
      <c r="DW118" s="126"/>
      <c r="DX118" s="126"/>
      <c r="DY118" s="820"/>
      <c r="DZ118" s="128"/>
      <c r="EA118" s="130"/>
      <c r="EB118" s="126"/>
      <c r="EC118" s="126"/>
      <c r="ED118" s="126"/>
      <c r="EE118" s="1276"/>
      <c r="EF118" s="1128"/>
      <c r="EG118" s="11"/>
      <c r="EH118" s="126"/>
      <c r="EI118" s="11"/>
      <c r="EJ118" s="126"/>
      <c r="EK118" s="62"/>
      <c r="EL118" s="1128"/>
      <c r="EM118" s="1128"/>
      <c r="EN118" s="1128"/>
      <c r="EO118" s="126"/>
      <c r="EP118" s="1128"/>
      <c r="EQ118" s="247"/>
      <c r="ER118" s="819"/>
      <c r="ES118" s="126"/>
      <c r="ET118" s="126"/>
      <c r="EU118" s="126"/>
      <c r="EV118" s="126"/>
      <c r="EW118" s="247"/>
      <c r="EX118" s="383">
        <f t="shared" si="8"/>
        <v>6</v>
      </c>
      <c r="EY118" s="384">
        <f t="shared" si="9"/>
        <v>1</v>
      </c>
      <c r="EZ118" s="11">
        <f t="shared" si="6"/>
        <v>2</v>
      </c>
      <c r="FA118" s="384">
        <f t="shared" si="10"/>
        <v>3</v>
      </c>
      <c r="FB118" s="384">
        <f t="shared" si="11"/>
        <v>1</v>
      </c>
      <c r="FC118" s="1292">
        <f t="shared" si="7"/>
        <v>13</v>
      </c>
      <c r="FD118" s="1290"/>
      <c r="FE118" s="1211"/>
      <c r="FF118" s="10"/>
      <c r="FG118" s="10">
        <v>1</v>
      </c>
      <c r="FH118" s="10"/>
      <c r="FI118" s="10"/>
      <c r="FJ118" s="10"/>
      <c r="FK118" s="10"/>
    </row>
    <row r="119" spans="1:167" ht="16.5" thickBot="1" x14ac:dyDescent="0.3">
      <c r="A119">
        <v>116</v>
      </c>
      <c r="B119" s="1191" t="s">
        <v>152</v>
      </c>
      <c r="C119" s="722">
        <v>1</v>
      </c>
      <c r="D119" s="928"/>
      <c r="E119" s="928"/>
      <c r="F119" s="928"/>
      <c r="G119" s="928"/>
      <c r="H119" s="928"/>
      <c r="I119" s="928"/>
      <c r="J119" s="928"/>
      <c r="K119" s="699"/>
      <c r="L119" s="928"/>
      <c r="M119" s="928"/>
      <c r="N119" s="1130"/>
      <c r="O119" s="928"/>
      <c r="P119" s="1140">
        <v>1</v>
      </c>
      <c r="Q119" s="1140">
        <v>1</v>
      </c>
      <c r="R119" s="1140">
        <v>1</v>
      </c>
      <c r="S119" s="1141">
        <v>1</v>
      </c>
      <c r="T119" s="1142">
        <v>1</v>
      </c>
      <c r="U119" s="928">
        <v>1</v>
      </c>
      <c r="V119" s="1130"/>
      <c r="W119" s="928"/>
      <c r="X119" s="928"/>
      <c r="Y119" s="1130"/>
      <c r="Z119" s="928"/>
      <c r="AA119" s="1130"/>
      <c r="AB119" s="1210">
        <v>1</v>
      </c>
      <c r="AC119" s="928"/>
      <c r="AD119" s="928">
        <v>1</v>
      </c>
      <c r="AE119" s="928"/>
      <c r="AF119" s="928"/>
      <c r="AG119" s="928"/>
      <c r="AH119" s="1167"/>
      <c r="AI119" s="1185"/>
      <c r="AJ119" s="1175"/>
      <c r="AK119" s="1175"/>
      <c r="AL119" s="1175"/>
      <c r="AM119" s="1175"/>
      <c r="AN119" s="1175"/>
      <c r="AO119" s="1175"/>
      <c r="AP119" s="1175"/>
      <c r="AQ119" s="1175"/>
      <c r="AR119" s="1175"/>
      <c r="AS119" s="1175"/>
      <c r="AT119" s="1186"/>
      <c r="AU119" s="1186"/>
      <c r="AV119" s="1187"/>
      <c r="AW119" s="1182"/>
      <c r="AX119" s="1175"/>
      <c r="AY119" s="1175"/>
      <c r="AZ119" s="1175"/>
      <c r="BA119" s="1175"/>
      <c r="BB119" s="1176"/>
      <c r="BC119" s="1176"/>
      <c r="BD119" s="929"/>
      <c r="BE119" s="929"/>
      <c r="BF119" s="1176"/>
      <c r="BG119" s="929"/>
      <c r="BH119" s="1003"/>
      <c r="BI119" s="162"/>
      <c r="BJ119" s="929"/>
      <c r="BK119" s="163"/>
      <c r="BL119" s="929"/>
      <c r="BM119" s="163"/>
      <c r="BN119" s="163"/>
      <c r="BO119" s="1176"/>
      <c r="BP119" s="1236">
        <v>1</v>
      </c>
      <c r="BQ119" s="163"/>
      <c r="BR119" s="1195"/>
      <c r="BS119" s="1195"/>
      <c r="BT119" s="163"/>
      <c r="BU119" s="1003"/>
      <c r="BV119" s="162">
        <v>1</v>
      </c>
      <c r="BW119" s="163"/>
      <c r="BX119" s="163"/>
      <c r="BY119" s="163"/>
      <c r="BZ119" s="929"/>
      <c r="CA119" s="163"/>
      <c r="CB119" s="929">
        <v>1</v>
      </c>
      <c r="CC119" s="929"/>
      <c r="CD119" s="163"/>
      <c r="CE119" s="929"/>
      <c r="CF119" s="163"/>
      <c r="CG119" s="212"/>
      <c r="CH119" s="1196">
        <v>1</v>
      </c>
      <c r="CI119" s="132"/>
      <c r="CJ119" s="928"/>
      <c r="CK119" s="928"/>
      <c r="CL119" s="132"/>
      <c r="CM119" s="358"/>
      <c r="CN119" s="1130"/>
      <c r="CO119" s="928"/>
      <c r="CP119" s="928"/>
      <c r="CQ119" s="928"/>
      <c r="CR119" s="1130"/>
      <c r="CS119" s="928">
        <v>1</v>
      </c>
      <c r="CT119" s="1130"/>
      <c r="CU119" s="928"/>
      <c r="CV119" s="1130"/>
      <c r="CW119" s="1130"/>
      <c r="CX119" s="928"/>
      <c r="CY119" s="1130"/>
      <c r="CZ119" s="1130"/>
      <c r="DA119" s="1245"/>
      <c r="DB119" s="1130"/>
      <c r="DC119" s="1130"/>
      <c r="DD119" s="1130"/>
      <c r="DE119" s="1130"/>
      <c r="DF119" s="1130"/>
      <c r="DG119" s="1130"/>
      <c r="DH119" s="1130"/>
      <c r="DI119" s="1130"/>
      <c r="DJ119" s="1130"/>
      <c r="DK119" s="1271"/>
      <c r="DL119" s="1272"/>
      <c r="DM119" s="1273"/>
      <c r="DN119" s="1142"/>
      <c r="DO119" s="928"/>
      <c r="DP119" s="928"/>
      <c r="DQ119" s="1130"/>
      <c r="DR119" s="928"/>
      <c r="DS119" s="928"/>
      <c r="DT119" s="928"/>
      <c r="DU119" s="928"/>
      <c r="DV119" s="928"/>
      <c r="DW119" s="928"/>
      <c r="DX119" s="928"/>
      <c r="DY119" s="937"/>
      <c r="DZ119" s="131"/>
      <c r="EA119" s="328"/>
      <c r="EB119" s="928"/>
      <c r="EC119" s="928"/>
      <c r="ED119" s="928"/>
      <c r="EE119" s="1280"/>
      <c r="EF119" s="1130"/>
      <c r="EG119" s="132"/>
      <c r="EH119" s="928"/>
      <c r="EI119" s="132"/>
      <c r="EJ119" s="1140"/>
      <c r="EK119" s="358"/>
      <c r="EL119" s="1130"/>
      <c r="EM119" s="1130"/>
      <c r="EN119" s="1130"/>
      <c r="EO119" s="928"/>
      <c r="EP119" s="1130"/>
      <c r="EQ119" s="1140"/>
      <c r="ER119" s="1000"/>
      <c r="ES119" s="929"/>
      <c r="ET119" s="929"/>
      <c r="EU119" s="929"/>
      <c r="EV119" s="929"/>
      <c r="EW119" s="1015"/>
      <c r="EX119" s="383">
        <f t="shared" si="8"/>
        <v>6</v>
      </c>
      <c r="EY119" s="384">
        <f t="shared" si="9"/>
        <v>1</v>
      </c>
      <c r="EZ119" s="132">
        <f t="shared" si="6"/>
        <v>2</v>
      </c>
      <c r="FA119" s="384">
        <f t="shared" si="10"/>
        <v>3</v>
      </c>
      <c r="FB119" s="384">
        <f t="shared" si="11"/>
        <v>1</v>
      </c>
      <c r="FC119" s="1322">
        <f t="shared" si="7"/>
        <v>13</v>
      </c>
      <c r="FD119" s="1290"/>
      <c r="FE119" s="1211"/>
      <c r="FF119" s="10"/>
      <c r="FG119" s="10">
        <v>1</v>
      </c>
      <c r="FH119" s="10"/>
      <c r="FI119" s="10"/>
      <c r="FJ119" s="10"/>
      <c r="FK119" s="10"/>
    </row>
    <row r="120" spans="1:167" ht="15.75" x14ac:dyDescent="0.25">
      <c r="B120" s="1964" t="s">
        <v>7</v>
      </c>
      <c r="C120" s="1287">
        <f>SUM(C4:C119)</f>
        <v>29</v>
      </c>
      <c r="D120" s="722">
        <f t="shared" ref="D120:AH120" si="12">SUM(D4:D119)</f>
        <v>0</v>
      </c>
      <c r="E120" s="722">
        <f t="shared" si="12"/>
        <v>6</v>
      </c>
      <c r="F120" s="722">
        <f t="shared" si="12"/>
        <v>22</v>
      </c>
      <c r="G120" s="722">
        <f t="shared" si="12"/>
        <v>9</v>
      </c>
      <c r="H120" s="722">
        <f t="shared" si="12"/>
        <v>22</v>
      </c>
      <c r="I120" s="722">
        <f t="shared" si="12"/>
        <v>22</v>
      </c>
      <c r="J120" s="722">
        <f t="shared" si="12"/>
        <v>10</v>
      </c>
      <c r="K120" s="722">
        <f t="shared" si="12"/>
        <v>15</v>
      </c>
      <c r="L120" s="722">
        <f t="shared" si="12"/>
        <v>7</v>
      </c>
      <c r="M120" s="722">
        <f t="shared" si="12"/>
        <v>11</v>
      </c>
      <c r="N120" s="722">
        <f t="shared" si="12"/>
        <v>0</v>
      </c>
      <c r="O120" s="722">
        <f t="shared" si="12"/>
        <v>7</v>
      </c>
      <c r="P120" s="722">
        <f t="shared" si="12"/>
        <v>38</v>
      </c>
      <c r="Q120" s="722">
        <f t="shared" si="12"/>
        <v>38</v>
      </c>
      <c r="R120" s="722">
        <f t="shared" si="12"/>
        <v>38</v>
      </c>
      <c r="S120" s="722">
        <f t="shared" si="12"/>
        <v>38</v>
      </c>
      <c r="T120" s="722">
        <f t="shared" si="12"/>
        <v>38</v>
      </c>
      <c r="U120" s="722">
        <f t="shared" si="12"/>
        <v>38</v>
      </c>
      <c r="V120" s="722">
        <f t="shared" si="12"/>
        <v>0</v>
      </c>
      <c r="W120" s="722">
        <f t="shared" si="12"/>
        <v>13</v>
      </c>
      <c r="X120" s="722">
        <f t="shared" si="12"/>
        <v>6</v>
      </c>
      <c r="Y120" s="722">
        <f t="shared" si="12"/>
        <v>0</v>
      </c>
      <c r="Z120" s="722">
        <f t="shared" si="12"/>
        <v>14</v>
      </c>
      <c r="AA120" s="722">
        <f t="shared" si="12"/>
        <v>0</v>
      </c>
      <c r="AB120" s="722">
        <f t="shared" si="12"/>
        <v>42</v>
      </c>
      <c r="AC120" s="722">
        <f t="shared" si="12"/>
        <v>12</v>
      </c>
      <c r="AD120" s="722">
        <f t="shared" si="12"/>
        <v>17</v>
      </c>
      <c r="AE120" s="722">
        <f t="shared" si="12"/>
        <v>9</v>
      </c>
      <c r="AF120" s="722">
        <f t="shared" si="12"/>
        <v>9</v>
      </c>
      <c r="AG120" s="722">
        <f t="shared" si="12"/>
        <v>8</v>
      </c>
      <c r="AH120" s="722">
        <f t="shared" si="12"/>
        <v>0</v>
      </c>
      <c r="AI120" s="722"/>
      <c r="AJ120" s="722"/>
      <c r="AK120" s="722"/>
      <c r="AL120" s="722"/>
      <c r="AM120" s="722"/>
      <c r="AN120" s="722"/>
      <c r="AO120" s="722"/>
      <c r="AP120" s="722"/>
      <c r="AQ120" s="722"/>
      <c r="AR120" s="722"/>
      <c r="AS120" s="722"/>
      <c r="AT120" s="722"/>
      <c r="AU120" s="722"/>
      <c r="AV120" s="722"/>
      <c r="AW120" s="722"/>
      <c r="AX120" s="722"/>
      <c r="AY120" s="722"/>
      <c r="AZ120" s="722"/>
      <c r="BA120" s="722"/>
      <c r="BB120" s="722"/>
      <c r="BC120" s="722"/>
      <c r="BD120" s="722">
        <f>SUM(BD4:BD119)</f>
        <v>7</v>
      </c>
      <c r="BE120" s="722">
        <f>SUM(BE4:BE119)</f>
        <v>15</v>
      </c>
      <c r="BF120" s="722">
        <f>SUM(BF4:BF119)</f>
        <v>0</v>
      </c>
      <c r="BG120" s="722">
        <f>SUM(BG4:BG119)</f>
        <v>5</v>
      </c>
      <c r="BH120" s="722">
        <f>SUM(BH4:BH119)</f>
        <v>11</v>
      </c>
      <c r="BI120" s="722">
        <f t="shared" ref="BI120:DU120" si="13">SUM(BI4:BI119)</f>
        <v>14</v>
      </c>
      <c r="BJ120" s="722">
        <f t="shared" si="13"/>
        <v>5</v>
      </c>
      <c r="BK120" s="722">
        <f t="shared" si="13"/>
        <v>10</v>
      </c>
      <c r="BL120" s="818">
        <f t="shared" si="13"/>
        <v>11</v>
      </c>
      <c r="BM120" s="722">
        <f t="shared" si="13"/>
        <v>5</v>
      </c>
      <c r="BN120" s="722">
        <f t="shared" si="13"/>
        <v>8</v>
      </c>
      <c r="BO120" s="722">
        <f t="shared" si="13"/>
        <v>0</v>
      </c>
      <c r="BP120" s="722">
        <f t="shared" si="13"/>
        <v>17</v>
      </c>
      <c r="BQ120" s="722">
        <f t="shared" si="13"/>
        <v>11</v>
      </c>
      <c r="BR120" s="722">
        <f t="shared" si="13"/>
        <v>10</v>
      </c>
      <c r="BS120" s="722">
        <f t="shared" si="13"/>
        <v>10</v>
      </c>
      <c r="BT120" s="722">
        <f t="shared" si="13"/>
        <v>12</v>
      </c>
      <c r="BU120" s="722">
        <f t="shared" si="13"/>
        <v>17</v>
      </c>
      <c r="BV120" s="722">
        <f t="shared" si="13"/>
        <v>14</v>
      </c>
      <c r="BW120" s="722">
        <f t="shared" si="13"/>
        <v>8</v>
      </c>
      <c r="BX120" s="722">
        <f t="shared" si="13"/>
        <v>10</v>
      </c>
      <c r="BY120" s="722">
        <f t="shared" si="13"/>
        <v>12</v>
      </c>
      <c r="BZ120" s="722">
        <f t="shared" si="13"/>
        <v>7</v>
      </c>
      <c r="CA120" s="722">
        <f t="shared" si="13"/>
        <v>14</v>
      </c>
      <c r="CB120" s="722">
        <f t="shared" si="13"/>
        <v>15</v>
      </c>
      <c r="CC120" s="722">
        <f t="shared" si="13"/>
        <v>13</v>
      </c>
      <c r="CD120" s="722">
        <f t="shared" si="13"/>
        <v>19</v>
      </c>
      <c r="CE120" s="722">
        <f t="shared" si="13"/>
        <v>11</v>
      </c>
      <c r="CF120" s="722">
        <f t="shared" si="13"/>
        <v>12</v>
      </c>
      <c r="CG120" s="722">
        <f t="shared" si="13"/>
        <v>18</v>
      </c>
      <c r="CH120" s="722">
        <f t="shared" si="13"/>
        <v>20</v>
      </c>
      <c r="CI120" s="722">
        <f t="shared" si="13"/>
        <v>17</v>
      </c>
      <c r="CJ120" s="722">
        <f t="shared" si="13"/>
        <v>22</v>
      </c>
      <c r="CK120" s="722">
        <f t="shared" si="13"/>
        <v>8</v>
      </c>
      <c r="CL120" s="722">
        <f t="shared" si="13"/>
        <v>16</v>
      </c>
      <c r="CM120" s="722">
        <f t="shared" si="13"/>
        <v>15</v>
      </c>
      <c r="CN120" s="722">
        <f t="shared" si="13"/>
        <v>0</v>
      </c>
      <c r="CO120" s="722">
        <f t="shared" si="13"/>
        <v>14</v>
      </c>
      <c r="CP120" s="722">
        <f t="shared" si="13"/>
        <v>18</v>
      </c>
      <c r="CQ120" s="722">
        <f t="shared" si="13"/>
        <v>5</v>
      </c>
      <c r="CR120" s="722">
        <f t="shared" si="13"/>
        <v>0</v>
      </c>
      <c r="CS120" s="722">
        <f t="shared" si="13"/>
        <v>14</v>
      </c>
      <c r="CT120" s="722">
        <f t="shared" si="13"/>
        <v>0</v>
      </c>
      <c r="CU120" s="722">
        <f t="shared" si="13"/>
        <v>14</v>
      </c>
      <c r="CV120" s="722">
        <f t="shared" si="13"/>
        <v>0</v>
      </c>
      <c r="CW120" s="722">
        <f t="shared" si="13"/>
        <v>0</v>
      </c>
      <c r="CX120" s="722">
        <f t="shared" si="13"/>
        <v>19</v>
      </c>
      <c r="CY120" s="722">
        <f t="shared" si="13"/>
        <v>0</v>
      </c>
      <c r="CZ120" s="722">
        <f t="shared" si="13"/>
        <v>0</v>
      </c>
      <c r="DA120" s="722">
        <f t="shared" si="13"/>
        <v>0</v>
      </c>
      <c r="DB120" s="722">
        <f t="shared" si="13"/>
        <v>0</v>
      </c>
      <c r="DC120" s="722">
        <f t="shared" si="13"/>
        <v>0</v>
      </c>
      <c r="DD120" s="722">
        <f t="shared" si="13"/>
        <v>0</v>
      </c>
      <c r="DE120" s="722">
        <f t="shared" si="13"/>
        <v>0</v>
      </c>
      <c r="DF120" s="722">
        <f t="shared" si="13"/>
        <v>0</v>
      </c>
      <c r="DG120" s="722">
        <f t="shared" si="13"/>
        <v>0</v>
      </c>
      <c r="DH120" s="722">
        <f t="shared" si="13"/>
        <v>0</v>
      </c>
      <c r="DI120" s="722">
        <f t="shared" si="13"/>
        <v>0</v>
      </c>
      <c r="DJ120" s="722">
        <f t="shared" si="13"/>
        <v>0</v>
      </c>
      <c r="DK120" s="722">
        <f t="shared" si="13"/>
        <v>0</v>
      </c>
      <c r="DL120" s="722">
        <f t="shared" si="13"/>
        <v>0</v>
      </c>
      <c r="DM120" s="722">
        <f t="shared" si="13"/>
        <v>0</v>
      </c>
      <c r="DN120" s="722">
        <f t="shared" si="13"/>
        <v>12</v>
      </c>
      <c r="DO120" s="722">
        <f t="shared" si="13"/>
        <v>10</v>
      </c>
      <c r="DP120" s="722">
        <f t="shared" si="13"/>
        <v>7</v>
      </c>
      <c r="DQ120" s="722">
        <f t="shared" si="13"/>
        <v>0</v>
      </c>
      <c r="DR120" s="722">
        <f t="shared" si="13"/>
        <v>6</v>
      </c>
      <c r="DS120" s="722">
        <f t="shared" si="13"/>
        <v>7</v>
      </c>
      <c r="DT120" s="722">
        <f t="shared" si="13"/>
        <v>17</v>
      </c>
      <c r="DU120" s="722">
        <f t="shared" si="13"/>
        <v>12</v>
      </c>
      <c r="DV120" s="722">
        <f t="shared" ref="DV120:EW120" si="14">SUM(DV4:DV119)</f>
        <v>7</v>
      </c>
      <c r="DW120" s="722">
        <f t="shared" si="14"/>
        <v>8</v>
      </c>
      <c r="DX120" s="722">
        <f t="shared" si="14"/>
        <v>20</v>
      </c>
      <c r="DY120" s="722">
        <f t="shared" si="14"/>
        <v>0</v>
      </c>
      <c r="DZ120" s="722">
        <f t="shared" si="14"/>
        <v>12</v>
      </c>
      <c r="EA120" s="722">
        <f t="shared" si="14"/>
        <v>14</v>
      </c>
      <c r="EB120" s="722">
        <f t="shared" si="14"/>
        <v>14</v>
      </c>
      <c r="EC120" s="722">
        <f t="shared" si="14"/>
        <v>14</v>
      </c>
      <c r="ED120" s="722">
        <f t="shared" si="14"/>
        <v>10</v>
      </c>
      <c r="EE120" s="722">
        <f t="shared" si="14"/>
        <v>0</v>
      </c>
      <c r="EF120" s="1226">
        <f t="shared" si="14"/>
        <v>0</v>
      </c>
      <c r="EG120" s="1226">
        <f t="shared" si="14"/>
        <v>13</v>
      </c>
      <c r="EH120" s="1226">
        <f t="shared" si="14"/>
        <v>17</v>
      </c>
      <c r="EI120" s="1226">
        <f t="shared" si="14"/>
        <v>11</v>
      </c>
      <c r="EJ120" s="1226">
        <f t="shared" si="14"/>
        <v>12</v>
      </c>
      <c r="EK120" s="1226">
        <f t="shared" si="14"/>
        <v>20</v>
      </c>
      <c r="EL120" s="1226">
        <f t="shared" si="14"/>
        <v>0</v>
      </c>
      <c r="EM120" s="1226">
        <f t="shared" si="14"/>
        <v>0</v>
      </c>
      <c r="EN120" s="1226">
        <f t="shared" si="14"/>
        <v>0</v>
      </c>
      <c r="EO120" s="1226">
        <f t="shared" si="14"/>
        <v>0</v>
      </c>
      <c r="EP120" s="1226">
        <f t="shared" si="14"/>
        <v>0</v>
      </c>
      <c r="EQ120" s="1226">
        <f t="shared" si="14"/>
        <v>23</v>
      </c>
      <c r="ER120" s="1226">
        <f t="shared" si="14"/>
        <v>10</v>
      </c>
      <c r="ES120" s="1226">
        <f t="shared" si="14"/>
        <v>10</v>
      </c>
      <c r="ET120" s="1226">
        <f t="shared" si="14"/>
        <v>10</v>
      </c>
      <c r="EU120" s="1226">
        <f t="shared" si="14"/>
        <v>10</v>
      </c>
      <c r="EV120" s="1226">
        <f t="shared" si="14"/>
        <v>10</v>
      </c>
      <c r="EW120" s="1293">
        <f t="shared" si="14"/>
        <v>10</v>
      </c>
      <c r="EX120" s="1323">
        <f>SUM(EX4:EX119)</f>
        <v>213</v>
      </c>
      <c r="EY120" s="1324">
        <f>SUM(SUM(EY4:EY119))</f>
        <v>398</v>
      </c>
      <c r="EZ120" s="1324">
        <f>SUM(SUM(EZ4:EZ119))</f>
        <v>383</v>
      </c>
      <c r="FA120" s="1324">
        <f>SUM(SUM(FA4:FA119))</f>
        <v>156</v>
      </c>
      <c r="FB120" s="1324">
        <f>SUM(SUM(FB4:FB119))</f>
        <v>143</v>
      </c>
      <c r="FC120" s="1291">
        <f>SUM(SUM(FC4:FC119))</f>
        <v>1293</v>
      </c>
      <c r="FD120" s="149">
        <f t="shared" ref="FD120:FK120" si="15">SUM(FD4:FD119)</f>
        <v>7</v>
      </c>
      <c r="FE120" s="121">
        <f t="shared" si="15"/>
        <v>36</v>
      </c>
      <c r="FF120" s="121">
        <f t="shared" si="15"/>
        <v>32</v>
      </c>
      <c r="FG120" s="121">
        <f t="shared" si="15"/>
        <v>23</v>
      </c>
      <c r="FH120" s="121">
        <f t="shared" si="15"/>
        <v>11</v>
      </c>
      <c r="FI120" s="121">
        <f t="shared" si="15"/>
        <v>5</v>
      </c>
      <c r="FJ120" s="121">
        <f t="shared" si="15"/>
        <v>1</v>
      </c>
      <c r="FK120" s="121">
        <f t="shared" si="15"/>
        <v>1</v>
      </c>
    </row>
    <row r="121" spans="1:167" x14ac:dyDescent="0.2">
      <c r="B121" s="1965"/>
      <c r="C121" s="1289">
        <v>1</v>
      </c>
      <c r="D121" s="1153"/>
      <c r="E121" s="1877">
        <f>SUM(E120:I120)</f>
        <v>81</v>
      </c>
      <c r="F121" s="1878"/>
      <c r="G121" s="1878"/>
      <c r="H121" s="1878"/>
      <c r="I121" s="1879"/>
      <c r="J121" s="1877">
        <f>SUM(J120:L120)</f>
        <v>32</v>
      </c>
      <c r="K121" s="1878"/>
      <c r="L121" s="1879"/>
      <c r="M121" s="1860">
        <f>SUM(M120:P120)</f>
        <v>56</v>
      </c>
      <c r="N121" s="1878"/>
      <c r="O121" s="1878"/>
      <c r="P121" s="1879"/>
      <c r="Q121" s="1860">
        <f>SUM(Q120:V120)</f>
        <v>190</v>
      </c>
      <c r="R121" s="1861"/>
      <c r="S121" s="1789"/>
      <c r="T121" s="1789"/>
      <c r="U121" s="1789"/>
      <c r="V121" s="1790"/>
      <c r="W121" s="1829">
        <f>SUM(W120:Y120)</f>
        <v>19</v>
      </c>
      <c r="X121" s="1791"/>
      <c r="Y121" s="1780"/>
      <c r="Z121" s="1829">
        <f>SUM(Z120+AA120+AC120)</f>
        <v>26</v>
      </c>
      <c r="AA121" s="1791"/>
      <c r="AB121" s="1827"/>
      <c r="AC121" s="1828"/>
      <c r="AD121" s="1829">
        <f>SUM(AD120:AF120)</f>
        <v>35</v>
      </c>
      <c r="AE121" s="1791"/>
      <c r="AF121" s="1780"/>
      <c r="AG121" s="1829">
        <f>SUM(AG120:AH120)</f>
        <v>8</v>
      </c>
      <c r="AH121" s="1791"/>
      <c r="AI121" s="1780"/>
      <c r="AJ121" s="909"/>
      <c r="AK121" s="706"/>
      <c r="AL121" s="1016"/>
      <c r="AM121" s="1829"/>
      <c r="AN121" s="1791"/>
      <c r="AO121" s="1791"/>
      <c r="AP121" s="1780"/>
      <c r="AQ121" s="1829"/>
      <c r="AR121" s="1827"/>
      <c r="AS121" s="1828"/>
      <c r="AT121" s="909"/>
      <c r="AU121" s="1827"/>
      <c r="AV121" s="1828"/>
      <c r="AW121" s="1829"/>
      <c r="AX121" s="1791"/>
      <c r="AY121" s="1828"/>
      <c r="AZ121" s="1829"/>
      <c r="BA121" s="1827"/>
      <c r="BB121" s="1828"/>
      <c r="BC121" s="1829">
        <f>SUM(BC3:BC120)</f>
        <v>14</v>
      </c>
      <c r="BD121" s="1827"/>
      <c r="BE121" s="1827"/>
      <c r="BF121" s="1827"/>
      <c r="BG121" s="1829">
        <f>SUM(BG120:BH120)</f>
        <v>16</v>
      </c>
      <c r="BH121" s="1780"/>
      <c r="BI121" s="1829">
        <f>SUM(BI120:BM120)</f>
        <v>45</v>
      </c>
      <c r="BJ121" s="1791"/>
      <c r="BK121" s="1791"/>
      <c r="BL121" s="1791"/>
      <c r="BM121" s="1780"/>
      <c r="BN121" s="1829">
        <f>SUM(BN120:BO120)</f>
        <v>8</v>
      </c>
      <c r="BO121" s="1961"/>
      <c r="BP121" s="1829">
        <f>SUM(BP120:BS120)</f>
        <v>48</v>
      </c>
      <c r="BQ121" s="1791"/>
      <c r="BR121" s="1791"/>
      <c r="BS121" s="1780"/>
      <c r="BT121" s="1829">
        <f>SUM(BT120:BU120)</f>
        <v>29</v>
      </c>
      <c r="BU121" s="1780"/>
      <c r="BV121" s="1829">
        <f>SUM(BV120:BY120)</f>
        <v>44</v>
      </c>
      <c r="BW121" s="1791"/>
      <c r="BX121" s="1791"/>
      <c r="BY121" s="1780"/>
      <c r="BZ121" s="1829">
        <f>SUM(BZ120:CA120)</f>
        <v>21</v>
      </c>
      <c r="CA121" s="1780"/>
      <c r="CB121" s="1829">
        <f>SUM(CB120:CE120)</f>
        <v>58</v>
      </c>
      <c r="CC121" s="1791"/>
      <c r="CD121" s="1791"/>
      <c r="CE121" s="1780"/>
      <c r="CF121" s="1829">
        <f>SUM(CF120:CG120)</f>
        <v>30</v>
      </c>
      <c r="CG121" s="1780"/>
      <c r="CH121" s="1829">
        <f>SUM(CH120:CK120)</f>
        <v>67</v>
      </c>
      <c r="CI121" s="1791"/>
      <c r="CJ121" s="1791"/>
      <c r="CK121" s="1780"/>
      <c r="CL121" s="1829">
        <f>SUM(CL120:CM120)</f>
        <v>31</v>
      </c>
      <c r="CM121" s="1780"/>
      <c r="CN121" s="1829">
        <f>SUM(CN120:CQ120)</f>
        <v>37</v>
      </c>
      <c r="CO121" s="1827"/>
      <c r="CP121" s="1827"/>
      <c r="CQ121" s="1828"/>
      <c r="CR121" s="1829">
        <f>SUM(CR120:CX120)</f>
        <v>47</v>
      </c>
      <c r="CS121" s="1827"/>
      <c r="CT121" s="1827"/>
      <c r="CU121" s="1827"/>
      <c r="CV121" s="1827"/>
      <c r="CW121" s="1827"/>
      <c r="CX121" s="1828"/>
      <c r="CY121" s="1213"/>
      <c r="CZ121" s="1214"/>
      <c r="DA121" s="1212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829">
        <f>SUM(DN120:DP120)</f>
        <v>29</v>
      </c>
      <c r="DO121" s="1791"/>
      <c r="DP121" s="1780"/>
      <c r="DQ121" s="1829">
        <f>SUM(DQ120:DS120)</f>
        <v>13</v>
      </c>
      <c r="DR121" s="1791"/>
      <c r="DS121" s="1780"/>
      <c r="DT121" s="1829">
        <f>SUM(DT120:DV120)</f>
        <v>36</v>
      </c>
      <c r="DU121" s="1791"/>
      <c r="DV121" s="1780"/>
      <c r="DW121" s="1829">
        <f>SUM(DW120:DX120)</f>
        <v>28</v>
      </c>
      <c r="DX121" s="1780"/>
      <c r="DY121" s="1829">
        <f>SUM(DY120:ED120)</f>
        <v>64</v>
      </c>
      <c r="DZ121" s="1791"/>
      <c r="EA121" s="1791"/>
      <c r="EB121" s="1791"/>
      <c r="EC121" s="1791"/>
      <c r="ED121" s="1791"/>
      <c r="EE121" s="1789"/>
      <c r="EF121" s="1790"/>
      <c r="EG121" s="1829">
        <f>SUM(EG120:EH120)</f>
        <v>30</v>
      </c>
      <c r="EH121" s="1780"/>
      <c r="EI121" s="1829">
        <f>SUM(EI120:EL120)</f>
        <v>43</v>
      </c>
      <c r="EJ121" s="1791"/>
      <c r="EK121" s="1791"/>
      <c r="EL121" s="1780"/>
      <c r="EM121" s="1829"/>
      <c r="EN121" s="1780"/>
      <c r="EO121" s="14"/>
      <c r="EP121" s="1829">
        <f>SUM(EP120:ET120)</f>
        <v>53</v>
      </c>
      <c r="EQ121" s="1791"/>
      <c r="ER121" s="1791"/>
      <c r="ES121" s="1791"/>
      <c r="ET121" s="1780"/>
      <c r="EU121" s="1829"/>
      <c r="EV121" s="1791"/>
      <c r="EW121" s="1956"/>
      <c r="EX121" s="56"/>
      <c r="EY121" s="10"/>
      <c r="EZ121" s="10"/>
      <c r="FA121" s="10"/>
      <c r="FB121" s="10"/>
      <c r="FC121" s="55"/>
      <c r="FD121" s="1331">
        <f>SUM(FD120*100)/FG122</f>
        <v>6.0344827586206895</v>
      </c>
      <c r="FE121" s="1331">
        <f>SUM(FE120*100)/FG122</f>
        <v>31.03448275862069</v>
      </c>
      <c r="FF121" s="1331">
        <f>SUM(FF120*100)/FG122</f>
        <v>27.586206896551722</v>
      </c>
      <c r="FG121" s="1331">
        <f>SUM(FG120*100)/FG122</f>
        <v>19.827586206896552</v>
      </c>
      <c r="FH121" s="1331">
        <f>SUM(FH120*100)/FG122</f>
        <v>9.4827586206896548</v>
      </c>
      <c r="FI121" s="1331">
        <f>SUM(FI120*100)/FG122</f>
        <v>4.3103448275862073</v>
      </c>
      <c r="FJ121" s="1331">
        <f>SUM(FJ120*100)/FG122</f>
        <v>0.86206896551724133</v>
      </c>
      <c r="FK121" s="1331">
        <f>SUM(FK120*100)/FG122</f>
        <v>0.86206896551724133</v>
      </c>
    </row>
    <row r="122" spans="1:167" x14ac:dyDescent="0.2">
      <c r="B122" s="1315" t="s">
        <v>826</v>
      </c>
      <c r="D122" s="1153"/>
      <c r="E122" s="1877">
        <v>2</v>
      </c>
      <c r="F122" s="1878"/>
      <c r="G122" s="1878"/>
      <c r="H122" s="1878"/>
      <c r="I122" s="1879"/>
      <c r="J122" s="1877">
        <v>3</v>
      </c>
      <c r="K122" s="1878"/>
      <c r="L122" s="1879"/>
      <c r="M122" s="1826">
        <v>4</v>
      </c>
      <c r="N122" s="1827"/>
      <c r="O122" s="1827"/>
      <c r="P122" s="1828"/>
      <c r="Q122" s="1826">
        <v>5</v>
      </c>
      <c r="R122" s="1827"/>
      <c r="S122" s="1827"/>
      <c r="T122" s="1827"/>
      <c r="U122" s="1827"/>
      <c r="V122" s="1828"/>
      <c r="W122" s="1826">
        <v>6</v>
      </c>
      <c r="X122" s="1827"/>
      <c r="Y122" s="1828"/>
      <c r="Z122" s="1826">
        <v>7</v>
      </c>
      <c r="AA122" s="1827"/>
      <c r="AB122" s="1827"/>
      <c r="AC122" s="1828"/>
      <c r="AD122" s="1826">
        <v>8</v>
      </c>
      <c r="AE122" s="1827"/>
      <c r="AF122" s="1828"/>
      <c r="AG122" s="1826">
        <v>9</v>
      </c>
      <c r="AH122" s="1827"/>
      <c r="AI122" s="1828"/>
      <c r="AJ122" s="1826"/>
      <c r="AK122" s="1827"/>
      <c r="AL122" s="1828"/>
      <c r="AM122" s="1788"/>
      <c r="AN122" s="1788"/>
      <c r="AO122" s="1788"/>
      <c r="AP122" s="1788"/>
      <c r="AQ122" s="1788"/>
      <c r="AR122" s="1788"/>
      <c r="AS122" s="1788"/>
      <c r="AT122" s="909"/>
      <c r="AU122" s="1827"/>
      <c r="AV122" s="1828"/>
      <c r="AW122" s="1826"/>
      <c r="AX122" s="1827"/>
      <c r="AY122" s="1828"/>
      <c r="AZ122" s="1826"/>
      <c r="BA122" s="1827"/>
      <c r="BB122" s="1828"/>
      <c r="BC122" s="1826">
        <v>10</v>
      </c>
      <c r="BD122" s="1827"/>
      <c r="BE122" s="1827"/>
      <c r="BF122" s="1828"/>
      <c r="BG122" s="1826">
        <v>11</v>
      </c>
      <c r="BH122" s="1828"/>
      <c r="BI122" s="1826">
        <v>12</v>
      </c>
      <c r="BJ122" s="1827"/>
      <c r="BK122" s="1827"/>
      <c r="BL122" s="1827"/>
      <c r="BM122" s="1828"/>
      <c r="BN122" s="1829">
        <v>13</v>
      </c>
      <c r="BO122" s="1961"/>
      <c r="BP122" s="1826">
        <v>14</v>
      </c>
      <c r="BQ122" s="1827"/>
      <c r="BR122" s="1827"/>
      <c r="BS122" s="1828"/>
      <c r="BT122" s="1826">
        <v>15</v>
      </c>
      <c r="BU122" s="1828"/>
      <c r="BV122" s="1826">
        <v>16</v>
      </c>
      <c r="BW122" s="1827"/>
      <c r="BX122" s="1827"/>
      <c r="BY122" s="1828"/>
      <c r="BZ122" s="1826">
        <v>17</v>
      </c>
      <c r="CA122" s="1828"/>
      <c r="CB122" s="1827">
        <v>18</v>
      </c>
      <c r="CC122" s="1827"/>
      <c r="CD122" s="1827"/>
      <c r="CE122" s="1828"/>
      <c r="CF122" s="1826">
        <v>19</v>
      </c>
      <c r="CG122" s="1828"/>
      <c r="CH122" s="1826">
        <v>20</v>
      </c>
      <c r="CI122" s="1827"/>
      <c r="CJ122" s="1827"/>
      <c r="CK122" s="1828"/>
      <c r="CL122" s="1826">
        <v>21</v>
      </c>
      <c r="CM122" s="1828"/>
      <c r="CN122" s="1826">
        <v>22</v>
      </c>
      <c r="CO122" s="1827"/>
      <c r="CP122" s="1827"/>
      <c r="CQ122" s="1828"/>
      <c r="CR122" s="1826">
        <v>23</v>
      </c>
      <c r="CS122" s="1827"/>
      <c r="CT122" s="1827"/>
      <c r="CU122" s="1827"/>
      <c r="CV122" s="1827"/>
      <c r="CW122" s="1827"/>
      <c r="CX122" s="1828"/>
      <c r="CY122" s="1827"/>
      <c r="CZ122" s="1827"/>
      <c r="DA122" s="1828"/>
      <c r="DB122" s="6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826">
        <v>24</v>
      </c>
      <c r="DO122" s="1827"/>
      <c r="DP122" s="1828"/>
      <c r="DQ122" s="1826">
        <v>25</v>
      </c>
      <c r="DR122" s="1827"/>
      <c r="DS122" s="1828"/>
      <c r="DT122" s="1826">
        <v>26</v>
      </c>
      <c r="DU122" s="1827"/>
      <c r="DV122" s="1828"/>
      <c r="DW122" s="1826">
        <v>27</v>
      </c>
      <c r="DX122" s="1828"/>
      <c r="DY122" s="1826">
        <v>28</v>
      </c>
      <c r="DZ122" s="1827"/>
      <c r="EA122" s="1827"/>
      <c r="EB122" s="1827"/>
      <c r="EC122" s="1827"/>
      <c r="ED122" s="1827"/>
      <c r="EE122" s="1789"/>
      <c r="EF122" s="1790"/>
      <c r="EG122" s="1826">
        <v>29</v>
      </c>
      <c r="EH122" s="1828"/>
      <c r="EI122" s="1826">
        <v>30</v>
      </c>
      <c r="EJ122" s="1827"/>
      <c r="EK122" s="1827"/>
      <c r="EL122" s="1828"/>
      <c r="EM122" s="1826">
        <v>31</v>
      </c>
      <c r="EN122" s="1828"/>
      <c r="EO122" s="6"/>
      <c r="EP122" s="1826">
        <v>32</v>
      </c>
      <c r="EQ122" s="1827"/>
      <c r="ER122" s="1827"/>
      <c r="ES122" s="1827"/>
      <c r="ET122" s="1828"/>
      <c r="EU122" s="1826">
        <v>33</v>
      </c>
      <c r="EV122" s="1827"/>
      <c r="EW122" s="1955"/>
      <c r="EX122" s="56"/>
      <c r="EY122" s="10"/>
      <c r="EZ122" s="10"/>
      <c r="FA122" s="10"/>
      <c r="FB122" s="10"/>
      <c r="FC122" s="651">
        <v>32</v>
      </c>
      <c r="FD122" s="1967" t="s">
        <v>1415</v>
      </c>
      <c r="FE122" s="1827"/>
      <c r="FF122" s="1828"/>
      <c r="FG122" s="1826">
        <f>SUM(FD120+FE120+FF120+FG120+FH120+FI120+FJ120+FK120)</f>
        <v>116</v>
      </c>
      <c r="FH122" s="1827"/>
      <c r="FI122" s="1827"/>
      <c r="FJ122" s="1789"/>
      <c r="FK122" s="1790"/>
    </row>
    <row r="123" spans="1:167" x14ac:dyDescent="0.2">
      <c r="B123" s="1316" t="s">
        <v>495</v>
      </c>
      <c r="C123" s="1313">
        <v>1</v>
      </c>
      <c r="D123" s="847">
        <v>1</v>
      </c>
      <c r="E123" s="831">
        <v>1</v>
      </c>
      <c r="F123" s="831">
        <v>2</v>
      </c>
      <c r="G123" s="829">
        <v>1</v>
      </c>
      <c r="H123" s="829">
        <v>2</v>
      </c>
      <c r="I123" s="905">
        <v>1</v>
      </c>
      <c r="J123" s="829">
        <v>3</v>
      </c>
      <c r="K123" s="830">
        <v>2</v>
      </c>
      <c r="L123" s="847">
        <v>2</v>
      </c>
      <c r="M123" s="831">
        <v>3</v>
      </c>
      <c r="N123" s="829"/>
      <c r="O123" s="830">
        <v>3</v>
      </c>
      <c r="P123" s="847">
        <v>3</v>
      </c>
      <c r="Q123" s="831">
        <v>4</v>
      </c>
      <c r="R123" s="829">
        <v>4</v>
      </c>
      <c r="S123" s="905">
        <v>2</v>
      </c>
      <c r="T123" s="830">
        <v>4</v>
      </c>
      <c r="U123" s="905">
        <v>3</v>
      </c>
      <c r="V123" s="847"/>
      <c r="W123" s="831">
        <v>5</v>
      </c>
      <c r="X123" s="829">
        <v>5</v>
      </c>
      <c r="Y123" s="830"/>
      <c r="Z123" s="829">
        <v>6</v>
      </c>
      <c r="AA123" s="830"/>
      <c r="AB123" s="905"/>
      <c r="AC123" s="847">
        <v>4</v>
      </c>
      <c r="AD123" s="831">
        <v>6</v>
      </c>
      <c r="AE123" s="829">
        <v>7</v>
      </c>
      <c r="AF123" s="830">
        <v>5</v>
      </c>
      <c r="AG123" s="829">
        <v>8</v>
      </c>
      <c r="AH123" s="830"/>
      <c r="AI123" s="847"/>
      <c r="AJ123" s="831"/>
      <c r="AK123" s="829"/>
      <c r="AL123" s="830"/>
      <c r="AM123" s="829"/>
      <c r="AN123" s="830"/>
      <c r="AO123" s="946"/>
      <c r="AP123" s="831"/>
      <c r="AQ123" s="829"/>
      <c r="AR123" s="830"/>
      <c r="AS123" s="829"/>
      <c r="AT123" s="830"/>
      <c r="AU123" s="847"/>
      <c r="AV123" s="831"/>
      <c r="AW123" s="829"/>
      <c r="AX123" s="830"/>
      <c r="AY123" s="829"/>
      <c r="AZ123" s="830"/>
      <c r="BA123" s="905"/>
      <c r="BB123" s="847"/>
      <c r="BC123" s="831"/>
      <c r="BD123" s="829">
        <v>9</v>
      </c>
      <c r="BE123" s="830">
        <v>6</v>
      </c>
      <c r="BF123" s="847"/>
      <c r="BG123" s="1143">
        <v>7</v>
      </c>
      <c r="BH123" s="829">
        <v>10</v>
      </c>
      <c r="BI123" s="831">
        <v>8</v>
      </c>
      <c r="BJ123" s="829">
        <v>11</v>
      </c>
      <c r="BK123" s="834">
        <v>7</v>
      </c>
      <c r="BL123" s="847">
        <v>5</v>
      </c>
      <c r="BM123" s="847">
        <v>6</v>
      </c>
      <c r="BN123" s="829">
        <v>12</v>
      </c>
      <c r="BO123" s="834"/>
      <c r="BP123" s="831">
        <v>9</v>
      </c>
      <c r="BQ123" s="829">
        <v>13</v>
      </c>
      <c r="BR123" s="834">
        <v>8</v>
      </c>
      <c r="BS123" s="847">
        <v>7</v>
      </c>
      <c r="BT123" s="829">
        <v>14</v>
      </c>
      <c r="BU123" s="834">
        <v>9</v>
      </c>
      <c r="BV123" s="831">
        <v>10</v>
      </c>
      <c r="BW123" s="829">
        <v>15</v>
      </c>
      <c r="BX123" s="834">
        <v>10</v>
      </c>
      <c r="BY123" s="847">
        <v>8</v>
      </c>
      <c r="BZ123" s="829">
        <v>16</v>
      </c>
      <c r="CA123" s="834">
        <v>11</v>
      </c>
      <c r="CB123" s="831">
        <v>11</v>
      </c>
      <c r="CC123" s="829">
        <v>17</v>
      </c>
      <c r="CD123" s="834">
        <v>12</v>
      </c>
      <c r="CE123" s="847">
        <v>9</v>
      </c>
      <c r="CF123" s="829">
        <v>18</v>
      </c>
      <c r="CG123" s="834">
        <v>13</v>
      </c>
      <c r="CH123" s="831">
        <v>12</v>
      </c>
      <c r="CI123" s="829">
        <v>19</v>
      </c>
      <c r="CJ123" s="834">
        <v>14</v>
      </c>
      <c r="CK123" s="847">
        <v>10</v>
      </c>
      <c r="CL123" s="1206">
        <v>20</v>
      </c>
      <c r="CM123" s="834">
        <v>15</v>
      </c>
      <c r="CN123" s="1052"/>
      <c r="CO123" s="829">
        <v>21</v>
      </c>
      <c r="CP123" s="834">
        <v>16</v>
      </c>
      <c r="CQ123" s="847">
        <v>11</v>
      </c>
      <c r="CR123" s="847"/>
      <c r="CS123" s="1052">
        <v>13</v>
      </c>
      <c r="CT123" s="829"/>
      <c r="CU123" s="829">
        <v>22</v>
      </c>
      <c r="CV123" s="1200"/>
      <c r="CW123" s="834"/>
      <c r="CX123" s="834">
        <v>17</v>
      </c>
      <c r="CY123" s="1052"/>
      <c r="CZ123" s="829"/>
      <c r="DA123" s="834"/>
      <c r="DB123" s="829"/>
      <c r="DC123" s="834"/>
      <c r="DD123" s="847"/>
      <c r="DE123" s="1040"/>
      <c r="DF123" s="829"/>
      <c r="DG123" s="834"/>
      <c r="DH123" s="829"/>
      <c r="DI123" s="834"/>
      <c r="DJ123" s="1048"/>
      <c r="DK123" s="1040"/>
      <c r="DL123" s="1224"/>
      <c r="DM123" s="1047"/>
      <c r="DN123" s="1224">
        <v>23</v>
      </c>
      <c r="DO123" s="1047">
        <v>18</v>
      </c>
      <c r="DP123" s="1048">
        <v>12</v>
      </c>
      <c r="DQ123" s="1040"/>
      <c r="DR123" s="906">
        <v>24</v>
      </c>
      <c r="DS123" s="834">
        <v>19</v>
      </c>
      <c r="DT123" s="906">
        <v>25</v>
      </c>
      <c r="DU123" s="834">
        <v>20</v>
      </c>
      <c r="DV123" s="1048">
        <v>13</v>
      </c>
      <c r="DW123" s="906">
        <v>26</v>
      </c>
      <c r="DX123" s="834">
        <v>21</v>
      </c>
      <c r="DY123" s="1040">
        <v>14</v>
      </c>
      <c r="DZ123" s="906">
        <v>27</v>
      </c>
      <c r="EA123" s="906">
        <v>28</v>
      </c>
      <c r="EB123" s="1278">
        <v>4</v>
      </c>
      <c r="EC123" s="834">
        <v>22</v>
      </c>
      <c r="ED123" s="1225">
        <v>23</v>
      </c>
      <c r="EE123" s="1228"/>
      <c r="EF123" s="847"/>
      <c r="EG123" s="829">
        <v>29</v>
      </c>
      <c r="EH123" s="830">
        <v>24</v>
      </c>
      <c r="EI123" s="1040">
        <v>15</v>
      </c>
      <c r="EJ123" s="829">
        <v>30</v>
      </c>
      <c r="EK123" s="834">
        <v>25</v>
      </c>
      <c r="EL123" s="847"/>
      <c r="EM123" s="1224"/>
      <c r="EN123" s="834"/>
      <c r="EO123" s="847"/>
      <c r="EP123" s="1040"/>
      <c r="EQ123" s="829">
        <v>31</v>
      </c>
      <c r="ER123" s="1278">
        <v>5</v>
      </c>
      <c r="ES123" s="1278">
        <v>6</v>
      </c>
      <c r="ET123" s="847">
        <v>14</v>
      </c>
      <c r="EU123" s="1040">
        <v>16</v>
      </c>
      <c r="EV123" s="1281">
        <v>32</v>
      </c>
      <c r="EW123" s="1294">
        <v>7</v>
      </c>
      <c r="EX123" s="903"/>
      <c r="EY123" s="1144"/>
      <c r="EZ123" s="1144"/>
      <c r="FA123" s="1144"/>
      <c r="FB123" s="1144"/>
      <c r="FC123" s="916"/>
      <c r="FD123" s="1202"/>
      <c r="FE123" s="1202"/>
    </row>
    <row r="124" spans="1:167" x14ac:dyDescent="0.2">
      <c r="B124" s="1317" t="s">
        <v>331</v>
      </c>
      <c r="C124" s="1282">
        <v>1</v>
      </c>
      <c r="D124" s="875">
        <v>2</v>
      </c>
      <c r="E124" s="875">
        <v>3</v>
      </c>
      <c r="F124" s="875">
        <v>4</v>
      </c>
      <c r="G124" s="875">
        <v>5</v>
      </c>
      <c r="H124" s="875">
        <v>6</v>
      </c>
      <c r="I124" s="875">
        <v>7</v>
      </c>
      <c r="J124" s="875">
        <v>8</v>
      </c>
      <c r="K124" s="875">
        <v>9</v>
      </c>
      <c r="L124" s="875">
        <v>10</v>
      </c>
      <c r="M124" s="875">
        <v>11</v>
      </c>
      <c r="N124" s="875">
        <v>12</v>
      </c>
      <c r="O124" s="875">
        <v>13</v>
      </c>
      <c r="P124" s="875">
        <v>16</v>
      </c>
      <c r="Q124" s="875">
        <v>17</v>
      </c>
      <c r="R124" s="875">
        <v>18</v>
      </c>
      <c r="S124" s="875">
        <v>19</v>
      </c>
      <c r="T124" s="875">
        <v>20</v>
      </c>
      <c r="U124" s="875">
        <v>21</v>
      </c>
      <c r="V124" s="875">
        <v>22</v>
      </c>
      <c r="W124" s="875">
        <v>23</v>
      </c>
      <c r="X124" s="875">
        <v>24</v>
      </c>
      <c r="Y124" s="875">
        <v>25</v>
      </c>
      <c r="Z124" s="875">
        <v>26</v>
      </c>
      <c r="AA124" s="875">
        <v>27</v>
      </c>
      <c r="AB124" s="875">
        <v>28</v>
      </c>
      <c r="AC124" s="875">
        <v>29</v>
      </c>
      <c r="AD124" s="875">
        <v>30</v>
      </c>
      <c r="AE124" s="875">
        <v>31</v>
      </c>
      <c r="AF124" s="875">
        <v>32</v>
      </c>
      <c r="AG124" s="875">
        <v>33</v>
      </c>
      <c r="AH124" s="875">
        <v>34</v>
      </c>
      <c r="AI124" s="875">
        <v>35</v>
      </c>
      <c r="AJ124" s="875">
        <v>36</v>
      </c>
      <c r="AK124" s="875">
        <v>37</v>
      </c>
      <c r="AL124" s="875">
        <v>38</v>
      </c>
      <c r="AM124" s="875">
        <v>39</v>
      </c>
      <c r="AN124" s="875">
        <v>40</v>
      </c>
      <c r="AO124" s="875">
        <v>41</v>
      </c>
      <c r="AP124" s="875">
        <v>42</v>
      </c>
      <c r="AQ124" s="875">
        <v>43</v>
      </c>
      <c r="AR124" s="875">
        <v>44</v>
      </c>
      <c r="AS124" s="875">
        <v>45</v>
      </c>
      <c r="AT124" s="875">
        <v>46</v>
      </c>
      <c r="AU124" s="875">
        <v>47</v>
      </c>
      <c r="AV124" s="875">
        <v>48</v>
      </c>
      <c r="AW124" s="875">
        <v>49</v>
      </c>
      <c r="AX124" s="875">
        <v>50</v>
      </c>
      <c r="AY124" s="875">
        <v>51</v>
      </c>
      <c r="AZ124" s="875">
        <v>52</v>
      </c>
      <c r="BA124" s="875">
        <v>53</v>
      </c>
      <c r="BB124" s="875">
        <v>54</v>
      </c>
      <c r="BC124" s="875">
        <v>55</v>
      </c>
      <c r="BD124" s="875">
        <v>56</v>
      </c>
      <c r="BE124" s="875">
        <v>57</v>
      </c>
      <c r="BF124" s="875">
        <v>58</v>
      </c>
      <c r="BG124" s="875">
        <v>59</v>
      </c>
      <c r="BH124" s="875">
        <v>60</v>
      </c>
      <c r="BI124" s="875">
        <v>61</v>
      </c>
      <c r="BJ124" s="875">
        <v>62</v>
      </c>
      <c r="BK124" s="875">
        <v>63</v>
      </c>
      <c r="BL124" s="875">
        <v>64</v>
      </c>
      <c r="BM124" s="875">
        <v>65</v>
      </c>
      <c r="BN124" s="875">
        <v>66</v>
      </c>
      <c r="BO124" s="875">
        <v>67</v>
      </c>
      <c r="BP124" s="875">
        <v>68</v>
      </c>
      <c r="BQ124" s="875">
        <v>69</v>
      </c>
      <c r="BR124" s="875">
        <v>70</v>
      </c>
      <c r="BS124" s="875">
        <v>71</v>
      </c>
      <c r="BT124" s="875">
        <v>72</v>
      </c>
      <c r="BU124" s="875">
        <v>73</v>
      </c>
      <c r="BV124" s="875">
        <v>74</v>
      </c>
      <c r="BW124" s="875">
        <v>75</v>
      </c>
      <c r="BX124" s="875">
        <v>76</v>
      </c>
      <c r="BY124" s="875">
        <v>77</v>
      </c>
      <c r="BZ124" s="875">
        <v>78</v>
      </c>
      <c r="CA124" s="875">
        <v>79</v>
      </c>
      <c r="CB124" s="875">
        <v>80</v>
      </c>
      <c r="CC124" s="875">
        <v>81</v>
      </c>
      <c r="CD124" s="875">
        <v>82</v>
      </c>
      <c r="CE124" s="875">
        <v>83</v>
      </c>
      <c r="CF124" s="875">
        <v>84</v>
      </c>
      <c r="CG124" s="875">
        <v>85</v>
      </c>
      <c r="CH124" s="875">
        <v>86</v>
      </c>
      <c r="CI124" s="875">
        <v>87</v>
      </c>
      <c r="CJ124" s="875">
        <v>88</v>
      </c>
      <c r="CK124" s="875">
        <v>89</v>
      </c>
      <c r="CL124" s="875">
        <v>90</v>
      </c>
      <c r="CM124" s="875">
        <v>91</v>
      </c>
      <c r="CN124" s="875">
        <v>92</v>
      </c>
      <c r="CO124" s="875">
        <v>93</v>
      </c>
      <c r="CP124" s="875">
        <v>94</v>
      </c>
      <c r="CQ124" s="875">
        <v>95</v>
      </c>
      <c r="CR124" s="875">
        <v>96</v>
      </c>
      <c r="CS124" s="875">
        <v>97</v>
      </c>
      <c r="CT124" s="875">
        <v>98</v>
      </c>
      <c r="CU124" s="875">
        <v>99</v>
      </c>
      <c r="CV124" s="875">
        <v>100</v>
      </c>
      <c r="CW124" s="875">
        <v>101</v>
      </c>
      <c r="CX124" s="875">
        <v>102</v>
      </c>
      <c r="CY124" s="875">
        <v>103</v>
      </c>
      <c r="CZ124" s="875">
        <v>104</v>
      </c>
      <c r="DA124" s="875">
        <v>105</v>
      </c>
      <c r="DB124" s="875">
        <v>106</v>
      </c>
      <c r="DC124" s="875">
        <v>107</v>
      </c>
      <c r="DD124" s="875">
        <v>108</v>
      </c>
      <c r="DE124" s="875">
        <v>109</v>
      </c>
      <c r="DF124" s="875">
        <v>110</v>
      </c>
      <c r="DG124" s="875">
        <v>111</v>
      </c>
      <c r="DH124" s="875">
        <v>112</v>
      </c>
      <c r="DI124" s="875">
        <v>113</v>
      </c>
      <c r="DJ124" s="875">
        <v>114</v>
      </c>
      <c r="DK124" s="875">
        <v>115</v>
      </c>
      <c r="DL124" s="875">
        <v>116</v>
      </c>
      <c r="DM124" s="875">
        <v>117</v>
      </c>
      <c r="DN124" s="875">
        <v>118</v>
      </c>
      <c r="DO124" s="875">
        <v>119</v>
      </c>
      <c r="DP124" s="875">
        <v>120</v>
      </c>
      <c r="DQ124" s="875">
        <v>121</v>
      </c>
      <c r="DR124" s="875">
        <v>122</v>
      </c>
      <c r="DS124" s="875">
        <v>123</v>
      </c>
      <c r="DT124" s="875">
        <v>124</v>
      </c>
      <c r="DU124" s="875">
        <v>125</v>
      </c>
      <c r="DV124" s="875">
        <v>126</v>
      </c>
      <c r="DW124" s="875">
        <v>127</v>
      </c>
      <c r="DX124" s="875">
        <v>128</v>
      </c>
      <c r="DY124" s="875">
        <v>129</v>
      </c>
      <c r="DZ124" s="875">
        <v>130</v>
      </c>
      <c r="EA124" s="875">
        <v>131</v>
      </c>
      <c r="EB124" s="875">
        <v>132</v>
      </c>
      <c r="EC124" s="875">
        <v>133</v>
      </c>
      <c r="ED124" s="875">
        <v>134</v>
      </c>
      <c r="EE124" s="875">
        <v>135</v>
      </c>
      <c r="EF124" s="875">
        <v>136</v>
      </c>
      <c r="EG124" s="875">
        <v>137</v>
      </c>
      <c r="EH124" s="875">
        <v>138</v>
      </c>
      <c r="EI124" s="875">
        <v>139</v>
      </c>
      <c r="EJ124" s="875">
        <v>140</v>
      </c>
      <c r="EK124" s="875">
        <v>141</v>
      </c>
      <c r="EL124" s="875">
        <v>142</v>
      </c>
      <c r="EM124" s="875">
        <v>143</v>
      </c>
      <c r="EN124" s="875">
        <v>144</v>
      </c>
      <c r="EO124" s="875">
        <v>145</v>
      </c>
      <c r="EP124" s="875">
        <v>146</v>
      </c>
      <c r="EQ124" s="875">
        <v>147</v>
      </c>
      <c r="ER124" s="875">
        <v>148</v>
      </c>
      <c r="ES124" s="875">
        <v>149</v>
      </c>
      <c r="ET124" s="875">
        <v>150</v>
      </c>
      <c r="EU124" s="875">
        <v>151</v>
      </c>
      <c r="EV124" s="875">
        <v>152</v>
      </c>
      <c r="EW124" s="1295">
        <v>153</v>
      </c>
      <c r="EX124" s="819">
        <v>15</v>
      </c>
      <c r="EY124" s="126">
        <v>30</v>
      </c>
      <c r="EZ124" s="126">
        <v>25</v>
      </c>
      <c r="FA124" s="126">
        <v>4</v>
      </c>
      <c r="FB124" s="126">
        <v>13</v>
      </c>
      <c r="FC124" s="1308">
        <f>SUM(EX124:FB124)</f>
        <v>87</v>
      </c>
      <c r="FD124" s="598"/>
      <c r="FE124" s="598"/>
    </row>
    <row r="125" spans="1:167" x14ac:dyDescent="0.2">
      <c r="B125" s="1318" t="s">
        <v>546</v>
      </c>
      <c r="C125" s="1282">
        <v>1</v>
      </c>
      <c r="D125" s="877">
        <v>2</v>
      </c>
      <c r="E125" s="877">
        <v>3</v>
      </c>
      <c r="F125" s="877">
        <v>4</v>
      </c>
      <c r="G125" s="877">
        <v>5</v>
      </c>
      <c r="H125" s="877">
        <v>6</v>
      </c>
      <c r="I125" s="877">
        <v>7</v>
      </c>
      <c r="J125" s="877">
        <v>8</v>
      </c>
      <c r="K125" s="877">
        <v>9</v>
      </c>
      <c r="L125" s="877">
        <v>10</v>
      </c>
      <c r="M125" s="877">
        <v>11</v>
      </c>
      <c r="N125" s="877"/>
      <c r="O125" s="877">
        <v>12</v>
      </c>
      <c r="P125" s="877">
        <v>13</v>
      </c>
      <c r="Q125" s="877">
        <v>14</v>
      </c>
      <c r="R125" s="877">
        <v>15</v>
      </c>
      <c r="S125" s="877">
        <v>16</v>
      </c>
      <c r="T125" s="877">
        <v>17</v>
      </c>
      <c r="U125" s="877">
        <v>18</v>
      </c>
      <c r="V125" s="877"/>
      <c r="W125" s="877">
        <v>19</v>
      </c>
      <c r="X125" s="877">
        <v>20</v>
      </c>
      <c r="Y125" s="877"/>
      <c r="Z125" s="877">
        <v>21</v>
      </c>
      <c r="AA125" s="877"/>
      <c r="AB125" s="877"/>
      <c r="AC125" s="877">
        <v>22</v>
      </c>
      <c r="AD125" s="877">
        <v>23</v>
      </c>
      <c r="AE125" s="877">
        <v>24</v>
      </c>
      <c r="AF125" s="877">
        <v>25</v>
      </c>
      <c r="AG125" s="877">
        <v>26</v>
      </c>
      <c r="AH125" s="877"/>
      <c r="AI125" s="877"/>
      <c r="AJ125" s="877"/>
      <c r="AK125" s="877"/>
      <c r="AL125" s="877"/>
      <c r="AM125" s="877"/>
      <c r="AN125" s="877"/>
      <c r="AO125" s="877"/>
      <c r="AP125" s="877"/>
      <c r="AQ125" s="877"/>
      <c r="AR125" s="877"/>
      <c r="AS125" s="877"/>
      <c r="AT125" s="877"/>
      <c r="AU125" s="877"/>
      <c r="AV125" s="877"/>
      <c r="AW125" s="877"/>
      <c r="AX125" s="877"/>
      <c r="AY125" s="877"/>
      <c r="AZ125" s="877"/>
      <c r="BA125" s="877"/>
      <c r="BB125" s="877"/>
      <c r="BC125" s="877"/>
      <c r="BD125" s="877">
        <v>27</v>
      </c>
      <c r="BE125" s="877">
        <v>28</v>
      </c>
      <c r="BF125" s="877"/>
      <c r="BG125" s="877">
        <v>29</v>
      </c>
      <c r="BH125" s="877">
        <v>30</v>
      </c>
      <c r="BI125" s="877">
        <v>31</v>
      </c>
      <c r="BJ125" s="877">
        <v>32</v>
      </c>
      <c r="BK125" s="877">
        <v>33</v>
      </c>
      <c r="BL125" s="877">
        <v>34</v>
      </c>
      <c r="BM125" s="877">
        <v>35</v>
      </c>
      <c r="BN125" s="877">
        <v>36</v>
      </c>
      <c r="BO125" s="877"/>
      <c r="BP125" s="877">
        <v>37</v>
      </c>
      <c r="BQ125" s="877">
        <v>38</v>
      </c>
      <c r="BR125" s="877">
        <v>39</v>
      </c>
      <c r="BS125" s="877">
        <v>40</v>
      </c>
      <c r="BT125" s="877">
        <v>41</v>
      </c>
      <c r="BU125" s="877">
        <v>42</v>
      </c>
      <c r="BV125" s="877">
        <v>43</v>
      </c>
      <c r="BW125" s="877">
        <v>44</v>
      </c>
      <c r="BX125" s="877">
        <v>45</v>
      </c>
      <c r="BY125" s="877">
        <v>46</v>
      </c>
      <c r="BZ125" s="877">
        <v>47</v>
      </c>
      <c r="CA125" s="877">
        <v>48</v>
      </c>
      <c r="CB125" s="877">
        <v>49</v>
      </c>
      <c r="CC125" s="877">
        <v>50</v>
      </c>
      <c r="CD125" s="877">
        <v>51</v>
      </c>
      <c r="CE125" s="877">
        <v>52</v>
      </c>
      <c r="CF125" s="877">
        <v>53</v>
      </c>
      <c r="CG125" s="877">
        <v>54</v>
      </c>
      <c r="CH125" s="877">
        <v>55</v>
      </c>
      <c r="CI125" s="877">
        <v>56</v>
      </c>
      <c r="CJ125" s="877">
        <v>57</v>
      </c>
      <c r="CK125" s="877">
        <v>58</v>
      </c>
      <c r="CL125" s="877">
        <v>59</v>
      </c>
      <c r="CM125" s="877">
        <v>60</v>
      </c>
      <c r="CN125" s="877"/>
      <c r="CO125" s="877">
        <v>61</v>
      </c>
      <c r="CP125" s="877">
        <v>62</v>
      </c>
      <c r="CQ125" s="877">
        <v>63</v>
      </c>
      <c r="CR125" s="877"/>
      <c r="CS125" s="877">
        <v>64</v>
      </c>
      <c r="CT125" s="877"/>
      <c r="CU125" s="877">
        <v>65</v>
      </c>
      <c r="CV125" s="877"/>
      <c r="CW125" s="877"/>
      <c r="CX125" s="877">
        <v>66</v>
      </c>
      <c r="CY125" s="877"/>
      <c r="CZ125" s="877"/>
      <c r="DA125" s="877"/>
      <c r="DB125" s="877"/>
      <c r="DC125" s="877"/>
      <c r="DD125" s="877"/>
      <c r="DE125" s="877"/>
      <c r="DF125" s="877"/>
      <c r="DG125" s="877"/>
      <c r="DH125" s="877"/>
      <c r="DI125" s="877"/>
      <c r="DJ125" s="877"/>
      <c r="DK125" s="877"/>
      <c r="DL125" s="877"/>
      <c r="DM125" s="877"/>
      <c r="DN125" s="877">
        <v>67</v>
      </c>
      <c r="DO125" s="877">
        <v>68</v>
      </c>
      <c r="DP125" s="877">
        <v>69</v>
      </c>
      <c r="DQ125" s="877"/>
      <c r="DR125" s="877">
        <v>70</v>
      </c>
      <c r="DS125" s="877">
        <v>71</v>
      </c>
      <c r="DT125" s="877">
        <v>72</v>
      </c>
      <c r="DU125" s="877">
        <v>73</v>
      </c>
      <c r="DV125" s="877">
        <v>74</v>
      </c>
      <c r="DW125" s="877">
        <v>75</v>
      </c>
      <c r="DX125" s="877">
        <v>76</v>
      </c>
      <c r="DY125" s="877">
        <v>77</v>
      </c>
      <c r="DZ125" s="877">
        <v>78</v>
      </c>
      <c r="EA125" s="877">
        <v>79</v>
      </c>
      <c r="EB125" s="877">
        <v>80</v>
      </c>
      <c r="EC125" s="877">
        <v>81</v>
      </c>
      <c r="ED125" s="877">
        <v>82</v>
      </c>
      <c r="EE125" s="877"/>
      <c r="EF125" s="877"/>
      <c r="EG125" s="877">
        <v>83</v>
      </c>
      <c r="EH125" s="877">
        <v>84</v>
      </c>
      <c r="EI125" s="877">
        <v>85</v>
      </c>
      <c r="EJ125" s="877">
        <v>86</v>
      </c>
      <c r="EK125" s="877">
        <v>87</v>
      </c>
      <c r="EL125" s="877"/>
      <c r="EM125" s="877"/>
      <c r="EN125" s="877"/>
      <c r="EO125" s="877"/>
      <c r="EP125" s="877"/>
      <c r="EQ125" s="877">
        <v>88</v>
      </c>
      <c r="ER125" s="1282">
        <v>89</v>
      </c>
      <c r="ES125" s="1282">
        <v>90</v>
      </c>
      <c r="ET125" s="1282">
        <v>91</v>
      </c>
      <c r="EU125" s="1282">
        <v>92</v>
      </c>
      <c r="EV125" s="1282">
        <v>93</v>
      </c>
      <c r="EW125" s="1296">
        <v>94</v>
      </c>
      <c r="EX125" s="1309">
        <f>SUM(EX120/EX124)</f>
        <v>14.2</v>
      </c>
      <c r="EY125" s="1310">
        <f>SUM(EY120/EY124)</f>
        <v>13.266666666666667</v>
      </c>
      <c r="EZ125" s="1310">
        <f>SUM(EZ120/EZ124)</f>
        <v>15.32</v>
      </c>
      <c r="FA125" s="1311">
        <f>SUM(FA120/FA124)</f>
        <v>39</v>
      </c>
      <c r="FB125" s="1311">
        <f>SUM(SUM(FB120/FB124))</f>
        <v>11</v>
      </c>
      <c r="FC125" s="1312">
        <f>SUM(FC120/FC124)</f>
        <v>14.862068965517242</v>
      </c>
      <c r="FD125" s="1203"/>
      <c r="FE125" s="1203"/>
    </row>
    <row r="126" spans="1:167" ht="13.5" thickBot="1" x14ac:dyDescent="0.25">
      <c r="B126" s="1319" t="s">
        <v>1593</v>
      </c>
      <c r="D126" s="877"/>
      <c r="E126" s="877"/>
      <c r="F126" s="877"/>
      <c r="G126" s="877"/>
      <c r="H126" s="877"/>
      <c r="I126" s="877"/>
      <c r="J126" s="877"/>
      <c r="K126" s="877"/>
      <c r="L126" s="877"/>
      <c r="M126" s="877"/>
      <c r="N126" s="877"/>
      <c r="O126" s="877"/>
      <c r="P126" s="877"/>
      <c r="Q126" s="877"/>
      <c r="R126" s="877"/>
      <c r="S126" s="877"/>
      <c r="T126" s="877"/>
      <c r="U126" s="877"/>
      <c r="V126" s="877"/>
      <c r="W126" s="877"/>
      <c r="X126" s="877"/>
      <c r="Y126" s="877"/>
      <c r="Z126" s="877"/>
      <c r="AA126" s="877"/>
      <c r="AB126" s="877"/>
      <c r="AC126" s="877"/>
      <c r="AD126" s="877"/>
      <c r="AE126" s="877"/>
      <c r="AF126" s="877"/>
      <c r="AG126" s="877"/>
      <c r="AH126" s="877"/>
      <c r="AI126" s="877"/>
      <c r="AJ126" s="877"/>
      <c r="AK126" s="877"/>
      <c r="AL126" s="877"/>
      <c r="AM126" s="877"/>
      <c r="AN126" s="877"/>
      <c r="AO126" s="877"/>
      <c r="AP126" s="877"/>
      <c r="AQ126" s="877"/>
      <c r="AR126" s="877"/>
      <c r="AS126" s="877"/>
      <c r="AT126" s="877"/>
      <c r="AU126" s="877"/>
      <c r="AV126" s="877"/>
      <c r="AW126" s="877"/>
      <c r="AX126" s="877"/>
      <c r="AY126" s="877"/>
      <c r="AZ126" s="877"/>
      <c r="BA126" s="877"/>
      <c r="BB126" s="877"/>
      <c r="BC126" s="877"/>
      <c r="BD126" s="877"/>
      <c r="BE126" s="877"/>
      <c r="BF126" s="877"/>
      <c r="BG126" s="877"/>
      <c r="BH126" s="877"/>
      <c r="BI126" s="877"/>
      <c r="BJ126" s="877"/>
      <c r="BK126" s="877"/>
      <c r="BL126" s="1029"/>
      <c r="BM126" s="877"/>
      <c r="BN126" s="877"/>
      <c r="BO126" s="877"/>
      <c r="BP126" s="877"/>
      <c r="BQ126" s="877"/>
      <c r="BR126" s="877"/>
      <c r="BS126" s="877"/>
      <c r="BT126" s="877"/>
      <c r="BU126" s="877"/>
      <c r="BV126" s="877"/>
      <c r="BW126" s="877"/>
      <c r="BX126" s="877"/>
      <c r="BY126" s="877"/>
      <c r="BZ126" s="877"/>
      <c r="CA126" s="877"/>
      <c r="CB126" s="877"/>
      <c r="CC126" s="877"/>
      <c r="CD126" s="877"/>
      <c r="CE126" s="877"/>
      <c r="CF126" s="877"/>
      <c r="CG126" s="877"/>
      <c r="CH126" s="877"/>
      <c r="CI126" s="877"/>
      <c r="CJ126" s="877"/>
      <c r="CK126" s="877"/>
      <c r="CL126" s="877"/>
      <c r="CM126" s="877"/>
      <c r="CN126" s="877"/>
      <c r="CO126" s="877"/>
      <c r="CP126" s="877"/>
      <c r="CQ126" s="877"/>
      <c r="CR126" s="877"/>
      <c r="CS126" s="877"/>
      <c r="CT126" s="877"/>
      <c r="CU126" s="877"/>
      <c r="CV126" s="877"/>
      <c r="CW126" s="877"/>
      <c r="CX126" s="877"/>
      <c r="CY126" s="877"/>
      <c r="CZ126" s="877"/>
      <c r="DA126" s="877"/>
      <c r="DB126" s="877"/>
      <c r="DC126" s="877"/>
      <c r="DD126" s="877"/>
      <c r="DE126" s="877"/>
      <c r="DF126" s="877"/>
      <c r="DG126" s="877"/>
      <c r="DH126" s="877"/>
      <c r="DI126" s="877"/>
      <c r="DJ126" s="877"/>
      <c r="DK126" s="877"/>
      <c r="DL126" s="877"/>
      <c r="DM126" s="877"/>
      <c r="DN126" s="877"/>
      <c r="DO126" s="877"/>
      <c r="DP126" s="877"/>
      <c r="DQ126" s="877"/>
      <c r="DR126" s="877"/>
      <c r="DS126" s="877"/>
      <c r="DT126" s="877"/>
      <c r="DU126" s="877"/>
      <c r="DV126" s="877"/>
      <c r="DW126" s="877"/>
      <c r="DX126" s="877"/>
      <c r="DY126" s="877"/>
      <c r="DZ126" s="877"/>
      <c r="EA126" s="877"/>
      <c r="EB126" s="877"/>
      <c r="EC126" s="877"/>
      <c r="ED126" s="877"/>
      <c r="EE126" s="877"/>
      <c r="EF126" s="877"/>
      <c r="EG126" s="877"/>
      <c r="EH126" s="877"/>
      <c r="EI126" s="877"/>
      <c r="EJ126" s="379"/>
      <c r="EK126" s="877"/>
      <c r="EL126" s="379"/>
      <c r="EM126" s="379"/>
      <c r="EN126" s="379"/>
      <c r="EO126" s="379"/>
      <c r="EP126" s="379"/>
      <c r="EQ126" s="379"/>
      <c r="ER126" s="379"/>
      <c r="ES126" s="379"/>
      <c r="ET126" s="379"/>
      <c r="EU126" s="379"/>
      <c r="EV126" s="379"/>
      <c r="EW126" s="1297"/>
      <c r="EX126" s="1298"/>
      <c r="EY126" s="1299"/>
      <c r="EZ126" s="1299"/>
      <c r="FA126" s="1299"/>
      <c r="FB126" s="1300"/>
      <c r="FC126" s="1301">
        <f>SUM(FC120/FC122)</f>
        <v>40.40625</v>
      </c>
      <c r="FD126" s="1203"/>
      <c r="FE126" s="1203"/>
    </row>
    <row r="127" spans="1:167" ht="214.5" thickBot="1" x14ac:dyDescent="0.25">
      <c r="B127" s="1320"/>
      <c r="C127" s="1314" t="s">
        <v>1517</v>
      </c>
      <c r="D127" s="1145" t="s">
        <v>328</v>
      </c>
      <c r="E127" s="979" t="s">
        <v>17</v>
      </c>
      <c r="F127" s="979" t="s">
        <v>1518</v>
      </c>
      <c r="G127" s="924" t="s">
        <v>1231</v>
      </c>
      <c r="H127" s="1146" t="s">
        <v>1518</v>
      </c>
      <c r="I127" s="1146" t="s">
        <v>1518</v>
      </c>
      <c r="J127" s="911" t="s">
        <v>721</v>
      </c>
      <c r="K127" s="982" t="s">
        <v>275</v>
      </c>
      <c r="L127" s="911" t="s">
        <v>260</v>
      </c>
      <c r="M127" s="911" t="s">
        <v>1200</v>
      </c>
      <c r="N127" s="1147" t="s">
        <v>1160</v>
      </c>
      <c r="O127" s="1145" t="s">
        <v>1510</v>
      </c>
      <c r="P127" s="911" t="s">
        <v>1511</v>
      </c>
      <c r="Q127" s="911" t="s">
        <v>1511</v>
      </c>
      <c r="R127" s="911" t="s">
        <v>1511</v>
      </c>
      <c r="S127" s="911" t="s">
        <v>1511</v>
      </c>
      <c r="T127" s="911" t="s">
        <v>1511</v>
      </c>
      <c r="U127" s="911" t="s">
        <v>1511</v>
      </c>
      <c r="V127" s="910" t="s">
        <v>1431</v>
      </c>
      <c r="W127" s="911" t="s">
        <v>1494</v>
      </c>
      <c r="X127" s="911" t="s">
        <v>1019</v>
      </c>
      <c r="Y127" s="910" t="s">
        <v>1477</v>
      </c>
      <c r="Z127" s="911" t="s">
        <v>434</v>
      </c>
      <c r="AA127" s="910" t="s">
        <v>1509</v>
      </c>
      <c r="AB127" s="1325" t="s">
        <v>1503</v>
      </c>
      <c r="AC127" s="1145" t="s">
        <v>1512</v>
      </c>
      <c r="AD127" s="1145" t="s">
        <v>187</v>
      </c>
      <c r="AE127" s="1145" t="s">
        <v>1513</v>
      </c>
      <c r="AF127" s="1145" t="s">
        <v>1268</v>
      </c>
      <c r="AG127" s="1145" t="s">
        <v>1130</v>
      </c>
      <c r="AH127" s="910" t="s">
        <v>1196</v>
      </c>
      <c r="AI127" s="910" t="s">
        <v>197</v>
      </c>
      <c r="AJ127" s="910" t="s">
        <v>85</v>
      </c>
      <c r="AK127" s="910" t="s">
        <v>86</v>
      </c>
      <c r="AL127" s="925" t="s">
        <v>90</v>
      </c>
      <c r="AM127" s="910" t="s">
        <v>91</v>
      </c>
      <c r="AN127" s="910" t="s">
        <v>92</v>
      </c>
      <c r="AO127" s="910" t="s">
        <v>1316</v>
      </c>
      <c r="AP127" s="910" t="s">
        <v>1430</v>
      </c>
      <c r="AQ127" s="910" t="s">
        <v>1519</v>
      </c>
      <c r="AR127" s="910" t="s">
        <v>1456</v>
      </c>
      <c r="AS127" s="910" t="s">
        <v>248</v>
      </c>
      <c r="AT127" s="910" t="s">
        <v>1390</v>
      </c>
      <c r="AU127" s="910" t="s">
        <v>1391</v>
      </c>
      <c r="AV127" s="910" t="s">
        <v>1493</v>
      </c>
      <c r="AW127" s="925" t="s">
        <v>1167</v>
      </c>
      <c r="AX127" s="910" t="s">
        <v>1012</v>
      </c>
      <c r="AY127" s="910" t="s">
        <v>1526</v>
      </c>
      <c r="AZ127" s="910" t="s">
        <v>1440</v>
      </c>
      <c r="BA127" s="1192" t="s">
        <v>675</v>
      </c>
      <c r="BB127" s="910" t="s">
        <v>1493</v>
      </c>
      <c r="BC127" s="910" t="s">
        <v>1197</v>
      </c>
      <c r="BD127" s="911" t="s">
        <v>1198</v>
      </c>
      <c r="BE127" s="911" t="s">
        <v>1022</v>
      </c>
      <c r="BF127" s="910" t="s">
        <v>28</v>
      </c>
      <c r="BG127" s="911" t="s">
        <v>1331</v>
      </c>
      <c r="BH127" s="1145" t="s">
        <v>138</v>
      </c>
      <c r="BI127" s="924" t="s">
        <v>172</v>
      </c>
      <c r="BJ127" s="1018" t="s">
        <v>1190</v>
      </c>
      <c r="BK127" s="1027" t="s">
        <v>34</v>
      </c>
      <c r="BL127" s="1149" t="s">
        <v>396</v>
      </c>
      <c r="BM127" s="1028" t="s">
        <v>1156</v>
      </c>
      <c r="BN127" s="924" t="s">
        <v>398</v>
      </c>
      <c r="BO127" s="925" t="s">
        <v>49</v>
      </c>
      <c r="BP127" s="924" t="s">
        <v>553</v>
      </c>
      <c r="BQ127" s="924" t="s">
        <v>401</v>
      </c>
      <c r="BR127" s="1148" t="s">
        <v>402</v>
      </c>
      <c r="BS127" s="1148" t="s">
        <v>192</v>
      </c>
      <c r="BT127" s="924" t="s">
        <v>193</v>
      </c>
      <c r="BU127" s="1018" t="s">
        <v>1191</v>
      </c>
      <c r="BV127" s="924" t="s">
        <v>204</v>
      </c>
      <c r="BW127" s="924" t="s">
        <v>205</v>
      </c>
      <c r="BX127" s="924" t="s">
        <v>206</v>
      </c>
      <c r="BY127" s="924" t="s">
        <v>207</v>
      </c>
      <c r="BZ127" s="1148" t="s">
        <v>208</v>
      </c>
      <c r="CA127" s="924" t="s">
        <v>1049</v>
      </c>
      <c r="CB127" s="1018" t="s">
        <v>1052</v>
      </c>
      <c r="CC127" s="1148" t="s">
        <v>101</v>
      </c>
      <c r="CD127" s="924" t="s">
        <v>37</v>
      </c>
      <c r="CE127" s="924" t="s">
        <v>240</v>
      </c>
      <c r="CF127" s="924" t="s">
        <v>134</v>
      </c>
      <c r="CG127" s="924" t="s">
        <v>135</v>
      </c>
      <c r="CH127" s="1018" t="s">
        <v>901</v>
      </c>
      <c r="CI127" s="924" t="s">
        <v>136</v>
      </c>
      <c r="CJ127" s="1018" t="s">
        <v>902</v>
      </c>
      <c r="CK127" s="1148" t="s">
        <v>137</v>
      </c>
      <c r="CL127" s="924" t="s">
        <v>43</v>
      </c>
      <c r="CM127" s="924" t="s">
        <v>166</v>
      </c>
      <c r="CN127" s="925" t="s">
        <v>1386</v>
      </c>
      <c r="CO127" s="924" t="s">
        <v>1320</v>
      </c>
      <c r="CP127" s="924" t="s">
        <v>117</v>
      </c>
      <c r="CQ127" s="924" t="s">
        <v>167</v>
      </c>
      <c r="CR127" s="925" t="s">
        <v>67</v>
      </c>
      <c r="CS127" s="924" t="s">
        <v>1232</v>
      </c>
      <c r="CT127" s="925" t="s">
        <v>67</v>
      </c>
      <c r="CU127" s="924" t="s">
        <v>48</v>
      </c>
      <c r="CV127" s="925" t="s">
        <v>67</v>
      </c>
      <c r="CW127" s="925" t="s">
        <v>67</v>
      </c>
      <c r="CX127" s="924" t="s">
        <v>88</v>
      </c>
      <c r="CY127" s="925" t="s">
        <v>1461</v>
      </c>
      <c r="CZ127" s="925" t="s">
        <v>1539</v>
      </c>
      <c r="DA127" s="925" t="s">
        <v>1540</v>
      </c>
      <c r="DB127" s="925" t="s">
        <v>1541</v>
      </c>
      <c r="DC127" s="925" t="s">
        <v>1393</v>
      </c>
      <c r="DD127" s="925" t="s">
        <v>1394</v>
      </c>
      <c r="DE127" s="925" t="s">
        <v>1395</v>
      </c>
      <c r="DF127" s="910" t="s">
        <v>1396</v>
      </c>
      <c r="DG127" s="910" t="s">
        <v>1505</v>
      </c>
      <c r="DH127" s="910" t="s">
        <v>1333</v>
      </c>
      <c r="DI127" s="910" t="s">
        <v>1334</v>
      </c>
      <c r="DJ127" s="910" t="s">
        <v>1335</v>
      </c>
      <c r="DK127" s="910" t="s">
        <v>1336</v>
      </c>
      <c r="DL127" s="910" t="s">
        <v>1337</v>
      </c>
      <c r="DM127" s="910" t="s">
        <v>1338</v>
      </c>
      <c r="DN127" s="980" t="s">
        <v>1138</v>
      </c>
      <c r="DO127" s="911" t="s">
        <v>124</v>
      </c>
      <c r="DP127" s="911" t="s">
        <v>1506</v>
      </c>
      <c r="DQ127" s="925" t="s">
        <v>365</v>
      </c>
      <c r="DR127" s="911" t="s">
        <v>1271</v>
      </c>
      <c r="DS127" s="911" t="s">
        <v>1272</v>
      </c>
      <c r="DT127" s="911" t="s">
        <v>366</v>
      </c>
      <c r="DU127" s="911" t="s">
        <v>1273</v>
      </c>
      <c r="DV127" s="911" t="s">
        <v>390</v>
      </c>
      <c r="DW127" s="911" t="s">
        <v>1274</v>
      </c>
      <c r="DX127" s="911" t="s">
        <v>1275</v>
      </c>
      <c r="DY127" s="980" t="s">
        <v>367</v>
      </c>
      <c r="DZ127" s="924" t="s">
        <v>1424</v>
      </c>
      <c r="EA127" s="924" t="s">
        <v>1425</v>
      </c>
      <c r="EB127" s="924" t="s">
        <v>1425</v>
      </c>
      <c r="EC127" s="924" t="s">
        <v>1425</v>
      </c>
      <c r="ED127" s="1145" t="s">
        <v>80</v>
      </c>
      <c r="EE127" s="1330" t="s">
        <v>1515</v>
      </c>
      <c r="EF127" s="910" t="s">
        <v>1438</v>
      </c>
      <c r="EG127" s="911" t="s">
        <v>1426</v>
      </c>
      <c r="EH127" s="1145" t="s">
        <v>1537</v>
      </c>
      <c r="EI127" s="911" t="s">
        <v>1538</v>
      </c>
      <c r="EJ127" s="1148" t="s">
        <v>1330</v>
      </c>
      <c r="EK127" s="911" t="s">
        <v>71</v>
      </c>
      <c r="EL127" s="1329" t="s">
        <v>30</v>
      </c>
      <c r="EM127" s="1329" t="s">
        <v>1488</v>
      </c>
      <c r="EN127" s="1329" t="s">
        <v>1498</v>
      </c>
      <c r="EO127" s="1326" t="s">
        <v>1504</v>
      </c>
      <c r="EP127" s="1329" t="s">
        <v>1514</v>
      </c>
      <c r="EQ127" s="1150" t="s">
        <v>782</v>
      </c>
      <c r="ER127" s="1150" t="s">
        <v>1533</v>
      </c>
      <c r="ES127" s="1150" t="s">
        <v>1534</v>
      </c>
      <c r="ET127" s="1150" t="s">
        <v>1534</v>
      </c>
      <c r="EU127" s="1150" t="s">
        <v>1534</v>
      </c>
      <c r="EV127" s="1150" t="s">
        <v>1534</v>
      </c>
      <c r="EW127" s="1327" t="s">
        <v>1534</v>
      </c>
      <c r="EX127" s="1302" t="s">
        <v>818</v>
      </c>
      <c r="EY127" s="1303" t="s">
        <v>1413</v>
      </c>
      <c r="EZ127" s="1304" t="s">
        <v>1379</v>
      </c>
      <c r="FA127" s="1305" t="s">
        <v>11</v>
      </c>
      <c r="FB127" s="1306" t="s">
        <v>300</v>
      </c>
      <c r="FC127" s="1307" t="s">
        <v>127</v>
      </c>
      <c r="FD127" s="1204"/>
      <c r="FE127" s="1204"/>
    </row>
    <row r="128" spans="1:167" x14ac:dyDescent="0.2">
      <c r="DN128" s="913"/>
      <c r="DY128" s="913"/>
      <c r="EW128" s="913"/>
    </row>
    <row r="133" spans="142:142" x14ac:dyDescent="0.2">
      <c r="EL133" s="123"/>
    </row>
    <row r="134" spans="142:142" x14ac:dyDescent="0.2">
      <c r="EL134" s="123"/>
    </row>
  </sheetData>
  <mergeCells count="97">
    <mergeCell ref="FG122:FK122"/>
    <mergeCell ref="EM121:EN121"/>
    <mergeCell ref="EM122:EN122"/>
    <mergeCell ref="EP121:ET121"/>
    <mergeCell ref="EP122:ET122"/>
    <mergeCell ref="EU121:EW121"/>
    <mergeCell ref="EU122:EW122"/>
    <mergeCell ref="DY121:EF121"/>
    <mergeCell ref="DY122:EF122"/>
    <mergeCell ref="EG121:EH121"/>
    <mergeCell ref="EG122:EH122"/>
    <mergeCell ref="EI121:EL121"/>
    <mergeCell ref="EI122:EL122"/>
    <mergeCell ref="DN1:DY1"/>
    <mergeCell ref="DZ1:EQ1"/>
    <mergeCell ref="FD122:FF122"/>
    <mergeCell ref="BV1:CG1"/>
    <mergeCell ref="CH122:CK122"/>
    <mergeCell ref="FA2:FA3"/>
    <mergeCell ref="CN122:CQ122"/>
    <mergeCell ref="CL121:CM121"/>
    <mergeCell ref="CR122:CX122"/>
    <mergeCell ref="DW121:DX121"/>
    <mergeCell ref="DW122:DX122"/>
    <mergeCell ref="CH121:CK121"/>
    <mergeCell ref="CN121:CQ121"/>
    <mergeCell ref="DQ121:DS121"/>
    <mergeCell ref="DQ122:DS122"/>
    <mergeCell ref="DT122:DV122"/>
    <mergeCell ref="FC2:FC3"/>
    <mergeCell ref="BP122:BS122"/>
    <mergeCell ref="BZ121:CA121"/>
    <mergeCell ref="FB2:FB3"/>
    <mergeCell ref="EX2:EX3"/>
    <mergeCell ref="EY2:EY3"/>
    <mergeCell ref="EZ2:EZ3"/>
    <mergeCell ref="BP121:BS121"/>
    <mergeCell ref="BT121:BU121"/>
    <mergeCell ref="BV121:BY121"/>
    <mergeCell ref="CL122:CM122"/>
    <mergeCell ref="BT122:BU122"/>
    <mergeCell ref="CB121:CE121"/>
    <mergeCell ref="CR121:CX121"/>
    <mergeCell ref="CF121:CG121"/>
    <mergeCell ref="DT121:DV121"/>
    <mergeCell ref="CY122:DA122"/>
    <mergeCell ref="AW1:BH1"/>
    <mergeCell ref="BI121:BM121"/>
    <mergeCell ref="BN121:BO121"/>
    <mergeCell ref="AW121:AY121"/>
    <mergeCell ref="BG122:BH122"/>
    <mergeCell ref="BI122:BM122"/>
    <mergeCell ref="AZ121:BB121"/>
    <mergeCell ref="BC121:BF121"/>
    <mergeCell ref="BC122:BF122"/>
    <mergeCell ref="BI1:BU1"/>
    <mergeCell ref="CH1:CZ1"/>
    <mergeCell ref="DA1:DM1"/>
    <mergeCell ref="C1:S1"/>
    <mergeCell ref="T1:AH1"/>
    <mergeCell ref="AI1:AV1"/>
    <mergeCell ref="Z121:AC121"/>
    <mergeCell ref="AD121:AF121"/>
    <mergeCell ref="AM121:AP121"/>
    <mergeCell ref="AG121:AI121"/>
    <mergeCell ref="E122:I122"/>
    <mergeCell ref="J122:L122"/>
    <mergeCell ref="AZ122:BB122"/>
    <mergeCell ref="B1:B2"/>
    <mergeCell ref="AQ121:AS121"/>
    <mergeCell ref="M122:P122"/>
    <mergeCell ref="Q122:V122"/>
    <mergeCell ref="W122:Y122"/>
    <mergeCell ref="AM122:AP122"/>
    <mergeCell ref="AJ122:AL122"/>
    <mergeCell ref="B120:B121"/>
    <mergeCell ref="E121:I121"/>
    <mergeCell ref="J121:L121"/>
    <mergeCell ref="M121:P121"/>
    <mergeCell ref="Q121:V121"/>
    <mergeCell ref="W121:Y121"/>
    <mergeCell ref="ER1:EW1"/>
    <mergeCell ref="AU122:AV122"/>
    <mergeCell ref="AW122:AY122"/>
    <mergeCell ref="Z122:AC122"/>
    <mergeCell ref="AD122:AF122"/>
    <mergeCell ref="BG121:BH121"/>
    <mergeCell ref="DN122:DP122"/>
    <mergeCell ref="DN121:DP121"/>
    <mergeCell ref="AQ122:AS122"/>
    <mergeCell ref="CF122:CG122"/>
    <mergeCell ref="BV122:BY122"/>
    <mergeCell ref="BZ122:CA122"/>
    <mergeCell ref="CB122:CE122"/>
    <mergeCell ref="BN122:BO122"/>
    <mergeCell ref="AU121:AV121"/>
    <mergeCell ref="AG122:AI122"/>
  </mergeCells>
  <phoneticPr fontId="9" type="noConversion"/>
  <pageMargins left="0.78740157499999996" right="0.78740157499999996" top="0.984251969" bottom="0.984251969" header="0.5" footer="0.5"/>
  <pageSetup paperSize="9" orientation="portrait" horizontalDpi="4294967292" vertic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U159"/>
  <sheetViews>
    <sheetView zoomScaleNormal="100" workbookViewId="0">
      <pane xSplit="2" ySplit="3" topLeftCell="DH135" activePane="bottomRight" state="frozen"/>
      <selection pane="topRight" activeCell="D1" sqref="D1"/>
      <selection pane="bottomLeft" activeCell="A4" sqref="A4"/>
      <selection pane="bottomRight" activeCell="FL149" sqref="FL149"/>
    </sheetView>
  </sheetViews>
  <sheetFormatPr baseColWidth="10" defaultRowHeight="12.75" x14ac:dyDescent="0.2"/>
  <cols>
    <col min="1" max="1" width="3.7109375" customWidth="1"/>
    <col min="2" max="2" width="22.42578125" customWidth="1"/>
    <col min="3" max="161" width="3.28515625" customWidth="1"/>
    <col min="162" max="167" width="7.140625" customWidth="1"/>
    <col min="168" max="168" width="8.28515625" customWidth="1"/>
    <col min="169" max="175" width="7.140625" customWidth="1"/>
    <col min="176" max="177" width="6.85546875" customWidth="1"/>
  </cols>
  <sheetData>
    <row r="1" spans="1:177" ht="13.5" thickBot="1" x14ac:dyDescent="0.25">
      <c r="B1" s="1962" t="s">
        <v>1542</v>
      </c>
      <c r="C1" s="1975" t="s">
        <v>1128</v>
      </c>
      <c r="D1" s="1976"/>
      <c r="E1" s="1976"/>
      <c r="F1" s="1976"/>
      <c r="G1" s="1976"/>
      <c r="H1" s="1976"/>
      <c r="I1" s="1976"/>
      <c r="J1" s="1976"/>
      <c r="K1" s="1976"/>
      <c r="L1" s="1976"/>
      <c r="M1" s="1976"/>
      <c r="N1" s="1976"/>
      <c r="O1" s="1976"/>
      <c r="P1" s="1976"/>
      <c r="Q1" s="1976"/>
      <c r="R1" s="1976"/>
      <c r="S1" s="1976"/>
      <c r="T1" s="1976"/>
      <c r="U1" s="1979" t="s">
        <v>348</v>
      </c>
      <c r="V1" s="1979"/>
      <c r="W1" s="1979"/>
      <c r="X1" s="1979"/>
      <c r="Y1" s="1979"/>
      <c r="Z1" s="1979"/>
      <c r="AA1" s="1979"/>
      <c r="AB1" s="1979"/>
      <c r="AC1" s="1979"/>
      <c r="AD1" s="1979"/>
      <c r="AE1" s="1979"/>
      <c r="AF1" s="1979"/>
      <c r="AG1" s="1979"/>
      <c r="AH1" s="1979"/>
      <c r="AI1" s="1979" t="s">
        <v>1543</v>
      </c>
      <c r="AJ1" s="1979"/>
      <c r="AK1" s="1979"/>
      <c r="AL1" s="1979"/>
      <c r="AM1" s="1979"/>
      <c r="AN1" s="1979"/>
      <c r="AO1" s="1979"/>
      <c r="AP1" s="1979"/>
      <c r="AQ1" s="1979"/>
      <c r="AR1" s="1979"/>
      <c r="AS1" s="1979"/>
      <c r="AT1" s="1979"/>
      <c r="AU1" s="1979"/>
      <c r="AV1" s="1974" t="s">
        <v>1594</v>
      </c>
      <c r="AW1" s="1974"/>
      <c r="AX1" s="1974"/>
      <c r="AY1" s="1974"/>
      <c r="AZ1" s="1974"/>
      <c r="BA1" s="1974"/>
      <c r="BB1" s="1974"/>
      <c r="BC1" s="1974"/>
      <c r="BD1" s="1974"/>
      <c r="BE1" s="1852" t="s">
        <v>51</v>
      </c>
      <c r="BF1" s="1751"/>
      <c r="BG1" s="1751"/>
      <c r="BH1" s="1751"/>
      <c r="BI1" s="1751"/>
      <c r="BJ1" s="1751"/>
      <c r="BK1" s="1751"/>
      <c r="BL1" s="1751"/>
      <c r="BM1" s="1751"/>
      <c r="BN1" s="1751"/>
      <c r="BO1" s="1751"/>
      <c r="BP1" s="1751"/>
      <c r="BQ1" s="1751"/>
      <c r="BR1" s="1751"/>
      <c r="BS1" s="1751"/>
      <c r="BT1" s="1734"/>
      <c r="BU1" s="1852" t="s">
        <v>56</v>
      </c>
      <c r="BV1" s="1751"/>
      <c r="BW1" s="1751"/>
      <c r="BX1" s="1751"/>
      <c r="BY1" s="1751"/>
      <c r="BZ1" s="1751"/>
      <c r="CA1" s="1751"/>
      <c r="CB1" s="1751"/>
      <c r="CC1" s="1751"/>
      <c r="CD1" s="1751"/>
      <c r="CE1" s="1751"/>
      <c r="CF1" s="1751"/>
      <c r="CG1" s="1751"/>
      <c r="CH1" s="1758"/>
      <c r="CI1" s="1758"/>
      <c r="CJ1" s="1734"/>
      <c r="CK1" s="1852" t="s">
        <v>3</v>
      </c>
      <c r="CL1" s="1759"/>
      <c r="CM1" s="1759"/>
      <c r="CN1" s="1759"/>
      <c r="CO1" s="1759"/>
      <c r="CP1" s="1759"/>
      <c r="CQ1" s="1759"/>
      <c r="CR1" s="1759"/>
      <c r="CS1" s="1759"/>
      <c r="CT1" s="1759"/>
      <c r="CU1" s="1759"/>
      <c r="CV1" s="1759"/>
      <c r="CW1" s="1759"/>
      <c r="CX1" s="1760"/>
      <c r="CY1" s="1852" t="s">
        <v>298</v>
      </c>
      <c r="CZ1" s="1759"/>
      <c r="DA1" s="1759"/>
      <c r="DB1" s="1759"/>
      <c r="DC1" s="1759"/>
      <c r="DD1" s="1759"/>
      <c r="DE1" s="1759"/>
      <c r="DF1" s="1759"/>
      <c r="DG1" s="1759"/>
      <c r="DH1" s="1759"/>
      <c r="DI1" s="1759"/>
      <c r="DJ1" s="1759"/>
      <c r="DK1" s="1760"/>
      <c r="DL1" s="1852" t="s">
        <v>717</v>
      </c>
      <c r="DM1" s="1759"/>
      <c r="DN1" s="1759"/>
      <c r="DO1" s="1759"/>
      <c r="DP1" s="1759"/>
      <c r="DQ1" s="1759"/>
      <c r="DR1" s="1759"/>
      <c r="DS1" s="1759"/>
      <c r="DT1" s="1759"/>
      <c r="DU1" s="1759"/>
      <c r="DV1" s="1759"/>
      <c r="DW1" s="1759"/>
      <c r="DX1" s="1759"/>
      <c r="DY1" s="1760"/>
      <c r="DZ1" s="1852" t="s">
        <v>257</v>
      </c>
      <c r="EA1" s="1751"/>
      <c r="EB1" s="1751"/>
      <c r="EC1" s="1751"/>
      <c r="ED1" s="1751"/>
      <c r="EE1" s="1751"/>
      <c r="EF1" s="1751"/>
      <c r="EG1" s="1751"/>
      <c r="EH1" s="1751"/>
      <c r="EI1" s="1751"/>
      <c r="EJ1" s="1751"/>
      <c r="EK1" s="1751"/>
      <c r="EL1" s="1751"/>
      <c r="EM1" s="1751"/>
      <c r="EN1" s="1751"/>
      <c r="EO1" s="1751"/>
      <c r="EP1" s="1751"/>
      <c r="EQ1" s="1751"/>
      <c r="ER1" s="1751"/>
      <c r="ES1" s="1751"/>
      <c r="ET1" s="1751"/>
      <c r="EU1" s="1751"/>
      <c r="EV1" s="1751"/>
      <c r="EW1" s="1751"/>
      <c r="EX1" s="1734"/>
      <c r="EY1" s="1852" t="s">
        <v>549</v>
      </c>
      <c r="EZ1" s="1759"/>
      <c r="FA1" s="1759"/>
      <c r="FB1" s="1759"/>
      <c r="FC1" s="1759"/>
      <c r="FD1" s="1759"/>
      <c r="FE1" s="1759"/>
    </row>
    <row r="2" spans="1:177" x14ac:dyDescent="0.2">
      <c r="B2" s="1963"/>
      <c r="C2" s="1352" t="s">
        <v>68</v>
      </c>
      <c r="D2" s="1356" t="s">
        <v>68</v>
      </c>
      <c r="E2" s="1117" t="s">
        <v>1213</v>
      </c>
      <c r="F2" s="1117" t="s">
        <v>897</v>
      </c>
      <c r="G2" s="1118" t="s">
        <v>60</v>
      </c>
      <c r="H2" s="1116" t="s">
        <v>475</v>
      </c>
      <c r="I2" s="1115" t="s">
        <v>68</v>
      </c>
      <c r="J2" s="993" t="s">
        <v>55</v>
      </c>
      <c r="K2" s="1116" t="s">
        <v>41</v>
      </c>
      <c r="L2" s="1115" t="s">
        <v>68</v>
      </c>
      <c r="M2" s="1117" t="s">
        <v>69</v>
      </c>
      <c r="N2" s="1118" t="s">
        <v>60</v>
      </c>
      <c r="O2" s="1116" t="s">
        <v>475</v>
      </c>
      <c r="P2" s="1115" t="s">
        <v>852</v>
      </c>
      <c r="Q2" s="993" t="s">
        <v>55</v>
      </c>
      <c r="R2" s="1118" t="s">
        <v>60</v>
      </c>
      <c r="S2" s="1116" t="s">
        <v>41</v>
      </c>
      <c r="T2" s="1357" t="s">
        <v>68</v>
      </c>
      <c r="U2" s="1121" t="s">
        <v>60</v>
      </c>
      <c r="V2" s="1116" t="s">
        <v>475</v>
      </c>
      <c r="W2" s="1115" t="s">
        <v>852</v>
      </c>
      <c r="X2" s="993" t="s">
        <v>55</v>
      </c>
      <c r="Y2" s="1118" t="s">
        <v>60</v>
      </c>
      <c r="Z2" s="1116" t="s">
        <v>475</v>
      </c>
      <c r="AA2" s="1115" t="s">
        <v>852</v>
      </c>
      <c r="AB2" s="993" t="s">
        <v>55</v>
      </c>
      <c r="AC2" s="1118" t="s">
        <v>47</v>
      </c>
      <c r="AD2" s="1116" t="s">
        <v>475</v>
      </c>
      <c r="AE2" s="1115" t="s">
        <v>852</v>
      </c>
      <c r="AF2" s="993" t="s">
        <v>55</v>
      </c>
      <c r="AG2" s="1116" t="s">
        <v>475</v>
      </c>
      <c r="AH2" s="1357" t="s">
        <v>852</v>
      </c>
      <c r="AI2" s="1114" t="s">
        <v>475</v>
      </c>
      <c r="AJ2" s="1115" t="s">
        <v>852</v>
      </c>
      <c r="AK2" s="993" t="s">
        <v>46</v>
      </c>
      <c r="AL2" s="1118" t="s">
        <v>47</v>
      </c>
      <c r="AM2" s="1116" t="s">
        <v>475</v>
      </c>
      <c r="AN2" s="1115" t="s">
        <v>852</v>
      </c>
      <c r="AO2" s="1116" t="s">
        <v>475</v>
      </c>
      <c r="AP2" s="1115" t="s">
        <v>852</v>
      </c>
      <c r="AQ2" s="993" t="s">
        <v>46</v>
      </c>
      <c r="AR2" s="1118" t="s">
        <v>47</v>
      </c>
      <c r="AS2" s="1116" t="s">
        <v>475</v>
      </c>
      <c r="AT2" s="1115" t="s">
        <v>852</v>
      </c>
      <c r="AU2" s="1119" t="s">
        <v>475</v>
      </c>
      <c r="AV2" s="1352" t="s">
        <v>852</v>
      </c>
      <c r="AW2" s="993" t="s">
        <v>46</v>
      </c>
      <c r="AX2" s="1118" t="s">
        <v>47</v>
      </c>
      <c r="AY2" s="1116" t="s">
        <v>475</v>
      </c>
      <c r="AZ2" s="1057" t="s">
        <v>852</v>
      </c>
      <c r="BA2" s="1116" t="s">
        <v>475</v>
      </c>
      <c r="BB2" s="1115" t="s">
        <v>852</v>
      </c>
      <c r="BC2" s="993" t="s">
        <v>46</v>
      </c>
      <c r="BD2" s="1118" t="s">
        <v>47</v>
      </c>
      <c r="BE2" s="884" t="s">
        <v>475</v>
      </c>
      <c r="BF2" s="885" t="s">
        <v>852</v>
      </c>
      <c r="BG2" s="886" t="s">
        <v>55</v>
      </c>
      <c r="BH2" s="933" t="s">
        <v>47</v>
      </c>
      <c r="BI2" s="884" t="s">
        <v>475</v>
      </c>
      <c r="BJ2" s="885" t="s">
        <v>852</v>
      </c>
      <c r="BK2" s="884" t="s">
        <v>475</v>
      </c>
      <c r="BL2" s="1446" t="s">
        <v>475</v>
      </c>
      <c r="BM2" s="1445" t="s">
        <v>852</v>
      </c>
      <c r="BN2" s="885" t="s">
        <v>852</v>
      </c>
      <c r="BO2" s="894" t="s">
        <v>55</v>
      </c>
      <c r="BP2" s="933" t="s">
        <v>47</v>
      </c>
      <c r="BQ2" s="884" t="s">
        <v>475</v>
      </c>
      <c r="BR2" s="890" t="s">
        <v>852</v>
      </c>
      <c r="BS2" s="1449" t="s">
        <v>55</v>
      </c>
      <c r="BT2" s="1448" t="s">
        <v>47</v>
      </c>
      <c r="BU2" s="1447" t="s">
        <v>475</v>
      </c>
      <c r="BV2" s="887" t="s">
        <v>475</v>
      </c>
      <c r="BW2" s="1446" t="s">
        <v>475</v>
      </c>
      <c r="BX2" s="1445" t="s">
        <v>852</v>
      </c>
      <c r="BY2" s="885" t="s">
        <v>852</v>
      </c>
      <c r="BZ2" s="1444" t="s">
        <v>1213</v>
      </c>
      <c r="CA2" s="933" t="s">
        <v>47</v>
      </c>
      <c r="CB2" s="887" t="s">
        <v>41</v>
      </c>
      <c r="CC2" s="885" t="s">
        <v>68</v>
      </c>
      <c r="CD2" s="1197" t="s">
        <v>55</v>
      </c>
      <c r="CE2" s="887" t="s">
        <v>475</v>
      </c>
      <c r="CF2" s="885" t="s">
        <v>852</v>
      </c>
      <c r="CG2" s="986" t="s">
        <v>60</v>
      </c>
      <c r="CH2" s="884" t="s">
        <v>41</v>
      </c>
      <c r="CI2" s="985" t="s">
        <v>68</v>
      </c>
      <c r="CJ2" s="1363" t="s">
        <v>55</v>
      </c>
      <c r="CK2" s="1114" t="s">
        <v>475</v>
      </c>
      <c r="CL2" s="885" t="s">
        <v>852</v>
      </c>
      <c r="CM2" s="986" t="s">
        <v>60</v>
      </c>
      <c r="CN2" s="884" t="s">
        <v>475</v>
      </c>
      <c r="CO2" s="985" t="s">
        <v>852</v>
      </c>
      <c r="CP2" s="886" t="s">
        <v>55</v>
      </c>
      <c r="CQ2" s="884" t="s">
        <v>41</v>
      </c>
      <c r="CR2" s="885" t="s">
        <v>68</v>
      </c>
      <c r="CS2" s="933" t="s">
        <v>60</v>
      </c>
      <c r="CT2" s="884" t="s">
        <v>41</v>
      </c>
      <c r="CU2" s="885" t="s">
        <v>852</v>
      </c>
      <c r="CV2" s="886" t="s">
        <v>55</v>
      </c>
      <c r="CW2" s="884" t="s">
        <v>41</v>
      </c>
      <c r="CX2" s="895" t="s">
        <v>852</v>
      </c>
      <c r="CY2" s="933" t="s">
        <v>60</v>
      </c>
      <c r="CZ2" s="994" t="s">
        <v>475</v>
      </c>
      <c r="DA2" s="885" t="s">
        <v>852</v>
      </c>
      <c r="DB2" s="886" t="s">
        <v>46</v>
      </c>
      <c r="DC2" s="933" t="s">
        <v>47</v>
      </c>
      <c r="DD2" s="994" t="s">
        <v>475</v>
      </c>
      <c r="DE2" s="885" t="s">
        <v>852</v>
      </c>
      <c r="DF2" s="994" t="s">
        <v>475</v>
      </c>
      <c r="DG2" s="885" t="s">
        <v>852</v>
      </c>
      <c r="DH2" s="886" t="s">
        <v>46</v>
      </c>
      <c r="DI2" s="933" t="s">
        <v>60</v>
      </c>
      <c r="DJ2" s="994" t="s">
        <v>475</v>
      </c>
      <c r="DK2" s="890" t="s">
        <v>852</v>
      </c>
      <c r="DL2" s="894" t="s">
        <v>46</v>
      </c>
      <c r="DM2" s="893" t="s">
        <v>41</v>
      </c>
      <c r="DN2" s="1042" t="s">
        <v>852</v>
      </c>
      <c r="DO2" s="1040" t="s">
        <v>47</v>
      </c>
      <c r="DP2" s="1219" t="s">
        <v>475</v>
      </c>
      <c r="DQ2" s="1218" t="s">
        <v>68</v>
      </c>
      <c r="DR2" s="1220" t="s">
        <v>46</v>
      </c>
      <c r="DS2" s="1040" t="s">
        <v>47</v>
      </c>
      <c r="DT2" s="1219" t="s">
        <v>475</v>
      </c>
      <c r="DU2" s="1218" t="s">
        <v>68</v>
      </c>
      <c r="DV2" s="1219" t="s">
        <v>475</v>
      </c>
      <c r="DW2" s="1218" t="s">
        <v>68</v>
      </c>
      <c r="DX2" s="1040" t="s">
        <v>47</v>
      </c>
      <c r="DY2" s="1219" t="s">
        <v>475</v>
      </c>
      <c r="DZ2" s="885" t="s">
        <v>852</v>
      </c>
      <c r="EA2" s="886" t="s">
        <v>55</v>
      </c>
      <c r="EB2" s="884" t="s">
        <v>41</v>
      </c>
      <c r="EC2" s="1115" t="s">
        <v>852</v>
      </c>
      <c r="ED2" s="1220" t="s">
        <v>46</v>
      </c>
      <c r="EE2" s="1040" t="s">
        <v>47</v>
      </c>
      <c r="EF2" s="1116" t="s">
        <v>475</v>
      </c>
      <c r="EG2" s="1451" t="s">
        <v>475</v>
      </c>
      <c r="EH2" s="1452" t="s">
        <v>1578</v>
      </c>
      <c r="EI2" s="1223" t="s">
        <v>68</v>
      </c>
      <c r="EJ2" s="1451" t="s">
        <v>68</v>
      </c>
      <c r="EK2" s="1450" t="s">
        <v>1527</v>
      </c>
      <c r="EL2" s="1450" t="s">
        <v>1528</v>
      </c>
      <c r="EM2" s="1440" t="s">
        <v>46</v>
      </c>
      <c r="EN2" s="1447" t="s">
        <v>47</v>
      </c>
      <c r="EO2" s="1453" t="s">
        <v>475</v>
      </c>
      <c r="EP2" s="1120" t="s">
        <v>475</v>
      </c>
      <c r="EQ2" s="1452" t="s">
        <v>1578</v>
      </c>
      <c r="ER2" s="1115" t="s">
        <v>852</v>
      </c>
      <c r="ES2" s="1284" t="s">
        <v>852</v>
      </c>
      <c r="ET2" s="1284" t="s">
        <v>1528</v>
      </c>
      <c r="EU2" s="1220" t="s">
        <v>46</v>
      </c>
      <c r="EV2" s="1121" t="s">
        <v>47</v>
      </c>
      <c r="EW2" s="884" t="s">
        <v>41</v>
      </c>
      <c r="EX2" s="1115" t="s">
        <v>852</v>
      </c>
      <c r="EY2" s="1454" t="s">
        <v>1527</v>
      </c>
      <c r="EZ2" s="1450" t="s">
        <v>1528</v>
      </c>
      <c r="FA2" s="1451" t="s">
        <v>55</v>
      </c>
      <c r="FB2" s="1451" t="s">
        <v>60</v>
      </c>
      <c r="FC2" s="1451" t="s">
        <v>475</v>
      </c>
      <c r="FD2" s="1452" t="s">
        <v>1578</v>
      </c>
      <c r="FE2" s="1451" t="s">
        <v>68</v>
      </c>
      <c r="FF2" s="1951" t="s">
        <v>47</v>
      </c>
      <c r="FG2" s="1953" t="s">
        <v>475</v>
      </c>
      <c r="FH2" s="1940" t="s">
        <v>852</v>
      </c>
      <c r="FI2" s="1942" t="s">
        <v>126</v>
      </c>
      <c r="FJ2" s="1943" t="s">
        <v>46</v>
      </c>
      <c r="FK2" s="1971" t="s">
        <v>1727</v>
      </c>
      <c r="FL2" s="1944" t="s">
        <v>127</v>
      </c>
      <c r="FM2" s="1201"/>
      <c r="FN2" s="1201"/>
    </row>
    <row r="3" spans="1:177" ht="16.5" thickBot="1" x14ac:dyDescent="0.3">
      <c r="B3" s="1151" t="s">
        <v>1104</v>
      </c>
      <c r="C3" s="1122">
        <v>2</v>
      </c>
      <c r="D3" s="1123">
        <v>2</v>
      </c>
      <c r="E3" s="1123">
        <v>3</v>
      </c>
      <c r="F3" s="1123">
        <v>4</v>
      </c>
      <c r="G3" s="1123">
        <v>6</v>
      </c>
      <c r="H3" s="1123">
        <v>7</v>
      </c>
      <c r="I3" s="1123">
        <v>9</v>
      </c>
      <c r="J3" s="1123">
        <v>12</v>
      </c>
      <c r="K3" s="1123">
        <v>14</v>
      </c>
      <c r="L3" s="1123">
        <v>16</v>
      </c>
      <c r="M3" s="1123">
        <v>17</v>
      </c>
      <c r="N3" s="1123">
        <v>20</v>
      </c>
      <c r="O3" s="1123">
        <v>21</v>
      </c>
      <c r="P3" s="1123">
        <v>23</v>
      </c>
      <c r="Q3" s="1123">
        <v>26</v>
      </c>
      <c r="R3" s="1123">
        <v>27</v>
      </c>
      <c r="S3" s="1123">
        <v>28</v>
      </c>
      <c r="T3" s="1124">
        <v>30</v>
      </c>
      <c r="U3" s="1125">
        <v>4</v>
      </c>
      <c r="V3" s="1123">
        <v>5</v>
      </c>
      <c r="W3" s="1123">
        <v>7</v>
      </c>
      <c r="X3" s="1123">
        <v>10</v>
      </c>
      <c r="Y3" s="1123">
        <v>11</v>
      </c>
      <c r="Z3" s="1123">
        <v>12</v>
      </c>
      <c r="AA3" s="1123">
        <v>14</v>
      </c>
      <c r="AB3" s="1123">
        <v>17</v>
      </c>
      <c r="AC3" s="1123">
        <v>18</v>
      </c>
      <c r="AD3" s="1123">
        <v>19</v>
      </c>
      <c r="AE3" s="1123">
        <v>21</v>
      </c>
      <c r="AF3" s="1123">
        <v>24</v>
      </c>
      <c r="AG3" s="1123">
        <v>26</v>
      </c>
      <c r="AH3" s="1353">
        <v>28</v>
      </c>
      <c r="AI3" s="1122">
        <v>2</v>
      </c>
      <c r="AJ3" s="1123">
        <v>4</v>
      </c>
      <c r="AK3" s="1123">
        <v>7</v>
      </c>
      <c r="AL3" s="1123">
        <v>8</v>
      </c>
      <c r="AM3" s="1123">
        <v>9</v>
      </c>
      <c r="AN3" s="1123">
        <v>11</v>
      </c>
      <c r="AO3" s="1123">
        <v>16</v>
      </c>
      <c r="AP3" s="1123">
        <v>18</v>
      </c>
      <c r="AQ3" s="1123">
        <v>21</v>
      </c>
      <c r="AR3" s="1126">
        <v>22</v>
      </c>
      <c r="AS3" s="1126">
        <v>23</v>
      </c>
      <c r="AT3" s="1126">
        <v>25</v>
      </c>
      <c r="AU3" s="1124">
        <v>30</v>
      </c>
      <c r="AV3" s="1122">
        <v>2</v>
      </c>
      <c r="AW3" s="1123">
        <v>5</v>
      </c>
      <c r="AX3" s="1123">
        <v>6</v>
      </c>
      <c r="AY3" s="1123">
        <v>7</v>
      </c>
      <c r="AZ3" s="1123">
        <v>9</v>
      </c>
      <c r="BA3" s="1126">
        <v>14</v>
      </c>
      <c r="BB3" s="1126">
        <v>16</v>
      </c>
      <c r="BC3" s="1126">
        <v>19</v>
      </c>
      <c r="BD3" s="1124">
        <v>20</v>
      </c>
      <c r="BE3" s="1043">
        <v>4</v>
      </c>
      <c r="BF3" s="930">
        <v>6</v>
      </c>
      <c r="BG3" s="930">
        <v>9</v>
      </c>
      <c r="BH3" s="930">
        <v>10</v>
      </c>
      <c r="BI3" s="930">
        <v>11</v>
      </c>
      <c r="BJ3" s="930">
        <v>13</v>
      </c>
      <c r="BK3" s="930">
        <v>18</v>
      </c>
      <c r="BL3" s="930">
        <v>19</v>
      </c>
      <c r="BM3" s="930">
        <v>20</v>
      </c>
      <c r="BN3" s="930">
        <v>20</v>
      </c>
      <c r="BO3" s="841">
        <v>23</v>
      </c>
      <c r="BP3" s="841">
        <v>24</v>
      </c>
      <c r="BQ3" s="841">
        <v>25</v>
      </c>
      <c r="BR3" s="841">
        <v>27</v>
      </c>
      <c r="BS3" s="841">
        <v>30</v>
      </c>
      <c r="BT3" s="1362">
        <v>31</v>
      </c>
      <c r="BU3" s="1043">
        <v>1</v>
      </c>
      <c r="BV3" s="930">
        <v>1</v>
      </c>
      <c r="BW3" s="930">
        <v>2</v>
      </c>
      <c r="BX3" s="930">
        <v>3</v>
      </c>
      <c r="BY3" s="930">
        <v>3</v>
      </c>
      <c r="BZ3" s="930">
        <v>4</v>
      </c>
      <c r="CA3" s="930">
        <v>7</v>
      </c>
      <c r="CB3" s="930">
        <v>8</v>
      </c>
      <c r="CC3" s="930">
        <v>10</v>
      </c>
      <c r="CD3" s="930">
        <v>13</v>
      </c>
      <c r="CE3" s="930">
        <v>15</v>
      </c>
      <c r="CF3" s="930">
        <v>17</v>
      </c>
      <c r="CG3" s="930">
        <v>21</v>
      </c>
      <c r="CH3" s="930">
        <v>22</v>
      </c>
      <c r="CI3" s="930">
        <v>24</v>
      </c>
      <c r="CJ3" s="934">
        <v>27</v>
      </c>
      <c r="CK3" s="935">
        <v>1</v>
      </c>
      <c r="CL3" s="930">
        <v>3</v>
      </c>
      <c r="CM3" s="930">
        <v>7</v>
      </c>
      <c r="CN3" s="930">
        <v>8</v>
      </c>
      <c r="CO3" s="841">
        <v>10</v>
      </c>
      <c r="CP3" s="930">
        <v>13</v>
      </c>
      <c r="CQ3" s="935">
        <v>15</v>
      </c>
      <c r="CR3" s="930">
        <v>17</v>
      </c>
      <c r="CS3" s="930">
        <v>21</v>
      </c>
      <c r="CT3" s="930">
        <v>22</v>
      </c>
      <c r="CU3" s="930">
        <v>24</v>
      </c>
      <c r="CV3" s="930">
        <v>27</v>
      </c>
      <c r="CW3" s="930">
        <v>29</v>
      </c>
      <c r="CX3" s="930">
        <v>31</v>
      </c>
      <c r="CY3" s="1043">
        <v>4</v>
      </c>
      <c r="CZ3" s="930">
        <v>5</v>
      </c>
      <c r="DA3" s="930">
        <v>7</v>
      </c>
      <c r="DB3" s="930">
        <v>10</v>
      </c>
      <c r="DC3" s="930">
        <v>11</v>
      </c>
      <c r="DD3" s="930">
        <v>12</v>
      </c>
      <c r="DE3" s="930">
        <v>14</v>
      </c>
      <c r="DF3" s="930">
        <v>19</v>
      </c>
      <c r="DG3" s="930">
        <v>21</v>
      </c>
      <c r="DH3" s="930">
        <v>24</v>
      </c>
      <c r="DI3" s="930">
        <v>25</v>
      </c>
      <c r="DJ3" s="1215">
        <v>26</v>
      </c>
      <c r="DK3" s="1044">
        <v>28</v>
      </c>
      <c r="DL3" s="1043">
        <v>1</v>
      </c>
      <c r="DM3" s="930">
        <v>3</v>
      </c>
      <c r="DN3" s="930">
        <v>5</v>
      </c>
      <c r="DO3" s="930">
        <v>9</v>
      </c>
      <c r="DP3" s="930">
        <v>10</v>
      </c>
      <c r="DQ3" s="930">
        <v>12</v>
      </c>
      <c r="DR3" s="930">
        <v>15</v>
      </c>
      <c r="DS3" s="930">
        <v>16</v>
      </c>
      <c r="DT3" s="930">
        <v>17</v>
      </c>
      <c r="DU3" s="930">
        <v>19</v>
      </c>
      <c r="DV3" s="930">
        <v>24</v>
      </c>
      <c r="DW3" s="930">
        <v>26</v>
      </c>
      <c r="DX3" s="930">
        <v>30</v>
      </c>
      <c r="DY3" s="934">
        <v>31</v>
      </c>
      <c r="DZ3" s="1043">
        <v>2</v>
      </c>
      <c r="EA3" s="935">
        <v>5</v>
      </c>
      <c r="EB3" s="935">
        <v>7</v>
      </c>
      <c r="EC3" s="935">
        <v>9</v>
      </c>
      <c r="ED3" s="930">
        <v>12</v>
      </c>
      <c r="EE3" s="930">
        <v>13</v>
      </c>
      <c r="EF3" s="930">
        <v>14</v>
      </c>
      <c r="EG3" s="930">
        <v>14</v>
      </c>
      <c r="EH3" s="930">
        <v>15</v>
      </c>
      <c r="EI3" s="930">
        <v>16</v>
      </c>
      <c r="EJ3" s="930">
        <v>16</v>
      </c>
      <c r="EK3" s="930">
        <v>17</v>
      </c>
      <c r="EL3" s="930">
        <v>18</v>
      </c>
      <c r="EM3" s="930">
        <v>19</v>
      </c>
      <c r="EN3" s="930">
        <v>20</v>
      </c>
      <c r="EO3" s="930">
        <v>21</v>
      </c>
      <c r="EP3" s="930">
        <v>21</v>
      </c>
      <c r="EQ3" s="930">
        <v>22</v>
      </c>
      <c r="ER3" s="930">
        <v>23</v>
      </c>
      <c r="ES3" s="930">
        <v>23</v>
      </c>
      <c r="ET3" s="930">
        <v>25</v>
      </c>
      <c r="EU3" s="930">
        <v>26</v>
      </c>
      <c r="EV3" s="930">
        <v>27</v>
      </c>
      <c r="EW3" s="930">
        <v>28</v>
      </c>
      <c r="EX3" s="841">
        <v>30</v>
      </c>
      <c r="EY3" s="659">
        <v>1</v>
      </c>
      <c r="EZ3" s="699">
        <v>2</v>
      </c>
      <c r="FA3" s="699">
        <v>3</v>
      </c>
      <c r="FB3" s="699">
        <v>4</v>
      </c>
      <c r="FC3" s="699">
        <v>5</v>
      </c>
      <c r="FD3" s="699">
        <v>6</v>
      </c>
      <c r="FE3" s="699">
        <v>7</v>
      </c>
      <c r="FF3" s="1952"/>
      <c r="FG3" s="1941"/>
      <c r="FH3" s="1941"/>
      <c r="FI3" s="1941"/>
      <c r="FJ3" s="1941"/>
      <c r="FK3" s="1972"/>
      <c r="FL3" s="1945"/>
      <c r="FM3" s="1288">
        <v>0</v>
      </c>
      <c r="FN3" s="912" t="s">
        <v>18</v>
      </c>
      <c r="FO3" s="1345" t="s">
        <v>21</v>
      </c>
      <c r="FP3" s="912" t="s">
        <v>22</v>
      </c>
      <c r="FQ3" s="912" t="s">
        <v>19</v>
      </c>
      <c r="FR3" s="912" t="s">
        <v>20</v>
      </c>
      <c r="FS3" s="1346" t="s">
        <v>1085</v>
      </c>
      <c r="FT3" s="1346" t="s">
        <v>44</v>
      </c>
      <c r="FU3" s="1346" t="s">
        <v>1730</v>
      </c>
    </row>
    <row r="4" spans="1:177" ht="16.5" thickBot="1" x14ac:dyDescent="0.3">
      <c r="A4" s="1338">
        <v>1</v>
      </c>
      <c r="B4" s="1360" t="s">
        <v>1625</v>
      </c>
      <c r="C4" s="1288"/>
      <c r="D4" s="1346"/>
      <c r="E4" s="1400"/>
      <c r="F4" s="1400"/>
      <c r="G4" s="1346"/>
      <c r="H4" s="1346"/>
      <c r="I4" s="1346"/>
      <c r="J4" s="1346"/>
      <c r="K4" s="1346"/>
      <c r="L4" s="1346"/>
      <c r="M4" s="1400"/>
      <c r="N4" s="1346"/>
      <c r="O4" s="1346"/>
      <c r="P4" s="1346"/>
      <c r="Q4" s="1392"/>
      <c r="R4" s="1392"/>
      <c r="S4" s="1392"/>
      <c r="T4" s="1393"/>
      <c r="U4" s="1391"/>
      <c r="V4" s="1346"/>
      <c r="W4" s="1346"/>
      <c r="X4" s="1346"/>
      <c r="Y4" s="1346"/>
      <c r="Z4" s="1346"/>
      <c r="AA4" s="1346"/>
      <c r="AB4" s="1346"/>
      <c r="AC4" s="1346"/>
      <c r="AD4" s="1346"/>
      <c r="AE4" s="1346"/>
      <c r="AF4" s="1346"/>
      <c r="AG4" s="1346"/>
      <c r="AH4" s="1393"/>
      <c r="AI4" s="1401"/>
      <c r="AJ4" s="1402"/>
      <c r="AK4" s="1402"/>
      <c r="AL4" s="1402"/>
      <c r="AM4" s="1402"/>
      <c r="AN4" s="1402"/>
      <c r="AO4" s="1402"/>
      <c r="AP4" s="1403"/>
      <c r="AQ4" s="1403"/>
      <c r="AR4" s="1403"/>
      <c r="AS4" s="1403"/>
      <c r="AT4" s="1403"/>
      <c r="AU4" s="1404">
        <v>1</v>
      </c>
      <c r="AV4" s="1402"/>
      <c r="AW4" s="1405"/>
      <c r="AX4" s="1405"/>
      <c r="AY4" s="1402"/>
      <c r="AZ4" s="1400"/>
      <c r="BA4" s="1405"/>
      <c r="BB4" s="1402"/>
      <c r="BC4" s="1403"/>
      <c r="BD4" s="1404"/>
      <c r="BE4" s="1401">
        <v>1</v>
      </c>
      <c r="BF4" s="1402"/>
      <c r="BG4" s="1405"/>
      <c r="BH4" s="1402"/>
      <c r="BI4" s="1402"/>
      <c r="BJ4" s="1405"/>
      <c r="BK4" s="1402">
        <v>1</v>
      </c>
      <c r="BL4" s="1402"/>
      <c r="BM4" s="1402"/>
      <c r="BN4" s="1402"/>
      <c r="BO4" s="1402"/>
      <c r="BP4" s="1402"/>
      <c r="BQ4" s="1402">
        <v>1</v>
      </c>
      <c r="BR4" s="1402"/>
      <c r="BS4" s="1402"/>
      <c r="BT4" s="1404"/>
      <c r="BU4" s="1401"/>
      <c r="BV4" s="1402"/>
      <c r="BW4" s="1402"/>
      <c r="BX4" s="1402"/>
      <c r="BY4" s="1402"/>
      <c r="BZ4" s="1402"/>
      <c r="CA4" s="1402"/>
      <c r="CB4" s="1402"/>
      <c r="CC4" s="1402">
        <v>1</v>
      </c>
      <c r="CD4" s="1402"/>
      <c r="CE4" s="1402"/>
      <c r="CF4" s="1402">
        <v>1</v>
      </c>
      <c r="CG4" s="1402"/>
      <c r="CH4" s="1402">
        <v>1</v>
      </c>
      <c r="CI4" s="1402"/>
      <c r="CJ4" s="1404"/>
      <c r="CK4" s="1389">
        <v>1</v>
      </c>
      <c r="CL4" s="1346"/>
      <c r="CM4" s="1346"/>
      <c r="CN4" s="1346"/>
      <c r="CO4" s="1392"/>
      <c r="CP4" s="1346"/>
      <c r="CQ4" s="1346">
        <v>1</v>
      </c>
      <c r="CR4" s="1346"/>
      <c r="CS4" s="1346"/>
      <c r="CT4" s="1346">
        <v>1</v>
      </c>
      <c r="CU4" s="1346"/>
      <c r="CV4" s="1346"/>
      <c r="CW4" s="1346">
        <v>1</v>
      </c>
      <c r="CX4" s="1346"/>
      <c r="CY4" s="1391"/>
      <c r="CZ4" s="1346"/>
      <c r="DA4" s="1346"/>
      <c r="DB4" s="1346"/>
      <c r="DC4" s="1346"/>
      <c r="DD4" s="1346">
        <v>1</v>
      </c>
      <c r="DE4" s="1346"/>
      <c r="DF4" s="1346"/>
      <c r="DG4" s="1346"/>
      <c r="DH4" s="1346"/>
      <c r="DI4" s="1346"/>
      <c r="DJ4" s="1392"/>
      <c r="DK4" s="1393"/>
      <c r="DL4" s="1391"/>
      <c r="DM4" s="1402"/>
      <c r="DN4" s="1402">
        <v>1</v>
      </c>
      <c r="DO4" s="1402"/>
      <c r="DP4" s="1402"/>
      <c r="DQ4" s="1390">
        <v>1</v>
      </c>
      <c r="DR4" s="1402"/>
      <c r="DS4" s="1402"/>
      <c r="DT4" s="1402"/>
      <c r="DU4" s="1402"/>
      <c r="DV4" s="1402"/>
      <c r="DW4" s="1402"/>
      <c r="DX4" s="1402"/>
      <c r="DY4" s="1390">
        <v>1</v>
      </c>
      <c r="DZ4" s="1391"/>
      <c r="EA4" s="1389"/>
      <c r="EB4" s="1346"/>
      <c r="EC4" s="1346"/>
      <c r="ED4" s="1346"/>
      <c r="EE4" s="1346"/>
      <c r="EF4" s="1346">
        <v>1</v>
      </c>
      <c r="EG4" s="1346"/>
      <c r="EH4" s="1346"/>
      <c r="EI4" s="1346"/>
      <c r="EJ4" s="1346"/>
      <c r="EK4" s="1392"/>
      <c r="EL4" s="1346"/>
      <c r="EM4" s="1455"/>
      <c r="EN4" s="1346"/>
      <c r="EO4" s="1346"/>
      <c r="EP4" s="1346"/>
      <c r="EQ4" s="1346"/>
      <c r="ER4" s="1346">
        <v>1</v>
      </c>
      <c r="ES4" s="1455">
        <v>1</v>
      </c>
      <c r="ET4" s="1455"/>
      <c r="EU4" s="1346"/>
      <c r="EV4" s="1346"/>
      <c r="EW4" s="1346"/>
      <c r="EX4" s="1392"/>
      <c r="EY4" s="1401"/>
      <c r="EZ4" s="1402"/>
      <c r="FA4" s="1402"/>
      <c r="FB4" s="1402"/>
      <c r="FC4" s="1402"/>
      <c r="FD4" s="1402"/>
      <c r="FE4" s="1402"/>
      <c r="FF4" s="218">
        <f>SUM(D4+G4+N4+R4+U4+Y4+AC4+AL4+AR4+AX4+BD4+BH4+BP4+CA4+CG4+CM4+CS4+CY4+DC4+DI4+DO4+DS4+DX4+EE4+EV4)</f>
        <v>0</v>
      </c>
      <c r="FG4" s="396">
        <f>SUM(H4+K4+O4+S4+V4+Z4+AD4+AG4+AI4+AM4+AO4+AS4+AU4+AY4+BA4+BE4+BI4+BK4+BQ4+BV4+CB4+CE4+CH4+CK4+CN4+CQ4+CT4+CW4+CZ4+DD4+DF4+DJ4+DM4+DP4+DT4+DV4+DY4+EB4+EF4+EP4+EW4)</f>
        <v>12</v>
      </c>
      <c r="FH4" s="396">
        <f>SUM(C4+I4+L4+P4+T4+W4+AA4+AE4+AH4+AJ4+AN4+AP4+AT4+AV4+BB4+BF4+BJ4+BN4+BR4+BY4+CC4+CF4+CI4+CL4+CO4+CR4+CU4+CX4+DA4+DE4+DG4+DK4+DN4+DQ4+DU4+DW4+DZ4+EC4+EI4+ER4+EX4)</f>
        <v>5</v>
      </c>
      <c r="FI4" s="396">
        <f>SUM(E4+F4+M4+AZ4+EM4+ES4+ET4)</f>
        <v>1</v>
      </c>
      <c r="FJ4" s="396">
        <f>SUM(J4+Q4+X4+AB4+AF4+AK4+AQ4+AW4+BC4+BG4+BO4+CD4+CJ4+CP4+CV4+DB4+DH4+DL4+DR4+EA4+ED4+EM4+EU4)</f>
        <v>0</v>
      </c>
      <c r="FK4" s="396">
        <f>SUM(BL4+BM4+BS4+BT4+BU4+BW4+BX4+BZ4+EG4+EH4+EJ4+EK4+EL4+EN4+EO4+EQ4+EY4+EZ4+FA4+FB4+FC4+FD4+FE4)</f>
        <v>0</v>
      </c>
      <c r="FL4" s="1291">
        <f>SUM(FF4:FK4)</f>
        <v>18</v>
      </c>
      <c r="FM4" s="1347" t="str">
        <f>IF(FL4=0,1,"")</f>
        <v/>
      </c>
      <c r="FN4" s="1347" t="str">
        <f>IF((FL4&gt;0)*AND(FL4&lt;6),1,"")</f>
        <v/>
      </c>
      <c r="FO4" s="1347" t="str">
        <f>IF((FL4&gt;5)*AND(FL4&lt;11),1,"")</f>
        <v/>
      </c>
      <c r="FP4" s="1347">
        <f>IF((FL4&gt;10)*AND(FL4&lt;21),1,"")</f>
        <v>1</v>
      </c>
      <c r="FQ4" s="1347" t="str">
        <f>IF((FL4&gt;20)*AND(FL4&lt;31),1,"")</f>
        <v/>
      </c>
      <c r="FR4" s="1347" t="str">
        <f>IF((FL4&gt;30)*AND(FL4&lt;41),1,"")</f>
        <v/>
      </c>
      <c r="FS4" s="1347" t="str">
        <f>IF((FL4&gt;40)*AND(FL4&lt;51),1,"")</f>
        <v/>
      </c>
      <c r="FT4" s="1347" t="str">
        <f>IF((FL4&gt;50)*AND(FL4&lt;61),1,"")</f>
        <v/>
      </c>
      <c r="FU4" s="1347" t="str">
        <f>IF((FL4&gt;60)*AND(FL4&lt;71),1,"")</f>
        <v/>
      </c>
    </row>
    <row r="5" spans="1:177" ht="16.5" thickBot="1" x14ac:dyDescent="0.3">
      <c r="A5" s="1338">
        <v>2</v>
      </c>
      <c r="B5" s="1359" t="s">
        <v>445</v>
      </c>
      <c r="C5" s="1288"/>
      <c r="D5" s="1346"/>
      <c r="E5" s="1400"/>
      <c r="F5" s="1400"/>
      <c r="G5" s="1346"/>
      <c r="H5" s="1346"/>
      <c r="I5" s="1346"/>
      <c r="J5" s="1346"/>
      <c r="K5" s="1346"/>
      <c r="L5" s="1346"/>
      <c r="M5" s="1400"/>
      <c r="N5" s="1346"/>
      <c r="O5" s="1346"/>
      <c r="P5" s="1346"/>
      <c r="Q5" s="1392"/>
      <c r="R5" s="1392"/>
      <c r="S5" s="1392"/>
      <c r="T5" s="1393"/>
      <c r="U5" s="1391"/>
      <c r="V5" s="1346"/>
      <c r="W5" s="1346"/>
      <c r="X5" s="1346"/>
      <c r="Y5" s="1346"/>
      <c r="Z5" s="1346"/>
      <c r="AA5" s="1346"/>
      <c r="AB5" s="1346"/>
      <c r="AC5" s="1346"/>
      <c r="AD5" s="1346"/>
      <c r="AE5" s="1346"/>
      <c r="AF5" s="1346"/>
      <c r="AG5" s="1346"/>
      <c r="AH5" s="1393"/>
      <c r="AI5" s="1406"/>
      <c r="AJ5" s="1394"/>
      <c r="AK5" s="1394"/>
      <c r="AL5" s="1394"/>
      <c r="AM5" s="1394"/>
      <c r="AN5" s="1394"/>
      <c r="AO5" s="1394"/>
      <c r="AP5" s="1407"/>
      <c r="AQ5" s="1407"/>
      <c r="AR5" s="1407"/>
      <c r="AS5" s="1407"/>
      <c r="AT5" s="1407"/>
      <c r="AU5" s="1408"/>
      <c r="AV5" s="1394"/>
      <c r="AW5" s="1409"/>
      <c r="AX5" s="1409"/>
      <c r="AY5" s="1394"/>
      <c r="AZ5" s="1400">
        <v>1</v>
      </c>
      <c r="BA5" s="1409"/>
      <c r="BB5" s="1394"/>
      <c r="BC5" s="1407"/>
      <c r="BD5" s="1408"/>
      <c r="BE5" s="1406"/>
      <c r="BF5" s="1394"/>
      <c r="BG5" s="1409"/>
      <c r="BH5" s="1394"/>
      <c r="BI5" s="1394"/>
      <c r="BJ5" s="1409"/>
      <c r="BK5" s="1394"/>
      <c r="BL5" s="1394"/>
      <c r="BM5" s="1394"/>
      <c r="BN5" s="1394"/>
      <c r="BO5" s="1394"/>
      <c r="BP5" s="1394">
        <v>1</v>
      </c>
      <c r="BQ5" s="1394"/>
      <c r="BR5" s="1394"/>
      <c r="BS5" s="1394"/>
      <c r="BT5" s="1408"/>
      <c r="BU5" s="1406"/>
      <c r="BV5" s="1394"/>
      <c r="BW5" s="1394"/>
      <c r="BX5" s="1394"/>
      <c r="BY5" s="1394"/>
      <c r="BZ5" s="1394"/>
      <c r="CA5" s="1394">
        <v>1</v>
      </c>
      <c r="CB5" s="1394"/>
      <c r="CC5" s="1394"/>
      <c r="CD5" s="1394"/>
      <c r="CE5" s="1394"/>
      <c r="CF5" s="1394"/>
      <c r="CG5" s="1394"/>
      <c r="CH5" s="1394"/>
      <c r="CI5" s="1394"/>
      <c r="CJ5" s="1408"/>
      <c r="CK5" s="1389"/>
      <c r="CL5" s="1346"/>
      <c r="CM5" s="1346"/>
      <c r="CN5" s="1346"/>
      <c r="CO5" s="1392"/>
      <c r="CP5" s="1346"/>
      <c r="CQ5" s="1346"/>
      <c r="CR5" s="1346"/>
      <c r="CS5" s="1346"/>
      <c r="CT5" s="1346"/>
      <c r="CU5" s="1346"/>
      <c r="CV5" s="1346"/>
      <c r="CW5" s="1346"/>
      <c r="CX5" s="1346"/>
      <c r="CY5" s="1391"/>
      <c r="CZ5" s="1346"/>
      <c r="DA5" s="1346"/>
      <c r="DB5" s="1346"/>
      <c r="DC5" s="1346"/>
      <c r="DD5" s="1346"/>
      <c r="DE5" s="1346"/>
      <c r="DF5" s="1346"/>
      <c r="DG5" s="1346"/>
      <c r="DH5" s="1346"/>
      <c r="DI5" s="1346"/>
      <c r="DJ5" s="1392"/>
      <c r="DK5" s="1393"/>
      <c r="DL5" s="1391"/>
      <c r="DM5" s="1394"/>
      <c r="DN5" s="1394"/>
      <c r="DO5" s="1394"/>
      <c r="DP5" s="1394"/>
      <c r="DQ5" s="1394"/>
      <c r="DR5" s="1394"/>
      <c r="DS5" s="1394"/>
      <c r="DT5" s="1394"/>
      <c r="DU5" s="1394"/>
      <c r="DV5" s="1394"/>
      <c r="DW5" s="1394"/>
      <c r="DX5" s="1394"/>
      <c r="DY5" s="1408"/>
      <c r="DZ5" s="1391"/>
      <c r="EA5" s="1389"/>
      <c r="EB5" s="1346"/>
      <c r="EC5" s="1346"/>
      <c r="ED5" s="1346"/>
      <c r="EE5" s="1346"/>
      <c r="EF5" s="1346"/>
      <c r="EG5" s="1346"/>
      <c r="EH5" s="1346"/>
      <c r="EI5" s="1346"/>
      <c r="EJ5" s="1346"/>
      <c r="EK5" s="1392"/>
      <c r="EL5" s="1346"/>
      <c r="EM5" s="1455"/>
      <c r="EN5" s="1346"/>
      <c r="EO5" s="1346"/>
      <c r="EP5" s="1346"/>
      <c r="EQ5" s="1346"/>
      <c r="ER5" s="1346"/>
      <c r="ES5" s="1455"/>
      <c r="ET5" s="1455"/>
      <c r="EU5" s="1346"/>
      <c r="EV5" s="1346"/>
      <c r="EW5" s="1346"/>
      <c r="EX5" s="1392"/>
      <c r="EY5" s="1406"/>
      <c r="EZ5" s="1394"/>
      <c r="FA5" s="1394"/>
      <c r="FB5" s="1394"/>
      <c r="FC5" s="1394"/>
      <c r="FD5" s="1394"/>
      <c r="FE5" s="1394"/>
      <c r="FF5" s="218">
        <f>SUM(D5+G5+N5+R5+U5+Y5+AC5+AL5+AR5+AX5+BD5+BH5+BP5+CA5+CG5+CM5+CS5+CY5+DC5+DI5+DO5+DS5+DX5+EE5+EV5)</f>
        <v>2</v>
      </c>
      <c r="FG5" s="396">
        <f>SUM(H5+K5+O5+S5+V5+Z5+AD5+AG5+AI5+AM5+AO5+AS5+AU5+AY5+BA5+BE5+BI5+BK5+BQ5+BV5+CB5+CE5+CH5+CK5+CN5+CQ5+CT5+CW5+CZ5+DD5+DF5+DJ5+DM5+DP5+DT5+DV5+DY5+EB5+EF5+EP5+EW5)</f>
        <v>0</v>
      </c>
      <c r="FH5" s="396">
        <f>SUM(C5+I5+L5+P5+T5+W5+AA5+AE5+AH5+AJ5+AN5+AP5+AT5+AV5+BB5+BF5+BJ5+BN5+BR5+BY5+CC5+CF5+CI5+CL5+CO5+CR5+CU5+CX5+DA5+DE5+DG5+DK5+DN5+DQ5+DU5+DW5+DZ5+EC5+EI5+ER5+EX5)</f>
        <v>0</v>
      </c>
      <c r="FI5" s="396">
        <f>SUM(E5+F5+M5+AZ5+EM5+ES5+ET5)</f>
        <v>1</v>
      </c>
      <c r="FJ5" s="396">
        <f>SUM(J5+Q5+X5+AB5+AF5+AK5+AQ5+AW5+BC5+BG5+BO5+CD5+CJ5+CP5+CV5+DB5+DH5+DL5+DR5+EA5+ED5+EM5+EU5)</f>
        <v>0</v>
      </c>
      <c r="FK5" s="396">
        <f>SUM(BL5+BM5+BS5+BT5+BU5+BW5+BX5+BZ5+EG5+EH5+EJ5+EK5+EL5+EN5+EO5+EQ5+EY5+EZ5+FA5+FB5+FC5+FD5+FE5)</f>
        <v>0</v>
      </c>
      <c r="FL5" s="1291">
        <f>SUM(FF5:FK5)</f>
        <v>3</v>
      </c>
      <c r="FM5" s="1347" t="str">
        <f t="shared" ref="FM5:FM66" si="0">IF(FL5=0,1,"")</f>
        <v/>
      </c>
      <c r="FN5" s="1347">
        <f t="shared" ref="FN5:FN66" si="1">IF((FL5&gt;0)*AND(FL5&lt;6),1,"")</f>
        <v>1</v>
      </c>
      <c r="FO5" s="1347" t="str">
        <f t="shared" ref="FO5:FO66" si="2">IF((FL5&gt;5)*AND(FL5&lt;11),1,"")</f>
        <v/>
      </c>
      <c r="FP5" s="1347" t="str">
        <f t="shared" ref="FP5:FP66" si="3">IF((FL5&gt;10)*AND(FL5&lt;21),1,"")</f>
        <v/>
      </c>
      <c r="FQ5" s="1347" t="str">
        <f t="shared" ref="FQ5:FQ66" si="4">IF((FL5&gt;20)*AND(FL5&lt;31),1,"")</f>
        <v/>
      </c>
      <c r="FR5" s="1347" t="str">
        <f t="shared" ref="FR5:FR66" si="5">IF((FL5&gt;30)*AND(FL5&lt;41),1,"")</f>
        <v/>
      </c>
      <c r="FS5" s="1347" t="str">
        <f t="shared" ref="FS5:FS66" si="6">IF((FL5&gt;40)*AND(FL5&lt;51),1,"")</f>
        <v/>
      </c>
      <c r="FT5" s="1347" t="str">
        <f t="shared" ref="FT5:FT66" si="7">IF((FL5&gt;50)*AND(FL5&lt;61),1,"")</f>
        <v/>
      </c>
      <c r="FU5" s="1347" t="str">
        <f t="shared" ref="FU5:FU68" si="8">IF((FL5&gt;60)*AND(FL5&lt;71),1,"")</f>
        <v/>
      </c>
    </row>
    <row r="6" spans="1:177" ht="16.5" thickBot="1" x14ac:dyDescent="0.3">
      <c r="A6" s="1338">
        <v>3</v>
      </c>
      <c r="B6" s="1152" t="s">
        <v>1450</v>
      </c>
      <c r="C6" s="1288"/>
      <c r="D6" s="1346"/>
      <c r="E6" s="1400"/>
      <c r="F6" s="1400"/>
      <c r="G6" s="1346"/>
      <c r="H6" s="1346"/>
      <c r="I6" s="1346"/>
      <c r="J6" s="1346"/>
      <c r="K6" s="1346"/>
      <c r="L6" s="1346"/>
      <c r="M6" s="1400"/>
      <c r="N6" s="1346"/>
      <c r="O6" s="1346"/>
      <c r="P6" s="1346"/>
      <c r="Q6" s="1392"/>
      <c r="R6" s="1392"/>
      <c r="S6" s="1392"/>
      <c r="T6" s="1393"/>
      <c r="U6" s="1391"/>
      <c r="V6" s="1346"/>
      <c r="W6" s="1346"/>
      <c r="X6" s="1346"/>
      <c r="Y6" s="1346"/>
      <c r="Z6" s="1346"/>
      <c r="AA6" s="1346"/>
      <c r="AB6" s="1346"/>
      <c r="AC6" s="1346"/>
      <c r="AD6" s="1346"/>
      <c r="AE6" s="1346"/>
      <c r="AF6" s="1346"/>
      <c r="AG6" s="1346"/>
      <c r="AH6" s="1393"/>
      <c r="AI6" s="1391"/>
      <c r="AJ6" s="1346"/>
      <c r="AK6" s="1346"/>
      <c r="AL6" s="1346"/>
      <c r="AM6" s="1346"/>
      <c r="AN6" s="1346"/>
      <c r="AO6" s="1346"/>
      <c r="AP6" s="1392"/>
      <c r="AQ6" s="1392"/>
      <c r="AR6" s="1392">
        <v>1</v>
      </c>
      <c r="AS6" s="1392"/>
      <c r="AT6" s="1392"/>
      <c r="AU6" s="1393"/>
      <c r="AV6" s="1346"/>
      <c r="AW6" s="1389"/>
      <c r="AX6" s="1389">
        <v>1</v>
      </c>
      <c r="AY6" s="1346"/>
      <c r="AZ6" s="1400">
        <v>1</v>
      </c>
      <c r="BA6" s="1389"/>
      <c r="BB6" s="1346"/>
      <c r="BC6" s="1392"/>
      <c r="BD6" s="1393"/>
      <c r="BE6" s="1391"/>
      <c r="BF6" s="1346">
        <v>1</v>
      </c>
      <c r="BG6" s="1389"/>
      <c r="BH6" s="1346"/>
      <c r="BI6" s="1346"/>
      <c r="BJ6" s="1389"/>
      <c r="BK6" s="1346"/>
      <c r="BL6" s="1346"/>
      <c r="BM6" s="1346"/>
      <c r="BN6" s="1346"/>
      <c r="BO6" s="1346"/>
      <c r="BP6" s="1346"/>
      <c r="BQ6" s="1346"/>
      <c r="BR6" s="1346"/>
      <c r="BS6" s="1346"/>
      <c r="BT6" s="1393"/>
      <c r="BU6" s="1391"/>
      <c r="BV6" s="1346"/>
      <c r="BW6" s="1346"/>
      <c r="BX6" s="1346"/>
      <c r="BY6" s="1346">
        <v>1</v>
      </c>
      <c r="BZ6" s="1346"/>
      <c r="CA6" s="1346">
        <v>1</v>
      </c>
      <c r="CB6" s="1346"/>
      <c r="CC6" s="1346">
        <v>1</v>
      </c>
      <c r="CD6" s="1346"/>
      <c r="CE6" s="1346"/>
      <c r="CF6" s="1346"/>
      <c r="CG6" s="1346">
        <v>1</v>
      </c>
      <c r="CH6" s="1346"/>
      <c r="CI6" s="1346"/>
      <c r="CJ6" s="1393"/>
      <c r="CK6" s="1389"/>
      <c r="CL6" s="1346"/>
      <c r="CM6" s="1346"/>
      <c r="CN6" s="1346"/>
      <c r="CO6" s="1392"/>
      <c r="CP6" s="1346"/>
      <c r="CQ6" s="1346"/>
      <c r="CR6" s="1346"/>
      <c r="CS6" s="1346"/>
      <c r="CT6" s="1346"/>
      <c r="CU6" s="1346"/>
      <c r="CV6" s="1346"/>
      <c r="CW6" s="1346"/>
      <c r="CX6" s="1346"/>
      <c r="CY6" s="1410">
        <v>1</v>
      </c>
      <c r="CZ6" s="1346"/>
      <c r="DA6" s="1346"/>
      <c r="DB6" s="1346"/>
      <c r="DC6" s="1346"/>
      <c r="DD6" s="1346"/>
      <c r="DE6" s="1346"/>
      <c r="DF6" s="1346"/>
      <c r="DG6" s="1346"/>
      <c r="DH6" s="1346"/>
      <c r="DI6" s="1346"/>
      <c r="DJ6" s="1392"/>
      <c r="DK6" s="1393"/>
      <c r="DL6" s="1391"/>
      <c r="DM6" s="1346"/>
      <c r="DN6" s="1346"/>
      <c r="DO6" s="1346"/>
      <c r="DP6" s="1346"/>
      <c r="DQ6" s="1346"/>
      <c r="DR6" s="1346"/>
      <c r="DS6" s="1346"/>
      <c r="DT6" s="1346"/>
      <c r="DU6" s="1346"/>
      <c r="DV6" s="1346"/>
      <c r="DW6" s="1346"/>
      <c r="DX6" s="1346"/>
      <c r="DY6" s="1393"/>
      <c r="DZ6" s="1391"/>
      <c r="EA6" s="1389"/>
      <c r="EB6" s="1346"/>
      <c r="EC6" s="1346"/>
      <c r="ED6" s="1346"/>
      <c r="EE6" s="1346"/>
      <c r="EF6" s="1346"/>
      <c r="EG6" s="1346"/>
      <c r="EH6" s="1346"/>
      <c r="EI6" s="1346"/>
      <c r="EJ6" s="1346"/>
      <c r="EK6" s="1392"/>
      <c r="EL6" s="1346"/>
      <c r="EM6" s="1455"/>
      <c r="EN6" s="1346"/>
      <c r="EO6" s="1346"/>
      <c r="EP6" s="1346"/>
      <c r="EQ6" s="1346"/>
      <c r="ER6" s="1346"/>
      <c r="ES6" s="1455"/>
      <c r="ET6" s="1455"/>
      <c r="EU6" s="1346"/>
      <c r="EV6" s="1346"/>
      <c r="EW6" s="1346"/>
      <c r="EX6" s="1392"/>
      <c r="EY6" s="1391"/>
      <c r="EZ6" s="1346"/>
      <c r="FA6" s="1346"/>
      <c r="FB6" s="1346"/>
      <c r="FC6" s="1346"/>
      <c r="FD6" s="1346"/>
      <c r="FE6" s="1346"/>
      <c r="FF6" s="218">
        <f>SUM(D6+G6+N6+R6+U6+Y6+AC6+AL6+AR6+AX6+BD6+BH6+BP6+CA6+CG6+CM6+CS6+CY6+DC6+DI6+DO6+DS6+DX6+EE6+EV6)</f>
        <v>5</v>
      </c>
      <c r="FG6" s="396">
        <f>SUM(H6+K6+O6+S6+V6+Z6+AD6+AG6+AI6+AM6+AO6+AS6+AU6+AY6+BA6+BE6+BI6+BK6+BQ6+BV6+CB6+CE6+CH6+CK6+CN6+CQ6+CT6+CW6+CZ6+DD6+DF6+DJ6+DM6+DP6+DT6+DV6+DY6+EB6+EF6+EP6+EW6)</f>
        <v>0</v>
      </c>
      <c r="FH6" s="396">
        <f>SUM(C6+I6+L6+P6+T6+W6+AA6+AE6+AH6+AJ6+AN6+AP6+AT6+AV6+BB6+BF6+BJ6+BN6+BR6+BY6+CC6+CF6+CI6+CL6+CO6+CR6+CU6+CX6+DA6+DE6+DG6+DK6+DN6+DQ6+DU6+DW6+DZ6+EC6+EI6+ER6+EX6)</f>
        <v>3</v>
      </c>
      <c r="FI6" s="396">
        <f>SUM(E6+F6+M6+AZ6+EM6+ES6+ET6)</f>
        <v>1</v>
      </c>
      <c r="FJ6" s="396">
        <f>SUM(J6+Q6+X6+AB6+AF6+AK6+AQ6+AW6+BC6+BG6+BO6+CD6+CJ6+CP6+CV6+DB6+DH6+DL6+DR6+EA6+ED6+EM6+EU6)</f>
        <v>0</v>
      </c>
      <c r="FK6" s="396">
        <f>SUM(BL6+BM6+BS6+BT6+BU6+BW6+BX6+BZ6+EG6+EH6+EJ6+EK6+EL6+EN6+EO6+EQ6+EY6+EZ6+FA6+FB6+FC6+FD6+FE6)</f>
        <v>0</v>
      </c>
      <c r="FL6" s="1291">
        <f>SUM(FF6:FK6)</f>
        <v>9</v>
      </c>
      <c r="FM6" s="1347" t="str">
        <f t="shared" si="0"/>
        <v/>
      </c>
      <c r="FN6" s="1347" t="str">
        <f t="shared" si="1"/>
        <v/>
      </c>
      <c r="FO6" s="1347">
        <f t="shared" si="2"/>
        <v>1</v>
      </c>
      <c r="FP6" s="1347" t="str">
        <f t="shared" si="3"/>
        <v/>
      </c>
      <c r="FQ6" s="1347" t="str">
        <f t="shared" si="4"/>
        <v/>
      </c>
      <c r="FR6" s="1347" t="str">
        <f t="shared" si="5"/>
        <v/>
      </c>
      <c r="FS6" s="1347" t="str">
        <f t="shared" si="6"/>
        <v/>
      </c>
      <c r="FT6" s="1347" t="str">
        <f t="shared" si="7"/>
        <v/>
      </c>
      <c r="FU6" s="1347" t="str">
        <f t="shared" si="8"/>
        <v/>
      </c>
    </row>
    <row r="7" spans="1:177" ht="16.5" thickBot="1" x14ac:dyDescent="0.3">
      <c r="A7" s="1338">
        <v>4</v>
      </c>
      <c r="B7" s="1152" t="s">
        <v>13</v>
      </c>
      <c r="C7" s="1288"/>
      <c r="D7" s="1346"/>
      <c r="E7" s="1400"/>
      <c r="F7" s="1400"/>
      <c r="G7" s="1346"/>
      <c r="H7" s="1346"/>
      <c r="I7" s="1346">
        <v>1</v>
      </c>
      <c r="J7" s="1346"/>
      <c r="K7" s="1346"/>
      <c r="L7" s="1346"/>
      <c r="M7" s="1400">
        <v>1</v>
      </c>
      <c r="N7" s="1346"/>
      <c r="O7" s="1346"/>
      <c r="P7" s="1346"/>
      <c r="Q7" s="1392"/>
      <c r="R7" s="1392"/>
      <c r="S7" s="1392"/>
      <c r="T7" s="1393"/>
      <c r="U7" s="1391"/>
      <c r="V7" s="1346"/>
      <c r="W7" s="1346"/>
      <c r="X7" s="1346"/>
      <c r="Y7" s="1346"/>
      <c r="Z7" s="1346">
        <v>1</v>
      </c>
      <c r="AA7" s="1346"/>
      <c r="AB7" s="1346"/>
      <c r="AC7" s="1346"/>
      <c r="AD7" s="1346">
        <v>1</v>
      </c>
      <c r="AE7" s="1346"/>
      <c r="AF7" s="1346"/>
      <c r="AG7" s="1346"/>
      <c r="AH7" s="1393">
        <v>1</v>
      </c>
      <c r="AI7" s="1391"/>
      <c r="AJ7" s="1346"/>
      <c r="AK7" s="1346"/>
      <c r="AL7" s="1346"/>
      <c r="AM7" s="1346"/>
      <c r="AN7" s="1346"/>
      <c r="AO7" s="1346"/>
      <c r="AP7" s="1392"/>
      <c r="AQ7" s="1392"/>
      <c r="AR7" s="1392"/>
      <c r="AS7" s="1392"/>
      <c r="AT7" s="1392"/>
      <c r="AU7" s="1393"/>
      <c r="AV7" s="1346"/>
      <c r="AW7" s="1389"/>
      <c r="AX7" s="1389"/>
      <c r="AY7" s="1346"/>
      <c r="AZ7" s="1400"/>
      <c r="BA7" s="1389"/>
      <c r="BB7" s="1346"/>
      <c r="BC7" s="1392"/>
      <c r="BD7" s="1393"/>
      <c r="BE7" s="1391"/>
      <c r="BF7" s="1346"/>
      <c r="BG7" s="1389"/>
      <c r="BH7" s="1346"/>
      <c r="BI7" s="1346"/>
      <c r="BJ7" s="1389"/>
      <c r="BK7" s="1346"/>
      <c r="BL7" s="1346">
        <v>1</v>
      </c>
      <c r="BM7" s="1346">
        <v>1</v>
      </c>
      <c r="BN7" s="1346"/>
      <c r="BO7" s="1346"/>
      <c r="BP7" s="1346"/>
      <c r="BQ7" s="1346"/>
      <c r="BR7" s="1346"/>
      <c r="BS7" s="1346">
        <v>1</v>
      </c>
      <c r="BT7" s="1393">
        <v>1</v>
      </c>
      <c r="BU7" s="1391">
        <v>1</v>
      </c>
      <c r="BV7" s="1346"/>
      <c r="BW7" s="1346">
        <v>1</v>
      </c>
      <c r="BX7" s="1346">
        <v>1</v>
      </c>
      <c r="BY7" s="1346"/>
      <c r="BZ7" s="1346">
        <v>1</v>
      </c>
      <c r="CA7" s="1346"/>
      <c r="CB7" s="1346"/>
      <c r="CC7" s="1346"/>
      <c r="CD7" s="1346"/>
      <c r="CE7" s="1346"/>
      <c r="CF7" s="1346"/>
      <c r="CG7" s="1346"/>
      <c r="CH7" s="1346"/>
      <c r="CI7" s="1346"/>
      <c r="CJ7" s="1393"/>
      <c r="CK7" s="1389"/>
      <c r="CL7" s="1346"/>
      <c r="CM7" s="1346"/>
      <c r="CN7" s="1346"/>
      <c r="CO7" s="1392"/>
      <c r="CP7" s="1346"/>
      <c r="CQ7" s="1346"/>
      <c r="CR7" s="1346"/>
      <c r="CS7" s="1346"/>
      <c r="CT7" s="1346">
        <v>1</v>
      </c>
      <c r="CU7" s="1346"/>
      <c r="CV7" s="1346"/>
      <c r="CW7" s="1346"/>
      <c r="CX7" s="1346"/>
      <c r="CY7" s="1391"/>
      <c r="CZ7" s="1346"/>
      <c r="DA7" s="1346"/>
      <c r="DB7" s="1346"/>
      <c r="DC7" s="1346"/>
      <c r="DD7" s="1346">
        <v>1</v>
      </c>
      <c r="DE7" s="1346"/>
      <c r="DF7" s="1346"/>
      <c r="DG7" s="1346"/>
      <c r="DH7" s="1346"/>
      <c r="DI7" s="1346"/>
      <c r="DJ7" s="1392">
        <v>1</v>
      </c>
      <c r="DK7" s="1390">
        <v>1</v>
      </c>
      <c r="DL7" s="1391"/>
      <c r="DM7" s="1346">
        <v>1</v>
      </c>
      <c r="DN7" s="1346"/>
      <c r="DO7" s="1346"/>
      <c r="DP7" s="1346">
        <v>1</v>
      </c>
      <c r="DQ7" s="1346"/>
      <c r="DR7" s="1346"/>
      <c r="DS7" s="1346"/>
      <c r="DT7" s="1346"/>
      <c r="DU7" s="1346"/>
      <c r="DV7" s="1346"/>
      <c r="DW7" s="1346"/>
      <c r="DX7" s="1346"/>
      <c r="DY7" s="1393"/>
      <c r="DZ7" s="1391"/>
      <c r="EA7" s="1389"/>
      <c r="EB7" s="1346"/>
      <c r="EC7" s="1346"/>
      <c r="ED7" s="1346"/>
      <c r="EE7" s="1346"/>
      <c r="EF7" s="1346"/>
      <c r="EG7" s="1346"/>
      <c r="EH7" s="1346"/>
      <c r="EI7" s="1346"/>
      <c r="EJ7" s="1346"/>
      <c r="EK7" s="1392"/>
      <c r="EL7" s="1346"/>
      <c r="EM7" s="1455"/>
      <c r="EN7" s="1346"/>
      <c r="EO7" s="1346"/>
      <c r="EP7" s="1346"/>
      <c r="EQ7" s="1346"/>
      <c r="ER7" s="1346"/>
      <c r="ES7" s="1455">
        <v>1</v>
      </c>
      <c r="ET7" s="1455"/>
      <c r="EU7" s="1346"/>
      <c r="EV7" s="1346"/>
      <c r="EW7" s="1346"/>
      <c r="EX7" s="1392"/>
      <c r="EY7" s="1391"/>
      <c r="EZ7" s="1346"/>
      <c r="FA7" s="1346"/>
      <c r="FB7" s="1346"/>
      <c r="FC7" s="1346"/>
      <c r="FD7" s="1346"/>
      <c r="FE7" s="1346"/>
      <c r="FF7" s="218">
        <f>SUM(D7+G7+N7+R7+U7+Y7+AC7+AL7+AR7+AX7+BD7+BH7+BP7+CA7+CG7+CM7+CS7+CY7+DC7+DI7+DO7+DS7+DX7+EE7+EV7)</f>
        <v>0</v>
      </c>
      <c r="FG7" s="396">
        <f>SUM(H7+K7+O7+S7+V7+Z7+AD7+AG7+AI7+AM7+AO7+AS7+AU7+AY7+BA7+BE7+BI7+BK7+BQ7+BV7+CB7+CE7+CH7+CK7+CN7+CQ7+CT7+CW7+CZ7+DD7+DF7+DJ7+DM7+DP7+DT7+DV7+DY7+EB7+EF7+EP7+EW7)</f>
        <v>7</v>
      </c>
      <c r="FH7" s="396">
        <f>SUM(C7+I7+L7+P7+T7+W7+AA7+AE7+AH7+AJ7+AN7+AP7+AT7+AV7+BB7+BF7+BJ7+BN7+BR7+BY7+CC7+CF7+CI7+CL7+CO7+CR7+CU7+CX7+DA7+DE7+DG7+DK7+DN7+DQ7+DU7+DW7+DZ7+EC7+EI7+ER7+EX7)</f>
        <v>3</v>
      </c>
      <c r="FI7" s="396">
        <f>SUM(E7+F7+M7+AZ7+EM7+ES7+ET7)</f>
        <v>2</v>
      </c>
      <c r="FJ7" s="396">
        <f>SUM(J7+Q7+X7+AB7+AF7+AK7+AQ7+AW7+BC7+BG7+BO7+CD7+CJ7+CP7+CV7+DB7+DH7+DL7+DR7+EA7+ED7+EM7+EU7)</f>
        <v>0</v>
      </c>
      <c r="FK7" s="396">
        <f>SUM(BL7+BM7+BS7+BT7+BU7+BW7+BX7+BZ7+EG7+EH7+EJ7+EK7+EL7+EN7+EO7+EQ7+EY7+EZ7+FA7+FB7+FC7+FD7+FE7)</f>
        <v>8</v>
      </c>
      <c r="FL7" s="1291">
        <f>SUM(FF7:FK7)</f>
        <v>20</v>
      </c>
      <c r="FM7" s="1347" t="str">
        <f t="shared" si="0"/>
        <v/>
      </c>
      <c r="FN7" s="1347" t="str">
        <f t="shared" si="1"/>
        <v/>
      </c>
      <c r="FO7" s="1347" t="str">
        <f t="shared" si="2"/>
        <v/>
      </c>
      <c r="FP7" s="1347">
        <f t="shared" si="3"/>
        <v>1</v>
      </c>
      <c r="FQ7" s="1347" t="str">
        <f t="shared" si="4"/>
        <v/>
      </c>
      <c r="FR7" s="1347" t="str">
        <f t="shared" si="5"/>
        <v/>
      </c>
      <c r="FS7" s="1347" t="str">
        <f t="shared" si="6"/>
        <v/>
      </c>
      <c r="FT7" s="1347" t="str">
        <f t="shared" si="7"/>
        <v/>
      </c>
      <c r="FU7" s="1347" t="str">
        <f t="shared" si="8"/>
        <v/>
      </c>
    </row>
    <row r="8" spans="1:177" ht="16.5" thickBot="1" x14ac:dyDescent="0.3">
      <c r="A8" s="1338">
        <v>5</v>
      </c>
      <c r="B8" s="1152" t="s">
        <v>410</v>
      </c>
      <c r="C8" s="1288"/>
      <c r="D8" s="1346"/>
      <c r="E8" s="1400"/>
      <c r="F8" s="1400"/>
      <c r="G8" s="1346"/>
      <c r="H8" s="1346"/>
      <c r="I8" s="1346"/>
      <c r="J8" s="1346"/>
      <c r="K8" s="1346"/>
      <c r="L8" s="1346"/>
      <c r="M8" s="1400">
        <v>1</v>
      </c>
      <c r="N8" s="1346"/>
      <c r="O8" s="1346"/>
      <c r="P8" s="1346"/>
      <c r="Q8" s="1392"/>
      <c r="R8" s="1392">
        <v>1</v>
      </c>
      <c r="S8" s="1392"/>
      <c r="T8" s="1393"/>
      <c r="U8" s="1391"/>
      <c r="V8" s="1346"/>
      <c r="W8" s="1346"/>
      <c r="X8" s="1346"/>
      <c r="Y8" s="1346"/>
      <c r="Z8" s="1346"/>
      <c r="AA8" s="1346"/>
      <c r="AB8" s="1346"/>
      <c r="AC8" s="1346">
        <v>1</v>
      </c>
      <c r="AD8" s="1346"/>
      <c r="AE8" s="1346"/>
      <c r="AF8" s="1346"/>
      <c r="AG8" s="1346"/>
      <c r="AH8" s="1393"/>
      <c r="AI8" s="1391"/>
      <c r="AJ8" s="1346"/>
      <c r="AK8" s="1346"/>
      <c r="AL8" s="1346"/>
      <c r="AM8" s="1346"/>
      <c r="AN8" s="1346"/>
      <c r="AO8" s="1346"/>
      <c r="AP8" s="1392"/>
      <c r="AQ8" s="1392"/>
      <c r="AR8" s="1392"/>
      <c r="AS8" s="1392"/>
      <c r="AT8" s="1392"/>
      <c r="AU8" s="1393"/>
      <c r="AV8" s="1346"/>
      <c r="AW8" s="1389"/>
      <c r="AX8" s="1389"/>
      <c r="AY8" s="1346"/>
      <c r="AZ8" s="1400"/>
      <c r="BA8" s="1389"/>
      <c r="BB8" s="1346"/>
      <c r="BC8" s="1392"/>
      <c r="BD8" s="1393"/>
      <c r="BE8" s="1391"/>
      <c r="BF8" s="1346"/>
      <c r="BG8" s="1389"/>
      <c r="BH8" s="1346"/>
      <c r="BI8" s="1346"/>
      <c r="BJ8" s="1389"/>
      <c r="BK8" s="1346"/>
      <c r="BL8" s="1346"/>
      <c r="BM8" s="1346"/>
      <c r="BN8" s="1346"/>
      <c r="BO8" s="1346"/>
      <c r="BP8" s="1346">
        <v>1</v>
      </c>
      <c r="BQ8" s="1346"/>
      <c r="BR8" s="1346"/>
      <c r="BS8" s="1346"/>
      <c r="BT8" s="1393"/>
      <c r="BU8" s="1391"/>
      <c r="BV8" s="1346"/>
      <c r="BW8" s="1346"/>
      <c r="BX8" s="1346"/>
      <c r="BY8" s="1346"/>
      <c r="BZ8" s="1346"/>
      <c r="CA8" s="1346"/>
      <c r="CB8" s="1346"/>
      <c r="CC8" s="1346"/>
      <c r="CD8" s="1346"/>
      <c r="CE8" s="1346"/>
      <c r="CF8" s="1346"/>
      <c r="CG8" s="1346"/>
      <c r="CH8" s="1346"/>
      <c r="CI8" s="1346"/>
      <c r="CJ8" s="1393"/>
      <c r="CK8" s="1389"/>
      <c r="CL8" s="1346"/>
      <c r="CM8" s="1346"/>
      <c r="CN8" s="1346"/>
      <c r="CO8" s="1392"/>
      <c r="CP8" s="1346"/>
      <c r="CQ8" s="1346"/>
      <c r="CR8" s="1346"/>
      <c r="CS8" s="1346">
        <v>1</v>
      </c>
      <c r="CT8" s="1346"/>
      <c r="CU8" s="1346"/>
      <c r="CV8" s="1346"/>
      <c r="CW8" s="1346"/>
      <c r="CX8" s="1346"/>
      <c r="CY8" s="1391"/>
      <c r="CZ8" s="1346"/>
      <c r="DA8" s="1346"/>
      <c r="DB8" s="1346"/>
      <c r="DC8" s="1346">
        <v>1</v>
      </c>
      <c r="DD8" s="1346"/>
      <c r="DE8" s="1346"/>
      <c r="DF8" s="1346"/>
      <c r="DG8" s="1346"/>
      <c r="DH8" s="1346"/>
      <c r="DI8" s="1346">
        <v>1</v>
      </c>
      <c r="DJ8" s="1392"/>
      <c r="DK8" s="1393"/>
      <c r="DL8" s="1391"/>
      <c r="DM8" s="1346"/>
      <c r="DN8" s="1346"/>
      <c r="DO8" s="1346"/>
      <c r="DP8" s="1346"/>
      <c r="DQ8" s="1346"/>
      <c r="DR8" s="1346"/>
      <c r="DS8" s="1346"/>
      <c r="DT8" s="1346"/>
      <c r="DU8" s="1346"/>
      <c r="DV8" s="1346"/>
      <c r="DW8" s="1346"/>
      <c r="DX8" s="1346"/>
      <c r="DY8" s="1393"/>
      <c r="DZ8" s="1391"/>
      <c r="EA8" s="1389"/>
      <c r="EB8" s="1346"/>
      <c r="EC8" s="1346"/>
      <c r="ED8" s="1346"/>
      <c r="EE8" s="1346"/>
      <c r="EF8" s="1346"/>
      <c r="EG8" s="1346"/>
      <c r="EH8" s="1346"/>
      <c r="EI8" s="1346"/>
      <c r="EJ8" s="1346"/>
      <c r="EK8" s="1392"/>
      <c r="EL8" s="1346"/>
      <c r="EM8" s="1455"/>
      <c r="EN8" s="1346">
        <v>1</v>
      </c>
      <c r="EO8" s="1346">
        <v>1</v>
      </c>
      <c r="EP8" s="1346"/>
      <c r="EQ8" s="1346">
        <v>1</v>
      </c>
      <c r="ER8" s="1346"/>
      <c r="ES8" s="1455"/>
      <c r="ET8" s="1455"/>
      <c r="EU8" s="1346"/>
      <c r="EV8" s="1346"/>
      <c r="EW8" s="1346"/>
      <c r="EX8" s="1392"/>
      <c r="EY8" s="1391"/>
      <c r="EZ8" s="1346"/>
      <c r="FA8" s="1346"/>
      <c r="FB8" s="1346"/>
      <c r="FC8" s="1346"/>
      <c r="FD8" s="1346"/>
      <c r="FE8" s="1346"/>
      <c r="FF8" s="218">
        <f>SUM(D8+G8+N8+R8+U8+Y8+AC8+AL8+AR8+AX8+BD8+BH8+BP8+CA8+CG8+CM8+CS8+CY8+DC8+DI8+DO8+DS8+DX8+EE8+EV8)</f>
        <v>6</v>
      </c>
      <c r="FG8" s="396">
        <f>SUM(H8+K8+O8+S8+V8+Z8+AD8+AG8+AI8+AM8+AO8+AS8+AU8+AY8+BA8+BE8+BI8+BK8+BQ8+BV8+CB8+CE8+CH8+CK8+CN8+CQ8+CT8+CW8+CZ8+DD8+DF8+DJ8+DM8+DP8+DT8+DV8+DY8+EB8+EF8+EP8+EW8)</f>
        <v>0</v>
      </c>
      <c r="FH8" s="396">
        <f>SUM(C8+I8+L8+P8+T8+W8+AA8+AE8+AH8+AJ8+AN8+AP8+AT8+AV8+BB8+BF8+BJ8+BN8+BR8+BY8+CC8+CF8+CI8+CL8+CO8+CR8+CU8+CX8+DA8+DE8+DG8+DK8+DN8+DQ8+DU8+DW8+DZ8+EC8+EI8+ER8+EX8)</f>
        <v>0</v>
      </c>
      <c r="FI8" s="396">
        <f>SUM(E8+F8+M8+AZ8+EM8+ES8+ET8)</f>
        <v>1</v>
      </c>
      <c r="FJ8" s="396">
        <f>SUM(J8+Q8+X8+AB8+AF8+AK8+AQ8+AW8+BC8+BG8+BO8+CD8+CJ8+CP8+CV8+DB8+DH8+DL8+DR8+EA8+ED8+EM8+EU8)</f>
        <v>0</v>
      </c>
      <c r="FK8" s="396">
        <f>SUM(BL8+BM8+BS8+BT8+BU8+BW8+BX8+BZ8+EG8+EH8+EJ8+EK8+EL8+EN8+EO8+EQ8+EY8+EZ8+FA8+FB8+FC8+FD8+FE8)</f>
        <v>3</v>
      </c>
      <c r="FL8" s="1291">
        <f>SUM(FF8:FK8)</f>
        <v>10</v>
      </c>
      <c r="FM8" s="1347" t="str">
        <f t="shared" si="0"/>
        <v/>
      </c>
      <c r="FN8" s="1347" t="str">
        <f t="shared" si="1"/>
        <v/>
      </c>
      <c r="FO8" s="1347">
        <f t="shared" si="2"/>
        <v>1</v>
      </c>
      <c r="FP8" s="1347" t="str">
        <f t="shared" si="3"/>
        <v/>
      </c>
      <c r="FQ8" s="1347" t="str">
        <f t="shared" si="4"/>
        <v/>
      </c>
      <c r="FR8" s="1347" t="str">
        <f t="shared" si="5"/>
        <v/>
      </c>
      <c r="FS8" s="1347" t="str">
        <f t="shared" si="6"/>
        <v/>
      </c>
      <c r="FT8" s="1347" t="str">
        <f t="shared" si="7"/>
        <v/>
      </c>
      <c r="FU8" s="1347" t="str">
        <f t="shared" si="8"/>
        <v/>
      </c>
    </row>
    <row r="9" spans="1:177" ht="16.5" thickBot="1" x14ac:dyDescent="0.3">
      <c r="A9" s="1338"/>
      <c r="B9" s="1373" t="s">
        <v>1579</v>
      </c>
      <c r="C9" s="1288"/>
      <c r="D9" s="1346"/>
      <c r="E9" s="1400"/>
      <c r="F9" s="1400"/>
      <c r="G9" s="1346"/>
      <c r="H9" s="1346"/>
      <c r="I9" s="1346"/>
      <c r="J9" s="1346"/>
      <c r="K9" s="1346"/>
      <c r="L9" s="1346"/>
      <c r="M9" s="1400"/>
      <c r="N9" s="1346"/>
      <c r="O9" s="1346"/>
      <c r="P9" s="1346"/>
      <c r="Q9" s="1392"/>
      <c r="R9" s="1392"/>
      <c r="S9" s="1392"/>
      <c r="T9" s="1393"/>
      <c r="U9" s="1391"/>
      <c r="V9" s="1346"/>
      <c r="W9" s="1346"/>
      <c r="X9" s="1346"/>
      <c r="Y9" s="1346"/>
      <c r="Z9" s="1346"/>
      <c r="AA9" s="1346"/>
      <c r="AB9" s="1346"/>
      <c r="AC9" s="1346"/>
      <c r="AD9" s="1346"/>
      <c r="AE9" s="1346"/>
      <c r="AF9" s="1346"/>
      <c r="AG9" s="1346"/>
      <c r="AH9" s="1393"/>
      <c r="AI9" s="1391"/>
      <c r="AJ9" s="1346"/>
      <c r="AK9" s="1346"/>
      <c r="AL9" s="1346"/>
      <c r="AM9" s="1346"/>
      <c r="AN9" s="1346"/>
      <c r="AO9" s="1346"/>
      <c r="AP9" s="1392"/>
      <c r="AQ9" s="1392"/>
      <c r="AR9" s="1392"/>
      <c r="AS9" s="1392"/>
      <c r="AT9" s="1392"/>
      <c r="AU9" s="1393"/>
      <c r="AV9" s="1346"/>
      <c r="AW9" s="1389"/>
      <c r="AX9" s="1389"/>
      <c r="AY9" s="1346"/>
      <c r="AZ9" s="1400"/>
      <c r="BA9" s="1389"/>
      <c r="BB9" s="1346"/>
      <c r="BC9" s="1392"/>
      <c r="BD9" s="1393"/>
      <c r="BE9" s="1391"/>
      <c r="BF9" s="1346"/>
      <c r="BG9" s="1389"/>
      <c r="BH9" s="1346"/>
      <c r="BI9" s="1346"/>
      <c r="BJ9" s="1389"/>
      <c r="BK9" s="1346"/>
      <c r="BL9" s="1346"/>
      <c r="BM9" s="1346"/>
      <c r="BN9" s="1346"/>
      <c r="BO9" s="1346"/>
      <c r="BP9" s="1346"/>
      <c r="BQ9" s="1346"/>
      <c r="BR9" s="1346"/>
      <c r="BS9" s="1346"/>
      <c r="BT9" s="1393"/>
      <c r="BU9" s="1391"/>
      <c r="BV9" s="1346"/>
      <c r="BW9" s="1346"/>
      <c r="BX9" s="1346"/>
      <c r="BY9" s="1346"/>
      <c r="BZ9" s="1346"/>
      <c r="CA9" s="1346"/>
      <c r="CB9" s="1346"/>
      <c r="CC9" s="1346"/>
      <c r="CD9" s="1346"/>
      <c r="CE9" s="1346"/>
      <c r="CF9" s="1346"/>
      <c r="CG9" s="1346"/>
      <c r="CH9" s="1346"/>
      <c r="CI9" s="1346"/>
      <c r="CJ9" s="1393"/>
      <c r="CK9" s="1389"/>
      <c r="CL9" s="1346"/>
      <c r="CM9" s="1346"/>
      <c r="CN9" s="1346"/>
      <c r="CO9" s="1392"/>
      <c r="CP9" s="1346"/>
      <c r="CQ9" s="1346"/>
      <c r="CR9" s="1346"/>
      <c r="CS9" s="1346"/>
      <c r="CT9" s="1346"/>
      <c r="CU9" s="1346"/>
      <c r="CV9" s="1346"/>
      <c r="CW9" s="1346"/>
      <c r="CX9" s="1346"/>
      <c r="CY9" s="1391"/>
      <c r="CZ9" s="1346"/>
      <c r="DA9" s="1346"/>
      <c r="DB9" s="1346"/>
      <c r="DC9" s="1346"/>
      <c r="DD9" s="1346"/>
      <c r="DE9" s="1346"/>
      <c r="DF9" s="1346"/>
      <c r="DG9" s="1346"/>
      <c r="DH9" s="1346"/>
      <c r="DI9" s="1346"/>
      <c r="DJ9" s="1392"/>
      <c r="DK9" s="1393"/>
      <c r="DL9" s="1391"/>
      <c r="DM9" s="1346"/>
      <c r="DN9" s="1346"/>
      <c r="DO9" s="1346"/>
      <c r="DP9" s="1346"/>
      <c r="DQ9" s="1346"/>
      <c r="DR9" s="1346"/>
      <c r="DS9" s="1346"/>
      <c r="DT9" s="1346"/>
      <c r="DU9" s="1392"/>
      <c r="DV9" s="1392"/>
      <c r="DW9" s="1392"/>
      <c r="DX9" s="1346"/>
      <c r="DY9" s="1393"/>
      <c r="DZ9" s="1391"/>
      <c r="EA9" s="1389"/>
      <c r="EB9" s="1346"/>
      <c r="EC9" s="1346"/>
      <c r="ED9" s="1346"/>
      <c r="EE9" s="1346"/>
      <c r="EF9" s="1346"/>
      <c r="EG9" s="1346"/>
      <c r="EH9" s="1346"/>
      <c r="EI9" s="1346"/>
      <c r="EJ9" s="1392"/>
      <c r="EK9" s="1392"/>
      <c r="EL9" s="1346"/>
      <c r="EM9" s="1455"/>
      <c r="EN9" s="1346"/>
      <c r="EO9" s="1346"/>
      <c r="EP9" s="1346"/>
      <c r="EQ9" s="1346"/>
      <c r="ER9" s="1346"/>
      <c r="ES9" s="1455"/>
      <c r="ET9" s="1455"/>
      <c r="EU9" s="1346"/>
      <c r="EV9" s="1346"/>
      <c r="EW9" s="1346"/>
      <c r="EX9" s="1392"/>
      <c r="EY9" s="1391"/>
      <c r="EZ9" s="1346"/>
      <c r="FA9" s="1346"/>
      <c r="FB9" s="1346"/>
      <c r="FC9" s="1346"/>
      <c r="FD9" s="1346"/>
      <c r="FE9" s="1346"/>
      <c r="FF9" s="218"/>
      <c r="FG9" s="396"/>
      <c r="FH9" s="396"/>
      <c r="FI9" s="396"/>
      <c r="FJ9" s="396"/>
      <c r="FK9" s="396"/>
      <c r="FL9" s="1291"/>
      <c r="FM9" s="1347"/>
      <c r="FN9" s="1347"/>
      <c r="FO9" s="1347"/>
      <c r="FP9" s="1347"/>
      <c r="FQ9" s="1347"/>
      <c r="FR9" s="1347"/>
      <c r="FS9" s="1347"/>
      <c r="FT9" s="1347"/>
      <c r="FU9" s="1347" t="str">
        <f t="shared" si="8"/>
        <v/>
      </c>
    </row>
    <row r="10" spans="1:177" ht="16.5" thickBot="1" x14ac:dyDescent="0.3">
      <c r="A10" s="1338"/>
      <c r="B10" s="1373" t="s">
        <v>1521</v>
      </c>
      <c r="C10" s="1288"/>
      <c r="D10" s="1346"/>
      <c r="E10" s="1400"/>
      <c r="F10" s="1400"/>
      <c r="G10" s="1346"/>
      <c r="H10" s="1346"/>
      <c r="I10" s="1346"/>
      <c r="J10" s="1346"/>
      <c r="K10" s="1346"/>
      <c r="L10" s="1346"/>
      <c r="M10" s="1400"/>
      <c r="N10" s="1346"/>
      <c r="O10" s="1346"/>
      <c r="P10" s="1346"/>
      <c r="Q10" s="1392"/>
      <c r="R10" s="1392"/>
      <c r="S10" s="1392"/>
      <c r="T10" s="1393"/>
      <c r="U10" s="1391"/>
      <c r="V10" s="1346"/>
      <c r="W10" s="1346"/>
      <c r="X10" s="1346"/>
      <c r="Y10" s="1346"/>
      <c r="Z10" s="1346"/>
      <c r="AA10" s="1346"/>
      <c r="AB10" s="1346"/>
      <c r="AC10" s="1346"/>
      <c r="AD10" s="1346"/>
      <c r="AE10" s="1346"/>
      <c r="AF10" s="1346"/>
      <c r="AG10" s="1346"/>
      <c r="AH10" s="1393"/>
      <c r="AI10" s="1391"/>
      <c r="AJ10" s="1346"/>
      <c r="AK10" s="1346"/>
      <c r="AL10" s="1346"/>
      <c r="AM10" s="1346"/>
      <c r="AN10" s="1346"/>
      <c r="AO10" s="1346"/>
      <c r="AP10" s="1392"/>
      <c r="AQ10" s="1392"/>
      <c r="AR10" s="1392"/>
      <c r="AS10" s="1392"/>
      <c r="AT10" s="1392"/>
      <c r="AU10" s="1393"/>
      <c r="AV10" s="1346"/>
      <c r="AW10" s="1389"/>
      <c r="AX10" s="1389"/>
      <c r="AY10" s="1346"/>
      <c r="AZ10" s="1400"/>
      <c r="BA10" s="1389"/>
      <c r="BB10" s="1346"/>
      <c r="BC10" s="1392"/>
      <c r="BD10" s="1393"/>
      <c r="BE10" s="1391"/>
      <c r="BF10" s="1346"/>
      <c r="BG10" s="1389"/>
      <c r="BH10" s="1346"/>
      <c r="BI10" s="1346"/>
      <c r="BJ10" s="1389"/>
      <c r="BK10" s="1346"/>
      <c r="BL10" s="1346"/>
      <c r="BM10" s="1346"/>
      <c r="BN10" s="1346"/>
      <c r="BO10" s="1346"/>
      <c r="BP10" s="1346"/>
      <c r="BQ10" s="1346"/>
      <c r="BR10" s="1346"/>
      <c r="BS10" s="1346"/>
      <c r="BT10" s="1393"/>
      <c r="BU10" s="1391"/>
      <c r="BV10" s="1346"/>
      <c r="BW10" s="1346"/>
      <c r="BX10" s="1346"/>
      <c r="BY10" s="1346"/>
      <c r="BZ10" s="1346"/>
      <c r="CA10" s="1346"/>
      <c r="CB10" s="1346"/>
      <c r="CC10" s="1346"/>
      <c r="CD10" s="1346"/>
      <c r="CE10" s="1346"/>
      <c r="CF10" s="1346"/>
      <c r="CG10" s="1346"/>
      <c r="CH10" s="1346"/>
      <c r="CI10" s="1346"/>
      <c r="CJ10" s="1393"/>
      <c r="CK10" s="1389"/>
      <c r="CL10" s="1346"/>
      <c r="CM10" s="1346"/>
      <c r="CN10" s="1346"/>
      <c r="CO10" s="1392"/>
      <c r="CP10" s="1346"/>
      <c r="CQ10" s="1346"/>
      <c r="CR10" s="1346"/>
      <c r="CS10" s="1346"/>
      <c r="CT10" s="1346"/>
      <c r="CU10" s="1346"/>
      <c r="CV10" s="1346"/>
      <c r="CW10" s="1346"/>
      <c r="CX10" s="1346"/>
      <c r="CY10" s="1391"/>
      <c r="CZ10" s="1346"/>
      <c r="DA10" s="1346"/>
      <c r="DB10" s="1346"/>
      <c r="DC10" s="1346"/>
      <c r="DD10" s="1346"/>
      <c r="DE10" s="1346"/>
      <c r="DF10" s="1346"/>
      <c r="DG10" s="1346"/>
      <c r="DH10" s="1346"/>
      <c r="DI10" s="1346"/>
      <c r="DJ10" s="1392"/>
      <c r="DK10" s="1393"/>
      <c r="DL10" s="1391"/>
      <c r="DM10" s="1346"/>
      <c r="DN10" s="1346"/>
      <c r="DO10" s="1346"/>
      <c r="DP10" s="1346"/>
      <c r="DQ10" s="1346"/>
      <c r="DR10" s="1346"/>
      <c r="DS10" s="1346"/>
      <c r="DT10" s="1346"/>
      <c r="DU10" s="1392"/>
      <c r="DV10" s="1392"/>
      <c r="DW10" s="1392"/>
      <c r="DX10" s="1346"/>
      <c r="DY10" s="1393"/>
      <c r="DZ10" s="1391"/>
      <c r="EA10" s="1389"/>
      <c r="EB10" s="1346"/>
      <c r="EC10" s="1346"/>
      <c r="ED10" s="1346"/>
      <c r="EE10" s="1346"/>
      <c r="EF10" s="1346"/>
      <c r="EG10" s="1346"/>
      <c r="EH10" s="1346"/>
      <c r="EI10" s="1346"/>
      <c r="EJ10" s="1392"/>
      <c r="EK10" s="1392"/>
      <c r="EL10" s="1346"/>
      <c r="EM10" s="1455"/>
      <c r="EN10" s="1346"/>
      <c r="EO10" s="1346"/>
      <c r="EP10" s="1346"/>
      <c r="EQ10" s="1346"/>
      <c r="ER10" s="1346"/>
      <c r="ES10" s="1455"/>
      <c r="ET10" s="1455"/>
      <c r="EU10" s="1346"/>
      <c r="EV10" s="1346"/>
      <c r="EW10" s="1346"/>
      <c r="EX10" s="1392"/>
      <c r="EY10" s="1391"/>
      <c r="EZ10" s="1346"/>
      <c r="FA10" s="1346"/>
      <c r="FB10" s="1346"/>
      <c r="FC10" s="1346"/>
      <c r="FD10" s="1346"/>
      <c r="FE10" s="1346"/>
      <c r="FF10" s="218"/>
      <c r="FG10" s="396"/>
      <c r="FH10" s="396"/>
      <c r="FI10" s="396"/>
      <c r="FJ10" s="396"/>
      <c r="FK10" s="396"/>
      <c r="FL10" s="1291"/>
      <c r="FM10" s="1347"/>
      <c r="FN10" s="1347"/>
      <c r="FO10" s="1347"/>
      <c r="FP10" s="1347"/>
      <c r="FQ10" s="1347"/>
      <c r="FR10" s="1347"/>
      <c r="FS10" s="1347"/>
      <c r="FT10" s="1347"/>
      <c r="FU10" s="1347" t="str">
        <f t="shared" si="8"/>
        <v/>
      </c>
    </row>
    <row r="11" spans="1:177" ht="16.5" thickBot="1" x14ac:dyDescent="0.3">
      <c r="A11" s="1338"/>
      <c r="B11" s="1373" t="s">
        <v>602</v>
      </c>
      <c r="C11" s="1288"/>
      <c r="D11" s="1346"/>
      <c r="E11" s="1400"/>
      <c r="F11" s="1400"/>
      <c r="G11" s="1346"/>
      <c r="H11" s="1346"/>
      <c r="I11" s="1346"/>
      <c r="J11" s="1346"/>
      <c r="K11" s="1346"/>
      <c r="L11" s="1346"/>
      <c r="M11" s="1400"/>
      <c r="N11" s="1346"/>
      <c r="O11" s="1346"/>
      <c r="P11" s="1346"/>
      <c r="Q11" s="1392"/>
      <c r="R11" s="1392"/>
      <c r="S11" s="1392"/>
      <c r="T11" s="1393"/>
      <c r="U11" s="1391"/>
      <c r="V11" s="1346"/>
      <c r="W11" s="1346"/>
      <c r="X11" s="1346"/>
      <c r="Y11" s="1346"/>
      <c r="Z11" s="1346"/>
      <c r="AA11" s="1346"/>
      <c r="AB11" s="1346"/>
      <c r="AC11" s="1346"/>
      <c r="AD11" s="1346"/>
      <c r="AE11" s="1346"/>
      <c r="AF11" s="1346"/>
      <c r="AG11" s="1346"/>
      <c r="AH11" s="1393"/>
      <c r="AI11" s="1391"/>
      <c r="AJ11" s="1346"/>
      <c r="AK11" s="1346"/>
      <c r="AL11" s="1346"/>
      <c r="AM11" s="1346"/>
      <c r="AN11" s="1346"/>
      <c r="AO11" s="1346"/>
      <c r="AP11" s="1392"/>
      <c r="AQ11" s="1392"/>
      <c r="AR11" s="1392"/>
      <c r="AS11" s="1392"/>
      <c r="AT11" s="1392"/>
      <c r="AU11" s="1393"/>
      <c r="AV11" s="1346"/>
      <c r="AW11" s="1389"/>
      <c r="AX11" s="1389"/>
      <c r="AY11" s="1346"/>
      <c r="AZ11" s="1400"/>
      <c r="BA11" s="1389"/>
      <c r="BB11" s="1346"/>
      <c r="BC11" s="1392"/>
      <c r="BD11" s="1393"/>
      <c r="BE11" s="1391"/>
      <c r="BF11" s="1346"/>
      <c r="BG11" s="1389"/>
      <c r="BH11" s="1346"/>
      <c r="BI11" s="1346"/>
      <c r="BJ11" s="1389"/>
      <c r="BK11" s="1346"/>
      <c r="BL11" s="1346"/>
      <c r="BM11" s="1346"/>
      <c r="BN11" s="1346"/>
      <c r="BO11" s="1346"/>
      <c r="BP11" s="1346"/>
      <c r="BQ11" s="1346"/>
      <c r="BR11" s="1346"/>
      <c r="BS11" s="1346"/>
      <c r="BT11" s="1393"/>
      <c r="BU11" s="1391"/>
      <c r="BV11" s="1346"/>
      <c r="BW11" s="1346"/>
      <c r="BX11" s="1346"/>
      <c r="BY11" s="1346"/>
      <c r="BZ11" s="1346"/>
      <c r="CA11" s="1346"/>
      <c r="CB11" s="1346"/>
      <c r="CC11" s="1346"/>
      <c r="CD11" s="1346"/>
      <c r="CE11" s="1346"/>
      <c r="CF11" s="1346"/>
      <c r="CG11" s="1346"/>
      <c r="CH11" s="1346"/>
      <c r="CI11" s="1346"/>
      <c r="CJ11" s="1393"/>
      <c r="CK11" s="1389"/>
      <c r="CL11" s="1346"/>
      <c r="CM11" s="1346"/>
      <c r="CN11" s="1346"/>
      <c r="CO11" s="1392"/>
      <c r="CP11" s="1346"/>
      <c r="CQ11" s="1346"/>
      <c r="CR11" s="1346"/>
      <c r="CS11" s="1346"/>
      <c r="CT11" s="1346"/>
      <c r="CU11" s="1346"/>
      <c r="CV11" s="1346"/>
      <c r="CW11" s="1346"/>
      <c r="CX11" s="1346"/>
      <c r="CY11" s="1391"/>
      <c r="CZ11" s="1346"/>
      <c r="DA11" s="1346"/>
      <c r="DB11" s="1346"/>
      <c r="DC11" s="1346"/>
      <c r="DD11" s="1346"/>
      <c r="DE11" s="1346"/>
      <c r="DF11" s="1346"/>
      <c r="DG11" s="1346"/>
      <c r="DH11" s="1346"/>
      <c r="DI11" s="1346"/>
      <c r="DJ11" s="1392"/>
      <c r="DK11" s="1393"/>
      <c r="DL11" s="1391"/>
      <c r="DM11" s="1346"/>
      <c r="DN11" s="1346"/>
      <c r="DO11" s="1346"/>
      <c r="DP11" s="1346"/>
      <c r="DQ11" s="1346"/>
      <c r="DR11" s="1346"/>
      <c r="DS11" s="1346"/>
      <c r="DT11" s="1346"/>
      <c r="DU11" s="1392"/>
      <c r="DV11" s="1392"/>
      <c r="DW11" s="1392"/>
      <c r="DX11" s="1346"/>
      <c r="DY11" s="1393"/>
      <c r="DZ11" s="1391"/>
      <c r="EA11" s="1389"/>
      <c r="EB11" s="1346"/>
      <c r="EC11" s="1346"/>
      <c r="ED11" s="1346"/>
      <c r="EE11" s="1346"/>
      <c r="EF11" s="1346"/>
      <c r="EG11" s="1346"/>
      <c r="EH11" s="1346"/>
      <c r="EI11" s="1346"/>
      <c r="EJ11" s="1392"/>
      <c r="EK11" s="1392"/>
      <c r="EL11" s="1346"/>
      <c r="EM11" s="1455"/>
      <c r="EN11" s="1346"/>
      <c r="EO11" s="1346"/>
      <c r="EP11" s="1346"/>
      <c r="EQ11" s="1346"/>
      <c r="ER11" s="1346"/>
      <c r="ES11" s="1455"/>
      <c r="ET11" s="1455"/>
      <c r="EU11" s="1346"/>
      <c r="EV11" s="1346"/>
      <c r="EW11" s="1346"/>
      <c r="EX11" s="1392"/>
      <c r="EY11" s="1391"/>
      <c r="EZ11" s="1346"/>
      <c r="FA11" s="1346"/>
      <c r="FB11" s="1346"/>
      <c r="FC11" s="1346"/>
      <c r="FD11" s="1346"/>
      <c r="FE11" s="1346"/>
      <c r="FF11" s="218"/>
      <c r="FG11" s="396"/>
      <c r="FH11" s="396"/>
      <c r="FI11" s="396"/>
      <c r="FJ11" s="396"/>
      <c r="FK11" s="396"/>
      <c r="FL11" s="1291"/>
      <c r="FM11" s="1347"/>
      <c r="FN11" s="1347"/>
      <c r="FO11" s="1347"/>
      <c r="FP11" s="1347"/>
      <c r="FQ11" s="1347"/>
      <c r="FR11" s="1347"/>
      <c r="FS11" s="1347"/>
      <c r="FT11" s="1347"/>
      <c r="FU11" s="1347" t="str">
        <f t="shared" si="8"/>
        <v/>
      </c>
    </row>
    <row r="12" spans="1:177" ht="16.5" thickBot="1" x14ac:dyDescent="0.3">
      <c r="A12" s="1338"/>
      <c r="B12" s="1373" t="s">
        <v>279</v>
      </c>
      <c r="C12" s="1288"/>
      <c r="D12" s="1346"/>
      <c r="E12" s="1400"/>
      <c r="F12" s="1400"/>
      <c r="G12" s="1346"/>
      <c r="H12" s="1346"/>
      <c r="I12" s="1346"/>
      <c r="J12" s="1346"/>
      <c r="K12" s="1346"/>
      <c r="L12" s="1346"/>
      <c r="M12" s="1400"/>
      <c r="N12" s="1346"/>
      <c r="O12" s="1346"/>
      <c r="P12" s="1346"/>
      <c r="Q12" s="1392"/>
      <c r="R12" s="1392"/>
      <c r="S12" s="1392"/>
      <c r="T12" s="1393"/>
      <c r="U12" s="1391"/>
      <c r="V12" s="1346"/>
      <c r="W12" s="1346"/>
      <c r="X12" s="1346"/>
      <c r="Y12" s="1346"/>
      <c r="Z12" s="1346"/>
      <c r="AA12" s="1346"/>
      <c r="AB12" s="1346"/>
      <c r="AC12" s="1346"/>
      <c r="AD12" s="1346"/>
      <c r="AE12" s="1346"/>
      <c r="AF12" s="1346"/>
      <c r="AG12" s="1346"/>
      <c r="AH12" s="1393"/>
      <c r="AI12" s="1391"/>
      <c r="AJ12" s="1346"/>
      <c r="AK12" s="1346"/>
      <c r="AL12" s="1346"/>
      <c r="AM12" s="1346"/>
      <c r="AN12" s="1346"/>
      <c r="AO12" s="1346"/>
      <c r="AP12" s="1392"/>
      <c r="AQ12" s="1392"/>
      <c r="AR12" s="1392"/>
      <c r="AS12" s="1392"/>
      <c r="AT12" s="1392"/>
      <c r="AU12" s="1393"/>
      <c r="AV12" s="1346"/>
      <c r="AW12" s="1389"/>
      <c r="AX12" s="1389"/>
      <c r="AY12" s="1346"/>
      <c r="AZ12" s="1400"/>
      <c r="BA12" s="1389"/>
      <c r="BB12" s="1346"/>
      <c r="BC12" s="1392"/>
      <c r="BD12" s="1393"/>
      <c r="BE12" s="1391"/>
      <c r="BF12" s="1346"/>
      <c r="BG12" s="1389"/>
      <c r="BH12" s="1346"/>
      <c r="BI12" s="1346"/>
      <c r="BJ12" s="1389"/>
      <c r="BK12" s="1346"/>
      <c r="BL12" s="1346"/>
      <c r="BM12" s="1346"/>
      <c r="BN12" s="1346"/>
      <c r="BO12" s="1346"/>
      <c r="BP12" s="1346"/>
      <c r="BQ12" s="1346"/>
      <c r="BR12" s="1346"/>
      <c r="BS12" s="1346"/>
      <c r="BT12" s="1393"/>
      <c r="BU12" s="1391"/>
      <c r="BV12" s="1346"/>
      <c r="BW12" s="1346"/>
      <c r="BX12" s="1346"/>
      <c r="BY12" s="1346"/>
      <c r="BZ12" s="1346"/>
      <c r="CA12" s="1346"/>
      <c r="CB12" s="1346"/>
      <c r="CC12" s="1346"/>
      <c r="CD12" s="1346"/>
      <c r="CE12" s="1346"/>
      <c r="CF12" s="1346"/>
      <c r="CG12" s="1346"/>
      <c r="CH12" s="1346"/>
      <c r="CI12" s="1346"/>
      <c r="CJ12" s="1393"/>
      <c r="CK12" s="1389"/>
      <c r="CL12" s="1346"/>
      <c r="CM12" s="1346"/>
      <c r="CN12" s="1346"/>
      <c r="CO12" s="1392"/>
      <c r="CP12" s="1346"/>
      <c r="CQ12" s="1346"/>
      <c r="CR12" s="1346"/>
      <c r="CS12" s="1346"/>
      <c r="CT12" s="1346"/>
      <c r="CU12" s="1346"/>
      <c r="CV12" s="1346"/>
      <c r="CW12" s="1346"/>
      <c r="CX12" s="1346"/>
      <c r="CY12" s="1391"/>
      <c r="CZ12" s="1346"/>
      <c r="DA12" s="1346"/>
      <c r="DB12" s="1346"/>
      <c r="DC12" s="1346"/>
      <c r="DD12" s="1346"/>
      <c r="DE12" s="1346"/>
      <c r="DF12" s="1346"/>
      <c r="DG12" s="1346"/>
      <c r="DH12" s="1346"/>
      <c r="DI12" s="1346"/>
      <c r="DJ12" s="1392"/>
      <c r="DK12" s="1393"/>
      <c r="DL12" s="1391"/>
      <c r="DM12" s="1346"/>
      <c r="DN12" s="1346"/>
      <c r="DO12" s="1346"/>
      <c r="DP12" s="1346"/>
      <c r="DQ12" s="1346"/>
      <c r="DR12" s="1346"/>
      <c r="DS12" s="1346"/>
      <c r="DT12" s="1346"/>
      <c r="DU12" s="1392"/>
      <c r="DV12" s="1392"/>
      <c r="DW12" s="1392"/>
      <c r="DX12" s="1346"/>
      <c r="DY12" s="1393"/>
      <c r="DZ12" s="1391"/>
      <c r="EA12" s="1389"/>
      <c r="EB12" s="1346"/>
      <c r="EC12" s="1346"/>
      <c r="ED12" s="1346"/>
      <c r="EE12" s="1346"/>
      <c r="EF12" s="1346"/>
      <c r="EG12" s="1346"/>
      <c r="EH12" s="1346"/>
      <c r="EI12" s="1346"/>
      <c r="EJ12" s="1392"/>
      <c r="EK12" s="1392"/>
      <c r="EL12" s="1346"/>
      <c r="EM12" s="1455"/>
      <c r="EN12" s="1346"/>
      <c r="EO12" s="1346"/>
      <c r="EP12" s="1346"/>
      <c r="EQ12" s="1346"/>
      <c r="ER12" s="1346"/>
      <c r="ES12" s="1455"/>
      <c r="ET12" s="1455"/>
      <c r="EU12" s="1346"/>
      <c r="EV12" s="1346"/>
      <c r="EW12" s="1346"/>
      <c r="EX12" s="1392"/>
      <c r="EY12" s="1391"/>
      <c r="EZ12" s="1346"/>
      <c r="FA12" s="1346"/>
      <c r="FB12" s="1346"/>
      <c r="FC12" s="1346"/>
      <c r="FD12" s="1346"/>
      <c r="FE12" s="1346"/>
      <c r="FF12" s="218"/>
      <c r="FG12" s="396"/>
      <c r="FH12" s="396"/>
      <c r="FI12" s="396"/>
      <c r="FJ12" s="396"/>
      <c r="FK12" s="396"/>
      <c r="FL12" s="1291"/>
      <c r="FM12" s="1347"/>
      <c r="FN12" s="1347"/>
      <c r="FO12" s="1347"/>
      <c r="FP12" s="1347"/>
      <c r="FQ12" s="1347"/>
      <c r="FR12" s="1347"/>
      <c r="FS12" s="1347"/>
      <c r="FT12" s="1347"/>
      <c r="FU12" s="1347" t="str">
        <f t="shared" si="8"/>
        <v/>
      </c>
    </row>
    <row r="13" spans="1:177" ht="16.5" thickBot="1" x14ac:dyDescent="0.3">
      <c r="A13" s="1338">
        <v>6</v>
      </c>
      <c r="B13" s="1344" t="s">
        <v>420</v>
      </c>
      <c r="C13" s="1288"/>
      <c r="D13" s="1346"/>
      <c r="E13" s="1400"/>
      <c r="F13" s="1400"/>
      <c r="G13" s="1346"/>
      <c r="H13" s="1397">
        <v>1</v>
      </c>
      <c r="I13" s="1346"/>
      <c r="J13" s="1346"/>
      <c r="K13" s="1346"/>
      <c r="L13" s="1346"/>
      <c r="M13" s="1400">
        <v>1</v>
      </c>
      <c r="N13" s="1346"/>
      <c r="O13" s="1346"/>
      <c r="P13" s="1346"/>
      <c r="Q13" s="1392"/>
      <c r="R13" s="1392"/>
      <c r="S13" s="1392">
        <v>1</v>
      </c>
      <c r="T13" s="1393">
        <v>1</v>
      </c>
      <c r="U13" s="1391"/>
      <c r="V13" s="1346"/>
      <c r="W13" s="1346"/>
      <c r="X13" s="1346"/>
      <c r="Y13" s="1346"/>
      <c r="Z13" s="1346"/>
      <c r="AA13" s="1346">
        <v>1</v>
      </c>
      <c r="AB13" s="1346"/>
      <c r="AC13" s="1346"/>
      <c r="AD13" s="1346"/>
      <c r="AE13" s="1346">
        <v>1</v>
      </c>
      <c r="AF13" s="1346">
        <v>1</v>
      </c>
      <c r="AG13" s="1346"/>
      <c r="AH13" s="1393"/>
      <c r="AI13" s="1391"/>
      <c r="AJ13" s="1346">
        <v>1</v>
      </c>
      <c r="AK13" s="1346">
        <v>1</v>
      </c>
      <c r="AL13" s="1346"/>
      <c r="AM13" s="1346">
        <v>1</v>
      </c>
      <c r="AN13" s="1346"/>
      <c r="AO13" s="1346"/>
      <c r="AP13" s="1392"/>
      <c r="AQ13" s="1392"/>
      <c r="AR13" s="1392"/>
      <c r="AS13" s="1392"/>
      <c r="AT13" s="1392"/>
      <c r="AU13" s="1393"/>
      <c r="AV13" s="1346"/>
      <c r="AW13" s="1389"/>
      <c r="AX13" s="1389"/>
      <c r="AY13" s="1346"/>
      <c r="AZ13" s="1400">
        <v>1</v>
      </c>
      <c r="BA13" s="1389"/>
      <c r="BB13" s="1346"/>
      <c r="BC13" s="1392"/>
      <c r="BD13" s="1393"/>
      <c r="BE13" s="1391"/>
      <c r="BF13" s="1346">
        <v>1</v>
      </c>
      <c r="BG13" s="1411"/>
      <c r="BH13" s="1346"/>
      <c r="BI13" s="1346">
        <v>1</v>
      </c>
      <c r="BJ13" s="1389"/>
      <c r="BK13" s="1346"/>
      <c r="BL13" s="1346">
        <v>1</v>
      </c>
      <c r="BM13" s="1346">
        <v>1</v>
      </c>
      <c r="BN13" s="1346"/>
      <c r="BO13" s="1346"/>
      <c r="BP13" s="1346"/>
      <c r="BQ13" s="1346"/>
      <c r="BR13" s="1346"/>
      <c r="BS13" s="1346">
        <v>1</v>
      </c>
      <c r="BT13" s="1393">
        <v>1</v>
      </c>
      <c r="BU13" s="1391">
        <v>1</v>
      </c>
      <c r="BV13" s="1346"/>
      <c r="BW13" s="1346">
        <v>1</v>
      </c>
      <c r="BX13" s="1346">
        <v>1</v>
      </c>
      <c r="BY13" s="1346"/>
      <c r="BZ13" s="1346">
        <v>1</v>
      </c>
      <c r="CA13" s="1346"/>
      <c r="CB13" s="1346"/>
      <c r="CC13" s="1346"/>
      <c r="CD13" s="1346">
        <v>1</v>
      </c>
      <c r="CE13" s="1346"/>
      <c r="CF13" s="1346"/>
      <c r="CG13" s="1346"/>
      <c r="CH13" s="1346"/>
      <c r="CI13" s="1346"/>
      <c r="CJ13" s="1393"/>
      <c r="CK13" s="1389"/>
      <c r="CL13" s="1346"/>
      <c r="CM13" s="1346"/>
      <c r="CN13" s="1346"/>
      <c r="CO13" s="1392"/>
      <c r="CP13" s="1346"/>
      <c r="CQ13" s="1346"/>
      <c r="CR13" s="1346"/>
      <c r="CS13" s="1346"/>
      <c r="CT13" s="1346"/>
      <c r="CU13" s="1346"/>
      <c r="CV13" s="1390">
        <v>1</v>
      </c>
      <c r="CW13" s="1346"/>
      <c r="CX13" s="1346"/>
      <c r="CY13" s="1391"/>
      <c r="CZ13" s="1346"/>
      <c r="DA13" s="1346"/>
      <c r="DB13" s="1346"/>
      <c r="DC13" s="1346"/>
      <c r="DD13" s="1346"/>
      <c r="DE13" s="1346"/>
      <c r="DF13" s="1346"/>
      <c r="DG13" s="1346"/>
      <c r="DH13" s="1346"/>
      <c r="DI13" s="1346"/>
      <c r="DJ13" s="1392"/>
      <c r="DK13" s="1393"/>
      <c r="DL13" s="1391"/>
      <c r="DM13" s="1346"/>
      <c r="DN13" s="1346"/>
      <c r="DO13" s="1346"/>
      <c r="DP13" s="1346"/>
      <c r="DQ13" s="1346"/>
      <c r="DR13" s="1346"/>
      <c r="DS13" s="1346"/>
      <c r="DT13" s="1346"/>
      <c r="DU13" s="1392">
        <v>1</v>
      </c>
      <c r="DV13" s="1392"/>
      <c r="DW13" s="1392"/>
      <c r="DX13" s="1346"/>
      <c r="DY13" s="1393"/>
      <c r="DZ13" s="1391"/>
      <c r="EA13" s="1389"/>
      <c r="EB13" s="1415">
        <v>1</v>
      </c>
      <c r="EC13" s="1346"/>
      <c r="ED13" s="1346"/>
      <c r="EE13" s="1346"/>
      <c r="EF13" s="1346"/>
      <c r="EG13" s="1346"/>
      <c r="EH13" s="1346"/>
      <c r="EI13" s="1346"/>
      <c r="EJ13" s="1392"/>
      <c r="EK13" s="1392"/>
      <c r="EL13" s="1346"/>
      <c r="EM13" s="1455"/>
      <c r="EN13" s="1346"/>
      <c r="EO13" s="1346"/>
      <c r="EP13" s="1410">
        <v>1</v>
      </c>
      <c r="EQ13" s="1346"/>
      <c r="ER13" s="1346"/>
      <c r="ES13" s="1455"/>
      <c r="ET13" s="1455">
        <v>1</v>
      </c>
      <c r="EU13" s="1346"/>
      <c r="EV13" s="1346"/>
      <c r="EW13" s="1346"/>
      <c r="EX13" s="1392"/>
      <c r="EY13" s="1391">
        <v>1</v>
      </c>
      <c r="EZ13" s="1346">
        <v>1</v>
      </c>
      <c r="FA13" s="1346">
        <v>1</v>
      </c>
      <c r="FB13" s="1346">
        <v>1</v>
      </c>
      <c r="FC13" s="1346">
        <v>1</v>
      </c>
      <c r="FD13" s="1346">
        <v>1</v>
      </c>
      <c r="FE13" s="1346">
        <v>1</v>
      </c>
      <c r="FF13" s="218">
        <f>SUM(D13+G13+N13+R13+U13+Y13+AC13+AL13+AR13+AX13+BD13+BH13+BP13+CA13+CG13+CM13+CS13+CY13+DC13+DI13+DO13+DS13+DX13+EE13+EV13)</f>
        <v>0</v>
      </c>
      <c r="FG13" s="396">
        <f>SUM(H13+K13+O13+S13+V13+Z13+AD13+AG13+AI13+AM13+AO13+AS13+AU13+AY13+BA13+BE13+BI13+BK13+BQ13+BV13+CB13+CE13+CH13+CK13+CN13+CQ13+CT13+CW13+CZ13+DD13+DF13+DJ13+DM13+DP13+DT13+DV13+DY13+EB13+EF13+EP13+EW13)</f>
        <v>6</v>
      </c>
      <c r="FH13" s="396">
        <f>SUM(C13+I13+L13+P13+T13+W13+AA13+AE13+AH13+AJ13+AN13+AP13+AT13+AV13+BB13+BF13+BJ13+BN13+BR13+BY13+CC13+CF13+CI13+CL13+CO13+CR13+CU13+CX13+DA13+DE13+DG13+DK13+DN13+DQ13+DU13+DW13+DZ13+EC13+EI13+ER13+EX13)</f>
        <v>6</v>
      </c>
      <c r="FI13" s="396">
        <f>SUM(E13+F13+M13+AZ13+EM13+ES13+ET13)</f>
        <v>3</v>
      </c>
      <c r="FJ13" s="396">
        <f>SUM(J13+Q13+X13+AB13+AF13+AK13+AQ13+AW13+BC13+BG13+BO13+CD13+CJ13+CP13+CV13+DB13+DH13+DL13+DR13+EA13+ED13+EM13+EU13)</f>
        <v>4</v>
      </c>
      <c r="FK13" s="396">
        <f>SUM(BL13+BM13+BS13+BT13+BU13+BW13+BX13+BZ13+EG13+EH13+EJ13+EK13+EL13+EN13+EO13+EQ13+EY13+EZ13+FA13+FB13+FC13+FD13+FE13)</f>
        <v>15</v>
      </c>
      <c r="FL13" s="1291">
        <f>SUM(FF13:FK13)</f>
        <v>34</v>
      </c>
      <c r="FM13" s="1347" t="str">
        <f t="shared" si="0"/>
        <v/>
      </c>
      <c r="FN13" s="1347" t="str">
        <f t="shared" si="1"/>
        <v/>
      </c>
      <c r="FO13" s="1347" t="str">
        <f t="shared" si="2"/>
        <v/>
      </c>
      <c r="FP13" s="1347" t="str">
        <f t="shared" si="3"/>
        <v/>
      </c>
      <c r="FQ13" s="1347" t="str">
        <f t="shared" si="4"/>
        <v/>
      </c>
      <c r="FR13" s="1347">
        <f t="shared" si="5"/>
        <v>1</v>
      </c>
      <c r="FS13" s="1347" t="str">
        <f t="shared" si="6"/>
        <v/>
      </c>
      <c r="FT13" s="1347" t="str">
        <f t="shared" si="7"/>
        <v/>
      </c>
      <c r="FU13" s="1347" t="str">
        <f t="shared" si="8"/>
        <v/>
      </c>
    </row>
    <row r="14" spans="1:177" ht="16.5" thickBot="1" x14ac:dyDescent="0.3">
      <c r="A14" s="1338">
        <v>7</v>
      </c>
      <c r="B14" s="1152" t="s">
        <v>1449</v>
      </c>
      <c r="C14" s="1288">
        <v>1</v>
      </c>
      <c r="D14" s="1346"/>
      <c r="E14" s="1400"/>
      <c r="F14" s="1400"/>
      <c r="G14" s="1346"/>
      <c r="H14" s="1346"/>
      <c r="I14" s="1346"/>
      <c r="J14" s="1346"/>
      <c r="K14" s="1346"/>
      <c r="L14" s="1346"/>
      <c r="M14" s="1400"/>
      <c r="N14" s="1346"/>
      <c r="O14" s="1346"/>
      <c r="P14" s="1346"/>
      <c r="Q14" s="1392"/>
      <c r="R14" s="1392"/>
      <c r="S14" s="1392"/>
      <c r="T14" s="1393">
        <v>1</v>
      </c>
      <c r="U14" s="1391"/>
      <c r="V14" s="1346"/>
      <c r="W14" s="1346"/>
      <c r="X14" s="1346">
        <v>1</v>
      </c>
      <c r="Y14" s="1346"/>
      <c r="Z14" s="1346"/>
      <c r="AA14" s="1346"/>
      <c r="AB14" s="1346"/>
      <c r="AC14" s="1346"/>
      <c r="AD14" s="1346"/>
      <c r="AE14" s="1346"/>
      <c r="AF14" s="1346"/>
      <c r="AG14" s="1346"/>
      <c r="AH14" s="1393"/>
      <c r="AI14" s="1391"/>
      <c r="AJ14" s="1397">
        <v>1</v>
      </c>
      <c r="AK14" s="1346"/>
      <c r="AL14" s="1346"/>
      <c r="AM14" s="1346"/>
      <c r="AN14" s="1346"/>
      <c r="AO14" s="1346"/>
      <c r="AP14" s="1392"/>
      <c r="AQ14" s="1392"/>
      <c r="AR14" s="1392"/>
      <c r="AS14" s="1392"/>
      <c r="AT14" s="1392"/>
      <c r="AU14" s="1393"/>
      <c r="AV14" s="1346"/>
      <c r="AW14" s="1389"/>
      <c r="AX14" s="1389"/>
      <c r="AY14" s="1346"/>
      <c r="AZ14" s="1400">
        <v>1</v>
      </c>
      <c r="BA14" s="1389"/>
      <c r="BB14" s="1346"/>
      <c r="BC14" s="1392"/>
      <c r="BD14" s="1393"/>
      <c r="BE14" s="1391"/>
      <c r="BF14" s="1346"/>
      <c r="BG14" s="1389"/>
      <c r="BH14" s="1346"/>
      <c r="BI14" s="1346"/>
      <c r="BJ14" s="1389"/>
      <c r="BK14" s="1346"/>
      <c r="BL14" s="1346"/>
      <c r="BM14" s="1346"/>
      <c r="BN14" s="1346"/>
      <c r="BO14" s="1346"/>
      <c r="BP14" s="1346"/>
      <c r="BQ14" s="1346"/>
      <c r="BR14" s="1346"/>
      <c r="BS14" s="1346"/>
      <c r="BT14" s="1393"/>
      <c r="BU14" s="1391"/>
      <c r="BV14" s="1346"/>
      <c r="BW14" s="1346"/>
      <c r="BX14" s="1346"/>
      <c r="BY14" s="1346"/>
      <c r="BZ14" s="1346"/>
      <c r="CA14" s="1346"/>
      <c r="CB14" s="1346"/>
      <c r="CC14" s="1346"/>
      <c r="CD14" s="1346"/>
      <c r="CE14" s="1346"/>
      <c r="CF14" s="1346"/>
      <c r="CG14" s="1346"/>
      <c r="CH14" s="1346"/>
      <c r="CI14" s="1346"/>
      <c r="CJ14" s="1393"/>
      <c r="CK14" s="1389"/>
      <c r="CL14" s="1346"/>
      <c r="CM14" s="1346"/>
      <c r="CN14" s="1346"/>
      <c r="CO14" s="1392"/>
      <c r="CP14" s="1346"/>
      <c r="CQ14" s="1346"/>
      <c r="CR14" s="1346"/>
      <c r="CS14" s="1346"/>
      <c r="CT14" s="1346"/>
      <c r="CU14" s="1346"/>
      <c r="CV14" s="1346"/>
      <c r="CW14" s="1346"/>
      <c r="CX14" s="1346"/>
      <c r="CY14" s="1391"/>
      <c r="CZ14" s="1346"/>
      <c r="DA14" s="1346"/>
      <c r="DB14" s="1346"/>
      <c r="DC14" s="1346"/>
      <c r="DD14" s="1346"/>
      <c r="DE14" s="1346"/>
      <c r="DF14" s="1346"/>
      <c r="DG14" s="1346"/>
      <c r="DH14" s="1346"/>
      <c r="DI14" s="1346"/>
      <c r="DJ14" s="1392"/>
      <c r="DK14" s="1393"/>
      <c r="DL14" s="1391"/>
      <c r="DM14" s="1346"/>
      <c r="DN14" s="1346"/>
      <c r="DO14" s="1346"/>
      <c r="DP14" s="1346"/>
      <c r="DQ14" s="1346"/>
      <c r="DR14" s="1346"/>
      <c r="DS14" s="1346"/>
      <c r="DT14" s="1346"/>
      <c r="DU14" s="1346"/>
      <c r="DV14" s="1346"/>
      <c r="DW14" s="1346"/>
      <c r="DX14" s="1346"/>
      <c r="DY14" s="1393"/>
      <c r="DZ14" s="1391"/>
      <c r="EA14" s="1389"/>
      <c r="EB14" s="1346"/>
      <c r="EC14" s="1346"/>
      <c r="ED14" s="1346"/>
      <c r="EE14" s="1346"/>
      <c r="EF14" s="1346"/>
      <c r="EG14" s="1346"/>
      <c r="EH14" s="1346"/>
      <c r="EI14" s="1346"/>
      <c r="EJ14" s="1346"/>
      <c r="EK14" s="1392"/>
      <c r="EL14" s="1346"/>
      <c r="EM14" s="1455"/>
      <c r="EN14" s="1346"/>
      <c r="EO14" s="1346"/>
      <c r="EP14" s="1346"/>
      <c r="EQ14" s="1346"/>
      <c r="ER14" s="1346"/>
      <c r="ES14" s="1455"/>
      <c r="ET14" s="1455"/>
      <c r="EU14" s="1346"/>
      <c r="EV14" s="1346"/>
      <c r="EW14" s="1346"/>
      <c r="EX14" s="1392"/>
      <c r="EY14" s="1391"/>
      <c r="EZ14" s="1346"/>
      <c r="FA14" s="1346"/>
      <c r="FB14" s="1346"/>
      <c r="FC14" s="1346"/>
      <c r="FD14" s="1346"/>
      <c r="FE14" s="1346"/>
      <c r="FF14" s="218">
        <f>SUM(D14+G14+N14+R14+U14+Y14+AC14+AL14+AR14+AX14+BD14+BH14+BP14+CA14+CG14+CM14+CS14+CY14+DC14+DI14+DO14+DS14+DX14+EE14+EV14)</f>
        <v>0</v>
      </c>
      <c r="FG14" s="396">
        <f>SUM(H14+K14+O14+S14+V14+Z14+AD14+AG14+AI14+AM14+AO14+AS14+AU14+AY14+BA14+BE14+BI14+BK14+BQ14+BV14+CB14+CE14+CH14+CK14+CN14+CQ14+CT14+CW14+CZ14+DD14+DF14+DJ14+DM14+DP14+DT14+DV14+DY14+EB14+EF14+EP14+EW14)</f>
        <v>0</v>
      </c>
      <c r="FH14" s="396">
        <f>SUM(C14+I14+L14+P14+T14+W14+AA14+AE14+AH14+AJ14+AN14+AP14+AT14+AV14+BB14+BF14+BJ14+BN14+BR14+BY14+CC14+CF14+CI14+CL14+CO14+CR14+CU14+CX14+DA14+DE14+DG14+DK14+DN14+DQ14+DU14+DW14+DZ14+EC14+EI14+ER14+EX14)</f>
        <v>3</v>
      </c>
      <c r="FI14" s="396">
        <f>SUM(E14+F14+M14+AZ14+EM14+ES14+ET14)</f>
        <v>1</v>
      </c>
      <c r="FJ14" s="396">
        <f>SUM(J14+Q14+X14+AB14+AF14+AK14+AQ14+AW14+BC14+BG14+BO14+CD14+CJ14+CP14+CV14+DB14+DH14+DL14+DR14+EA14+ED14+EM14+EU14)</f>
        <v>1</v>
      </c>
      <c r="FK14" s="396">
        <f>SUM(BL14+BM14+BS14+BT14+BU14+BW14+BX14+BZ14+EG14+EH14+EJ14+EK14+EL14+EN14+EO14+EQ14+EY14+EZ14+FA14+FB14+FC14+FD14+FE14)</f>
        <v>0</v>
      </c>
      <c r="FL14" s="1291">
        <f>SUM(FF14:FK14)</f>
        <v>5</v>
      </c>
      <c r="FM14" s="1347" t="str">
        <f t="shared" si="0"/>
        <v/>
      </c>
      <c r="FN14" s="1347">
        <f t="shared" si="1"/>
        <v>1</v>
      </c>
      <c r="FO14" s="1347" t="str">
        <f t="shared" si="2"/>
        <v/>
      </c>
      <c r="FP14" s="1347" t="str">
        <f t="shared" si="3"/>
        <v/>
      </c>
      <c r="FQ14" s="1347" t="str">
        <f t="shared" si="4"/>
        <v/>
      </c>
      <c r="FR14" s="1347" t="str">
        <f t="shared" si="5"/>
        <v/>
      </c>
      <c r="FS14" s="1347" t="str">
        <f t="shared" si="6"/>
        <v/>
      </c>
      <c r="FT14" s="1347" t="str">
        <f t="shared" si="7"/>
        <v/>
      </c>
      <c r="FU14" s="1347" t="str">
        <f t="shared" si="8"/>
        <v/>
      </c>
    </row>
    <row r="15" spans="1:177" ht="16.5" thickBot="1" x14ac:dyDescent="0.3">
      <c r="A15" s="1338">
        <v>8</v>
      </c>
      <c r="B15" s="1343" t="s">
        <v>1667</v>
      </c>
      <c r="C15" s="1288"/>
      <c r="D15" s="1346"/>
      <c r="E15" s="1400"/>
      <c r="F15" s="1400"/>
      <c r="G15" s="1346"/>
      <c r="H15" s="1346"/>
      <c r="I15" s="1346"/>
      <c r="J15" s="1346"/>
      <c r="K15" s="1346"/>
      <c r="L15" s="1346"/>
      <c r="M15" s="1400"/>
      <c r="N15" s="1346"/>
      <c r="O15" s="1346"/>
      <c r="P15" s="1346"/>
      <c r="Q15" s="1392"/>
      <c r="R15" s="1392"/>
      <c r="S15" s="1392"/>
      <c r="T15" s="1393"/>
      <c r="U15" s="1391"/>
      <c r="V15" s="1346"/>
      <c r="W15" s="1346"/>
      <c r="X15" s="1346"/>
      <c r="Y15" s="1346"/>
      <c r="Z15" s="1346"/>
      <c r="AA15" s="1346"/>
      <c r="AB15" s="1346"/>
      <c r="AC15" s="1346"/>
      <c r="AD15" s="1346"/>
      <c r="AE15" s="1346"/>
      <c r="AF15" s="1346"/>
      <c r="AG15" s="1346"/>
      <c r="AH15" s="1393"/>
      <c r="AI15" s="1391"/>
      <c r="AJ15" s="1346"/>
      <c r="AK15" s="1346"/>
      <c r="AL15" s="1346"/>
      <c r="AM15" s="1346"/>
      <c r="AN15" s="1346"/>
      <c r="AO15" s="1346"/>
      <c r="AP15" s="1392"/>
      <c r="AQ15" s="1392"/>
      <c r="AR15" s="1392"/>
      <c r="AS15" s="1392"/>
      <c r="AT15" s="1392"/>
      <c r="AU15" s="1393"/>
      <c r="AV15" s="1346"/>
      <c r="AW15" s="1389"/>
      <c r="AX15" s="1389"/>
      <c r="AY15" s="1346"/>
      <c r="AZ15" s="1400"/>
      <c r="BA15" s="1389"/>
      <c r="BB15" s="1346"/>
      <c r="BC15" s="1392"/>
      <c r="BD15" s="1393"/>
      <c r="BE15" s="1391"/>
      <c r="BF15" s="1346"/>
      <c r="BG15" s="1389"/>
      <c r="BH15" s="1346"/>
      <c r="BI15" s="1346"/>
      <c r="BJ15" s="1389"/>
      <c r="BK15" s="1346"/>
      <c r="BL15" s="1346"/>
      <c r="BM15" s="1346"/>
      <c r="BN15" s="1346"/>
      <c r="BO15" s="1346"/>
      <c r="BP15" s="1346"/>
      <c r="BQ15" s="1346"/>
      <c r="BR15" s="1346"/>
      <c r="BS15" s="1346"/>
      <c r="BT15" s="1393"/>
      <c r="BU15" s="1391"/>
      <c r="BV15" s="1346"/>
      <c r="BW15" s="1346"/>
      <c r="BX15" s="1346"/>
      <c r="BY15" s="1346"/>
      <c r="BZ15" s="1346"/>
      <c r="CA15" s="1346"/>
      <c r="CB15" s="1346"/>
      <c r="CC15" s="1346"/>
      <c r="CD15" s="1346"/>
      <c r="CE15" s="1346"/>
      <c r="CF15" s="1346"/>
      <c r="CG15" s="1346"/>
      <c r="CH15" s="1346"/>
      <c r="CI15" s="1346"/>
      <c r="CJ15" s="1393"/>
      <c r="CK15" s="1389"/>
      <c r="CL15" s="1346"/>
      <c r="CM15" s="1346"/>
      <c r="CN15" s="1346"/>
      <c r="CO15" s="1392"/>
      <c r="CP15" s="1346"/>
      <c r="CQ15" s="1346"/>
      <c r="CR15" s="1346"/>
      <c r="CS15" s="1346"/>
      <c r="CT15" s="1346"/>
      <c r="CU15" s="1346"/>
      <c r="CV15" s="1346"/>
      <c r="CW15" s="1346"/>
      <c r="CX15" s="1346"/>
      <c r="CY15" s="1391"/>
      <c r="CZ15" s="1346"/>
      <c r="DA15" s="1346"/>
      <c r="DB15" s="1346"/>
      <c r="DC15" s="1346"/>
      <c r="DD15" s="1346"/>
      <c r="DE15" s="1346"/>
      <c r="DF15" s="1346"/>
      <c r="DG15" s="1346"/>
      <c r="DH15" s="1346"/>
      <c r="DI15" s="1346"/>
      <c r="DJ15" s="1392"/>
      <c r="DK15" s="1393"/>
      <c r="DL15" s="1391"/>
      <c r="DM15" s="1346"/>
      <c r="DN15" s="1346"/>
      <c r="DO15" s="1346"/>
      <c r="DP15" s="1346"/>
      <c r="DQ15" s="1346"/>
      <c r="DR15" s="1346"/>
      <c r="DS15" s="1346"/>
      <c r="DT15" s="1346"/>
      <c r="DU15" s="1346"/>
      <c r="DV15" s="1346"/>
      <c r="DW15" s="1346"/>
      <c r="DX15" s="1346"/>
      <c r="DY15" s="1393"/>
      <c r="DZ15" s="1391"/>
      <c r="EA15" s="1389"/>
      <c r="EB15" s="1346"/>
      <c r="EC15" s="1346"/>
      <c r="ED15" s="1346"/>
      <c r="EE15" s="1346"/>
      <c r="EF15" s="1346"/>
      <c r="EG15" s="1346"/>
      <c r="EH15" s="1346"/>
      <c r="EI15" s="1346"/>
      <c r="EJ15" s="1346"/>
      <c r="EK15" s="1392"/>
      <c r="EL15" s="1346"/>
      <c r="EM15" s="1455"/>
      <c r="EN15" s="1346"/>
      <c r="EO15" s="1346"/>
      <c r="EP15" s="1346"/>
      <c r="EQ15" s="1346"/>
      <c r="ER15" s="1346"/>
      <c r="ES15" s="1455"/>
      <c r="ET15" s="1455"/>
      <c r="EU15" s="1346"/>
      <c r="EV15" s="1346"/>
      <c r="EW15" s="1346"/>
      <c r="EX15" s="1392"/>
      <c r="EY15" s="1391"/>
      <c r="EZ15" s="1346"/>
      <c r="FA15" s="1346"/>
      <c r="FB15" s="1346"/>
      <c r="FC15" s="1346"/>
      <c r="FD15" s="1346"/>
      <c r="FE15" s="1346"/>
      <c r="FF15" s="218">
        <f>SUM(D15+G15+N15+R15+U15+Y15+AC15+AL15+AR15+AX15+BD15+BH15+BP15+CA15+CG15+CM15+CS15+CY15+DC15+DI15+DO15+DS15+DX15+EE15+EV15)</f>
        <v>0</v>
      </c>
      <c r="FG15" s="396">
        <f>SUM(H15+K15+O15+S15+V15+Z15+AD15+AG15+AI15+AM15+AO15+AS15+AU15+AY15+BA15+BE15+BI15+BK15+BQ15+BV15+CB15+CE15+CH15+CK15+CN15+CQ15+CT15+CW15+CZ15+DD15+DF15+DJ15+DM15+DP15+DT15+DV15+DY15+EB15+EF15+EP15+EW15)</f>
        <v>0</v>
      </c>
      <c r="FH15" s="396">
        <f>SUM(C15+I15+L15+P15+T15+W15+AA15+AE15+AH15+AJ15+AN15+AP15+AT15+AV15+BB15+BF15+BJ15+BN15+BR15+BY15+CC15+CF15+CI15+CL15+CO15+CR15+CU15+CX15+DA15+DE15+DG15+DK15+DN15+DQ15+DU15+DW15+DZ15+EC15+EI15+ER15+EX15)</f>
        <v>0</v>
      </c>
      <c r="FI15" s="396">
        <f>SUM(E15+F15+M15+AZ15+EM15+ES15+ET15)</f>
        <v>0</v>
      </c>
      <c r="FJ15" s="396">
        <f>SUM(J15+Q15+X15+AB15+AF15+AK15+AQ15+AW15+BC15+BG15+BO15+CD15+CJ15+CP15+CV15+DB15+DH15+DL15+DR15+EA15+ED15+EM15+EU15)</f>
        <v>0</v>
      </c>
      <c r="FK15" s="396">
        <f>SUM(BL15+BM15+BS15+BT15+BU15+BW15+BX15+BZ15+EG15+EH15+EJ15+EK15+EL15+EN15+EO15+EQ15+EY15+EZ15+FA15+FB15+FC15+FD15+FE15)</f>
        <v>0</v>
      </c>
      <c r="FL15" s="1291">
        <f>SUM(FF15:FK15)</f>
        <v>0</v>
      </c>
      <c r="FM15" s="1347">
        <f t="shared" si="0"/>
        <v>1</v>
      </c>
      <c r="FN15" s="1347" t="str">
        <f t="shared" si="1"/>
        <v/>
      </c>
      <c r="FO15" s="1347" t="str">
        <f t="shared" si="2"/>
        <v/>
      </c>
      <c r="FP15" s="1347" t="str">
        <f t="shared" si="3"/>
        <v/>
      </c>
      <c r="FQ15" s="1347" t="str">
        <f t="shared" si="4"/>
        <v/>
      </c>
      <c r="FR15" s="1347" t="str">
        <f t="shared" si="5"/>
        <v/>
      </c>
      <c r="FS15" s="1347" t="str">
        <f t="shared" si="6"/>
        <v/>
      </c>
      <c r="FT15" s="1347" t="str">
        <f t="shared" si="7"/>
        <v/>
      </c>
      <c r="FU15" s="1347" t="str">
        <f t="shared" si="8"/>
        <v/>
      </c>
    </row>
    <row r="16" spans="1:177" ht="16.5" thickBot="1" x14ac:dyDescent="0.3">
      <c r="A16" s="1338">
        <v>9</v>
      </c>
      <c r="B16" s="1343" t="s">
        <v>1604</v>
      </c>
      <c r="C16" s="1288"/>
      <c r="D16" s="1346"/>
      <c r="E16" s="1400"/>
      <c r="F16" s="1400"/>
      <c r="G16" s="1346"/>
      <c r="H16" s="1346"/>
      <c r="I16" s="1346"/>
      <c r="J16" s="1346"/>
      <c r="K16" s="1346"/>
      <c r="L16" s="1346"/>
      <c r="M16" s="1400"/>
      <c r="N16" s="1346"/>
      <c r="O16" s="1346"/>
      <c r="P16" s="1346"/>
      <c r="Q16" s="1392"/>
      <c r="R16" s="1392">
        <v>1</v>
      </c>
      <c r="S16" s="1392"/>
      <c r="T16" s="1393"/>
      <c r="U16" s="1391"/>
      <c r="V16" s="1346"/>
      <c r="W16" s="1346"/>
      <c r="X16" s="1346"/>
      <c r="Y16" s="1346">
        <v>1</v>
      </c>
      <c r="Z16" s="1346"/>
      <c r="AA16" s="1346"/>
      <c r="AB16" s="1346"/>
      <c r="AC16" s="1346">
        <v>1</v>
      </c>
      <c r="AD16" s="1346"/>
      <c r="AE16" s="1346"/>
      <c r="AF16" s="1346"/>
      <c r="AG16" s="1346"/>
      <c r="AH16" s="1393"/>
      <c r="AI16" s="1391"/>
      <c r="AJ16" s="1346"/>
      <c r="AK16" s="1346"/>
      <c r="AL16" s="1346"/>
      <c r="AM16" s="1346"/>
      <c r="AN16" s="1346"/>
      <c r="AO16" s="1346"/>
      <c r="AP16" s="1392"/>
      <c r="AQ16" s="1392"/>
      <c r="AR16" s="1392"/>
      <c r="AS16" s="1392"/>
      <c r="AT16" s="1392"/>
      <c r="AU16" s="1393"/>
      <c r="AV16" s="1346"/>
      <c r="AW16" s="1389"/>
      <c r="AX16" s="1389"/>
      <c r="AY16" s="1346"/>
      <c r="AZ16" s="1400">
        <v>1</v>
      </c>
      <c r="BA16" s="1389"/>
      <c r="BB16" s="1346"/>
      <c r="BC16" s="1392"/>
      <c r="BD16" s="1393">
        <v>1</v>
      </c>
      <c r="BE16" s="1391"/>
      <c r="BF16" s="1346"/>
      <c r="BG16" s="1389"/>
      <c r="BH16" s="1346">
        <v>1</v>
      </c>
      <c r="BI16" s="1346"/>
      <c r="BJ16" s="1389"/>
      <c r="BK16" s="1346"/>
      <c r="BL16" s="1346"/>
      <c r="BM16" s="1346"/>
      <c r="BN16" s="1346"/>
      <c r="BO16" s="1346"/>
      <c r="BP16" s="1346"/>
      <c r="BQ16" s="1346"/>
      <c r="BR16" s="1346"/>
      <c r="BS16" s="1346"/>
      <c r="BT16" s="1393"/>
      <c r="BU16" s="1391"/>
      <c r="BV16" s="1346"/>
      <c r="BW16" s="1346"/>
      <c r="BX16" s="1346"/>
      <c r="BY16" s="1346"/>
      <c r="BZ16" s="1346"/>
      <c r="CA16" s="1346"/>
      <c r="CB16" s="1346"/>
      <c r="CC16" s="1346"/>
      <c r="CD16" s="1346"/>
      <c r="CE16" s="1346"/>
      <c r="CF16" s="1346"/>
      <c r="CG16" s="1346"/>
      <c r="CH16" s="1346"/>
      <c r="CI16" s="1346"/>
      <c r="CJ16" s="1393"/>
      <c r="CK16" s="1389"/>
      <c r="CL16" s="1346"/>
      <c r="CM16" s="1346"/>
      <c r="CN16" s="1346"/>
      <c r="CO16" s="1392"/>
      <c r="CP16" s="1346"/>
      <c r="CQ16" s="1346"/>
      <c r="CR16" s="1346"/>
      <c r="CS16" s="1346"/>
      <c r="CT16" s="1346"/>
      <c r="CU16" s="1346"/>
      <c r="CV16" s="1346"/>
      <c r="CW16" s="1346"/>
      <c r="CX16" s="1346"/>
      <c r="CY16" s="1391"/>
      <c r="CZ16" s="1346"/>
      <c r="DA16" s="1346"/>
      <c r="DB16" s="1346"/>
      <c r="DC16" s="1346"/>
      <c r="DD16" s="1346"/>
      <c r="DE16" s="1346"/>
      <c r="DF16" s="1346"/>
      <c r="DG16" s="1346"/>
      <c r="DH16" s="1346"/>
      <c r="DI16" s="1346"/>
      <c r="DJ16" s="1392"/>
      <c r="DK16" s="1393"/>
      <c r="DL16" s="1391"/>
      <c r="DM16" s="1346"/>
      <c r="DN16" s="1346"/>
      <c r="DO16" s="1346"/>
      <c r="DP16" s="1346"/>
      <c r="DQ16" s="1346"/>
      <c r="DR16" s="1346"/>
      <c r="DS16" s="1346"/>
      <c r="DT16" s="1346"/>
      <c r="DU16" s="1346"/>
      <c r="DV16" s="1346"/>
      <c r="DW16" s="1346"/>
      <c r="DX16" s="1346"/>
      <c r="DY16" s="1393"/>
      <c r="DZ16" s="1391"/>
      <c r="EA16" s="1389"/>
      <c r="EB16" s="1346"/>
      <c r="EC16" s="1346"/>
      <c r="ED16" s="1346"/>
      <c r="EE16" s="1346"/>
      <c r="EF16" s="1346"/>
      <c r="EG16" s="1346"/>
      <c r="EH16" s="1346"/>
      <c r="EI16" s="1346"/>
      <c r="EJ16" s="1346"/>
      <c r="EK16" s="1392"/>
      <c r="EL16" s="1346"/>
      <c r="EM16" s="1455"/>
      <c r="EN16" s="1346"/>
      <c r="EO16" s="1346"/>
      <c r="EP16" s="1346"/>
      <c r="EQ16" s="1346"/>
      <c r="ER16" s="1346"/>
      <c r="ES16" s="1455"/>
      <c r="ET16" s="1455"/>
      <c r="EU16" s="1346"/>
      <c r="EV16" s="1346"/>
      <c r="EW16" s="1346"/>
      <c r="EX16" s="1392"/>
      <c r="EY16" s="1391"/>
      <c r="EZ16" s="1346"/>
      <c r="FA16" s="1346"/>
      <c r="FB16" s="1346"/>
      <c r="FC16" s="1346"/>
      <c r="FD16" s="1346"/>
      <c r="FE16" s="1346"/>
      <c r="FF16" s="218">
        <f>SUM(D16+G16+N16+R16+U16+Y16+AC16+AL16+AR16+AX16+BD16+BH16+BP16+CA16+CG16+CM16+CS16+CY16+DC16+DI16+DO16+DS16+DX16+EE16+EV16)</f>
        <v>5</v>
      </c>
      <c r="FG16" s="396">
        <f>SUM(H16+K16+O16+S16+V16+Z16+AD16+AG16+AI16+AM16+AO16+AS16+AU16+AY16+BA16+BE16+BI16+BK16+BQ16+BV16+CB16+CE16+CH16+CK16+CN16+CQ16+CT16+CW16+CZ16+DD16+DF16+DJ16+DM16+DP16+DT16+DV16+DY16+EB16+EF16+EP16+EW16)</f>
        <v>0</v>
      </c>
      <c r="FH16" s="396">
        <f>SUM(C16+I16+L16+P16+T16+W16+AA16+AE16+AH16+AJ16+AN16+AP16+AT16+AV16+BB16+BF16+BJ16+BN16+BR16+BY16+CC16+CF16+CI16+CL16+CO16+CR16+CU16+CX16+DA16+DE16+DG16+DK16+DN16+DQ16+DU16+DW16+DZ16+EC16+EI16+ER16+EX16)</f>
        <v>0</v>
      </c>
      <c r="FI16" s="396">
        <f>SUM(E16+F16+M16+AZ16+EM16+ES16+ET16)</f>
        <v>1</v>
      </c>
      <c r="FJ16" s="396">
        <f>SUM(J16+Q16+X16+AB16+AF16+AK16+AQ16+AW16+BC16+BG16+BO16+CD16+CJ16+CP16+CV16+DB16+DH16+DL16+DR16+EA16+ED16+EM16+EU16)</f>
        <v>0</v>
      </c>
      <c r="FK16" s="396">
        <f>SUM(BL16+BM16+BS16+BT16+BU16+BW16+BX16+BZ16+EG16+EH16+EJ16+EK16+EL16+EN16+EO16+EQ16+EY16+EZ16+FA16+FB16+FC16+FD16+FE16)</f>
        <v>0</v>
      </c>
      <c r="FL16" s="1291">
        <f>SUM(FF16:FK16)</f>
        <v>6</v>
      </c>
      <c r="FM16" s="1347" t="str">
        <f t="shared" si="0"/>
        <v/>
      </c>
      <c r="FN16" s="1347" t="str">
        <f t="shared" si="1"/>
        <v/>
      </c>
      <c r="FO16" s="1347">
        <f t="shared" si="2"/>
        <v>1</v>
      </c>
      <c r="FP16" s="1347" t="str">
        <f t="shared" si="3"/>
        <v/>
      </c>
      <c r="FQ16" s="1347" t="str">
        <f t="shared" si="4"/>
        <v/>
      </c>
      <c r="FR16" s="1347" t="str">
        <f t="shared" si="5"/>
        <v/>
      </c>
      <c r="FS16" s="1347" t="str">
        <f t="shared" si="6"/>
        <v/>
      </c>
      <c r="FT16" s="1347" t="str">
        <f t="shared" si="7"/>
        <v/>
      </c>
      <c r="FU16" s="1347" t="str">
        <f t="shared" si="8"/>
        <v/>
      </c>
    </row>
    <row r="17" spans="1:177" ht="16.5" thickBot="1" x14ac:dyDescent="0.3">
      <c r="A17" s="1338">
        <v>10</v>
      </c>
      <c r="B17" s="1152" t="s">
        <v>1600</v>
      </c>
      <c r="C17" s="1288"/>
      <c r="D17" s="1346"/>
      <c r="E17" s="1400"/>
      <c r="F17" s="1400"/>
      <c r="G17" s="1346"/>
      <c r="H17" s="1346"/>
      <c r="I17" s="1346"/>
      <c r="J17" s="1346"/>
      <c r="K17" s="1346"/>
      <c r="L17" s="1346"/>
      <c r="M17" s="1400"/>
      <c r="N17" s="1346"/>
      <c r="O17" s="1346"/>
      <c r="P17" s="1346"/>
      <c r="Q17" s="1392"/>
      <c r="R17" s="1392"/>
      <c r="S17" s="1392"/>
      <c r="T17" s="1393"/>
      <c r="U17" s="1391"/>
      <c r="V17" s="1346"/>
      <c r="W17" s="1346"/>
      <c r="X17" s="1346"/>
      <c r="Y17" s="1346">
        <v>1</v>
      </c>
      <c r="Z17" s="1346"/>
      <c r="AA17" s="1346"/>
      <c r="AB17" s="1346"/>
      <c r="AC17" s="1346"/>
      <c r="AD17" s="1346"/>
      <c r="AE17" s="1346"/>
      <c r="AF17" s="1346"/>
      <c r="AG17" s="1346"/>
      <c r="AH17" s="1393"/>
      <c r="AI17" s="1391"/>
      <c r="AJ17" s="1346"/>
      <c r="AK17" s="1346"/>
      <c r="AL17" s="1346"/>
      <c r="AM17" s="1346"/>
      <c r="AN17" s="1346"/>
      <c r="AO17" s="1346"/>
      <c r="AP17" s="1392"/>
      <c r="AQ17" s="1392"/>
      <c r="AR17" s="1392"/>
      <c r="AS17" s="1392"/>
      <c r="AT17" s="1392"/>
      <c r="AU17" s="1393"/>
      <c r="AV17" s="1346"/>
      <c r="AW17" s="1389"/>
      <c r="AX17" s="1389">
        <v>1</v>
      </c>
      <c r="AY17" s="1346"/>
      <c r="AZ17" s="1400">
        <v>1</v>
      </c>
      <c r="BA17" s="1389"/>
      <c r="BB17" s="1346">
        <v>1</v>
      </c>
      <c r="BC17" s="1392"/>
      <c r="BD17" s="1393"/>
      <c r="BE17" s="1391"/>
      <c r="BF17" s="1346">
        <v>1</v>
      </c>
      <c r="BG17" s="1389"/>
      <c r="BH17" s="1346"/>
      <c r="BI17" s="1346"/>
      <c r="BJ17" s="1389"/>
      <c r="BK17" s="1346"/>
      <c r="BL17" s="1346"/>
      <c r="BM17" s="1346"/>
      <c r="BN17" s="1346"/>
      <c r="BO17" s="1346"/>
      <c r="BP17" s="1346">
        <v>1</v>
      </c>
      <c r="BQ17" s="1346"/>
      <c r="BR17" s="1346"/>
      <c r="BS17" s="1346"/>
      <c r="BT17" s="1393"/>
      <c r="BU17" s="1391"/>
      <c r="BV17" s="1346"/>
      <c r="BW17" s="1346"/>
      <c r="BX17" s="1346"/>
      <c r="BY17" s="1346"/>
      <c r="BZ17" s="1346"/>
      <c r="CA17" s="1346"/>
      <c r="CB17" s="1346"/>
      <c r="CC17" s="1346"/>
      <c r="CD17" s="1346"/>
      <c r="CE17" s="1346"/>
      <c r="CF17" s="1346"/>
      <c r="CG17" s="1346"/>
      <c r="CH17" s="1346"/>
      <c r="CI17" s="1346"/>
      <c r="CJ17" s="1393"/>
      <c r="CK17" s="1389"/>
      <c r="CL17" s="1346"/>
      <c r="CM17" s="1346"/>
      <c r="CN17" s="1346"/>
      <c r="CO17" s="1392">
        <v>1</v>
      </c>
      <c r="CP17" s="1346"/>
      <c r="CQ17" s="1346"/>
      <c r="CR17" s="1346"/>
      <c r="CS17" s="1346"/>
      <c r="CT17" s="1346"/>
      <c r="CU17" s="1346"/>
      <c r="CV17" s="1346"/>
      <c r="CW17" s="1346"/>
      <c r="CX17" s="1346"/>
      <c r="CY17" s="1391"/>
      <c r="CZ17" s="1346"/>
      <c r="DA17" s="1346"/>
      <c r="DB17" s="1346"/>
      <c r="DC17" s="1346">
        <v>1</v>
      </c>
      <c r="DD17" s="1346"/>
      <c r="DE17" s="1346"/>
      <c r="DF17" s="1346"/>
      <c r="DG17" s="1346"/>
      <c r="DH17" s="1346"/>
      <c r="DI17" s="1346"/>
      <c r="DJ17" s="1392"/>
      <c r="DK17" s="1393"/>
      <c r="DL17" s="1391"/>
      <c r="DM17" s="1346"/>
      <c r="DN17" s="1346"/>
      <c r="DO17" s="1346"/>
      <c r="DP17" s="1346"/>
      <c r="DQ17" s="1346"/>
      <c r="DR17" s="1346"/>
      <c r="DS17" s="1346"/>
      <c r="DT17" s="1346"/>
      <c r="DU17" s="1346"/>
      <c r="DV17" s="1346"/>
      <c r="DW17" s="1346"/>
      <c r="DX17" s="1346"/>
      <c r="DY17" s="1393"/>
      <c r="DZ17" s="1391"/>
      <c r="EA17" s="1389"/>
      <c r="EB17" s="1346"/>
      <c r="EC17" s="1346"/>
      <c r="ED17" s="1346"/>
      <c r="EE17" s="1346"/>
      <c r="EF17" s="1346"/>
      <c r="EG17" s="1346"/>
      <c r="EH17" s="1346"/>
      <c r="EI17" s="1346"/>
      <c r="EJ17" s="1346"/>
      <c r="EK17" s="1392"/>
      <c r="EL17" s="1346"/>
      <c r="EM17" s="1455"/>
      <c r="EN17" s="1346">
        <v>1</v>
      </c>
      <c r="EO17" s="1346">
        <v>1</v>
      </c>
      <c r="EP17" s="1346"/>
      <c r="EQ17" s="1346">
        <v>1</v>
      </c>
      <c r="ER17" s="1346"/>
      <c r="ES17" s="1455">
        <v>1</v>
      </c>
      <c r="ET17" s="1455"/>
      <c r="EU17" s="1346"/>
      <c r="EV17" s="1346"/>
      <c r="EW17" s="1346"/>
      <c r="EX17" s="1392"/>
      <c r="EY17" s="1391"/>
      <c r="EZ17" s="1346"/>
      <c r="FA17" s="1346"/>
      <c r="FB17" s="1346"/>
      <c r="FC17" s="1346"/>
      <c r="FD17" s="1346"/>
      <c r="FE17" s="1346"/>
      <c r="FF17" s="218">
        <f>SUM(D17+G17+N17+R17+U17+Y17+AC17+AL17+AR17+AX17+BD17+BH17+BP17+CA17+CG17+CM17+CS17+CY17+DC17+DI17+DO17+DS17+DX17+EE17+EV17)</f>
        <v>4</v>
      </c>
      <c r="FG17" s="396">
        <f>SUM(H17+K17+O17+S17+V17+Z17+AD17+AG17+AI17+AM17+AO17+AS17+AU17+AY17+BA17+BE17+BI17+BK17+BQ17+BV17+CB17+CE17+CH17+CK17+CN17+CQ17+CT17+CW17+CZ17+DD17+DF17+DJ17+DM17+DP17+DT17+DV17+DY17+EB17+EF17+EP17+EW17)</f>
        <v>0</v>
      </c>
      <c r="FH17" s="396">
        <f>SUM(C17+I17+L17+P17+T17+W17+AA17+AE17+AH17+AJ17+AN17+AP17+AT17+AV17+BB17+BF17+BJ17+BN17+BR17+BY17+CC17+CF17+CI17+CL17+CO17+CR17+CU17+CX17+DA17+DE17+DG17+DK17+DN17+DQ17+DU17+DW17+DZ17+EC17+EI17+ER17+EX17)</f>
        <v>3</v>
      </c>
      <c r="FI17" s="396">
        <f>SUM(E17+F17+M17+AZ17+EM17+ES17+ET17)</f>
        <v>2</v>
      </c>
      <c r="FJ17" s="396">
        <f>SUM(J17+Q17+X17+AB17+AF17+AK17+AQ17+AW17+BC17+BG17+BO17+CD17+CJ17+CP17+CV17+DB17+DH17+DL17+DR17+EA17+ED17+EM17+EU17)</f>
        <v>0</v>
      </c>
      <c r="FK17" s="396">
        <f>SUM(BL17+BM17+BS17+BT17+BU17+BW17+BX17+BZ17+EG17+EH17+EJ17+EK17+EL17+EN17+EO17+EQ17+EY17+EZ17+FA17+FB17+FC17+FD17+FE17)</f>
        <v>3</v>
      </c>
      <c r="FL17" s="1291">
        <f>SUM(FF17:FK17)</f>
        <v>12</v>
      </c>
      <c r="FM17" s="1347" t="str">
        <f t="shared" si="0"/>
        <v/>
      </c>
      <c r="FN17" s="1347" t="str">
        <f t="shared" si="1"/>
        <v/>
      </c>
      <c r="FO17" s="1347" t="str">
        <f t="shared" si="2"/>
        <v/>
      </c>
      <c r="FP17" s="1347">
        <f t="shared" si="3"/>
        <v>1</v>
      </c>
      <c r="FQ17" s="1347" t="str">
        <f t="shared" si="4"/>
        <v/>
      </c>
      <c r="FR17" s="1347" t="str">
        <f t="shared" si="5"/>
        <v/>
      </c>
      <c r="FS17" s="1347" t="str">
        <f t="shared" si="6"/>
        <v/>
      </c>
      <c r="FT17" s="1347" t="str">
        <f t="shared" si="7"/>
        <v/>
      </c>
      <c r="FU17" s="1347" t="str">
        <f t="shared" si="8"/>
        <v/>
      </c>
    </row>
    <row r="18" spans="1:177" ht="16.5" thickBot="1" x14ac:dyDescent="0.3">
      <c r="A18" s="1338"/>
      <c r="B18" s="1373" t="s">
        <v>659</v>
      </c>
      <c r="C18" s="1288"/>
      <c r="D18" s="1346"/>
      <c r="E18" s="1400"/>
      <c r="F18" s="1400"/>
      <c r="G18" s="1346"/>
      <c r="H18" s="1346"/>
      <c r="I18" s="1394"/>
      <c r="J18" s="1346"/>
      <c r="K18" s="1346"/>
      <c r="L18" s="1346"/>
      <c r="M18" s="1400"/>
      <c r="N18" s="1346"/>
      <c r="O18" s="1346"/>
      <c r="P18" s="1346"/>
      <c r="Q18" s="1392"/>
      <c r="R18" s="1392"/>
      <c r="S18" s="1392"/>
      <c r="T18" s="1393"/>
      <c r="U18" s="1391"/>
      <c r="V18" s="1346"/>
      <c r="W18" s="1346"/>
      <c r="X18" s="1346"/>
      <c r="Y18" s="1346"/>
      <c r="Z18" s="1346"/>
      <c r="AA18" s="1346"/>
      <c r="AB18" s="1346"/>
      <c r="AC18" s="1346"/>
      <c r="AD18" s="1346"/>
      <c r="AE18" s="1346"/>
      <c r="AF18" s="1346"/>
      <c r="AG18" s="1346"/>
      <c r="AH18" s="1393"/>
      <c r="AI18" s="1391"/>
      <c r="AJ18" s="1346"/>
      <c r="AK18" s="1346"/>
      <c r="AL18" s="1346"/>
      <c r="AM18" s="1346"/>
      <c r="AN18" s="1346"/>
      <c r="AO18" s="1346"/>
      <c r="AP18" s="1392"/>
      <c r="AQ18" s="1392"/>
      <c r="AR18" s="1392"/>
      <c r="AS18" s="1392"/>
      <c r="AT18" s="1392"/>
      <c r="AU18" s="1393"/>
      <c r="AV18" s="1394"/>
      <c r="AW18" s="1389"/>
      <c r="AX18" s="1389"/>
      <c r="AY18" s="1346"/>
      <c r="AZ18" s="1400"/>
      <c r="BA18" s="1389"/>
      <c r="BB18" s="1346"/>
      <c r="BC18" s="1392"/>
      <c r="BD18" s="1393"/>
      <c r="BE18" s="1391"/>
      <c r="BF18" s="1346"/>
      <c r="BG18" s="1389"/>
      <c r="BH18" s="1346"/>
      <c r="BI18" s="1346"/>
      <c r="BJ18" s="1389"/>
      <c r="BK18" s="1346"/>
      <c r="BL18" s="1346"/>
      <c r="BM18" s="1346"/>
      <c r="BN18" s="1346"/>
      <c r="BO18" s="1346"/>
      <c r="BP18" s="1346"/>
      <c r="BQ18" s="1346"/>
      <c r="BR18" s="1346"/>
      <c r="BS18" s="1346"/>
      <c r="BT18" s="1393"/>
      <c r="BU18" s="1391"/>
      <c r="BV18" s="1346"/>
      <c r="BW18" s="1346"/>
      <c r="BX18" s="1346"/>
      <c r="BY18" s="1346"/>
      <c r="BZ18" s="1346"/>
      <c r="CA18" s="1346"/>
      <c r="CB18" s="1346"/>
      <c r="CC18" s="1346"/>
      <c r="CD18" s="1346"/>
      <c r="CE18" s="1346"/>
      <c r="CF18" s="1346"/>
      <c r="CG18" s="1346"/>
      <c r="CH18" s="1346"/>
      <c r="CI18" s="1346"/>
      <c r="CJ18" s="1393"/>
      <c r="CK18" s="1389"/>
      <c r="CL18" s="1346"/>
      <c r="CM18" s="1346"/>
      <c r="CN18" s="1346"/>
      <c r="CO18" s="1392"/>
      <c r="CP18" s="1346"/>
      <c r="CQ18" s="1346"/>
      <c r="CR18" s="1346"/>
      <c r="CS18" s="1346"/>
      <c r="CT18" s="1346"/>
      <c r="CU18" s="1346"/>
      <c r="CV18" s="1346"/>
      <c r="CW18" s="1346"/>
      <c r="CX18" s="1346"/>
      <c r="CY18" s="1391"/>
      <c r="CZ18" s="1346"/>
      <c r="DA18" s="1346"/>
      <c r="DB18" s="1346"/>
      <c r="DC18" s="1346"/>
      <c r="DD18" s="1346"/>
      <c r="DE18" s="1346"/>
      <c r="DF18" s="1346"/>
      <c r="DG18" s="1346"/>
      <c r="DH18" s="1346"/>
      <c r="DI18" s="1346"/>
      <c r="DJ18" s="1392"/>
      <c r="DK18" s="1393"/>
      <c r="DL18" s="1391"/>
      <c r="DM18" s="1346"/>
      <c r="DN18" s="1346"/>
      <c r="DO18" s="1346"/>
      <c r="DP18" s="1346"/>
      <c r="DQ18" s="1346"/>
      <c r="DR18" s="1346"/>
      <c r="DS18" s="1346"/>
      <c r="DT18" s="1346"/>
      <c r="DU18" s="1346"/>
      <c r="DV18" s="1346"/>
      <c r="DW18" s="1346"/>
      <c r="DX18" s="1346"/>
      <c r="DY18" s="1393"/>
      <c r="DZ18" s="1391"/>
      <c r="EA18" s="1389"/>
      <c r="EB18" s="1346"/>
      <c r="EC18" s="1346"/>
      <c r="ED18" s="1346"/>
      <c r="EE18" s="1346"/>
      <c r="EF18" s="1346"/>
      <c r="EG18" s="1346"/>
      <c r="EH18" s="1346"/>
      <c r="EI18" s="1346"/>
      <c r="EJ18" s="1346"/>
      <c r="EK18" s="1392"/>
      <c r="EL18" s="1346"/>
      <c r="EM18" s="1455"/>
      <c r="EN18" s="1346"/>
      <c r="EO18" s="1346"/>
      <c r="EP18" s="1346"/>
      <c r="EQ18" s="1346"/>
      <c r="ER18" s="1346"/>
      <c r="ES18" s="1455"/>
      <c r="ET18" s="1455"/>
      <c r="EU18" s="1346"/>
      <c r="EV18" s="1346"/>
      <c r="EW18" s="1346"/>
      <c r="EX18" s="1392"/>
      <c r="EY18" s="1391"/>
      <c r="EZ18" s="1346"/>
      <c r="FA18" s="1346"/>
      <c r="FB18" s="1346"/>
      <c r="FC18" s="1346"/>
      <c r="FD18" s="1346"/>
      <c r="FE18" s="1346"/>
      <c r="FF18" s="218"/>
      <c r="FG18" s="396"/>
      <c r="FH18" s="396"/>
      <c r="FI18" s="396"/>
      <c r="FJ18" s="396"/>
      <c r="FK18" s="396"/>
      <c r="FL18" s="1291"/>
      <c r="FM18" s="1347"/>
      <c r="FN18" s="1347"/>
      <c r="FO18" s="1347"/>
      <c r="FP18" s="1347"/>
      <c r="FQ18" s="1347"/>
      <c r="FR18" s="1347"/>
      <c r="FS18" s="1347"/>
      <c r="FT18" s="1347"/>
      <c r="FU18" s="1347" t="str">
        <f t="shared" si="8"/>
        <v/>
      </c>
    </row>
    <row r="19" spans="1:177" ht="16.5" thickBot="1" x14ac:dyDescent="0.3">
      <c r="A19" s="1338"/>
      <c r="B19" s="1373" t="s">
        <v>524</v>
      </c>
      <c r="C19" s="1288"/>
      <c r="D19" s="1346"/>
      <c r="E19" s="1400"/>
      <c r="F19" s="1400"/>
      <c r="G19" s="1346"/>
      <c r="H19" s="1346"/>
      <c r="I19" s="1394"/>
      <c r="J19" s="1346"/>
      <c r="K19" s="1346"/>
      <c r="L19" s="1346"/>
      <c r="M19" s="1400"/>
      <c r="N19" s="1346"/>
      <c r="O19" s="1346"/>
      <c r="P19" s="1346"/>
      <c r="Q19" s="1392"/>
      <c r="R19" s="1392"/>
      <c r="S19" s="1392"/>
      <c r="T19" s="1393"/>
      <c r="U19" s="1391"/>
      <c r="V19" s="1346"/>
      <c r="W19" s="1346"/>
      <c r="X19" s="1346"/>
      <c r="Y19" s="1346"/>
      <c r="Z19" s="1346"/>
      <c r="AA19" s="1346"/>
      <c r="AB19" s="1346"/>
      <c r="AC19" s="1346"/>
      <c r="AD19" s="1346"/>
      <c r="AE19" s="1346"/>
      <c r="AF19" s="1346"/>
      <c r="AG19" s="1346"/>
      <c r="AH19" s="1393"/>
      <c r="AI19" s="1391"/>
      <c r="AJ19" s="1346"/>
      <c r="AK19" s="1346"/>
      <c r="AL19" s="1346"/>
      <c r="AM19" s="1346"/>
      <c r="AN19" s="1346"/>
      <c r="AO19" s="1346"/>
      <c r="AP19" s="1392"/>
      <c r="AQ19" s="1392"/>
      <c r="AR19" s="1392"/>
      <c r="AS19" s="1392"/>
      <c r="AT19" s="1392"/>
      <c r="AU19" s="1393"/>
      <c r="AV19" s="1394"/>
      <c r="AW19" s="1389"/>
      <c r="AX19" s="1389"/>
      <c r="AY19" s="1346"/>
      <c r="AZ19" s="1400"/>
      <c r="BA19" s="1389"/>
      <c r="BB19" s="1346"/>
      <c r="BC19" s="1392"/>
      <c r="BD19" s="1393"/>
      <c r="BE19" s="1391"/>
      <c r="BF19" s="1346"/>
      <c r="BG19" s="1389"/>
      <c r="BH19" s="1346"/>
      <c r="BI19" s="1346"/>
      <c r="BJ19" s="1389"/>
      <c r="BK19" s="1346"/>
      <c r="BL19" s="1346"/>
      <c r="BM19" s="1346"/>
      <c r="BN19" s="1346"/>
      <c r="BO19" s="1346"/>
      <c r="BP19" s="1346"/>
      <c r="BQ19" s="1346"/>
      <c r="BR19" s="1346"/>
      <c r="BS19" s="1346"/>
      <c r="BT19" s="1393"/>
      <c r="BU19" s="1391"/>
      <c r="BV19" s="1346"/>
      <c r="BW19" s="1346"/>
      <c r="BX19" s="1346"/>
      <c r="BY19" s="1346"/>
      <c r="BZ19" s="1346"/>
      <c r="CA19" s="1346"/>
      <c r="CB19" s="1346"/>
      <c r="CC19" s="1346"/>
      <c r="CD19" s="1346"/>
      <c r="CE19" s="1346"/>
      <c r="CF19" s="1346"/>
      <c r="CG19" s="1346"/>
      <c r="CH19" s="1346"/>
      <c r="CI19" s="1346"/>
      <c r="CJ19" s="1393"/>
      <c r="CK19" s="1389"/>
      <c r="CL19" s="1346"/>
      <c r="CM19" s="1346"/>
      <c r="CN19" s="1346"/>
      <c r="CO19" s="1392"/>
      <c r="CP19" s="1346"/>
      <c r="CQ19" s="1346"/>
      <c r="CR19" s="1346"/>
      <c r="CS19" s="1346"/>
      <c r="CT19" s="1346"/>
      <c r="CU19" s="1346"/>
      <c r="CV19" s="1346"/>
      <c r="CW19" s="1346"/>
      <c r="CX19" s="1346"/>
      <c r="CY19" s="1391"/>
      <c r="CZ19" s="1346"/>
      <c r="DA19" s="1346"/>
      <c r="DB19" s="1346"/>
      <c r="DC19" s="1346"/>
      <c r="DD19" s="1346"/>
      <c r="DE19" s="1346"/>
      <c r="DF19" s="1346"/>
      <c r="DG19" s="1346"/>
      <c r="DH19" s="1346"/>
      <c r="DI19" s="1346"/>
      <c r="DJ19" s="1392"/>
      <c r="DK19" s="1393"/>
      <c r="DL19" s="1391"/>
      <c r="DM19" s="1346"/>
      <c r="DN19" s="1346"/>
      <c r="DO19" s="1346"/>
      <c r="DP19" s="1346"/>
      <c r="DQ19" s="1346"/>
      <c r="DR19" s="1346"/>
      <c r="DS19" s="1346"/>
      <c r="DT19" s="1346"/>
      <c r="DU19" s="1346"/>
      <c r="DV19" s="1346"/>
      <c r="DW19" s="1346"/>
      <c r="DX19" s="1346"/>
      <c r="DY19" s="1393"/>
      <c r="DZ19" s="1391"/>
      <c r="EA19" s="1389"/>
      <c r="EB19" s="1346"/>
      <c r="EC19" s="1346"/>
      <c r="ED19" s="1346"/>
      <c r="EE19" s="1346"/>
      <c r="EF19" s="1346"/>
      <c r="EG19" s="1346"/>
      <c r="EH19" s="1346"/>
      <c r="EI19" s="1346"/>
      <c r="EJ19" s="1346"/>
      <c r="EK19" s="1392"/>
      <c r="EL19" s="1346"/>
      <c r="EM19" s="1455"/>
      <c r="EN19" s="1346"/>
      <c r="EO19" s="1346"/>
      <c r="EP19" s="1346"/>
      <c r="EQ19" s="1346"/>
      <c r="ER19" s="1346"/>
      <c r="ES19" s="1455"/>
      <c r="ET19" s="1455"/>
      <c r="EU19" s="1346"/>
      <c r="EV19" s="1346"/>
      <c r="EW19" s="1346"/>
      <c r="EX19" s="1392"/>
      <c r="EY19" s="1391"/>
      <c r="EZ19" s="1346"/>
      <c r="FA19" s="1346"/>
      <c r="FB19" s="1346"/>
      <c r="FC19" s="1346"/>
      <c r="FD19" s="1346"/>
      <c r="FE19" s="1346"/>
      <c r="FF19" s="218"/>
      <c r="FG19" s="396"/>
      <c r="FH19" s="396"/>
      <c r="FI19" s="396"/>
      <c r="FJ19" s="396"/>
      <c r="FK19" s="396"/>
      <c r="FL19" s="1291"/>
      <c r="FM19" s="1347"/>
      <c r="FN19" s="1347"/>
      <c r="FO19" s="1347"/>
      <c r="FP19" s="1347"/>
      <c r="FQ19" s="1347"/>
      <c r="FR19" s="1347"/>
      <c r="FS19" s="1347"/>
      <c r="FT19" s="1347"/>
      <c r="FU19" s="1347" t="str">
        <f t="shared" si="8"/>
        <v/>
      </c>
    </row>
    <row r="20" spans="1:177" ht="16.5" thickBot="1" x14ac:dyDescent="0.3">
      <c r="A20" s="1338"/>
      <c r="B20" s="1373" t="s">
        <v>1159</v>
      </c>
      <c r="C20" s="1288"/>
      <c r="D20" s="1346"/>
      <c r="E20" s="1400"/>
      <c r="F20" s="1400"/>
      <c r="G20" s="1346"/>
      <c r="H20" s="1346"/>
      <c r="I20" s="1394"/>
      <c r="J20" s="1346"/>
      <c r="K20" s="1346"/>
      <c r="L20" s="1346"/>
      <c r="M20" s="1400"/>
      <c r="N20" s="1346"/>
      <c r="O20" s="1346"/>
      <c r="P20" s="1346"/>
      <c r="Q20" s="1392"/>
      <c r="R20" s="1392"/>
      <c r="S20" s="1392"/>
      <c r="T20" s="1393"/>
      <c r="U20" s="1391"/>
      <c r="V20" s="1346"/>
      <c r="W20" s="1346"/>
      <c r="X20" s="1346"/>
      <c r="Y20" s="1346"/>
      <c r="Z20" s="1346"/>
      <c r="AA20" s="1346"/>
      <c r="AB20" s="1346"/>
      <c r="AC20" s="1346"/>
      <c r="AD20" s="1346"/>
      <c r="AE20" s="1346"/>
      <c r="AF20" s="1346"/>
      <c r="AG20" s="1346"/>
      <c r="AH20" s="1393"/>
      <c r="AI20" s="1391"/>
      <c r="AJ20" s="1346"/>
      <c r="AK20" s="1346"/>
      <c r="AL20" s="1346"/>
      <c r="AM20" s="1346"/>
      <c r="AN20" s="1346"/>
      <c r="AO20" s="1346"/>
      <c r="AP20" s="1392"/>
      <c r="AQ20" s="1392"/>
      <c r="AR20" s="1392"/>
      <c r="AS20" s="1392"/>
      <c r="AT20" s="1392"/>
      <c r="AU20" s="1393"/>
      <c r="AV20" s="1394"/>
      <c r="AW20" s="1389"/>
      <c r="AX20" s="1389"/>
      <c r="AY20" s="1346"/>
      <c r="AZ20" s="1400"/>
      <c r="BA20" s="1389"/>
      <c r="BB20" s="1346"/>
      <c r="BC20" s="1392"/>
      <c r="BD20" s="1393"/>
      <c r="BE20" s="1391"/>
      <c r="BF20" s="1346"/>
      <c r="BG20" s="1389"/>
      <c r="BH20" s="1346"/>
      <c r="BI20" s="1346"/>
      <c r="BJ20" s="1389"/>
      <c r="BK20" s="1346"/>
      <c r="BL20" s="1346"/>
      <c r="BM20" s="1346"/>
      <c r="BN20" s="1346"/>
      <c r="BO20" s="1346"/>
      <c r="BP20" s="1346"/>
      <c r="BQ20" s="1346"/>
      <c r="BR20" s="1346"/>
      <c r="BS20" s="1346"/>
      <c r="BT20" s="1393"/>
      <c r="BU20" s="1391"/>
      <c r="BV20" s="1346"/>
      <c r="BW20" s="1346"/>
      <c r="BX20" s="1346"/>
      <c r="BY20" s="1346"/>
      <c r="BZ20" s="1346"/>
      <c r="CA20" s="1346"/>
      <c r="CB20" s="1346"/>
      <c r="CC20" s="1346"/>
      <c r="CD20" s="1346"/>
      <c r="CE20" s="1346"/>
      <c r="CF20" s="1346"/>
      <c r="CG20" s="1346"/>
      <c r="CH20" s="1346"/>
      <c r="CI20" s="1346"/>
      <c r="CJ20" s="1393"/>
      <c r="CK20" s="1389"/>
      <c r="CL20" s="1346"/>
      <c r="CM20" s="1346"/>
      <c r="CN20" s="1346"/>
      <c r="CO20" s="1392"/>
      <c r="CP20" s="1346"/>
      <c r="CQ20" s="1346"/>
      <c r="CR20" s="1346"/>
      <c r="CS20" s="1346"/>
      <c r="CT20" s="1346"/>
      <c r="CU20" s="1346"/>
      <c r="CV20" s="1346"/>
      <c r="CW20" s="1346"/>
      <c r="CX20" s="1346"/>
      <c r="CY20" s="1391"/>
      <c r="CZ20" s="1346"/>
      <c r="DA20" s="1346"/>
      <c r="DB20" s="1346"/>
      <c r="DC20" s="1346"/>
      <c r="DD20" s="1346"/>
      <c r="DE20" s="1346"/>
      <c r="DF20" s="1346"/>
      <c r="DG20" s="1346"/>
      <c r="DH20" s="1346"/>
      <c r="DI20" s="1346"/>
      <c r="DJ20" s="1392"/>
      <c r="DK20" s="1393"/>
      <c r="DL20" s="1391"/>
      <c r="DM20" s="1346"/>
      <c r="DN20" s="1346"/>
      <c r="DO20" s="1346"/>
      <c r="DP20" s="1346"/>
      <c r="DQ20" s="1346"/>
      <c r="DR20" s="1346"/>
      <c r="DS20" s="1346"/>
      <c r="DT20" s="1346"/>
      <c r="DU20" s="1346"/>
      <c r="DV20" s="1346"/>
      <c r="DW20" s="1346"/>
      <c r="DX20" s="1346"/>
      <c r="DY20" s="1393"/>
      <c r="DZ20" s="1391"/>
      <c r="EA20" s="1389"/>
      <c r="EB20" s="1346"/>
      <c r="EC20" s="1346"/>
      <c r="ED20" s="1346"/>
      <c r="EE20" s="1346"/>
      <c r="EF20" s="1346"/>
      <c r="EG20" s="1346"/>
      <c r="EH20" s="1346"/>
      <c r="EI20" s="1346"/>
      <c r="EJ20" s="1346"/>
      <c r="EK20" s="1392"/>
      <c r="EL20" s="1346"/>
      <c r="EM20" s="1455"/>
      <c r="EN20" s="1346"/>
      <c r="EO20" s="1346"/>
      <c r="EP20" s="1346"/>
      <c r="EQ20" s="1346"/>
      <c r="ER20" s="1346"/>
      <c r="ES20" s="1455"/>
      <c r="ET20" s="1455"/>
      <c r="EU20" s="1346"/>
      <c r="EV20" s="1346"/>
      <c r="EW20" s="1346"/>
      <c r="EX20" s="1392"/>
      <c r="EY20" s="1391"/>
      <c r="EZ20" s="1346"/>
      <c r="FA20" s="1346"/>
      <c r="FB20" s="1346"/>
      <c r="FC20" s="1346"/>
      <c r="FD20" s="1346"/>
      <c r="FE20" s="1346"/>
      <c r="FF20" s="218"/>
      <c r="FG20" s="396"/>
      <c r="FH20" s="396"/>
      <c r="FI20" s="396"/>
      <c r="FJ20" s="396"/>
      <c r="FK20" s="396"/>
      <c r="FL20" s="1291"/>
      <c r="FM20" s="1347"/>
      <c r="FN20" s="1347"/>
      <c r="FO20" s="1347"/>
      <c r="FP20" s="1347"/>
      <c r="FQ20" s="1347"/>
      <c r="FR20" s="1347"/>
      <c r="FS20" s="1347"/>
      <c r="FT20" s="1347"/>
      <c r="FU20" s="1347" t="str">
        <f t="shared" si="8"/>
        <v/>
      </c>
    </row>
    <row r="21" spans="1:177" ht="16.5" thickBot="1" x14ac:dyDescent="0.3">
      <c r="A21" s="1338"/>
      <c r="B21" s="1373" t="s">
        <v>825</v>
      </c>
      <c r="C21" s="1288"/>
      <c r="D21" s="1346"/>
      <c r="E21" s="1400"/>
      <c r="F21" s="1400"/>
      <c r="G21" s="1346"/>
      <c r="H21" s="1346"/>
      <c r="I21" s="1394"/>
      <c r="J21" s="1346"/>
      <c r="K21" s="1346"/>
      <c r="L21" s="1346"/>
      <c r="M21" s="1400"/>
      <c r="N21" s="1346"/>
      <c r="O21" s="1346"/>
      <c r="P21" s="1346"/>
      <c r="Q21" s="1392"/>
      <c r="R21" s="1392"/>
      <c r="S21" s="1392"/>
      <c r="T21" s="1393"/>
      <c r="U21" s="1391"/>
      <c r="V21" s="1346"/>
      <c r="W21" s="1346"/>
      <c r="X21" s="1346"/>
      <c r="Y21" s="1346"/>
      <c r="Z21" s="1346"/>
      <c r="AA21" s="1346"/>
      <c r="AB21" s="1346"/>
      <c r="AC21" s="1346"/>
      <c r="AD21" s="1346"/>
      <c r="AE21" s="1346"/>
      <c r="AF21" s="1346"/>
      <c r="AG21" s="1346"/>
      <c r="AH21" s="1393"/>
      <c r="AI21" s="1391"/>
      <c r="AJ21" s="1346"/>
      <c r="AK21" s="1346"/>
      <c r="AL21" s="1346"/>
      <c r="AM21" s="1346"/>
      <c r="AN21" s="1346"/>
      <c r="AO21" s="1346"/>
      <c r="AP21" s="1392"/>
      <c r="AQ21" s="1392"/>
      <c r="AR21" s="1392"/>
      <c r="AS21" s="1392"/>
      <c r="AT21" s="1392"/>
      <c r="AU21" s="1393"/>
      <c r="AV21" s="1394"/>
      <c r="AW21" s="1389"/>
      <c r="AX21" s="1389"/>
      <c r="AY21" s="1346"/>
      <c r="AZ21" s="1400"/>
      <c r="BA21" s="1389"/>
      <c r="BB21" s="1346"/>
      <c r="BC21" s="1392"/>
      <c r="BD21" s="1393"/>
      <c r="BE21" s="1391"/>
      <c r="BF21" s="1346"/>
      <c r="BG21" s="1389"/>
      <c r="BH21" s="1346"/>
      <c r="BI21" s="1346"/>
      <c r="BJ21" s="1389"/>
      <c r="BK21" s="1346"/>
      <c r="BL21" s="1346"/>
      <c r="BM21" s="1346"/>
      <c r="BN21" s="1346"/>
      <c r="BO21" s="1346"/>
      <c r="BP21" s="1346"/>
      <c r="BQ21" s="1346"/>
      <c r="BR21" s="1346"/>
      <c r="BS21" s="1346"/>
      <c r="BT21" s="1393"/>
      <c r="BU21" s="1391"/>
      <c r="BV21" s="1346"/>
      <c r="BW21" s="1346"/>
      <c r="BX21" s="1346"/>
      <c r="BY21" s="1346"/>
      <c r="BZ21" s="1346"/>
      <c r="CA21" s="1346"/>
      <c r="CB21" s="1346"/>
      <c r="CC21" s="1346"/>
      <c r="CD21" s="1346"/>
      <c r="CE21" s="1346"/>
      <c r="CF21" s="1346"/>
      <c r="CG21" s="1346"/>
      <c r="CH21" s="1346"/>
      <c r="CI21" s="1346"/>
      <c r="CJ21" s="1393"/>
      <c r="CK21" s="1389"/>
      <c r="CL21" s="1346"/>
      <c r="CM21" s="1346"/>
      <c r="CN21" s="1346"/>
      <c r="CO21" s="1392"/>
      <c r="CP21" s="1346"/>
      <c r="CQ21" s="1346"/>
      <c r="CR21" s="1346"/>
      <c r="CS21" s="1346"/>
      <c r="CT21" s="1346"/>
      <c r="CU21" s="1346"/>
      <c r="CV21" s="1346"/>
      <c r="CW21" s="1346"/>
      <c r="CX21" s="1346"/>
      <c r="CY21" s="1391"/>
      <c r="CZ21" s="1346"/>
      <c r="DA21" s="1346"/>
      <c r="DB21" s="1346"/>
      <c r="DC21" s="1346"/>
      <c r="DD21" s="1346"/>
      <c r="DE21" s="1346"/>
      <c r="DF21" s="1346"/>
      <c r="DG21" s="1346"/>
      <c r="DH21" s="1346"/>
      <c r="DI21" s="1346"/>
      <c r="DJ21" s="1392"/>
      <c r="DK21" s="1393"/>
      <c r="DL21" s="1391"/>
      <c r="DM21" s="1346"/>
      <c r="DN21" s="1346"/>
      <c r="DO21" s="1346"/>
      <c r="DP21" s="1346"/>
      <c r="DQ21" s="1346"/>
      <c r="DR21" s="1346"/>
      <c r="DS21" s="1346"/>
      <c r="DT21" s="1346"/>
      <c r="DU21" s="1346"/>
      <c r="DV21" s="1346"/>
      <c r="DW21" s="1346"/>
      <c r="DX21" s="1346"/>
      <c r="DY21" s="1393"/>
      <c r="DZ21" s="1391"/>
      <c r="EA21" s="1389"/>
      <c r="EB21" s="1346"/>
      <c r="EC21" s="1346"/>
      <c r="ED21" s="1346"/>
      <c r="EE21" s="1346"/>
      <c r="EF21" s="1346"/>
      <c r="EG21" s="1346"/>
      <c r="EH21" s="1346"/>
      <c r="EI21" s="1346"/>
      <c r="EJ21" s="1346"/>
      <c r="EK21" s="1392"/>
      <c r="EL21" s="1346"/>
      <c r="EM21" s="1455"/>
      <c r="EN21" s="1346"/>
      <c r="EO21" s="1346"/>
      <c r="EP21" s="1346"/>
      <c r="EQ21" s="1346"/>
      <c r="ER21" s="1346"/>
      <c r="ES21" s="1455"/>
      <c r="ET21" s="1455"/>
      <c r="EU21" s="1346"/>
      <c r="EV21" s="1346"/>
      <c r="EW21" s="1346"/>
      <c r="EX21" s="1392"/>
      <c r="EY21" s="1391"/>
      <c r="EZ21" s="1346"/>
      <c r="FA21" s="1346"/>
      <c r="FB21" s="1346"/>
      <c r="FC21" s="1346"/>
      <c r="FD21" s="1346"/>
      <c r="FE21" s="1346"/>
      <c r="FF21" s="218"/>
      <c r="FG21" s="396"/>
      <c r="FH21" s="396"/>
      <c r="FI21" s="396"/>
      <c r="FJ21" s="396"/>
      <c r="FK21" s="396"/>
      <c r="FL21" s="1291"/>
      <c r="FM21" s="1347"/>
      <c r="FN21" s="1347"/>
      <c r="FO21" s="1347"/>
      <c r="FP21" s="1347"/>
      <c r="FQ21" s="1347"/>
      <c r="FR21" s="1347"/>
      <c r="FS21" s="1347"/>
      <c r="FT21" s="1347"/>
      <c r="FU21" s="1347" t="str">
        <f t="shared" si="8"/>
        <v/>
      </c>
    </row>
    <row r="22" spans="1:177" ht="16.5" thickBot="1" x14ac:dyDescent="0.3">
      <c r="A22" s="1338">
        <v>11</v>
      </c>
      <c r="B22" s="1152" t="s">
        <v>800</v>
      </c>
      <c r="C22" s="1288"/>
      <c r="D22" s="1346"/>
      <c r="E22" s="1400"/>
      <c r="F22" s="1400"/>
      <c r="G22" s="1346"/>
      <c r="H22" s="1346"/>
      <c r="I22" s="1394"/>
      <c r="J22" s="1346"/>
      <c r="K22" s="1346"/>
      <c r="L22" s="1346"/>
      <c r="M22" s="1400">
        <v>1</v>
      </c>
      <c r="N22" s="1346"/>
      <c r="O22" s="1346"/>
      <c r="P22" s="1346">
        <v>1</v>
      </c>
      <c r="Q22" s="1392"/>
      <c r="R22" s="1392"/>
      <c r="S22" s="1392"/>
      <c r="T22" s="1393"/>
      <c r="U22" s="1391"/>
      <c r="V22" s="1346"/>
      <c r="W22" s="1346">
        <v>1</v>
      </c>
      <c r="X22" s="1346"/>
      <c r="Y22" s="1346"/>
      <c r="Z22" s="1346"/>
      <c r="AA22" s="1346"/>
      <c r="AB22" s="1346"/>
      <c r="AC22" s="1346"/>
      <c r="AD22" s="1346"/>
      <c r="AE22" s="1346"/>
      <c r="AF22" s="1346"/>
      <c r="AG22" s="1346"/>
      <c r="AH22" s="1393"/>
      <c r="AI22" s="1391"/>
      <c r="AJ22" s="1346">
        <v>1</v>
      </c>
      <c r="AK22" s="1346"/>
      <c r="AL22" s="1346"/>
      <c r="AM22" s="1346"/>
      <c r="AN22" s="1346">
        <v>1</v>
      </c>
      <c r="AO22" s="1346"/>
      <c r="AP22" s="1392"/>
      <c r="AQ22" s="1392"/>
      <c r="AR22" s="1392"/>
      <c r="AS22" s="1392"/>
      <c r="AT22" s="1392"/>
      <c r="AU22" s="1393"/>
      <c r="AV22" s="1394"/>
      <c r="AW22" s="1389"/>
      <c r="AX22" s="1389"/>
      <c r="AY22" s="1346"/>
      <c r="AZ22" s="1400"/>
      <c r="BA22" s="1389"/>
      <c r="BB22" s="1346"/>
      <c r="BC22" s="1392"/>
      <c r="BD22" s="1393"/>
      <c r="BE22" s="1391"/>
      <c r="BF22" s="1346"/>
      <c r="BG22" s="1389"/>
      <c r="BH22" s="1346"/>
      <c r="BI22" s="1346"/>
      <c r="BJ22" s="1389">
        <v>1</v>
      </c>
      <c r="BK22" s="1346"/>
      <c r="BL22" s="1346"/>
      <c r="BM22" s="1346"/>
      <c r="BN22" s="1346"/>
      <c r="BO22" s="1346"/>
      <c r="BP22" s="1346"/>
      <c r="BQ22" s="1346"/>
      <c r="BR22" s="1346">
        <v>1</v>
      </c>
      <c r="BS22" s="1346"/>
      <c r="BT22" s="1393"/>
      <c r="BU22" s="1391"/>
      <c r="BV22" s="1346"/>
      <c r="BW22" s="1346"/>
      <c r="BX22" s="1346"/>
      <c r="BY22" s="1346">
        <v>1</v>
      </c>
      <c r="BZ22" s="1346"/>
      <c r="CA22" s="1346"/>
      <c r="CB22" s="1346"/>
      <c r="CC22" s="1346"/>
      <c r="CD22" s="1346"/>
      <c r="CE22" s="1346"/>
      <c r="CF22" s="1346"/>
      <c r="CG22" s="1346"/>
      <c r="CH22" s="1346"/>
      <c r="CI22" s="1346">
        <v>1</v>
      </c>
      <c r="CJ22" s="1393"/>
      <c r="CK22" s="1389"/>
      <c r="CL22" s="1346"/>
      <c r="CM22" s="1346"/>
      <c r="CN22" s="1346"/>
      <c r="CO22" s="1392">
        <v>1</v>
      </c>
      <c r="CP22" s="1346"/>
      <c r="CQ22" s="1346"/>
      <c r="CR22" s="1346">
        <v>1</v>
      </c>
      <c r="CS22" s="1346"/>
      <c r="CT22" s="1346"/>
      <c r="CU22" s="1346">
        <v>1</v>
      </c>
      <c r="CV22" s="1346"/>
      <c r="CW22" s="1346"/>
      <c r="CX22" s="1346"/>
      <c r="CY22" s="1391"/>
      <c r="CZ22" s="1346"/>
      <c r="DA22" s="1346">
        <v>1</v>
      </c>
      <c r="DB22" s="1346"/>
      <c r="DC22" s="1346"/>
      <c r="DD22" s="1346"/>
      <c r="DE22" s="1346"/>
      <c r="DF22" s="1346"/>
      <c r="DG22" s="1346">
        <v>1</v>
      </c>
      <c r="DH22" s="1346"/>
      <c r="DI22" s="1346"/>
      <c r="DJ22" s="1392"/>
      <c r="DK22" s="1393">
        <v>1</v>
      </c>
      <c r="DL22" s="1391"/>
      <c r="DM22" s="1346"/>
      <c r="DN22" s="1346">
        <v>1</v>
      </c>
      <c r="DO22" s="1346"/>
      <c r="DP22" s="1346"/>
      <c r="DQ22" s="1346">
        <v>1</v>
      </c>
      <c r="DR22" s="1346"/>
      <c r="DS22" s="1346"/>
      <c r="DT22" s="1346"/>
      <c r="DU22" s="1346"/>
      <c r="DV22" s="1346"/>
      <c r="DW22" s="1346"/>
      <c r="DX22" s="1346"/>
      <c r="DY22" s="1393"/>
      <c r="DZ22" s="1391">
        <v>1</v>
      </c>
      <c r="EA22" s="1389"/>
      <c r="EB22" s="1346"/>
      <c r="EC22" s="1346"/>
      <c r="ED22" s="1346"/>
      <c r="EE22" s="1346"/>
      <c r="EF22" s="1346"/>
      <c r="EG22" s="1346"/>
      <c r="EH22" s="1346"/>
      <c r="EI22" s="1346"/>
      <c r="EJ22" s="1346"/>
      <c r="EK22" s="1392"/>
      <c r="EL22" s="1346"/>
      <c r="EM22" s="1455"/>
      <c r="EN22" s="1346"/>
      <c r="EO22" s="1346"/>
      <c r="EP22" s="1346"/>
      <c r="EQ22" s="1346"/>
      <c r="ER22" s="1346"/>
      <c r="ES22" s="1455"/>
      <c r="ET22" s="1455"/>
      <c r="EU22" s="1346"/>
      <c r="EV22" s="1346"/>
      <c r="EW22" s="1346"/>
      <c r="EX22" s="1392"/>
      <c r="EY22" s="1391"/>
      <c r="EZ22" s="1346"/>
      <c r="FA22" s="1346"/>
      <c r="FB22" s="1346"/>
      <c r="FC22" s="1346"/>
      <c r="FD22" s="1346"/>
      <c r="FE22" s="1346"/>
      <c r="FF22" s="218">
        <f>SUM(D22+G22+N22+R22+U22+Y22+AC22+AL22+AR22+AX22+BD22+BH22+BP22+CA22+CG22+CM22+CS22+CY22+DC22+DI22+DO22+DS22+DX22+EE22+EV22)</f>
        <v>0</v>
      </c>
      <c r="FG22" s="396">
        <f>SUM(H22+K22+O22+S22+V22+Z22+AD22+AG22+AI22+AM22+AO22+AS22+AU22+AY22+BA22+BE22+BI22+BK22+BQ22+BV22+CB22+CE22+CH22+CK22+CN22+CQ22+CT22+CW22+CZ22+DD22+DF22+DJ22+DM22+DP22+DT22+DV22+DY22+EB22+EF22+EP22+EW22)</f>
        <v>0</v>
      </c>
      <c r="FH22" s="396">
        <f>SUM(C22+I22+L22+P22+T22+W22+AA22+AE22+AH22+AJ22+AN22+AP22+AT22+AV22+BB22+BF22+BJ22+BN22+BR22+BY22+CC22+CF22+CI22+CL22+CO22+CR22+CU22+CX22+DA22+DE22+DG22+DK22+DN22+DQ22+DU22+DW22+DZ22+EC22+EI22+ER22+EX22)</f>
        <v>17</v>
      </c>
      <c r="FI22" s="396">
        <f>SUM(E22+F22+M22+AZ22+EM22+ES22+ET22)</f>
        <v>1</v>
      </c>
      <c r="FJ22" s="396">
        <f>SUM(J22+Q22+X22+AB22+AF22+AK22+AQ22+AW22+BC22+BG22+BO22+CD22+CJ22+CP22+CV22+DB22+DH22+DL22+DR22+EA22+ED22+EM22+EU22)</f>
        <v>0</v>
      </c>
      <c r="FK22" s="396">
        <f>SUM(BL22+BM22+BS22+BT22+BU22+BW22+BX22+BZ22+EG22+EH22+EJ22+EK22+EL22+EN22+EO22+EQ22+EY22+EZ22+FA22+FB22+FC22+FD22+FE22)</f>
        <v>0</v>
      </c>
      <c r="FL22" s="1291">
        <f>SUM(FF22:FK22)</f>
        <v>18</v>
      </c>
      <c r="FM22" s="1347" t="str">
        <f t="shared" si="0"/>
        <v/>
      </c>
      <c r="FN22" s="1347" t="str">
        <f t="shared" si="1"/>
        <v/>
      </c>
      <c r="FO22" s="1347" t="str">
        <f t="shared" si="2"/>
        <v/>
      </c>
      <c r="FP22" s="1347">
        <f t="shared" si="3"/>
        <v>1</v>
      </c>
      <c r="FQ22" s="1347" t="str">
        <f t="shared" si="4"/>
        <v/>
      </c>
      <c r="FR22" s="1347" t="str">
        <f t="shared" si="5"/>
        <v/>
      </c>
      <c r="FS22" s="1347" t="str">
        <f t="shared" si="6"/>
        <v/>
      </c>
      <c r="FT22" s="1347" t="str">
        <f t="shared" si="7"/>
        <v/>
      </c>
      <c r="FU22" s="1347" t="str">
        <f t="shared" si="8"/>
        <v/>
      </c>
    </row>
    <row r="23" spans="1:177" ht="16.5" thickBot="1" x14ac:dyDescent="0.3">
      <c r="A23" s="1338">
        <v>12</v>
      </c>
      <c r="B23" s="1152" t="s">
        <v>1580</v>
      </c>
      <c r="C23" s="1288"/>
      <c r="D23" s="1346"/>
      <c r="E23" s="1400"/>
      <c r="F23" s="1400"/>
      <c r="G23" s="1346"/>
      <c r="H23" s="1346"/>
      <c r="I23" s="1394"/>
      <c r="J23" s="1346"/>
      <c r="K23" s="1346"/>
      <c r="L23" s="1346"/>
      <c r="M23" s="1400"/>
      <c r="N23" s="1346"/>
      <c r="O23" s="1346"/>
      <c r="P23" s="1346"/>
      <c r="Q23" s="1392"/>
      <c r="R23" s="1392">
        <v>1</v>
      </c>
      <c r="S23" s="1392"/>
      <c r="T23" s="1393"/>
      <c r="U23" s="1391"/>
      <c r="V23" s="1346"/>
      <c r="W23" s="1346"/>
      <c r="X23" s="1346"/>
      <c r="Y23" s="1346"/>
      <c r="Z23" s="1346"/>
      <c r="AA23" s="1346"/>
      <c r="AB23" s="1346"/>
      <c r="AC23" s="1346">
        <v>1</v>
      </c>
      <c r="AD23" s="1346"/>
      <c r="AE23" s="1346"/>
      <c r="AF23" s="1346"/>
      <c r="AG23" s="1346"/>
      <c r="AH23" s="1393"/>
      <c r="AI23" s="1391"/>
      <c r="AJ23" s="1346"/>
      <c r="AK23" s="1346"/>
      <c r="AL23" s="1346"/>
      <c r="AM23" s="1346"/>
      <c r="AN23" s="1346"/>
      <c r="AO23" s="1346"/>
      <c r="AP23" s="1392"/>
      <c r="AQ23" s="1392"/>
      <c r="AR23" s="1392"/>
      <c r="AS23" s="1392"/>
      <c r="AT23" s="1392"/>
      <c r="AU23" s="1393"/>
      <c r="AV23" s="1346"/>
      <c r="AW23" s="1389"/>
      <c r="AX23" s="1389">
        <v>1</v>
      </c>
      <c r="AY23" s="1346"/>
      <c r="AZ23" s="1400">
        <v>1</v>
      </c>
      <c r="BA23" s="1389"/>
      <c r="BB23" s="1346"/>
      <c r="BC23" s="1392"/>
      <c r="BD23" s="1393"/>
      <c r="BE23" s="1391"/>
      <c r="BF23" s="1346"/>
      <c r="BG23" s="1389"/>
      <c r="BH23" s="1346"/>
      <c r="BI23" s="1346"/>
      <c r="BJ23" s="1389"/>
      <c r="BK23" s="1346"/>
      <c r="BL23" s="1346"/>
      <c r="BM23" s="1346"/>
      <c r="BN23" s="1346"/>
      <c r="BO23" s="1346"/>
      <c r="BP23" s="1346">
        <v>1</v>
      </c>
      <c r="BQ23" s="1346"/>
      <c r="BR23" s="1346"/>
      <c r="BS23" s="1346"/>
      <c r="BT23" s="1393"/>
      <c r="BU23" s="1391"/>
      <c r="BV23" s="1346"/>
      <c r="BW23" s="1346"/>
      <c r="BX23" s="1346"/>
      <c r="BY23" s="1346"/>
      <c r="BZ23" s="1346"/>
      <c r="CA23" s="1346"/>
      <c r="CB23" s="1346"/>
      <c r="CC23" s="1346"/>
      <c r="CD23" s="1346"/>
      <c r="CE23" s="1346"/>
      <c r="CF23" s="1346"/>
      <c r="CG23" s="1346"/>
      <c r="CH23" s="1346"/>
      <c r="CI23" s="1346"/>
      <c r="CJ23" s="1393"/>
      <c r="CK23" s="1389"/>
      <c r="CL23" s="1346"/>
      <c r="CM23" s="1346"/>
      <c r="CN23" s="1346"/>
      <c r="CO23" s="1392"/>
      <c r="CP23" s="1346"/>
      <c r="CQ23" s="1346"/>
      <c r="CR23" s="1346"/>
      <c r="CS23" s="1346"/>
      <c r="CT23" s="1346"/>
      <c r="CU23" s="1346"/>
      <c r="CV23" s="1346"/>
      <c r="CW23" s="1346"/>
      <c r="CX23" s="1346"/>
      <c r="CY23" s="1391"/>
      <c r="CZ23" s="1346"/>
      <c r="DA23" s="1346"/>
      <c r="DB23" s="1346"/>
      <c r="DC23" s="1346"/>
      <c r="DD23" s="1346"/>
      <c r="DE23" s="1346"/>
      <c r="DF23" s="1346"/>
      <c r="DG23" s="1346"/>
      <c r="DH23" s="1346"/>
      <c r="DI23" s="1346"/>
      <c r="DJ23" s="1392"/>
      <c r="DK23" s="1393"/>
      <c r="DL23" s="1391"/>
      <c r="DM23" s="1346"/>
      <c r="DN23" s="1346"/>
      <c r="DO23" s="1346"/>
      <c r="DP23" s="1346"/>
      <c r="DQ23" s="1346"/>
      <c r="DR23" s="1346"/>
      <c r="DS23" s="1346"/>
      <c r="DT23" s="1346"/>
      <c r="DU23" s="1346"/>
      <c r="DV23" s="1346"/>
      <c r="DW23" s="1346"/>
      <c r="DX23" s="1346"/>
      <c r="DY23" s="1393"/>
      <c r="DZ23" s="1391"/>
      <c r="EA23" s="1389"/>
      <c r="EB23" s="1346"/>
      <c r="EC23" s="1346"/>
      <c r="ED23" s="1346"/>
      <c r="EE23" s="1346"/>
      <c r="EF23" s="1346"/>
      <c r="EG23" s="1346"/>
      <c r="EH23" s="1346"/>
      <c r="EI23" s="1346"/>
      <c r="EJ23" s="1346"/>
      <c r="EK23" s="1392"/>
      <c r="EL23" s="1346"/>
      <c r="EM23" s="1455"/>
      <c r="EN23" s="1346"/>
      <c r="EO23" s="1346"/>
      <c r="EP23" s="1346"/>
      <c r="EQ23" s="1346"/>
      <c r="ER23" s="1346"/>
      <c r="ES23" s="1455"/>
      <c r="ET23" s="1455"/>
      <c r="EU23" s="1346"/>
      <c r="EV23" s="1346"/>
      <c r="EW23" s="1346"/>
      <c r="EX23" s="1392"/>
      <c r="EY23" s="1391"/>
      <c r="EZ23" s="1346"/>
      <c r="FA23" s="1346"/>
      <c r="FB23" s="1346"/>
      <c r="FC23" s="1346"/>
      <c r="FD23" s="1346"/>
      <c r="FE23" s="1346"/>
      <c r="FF23" s="218">
        <f>SUM(D23+G23+N23+R23+U23+Y23+AC23+AL23+AR23+AX23+BD23+BH23+BP23+CA23+CG23+CM23+CS23+CY23+DC23+DI23+DO23+DS23+DX23+EE23+EV23)</f>
        <v>4</v>
      </c>
      <c r="FG23" s="396">
        <f>SUM(H23+K23+O23+S23+V23+Z23+AD23+AG23+AI23+AM23+AO23+AS23+AU23+AY23+BA23+BE23+BI23+BK23+BQ23+BV23+CB23+CE23+CH23+CK23+CN23+CQ23+CT23+CW23+CZ23+DD23+DF23+DJ23+DM23+DP23+DT23+DV23+DY23+EB23+EF23+EP23+EW23)</f>
        <v>0</v>
      </c>
      <c r="FH23" s="396">
        <f>SUM(C23+I23+L23+P23+T23+W23+AA23+AE23+AH23+AJ23+AN23+AP23+AT23+AV23+BB23+BF23+BJ23+BN23+BR23+BY23+CC23+CF23+CI23+CL23+CO23+CR23+CU23+CX23+DA23+DE23+DG23+DK23+DN23+DQ23+DU23+DW23+DZ23+EC23+EI23+ER23+EX23)</f>
        <v>0</v>
      </c>
      <c r="FI23" s="396">
        <f>SUM(E23+F23+M23+AZ23+EM23+ES23+ET23)</f>
        <v>1</v>
      </c>
      <c r="FJ23" s="396">
        <f>SUM(J23+Q23+X23+AB23+AF23+AK23+AQ23+AW23+BC23+BG23+BO23+CD23+CJ23+CP23+CV23+DB23+DH23+DL23+DR23+EA23+ED23+EM23+EU23)</f>
        <v>0</v>
      </c>
      <c r="FK23" s="396">
        <f>SUM(BL23+BM23+BS23+BT23+BU23+BW23+BX23+BZ23+EG23+EH23+EJ23+EK23+EL23+EN23+EO23+EQ23+EY23+EZ23+FA23+FB23+FC23+FD23+FE23)</f>
        <v>0</v>
      </c>
      <c r="FL23" s="1291">
        <f>SUM(FF23:FK23)</f>
        <v>5</v>
      </c>
      <c r="FM23" s="1347" t="str">
        <f t="shared" si="0"/>
        <v/>
      </c>
      <c r="FN23" s="1347">
        <f t="shared" si="1"/>
        <v>1</v>
      </c>
      <c r="FO23" s="1347" t="str">
        <f t="shared" si="2"/>
        <v/>
      </c>
      <c r="FP23" s="1347" t="str">
        <f t="shared" si="3"/>
        <v/>
      </c>
      <c r="FQ23" s="1347" t="str">
        <f t="shared" si="4"/>
        <v/>
      </c>
      <c r="FR23" s="1347" t="str">
        <f t="shared" si="5"/>
        <v/>
      </c>
      <c r="FS23" s="1347" t="str">
        <f t="shared" si="6"/>
        <v/>
      </c>
      <c r="FT23" s="1347" t="str">
        <f t="shared" si="7"/>
        <v/>
      </c>
      <c r="FU23" s="1347" t="str">
        <f t="shared" si="8"/>
        <v/>
      </c>
    </row>
    <row r="24" spans="1:177" ht="16.5" thickBot="1" x14ac:dyDescent="0.3">
      <c r="A24" s="1338">
        <v>13</v>
      </c>
      <c r="B24" s="1152" t="s">
        <v>380</v>
      </c>
      <c r="C24" s="1412"/>
      <c r="D24" s="1395">
        <v>1</v>
      </c>
      <c r="E24" s="1400"/>
      <c r="F24" s="1400"/>
      <c r="G24" s="1395">
        <v>1</v>
      </c>
      <c r="H24" s="1395"/>
      <c r="I24" s="1395"/>
      <c r="J24" s="1395"/>
      <c r="K24" s="1395"/>
      <c r="L24" s="1395"/>
      <c r="M24" s="1400">
        <v>1</v>
      </c>
      <c r="N24" s="1395"/>
      <c r="O24" s="1395"/>
      <c r="P24" s="1395"/>
      <c r="Q24" s="1413"/>
      <c r="R24" s="1413">
        <v>1</v>
      </c>
      <c r="S24" s="1413"/>
      <c r="T24" s="1398">
        <v>1</v>
      </c>
      <c r="U24" s="1414"/>
      <c r="V24" s="1413"/>
      <c r="W24" s="1395">
        <v>1</v>
      </c>
      <c r="X24" s="1413"/>
      <c r="Y24" s="1413">
        <v>1</v>
      </c>
      <c r="Z24" s="1413"/>
      <c r="AA24" s="1395">
        <v>1</v>
      </c>
      <c r="AB24" s="1413"/>
      <c r="AC24" s="1413">
        <v>1</v>
      </c>
      <c r="AD24" s="1413"/>
      <c r="AE24" s="1413"/>
      <c r="AF24" s="1413"/>
      <c r="AG24" s="1413"/>
      <c r="AH24" s="1398"/>
      <c r="AI24" s="1414"/>
      <c r="AJ24" s="1395">
        <v>1</v>
      </c>
      <c r="AK24" s="1395"/>
      <c r="AL24" s="1395">
        <v>1</v>
      </c>
      <c r="AM24" s="1395"/>
      <c r="AN24" s="1395">
        <v>1</v>
      </c>
      <c r="AO24" s="1395"/>
      <c r="AP24" s="1395">
        <v>1</v>
      </c>
      <c r="AQ24" s="1395"/>
      <c r="AR24" s="1413">
        <v>1</v>
      </c>
      <c r="AS24" s="1413"/>
      <c r="AT24" s="1413"/>
      <c r="AU24" s="1398"/>
      <c r="AV24" s="1395"/>
      <c r="AW24" s="1395"/>
      <c r="AX24" s="1395"/>
      <c r="AY24" s="1395"/>
      <c r="AZ24" s="1400">
        <v>1</v>
      </c>
      <c r="BA24" s="1395"/>
      <c r="BB24" s="1395">
        <v>1</v>
      </c>
      <c r="BC24" s="1413"/>
      <c r="BD24" s="1398">
        <v>1</v>
      </c>
      <c r="BE24" s="1414"/>
      <c r="BF24" s="1395">
        <v>1</v>
      </c>
      <c r="BG24" s="1413"/>
      <c r="BH24" s="1395">
        <v>1</v>
      </c>
      <c r="BI24" s="1395"/>
      <c r="BJ24" s="1395">
        <v>1</v>
      </c>
      <c r="BK24" s="1395"/>
      <c r="BL24" s="1395"/>
      <c r="BM24" s="1395"/>
      <c r="BN24" s="1395"/>
      <c r="BO24" s="1395"/>
      <c r="BP24" s="1397">
        <v>1</v>
      </c>
      <c r="BQ24" s="1395"/>
      <c r="BR24" s="1395"/>
      <c r="BS24" s="1395"/>
      <c r="BT24" s="1398"/>
      <c r="BU24" s="1414"/>
      <c r="BV24" s="1395"/>
      <c r="BW24" s="1395"/>
      <c r="BX24" s="1395"/>
      <c r="BY24" s="1395"/>
      <c r="BZ24" s="1395"/>
      <c r="CA24" s="1397">
        <v>1</v>
      </c>
      <c r="CB24" s="1395"/>
      <c r="CC24" s="1395"/>
      <c r="CD24" s="1395"/>
      <c r="CE24" s="1395"/>
      <c r="CF24" s="1395"/>
      <c r="CG24" s="1395"/>
      <c r="CH24" s="1395"/>
      <c r="CI24" s="1395"/>
      <c r="CJ24" s="1398"/>
      <c r="CK24" s="1412"/>
      <c r="CL24" s="1395"/>
      <c r="CM24" s="1395">
        <v>1</v>
      </c>
      <c r="CN24" s="1395"/>
      <c r="CO24" s="1397">
        <v>1</v>
      </c>
      <c r="CP24" s="1395"/>
      <c r="CQ24" s="1395"/>
      <c r="CR24" s="1395">
        <v>1</v>
      </c>
      <c r="CS24" s="1395">
        <v>1</v>
      </c>
      <c r="CT24" s="1395"/>
      <c r="CU24" s="1395"/>
      <c r="CV24" s="1395"/>
      <c r="CW24" s="1395"/>
      <c r="CX24" s="1398"/>
      <c r="CY24" s="1414"/>
      <c r="CZ24" s="1395"/>
      <c r="DA24" s="1395"/>
      <c r="DB24" s="1395"/>
      <c r="DC24" s="1395"/>
      <c r="DD24" s="1395"/>
      <c r="DE24" s="1395"/>
      <c r="DF24" s="1395"/>
      <c r="DG24" s="1395"/>
      <c r="DH24" s="1395"/>
      <c r="DI24" s="1395"/>
      <c r="DJ24" s="1395"/>
      <c r="DK24" s="1398"/>
      <c r="DL24" s="1414"/>
      <c r="DM24" s="1395"/>
      <c r="DN24" s="1395"/>
      <c r="DO24" s="1410">
        <v>1</v>
      </c>
      <c r="DP24" s="1395"/>
      <c r="DQ24" s="1395"/>
      <c r="DR24" s="1395"/>
      <c r="DS24" s="1395"/>
      <c r="DT24" s="1395"/>
      <c r="DU24" s="1395"/>
      <c r="DV24" s="1395"/>
      <c r="DW24" s="1395"/>
      <c r="DX24" s="1422">
        <v>1</v>
      </c>
      <c r="DY24" s="1398"/>
      <c r="DZ24" s="1414"/>
      <c r="EA24" s="1395"/>
      <c r="EB24" s="1395"/>
      <c r="EC24" s="1395"/>
      <c r="ED24" s="1395"/>
      <c r="EE24" s="1395">
        <v>1</v>
      </c>
      <c r="EF24" s="1395"/>
      <c r="EG24" s="1395"/>
      <c r="EH24" s="1395"/>
      <c r="EI24" s="1395"/>
      <c r="EJ24" s="1395"/>
      <c r="EK24" s="1395"/>
      <c r="EL24" s="1395"/>
      <c r="EM24" s="1455">
        <v>1</v>
      </c>
      <c r="EN24" s="1395">
        <v>1</v>
      </c>
      <c r="EO24" s="1395">
        <v>1</v>
      </c>
      <c r="EP24" s="1395"/>
      <c r="EQ24" s="1395">
        <v>1</v>
      </c>
      <c r="ER24" s="1395"/>
      <c r="ES24" s="1455">
        <v>1</v>
      </c>
      <c r="ET24" s="1455">
        <v>1</v>
      </c>
      <c r="EU24" s="1395"/>
      <c r="EV24" s="1395"/>
      <c r="EW24" s="1395"/>
      <c r="EX24" s="1413"/>
      <c r="EY24" s="1414"/>
      <c r="EZ24" s="1395"/>
      <c r="FA24" s="1395"/>
      <c r="FB24" s="1395"/>
      <c r="FC24" s="1395"/>
      <c r="FD24" s="1395"/>
      <c r="FE24" s="1395"/>
      <c r="FF24" s="218">
        <f>SUM(D24+G24+N24+R24+U24+Y24+AC24+AL24+AR24+AX24+BD24+BH24+BP24+CA24+CG24+CM24+CS24+CY24+DC24+DI24+DO24+DS24+DX24+EE24+EV24)</f>
        <v>16</v>
      </c>
      <c r="FG24" s="396">
        <f>SUM(H24+K24+O24+S24+V24+Z24+AD24+AG24+AI24+AM24+AO24+AS24+AU24+AY24+BA24+BE24+BI24+BK24+BQ24+BV24+CB24+CE24+CH24+CK24+CN24+CQ24+CT24+CW24+CZ24+DD24+DF24+DJ24+DM24+DP24+DT24+DV24+DY24+EB24+EF24+EP24+EW24)</f>
        <v>0</v>
      </c>
      <c r="FH24" s="396">
        <f>SUM(C24+I24+L24+P24+T24+W24+AA24+AE24+AH24+AJ24+AN24+AP24+AT24+AV24+BB24+BF24+BJ24+BN24+BR24+BY24+CC24+CF24+CI24+CL24+CO24+CR24+CU24+CX24+DA24+DE24+DG24+DK24+DN24+DQ24+DU24+DW24+DZ24+EC24+EI24+ER24+EX24)</f>
        <v>11</v>
      </c>
      <c r="FI24" s="396">
        <f>SUM(E24+F24+M24+AZ24+EM24+ES24+ET24)</f>
        <v>5</v>
      </c>
      <c r="FJ24" s="396">
        <f>SUM(J24+Q24+X24+AB24+AF24+AK24+AQ24+AW24+BC24+BG24+BO24+CD24+CJ24+CP24+CV24+DB24+DH24+DL24+DR24+EA24+ED24+EM24+EU24)</f>
        <v>1</v>
      </c>
      <c r="FK24" s="396">
        <f>SUM(BL24+BM24+BS24+BT24+BU24+BW24+BX24+BZ24+EG24+EH24+EJ24+EK24+EL24+EN24+EO24+EQ24+EY24+EZ24+FA24+FB24+FC24+FD24+FE24)</f>
        <v>3</v>
      </c>
      <c r="FL24" s="1291">
        <f>SUM(FF24:FK24)</f>
        <v>36</v>
      </c>
      <c r="FM24" s="1347" t="str">
        <f t="shared" si="0"/>
        <v/>
      </c>
      <c r="FN24" s="1347" t="str">
        <f t="shared" si="1"/>
        <v/>
      </c>
      <c r="FO24" s="1347" t="str">
        <f t="shared" si="2"/>
        <v/>
      </c>
      <c r="FP24" s="1347" t="str">
        <f t="shared" si="3"/>
        <v/>
      </c>
      <c r="FQ24" s="1347" t="str">
        <f t="shared" si="4"/>
        <v/>
      </c>
      <c r="FR24" s="1347">
        <f t="shared" si="5"/>
        <v>1</v>
      </c>
      <c r="FS24" s="1347" t="str">
        <f t="shared" si="6"/>
        <v/>
      </c>
      <c r="FT24" s="1347" t="str">
        <f t="shared" si="7"/>
        <v/>
      </c>
      <c r="FU24" s="1347" t="str">
        <f t="shared" si="8"/>
        <v/>
      </c>
    </row>
    <row r="25" spans="1:177" ht="16.5" thickBot="1" x14ac:dyDescent="0.3">
      <c r="A25" s="1338">
        <v>14</v>
      </c>
      <c r="B25" s="1152" t="s">
        <v>708</v>
      </c>
      <c r="C25" s="1412"/>
      <c r="D25" s="1397">
        <v>1</v>
      </c>
      <c r="E25" s="1400">
        <v>1</v>
      </c>
      <c r="F25" s="1400">
        <v>1</v>
      </c>
      <c r="G25" s="1397">
        <v>1</v>
      </c>
      <c r="H25" s="1395"/>
      <c r="I25" s="1395"/>
      <c r="J25" s="1395"/>
      <c r="K25" s="1395"/>
      <c r="L25" s="1395"/>
      <c r="M25" s="1400">
        <v>1</v>
      </c>
      <c r="N25" s="1395"/>
      <c r="O25" s="1395"/>
      <c r="P25" s="1395"/>
      <c r="Q25" s="1413"/>
      <c r="R25" s="1415">
        <v>1</v>
      </c>
      <c r="S25" s="1413"/>
      <c r="T25" s="1398"/>
      <c r="U25" s="1416"/>
      <c r="V25" s="1413"/>
      <c r="W25" s="1395"/>
      <c r="X25" s="1413"/>
      <c r="Y25" s="1415">
        <v>1</v>
      </c>
      <c r="Z25" s="1413"/>
      <c r="AA25" s="1395"/>
      <c r="AB25" s="1413"/>
      <c r="AC25" s="1413"/>
      <c r="AD25" s="1413"/>
      <c r="AE25" s="1413"/>
      <c r="AF25" s="1413"/>
      <c r="AG25" s="1413"/>
      <c r="AH25" s="1398"/>
      <c r="AI25" s="1414"/>
      <c r="AJ25" s="1395"/>
      <c r="AK25" s="1395"/>
      <c r="AL25" s="1397">
        <v>1</v>
      </c>
      <c r="AM25" s="1395"/>
      <c r="AN25" s="1395"/>
      <c r="AO25" s="1395"/>
      <c r="AP25" s="1395"/>
      <c r="AQ25" s="1395"/>
      <c r="AR25" s="1415">
        <v>1</v>
      </c>
      <c r="AS25" s="1413"/>
      <c r="AT25" s="1413"/>
      <c r="AU25" s="1398"/>
      <c r="AV25" s="1395"/>
      <c r="AW25" s="1395"/>
      <c r="AX25" s="1395"/>
      <c r="AY25" s="1395"/>
      <c r="AZ25" s="1400">
        <v>1</v>
      </c>
      <c r="BA25" s="1395"/>
      <c r="BB25" s="1395">
        <v>1</v>
      </c>
      <c r="BC25" s="1413"/>
      <c r="BD25" s="1398"/>
      <c r="BE25" s="1414"/>
      <c r="BF25" s="1395"/>
      <c r="BG25" s="1413"/>
      <c r="BH25" s="1395"/>
      <c r="BI25" s="1395"/>
      <c r="BJ25" s="1395"/>
      <c r="BK25" s="1395"/>
      <c r="BL25" s="1395"/>
      <c r="BM25" s="1395"/>
      <c r="BN25" s="1395"/>
      <c r="BO25" s="1395"/>
      <c r="BP25" s="1395"/>
      <c r="BQ25" s="1395"/>
      <c r="BR25" s="1395"/>
      <c r="BS25" s="1395"/>
      <c r="BT25" s="1398"/>
      <c r="BU25" s="1414"/>
      <c r="BV25" s="1395"/>
      <c r="BW25" s="1395"/>
      <c r="BX25" s="1395"/>
      <c r="BY25" s="1395"/>
      <c r="BZ25" s="1395"/>
      <c r="CA25" s="1395"/>
      <c r="CB25" s="1395"/>
      <c r="CC25" s="1395"/>
      <c r="CD25" s="1395"/>
      <c r="CE25" s="1395"/>
      <c r="CF25" s="1395"/>
      <c r="CG25" s="1395"/>
      <c r="CH25" s="1395"/>
      <c r="CI25" s="1395"/>
      <c r="CJ25" s="1398"/>
      <c r="CK25" s="1412"/>
      <c r="CL25" s="1395"/>
      <c r="CM25" s="1397">
        <v>1</v>
      </c>
      <c r="CN25" s="1395"/>
      <c r="CO25" s="1395">
        <v>1</v>
      </c>
      <c r="CP25" s="1395"/>
      <c r="CQ25" s="1395"/>
      <c r="CR25" s="1395"/>
      <c r="CS25" s="1410">
        <v>1</v>
      </c>
      <c r="CT25" s="1395"/>
      <c r="CU25" s="1395"/>
      <c r="CV25" s="1395"/>
      <c r="CW25" s="1395"/>
      <c r="CX25" s="1398"/>
      <c r="CY25" s="1414">
        <v>1</v>
      </c>
      <c r="CZ25" s="1395"/>
      <c r="DA25" s="1395"/>
      <c r="DB25" s="1395"/>
      <c r="DC25" s="1390">
        <v>1</v>
      </c>
      <c r="DD25" s="1395"/>
      <c r="DE25" s="1395"/>
      <c r="DF25" s="1395"/>
      <c r="DG25" s="1395"/>
      <c r="DH25" s="1395"/>
      <c r="DI25" s="1395">
        <v>1</v>
      </c>
      <c r="DJ25" s="1395"/>
      <c r="DK25" s="1398"/>
      <c r="DL25" s="1414"/>
      <c r="DM25" s="1395"/>
      <c r="DN25" s="1395"/>
      <c r="DO25" s="1395"/>
      <c r="DP25" s="1395"/>
      <c r="DQ25" s="1395"/>
      <c r="DR25" s="1395"/>
      <c r="DS25" s="1395"/>
      <c r="DT25" s="1395"/>
      <c r="DU25" s="1395"/>
      <c r="DV25" s="1395"/>
      <c r="DW25" s="1395"/>
      <c r="DX25" s="1395"/>
      <c r="DY25" s="1398"/>
      <c r="DZ25" s="1414"/>
      <c r="EA25" s="1395"/>
      <c r="EB25" s="1395"/>
      <c r="EC25" s="1395"/>
      <c r="ED25" s="1395"/>
      <c r="EE25" s="1422">
        <v>1</v>
      </c>
      <c r="EF25" s="1395"/>
      <c r="EG25" s="1395"/>
      <c r="EH25" s="1395"/>
      <c r="EI25" s="1395"/>
      <c r="EJ25" s="1395"/>
      <c r="EK25" s="1395"/>
      <c r="EL25" s="1395"/>
      <c r="EM25" s="1455">
        <v>1</v>
      </c>
      <c r="EN25" s="1410">
        <v>1</v>
      </c>
      <c r="EO25" s="1410">
        <v>1</v>
      </c>
      <c r="EP25" s="1395"/>
      <c r="EQ25" s="1410">
        <v>1</v>
      </c>
      <c r="ER25" s="1395"/>
      <c r="ES25" s="1455">
        <v>1</v>
      </c>
      <c r="ET25" s="1455">
        <v>1</v>
      </c>
      <c r="EU25" s="1395"/>
      <c r="EV25" s="1415"/>
      <c r="EW25" s="1395"/>
      <c r="EX25" s="1413"/>
      <c r="EY25" s="1414"/>
      <c r="EZ25" s="1395"/>
      <c r="FA25" s="1395"/>
      <c r="FB25" s="1395"/>
      <c r="FC25" s="1395"/>
      <c r="FD25" s="1395"/>
      <c r="FE25" s="1395"/>
      <c r="FF25" s="218">
        <f>SUM(D25+G25+N25+R25+U25+Y25+AC25+AL25+AR25+AX25+BD25+BH25+BP25+CA25+CG25+CM25+CS25+CY25+DC25+DI25+DO25+DS25+DX25+EE25+EV25)</f>
        <v>12</v>
      </c>
      <c r="FG25" s="396">
        <f>SUM(H25+K25+O25+S25+V25+Z25+AD25+AG25+AI25+AM25+AO25+AS25+AU25+AY25+BA25+BE25+BI25+BK25+BQ25+BV25+CB25+CE25+CH25+CK25+CN25+CQ25+CT25+CW25+CZ25+DD25+DF25+DJ25+DM25+DP25+DT25+DV25+DY25+EB25+EF25+EP25+EW25)</f>
        <v>0</v>
      </c>
      <c r="FH25" s="396">
        <f>SUM(C25+I25+L25+P25+T25+W25+AA25+AE25+AH25+AJ25+AN25+AP25+AT25+AV25+BB25+BF25+BJ25+BN25+BR25+BY25+CC25+CF25+CI25+CL25+CO25+CR25+CU25+CX25+DA25+DE25+DG25+DK25+DN25+DQ25+DU25+DW25+DZ25+EC25+EI25+ER25+EX25)</f>
        <v>2</v>
      </c>
      <c r="FI25" s="396">
        <f>SUM(E25+F25+M25+AZ25+EM25+ES25+ET25)</f>
        <v>7</v>
      </c>
      <c r="FJ25" s="396">
        <f>SUM(J25+Q25+X25+AB25+AF25+AK25+AQ25+AW25+BC25+BG25+BO25+CD25+CJ25+CP25+CV25+DB25+DH25+DL25+DR25+EA25+ED25+EM25+EU25)</f>
        <v>1</v>
      </c>
      <c r="FK25" s="396">
        <f>SUM(BL25+BM25+BS25+BT25+BU25+BW25+BX25+BZ25+EG25+EH25+EJ25+EK25+EL25+EN25+EO25+EQ25+EY25+EZ25+FA25+FB25+FC25+FD25+FE25)</f>
        <v>3</v>
      </c>
      <c r="FL25" s="1291">
        <f>SUM(FF25:FK25)</f>
        <v>25</v>
      </c>
      <c r="FM25" s="1347" t="str">
        <f t="shared" si="0"/>
        <v/>
      </c>
      <c r="FN25" s="1347" t="str">
        <f t="shared" si="1"/>
        <v/>
      </c>
      <c r="FO25" s="1347" t="str">
        <f t="shared" si="2"/>
        <v/>
      </c>
      <c r="FP25" s="1347" t="str">
        <f t="shared" si="3"/>
        <v/>
      </c>
      <c r="FQ25" s="1347">
        <f t="shared" si="4"/>
        <v>1</v>
      </c>
      <c r="FR25" s="1347" t="str">
        <f t="shared" si="5"/>
        <v/>
      </c>
      <c r="FS25" s="1347" t="str">
        <f t="shared" si="6"/>
        <v/>
      </c>
      <c r="FT25" s="1347" t="str">
        <f t="shared" si="7"/>
        <v/>
      </c>
      <c r="FU25" s="1347" t="str">
        <f t="shared" si="8"/>
        <v/>
      </c>
    </row>
    <row r="26" spans="1:177" ht="16.5" thickBot="1" x14ac:dyDescent="0.3">
      <c r="A26" s="1338"/>
      <c r="B26" s="1373" t="s">
        <v>682</v>
      </c>
      <c r="C26" s="1389"/>
      <c r="D26" s="1346"/>
      <c r="E26" s="1400"/>
      <c r="F26" s="1400"/>
      <c r="G26" s="1346"/>
      <c r="H26" s="1346"/>
      <c r="I26" s="1346"/>
      <c r="J26" s="1346"/>
      <c r="K26" s="1346"/>
      <c r="L26" s="1346"/>
      <c r="M26" s="1400"/>
      <c r="N26" s="1346"/>
      <c r="O26" s="1346"/>
      <c r="P26" s="1346"/>
      <c r="Q26" s="1392"/>
      <c r="R26" s="1392"/>
      <c r="S26" s="1392"/>
      <c r="T26" s="1393"/>
      <c r="U26" s="1391"/>
      <c r="V26" s="1392"/>
      <c r="W26" s="1399"/>
      <c r="X26" s="1417"/>
      <c r="Y26" s="1417"/>
      <c r="Z26" s="1392"/>
      <c r="AA26" s="1399"/>
      <c r="AB26" s="1417"/>
      <c r="AC26" s="1392"/>
      <c r="AD26" s="1392"/>
      <c r="AE26" s="1392"/>
      <c r="AF26" s="1392"/>
      <c r="AG26" s="1392"/>
      <c r="AH26" s="1393"/>
      <c r="AI26" s="1391"/>
      <c r="AJ26" s="1346"/>
      <c r="AK26" s="1346"/>
      <c r="AL26" s="1346"/>
      <c r="AM26" s="1346"/>
      <c r="AN26" s="1346"/>
      <c r="AO26" s="1346"/>
      <c r="AP26" s="1392"/>
      <c r="AQ26" s="1392"/>
      <c r="AR26" s="1392"/>
      <c r="AS26" s="1392"/>
      <c r="AT26" s="1392"/>
      <c r="AU26" s="1393"/>
      <c r="AV26" s="1346"/>
      <c r="AW26" s="1389"/>
      <c r="AX26" s="1389"/>
      <c r="AY26" s="1346"/>
      <c r="AZ26" s="1400"/>
      <c r="BA26" s="1389"/>
      <c r="BB26" s="1346"/>
      <c r="BC26" s="1392"/>
      <c r="BD26" s="1393"/>
      <c r="BE26" s="1391"/>
      <c r="BF26" s="1346"/>
      <c r="BG26" s="1418"/>
      <c r="BH26" s="1346"/>
      <c r="BI26" s="1346"/>
      <c r="BJ26" s="1389"/>
      <c r="BK26" s="1346"/>
      <c r="BL26" s="1346"/>
      <c r="BM26" s="1346"/>
      <c r="BN26" s="1346"/>
      <c r="BO26" s="1346"/>
      <c r="BP26" s="1346"/>
      <c r="BQ26" s="1346"/>
      <c r="BR26" s="1346"/>
      <c r="BS26" s="1346"/>
      <c r="BT26" s="1393"/>
      <c r="BU26" s="1391"/>
      <c r="BV26" s="1346"/>
      <c r="BW26" s="1346"/>
      <c r="BX26" s="1346"/>
      <c r="BY26" s="1346"/>
      <c r="BZ26" s="1346"/>
      <c r="CA26" s="1346"/>
      <c r="CB26" s="1346"/>
      <c r="CC26" s="1346"/>
      <c r="CD26" s="1346"/>
      <c r="CE26" s="1346"/>
      <c r="CF26" s="1346"/>
      <c r="CG26" s="1346"/>
      <c r="CH26" s="1346"/>
      <c r="CI26" s="1346"/>
      <c r="CJ26" s="1393"/>
      <c r="CK26" s="1389"/>
      <c r="CL26" s="1346"/>
      <c r="CM26" s="1346"/>
      <c r="CN26" s="1346"/>
      <c r="CO26" s="1392"/>
      <c r="CP26" s="1346"/>
      <c r="CQ26" s="1346"/>
      <c r="CR26" s="1346"/>
      <c r="CS26" s="1346"/>
      <c r="CT26" s="1346"/>
      <c r="CU26" s="1346"/>
      <c r="CV26" s="1346"/>
      <c r="CW26" s="1346"/>
      <c r="CX26" s="1392"/>
      <c r="CY26" s="1391"/>
      <c r="CZ26" s="1346"/>
      <c r="DA26" s="1346"/>
      <c r="DB26" s="1346"/>
      <c r="DC26" s="1346"/>
      <c r="DD26" s="1346"/>
      <c r="DE26" s="1346"/>
      <c r="DF26" s="1346"/>
      <c r="DG26" s="1346"/>
      <c r="DH26" s="1346"/>
      <c r="DI26" s="1346"/>
      <c r="DJ26" s="1392"/>
      <c r="DK26" s="1393"/>
      <c r="DL26" s="1391"/>
      <c r="DM26" s="1346"/>
      <c r="DN26" s="1346"/>
      <c r="DO26" s="1346"/>
      <c r="DP26" s="1346"/>
      <c r="DQ26" s="1346"/>
      <c r="DR26" s="1346"/>
      <c r="DS26" s="1346"/>
      <c r="DT26" s="1346"/>
      <c r="DU26" s="1346"/>
      <c r="DV26" s="1346"/>
      <c r="DW26" s="1346"/>
      <c r="DX26" s="1346"/>
      <c r="DY26" s="1393"/>
      <c r="DZ26" s="1391"/>
      <c r="EA26" s="1389"/>
      <c r="EB26" s="1346"/>
      <c r="EC26" s="1346"/>
      <c r="ED26" s="1346"/>
      <c r="EE26" s="1346"/>
      <c r="EF26" s="1346"/>
      <c r="EG26" s="1346"/>
      <c r="EH26" s="1346"/>
      <c r="EI26" s="1346"/>
      <c r="EJ26" s="1346"/>
      <c r="EK26" s="1392"/>
      <c r="EL26" s="1346"/>
      <c r="EM26" s="1455"/>
      <c r="EN26" s="1346"/>
      <c r="EO26" s="1346"/>
      <c r="EP26" s="1346"/>
      <c r="EQ26" s="1346"/>
      <c r="ER26" s="1346"/>
      <c r="ES26" s="1455"/>
      <c r="ET26" s="1455"/>
      <c r="EU26" s="1346"/>
      <c r="EV26" s="1346"/>
      <c r="EW26" s="1346"/>
      <c r="EX26" s="1392"/>
      <c r="EY26" s="1391"/>
      <c r="EZ26" s="1346"/>
      <c r="FA26" s="1346"/>
      <c r="FB26" s="1346"/>
      <c r="FC26" s="1346"/>
      <c r="FD26" s="1346"/>
      <c r="FE26" s="1346"/>
      <c r="FF26" s="218"/>
      <c r="FG26" s="396"/>
      <c r="FH26" s="396"/>
      <c r="FI26" s="396"/>
      <c r="FJ26" s="396"/>
      <c r="FK26" s="396"/>
      <c r="FL26" s="1291"/>
      <c r="FM26" s="1347"/>
      <c r="FN26" s="1347"/>
      <c r="FO26" s="1347"/>
      <c r="FP26" s="1347"/>
      <c r="FQ26" s="1347"/>
      <c r="FR26" s="1347"/>
      <c r="FS26" s="1347"/>
      <c r="FT26" s="1347"/>
      <c r="FU26" s="1347" t="str">
        <f t="shared" si="8"/>
        <v/>
      </c>
    </row>
    <row r="27" spans="1:177" ht="16.5" thickBot="1" x14ac:dyDescent="0.3">
      <c r="A27" s="1338">
        <v>15</v>
      </c>
      <c r="B27" s="1152" t="s">
        <v>1119</v>
      </c>
      <c r="C27" s="1288"/>
      <c r="D27" s="1346"/>
      <c r="E27" s="1400"/>
      <c r="F27" s="1400"/>
      <c r="G27" s="1346"/>
      <c r="H27" s="1346"/>
      <c r="I27" s="1346"/>
      <c r="J27" s="1346"/>
      <c r="K27" s="1346">
        <v>1</v>
      </c>
      <c r="L27" s="1346"/>
      <c r="M27" s="1400">
        <v>1</v>
      </c>
      <c r="N27" s="1346"/>
      <c r="O27" s="1346"/>
      <c r="P27" s="1346"/>
      <c r="Q27" s="1392"/>
      <c r="R27" s="1392"/>
      <c r="S27" s="1392">
        <v>1</v>
      </c>
      <c r="T27" s="1393"/>
      <c r="U27" s="1391"/>
      <c r="V27" s="1346">
        <v>1</v>
      </c>
      <c r="W27" s="1399"/>
      <c r="X27" s="1399"/>
      <c r="Y27" s="1399"/>
      <c r="Z27" s="1346">
        <v>1</v>
      </c>
      <c r="AA27" s="1399"/>
      <c r="AB27" s="1399"/>
      <c r="AC27" s="1346"/>
      <c r="AD27" s="1346">
        <v>1</v>
      </c>
      <c r="AE27" s="1346"/>
      <c r="AF27" s="1346"/>
      <c r="AG27" s="1346"/>
      <c r="AH27" s="1393"/>
      <c r="AI27" s="1391"/>
      <c r="AJ27" s="1346"/>
      <c r="AK27" s="1346"/>
      <c r="AL27" s="1346"/>
      <c r="AM27" s="1346">
        <v>1</v>
      </c>
      <c r="AN27" s="1346"/>
      <c r="AO27" s="1346"/>
      <c r="AP27" s="1392"/>
      <c r="AQ27" s="1392"/>
      <c r="AR27" s="1392"/>
      <c r="AS27" s="1392"/>
      <c r="AT27" s="1392"/>
      <c r="AU27" s="1393">
        <v>1</v>
      </c>
      <c r="AV27" s="1346"/>
      <c r="AW27" s="1389"/>
      <c r="AX27" s="1389"/>
      <c r="AY27" s="1346"/>
      <c r="AZ27" s="1400">
        <v>1</v>
      </c>
      <c r="BA27" s="1389">
        <v>1</v>
      </c>
      <c r="BB27" s="1346"/>
      <c r="BC27" s="1392"/>
      <c r="BD27" s="1393"/>
      <c r="BE27" s="1391">
        <v>1</v>
      </c>
      <c r="BF27" s="1346"/>
      <c r="BG27" s="1389"/>
      <c r="BH27" s="1346"/>
      <c r="BI27" s="1346">
        <v>1</v>
      </c>
      <c r="BJ27" s="1389"/>
      <c r="BK27" s="1346">
        <v>1</v>
      </c>
      <c r="BL27" s="1346">
        <v>1</v>
      </c>
      <c r="BM27" s="1346">
        <v>1</v>
      </c>
      <c r="BN27" s="1346"/>
      <c r="BO27" s="1346"/>
      <c r="BP27" s="1346"/>
      <c r="BQ27" s="1346">
        <v>1</v>
      </c>
      <c r="BR27" s="1346"/>
      <c r="BS27" s="1346">
        <v>1</v>
      </c>
      <c r="BT27" s="1393">
        <v>1</v>
      </c>
      <c r="BU27" s="1391">
        <v>1</v>
      </c>
      <c r="BV27" s="1346"/>
      <c r="BW27" s="1346">
        <v>1</v>
      </c>
      <c r="BX27" s="1346">
        <v>1</v>
      </c>
      <c r="BY27" s="1346"/>
      <c r="BZ27" s="1346">
        <v>1</v>
      </c>
      <c r="CA27" s="1346"/>
      <c r="CB27" s="1346">
        <v>1</v>
      </c>
      <c r="CC27" s="1346"/>
      <c r="CD27" s="1346"/>
      <c r="CE27" s="1346"/>
      <c r="CF27" s="1346"/>
      <c r="CG27" s="1346"/>
      <c r="CH27" s="1346"/>
      <c r="CI27" s="1346"/>
      <c r="CJ27" s="1393"/>
      <c r="CK27" s="1389">
        <v>1</v>
      </c>
      <c r="CL27" s="1346"/>
      <c r="CM27" s="1346"/>
      <c r="CN27" s="1346">
        <v>1</v>
      </c>
      <c r="CO27" s="1392"/>
      <c r="CP27" s="1346"/>
      <c r="CQ27" s="1346">
        <v>1</v>
      </c>
      <c r="CR27" s="1346"/>
      <c r="CS27" s="1346"/>
      <c r="CT27" s="1346"/>
      <c r="CU27" s="1346"/>
      <c r="CV27" s="1346"/>
      <c r="CW27" s="1346"/>
      <c r="CX27" s="1346"/>
      <c r="CY27" s="1391"/>
      <c r="CZ27" s="1346">
        <v>1</v>
      </c>
      <c r="DA27" s="1346"/>
      <c r="DB27" s="1346"/>
      <c r="DC27" s="1346"/>
      <c r="DD27" s="1346"/>
      <c r="DE27" s="1346"/>
      <c r="DF27" s="1346"/>
      <c r="DG27" s="1346"/>
      <c r="DH27" s="1346"/>
      <c r="DI27" s="1346"/>
      <c r="DJ27" s="1392"/>
      <c r="DK27" s="1393"/>
      <c r="DL27" s="1391">
        <v>1</v>
      </c>
      <c r="DM27" s="1346">
        <v>1</v>
      </c>
      <c r="DN27" s="1346"/>
      <c r="DO27" s="1346"/>
      <c r="DP27" s="1346">
        <v>1</v>
      </c>
      <c r="DQ27" s="1346"/>
      <c r="DR27" s="1346"/>
      <c r="DS27" s="1346"/>
      <c r="DT27" s="1346"/>
      <c r="DU27" s="1346">
        <v>1</v>
      </c>
      <c r="DV27" s="1346"/>
      <c r="DW27" s="1346"/>
      <c r="DX27" s="1346"/>
      <c r="DY27" s="1393"/>
      <c r="DZ27" s="1391"/>
      <c r="EA27" s="1389"/>
      <c r="EB27" s="1346"/>
      <c r="EC27" s="1346"/>
      <c r="ED27" s="1346">
        <v>1</v>
      </c>
      <c r="EE27" s="1346"/>
      <c r="EF27" s="1346">
        <v>1</v>
      </c>
      <c r="EG27" s="1346"/>
      <c r="EH27" s="1346"/>
      <c r="EI27" s="1346"/>
      <c r="EJ27" s="1346"/>
      <c r="EK27" s="1392"/>
      <c r="EL27" s="1346"/>
      <c r="EM27" s="1455">
        <v>1</v>
      </c>
      <c r="EN27" s="1346"/>
      <c r="EO27" s="1346"/>
      <c r="EP27" s="1346"/>
      <c r="EQ27" s="1346"/>
      <c r="ER27" s="1346"/>
      <c r="ES27" s="1455">
        <v>1</v>
      </c>
      <c r="ET27" s="1455"/>
      <c r="EU27" s="1346"/>
      <c r="EV27" s="1346"/>
      <c r="EW27" s="1346"/>
      <c r="EX27" s="1392"/>
      <c r="EY27" s="1391">
        <v>1</v>
      </c>
      <c r="EZ27" s="1346">
        <v>1</v>
      </c>
      <c r="FA27" s="1346">
        <v>1</v>
      </c>
      <c r="FB27" s="1346">
        <v>1</v>
      </c>
      <c r="FC27" s="1346">
        <v>1</v>
      </c>
      <c r="FD27" s="1346">
        <v>1</v>
      </c>
      <c r="FE27" s="1346">
        <v>1</v>
      </c>
      <c r="FF27" s="218">
        <f t="shared" ref="FF27:FF33" si="9">SUM(D27+G27+N27+R27+U27+Y27+AC27+AL27+AR27+AX27+BD27+BH27+BP27+CA27+CG27+CM27+CS27+CY27+DC27+DI27+DO27+DS27+DX27+EE27+EV27)</f>
        <v>0</v>
      </c>
      <c r="FG27" s="396">
        <f t="shared" ref="FG27:FG33" si="10">SUM(H27+K27+O27+S27+V27+Z27+AD27+AG27+AI27+AM27+AO27+AS27+AU27+AY27+BA27+BE27+BI27+BK27+BQ27+BV27+CB27+CE27+CH27+CK27+CN27+CQ27+CT27+CW27+CZ27+DD27+DF27+DJ27+DM27+DP27+DT27+DV27+DY27+EB27+EF27+EP27+EW27)</f>
        <v>20</v>
      </c>
      <c r="FH27" s="396">
        <f t="shared" ref="FH27:FH33" si="11">SUM(C27+I27+L27+P27+T27+W27+AA27+AE27+AH27+AJ27+AN27+AP27+AT27+AV27+BB27+BF27+BJ27+BN27+BR27+BY27+CC27+CF27+CI27+CL27+CO27+CR27+CU27+CX27+DA27+DE27+DG27+DK27+DN27+DQ27+DU27+DW27+DZ27+EC27+EI27+ER27+EX27)</f>
        <v>1</v>
      </c>
      <c r="FI27" s="396">
        <f t="shared" ref="FI27:FI33" si="12">SUM(E27+F27+M27+AZ27+EM27+ES27+ET27)</f>
        <v>4</v>
      </c>
      <c r="FJ27" s="396">
        <f t="shared" ref="FJ27:FJ33" si="13">SUM(J27+Q27+X27+AB27+AF27+AK27+AQ27+AW27+BC27+BG27+BO27+CD27+CJ27+CP27+CV27+DB27+DH27+DL27+DR27+EA27+ED27+EM27+EU27)</f>
        <v>3</v>
      </c>
      <c r="FK27" s="396">
        <f t="shared" ref="FK27:FK33" si="14">SUM(BL27+BM27+BS27+BT27+BU27+BW27+BX27+BZ27+EG27+EH27+EJ27+EK27+EL27+EN27+EO27+EQ27+EY27+EZ27+FA27+FB27+FC27+FD27+FE27)</f>
        <v>15</v>
      </c>
      <c r="FL27" s="1291">
        <f t="shared" ref="FL27:FL33" si="15">SUM(FF27:FK27)</f>
        <v>43</v>
      </c>
      <c r="FM27" s="1347" t="str">
        <f t="shared" si="0"/>
        <v/>
      </c>
      <c r="FN27" s="1347" t="str">
        <f t="shared" si="1"/>
        <v/>
      </c>
      <c r="FO27" s="1347" t="str">
        <f t="shared" si="2"/>
        <v/>
      </c>
      <c r="FP27" s="1347" t="str">
        <f t="shared" si="3"/>
        <v/>
      </c>
      <c r="FQ27" s="1347" t="str">
        <f t="shared" si="4"/>
        <v/>
      </c>
      <c r="FR27" s="1347" t="str">
        <f t="shared" si="5"/>
        <v/>
      </c>
      <c r="FS27" s="1347">
        <f t="shared" si="6"/>
        <v>1</v>
      </c>
      <c r="FT27" s="1347" t="str">
        <f t="shared" si="7"/>
        <v/>
      </c>
      <c r="FU27" s="1347" t="str">
        <f t="shared" si="8"/>
        <v/>
      </c>
    </row>
    <row r="28" spans="1:177" ht="16.5" thickBot="1" x14ac:dyDescent="0.3">
      <c r="A28" s="1338">
        <v>16</v>
      </c>
      <c r="B28" s="1152" t="s">
        <v>1581</v>
      </c>
      <c r="C28" s="1288"/>
      <c r="D28" s="1346"/>
      <c r="E28" s="1400"/>
      <c r="F28" s="1400"/>
      <c r="G28" s="1346"/>
      <c r="H28" s="1346"/>
      <c r="I28" s="1346"/>
      <c r="J28" s="1346"/>
      <c r="K28" s="1346">
        <v>1</v>
      </c>
      <c r="L28" s="1346"/>
      <c r="M28" s="1400">
        <v>1</v>
      </c>
      <c r="N28" s="1346"/>
      <c r="O28" s="1346">
        <v>1</v>
      </c>
      <c r="P28" s="1346"/>
      <c r="Q28" s="1392"/>
      <c r="R28" s="1392"/>
      <c r="S28" s="1392">
        <v>1</v>
      </c>
      <c r="T28" s="1393"/>
      <c r="U28" s="1391"/>
      <c r="V28" s="1346">
        <v>1</v>
      </c>
      <c r="W28" s="1346"/>
      <c r="X28" s="1346"/>
      <c r="Y28" s="1346"/>
      <c r="Z28" s="1346">
        <v>1</v>
      </c>
      <c r="AA28" s="1346"/>
      <c r="AB28" s="1346"/>
      <c r="AC28" s="1346"/>
      <c r="AD28" s="1346">
        <v>1</v>
      </c>
      <c r="AE28" s="1346"/>
      <c r="AF28" s="1346"/>
      <c r="AG28" s="1346"/>
      <c r="AH28" s="1393"/>
      <c r="AI28" s="1391"/>
      <c r="AJ28" s="1346"/>
      <c r="AK28" s="1346"/>
      <c r="AL28" s="1346"/>
      <c r="AM28" s="1346">
        <v>1</v>
      </c>
      <c r="AN28" s="1346"/>
      <c r="AO28" s="1346">
        <v>1</v>
      </c>
      <c r="AP28" s="1392"/>
      <c r="AQ28" s="1392"/>
      <c r="AR28" s="1392"/>
      <c r="AS28" s="1392">
        <v>1</v>
      </c>
      <c r="AT28" s="1392"/>
      <c r="AU28" s="1393">
        <v>1</v>
      </c>
      <c r="AV28" s="1346"/>
      <c r="AW28" s="1389"/>
      <c r="AX28" s="1389"/>
      <c r="AY28" s="1346"/>
      <c r="AZ28" s="1400">
        <v>1</v>
      </c>
      <c r="BA28" s="1389">
        <v>1</v>
      </c>
      <c r="BB28" s="1346"/>
      <c r="BC28" s="1392"/>
      <c r="BD28" s="1393"/>
      <c r="BE28" s="1391">
        <v>1</v>
      </c>
      <c r="BF28" s="1346"/>
      <c r="BG28" s="1389"/>
      <c r="BH28" s="1346"/>
      <c r="BI28" s="1346">
        <v>1</v>
      </c>
      <c r="BJ28" s="1389"/>
      <c r="BK28" s="1346">
        <v>1</v>
      </c>
      <c r="BL28" s="1346">
        <v>1</v>
      </c>
      <c r="BM28" s="1346">
        <v>1</v>
      </c>
      <c r="BN28" s="1346"/>
      <c r="BO28" s="1346"/>
      <c r="BP28" s="1346"/>
      <c r="BQ28" s="1346">
        <v>1</v>
      </c>
      <c r="BR28" s="1346"/>
      <c r="BS28" s="1346">
        <v>1</v>
      </c>
      <c r="BT28" s="1393">
        <v>1</v>
      </c>
      <c r="BU28" s="1391">
        <v>1</v>
      </c>
      <c r="BV28" s="1346"/>
      <c r="BW28" s="1346">
        <v>1</v>
      </c>
      <c r="BX28" s="1346">
        <v>1</v>
      </c>
      <c r="BY28" s="1346"/>
      <c r="BZ28" s="1346">
        <v>1</v>
      </c>
      <c r="CA28" s="1346"/>
      <c r="CB28" s="1397">
        <v>1</v>
      </c>
      <c r="CC28" s="1346"/>
      <c r="CD28" s="1346"/>
      <c r="CE28" s="1346">
        <v>1</v>
      </c>
      <c r="CF28" s="1346"/>
      <c r="CG28" s="1346"/>
      <c r="CH28" s="1346"/>
      <c r="CI28" s="1346"/>
      <c r="CJ28" s="1393"/>
      <c r="CK28" s="1389">
        <v>1</v>
      </c>
      <c r="CL28" s="1346"/>
      <c r="CM28" s="1346"/>
      <c r="CN28" s="1346">
        <v>1</v>
      </c>
      <c r="CO28" s="1392"/>
      <c r="CP28" s="1346"/>
      <c r="CQ28" s="1346">
        <v>1</v>
      </c>
      <c r="CR28" s="1346"/>
      <c r="CS28" s="1346"/>
      <c r="CT28" s="1346"/>
      <c r="CU28" s="1346"/>
      <c r="CV28" s="1346"/>
      <c r="CW28" s="1346"/>
      <c r="CX28" s="1346"/>
      <c r="CY28" s="1391"/>
      <c r="CZ28" s="1390">
        <v>1</v>
      </c>
      <c r="DA28" s="1346"/>
      <c r="DB28" s="1346"/>
      <c r="DC28" s="1346"/>
      <c r="DD28" s="1390">
        <v>1</v>
      </c>
      <c r="DE28" s="1346"/>
      <c r="DF28" s="1346"/>
      <c r="DG28" s="1346"/>
      <c r="DH28" s="1346"/>
      <c r="DI28" s="1346"/>
      <c r="DJ28" s="1392"/>
      <c r="DK28" s="1393"/>
      <c r="DL28" s="1390">
        <v>1</v>
      </c>
      <c r="DM28" s="1346">
        <v>1</v>
      </c>
      <c r="DN28" s="1346"/>
      <c r="DO28" s="1346"/>
      <c r="DP28" s="1422">
        <v>1</v>
      </c>
      <c r="DQ28" s="1346"/>
      <c r="DR28" s="1346"/>
      <c r="DS28" s="1346"/>
      <c r="DT28" s="1346"/>
      <c r="DU28" s="1422">
        <v>1</v>
      </c>
      <c r="DV28" s="1346"/>
      <c r="DW28" s="1346"/>
      <c r="DX28" s="1346"/>
      <c r="DY28" s="1393">
        <v>1</v>
      </c>
      <c r="DZ28" s="1391"/>
      <c r="EA28" s="1389"/>
      <c r="EB28" s="1346"/>
      <c r="EC28" s="1422">
        <v>1</v>
      </c>
      <c r="ED28" s="1422">
        <v>1</v>
      </c>
      <c r="EE28" s="1346"/>
      <c r="EF28" s="1410">
        <v>1</v>
      </c>
      <c r="EG28" s="1346"/>
      <c r="EH28" s="1346"/>
      <c r="EI28" s="1346"/>
      <c r="EJ28" s="1346"/>
      <c r="EK28" s="1392"/>
      <c r="EL28" s="1346"/>
      <c r="EM28" s="1455">
        <v>1</v>
      </c>
      <c r="EN28" s="1346"/>
      <c r="EO28" s="1346"/>
      <c r="EP28" s="1346">
        <v>1</v>
      </c>
      <c r="EQ28" s="1346"/>
      <c r="ER28" s="1346"/>
      <c r="ES28" s="1455">
        <v>1</v>
      </c>
      <c r="ET28" s="1455"/>
      <c r="EU28" s="1346"/>
      <c r="EV28" s="1346"/>
      <c r="EW28" s="1346"/>
      <c r="EX28" s="1392"/>
      <c r="EY28" s="1422">
        <v>1</v>
      </c>
      <c r="EZ28" s="1422">
        <v>1</v>
      </c>
      <c r="FA28" s="1422">
        <v>1</v>
      </c>
      <c r="FB28" s="1422">
        <v>1</v>
      </c>
      <c r="FC28" s="1422">
        <v>1</v>
      </c>
      <c r="FD28" s="1422">
        <v>1</v>
      </c>
      <c r="FE28" s="1422">
        <v>1</v>
      </c>
      <c r="FF28" s="218">
        <f t="shared" si="9"/>
        <v>0</v>
      </c>
      <c r="FG28" s="396">
        <f t="shared" si="10"/>
        <v>27</v>
      </c>
      <c r="FH28" s="396">
        <f t="shared" si="11"/>
        <v>2</v>
      </c>
      <c r="FI28" s="396">
        <f t="shared" si="12"/>
        <v>4</v>
      </c>
      <c r="FJ28" s="396">
        <f t="shared" si="13"/>
        <v>3</v>
      </c>
      <c r="FK28" s="396">
        <f t="shared" si="14"/>
        <v>15</v>
      </c>
      <c r="FL28" s="1291">
        <f t="shared" si="15"/>
        <v>51</v>
      </c>
      <c r="FM28" s="1347" t="str">
        <f t="shared" si="0"/>
        <v/>
      </c>
      <c r="FN28" s="1347" t="str">
        <f t="shared" si="1"/>
        <v/>
      </c>
      <c r="FO28" s="1347" t="str">
        <f t="shared" si="2"/>
        <v/>
      </c>
      <c r="FP28" s="1347" t="str">
        <f t="shared" si="3"/>
        <v/>
      </c>
      <c r="FQ28" s="1347" t="str">
        <f t="shared" si="4"/>
        <v/>
      </c>
      <c r="FR28" s="1347" t="str">
        <f t="shared" si="5"/>
        <v/>
      </c>
      <c r="FS28" s="1347" t="str">
        <f t="shared" si="6"/>
        <v/>
      </c>
      <c r="FT28" s="1347">
        <f t="shared" si="7"/>
        <v>1</v>
      </c>
      <c r="FU28" s="1347" t="str">
        <f t="shared" si="8"/>
        <v/>
      </c>
    </row>
    <row r="29" spans="1:177" ht="16.5" thickBot="1" x14ac:dyDescent="0.3">
      <c r="A29" s="1338">
        <v>17</v>
      </c>
      <c r="B29" s="1152" t="s">
        <v>1039</v>
      </c>
      <c r="C29" s="1288"/>
      <c r="D29" s="1346">
        <v>1</v>
      </c>
      <c r="E29" s="1400"/>
      <c r="F29" s="1400"/>
      <c r="G29" s="1346"/>
      <c r="H29" s="1346"/>
      <c r="I29" s="1346"/>
      <c r="J29" s="1346"/>
      <c r="K29" s="1346"/>
      <c r="L29" s="1346"/>
      <c r="M29" s="1400">
        <v>1</v>
      </c>
      <c r="N29" s="1346"/>
      <c r="O29" s="1346"/>
      <c r="P29" s="1346"/>
      <c r="Q29" s="1392"/>
      <c r="R29" s="1392"/>
      <c r="S29" s="1392"/>
      <c r="T29" s="1393"/>
      <c r="U29" s="1391"/>
      <c r="V29" s="1346"/>
      <c r="W29" s="1346"/>
      <c r="X29" s="1346"/>
      <c r="Y29" s="1346">
        <v>1</v>
      </c>
      <c r="Z29" s="1346"/>
      <c r="AA29" s="1346"/>
      <c r="AB29" s="1346"/>
      <c r="AC29" s="1346"/>
      <c r="AD29" s="1346"/>
      <c r="AE29" s="1346"/>
      <c r="AF29" s="1346"/>
      <c r="AG29" s="1346"/>
      <c r="AH29" s="1393"/>
      <c r="AI29" s="1391"/>
      <c r="AJ29" s="1346"/>
      <c r="AK29" s="1346"/>
      <c r="AL29" s="1346">
        <v>1</v>
      </c>
      <c r="AM29" s="1346"/>
      <c r="AN29" s="1346"/>
      <c r="AO29" s="1346"/>
      <c r="AP29" s="1392"/>
      <c r="AQ29" s="1392"/>
      <c r="AR29" s="1392">
        <v>1</v>
      </c>
      <c r="AS29" s="1392"/>
      <c r="AT29" s="1392"/>
      <c r="AU29" s="1393"/>
      <c r="AV29" s="1346"/>
      <c r="AW29" s="1389"/>
      <c r="AX29" s="1389"/>
      <c r="AY29" s="1346"/>
      <c r="AZ29" s="1400">
        <v>1</v>
      </c>
      <c r="BA29" s="1389"/>
      <c r="BB29" s="1346"/>
      <c r="BC29" s="1392"/>
      <c r="BD29" s="1393"/>
      <c r="BE29" s="1391"/>
      <c r="BF29" s="1346"/>
      <c r="BG29" s="1389"/>
      <c r="BH29" s="1346"/>
      <c r="BI29" s="1346"/>
      <c r="BJ29" s="1389"/>
      <c r="BK29" s="1346"/>
      <c r="BL29" s="1346"/>
      <c r="BM29" s="1346"/>
      <c r="BN29" s="1346"/>
      <c r="BO29" s="1346"/>
      <c r="BP29" s="1346"/>
      <c r="BQ29" s="1346"/>
      <c r="BR29" s="1346"/>
      <c r="BS29" s="1346"/>
      <c r="BT29" s="1393"/>
      <c r="BU29" s="1391"/>
      <c r="BV29" s="1346"/>
      <c r="BW29" s="1346"/>
      <c r="BX29" s="1346"/>
      <c r="BY29" s="1346"/>
      <c r="BZ29" s="1346"/>
      <c r="CA29" s="1346"/>
      <c r="CB29" s="1346"/>
      <c r="CC29" s="1346"/>
      <c r="CD29" s="1346"/>
      <c r="CE29" s="1346"/>
      <c r="CF29" s="1346"/>
      <c r="CG29" s="1346"/>
      <c r="CH29" s="1346"/>
      <c r="CI29" s="1346"/>
      <c r="CJ29" s="1393"/>
      <c r="CK29" s="1389"/>
      <c r="CL29" s="1346"/>
      <c r="CM29" s="1346"/>
      <c r="CN29" s="1346"/>
      <c r="CO29" s="1392"/>
      <c r="CP29" s="1346"/>
      <c r="CQ29" s="1346"/>
      <c r="CR29" s="1346"/>
      <c r="CS29" s="1346"/>
      <c r="CT29" s="1346"/>
      <c r="CU29" s="1346"/>
      <c r="CV29" s="1346"/>
      <c r="CW29" s="1346"/>
      <c r="CX29" s="1346"/>
      <c r="CY29" s="1391"/>
      <c r="CZ29" s="1346"/>
      <c r="DA29" s="1346"/>
      <c r="DB29" s="1346"/>
      <c r="DC29" s="1346"/>
      <c r="DD29" s="1346"/>
      <c r="DE29" s="1346"/>
      <c r="DF29" s="1346"/>
      <c r="DG29" s="1346"/>
      <c r="DH29" s="1346"/>
      <c r="DI29" s="1346"/>
      <c r="DJ29" s="1392"/>
      <c r="DK29" s="1393"/>
      <c r="DL29" s="1391"/>
      <c r="DM29" s="1346"/>
      <c r="DN29" s="1346"/>
      <c r="DO29" s="1346"/>
      <c r="DP29" s="1346"/>
      <c r="DQ29" s="1346"/>
      <c r="DR29" s="1346"/>
      <c r="DS29" s="1346"/>
      <c r="DT29" s="1346"/>
      <c r="DU29" s="1346"/>
      <c r="DV29" s="1346"/>
      <c r="DW29" s="1346"/>
      <c r="DX29" s="1346"/>
      <c r="DY29" s="1393"/>
      <c r="DZ29" s="1391"/>
      <c r="EA29" s="1389"/>
      <c r="EB29" s="1346"/>
      <c r="EC29" s="1346"/>
      <c r="ED29" s="1346"/>
      <c r="EE29" s="1346"/>
      <c r="EF29" s="1346"/>
      <c r="EG29" s="1346"/>
      <c r="EH29" s="1346"/>
      <c r="EI29" s="1346"/>
      <c r="EJ29" s="1346"/>
      <c r="EK29" s="1392"/>
      <c r="EL29" s="1346"/>
      <c r="EM29" s="1455"/>
      <c r="EN29" s="1346"/>
      <c r="EO29" s="1346"/>
      <c r="EP29" s="1346"/>
      <c r="EQ29" s="1346"/>
      <c r="ER29" s="1346"/>
      <c r="ES29" s="1455">
        <v>1</v>
      </c>
      <c r="ET29" s="1455"/>
      <c r="EU29" s="1346"/>
      <c r="EV29" s="1346"/>
      <c r="EW29" s="1346"/>
      <c r="EX29" s="1392"/>
      <c r="EY29" s="1391"/>
      <c r="EZ29" s="1346"/>
      <c r="FA29" s="1346"/>
      <c r="FB29" s="1346"/>
      <c r="FC29" s="1346"/>
      <c r="FD29" s="1346"/>
      <c r="FE29" s="1346"/>
      <c r="FF29" s="218">
        <f t="shared" si="9"/>
        <v>4</v>
      </c>
      <c r="FG29" s="396">
        <f t="shared" si="10"/>
        <v>0</v>
      </c>
      <c r="FH29" s="396">
        <f t="shared" si="11"/>
        <v>0</v>
      </c>
      <c r="FI29" s="396">
        <f t="shared" si="12"/>
        <v>3</v>
      </c>
      <c r="FJ29" s="396">
        <f t="shared" si="13"/>
        <v>0</v>
      </c>
      <c r="FK29" s="396">
        <f t="shared" si="14"/>
        <v>0</v>
      </c>
      <c r="FL29" s="1291">
        <f t="shared" si="15"/>
        <v>7</v>
      </c>
      <c r="FM29" s="1347" t="str">
        <f t="shared" si="0"/>
        <v/>
      </c>
      <c r="FN29" s="1347" t="str">
        <f t="shared" si="1"/>
        <v/>
      </c>
      <c r="FO29" s="1347">
        <f t="shared" si="2"/>
        <v>1</v>
      </c>
      <c r="FP29" s="1347" t="str">
        <f t="shared" si="3"/>
        <v/>
      </c>
      <c r="FQ29" s="1347" t="str">
        <f t="shared" si="4"/>
        <v/>
      </c>
      <c r="FR29" s="1347" t="str">
        <f t="shared" si="5"/>
        <v/>
      </c>
      <c r="FS29" s="1347" t="str">
        <f t="shared" si="6"/>
        <v/>
      </c>
      <c r="FT29" s="1347" t="str">
        <f t="shared" si="7"/>
        <v/>
      </c>
      <c r="FU29" s="1347" t="str">
        <f t="shared" si="8"/>
        <v/>
      </c>
    </row>
    <row r="30" spans="1:177" ht="16.5" thickBot="1" x14ac:dyDescent="0.3">
      <c r="A30" s="1338">
        <v>18</v>
      </c>
      <c r="B30" s="1343" t="s">
        <v>371</v>
      </c>
      <c r="C30" s="1288"/>
      <c r="D30" s="1346"/>
      <c r="E30" s="1400"/>
      <c r="F30" s="1400"/>
      <c r="G30" s="1346"/>
      <c r="H30" s="1346"/>
      <c r="I30" s="1346"/>
      <c r="J30" s="1346"/>
      <c r="K30" s="1346"/>
      <c r="L30" s="1346"/>
      <c r="M30" s="1400"/>
      <c r="N30" s="1346"/>
      <c r="O30" s="1346"/>
      <c r="P30" s="1346"/>
      <c r="Q30" s="1392"/>
      <c r="R30" s="1392"/>
      <c r="S30" s="1392"/>
      <c r="T30" s="1393"/>
      <c r="U30" s="1391"/>
      <c r="V30" s="1346"/>
      <c r="W30" s="1399"/>
      <c r="X30" s="1399"/>
      <c r="Y30" s="1399"/>
      <c r="Z30" s="1346"/>
      <c r="AA30" s="1399"/>
      <c r="AB30" s="1399"/>
      <c r="AC30" s="1346"/>
      <c r="AD30" s="1346"/>
      <c r="AE30" s="1346"/>
      <c r="AF30" s="1346"/>
      <c r="AG30" s="1346"/>
      <c r="AH30" s="1393"/>
      <c r="AI30" s="1391"/>
      <c r="AJ30" s="1346"/>
      <c r="AK30" s="1346"/>
      <c r="AL30" s="1346"/>
      <c r="AM30" s="1346"/>
      <c r="AN30" s="1346"/>
      <c r="AO30" s="1346"/>
      <c r="AP30" s="1392">
        <v>1</v>
      </c>
      <c r="AQ30" s="1392"/>
      <c r="AR30" s="1392"/>
      <c r="AS30" s="1392"/>
      <c r="AT30" s="1392"/>
      <c r="AU30" s="1393"/>
      <c r="AV30" s="1346"/>
      <c r="AW30" s="1389"/>
      <c r="AX30" s="1389"/>
      <c r="AY30" s="1346"/>
      <c r="AZ30" s="1400">
        <v>1</v>
      </c>
      <c r="BA30" s="1389"/>
      <c r="BB30" s="1346"/>
      <c r="BC30" s="1392"/>
      <c r="BD30" s="1393"/>
      <c r="BE30" s="1391"/>
      <c r="BF30" s="1346"/>
      <c r="BG30" s="1389"/>
      <c r="BH30" s="1346"/>
      <c r="BI30" s="1346"/>
      <c r="BJ30" s="1389"/>
      <c r="BK30" s="1346"/>
      <c r="BL30" s="1346"/>
      <c r="BM30" s="1346"/>
      <c r="BN30" s="1346"/>
      <c r="BO30" s="1346"/>
      <c r="BP30" s="1346"/>
      <c r="BQ30" s="1346"/>
      <c r="BR30" s="1346"/>
      <c r="BS30" s="1346"/>
      <c r="BT30" s="1393"/>
      <c r="BU30" s="1391"/>
      <c r="BV30" s="1346"/>
      <c r="BW30" s="1346"/>
      <c r="BX30" s="1346"/>
      <c r="BY30" s="1346"/>
      <c r="BZ30" s="1346"/>
      <c r="CA30" s="1346"/>
      <c r="CB30" s="1346"/>
      <c r="CC30" s="1346"/>
      <c r="CD30" s="1346"/>
      <c r="CE30" s="1394"/>
      <c r="CF30" s="1346"/>
      <c r="CG30" s="1346"/>
      <c r="CH30" s="1346"/>
      <c r="CI30" s="1346"/>
      <c r="CJ30" s="1393"/>
      <c r="CK30" s="1389"/>
      <c r="CL30" s="1346"/>
      <c r="CM30" s="1346"/>
      <c r="CN30" s="1346"/>
      <c r="CO30" s="1392"/>
      <c r="CP30" s="1346"/>
      <c r="CQ30" s="1346"/>
      <c r="CR30" s="1346"/>
      <c r="CS30" s="1346"/>
      <c r="CT30" s="1346"/>
      <c r="CU30" s="1346"/>
      <c r="CV30" s="1346"/>
      <c r="CW30" s="1346"/>
      <c r="CX30" s="1346"/>
      <c r="CY30" s="1391"/>
      <c r="CZ30" s="1346"/>
      <c r="DA30" s="1346"/>
      <c r="DB30" s="1346"/>
      <c r="DC30" s="1346"/>
      <c r="DD30" s="1346"/>
      <c r="DE30" s="1346"/>
      <c r="DF30" s="1346"/>
      <c r="DG30" s="1346"/>
      <c r="DH30" s="1346"/>
      <c r="DI30" s="1346"/>
      <c r="DJ30" s="1392"/>
      <c r="DK30" s="1393"/>
      <c r="DL30" s="1391"/>
      <c r="DM30" s="1346"/>
      <c r="DN30" s="1346"/>
      <c r="DO30" s="1346"/>
      <c r="DP30" s="1346"/>
      <c r="DQ30" s="1346"/>
      <c r="DR30" s="1346"/>
      <c r="DS30" s="1346"/>
      <c r="DT30" s="1346"/>
      <c r="DU30" s="1346"/>
      <c r="DV30" s="1346"/>
      <c r="DW30" s="1346"/>
      <c r="DX30" s="1346"/>
      <c r="DY30" s="1393"/>
      <c r="DZ30" s="1391"/>
      <c r="EA30" s="1389"/>
      <c r="EB30" s="1346"/>
      <c r="EC30" s="1346"/>
      <c r="ED30" s="1346"/>
      <c r="EE30" s="1346"/>
      <c r="EF30" s="1346"/>
      <c r="EG30" s="1346"/>
      <c r="EH30" s="1346"/>
      <c r="EI30" s="1346"/>
      <c r="EJ30" s="1346"/>
      <c r="EK30" s="1392"/>
      <c r="EL30" s="1346"/>
      <c r="EM30" s="1455"/>
      <c r="EN30" s="1346"/>
      <c r="EO30" s="1346"/>
      <c r="EP30" s="1346"/>
      <c r="EQ30" s="1346"/>
      <c r="ER30" s="1346"/>
      <c r="ES30" s="1455"/>
      <c r="ET30" s="1455"/>
      <c r="EU30" s="1346"/>
      <c r="EV30" s="1346"/>
      <c r="EW30" s="1346"/>
      <c r="EX30" s="1392"/>
      <c r="EY30" s="1391"/>
      <c r="EZ30" s="1346"/>
      <c r="FA30" s="1346"/>
      <c r="FB30" s="1346"/>
      <c r="FC30" s="1346"/>
      <c r="FD30" s="1346"/>
      <c r="FE30" s="1346"/>
      <c r="FF30" s="218">
        <f t="shared" si="9"/>
        <v>0</v>
      </c>
      <c r="FG30" s="396">
        <f t="shared" si="10"/>
        <v>0</v>
      </c>
      <c r="FH30" s="396">
        <f t="shared" si="11"/>
        <v>1</v>
      </c>
      <c r="FI30" s="396">
        <f t="shared" si="12"/>
        <v>1</v>
      </c>
      <c r="FJ30" s="396">
        <f t="shared" si="13"/>
        <v>0</v>
      </c>
      <c r="FK30" s="396">
        <f t="shared" si="14"/>
        <v>0</v>
      </c>
      <c r="FL30" s="1291">
        <f t="shared" si="15"/>
        <v>2</v>
      </c>
      <c r="FM30" s="1347" t="str">
        <f t="shared" si="0"/>
        <v/>
      </c>
      <c r="FN30" s="1347">
        <f t="shared" si="1"/>
        <v>1</v>
      </c>
      <c r="FO30" s="1347" t="str">
        <f t="shared" si="2"/>
        <v/>
      </c>
      <c r="FP30" s="1347" t="str">
        <f t="shared" si="3"/>
        <v/>
      </c>
      <c r="FQ30" s="1347" t="str">
        <f t="shared" si="4"/>
        <v/>
      </c>
      <c r="FR30" s="1347" t="str">
        <f t="shared" si="5"/>
        <v/>
      </c>
      <c r="FS30" s="1347" t="str">
        <f t="shared" si="6"/>
        <v/>
      </c>
      <c r="FT30" s="1347" t="str">
        <f t="shared" si="7"/>
        <v/>
      </c>
      <c r="FU30" s="1347" t="str">
        <f t="shared" si="8"/>
        <v/>
      </c>
    </row>
    <row r="31" spans="1:177" ht="16.5" thickBot="1" x14ac:dyDescent="0.3">
      <c r="A31" s="1338">
        <v>19</v>
      </c>
      <c r="B31" s="1343" t="s">
        <v>1607</v>
      </c>
      <c r="C31" s="1288"/>
      <c r="D31" s="1346"/>
      <c r="E31" s="1400"/>
      <c r="F31" s="1400"/>
      <c r="G31" s="1346"/>
      <c r="H31" s="1346"/>
      <c r="I31" s="1346"/>
      <c r="J31" s="1346"/>
      <c r="K31" s="1346"/>
      <c r="L31" s="1346"/>
      <c r="M31" s="1400"/>
      <c r="N31" s="1346"/>
      <c r="O31" s="1346"/>
      <c r="P31" s="1346"/>
      <c r="Q31" s="1392"/>
      <c r="R31" s="1392">
        <v>1</v>
      </c>
      <c r="S31" s="1392"/>
      <c r="T31" s="1393"/>
      <c r="U31" s="1391"/>
      <c r="V31" s="1346"/>
      <c r="W31" s="1399"/>
      <c r="X31" s="1399"/>
      <c r="Y31" s="1399">
        <v>1</v>
      </c>
      <c r="Z31" s="1346"/>
      <c r="AA31" s="1399"/>
      <c r="AB31" s="1399"/>
      <c r="AC31" s="1346">
        <v>1</v>
      </c>
      <c r="AD31" s="1346"/>
      <c r="AE31" s="1346"/>
      <c r="AF31" s="1346"/>
      <c r="AG31" s="1346"/>
      <c r="AH31" s="1393"/>
      <c r="AI31" s="1391"/>
      <c r="AJ31" s="1346"/>
      <c r="AK31" s="1346"/>
      <c r="AL31" s="1346">
        <v>1</v>
      </c>
      <c r="AM31" s="1346"/>
      <c r="AN31" s="1346"/>
      <c r="AO31" s="1346"/>
      <c r="AP31" s="1392"/>
      <c r="AQ31" s="1392"/>
      <c r="AR31" s="1392"/>
      <c r="AS31" s="1392"/>
      <c r="AT31" s="1392"/>
      <c r="AU31" s="1393"/>
      <c r="AV31" s="1346"/>
      <c r="AW31" s="1389"/>
      <c r="AX31" s="1389"/>
      <c r="AY31" s="1346"/>
      <c r="AZ31" s="1400"/>
      <c r="BA31" s="1389"/>
      <c r="BB31" s="1346"/>
      <c r="BC31" s="1392"/>
      <c r="BD31" s="1393"/>
      <c r="BE31" s="1391"/>
      <c r="BF31" s="1346"/>
      <c r="BG31" s="1389"/>
      <c r="BH31" s="1346"/>
      <c r="BI31" s="1346"/>
      <c r="BJ31" s="1389"/>
      <c r="BK31" s="1346"/>
      <c r="BL31" s="1346"/>
      <c r="BM31" s="1346"/>
      <c r="BN31" s="1346"/>
      <c r="BO31" s="1346"/>
      <c r="BP31" s="1346"/>
      <c r="BQ31" s="1346"/>
      <c r="BR31" s="1346"/>
      <c r="BS31" s="1346"/>
      <c r="BT31" s="1393"/>
      <c r="BU31" s="1391"/>
      <c r="BV31" s="1346"/>
      <c r="BW31" s="1346"/>
      <c r="BX31" s="1346"/>
      <c r="BY31" s="1346"/>
      <c r="BZ31" s="1346"/>
      <c r="CA31" s="1346"/>
      <c r="CB31" s="1346"/>
      <c r="CC31" s="1346"/>
      <c r="CD31" s="1346"/>
      <c r="CE31" s="1394"/>
      <c r="CF31" s="1346"/>
      <c r="CG31" s="1346"/>
      <c r="CH31" s="1346"/>
      <c r="CI31" s="1346"/>
      <c r="CJ31" s="1393"/>
      <c r="CK31" s="1389"/>
      <c r="CL31" s="1346"/>
      <c r="CM31" s="1346"/>
      <c r="CN31" s="1346"/>
      <c r="CO31" s="1392"/>
      <c r="CP31" s="1346"/>
      <c r="CQ31" s="1346"/>
      <c r="CR31" s="1346"/>
      <c r="CS31" s="1346"/>
      <c r="CT31" s="1346"/>
      <c r="CU31" s="1346"/>
      <c r="CV31" s="1346"/>
      <c r="CW31" s="1346"/>
      <c r="CX31" s="1346"/>
      <c r="CY31" s="1391"/>
      <c r="CZ31" s="1346"/>
      <c r="DA31" s="1346"/>
      <c r="DB31" s="1346"/>
      <c r="DC31" s="1346"/>
      <c r="DD31" s="1346"/>
      <c r="DE31" s="1346"/>
      <c r="DF31" s="1346"/>
      <c r="DG31" s="1346"/>
      <c r="DH31" s="1346"/>
      <c r="DI31" s="1346"/>
      <c r="DJ31" s="1392"/>
      <c r="DK31" s="1393"/>
      <c r="DL31" s="1391"/>
      <c r="DM31" s="1346"/>
      <c r="DN31" s="1346"/>
      <c r="DO31" s="1346"/>
      <c r="DP31" s="1346"/>
      <c r="DQ31" s="1346"/>
      <c r="DR31" s="1346"/>
      <c r="DS31" s="1346"/>
      <c r="DT31" s="1346"/>
      <c r="DU31" s="1346"/>
      <c r="DV31" s="1346"/>
      <c r="DW31" s="1346"/>
      <c r="DX31" s="1346"/>
      <c r="DY31" s="1393"/>
      <c r="DZ31" s="1391"/>
      <c r="EA31" s="1389"/>
      <c r="EB31" s="1346"/>
      <c r="EC31" s="1346"/>
      <c r="ED31" s="1346"/>
      <c r="EE31" s="1346"/>
      <c r="EF31" s="1346"/>
      <c r="EG31" s="1346"/>
      <c r="EH31" s="1346"/>
      <c r="EI31" s="1346"/>
      <c r="EJ31" s="1346"/>
      <c r="EK31" s="1392"/>
      <c r="EL31" s="1346"/>
      <c r="EM31" s="1455"/>
      <c r="EN31" s="1346"/>
      <c r="EO31" s="1346"/>
      <c r="EP31" s="1346"/>
      <c r="EQ31" s="1346"/>
      <c r="ER31" s="1346"/>
      <c r="ES31" s="1455"/>
      <c r="ET31" s="1455"/>
      <c r="EU31" s="1346"/>
      <c r="EV31" s="1346"/>
      <c r="EW31" s="1346"/>
      <c r="EX31" s="1392"/>
      <c r="EY31" s="1391"/>
      <c r="EZ31" s="1346"/>
      <c r="FA31" s="1346"/>
      <c r="FB31" s="1346"/>
      <c r="FC31" s="1346"/>
      <c r="FD31" s="1346"/>
      <c r="FE31" s="1346"/>
      <c r="FF31" s="218">
        <f t="shared" si="9"/>
        <v>4</v>
      </c>
      <c r="FG31" s="396">
        <f t="shared" si="10"/>
        <v>0</v>
      </c>
      <c r="FH31" s="396">
        <f t="shared" si="11"/>
        <v>0</v>
      </c>
      <c r="FI31" s="396">
        <f t="shared" si="12"/>
        <v>0</v>
      </c>
      <c r="FJ31" s="396">
        <f t="shared" si="13"/>
        <v>0</v>
      </c>
      <c r="FK31" s="396">
        <f t="shared" si="14"/>
        <v>0</v>
      </c>
      <c r="FL31" s="1291">
        <f t="shared" si="15"/>
        <v>4</v>
      </c>
      <c r="FM31" s="1347" t="str">
        <f t="shared" si="0"/>
        <v/>
      </c>
      <c r="FN31" s="1347">
        <f t="shared" si="1"/>
        <v>1</v>
      </c>
      <c r="FO31" s="1347" t="str">
        <f t="shared" si="2"/>
        <v/>
      </c>
      <c r="FP31" s="1347" t="str">
        <f t="shared" si="3"/>
        <v/>
      </c>
      <c r="FQ31" s="1347" t="str">
        <f t="shared" si="4"/>
        <v/>
      </c>
      <c r="FR31" s="1347" t="str">
        <f t="shared" si="5"/>
        <v/>
      </c>
      <c r="FS31" s="1347" t="str">
        <f t="shared" si="6"/>
        <v/>
      </c>
      <c r="FT31" s="1347" t="str">
        <f t="shared" si="7"/>
        <v/>
      </c>
      <c r="FU31" s="1347" t="str">
        <f t="shared" si="8"/>
        <v/>
      </c>
    </row>
    <row r="32" spans="1:177" ht="16.5" thickBot="1" x14ac:dyDescent="0.3">
      <c r="A32" s="1338">
        <v>20</v>
      </c>
      <c r="B32" s="1152" t="s">
        <v>1582</v>
      </c>
      <c r="C32" s="1288"/>
      <c r="D32" s="1346"/>
      <c r="E32" s="1400"/>
      <c r="F32" s="1400"/>
      <c r="G32" s="1346"/>
      <c r="H32" s="1346"/>
      <c r="I32" s="1346"/>
      <c r="J32" s="1346"/>
      <c r="K32" s="1346"/>
      <c r="L32" s="1346"/>
      <c r="M32" s="1400"/>
      <c r="N32" s="1346"/>
      <c r="O32" s="1346"/>
      <c r="P32" s="1346"/>
      <c r="Q32" s="1392"/>
      <c r="R32" s="1392">
        <v>1</v>
      </c>
      <c r="S32" s="1392"/>
      <c r="T32" s="1393"/>
      <c r="U32" s="1391"/>
      <c r="V32" s="1346"/>
      <c r="W32" s="1399"/>
      <c r="X32" s="1399"/>
      <c r="Y32" s="1399"/>
      <c r="Z32" s="1346"/>
      <c r="AA32" s="1399"/>
      <c r="AB32" s="1399"/>
      <c r="AC32" s="1346">
        <v>1</v>
      </c>
      <c r="AD32" s="1346"/>
      <c r="AE32" s="1346"/>
      <c r="AF32" s="1346"/>
      <c r="AG32" s="1346"/>
      <c r="AH32" s="1393"/>
      <c r="AI32" s="1391"/>
      <c r="AJ32" s="1346"/>
      <c r="AK32" s="1346"/>
      <c r="AL32" s="1346"/>
      <c r="AM32" s="1346"/>
      <c r="AN32" s="1346"/>
      <c r="AO32" s="1346"/>
      <c r="AP32" s="1392"/>
      <c r="AQ32" s="1392"/>
      <c r="AR32" s="1392">
        <v>1</v>
      </c>
      <c r="AS32" s="1392"/>
      <c r="AT32" s="1392"/>
      <c r="AU32" s="1393"/>
      <c r="AV32" s="1346"/>
      <c r="AW32" s="1389"/>
      <c r="AX32" s="1389">
        <v>1</v>
      </c>
      <c r="AY32" s="1346"/>
      <c r="AZ32" s="1400">
        <v>1</v>
      </c>
      <c r="BA32" s="1389"/>
      <c r="BB32" s="1346"/>
      <c r="BC32" s="1392"/>
      <c r="BD32" s="1393"/>
      <c r="BE32" s="1391"/>
      <c r="BF32" s="1346"/>
      <c r="BG32" s="1389"/>
      <c r="BH32" s="1346"/>
      <c r="BI32" s="1346"/>
      <c r="BJ32" s="1389"/>
      <c r="BK32" s="1346"/>
      <c r="BL32" s="1346"/>
      <c r="BM32" s="1346"/>
      <c r="BN32" s="1346"/>
      <c r="BO32" s="1346"/>
      <c r="BP32" s="1346">
        <v>1</v>
      </c>
      <c r="BQ32" s="1346"/>
      <c r="BR32" s="1346"/>
      <c r="BS32" s="1346"/>
      <c r="BT32" s="1393"/>
      <c r="BU32" s="1391"/>
      <c r="BV32" s="1346"/>
      <c r="BW32" s="1346"/>
      <c r="BX32" s="1346"/>
      <c r="BY32" s="1346"/>
      <c r="BZ32" s="1346"/>
      <c r="CA32" s="1346"/>
      <c r="CB32" s="1346"/>
      <c r="CC32" s="1346"/>
      <c r="CD32" s="1346"/>
      <c r="CE32" s="1394"/>
      <c r="CF32" s="1346"/>
      <c r="CG32" s="1346"/>
      <c r="CH32" s="1346"/>
      <c r="CI32" s="1346"/>
      <c r="CJ32" s="1393"/>
      <c r="CK32" s="1389"/>
      <c r="CL32" s="1346"/>
      <c r="CM32" s="1346">
        <v>1</v>
      </c>
      <c r="CN32" s="1346"/>
      <c r="CO32" s="1392"/>
      <c r="CP32" s="1346"/>
      <c r="CQ32" s="1346"/>
      <c r="CR32" s="1346"/>
      <c r="CS32" s="1346">
        <v>1</v>
      </c>
      <c r="CT32" s="1346"/>
      <c r="CU32" s="1346"/>
      <c r="CV32" s="1346"/>
      <c r="CW32" s="1346"/>
      <c r="CX32" s="1346"/>
      <c r="CY32" s="1391">
        <v>1</v>
      </c>
      <c r="CZ32" s="1346"/>
      <c r="DA32" s="1346"/>
      <c r="DB32" s="1346"/>
      <c r="DC32" s="1346">
        <v>1</v>
      </c>
      <c r="DD32" s="1346"/>
      <c r="DE32" s="1346"/>
      <c r="DF32" s="1346"/>
      <c r="DG32" s="1346"/>
      <c r="DH32" s="1346"/>
      <c r="DI32" s="1346"/>
      <c r="DJ32" s="1392"/>
      <c r="DK32" s="1393"/>
      <c r="DL32" s="1391"/>
      <c r="DM32" s="1346"/>
      <c r="DN32" s="1346"/>
      <c r="DO32" s="1346"/>
      <c r="DP32" s="1346"/>
      <c r="DQ32" s="1346"/>
      <c r="DR32" s="1346"/>
      <c r="DS32" s="1346"/>
      <c r="DT32" s="1346"/>
      <c r="DU32" s="1346"/>
      <c r="DV32" s="1346"/>
      <c r="DW32" s="1346"/>
      <c r="DX32" s="1346"/>
      <c r="DY32" s="1393"/>
      <c r="DZ32" s="1391"/>
      <c r="EA32" s="1389"/>
      <c r="EB32" s="1346"/>
      <c r="EC32" s="1346"/>
      <c r="ED32" s="1346"/>
      <c r="EE32" s="1346"/>
      <c r="EF32" s="1346"/>
      <c r="EG32" s="1346"/>
      <c r="EH32" s="1346"/>
      <c r="EI32" s="1346"/>
      <c r="EJ32" s="1346"/>
      <c r="EK32" s="1392"/>
      <c r="EL32" s="1346"/>
      <c r="EM32" s="1455"/>
      <c r="EN32" s="1346">
        <v>1</v>
      </c>
      <c r="EO32" s="1346">
        <v>1</v>
      </c>
      <c r="EP32" s="1346"/>
      <c r="EQ32" s="1346">
        <v>1</v>
      </c>
      <c r="ER32" s="1346"/>
      <c r="ES32" s="1455">
        <v>1</v>
      </c>
      <c r="ET32" s="1455"/>
      <c r="EU32" s="1346"/>
      <c r="EV32" s="1346"/>
      <c r="EW32" s="1346"/>
      <c r="EX32" s="1392"/>
      <c r="EY32" s="1391"/>
      <c r="EZ32" s="1346"/>
      <c r="FA32" s="1346"/>
      <c r="FB32" s="1346"/>
      <c r="FC32" s="1346"/>
      <c r="FD32" s="1346"/>
      <c r="FE32" s="1346"/>
      <c r="FF32" s="218">
        <f t="shared" si="9"/>
        <v>9</v>
      </c>
      <c r="FG32" s="396">
        <f t="shared" si="10"/>
        <v>0</v>
      </c>
      <c r="FH32" s="396">
        <f t="shared" si="11"/>
        <v>0</v>
      </c>
      <c r="FI32" s="396">
        <f t="shared" si="12"/>
        <v>2</v>
      </c>
      <c r="FJ32" s="396">
        <f t="shared" si="13"/>
        <v>0</v>
      </c>
      <c r="FK32" s="396">
        <f t="shared" si="14"/>
        <v>3</v>
      </c>
      <c r="FL32" s="1291">
        <f t="shared" si="15"/>
        <v>14</v>
      </c>
      <c r="FM32" s="1347" t="str">
        <f t="shared" si="0"/>
        <v/>
      </c>
      <c r="FN32" s="1347" t="str">
        <f t="shared" si="1"/>
        <v/>
      </c>
      <c r="FO32" s="1347" t="str">
        <f t="shared" si="2"/>
        <v/>
      </c>
      <c r="FP32" s="1347">
        <f t="shared" si="3"/>
        <v>1</v>
      </c>
      <c r="FQ32" s="1347" t="str">
        <f t="shared" si="4"/>
        <v/>
      </c>
      <c r="FR32" s="1347" t="str">
        <f t="shared" si="5"/>
        <v/>
      </c>
      <c r="FS32" s="1347" t="str">
        <f t="shared" si="6"/>
        <v/>
      </c>
      <c r="FT32" s="1347" t="str">
        <f t="shared" si="7"/>
        <v/>
      </c>
      <c r="FU32" s="1347" t="str">
        <f t="shared" si="8"/>
        <v/>
      </c>
    </row>
    <row r="33" spans="1:177" ht="16.5" thickBot="1" x14ac:dyDescent="0.3">
      <c r="A33" s="1338">
        <v>21</v>
      </c>
      <c r="B33" s="1343" t="s">
        <v>1602</v>
      </c>
      <c r="C33" s="1288"/>
      <c r="D33" s="1346"/>
      <c r="E33" s="1400"/>
      <c r="F33" s="1400"/>
      <c r="G33" s="1346"/>
      <c r="H33" s="1346"/>
      <c r="I33" s="1346"/>
      <c r="J33" s="1346"/>
      <c r="K33" s="1346"/>
      <c r="L33" s="1346"/>
      <c r="M33" s="1400"/>
      <c r="N33" s="1346"/>
      <c r="O33" s="1346"/>
      <c r="P33" s="1346"/>
      <c r="Q33" s="1392"/>
      <c r="R33" s="1392">
        <v>1</v>
      </c>
      <c r="S33" s="1392"/>
      <c r="T33" s="1393"/>
      <c r="U33" s="1391"/>
      <c r="V33" s="1346"/>
      <c r="W33" s="1399"/>
      <c r="X33" s="1399"/>
      <c r="Y33" s="1399"/>
      <c r="Z33" s="1346"/>
      <c r="AA33" s="1399"/>
      <c r="AB33" s="1399"/>
      <c r="AC33" s="1346">
        <v>1</v>
      </c>
      <c r="AD33" s="1346"/>
      <c r="AE33" s="1346"/>
      <c r="AF33" s="1346"/>
      <c r="AG33" s="1346"/>
      <c r="AH33" s="1393">
        <v>1</v>
      </c>
      <c r="AI33" s="1391"/>
      <c r="AJ33" s="1346"/>
      <c r="AK33" s="1346"/>
      <c r="AL33" s="1346"/>
      <c r="AM33" s="1346"/>
      <c r="AN33" s="1346"/>
      <c r="AO33" s="1346"/>
      <c r="AP33" s="1392"/>
      <c r="AQ33" s="1392"/>
      <c r="AR33" s="1392"/>
      <c r="AS33" s="1392"/>
      <c r="AT33" s="1392"/>
      <c r="AU33" s="1393"/>
      <c r="AV33" s="1346"/>
      <c r="AW33" s="1389"/>
      <c r="AX33" s="1389"/>
      <c r="AY33" s="1346"/>
      <c r="AZ33" s="1400"/>
      <c r="BA33" s="1389"/>
      <c r="BB33" s="1346"/>
      <c r="BC33" s="1392"/>
      <c r="BD33" s="1393"/>
      <c r="BE33" s="1391"/>
      <c r="BF33" s="1346"/>
      <c r="BG33" s="1418"/>
      <c r="BH33" s="1346"/>
      <c r="BI33" s="1346"/>
      <c r="BJ33" s="1389"/>
      <c r="BK33" s="1346"/>
      <c r="BL33" s="1346"/>
      <c r="BM33" s="1346"/>
      <c r="BN33" s="1346"/>
      <c r="BO33" s="1346"/>
      <c r="BP33" s="1346"/>
      <c r="BQ33" s="1346"/>
      <c r="BR33" s="1346"/>
      <c r="BS33" s="1346"/>
      <c r="BT33" s="1393"/>
      <c r="BU33" s="1391"/>
      <c r="BV33" s="1346"/>
      <c r="BW33" s="1346"/>
      <c r="BX33" s="1346"/>
      <c r="BY33" s="1346"/>
      <c r="BZ33" s="1346"/>
      <c r="CA33" s="1346"/>
      <c r="CB33" s="1346"/>
      <c r="CC33" s="1346"/>
      <c r="CD33" s="1346"/>
      <c r="CE33" s="1394"/>
      <c r="CF33" s="1346"/>
      <c r="CG33" s="1346"/>
      <c r="CH33" s="1346"/>
      <c r="CI33" s="1346"/>
      <c r="CJ33" s="1393"/>
      <c r="CK33" s="1389"/>
      <c r="CL33" s="1346"/>
      <c r="CM33" s="1346"/>
      <c r="CN33" s="1346"/>
      <c r="CO33" s="1392"/>
      <c r="CP33" s="1346"/>
      <c r="CQ33" s="1346"/>
      <c r="CR33" s="1346"/>
      <c r="CS33" s="1346"/>
      <c r="CT33" s="1346"/>
      <c r="CU33" s="1346"/>
      <c r="CV33" s="1346"/>
      <c r="CW33" s="1346"/>
      <c r="CX33" s="1393"/>
      <c r="CY33" s="1391"/>
      <c r="CZ33" s="1346"/>
      <c r="DA33" s="1346"/>
      <c r="DB33" s="1346"/>
      <c r="DC33" s="1346"/>
      <c r="DD33" s="1346"/>
      <c r="DE33" s="1346"/>
      <c r="DF33" s="1346"/>
      <c r="DG33" s="1346"/>
      <c r="DH33" s="1346"/>
      <c r="DI33" s="1346"/>
      <c r="DJ33" s="1392"/>
      <c r="DK33" s="1393"/>
      <c r="DL33" s="1391"/>
      <c r="DM33" s="1346"/>
      <c r="DN33" s="1346"/>
      <c r="DO33" s="1346"/>
      <c r="DP33" s="1346"/>
      <c r="DQ33" s="1346"/>
      <c r="DR33" s="1346"/>
      <c r="DS33" s="1346"/>
      <c r="DT33" s="1346"/>
      <c r="DU33" s="1346"/>
      <c r="DV33" s="1346"/>
      <c r="DW33" s="1346"/>
      <c r="DX33" s="1392"/>
      <c r="DY33" s="1393"/>
      <c r="DZ33" s="1391"/>
      <c r="EA33" s="1389"/>
      <c r="EB33" s="1346"/>
      <c r="EC33" s="1346"/>
      <c r="ED33" s="1346"/>
      <c r="EE33" s="1346"/>
      <c r="EF33" s="1346"/>
      <c r="EG33" s="1346"/>
      <c r="EH33" s="1346"/>
      <c r="EI33" s="1346"/>
      <c r="EJ33" s="1346"/>
      <c r="EK33" s="1392"/>
      <c r="EL33" s="1346"/>
      <c r="EM33" s="1455"/>
      <c r="EN33" s="1346"/>
      <c r="EO33" s="1392"/>
      <c r="EP33" s="1392"/>
      <c r="EQ33" s="1392"/>
      <c r="ER33" s="1392"/>
      <c r="ES33" s="1455"/>
      <c r="ET33" s="1455"/>
      <c r="EU33" s="1392"/>
      <c r="EV33" s="1392"/>
      <c r="EW33" s="1392"/>
      <c r="EX33" s="1392"/>
      <c r="EY33" s="1391"/>
      <c r="EZ33" s="1346"/>
      <c r="FA33" s="1346"/>
      <c r="FB33" s="1346"/>
      <c r="FC33" s="1346"/>
      <c r="FD33" s="1346"/>
      <c r="FE33" s="1346"/>
      <c r="FF33" s="218">
        <f t="shared" si="9"/>
        <v>2</v>
      </c>
      <c r="FG33" s="396">
        <f t="shared" si="10"/>
        <v>0</v>
      </c>
      <c r="FH33" s="396">
        <f t="shared" si="11"/>
        <v>1</v>
      </c>
      <c r="FI33" s="396">
        <f t="shared" si="12"/>
        <v>0</v>
      </c>
      <c r="FJ33" s="396">
        <f t="shared" si="13"/>
        <v>0</v>
      </c>
      <c r="FK33" s="396">
        <f t="shared" si="14"/>
        <v>0</v>
      </c>
      <c r="FL33" s="1291">
        <f t="shared" si="15"/>
        <v>3</v>
      </c>
      <c r="FM33" s="1347" t="str">
        <f t="shared" si="0"/>
        <v/>
      </c>
      <c r="FN33" s="1347">
        <f t="shared" si="1"/>
        <v>1</v>
      </c>
      <c r="FO33" s="1347" t="str">
        <f t="shared" si="2"/>
        <v/>
      </c>
      <c r="FP33" s="1347" t="str">
        <f t="shared" si="3"/>
        <v/>
      </c>
      <c r="FQ33" s="1347" t="str">
        <f t="shared" si="4"/>
        <v/>
      </c>
      <c r="FR33" s="1347" t="str">
        <f t="shared" si="5"/>
        <v/>
      </c>
      <c r="FS33" s="1347" t="str">
        <f t="shared" si="6"/>
        <v/>
      </c>
      <c r="FT33" s="1347" t="str">
        <f t="shared" si="7"/>
        <v/>
      </c>
      <c r="FU33" s="1347" t="str">
        <f t="shared" si="8"/>
        <v/>
      </c>
    </row>
    <row r="34" spans="1:177" ht="16.5" thickBot="1" x14ac:dyDescent="0.3">
      <c r="A34" s="1338"/>
      <c r="B34" s="1358" t="s">
        <v>1577</v>
      </c>
      <c r="C34" s="1288"/>
      <c r="D34" s="1346"/>
      <c r="E34" s="1400"/>
      <c r="F34" s="1400"/>
      <c r="G34" s="1346"/>
      <c r="H34" s="1346"/>
      <c r="I34" s="1346">
        <v>1</v>
      </c>
      <c r="J34" s="1346"/>
      <c r="K34" s="1346"/>
      <c r="L34" s="1346"/>
      <c r="M34" s="1400"/>
      <c r="N34" s="1346"/>
      <c r="O34" s="1346"/>
      <c r="P34" s="1346"/>
      <c r="Q34" s="1392"/>
      <c r="R34" s="1392"/>
      <c r="S34" s="1392"/>
      <c r="T34" s="1393"/>
      <c r="U34" s="1391"/>
      <c r="V34" s="1346"/>
      <c r="W34" s="1399"/>
      <c r="X34" s="1399"/>
      <c r="Y34" s="1399"/>
      <c r="Z34" s="1346"/>
      <c r="AA34" s="1399"/>
      <c r="AB34" s="1399"/>
      <c r="AC34" s="1346"/>
      <c r="AD34" s="1346"/>
      <c r="AE34" s="1346"/>
      <c r="AF34" s="1346"/>
      <c r="AG34" s="1346"/>
      <c r="AH34" s="1393"/>
      <c r="AI34" s="1391"/>
      <c r="AJ34" s="1346"/>
      <c r="AK34" s="1346"/>
      <c r="AL34" s="1346"/>
      <c r="AM34" s="1346"/>
      <c r="AN34" s="1346"/>
      <c r="AO34" s="1346"/>
      <c r="AP34" s="1392"/>
      <c r="AQ34" s="1392"/>
      <c r="AR34" s="1392"/>
      <c r="AS34" s="1392"/>
      <c r="AT34" s="1392"/>
      <c r="AU34" s="1393"/>
      <c r="AV34" s="1346"/>
      <c r="AW34" s="1389"/>
      <c r="AX34" s="1389"/>
      <c r="AY34" s="1346"/>
      <c r="AZ34" s="1400"/>
      <c r="BA34" s="1389"/>
      <c r="BB34" s="1346"/>
      <c r="BC34" s="1392"/>
      <c r="BD34" s="1393"/>
      <c r="BE34" s="1391"/>
      <c r="BF34" s="1346"/>
      <c r="BG34" s="1418"/>
      <c r="BH34" s="1346"/>
      <c r="BI34" s="1346"/>
      <c r="BJ34" s="1389"/>
      <c r="BK34" s="1346"/>
      <c r="BL34" s="1346"/>
      <c r="BM34" s="1346"/>
      <c r="BN34" s="1346"/>
      <c r="BO34" s="1346"/>
      <c r="BP34" s="1346"/>
      <c r="BQ34" s="1346"/>
      <c r="BR34" s="1346"/>
      <c r="BS34" s="1346"/>
      <c r="BT34" s="1393"/>
      <c r="BU34" s="1391"/>
      <c r="BV34" s="1346"/>
      <c r="BW34" s="1346"/>
      <c r="BX34" s="1346"/>
      <c r="BY34" s="1346"/>
      <c r="BZ34" s="1346"/>
      <c r="CA34" s="1346"/>
      <c r="CB34" s="1346"/>
      <c r="CC34" s="1346"/>
      <c r="CD34" s="1346"/>
      <c r="CE34" s="1394"/>
      <c r="CF34" s="1346"/>
      <c r="CG34" s="1346"/>
      <c r="CH34" s="1346"/>
      <c r="CI34" s="1346"/>
      <c r="CJ34" s="1393"/>
      <c r="CK34" s="1389"/>
      <c r="CL34" s="1346"/>
      <c r="CM34" s="1346"/>
      <c r="CN34" s="1346"/>
      <c r="CO34" s="1392"/>
      <c r="CP34" s="1346"/>
      <c r="CQ34" s="1346"/>
      <c r="CR34" s="1346"/>
      <c r="CS34" s="1346"/>
      <c r="CT34" s="1346"/>
      <c r="CU34" s="1346"/>
      <c r="CV34" s="1346"/>
      <c r="CW34" s="1346"/>
      <c r="CX34" s="1393"/>
      <c r="CY34" s="1391"/>
      <c r="CZ34" s="1346"/>
      <c r="DA34" s="1346"/>
      <c r="DB34" s="1346"/>
      <c r="DC34" s="1346"/>
      <c r="DD34" s="1346"/>
      <c r="DE34" s="1346"/>
      <c r="DF34" s="1346"/>
      <c r="DG34" s="1346"/>
      <c r="DH34" s="1346"/>
      <c r="DI34" s="1346"/>
      <c r="DJ34" s="1392"/>
      <c r="DK34" s="1393"/>
      <c r="DL34" s="1391"/>
      <c r="DM34" s="1346"/>
      <c r="DN34" s="1346"/>
      <c r="DO34" s="1346"/>
      <c r="DP34" s="1346"/>
      <c r="DQ34" s="1346"/>
      <c r="DR34" s="1346"/>
      <c r="DS34" s="1346"/>
      <c r="DT34" s="1346"/>
      <c r="DU34" s="1346"/>
      <c r="DV34" s="1346"/>
      <c r="DW34" s="1346"/>
      <c r="DX34" s="1392"/>
      <c r="DY34" s="1393"/>
      <c r="DZ34" s="1391"/>
      <c r="EA34" s="1389"/>
      <c r="EB34" s="1346"/>
      <c r="EC34" s="1346"/>
      <c r="ED34" s="1346"/>
      <c r="EE34" s="1346"/>
      <c r="EF34" s="1346"/>
      <c r="EG34" s="1346"/>
      <c r="EH34" s="1346"/>
      <c r="EI34" s="1346"/>
      <c r="EJ34" s="1346"/>
      <c r="EK34" s="1392"/>
      <c r="EL34" s="1346"/>
      <c r="EM34" s="1455"/>
      <c r="EN34" s="1346"/>
      <c r="EO34" s="1392"/>
      <c r="EP34" s="1392"/>
      <c r="EQ34" s="1392"/>
      <c r="ER34" s="1392"/>
      <c r="ES34" s="1455"/>
      <c r="ET34" s="1455"/>
      <c r="EU34" s="1392"/>
      <c r="EV34" s="1392"/>
      <c r="EW34" s="1392"/>
      <c r="EX34" s="1392"/>
      <c r="EY34" s="1391"/>
      <c r="EZ34" s="1346"/>
      <c r="FA34" s="1346"/>
      <c r="FB34" s="1346"/>
      <c r="FC34" s="1346"/>
      <c r="FD34" s="1346"/>
      <c r="FE34" s="1346"/>
      <c r="FF34" s="218"/>
      <c r="FG34" s="396"/>
      <c r="FH34" s="396"/>
      <c r="FI34" s="396"/>
      <c r="FJ34" s="396"/>
      <c r="FK34" s="396"/>
      <c r="FL34" s="1291"/>
      <c r="FM34" s="1347"/>
      <c r="FN34" s="1347"/>
      <c r="FO34" s="1347"/>
      <c r="FP34" s="1347"/>
      <c r="FQ34" s="1347"/>
      <c r="FR34" s="1347"/>
      <c r="FS34" s="1347"/>
      <c r="FT34" s="1347"/>
      <c r="FU34" s="1347" t="str">
        <f t="shared" si="8"/>
        <v/>
      </c>
    </row>
    <row r="35" spans="1:177" ht="16.5" thickBot="1" x14ac:dyDescent="0.3">
      <c r="A35" s="1338">
        <v>22</v>
      </c>
      <c r="B35" s="1343" t="s">
        <v>1666</v>
      </c>
      <c r="C35" s="1288"/>
      <c r="D35" s="1346"/>
      <c r="E35" s="1400"/>
      <c r="F35" s="1400"/>
      <c r="G35" s="1346"/>
      <c r="H35" s="1346"/>
      <c r="I35" s="1346"/>
      <c r="J35" s="1346"/>
      <c r="K35" s="1346"/>
      <c r="L35" s="1346"/>
      <c r="M35" s="1400"/>
      <c r="N35" s="1346"/>
      <c r="O35" s="1346"/>
      <c r="P35" s="1346"/>
      <c r="Q35" s="1392"/>
      <c r="R35" s="1392"/>
      <c r="S35" s="1392"/>
      <c r="T35" s="1393"/>
      <c r="U35" s="1391"/>
      <c r="V35" s="1346"/>
      <c r="W35" s="1399"/>
      <c r="X35" s="1399"/>
      <c r="Y35" s="1399"/>
      <c r="Z35" s="1346"/>
      <c r="AA35" s="1399"/>
      <c r="AB35" s="1399"/>
      <c r="AC35" s="1346"/>
      <c r="AD35" s="1346"/>
      <c r="AE35" s="1346"/>
      <c r="AF35" s="1346"/>
      <c r="AG35" s="1346"/>
      <c r="AH35" s="1393"/>
      <c r="AI35" s="1391"/>
      <c r="AJ35" s="1346"/>
      <c r="AK35" s="1346"/>
      <c r="AL35" s="1346"/>
      <c r="AM35" s="1346"/>
      <c r="AN35" s="1346"/>
      <c r="AO35" s="1346"/>
      <c r="AP35" s="1392"/>
      <c r="AQ35" s="1392"/>
      <c r="AR35" s="1392"/>
      <c r="AS35" s="1392"/>
      <c r="AT35" s="1392"/>
      <c r="AU35" s="1393"/>
      <c r="AV35" s="1346"/>
      <c r="AW35" s="1389"/>
      <c r="AX35" s="1389"/>
      <c r="AY35" s="1346"/>
      <c r="AZ35" s="1400"/>
      <c r="BA35" s="1389"/>
      <c r="BB35" s="1346"/>
      <c r="BC35" s="1392"/>
      <c r="BD35" s="1393"/>
      <c r="BE35" s="1391"/>
      <c r="BF35" s="1346"/>
      <c r="BG35" s="1418"/>
      <c r="BH35" s="1346"/>
      <c r="BI35" s="1346"/>
      <c r="BJ35" s="1389"/>
      <c r="BK35" s="1346"/>
      <c r="BL35" s="1346"/>
      <c r="BM35" s="1346"/>
      <c r="BN35" s="1346"/>
      <c r="BO35" s="1346"/>
      <c r="BP35" s="1346">
        <v>1</v>
      </c>
      <c r="BQ35" s="1346"/>
      <c r="BR35" s="1346"/>
      <c r="BS35" s="1346"/>
      <c r="BT35" s="1393"/>
      <c r="BU35" s="1391"/>
      <c r="BV35" s="1346"/>
      <c r="BW35" s="1346"/>
      <c r="BX35" s="1346"/>
      <c r="BY35" s="1346"/>
      <c r="BZ35" s="1346"/>
      <c r="CA35" s="1346">
        <v>1</v>
      </c>
      <c r="CB35" s="1346"/>
      <c r="CC35" s="1346">
        <v>1</v>
      </c>
      <c r="CD35" s="1346"/>
      <c r="CE35" s="1394"/>
      <c r="CF35" s="1346"/>
      <c r="CG35" s="1346"/>
      <c r="CH35" s="1346"/>
      <c r="CI35" s="1346"/>
      <c r="CJ35" s="1393"/>
      <c r="CK35" s="1389"/>
      <c r="CL35" s="1346"/>
      <c r="CM35" s="1346"/>
      <c r="CN35" s="1346"/>
      <c r="CO35" s="1392"/>
      <c r="CP35" s="1346"/>
      <c r="CQ35" s="1346"/>
      <c r="CR35" s="1346"/>
      <c r="CS35" s="1346">
        <v>1</v>
      </c>
      <c r="CT35" s="1346"/>
      <c r="CU35" s="1346"/>
      <c r="CV35" s="1346"/>
      <c r="CW35" s="1346"/>
      <c r="CX35" s="1393"/>
      <c r="CY35" s="1391"/>
      <c r="CZ35" s="1346"/>
      <c r="DA35" s="1346"/>
      <c r="DB35" s="1346"/>
      <c r="DC35" s="1346">
        <v>1</v>
      </c>
      <c r="DD35" s="1346"/>
      <c r="DE35" s="1346"/>
      <c r="DF35" s="1346"/>
      <c r="DG35" s="1346"/>
      <c r="DH35" s="1346"/>
      <c r="DI35" s="1346"/>
      <c r="DJ35" s="1392"/>
      <c r="DK35" s="1393"/>
      <c r="DL35" s="1391"/>
      <c r="DM35" s="1346"/>
      <c r="DN35" s="1346"/>
      <c r="DO35" s="1346">
        <v>1</v>
      </c>
      <c r="DP35" s="1346"/>
      <c r="DQ35" s="1346"/>
      <c r="DR35" s="1346"/>
      <c r="DS35" s="1346">
        <v>1</v>
      </c>
      <c r="DT35" s="1346"/>
      <c r="DU35" s="1346"/>
      <c r="DV35" s="1346"/>
      <c r="DW35" s="1346"/>
      <c r="DX35" s="1392"/>
      <c r="DY35" s="1393"/>
      <c r="DZ35" s="1391"/>
      <c r="EA35" s="1389"/>
      <c r="EB35" s="1346"/>
      <c r="EC35" s="1346"/>
      <c r="ED35" s="1346"/>
      <c r="EE35" s="1346"/>
      <c r="EF35" s="1346"/>
      <c r="EG35" s="1346"/>
      <c r="EH35" s="1346"/>
      <c r="EI35" s="1346"/>
      <c r="EJ35" s="1346"/>
      <c r="EK35" s="1392"/>
      <c r="EL35" s="1346"/>
      <c r="EM35" s="1455"/>
      <c r="EN35" s="1346"/>
      <c r="EO35" s="1392"/>
      <c r="EP35" s="1392"/>
      <c r="EQ35" s="1392"/>
      <c r="ER35" s="1392"/>
      <c r="ES35" s="1455">
        <v>1</v>
      </c>
      <c r="ET35" s="1455">
        <v>1</v>
      </c>
      <c r="EU35" s="1392"/>
      <c r="EV35" s="1392"/>
      <c r="EW35" s="1392"/>
      <c r="EX35" s="1392"/>
      <c r="EY35" s="1391"/>
      <c r="EZ35" s="1346"/>
      <c r="FA35" s="1346"/>
      <c r="FB35" s="1346"/>
      <c r="FC35" s="1346"/>
      <c r="FD35" s="1346"/>
      <c r="FE35" s="1346"/>
      <c r="FF35" s="218">
        <f t="shared" ref="FF35:FF41" si="16">SUM(D35+G35+N35+R35+U35+Y35+AC35+AL35+AR35+AX35+BD35+BH35+BP35+CA35+CG35+CM35+CS35+CY35+DC35+DI35+DO35+DS35+DX35+EE35+EV35)</f>
        <v>6</v>
      </c>
      <c r="FG35" s="396">
        <f t="shared" ref="FG35:FG41" si="17">SUM(H35+K35+O35+S35+V35+Z35+AD35+AG35+AI35+AM35+AO35+AS35+AU35+AY35+BA35+BE35+BI35+BK35+BQ35+BV35+CB35+CE35+CH35+CK35+CN35+CQ35+CT35+CW35+CZ35+DD35+DF35+DJ35+DM35+DP35+DT35+DV35+DY35+EB35+EF35+EP35+EW35)</f>
        <v>0</v>
      </c>
      <c r="FH35" s="396">
        <f t="shared" ref="FH35:FH41" si="18">SUM(C35+I35+L35+P35+T35+W35+AA35+AE35+AH35+AJ35+AN35+AP35+AT35+AV35+BB35+BF35+BJ35+BN35+BR35+BY35+CC35+CF35+CI35+CL35+CO35+CR35+CU35+CX35+DA35+DE35+DG35+DK35+DN35+DQ35+DU35+DW35+DZ35+EC35+EI35+ER35+EX35)</f>
        <v>1</v>
      </c>
      <c r="FI35" s="396">
        <f t="shared" ref="FI35:FI41" si="19">SUM(E35+F35+M35+AZ35+EM35+ES35+ET35)</f>
        <v>2</v>
      </c>
      <c r="FJ35" s="396">
        <f t="shared" ref="FJ35:FJ41" si="20">SUM(J35+Q35+X35+AB35+AF35+AK35+AQ35+AW35+BC35+BG35+BO35+CD35+CJ35+CP35+CV35+DB35+DH35+DL35+DR35+EA35+ED35+EM35+EU35)</f>
        <v>0</v>
      </c>
      <c r="FK35" s="396">
        <f t="shared" ref="FK35:FK41" si="21">SUM(BL35+BM35+BS35+BT35+BU35+BW35+BX35+BZ35+EG35+EH35+EJ35+EK35+EL35+EN35+EO35+EQ35+EY35+EZ35+FA35+FB35+FC35+FD35+FE35)</f>
        <v>0</v>
      </c>
      <c r="FL35" s="1291">
        <f t="shared" ref="FL35:FL41" si="22">SUM(FF35:FK35)</f>
        <v>9</v>
      </c>
      <c r="FM35" s="1347" t="str">
        <f t="shared" si="0"/>
        <v/>
      </c>
      <c r="FN35" s="1347" t="str">
        <f t="shared" si="1"/>
        <v/>
      </c>
      <c r="FO35" s="1347">
        <f t="shared" si="2"/>
        <v>1</v>
      </c>
      <c r="FP35" s="1347" t="str">
        <f t="shared" si="3"/>
        <v/>
      </c>
      <c r="FQ35" s="1347" t="str">
        <f t="shared" si="4"/>
        <v/>
      </c>
      <c r="FR35" s="1347" t="str">
        <f t="shared" si="5"/>
        <v/>
      </c>
      <c r="FS35" s="1347" t="str">
        <f t="shared" si="6"/>
        <v/>
      </c>
      <c r="FT35" s="1347" t="str">
        <f t="shared" si="7"/>
        <v/>
      </c>
      <c r="FU35" s="1347" t="str">
        <f t="shared" si="8"/>
        <v/>
      </c>
    </row>
    <row r="36" spans="1:177" ht="16.5" thickBot="1" x14ac:dyDescent="0.3">
      <c r="A36" s="1338">
        <v>23</v>
      </c>
      <c r="B36" s="1152" t="s">
        <v>892</v>
      </c>
      <c r="C36" s="1412"/>
      <c r="D36" s="1395"/>
      <c r="E36" s="1400"/>
      <c r="F36" s="1400"/>
      <c r="G36" s="1395"/>
      <c r="H36" s="1395"/>
      <c r="I36" s="1395"/>
      <c r="J36" s="1395"/>
      <c r="K36" s="1395"/>
      <c r="L36" s="1395"/>
      <c r="M36" s="1400">
        <v>1</v>
      </c>
      <c r="N36" s="1395"/>
      <c r="O36" s="1395"/>
      <c r="P36" s="1395"/>
      <c r="Q36" s="1413"/>
      <c r="R36" s="1413"/>
      <c r="S36" s="1413"/>
      <c r="T36" s="1398"/>
      <c r="U36" s="1414"/>
      <c r="V36" s="1395"/>
      <c r="W36" s="1395"/>
      <c r="X36" s="1395"/>
      <c r="Y36" s="1395"/>
      <c r="Z36" s="1395"/>
      <c r="AA36" s="1395"/>
      <c r="AB36" s="1395">
        <v>1</v>
      </c>
      <c r="AC36" s="1395"/>
      <c r="AD36" s="1395"/>
      <c r="AE36" s="1395"/>
      <c r="AF36" s="1395"/>
      <c r="AG36" s="1395"/>
      <c r="AH36" s="1398"/>
      <c r="AI36" s="1414"/>
      <c r="AJ36" s="1395">
        <v>1</v>
      </c>
      <c r="AK36" s="1395"/>
      <c r="AL36" s="1395"/>
      <c r="AM36" s="1395"/>
      <c r="AN36" s="1397">
        <v>1</v>
      </c>
      <c r="AO36" s="1395"/>
      <c r="AP36" s="1395">
        <v>1</v>
      </c>
      <c r="AQ36" s="1395"/>
      <c r="AR36" s="1413"/>
      <c r="AS36" s="1413"/>
      <c r="AT36" s="1413"/>
      <c r="AU36" s="1398"/>
      <c r="AV36" s="1395"/>
      <c r="AW36" s="1395"/>
      <c r="AX36" s="1395"/>
      <c r="AY36" s="1395"/>
      <c r="AZ36" s="1400">
        <v>1</v>
      </c>
      <c r="BA36" s="1395"/>
      <c r="BB36" s="1395">
        <v>1</v>
      </c>
      <c r="BC36" s="1413"/>
      <c r="BD36" s="1398"/>
      <c r="BE36" s="1414"/>
      <c r="BF36" s="1395"/>
      <c r="BG36" s="1413"/>
      <c r="BH36" s="1395"/>
      <c r="BI36" s="1395"/>
      <c r="BJ36" s="1395">
        <v>1</v>
      </c>
      <c r="BK36" s="1395"/>
      <c r="BL36" s="1395"/>
      <c r="BM36" s="1395"/>
      <c r="BN36" s="1395"/>
      <c r="BO36" s="1395"/>
      <c r="BP36" s="1395"/>
      <c r="BQ36" s="1395"/>
      <c r="BR36" s="1395">
        <v>1</v>
      </c>
      <c r="BS36" s="1397">
        <v>1</v>
      </c>
      <c r="BT36" s="1419">
        <v>1</v>
      </c>
      <c r="BU36" s="1416">
        <v>1</v>
      </c>
      <c r="BV36" s="1395"/>
      <c r="BW36" s="1397">
        <v>1</v>
      </c>
      <c r="BX36" s="1397">
        <v>1</v>
      </c>
      <c r="BY36" s="1395"/>
      <c r="BZ36" s="1397">
        <v>1</v>
      </c>
      <c r="CA36" s="1395"/>
      <c r="CB36" s="1395"/>
      <c r="CC36" s="1395"/>
      <c r="CD36" s="1395">
        <v>1</v>
      </c>
      <c r="CE36" s="1395"/>
      <c r="CF36" s="1395">
        <v>1</v>
      </c>
      <c r="CG36" s="1395"/>
      <c r="CH36" s="1395"/>
      <c r="CI36" s="1395"/>
      <c r="CJ36" s="1398"/>
      <c r="CK36" s="1412"/>
      <c r="CL36" s="1395">
        <v>1</v>
      </c>
      <c r="CM36" s="1395"/>
      <c r="CN36" s="1395"/>
      <c r="CO36" s="1395"/>
      <c r="CP36" s="1395"/>
      <c r="CQ36" s="1395"/>
      <c r="CR36" s="1395"/>
      <c r="CS36" s="1395"/>
      <c r="CT36" s="1395"/>
      <c r="CU36" s="1395"/>
      <c r="CV36" s="1395"/>
      <c r="CW36" s="1395"/>
      <c r="CX36" s="1398"/>
      <c r="CY36" s="1414"/>
      <c r="CZ36" s="1395"/>
      <c r="DA36" s="1395"/>
      <c r="DB36" s="1395"/>
      <c r="DC36" s="1395"/>
      <c r="DD36" s="1395"/>
      <c r="DE36" s="1395"/>
      <c r="DF36" s="1395"/>
      <c r="DG36" s="1395"/>
      <c r="DH36" s="1395"/>
      <c r="DI36" s="1395"/>
      <c r="DJ36" s="1395"/>
      <c r="DK36" s="1398"/>
      <c r="DL36" s="1414"/>
      <c r="DM36" s="1395"/>
      <c r="DN36" s="1395"/>
      <c r="DO36" s="1395"/>
      <c r="DP36" s="1395"/>
      <c r="DQ36" s="1395"/>
      <c r="DR36" s="1395"/>
      <c r="DS36" s="1395"/>
      <c r="DT36" s="1395"/>
      <c r="DU36" s="1395"/>
      <c r="DV36" s="1395"/>
      <c r="DW36" s="1395"/>
      <c r="DX36" s="1413"/>
      <c r="DY36" s="1398"/>
      <c r="DZ36" s="1414">
        <v>1</v>
      </c>
      <c r="EA36" s="1415"/>
      <c r="EB36" s="1395"/>
      <c r="EC36" s="1395">
        <v>1</v>
      </c>
      <c r="ED36" s="1395"/>
      <c r="EE36" s="1395"/>
      <c r="EF36" s="1395"/>
      <c r="EG36" s="1395"/>
      <c r="EH36" s="1395"/>
      <c r="EI36" s="1395"/>
      <c r="EJ36" s="1395"/>
      <c r="EK36" s="1395"/>
      <c r="EL36" s="1395"/>
      <c r="EM36" s="1455">
        <v>1</v>
      </c>
      <c r="EN36" s="1395"/>
      <c r="EO36" s="1413"/>
      <c r="EP36" s="1413"/>
      <c r="EQ36" s="1413"/>
      <c r="ER36" s="1413"/>
      <c r="ES36" s="1455">
        <v>1</v>
      </c>
      <c r="ET36" s="1455"/>
      <c r="EU36" s="1413"/>
      <c r="EV36" s="1413"/>
      <c r="EW36" s="1413"/>
      <c r="EX36" s="1413"/>
      <c r="EY36" s="1414"/>
      <c r="EZ36" s="1395"/>
      <c r="FA36" s="1395"/>
      <c r="FB36" s="1395"/>
      <c r="FC36" s="1395"/>
      <c r="FD36" s="1395"/>
      <c r="FE36" s="1395"/>
      <c r="FF36" s="218">
        <f t="shared" si="16"/>
        <v>0</v>
      </c>
      <c r="FG36" s="396">
        <f t="shared" si="17"/>
        <v>0</v>
      </c>
      <c r="FH36" s="396">
        <f t="shared" si="18"/>
        <v>10</v>
      </c>
      <c r="FI36" s="396">
        <f t="shared" si="19"/>
        <v>4</v>
      </c>
      <c r="FJ36" s="396">
        <f t="shared" si="20"/>
        <v>3</v>
      </c>
      <c r="FK36" s="396">
        <f t="shared" si="21"/>
        <v>6</v>
      </c>
      <c r="FL36" s="1291">
        <f t="shared" si="22"/>
        <v>23</v>
      </c>
      <c r="FM36" s="1347" t="str">
        <f t="shared" si="0"/>
        <v/>
      </c>
      <c r="FN36" s="1347" t="str">
        <f t="shared" si="1"/>
        <v/>
      </c>
      <c r="FO36" s="1347" t="str">
        <f t="shared" si="2"/>
        <v/>
      </c>
      <c r="FP36" s="1347" t="str">
        <f t="shared" si="3"/>
        <v/>
      </c>
      <c r="FQ36" s="1347">
        <f t="shared" si="4"/>
        <v>1</v>
      </c>
      <c r="FR36" s="1347" t="str">
        <f t="shared" si="5"/>
        <v/>
      </c>
      <c r="FS36" s="1347" t="str">
        <f t="shared" si="6"/>
        <v/>
      </c>
      <c r="FT36" s="1347" t="str">
        <f t="shared" si="7"/>
        <v/>
      </c>
      <c r="FU36" s="1347" t="str">
        <f t="shared" si="8"/>
        <v/>
      </c>
    </row>
    <row r="37" spans="1:177" ht="16.5" thickBot="1" x14ac:dyDescent="0.3">
      <c r="A37" s="1338">
        <v>24</v>
      </c>
      <c r="B37" s="1152" t="s">
        <v>1088</v>
      </c>
      <c r="C37" s="1288"/>
      <c r="D37" s="1346"/>
      <c r="E37" s="1400"/>
      <c r="F37" s="1400"/>
      <c r="G37" s="1346"/>
      <c r="H37" s="1346"/>
      <c r="I37" s="1346"/>
      <c r="J37" s="1346"/>
      <c r="K37" s="1346"/>
      <c r="L37" s="1346"/>
      <c r="M37" s="1400"/>
      <c r="N37" s="1394"/>
      <c r="O37" s="1346"/>
      <c r="P37" s="1346"/>
      <c r="Q37" s="1392"/>
      <c r="R37" s="1392"/>
      <c r="S37" s="1392"/>
      <c r="T37" s="1393"/>
      <c r="U37" s="1391"/>
      <c r="V37" s="1346"/>
      <c r="W37" s="1346"/>
      <c r="X37" s="1346"/>
      <c r="Y37" s="1346"/>
      <c r="Z37" s="1346"/>
      <c r="AA37" s="1346"/>
      <c r="AB37" s="1346">
        <v>1</v>
      </c>
      <c r="AC37" s="1346"/>
      <c r="AD37" s="1346"/>
      <c r="AE37" s="1346"/>
      <c r="AF37" s="1346"/>
      <c r="AG37" s="1346"/>
      <c r="AH37" s="1393"/>
      <c r="AI37" s="1391"/>
      <c r="AJ37" s="1346"/>
      <c r="AK37" s="1346"/>
      <c r="AL37" s="1346"/>
      <c r="AM37" s="1346"/>
      <c r="AN37" s="1346"/>
      <c r="AO37" s="1346"/>
      <c r="AP37" s="1392"/>
      <c r="AQ37" s="1392"/>
      <c r="AR37" s="1392"/>
      <c r="AS37" s="1392"/>
      <c r="AT37" s="1392"/>
      <c r="AU37" s="1393"/>
      <c r="AV37" s="1346"/>
      <c r="AW37" s="1389"/>
      <c r="AX37" s="1389"/>
      <c r="AY37" s="1346"/>
      <c r="AZ37" s="1400">
        <v>1</v>
      </c>
      <c r="BA37" s="1389"/>
      <c r="BB37" s="1346"/>
      <c r="BC37" s="1392"/>
      <c r="BD37" s="1393"/>
      <c r="BE37" s="1391"/>
      <c r="BF37" s="1346"/>
      <c r="BG37" s="1389"/>
      <c r="BH37" s="1346"/>
      <c r="BI37" s="1346"/>
      <c r="BJ37" s="1389"/>
      <c r="BK37" s="1346"/>
      <c r="BL37" s="1346"/>
      <c r="BM37" s="1346"/>
      <c r="BN37" s="1346"/>
      <c r="BO37" s="1346"/>
      <c r="BP37" s="1346"/>
      <c r="BQ37" s="1346"/>
      <c r="BR37" s="1346"/>
      <c r="BS37" s="1346">
        <v>1</v>
      </c>
      <c r="BT37" s="1393">
        <v>1</v>
      </c>
      <c r="BU37" s="1391">
        <v>1</v>
      </c>
      <c r="BV37" s="1346"/>
      <c r="BW37" s="1346">
        <v>1</v>
      </c>
      <c r="BX37" s="1346">
        <v>1</v>
      </c>
      <c r="BY37" s="1346"/>
      <c r="BZ37" s="1346">
        <v>1</v>
      </c>
      <c r="CA37" s="1346"/>
      <c r="CB37" s="1346"/>
      <c r="CC37" s="1346"/>
      <c r="CD37" s="1346">
        <v>1</v>
      </c>
      <c r="CE37" s="1346"/>
      <c r="CF37" s="1346"/>
      <c r="CG37" s="1346"/>
      <c r="CH37" s="1346"/>
      <c r="CI37" s="1346"/>
      <c r="CJ37" s="1393"/>
      <c r="CK37" s="1389"/>
      <c r="CL37" s="1346"/>
      <c r="CM37" s="1346"/>
      <c r="CN37" s="1346"/>
      <c r="CO37" s="1392"/>
      <c r="CP37" s="1346"/>
      <c r="CQ37" s="1346"/>
      <c r="CR37" s="1346"/>
      <c r="CS37" s="1346"/>
      <c r="CT37" s="1346"/>
      <c r="CU37" s="1346"/>
      <c r="CV37" s="1346"/>
      <c r="CW37" s="1346"/>
      <c r="CX37" s="1346"/>
      <c r="CY37" s="1391"/>
      <c r="CZ37" s="1346"/>
      <c r="DA37" s="1346"/>
      <c r="DB37" s="1346"/>
      <c r="DC37" s="1346"/>
      <c r="DD37" s="1346"/>
      <c r="DE37" s="1346"/>
      <c r="DF37" s="1346"/>
      <c r="DG37" s="1346"/>
      <c r="DH37" s="1346"/>
      <c r="DI37" s="1346"/>
      <c r="DJ37" s="1392"/>
      <c r="DK37" s="1393"/>
      <c r="DL37" s="1391"/>
      <c r="DM37" s="1346"/>
      <c r="DN37" s="1346"/>
      <c r="DO37" s="1346"/>
      <c r="DP37" s="1346"/>
      <c r="DQ37" s="1346"/>
      <c r="DR37" s="1346"/>
      <c r="DS37" s="1346"/>
      <c r="DT37" s="1346"/>
      <c r="DU37" s="1346"/>
      <c r="DV37" s="1346"/>
      <c r="DW37" s="1346"/>
      <c r="DX37" s="1346"/>
      <c r="DY37" s="1393"/>
      <c r="DZ37" s="1391"/>
      <c r="EA37" s="1389"/>
      <c r="EB37" s="1346"/>
      <c r="EC37" s="1346">
        <v>1</v>
      </c>
      <c r="ED37" s="1346"/>
      <c r="EE37" s="1346"/>
      <c r="EF37" s="1346"/>
      <c r="EG37" s="1346"/>
      <c r="EH37" s="1346"/>
      <c r="EI37" s="1346"/>
      <c r="EJ37" s="1346"/>
      <c r="EK37" s="1392"/>
      <c r="EL37" s="1346"/>
      <c r="EM37" s="1455">
        <v>1</v>
      </c>
      <c r="EN37" s="1346"/>
      <c r="EO37" s="1346"/>
      <c r="EP37" s="1346"/>
      <c r="EQ37" s="1346"/>
      <c r="ER37" s="1346"/>
      <c r="ES37" s="1455">
        <v>1</v>
      </c>
      <c r="ET37" s="1455"/>
      <c r="EU37" s="1346"/>
      <c r="EV37" s="1346"/>
      <c r="EW37" s="1346"/>
      <c r="EX37" s="1392"/>
      <c r="EY37" s="1391"/>
      <c r="EZ37" s="1346"/>
      <c r="FA37" s="1346"/>
      <c r="FB37" s="1346"/>
      <c r="FC37" s="1346"/>
      <c r="FD37" s="1346"/>
      <c r="FE37" s="1346"/>
      <c r="FF37" s="218">
        <f t="shared" si="16"/>
        <v>0</v>
      </c>
      <c r="FG37" s="396">
        <f t="shared" si="17"/>
        <v>0</v>
      </c>
      <c r="FH37" s="396">
        <f t="shared" si="18"/>
        <v>1</v>
      </c>
      <c r="FI37" s="396">
        <f t="shared" si="19"/>
        <v>3</v>
      </c>
      <c r="FJ37" s="396">
        <f t="shared" si="20"/>
        <v>3</v>
      </c>
      <c r="FK37" s="396">
        <f t="shared" si="21"/>
        <v>6</v>
      </c>
      <c r="FL37" s="1291">
        <f t="shared" si="22"/>
        <v>13</v>
      </c>
      <c r="FM37" s="1347" t="str">
        <f t="shared" si="0"/>
        <v/>
      </c>
      <c r="FN37" s="1347" t="str">
        <f t="shared" si="1"/>
        <v/>
      </c>
      <c r="FO37" s="1347" t="str">
        <f t="shared" si="2"/>
        <v/>
      </c>
      <c r="FP37" s="1347">
        <f t="shared" si="3"/>
        <v>1</v>
      </c>
      <c r="FQ37" s="1347" t="str">
        <f t="shared" si="4"/>
        <v/>
      </c>
      <c r="FR37" s="1347" t="str">
        <f t="shared" si="5"/>
        <v/>
      </c>
      <c r="FS37" s="1347" t="str">
        <f t="shared" si="6"/>
        <v/>
      </c>
      <c r="FT37" s="1347" t="str">
        <f t="shared" si="7"/>
        <v/>
      </c>
      <c r="FU37" s="1347" t="str">
        <f t="shared" si="8"/>
        <v/>
      </c>
    </row>
    <row r="38" spans="1:177" ht="16.5" thickBot="1" x14ac:dyDescent="0.3">
      <c r="A38" s="1338">
        <v>25</v>
      </c>
      <c r="B38" s="1343" t="s">
        <v>1669</v>
      </c>
      <c r="C38" s="1288"/>
      <c r="D38" s="1346"/>
      <c r="E38" s="1400"/>
      <c r="F38" s="1400"/>
      <c r="G38" s="1346"/>
      <c r="H38" s="1346"/>
      <c r="I38" s="1346"/>
      <c r="J38" s="1346"/>
      <c r="K38" s="1346"/>
      <c r="L38" s="1346"/>
      <c r="M38" s="1400"/>
      <c r="N38" s="1394"/>
      <c r="O38" s="1346"/>
      <c r="P38" s="1346"/>
      <c r="Q38" s="1392"/>
      <c r="R38" s="1392"/>
      <c r="S38" s="1392"/>
      <c r="T38" s="1393"/>
      <c r="U38" s="1391"/>
      <c r="V38" s="1346"/>
      <c r="W38" s="1346"/>
      <c r="X38" s="1346"/>
      <c r="Y38" s="1346"/>
      <c r="Z38" s="1346"/>
      <c r="AA38" s="1346"/>
      <c r="AB38" s="1346"/>
      <c r="AC38" s="1346"/>
      <c r="AD38" s="1346"/>
      <c r="AE38" s="1346"/>
      <c r="AF38" s="1346"/>
      <c r="AG38" s="1346"/>
      <c r="AH38" s="1420"/>
      <c r="AI38" s="1391"/>
      <c r="AJ38" s="1346"/>
      <c r="AK38" s="1346"/>
      <c r="AL38" s="1346"/>
      <c r="AM38" s="1346"/>
      <c r="AN38" s="1346"/>
      <c r="AO38" s="1346"/>
      <c r="AP38" s="1392"/>
      <c r="AQ38" s="1392"/>
      <c r="AR38" s="1392"/>
      <c r="AS38" s="1392"/>
      <c r="AT38" s="1392"/>
      <c r="AU38" s="1393"/>
      <c r="AV38" s="1346"/>
      <c r="AW38" s="1389"/>
      <c r="AX38" s="1389"/>
      <c r="AY38" s="1346"/>
      <c r="AZ38" s="1400"/>
      <c r="BA38" s="1389"/>
      <c r="BB38" s="1346"/>
      <c r="BC38" s="1392"/>
      <c r="BD38" s="1393"/>
      <c r="BE38" s="1391"/>
      <c r="BF38" s="1346"/>
      <c r="BG38" s="1389"/>
      <c r="BH38" s="1346"/>
      <c r="BI38" s="1346"/>
      <c r="BJ38" s="1389"/>
      <c r="BK38" s="1346"/>
      <c r="BL38" s="1346"/>
      <c r="BM38" s="1346"/>
      <c r="BN38" s="1346"/>
      <c r="BO38" s="1346"/>
      <c r="BP38" s="1346"/>
      <c r="BQ38" s="1346"/>
      <c r="BR38" s="1346"/>
      <c r="BS38" s="1346"/>
      <c r="BT38" s="1393"/>
      <c r="BU38" s="1391"/>
      <c r="BV38" s="1346"/>
      <c r="BW38" s="1346"/>
      <c r="BX38" s="1346"/>
      <c r="BY38" s="1346"/>
      <c r="BZ38" s="1346"/>
      <c r="CA38" s="1346"/>
      <c r="CB38" s="1346"/>
      <c r="CC38" s="1346"/>
      <c r="CD38" s="1346"/>
      <c r="CE38" s="1346"/>
      <c r="CF38" s="1346">
        <v>1</v>
      </c>
      <c r="CG38" s="1346"/>
      <c r="CH38" s="1346"/>
      <c r="CI38" s="1346"/>
      <c r="CJ38" s="1393"/>
      <c r="CK38" s="1389"/>
      <c r="CL38" s="1346"/>
      <c r="CM38" s="1346"/>
      <c r="CN38" s="1346"/>
      <c r="CO38" s="1392"/>
      <c r="CP38" s="1346"/>
      <c r="CQ38" s="1346"/>
      <c r="CR38" s="1346"/>
      <c r="CS38" s="1346"/>
      <c r="CT38" s="1346"/>
      <c r="CU38" s="1346">
        <v>1</v>
      </c>
      <c r="CV38" s="1346"/>
      <c r="CW38" s="1346"/>
      <c r="CX38" s="1346"/>
      <c r="CY38" s="1391"/>
      <c r="CZ38" s="1346"/>
      <c r="DA38" s="1346"/>
      <c r="DB38" s="1346"/>
      <c r="DC38" s="1346"/>
      <c r="DD38" s="1346"/>
      <c r="DE38" s="1346"/>
      <c r="DF38" s="1346"/>
      <c r="DG38" s="1346"/>
      <c r="DH38" s="1346"/>
      <c r="DI38" s="1346"/>
      <c r="DJ38" s="1392"/>
      <c r="DK38" s="1393"/>
      <c r="DL38" s="1391"/>
      <c r="DM38" s="1346"/>
      <c r="DN38" s="1346"/>
      <c r="DO38" s="1346"/>
      <c r="DP38" s="1346"/>
      <c r="DQ38" s="1346"/>
      <c r="DR38" s="1346"/>
      <c r="DS38" s="1346"/>
      <c r="DT38" s="1346">
        <v>1</v>
      </c>
      <c r="DU38" s="1346"/>
      <c r="DV38" s="1346"/>
      <c r="DW38" s="1346"/>
      <c r="DX38" s="1346"/>
      <c r="DY38" s="1393"/>
      <c r="DZ38" s="1391"/>
      <c r="EA38" s="1389"/>
      <c r="EB38" s="1346"/>
      <c r="EC38" s="1346"/>
      <c r="ED38" s="1346"/>
      <c r="EE38" s="1346"/>
      <c r="EF38" s="1346"/>
      <c r="EG38" s="1346"/>
      <c r="EH38" s="1346"/>
      <c r="EI38" s="1346"/>
      <c r="EJ38" s="1346"/>
      <c r="EK38" s="1392"/>
      <c r="EL38" s="1346"/>
      <c r="EM38" s="1455"/>
      <c r="EN38" s="1346"/>
      <c r="EO38" s="1346"/>
      <c r="EP38" s="1346"/>
      <c r="EQ38" s="1346"/>
      <c r="ER38" s="1346">
        <v>1</v>
      </c>
      <c r="ES38" s="1455">
        <v>1</v>
      </c>
      <c r="ET38" s="1455"/>
      <c r="EU38" s="1346"/>
      <c r="EV38" s="1346"/>
      <c r="EW38" s="1346"/>
      <c r="EX38" s="1392"/>
      <c r="EY38" s="1391"/>
      <c r="EZ38" s="1346"/>
      <c r="FA38" s="1346"/>
      <c r="FB38" s="1346"/>
      <c r="FC38" s="1346"/>
      <c r="FD38" s="1346"/>
      <c r="FE38" s="1346"/>
      <c r="FF38" s="218">
        <f t="shared" si="16"/>
        <v>0</v>
      </c>
      <c r="FG38" s="396">
        <f t="shared" si="17"/>
        <v>1</v>
      </c>
      <c r="FH38" s="396">
        <f t="shared" si="18"/>
        <v>3</v>
      </c>
      <c r="FI38" s="396">
        <f t="shared" si="19"/>
        <v>1</v>
      </c>
      <c r="FJ38" s="396">
        <f t="shared" si="20"/>
        <v>0</v>
      </c>
      <c r="FK38" s="396">
        <f t="shared" si="21"/>
        <v>0</v>
      </c>
      <c r="FL38" s="1291">
        <f t="shared" si="22"/>
        <v>5</v>
      </c>
      <c r="FM38" s="1347" t="str">
        <f t="shared" si="0"/>
        <v/>
      </c>
      <c r="FN38" s="1347">
        <f t="shared" si="1"/>
        <v>1</v>
      </c>
      <c r="FO38" s="1347" t="str">
        <f t="shared" si="2"/>
        <v/>
      </c>
      <c r="FP38" s="1347" t="str">
        <f t="shared" si="3"/>
        <v/>
      </c>
      <c r="FQ38" s="1347" t="str">
        <f t="shared" si="4"/>
        <v/>
      </c>
      <c r="FR38" s="1347" t="str">
        <f t="shared" si="5"/>
        <v/>
      </c>
      <c r="FS38" s="1347" t="str">
        <f t="shared" si="6"/>
        <v/>
      </c>
      <c r="FT38" s="1347" t="str">
        <f t="shared" si="7"/>
        <v/>
      </c>
      <c r="FU38" s="1347" t="str">
        <f t="shared" si="8"/>
        <v/>
      </c>
    </row>
    <row r="39" spans="1:177" ht="16.5" thickBot="1" x14ac:dyDescent="0.3">
      <c r="A39" s="1338">
        <v>26</v>
      </c>
      <c r="B39" s="1343" t="s">
        <v>1621</v>
      </c>
      <c r="C39" s="1288"/>
      <c r="D39" s="1346"/>
      <c r="E39" s="1400"/>
      <c r="F39" s="1400"/>
      <c r="G39" s="1346"/>
      <c r="H39" s="1346"/>
      <c r="I39" s="1346"/>
      <c r="J39" s="1346"/>
      <c r="K39" s="1346"/>
      <c r="L39" s="1346"/>
      <c r="M39" s="1400"/>
      <c r="N39" s="1394"/>
      <c r="O39" s="1346"/>
      <c r="P39" s="1346"/>
      <c r="Q39" s="1392"/>
      <c r="R39" s="1392"/>
      <c r="S39" s="1392"/>
      <c r="T39" s="1393"/>
      <c r="U39" s="1391"/>
      <c r="V39" s="1346"/>
      <c r="W39" s="1346"/>
      <c r="X39" s="1346"/>
      <c r="Y39" s="1346"/>
      <c r="Z39" s="1346"/>
      <c r="AA39" s="1346"/>
      <c r="AB39" s="1346"/>
      <c r="AC39" s="1346"/>
      <c r="AD39" s="1346"/>
      <c r="AE39" s="1346"/>
      <c r="AF39" s="1346"/>
      <c r="AG39" s="1346"/>
      <c r="AH39" s="1420"/>
      <c r="AI39" s="1391"/>
      <c r="AJ39" s="1346"/>
      <c r="AK39" s="1346"/>
      <c r="AL39" s="1346"/>
      <c r="AM39" s="1346">
        <v>1</v>
      </c>
      <c r="AN39" s="1346"/>
      <c r="AO39" s="1346">
        <v>1</v>
      </c>
      <c r="AP39" s="1392"/>
      <c r="AQ39" s="1392"/>
      <c r="AR39" s="1392"/>
      <c r="AS39" s="1392"/>
      <c r="AT39" s="1392"/>
      <c r="AU39" s="1393">
        <v>1</v>
      </c>
      <c r="AV39" s="1346"/>
      <c r="AW39" s="1389"/>
      <c r="AX39" s="1389"/>
      <c r="AY39" s="1346"/>
      <c r="AZ39" s="1400"/>
      <c r="BA39" s="1389"/>
      <c r="BB39" s="1346"/>
      <c r="BC39" s="1392"/>
      <c r="BD39" s="1393"/>
      <c r="BE39" s="1391"/>
      <c r="BF39" s="1346"/>
      <c r="BG39" s="1389"/>
      <c r="BH39" s="1346"/>
      <c r="BI39" s="1346"/>
      <c r="BJ39" s="1389"/>
      <c r="BK39" s="1346"/>
      <c r="BL39" s="1346"/>
      <c r="BM39" s="1346"/>
      <c r="BN39" s="1346"/>
      <c r="BO39" s="1346"/>
      <c r="BP39" s="1346"/>
      <c r="BQ39" s="1346"/>
      <c r="BR39" s="1346"/>
      <c r="BS39" s="1346"/>
      <c r="BT39" s="1393"/>
      <c r="BU39" s="1391"/>
      <c r="BV39" s="1346"/>
      <c r="BW39" s="1346"/>
      <c r="BX39" s="1346"/>
      <c r="BY39" s="1346"/>
      <c r="BZ39" s="1346"/>
      <c r="CA39" s="1346"/>
      <c r="CB39" s="1346"/>
      <c r="CC39" s="1346"/>
      <c r="CD39" s="1346"/>
      <c r="CE39" s="1346"/>
      <c r="CF39" s="1346"/>
      <c r="CG39" s="1346"/>
      <c r="CH39" s="1346">
        <v>1</v>
      </c>
      <c r="CI39" s="1346"/>
      <c r="CJ39" s="1393"/>
      <c r="CK39" s="1389">
        <v>1</v>
      </c>
      <c r="CL39" s="1346"/>
      <c r="CM39" s="1346"/>
      <c r="CN39" s="1346">
        <v>1</v>
      </c>
      <c r="CO39" s="1392"/>
      <c r="CP39" s="1346"/>
      <c r="CQ39" s="1346"/>
      <c r="CR39" s="1346"/>
      <c r="CS39" s="1346"/>
      <c r="CT39" s="1346">
        <v>1</v>
      </c>
      <c r="CU39" s="1346"/>
      <c r="CV39" s="1346"/>
      <c r="CW39" s="1346"/>
      <c r="CX39" s="1346"/>
      <c r="CY39" s="1391"/>
      <c r="CZ39" s="1346">
        <v>1</v>
      </c>
      <c r="DA39" s="1346"/>
      <c r="DB39" s="1346"/>
      <c r="DC39" s="1346"/>
      <c r="DD39" s="1346"/>
      <c r="DE39" s="1346"/>
      <c r="DF39" s="1346"/>
      <c r="DG39" s="1346"/>
      <c r="DH39" s="1346"/>
      <c r="DI39" s="1346"/>
      <c r="DJ39" s="1392">
        <v>1</v>
      </c>
      <c r="DK39" s="1393"/>
      <c r="DL39" s="1391"/>
      <c r="DM39" s="1346">
        <v>1</v>
      </c>
      <c r="DN39" s="1346"/>
      <c r="DO39" s="1346"/>
      <c r="DP39" s="1346"/>
      <c r="DQ39" s="1346"/>
      <c r="DR39" s="1346"/>
      <c r="DS39" s="1346"/>
      <c r="DT39" s="1346">
        <v>1</v>
      </c>
      <c r="DU39" s="1346"/>
      <c r="DV39" s="1346"/>
      <c r="DW39" s="1346"/>
      <c r="DX39" s="1346"/>
      <c r="DY39" s="1393">
        <v>1</v>
      </c>
      <c r="DZ39" s="1391"/>
      <c r="EA39" s="1389"/>
      <c r="EB39" s="1346">
        <v>1</v>
      </c>
      <c r="EC39" s="1346"/>
      <c r="ED39" s="1346"/>
      <c r="EE39" s="1346"/>
      <c r="EF39" s="1346"/>
      <c r="EG39" s="1346"/>
      <c r="EH39" s="1346"/>
      <c r="EI39" s="1346"/>
      <c r="EJ39" s="1346"/>
      <c r="EK39" s="1392"/>
      <c r="EL39" s="1346"/>
      <c r="EM39" s="1455"/>
      <c r="EN39" s="1346"/>
      <c r="EO39" s="1346"/>
      <c r="EP39" s="1346"/>
      <c r="EQ39" s="1346"/>
      <c r="ER39" s="1346"/>
      <c r="ES39" s="1455"/>
      <c r="ET39" s="1455"/>
      <c r="EU39" s="1346"/>
      <c r="EV39" s="1346"/>
      <c r="EW39" s="1346"/>
      <c r="EX39" s="1392"/>
      <c r="EY39" s="1391"/>
      <c r="EZ39" s="1346"/>
      <c r="FA39" s="1346"/>
      <c r="FB39" s="1346"/>
      <c r="FC39" s="1346"/>
      <c r="FD39" s="1346"/>
      <c r="FE39" s="1346"/>
      <c r="FF39" s="218">
        <f t="shared" si="16"/>
        <v>0</v>
      </c>
      <c r="FG39" s="396">
        <f t="shared" si="17"/>
        <v>13</v>
      </c>
      <c r="FH39" s="396">
        <f t="shared" si="18"/>
        <v>0</v>
      </c>
      <c r="FI39" s="396">
        <f t="shared" si="19"/>
        <v>0</v>
      </c>
      <c r="FJ39" s="396">
        <f t="shared" si="20"/>
        <v>0</v>
      </c>
      <c r="FK39" s="396">
        <f t="shared" si="21"/>
        <v>0</v>
      </c>
      <c r="FL39" s="1291">
        <f t="shared" si="22"/>
        <v>13</v>
      </c>
      <c r="FM39" s="1347" t="str">
        <f t="shared" si="0"/>
        <v/>
      </c>
      <c r="FN39" s="1347" t="str">
        <f t="shared" si="1"/>
        <v/>
      </c>
      <c r="FO39" s="1347" t="str">
        <f t="shared" si="2"/>
        <v/>
      </c>
      <c r="FP39" s="1347">
        <f t="shared" si="3"/>
        <v>1</v>
      </c>
      <c r="FQ39" s="1347" t="str">
        <f t="shared" si="4"/>
        <v/>
      </c>
      <c r="FR39" s="1347" t="str">
        <f t="shared" si="5"/>
        <v/>
      </c>
      <c r="FS39" s="1347" t="str">
        <f t="shared" si="6"/>
        <v/>
      </c>
      <c r="FT39" s="1347" t="str">
        <f t="shared" si="7"/>
        <v/>
      </c>
      <c r="FU39" s="1347" t="str">
        <f t="shared" si="8"/>
        <v/>
      </c>
    </row>
    <row r="40" spans="1:177" ht="16.5" thickBot="1" x14ac:dyDescent="0.3">
      <c r="A40" s="1338">
        <v>27</v>
      </c>
      <c r="B40" s="1152" t="s">
        <v>375</v>
      </c>
      <c r="C40" s="1288"/>
      <c r="D40" s="1346"/>
      <c r="E40" s="1400"/>
      <c r="F40" s="1400"/>
      <c r="G40" s="1346"/>
      <c r="H40" s="1346"/>
      <c r="I40" s="1346"/>
      <c r="J40" s="1346"/>
      <c r="K40" s="1346"/>
      <c r="L40" s="1346"/>
      <c r="M40" s="1400"/>
      <c r="N40" s="1346"/>
      <c r="O40" s="1346"/>
      <c r="P40" s="1346"/>
      <c r="Q40" s="1392"/>
      <c r="R40" s="1392"/>
      <c r="S40" s="1392"/>
      <c r="T40" s="1393"/>
      <c r="U40" s="1391"/>
      <c r="V40" s="1346"/>
      <c r="W40" s="1346">
        <v>1</v>
      </c>
      <c r="X40" s="1346"/>
      <c r="Y40" s="1346"/>
      <c r="Z40" s="1346"/>
      <c r="AA40" s="1346">
        <v>1</v>
      </c>
      <c r="AB40" s="1346"/>
      <c r="AC40" s="1346"/>
      <c r="AD40" s="1346"/>
      <c r="AE40" s="1346">
        <v>1</v>
      </c>
      <c r="AF40" s="1346"/>
      <c r="AG40" s="1346"/>
      <c r="AH40" s="1420">
        <v>1</v>
      </c>
      <c r="AI40" s="1391"/>
      <c r="AJ40" s="1346"/>
      <c r="AK40" s="1346"/>
      <c r="AL40" s="1346"/>
      <c r="AM40" s="1346"/>
      <c r="AN40" s="1346">
        <v>1</v>
      </c>
      <c r="AO40" s="1346"/>
      <c r="AP40" s="1392">
        <v>1</v>
      </c>
      <c r="AQ40" s="1392"/>
      <c r="AR40" s="1392"/>
      <c r="AS40" s="1392"/>
      <c r="AT40" s="1392"/>
      <c r="AU40" s="1393"/>
      <c r="AV40" s="1346"/>
      <c r="AW40" s="1389"/>
      <c r="AX40" s="1389"/>
      <c r="AY40" s="1346"/>
      <c r="AZ40" s="1400">
        <v>1</v>
      </c>
      <c r="BA40" s="1389"/>
      <c r="BB40" s="1346">
        <v>1</v>
      </c>
      <c r="BC40" s="1392"/>
      <c r="BD40" s="1393"/>
      <c r="BE40" s="1391"/>
      <c r="BF40" s="1346">
        <v>1</v>
      </c>
      <c r="BG40" s="1389"/>
      <c r="BH40" s="1346">
        <v>1</v>
      </c>
      <c r="BI40" s="1346"/>
      <c r="BJ40" s="1389">
        <v>1</v>
      </c>
      <c r="BK40" s="1346"/>
      <c r="BL40" s="1346"/>
      <c r="BM40" s="1346"/>
      <c r="BN40" s="1346"/>
      <c r="BO40" s="1346"/>
      <c r="BP40" s="1346"/>
      <c r="BQ40" s="1346"/>
      <c r="BR40" s="1346">
        <v>1</v>
      </c>
      <c r="BS40" s="1346"/>
      <c r="BT40" s="1393"/>
      <c r="BU40" s="1391"/>
      <c r="BV40" s="1346"/>
      <c r="BW40" s="1346"/>
      <c r="BX40" s="1346"/>
      <c r="BY40" s="1346">
        <v>1</v>
      </c>
      <c r="BZ40" s="1346"/>
      <c r="CA40" s="1346"/>
      <c r="CB40" s="1346"/>
      <c r="CC40" s="1346">
        <v>1</v>
      </c>
      <c r="CD40" s="1346"/>
      <c r="CE40" s="1346"/>
      <c r="CF40" s="1346"/>
      <c r="CG40" s="1346"/>
      <c r="CH40" s="1346"/>
      <c r="CI40" s="1346">
        <v>1</v>
      </c>
      <c r="CJ40" s="1393"/>
      <c r="CK40" s="1389"/>
      <c r="CL40" s="1346"/>
      <c r="CM40" s="1346">
        <v>1</v>
      </c>
      <c r="CN40" s="1346"/>
      <c r="CO40" s="1392">
        <v>1</v>
      </c>
      <c r="CP40" s="1346"/>
      <c r="CQ40" s="1346"/>
      <c r="CR40" s="1346">
        <v>1</v>
      </c>
      <c r="CS40" s="1346"/>
      <c r="CT40" s="1346"/>
      <c r="CU40" s="1346"/>
      <c r="CV40" s="1346"/>
      <c r="CW40" s="1346"/>
      <c r="CX40" s="1346">
        <v>1</v>
      </c>
      <c r="CY40" s="1391"/>
      <c r="CZ40" s="1346"/>
      <c r="DA40" s="1346"/>
      <c r="DB40" s="1346"/>
      <c r="DC40" s="1346"/>
      <c r="DD40" s="1346"/>
      <c r="DE40" s="1346">
        <v>1</v>
      </c>
      <c r="DF40" s="1346"/>
      <c r="DG40" s="1346"/>
      <c r="DH40" s="1346"/>
      <c r="DI40" s="1346"/>
      <c r="DJ40" s="1392"/>
      <c r="DK40" s="1393">
        <v>1</v>
      </c>
      <c r="DL40" s="1391"/>
      <c r="DM40" s="1346"/>
      <c r="DN40" s="1346">
        <v>1</v>
      </c>
      <c r="DO40" s="1346"/>
      <c r="DP40" s="1346"/>
      <c r="DQ40" s="1346">
        <v>1</v>
      </c>
      <c r="DR40" s="1346"/>
      <c r="DS40" s="1346"/>
      <c r="DT40" s="1346"/>
      <c r="DU40" s="1346"/>
      <c r="DV40" s="1346"/>
      <c r="DW40" s="1346"/>
      <c r="DX40" s="1346"/>
      <c r="DY40" s="1393"/>
      <c r="DZ40" s="1391"/>
      <c r="EA40" s="1389"/>
      <c r="EB40" s="1346"/>
      <c r="EC40" s="1346"/>
      <c r="ED40" s="1346"/>
      <c r="EE40" s="1346"/>
      <c r="EF40" s="1346"/>
      <c r="EG40" s="1346"/>
      <c r="EH40" s="1346"/>
      <c r="EI40" s="1346"/>
      <c r="EJ40" s="1346"/>
      <c r="EK40" s="1392"/>
      <c r="EL40" s="1346"/>
      <c r="EM40" s="1455"/>
      <c r="EN40" s="1346"/>
      <c r="EO40" s="1346"/>
      <c r="EP40" s="1346"/>
      <c r="EQ40" s="1346"/>
      <c r="ER40" s="1346"/>
      <c r="ES40" s="1455"/>
      <c r="ET40" s="1455"/>
      <c r="EU40" s="1346"/>
      <c r="EV40" s="1346"/>
      <c r="EW40" s="1346"/>
      <c r="EX40" s="1392"/>
      <c r="EY40" s="1391"/>
      <c r="EZ40" s="1346"/>
      <c r="FA40" s="1346"/>
      <c r="FB40" s="1346"/>
      <c r="FC40" s="1346"/>
      <c r="FD40" s="1346"/>
      <c r="FE40" s="1346"/>
      <c r="FF40" s="218">
        <f t="shared" si="16"/>
        <v>2</v>
      </c>
      <c r="FG40" s="396">
        <f t="shared" si="17"/>
        <v>0</v>
      </c>
      <c r="FH40" s="396">
        <f t="shared" si="18"/>
        <v>20</v>
      </c>
      <c r="FI40" s="396">
        <f t="shared" si="19"/>
        <v>1</v>
      </c>
      <c r="FJ40" s="396">
        <f t="shared" si="20"/>
        <v>0</v>
      </c>
      <c r="FK40" s="396">
        <f t="shared" si="21"/>
        <v>0</v>
      </c>
      <c r="FL40" s="1291">
        <f t="shared" si="22"/>
        <v>23</v>
      </c>
      <c r="FM40" s="1347" t="str">
        <f t="shared" si="0"/>
        <v/>
      </c>
      <c r="FN40" s="1347" t="str">
        <f t="shared" si="1"/>
        <v/>
      </c>
      <c r="FO40" s="1347" t="str">
        <f t="shared" si="2"/>
        <v/>
      </c>
      <c r="FP40" s="1347" t="str">
        <f t="shared" si="3"/>
        <v/>
      </c>
      <c r="FQ40" s="1347">
        <f t="shared" si="4"/>
        <v>1</v>
      </c>
      <c r="FR40" s="1347" t="str">
        <f t="shared" si="5"/>
        <v/>
      </c>
      <c r="FS40" s="1347" t="str">
        <f t="shared" si="6"/>
        <v/>
      </c>
      <c r="FT40" s="1347" t="str">
        <f t="shared" si="7"/>
        <v/>
      </c>
      <c r="FU40" s="1347" t="str">
        <f t="shared" si="8"/>
        <v/>
      </c>
    </row>
    <row r="41" spans="1:177" ht="16.5" thickBot="1" x14ac:dyDescent="0.3">
      <c r="A41" s="1338">
        <v>28</v>
      </c>
      <c r="B41" s="1152" t="s">
        <v>321</v>
      </c>
      <c r="C41" s="1288"/>
      <c r="D41" s="1346">
        <v>1</v>
      </c>
      <c r="E41" s="1400"/>
      <c r="F41" s="1400"/>
      <c r="G41" s="1346"/>
      <c r="H41" s="1346"/>
      <c r="I41" s="1346"/>
      <c r="J41" s="1346"/>
      <c r="K41" s="1346"/>
      <c r="L41" s="1346"/>
      <c r="M41" s="1400">
        <v>1</v>
      </c>
      <c r="N41" s="1346"/>
      <c r="O41" s="1346"/>
      <c r="P41" s="1346"/>
      <c r="Q41" s="1392"/>
      <c r="R41" s="1392">
        <v>1</v>
      </c>
      <c r="S41" s="1392"/>
      <c r="T41" s="1393"/>
      <c r="U41" s="1391"/>
      <c r="V41" s="1346"/>
      <c r="W41" s="1399">
        <v>1</v>
      </c>
      <c r="X41" s="1399"/>
      <c r="Y41" s="1399">
        <v>1</v>
      </c>
      <c r="Z41" s="1346"/>
      <c r="AA41" s="1399"/>
      <c r="AB41" s="1399"/>
      <c r="AC41" s="1346">
        <v>1</v>
      </c>
      <c r="AD41" s="1346"/>
      <c r="AE41" s="1346"/>
      <c r="AF41" s="1346"/>
      <c r="AG41" s="1346"/>
      <c r="AH41" s="1393">
        <v>1</v>
      </c>
      <c r="AI41" s="1391"/>
      <c r="AJ41" s="1346"/>
      <c r="AK41" s="1346"/>
      <c r="AL41" s="1346"/>
      <c r="AM41" s="1346"/>
      <c r="AN41" s="1346"/>
      <c r="AO41" s="1346"/>
      <c r="AP41" s="1392"/>
      <c r="AQ41" s="1392"/>
      <c r="AR41" s="1392"/>
      <c r="AS41" s="1392"/>
      <c r="AT41" s="1392"/>
      <c r="AU41" s="1393"/>
      <c r="AV41" s="1346"/>
      <c r="AW41" s="1389"/>
      <c r="AX41" s="1389"/>
      <c r="AY41" s="1346"/>
      <c r="AZ41" s="1400">
        <v>1</v>
      </c>
      <c r="BA41" s="1389"/>
      <c r="BB41" s="1346"/>
      <c r="BC41" s="1392"/>
      <c r="BD41" s="1393"/>
      <c r="BE41" s="1391"/>
      <c r="BF41" s="1346">
        <v>1</v>
      </c>
      <c r="BG41" s="1346"/>
      <c r="BH41" s="1346"/>
      <c r="BI41" s="1346"/>
      <c r="BJ41" s="1389">
        <v>1</v>
      </c>
      <c r="BK41" s="1346"/>
      <c r="BL41" s="1346"/>
      <c r="BM41" s="1346"/>
      <c r="BN41" s="1346"/>
      <c r="BO41" s="1346"/>
      <c r="BP41" s="1346">
        <v>1</v>
      </c>
      <c r="BQ41" s="1346"/>
      <c r="BR41" s="1346"/>
      <c r="BS41" s="1346"/>
      <c r="BT41" s="1393"/>
      <c r="BU41" s="1391"/>
      <c r="BV41" s="1346"/>
      <c r="BW41" s="1346"/>
      <c r="BX41" s="1346"/>
      <c r="BY41" s="1346">
        <v>1</v>
      </c>
      <c r="BZ41" s="1346"/>
      <c r="CA41" s="1346">
        <v>1</v>
      </c>
      <c r="CB41" s="1346"/>
      <c r="CC41" s="1346"/>
      <c r="CD41" s="1346"/>
      <c r="CE41" s="1346"/>
      <c r="CF41" s="1346"/>
      <c r="CG41" s="1346">
        <v>1</v>
      </c>
      <c r="CH41" s="1346"/>
      <c r="CI41" s="1346"/>
      <c r="CJ41" s="1393"/>
      <c r="CK41" s="1389"/>
      <c r="CL41" s="1346">
        <v>1</v>
      </c>
      <c r="CM41" s="1346"/>
      <c r="CN41" s="1346"/>
      <c r="CO41" s="1392"/>
      <c r="CP41" s="1346"/>
      <c r="CQ41" s="1346"/>
      <c r="CR41" s="1346"/>
      <c r="CS41" s="1346"/>
      <c r="CT41" s="1346"/>
      <c r="CU41" s="1346"/>
      <c r="CV41" s="1346"/>
      <c r="CW41" s="1346"/>
      <c r="CX41" s="1346"/>
      <c r="CY41" s="1391">
        <v>1</v>
      </c>
      <c r="CZ41" s="1346"/>
      <c r="DA41" s="1346"/>
      <c r="DB41" s="1346"/>
      <c r="DC41" s="1422">
        <v>1</v>
      </c>
      <c r="DD41" s="1346"/>
      <c r="DE41" s="1346"/>
      <c r="DF41" s="1346"/>
      <c r="DG41" s="1346"/>
      <c r="DH41" s="1346"/>
      <c r="DI41" s="1346"/>
      <c r="DJ41" s="1392"/>
      <c r="DK41" s="1422">
        <v>1</v>
      </c>
      <c r="DL41" s="1391"/>
      <c r="DM41" s="1346"/>
      <c r="DN41" s="1346"/>
      <c r="DO41" s="1346"/>
      <c r="DP41" s="1346"/>
      <c r="DQ41" s="1346"/>
      <c r="DR41" s="1346"/>
      <c r="DS41" s="1346"/>
      <c r="DT41" s="1346"/>
      <c r="DU41" s="1346"/>
      <c r="DV41" s="1346"/>
      <c r="DW41" s="1346"/>
      <c r="DX41" s="1346"/>
      <c r="DY41" s="1393"/>
      <c r="DZ41" s="1391"/>
      <c r="EA41" s="1389"/>
      <c r="EB41" s="1346"/>
      <c r="EC41" s="1346"/>
      <c r="ED41" s="1346"/>
      <c r="EE41" s="1346"/>
      <c r="EF41" s="1346"/>
      <c r="EG41" s="1346"/>
      <c r="EH41" s="1346"/>
      <c r="EI41" s="1346"/>
      <c r="EJ41" s="1346"/>
      <c r="EK41" s="1392"/>
      <c r="EL41" s="1346"/>
      <c r="EM41" s="1455"/>
      <c r="EN41" s="1422">
        <v>1</v>
      </c>
      <c r="EO41" s="1422">
        <v>1</v>
      </c>
      <c r="EP41" s="1346"/>
      <c r="EQ41" s="1422">
        <v>1</v>
      </c>
      <c r="ER41" s="1346"/>
      <c r="ES41" s="1455">
        <v>1</v>
      </c>
      <c r="ET41" s="1455"/>
      <c r="EU41" s="1346"/>
      <c r="EV41" s="1346"/>
      <c r="EW41" s="1346"/>
      <c r="EX41" s="1392"/>
      <c r="EY41" s="1391"/>
      <c r="EZ41" s="1346"/>
      <c r="FA41" s="1346"/>
      <c r="FB41" s="1346"/>
      <c r="FC41" s="1346"/>
      <c r="FD41" s="1346"/>
      <c r="FE41" s="1346"/>
      <c r="FF41" s="218">
        <f t="shared" si="16"/>
        <v>9</v>
      </c>
      <c r="FG41" s="396">
        <f t="shared" si="17"/>
        <v>0</v>
      </c>
      <c r="FH41" s="396">
        <f t="shared" si="18"/>
        <v>7</v>
      </c>
      <c r="FI41" s="396">
        <f t="shared" si="19"/>
        <v>3</v>
      </c>
      <c r="FJ41" s="396">
        <f t="shared" si="20"/>
        <v>0</v>
      </c>
      <c r="FK41" s="396">
        <f t="shared" si="21"/>
        <v>3</v>
      </c>
      <c r="FL41" s="1291">
        <f t="shared" si="22"/>
        <v>22</v>
      </c>
      <c r="FM41" s="1347" t="str">
        <f t="shared" si="0"/>
        <v/>
      </c>
      <c r="FN41" s="1347" t="str">
        <f t="shared" si="1"/>
        <v/>
      </c>
      <c r="FO41" s="1347" t="str">
        <f t="shared" si="2"/>
        <v/>
      </c>
      <c r="FP41" s="1347" t="str">
        <f t="shared" si="3"/>
        <v/>
      </c>
      <c r="FQ41" s="1347">
        <f t="shared" si="4"/>
        <v>1</v>
      </c>
      <c r="FR41" s="1347" t="str">
        <f t="shared" si="5"/>
        <v/>
      </c>
      <c r="FS41" s="1347" t="str">
        <f t="shared" si="6"/>
        <v/>
      </c>
      <c r="FT41" s="1347" t="str">
        <f t="shared" si="7"/>
        <v/>
      </c>
      <c r="FU41" s="1347" t="str">
        <f t="shared" si="8"/>
        <v/>
      </c>
    </row>
    <row r="42" spans="1:177" ht="16.5" thickBot="1" x14ac:dyDescent="0.3">
      <c r="A42" s="1338"/>
      <c r="B42" s="1373" t="s">
        <v>1407</v>
      </c>
      <c r="C42" s="1288"/>
      <c r="D42" s="1346"/>
      <c r="E42" s="1400"/>
      <c r="F42" s="1400"/>
      <c r="G42" s="1346"/>
      <c r="H42" s="1346"/>
      <c r="I42" s="1394"/>
      <c r="J42" s="1346"/>
      <c r="K42" s="1346"/>
      <c r="L42" s="1346"/>
      <c r="M42" s="1400"/>
      <c r="N42" s="1346"/>
      <c r="O42" s="1346"/>
      <c r="P42" s="1346"/>
      <c r="Q42" s="1392"/>
      <c r="R42" s="1392"/>
      <c r="S42" s="1392"/>
      <c r="T42" s="1393"/>
      <c r="U42" s="1391"/>
      <c r="V42" s="1346"/>
      <c r="W42" s="1399"/>
      <c r="X42" s="1399"/>
      <c r="Y42" s="1399"/>
      <c r="Z42" s="1346"/>
      <c r="AA42" s="1399"/>
      <c r="AB42" s="1399"/>
      <c r="AC42" s="1346"/>
      <c r="AD42" s="1346"/>
      <c r="AE42" s="1346"/>
      <c r="AF42" s="1346"/>
      <c r="AG42" s="1346"/>
      <c r="AH42" s="1393"/>
      <c r="AI42" s="1391"/>
      <c r="AJ42" s="1346"/>
      <c r="AK42" s="1346"/>
      <c r="AL42" s="1346"/>
      <c r="AM42" s="1346"/>
      <c r="AN42" s="1346"/>
      <c r="AO42" s="1346"/>
      <c r="AP42" s="1392"/>
      <c r="AQ42" s="1392"/>
      <c r="AR42" s="1392"/>
      <c r="AS42" s="1392"/>
      <c r="AT42" s="1392"/>
      <c r="AU42" s="1393"/>
      <c r="AV42" s="1394"/>
      <c r="AW42" s="1389"/>
      <c r="AX42" s="1389"/>
      <c r="AY42" s="1346"/>
      <c r="AZ42" s="1400"/>
      <c r="BA42" s="1389"/>
      <c r="BB42" s="1346"/>
      <c r="BC42" s="1392"/>
      <c r="BD42" s="1393"/>
      <c r="BE42" s="1391"/>
      <c r="BF42" s="1346"/>
      <c r="BG42" s="1418"/>
      <c r="BH42" s="1346"/>
      <c r="BI42" s="1346"/>
      <c r="BJ42" s="1389"/>
      <c r="BK42" s="1346"/>
      <c r="BL42" s="1346"/>
      <c r="BM42" s="1346"/>
      <c r="BN42" s="1346"/>
      <c r="BO42" s="1346"/>
      <c r="BP42" s="1346"/>
      <c r="BQ42" s="1346"/>
      <c r="BR42" s="1346"/>
      <c r="BS42" s="1346"/>
      <c r="BT42" s="1393"/>
      <c r="BU42" s="1391"/>
      <c r="BV42" s="1346"/>
      <c r="BW42" s="1346"/>
      <c r="BX42" s="1346"/>
      <c r="BY42" s="1346"/>
      <c r="BZ42" s="1346"/>
      <c r="CA42" s="1346"/>
      <c r="CB42" s="1346"/>
      <c r="CC42" s="1346"/>
      <c r="CD42" s="1346"/>
      <c r="CE42" s="1346"/>
      <c r="CF42" s="1346"/>
      <c r="CG42" s="1346"/>
      <c r="CH42" s="1346"/>
      <c r="CI42" s="1346"/>
      <c r="CJ42" s="1393"/>
      <c r="CK42" s="1389"/>
      <c r="CL42" s="1346"/>
      <c r="CM42" s="1346"/>
      <c r="CN42" s="1346"/>
      <c r="CO42" s="1392"/>
      <c r="CP42" s="1346"/>
      <c r="CQ42" s="1346"/>
      <c r="CR42" s="1346"/>
      <c r="CS42" s="1346"/>
      <c r="CT42" s="1346"/>
      <c r="CU42" s="1346"/>
      <c r="CV42" s="1346"/>
      <c r="CW42" s="1346"/>
      <c r="CX42" s="1346"/>
      <c r="CY42" s="1391"/>
      <c r="CZ42" s="1346"/>
      <c r="DA42" s="1346"/>
      <c r="DB42" s="1346"/>
      <c r="DC42" s="1346"/>
      <c r="DD42" s="1346"/>
      <c r="DE42" s="1346"/>
      <c r="DF42" s="1346"/>
      <c r="DG42" s="1346"/>
      <c r="DH42" s="1346"/>
      <c r="DI42" s="1346"/>
      <c r="DJ42" s="1392"/>
      <c r="DK42" s="1393"/>
      <c r="DL42" s="1391"/>
      <c r="DM42" s="1346"/>
      <c r="DN42" s="1346"/>
      <c r="DO42" s="1346"/>
      <c r="DP42" s="1346"/>
      <c r="DQ42" s="1346"/>
      <c r="DR42" s="1346"/>
      <c r="DS42" s="1346"/>
      <c r="DT42" s="1346"/>
      <c r="DU42" s="1346"/>
      <c r="DV42" s="1346"/>
      <c r="DW42" s="1346"/>
      <c r="DX42" s="1346"/>
      <c r="DY42" s="1393"/>
      <c r="DZ42" s="1391"/>
      <c r="EA42" s="1389"/>
      <c r="EB42" s="1346"/>
      <c r="EC42" s="1346"/>
      <c r="ED42" s="1346"/>
      <c r="EE42" s="1346"/>
      <c r="EF42" s="1346"/>
      <c r="EG42" s="1346"/>
      <c r="EH42" s="1346"/>
      <c r="EI42" s="1346"/>
      <c r="EJ42" s="1346"/>
      <c r="EK42" s="1392"/>
      <c r="EL42" s="1346"/>
      <c r="EM42" s="1455"/>
      <c r="EN42" s="1346"/>
      <c r="EO42" s="1346"/>
      <c r="EP42" s="1346"/>
      <c r="EQ42" s="1346"/>
      <c r="ER42" s="1346"/>
      <c r="ES42" s="1455"/>
      <c r="ET42" s="1455"/>
      <c r="EU42" s="1346"/>
      <c r="EV42" s="1346"/>
      <c r="EW42" s="1346"/>
      <c r="EX42" s="1392"/>
      <c r="EY42" s="1391"/>
      <c r="EZ42" s="1346"/>
      <c r="FA42" s="1346"/>
      <c r="FB42" s="1346"/>
      <c r="FC42" s="1346"/>
      <c r="FD42" s="1346"/>
      <c r="FE42" s="1346"/>
      <c r="FF42" s="218"/>
      <c r="FG42" s="396"/>
      <c r="FH42" s="396"/>
      <c r="FI42" s="396"/>
      <c r="FJ42" s="396"/>
      <c r="FK42" s="396"/>
      <c r="FL42" s="1291"/>
      <c r="FM42" s="1347"/>
      <c r="FN42" s="1347"/>
      <c r="FO42" s="1347"/>
      <c r="FP42" s="1347"/>
      <c r="FQ42" s="1347"/>
      <c r="FR42" s="1347"/>
      <c r="FS42" s="1347"/>
      <c r="FT42" s="1347"/>
      <c r="FU42" s="1347" t="str">
        <f t="shared" si="8"/>
        <v/>
      </c>
    </row>
    <row r="43" spans="1:177" ht="16.5" thickBot="1" x14ac:dyDescent="0.3">
      <c r="A43" s="1338"/>
      <c r="B43" s="1373" t="s">
        <v>831</v>
      </c>
      <c r="C43" s="1288"/>
      <c r="D43" s="1346"/>
      <c r="E43" s="1400"/>
      <c r="F43" s="1400"/>
      <c r="G43" s="1346"/>
      <c r="H43" s="1346"/>
      <c r="I43" s="1394"/>
      <c r="J43" s="1346"/>
      <c r="K43" s="1346"/>
      <c r="L43" s="1346"/>
      <c r="M43" s="1400"/>
      <c r="N43" s="1346"/>
      <c r="O43" s="1346"/>
      <c r="P43" s="1346"/>
      <c r="Q43" s="1392"/>
      <c r="R43" s="1392"/>
      <c r="S43" s="1392"/>
      <c r="T43" s="1393"/>
      <c r="U43" s="1391"/>
      <c r="V43" s="1346"/>
      <c r="W43" s="1399"/>
      <c r="X43" s="1399"/>
      <c r="Y43" s="1399"/>
      <c r="Z43" s="1346"/>
      <c r="AA43" s="1399"/>
      <c r="AB43" s="1399"/>
      <c r="AC43" s="1346"/>
      <c r="AD43" s="1346"/>
      <c r="AE43" s="1346"/>
      <c r="AF43" s="1346"/>
      <c r="AG43" s="1346"/>
      <c r="AH43" s="1393"/>
      <c r="AI43" s="1391"/>
      <c r="AJ43" s="1346"/>
      <c r="AK43" s="1346"/>
      <c r="AL43" s="1346"/>
      <c r="AM43" s="1346"/>
      <c r="AN43" s="1346"/>
      <c r="AO43" s="1346"/>
      <c r="AP43" s="1392"/>
      <c r="AQ43" s="1392"/>
      <c r="AR43" s="1392"/>
      <c r="AS43" s="1392"/>
      <c r="AT43" s="1392"/>
      <c r="AU43" s="1393"/>
      <c r="AV43" s="1394"/>
      <c r="AW43" s="1389"/>
      <c r="AX43" s="1389"/>
      <c r="AY43" s="1346"/>
      <c r="AZ43" s="1400"/>
      <c r="BA43" s="1389"/>
      <c r="BB43" s="1346"/>
      <c r="BC43" s="1392"/>
      <c r="BD43" s="1393"/>
      <c r="BE43" s="1391"/>
      <c r="BF43" s="1346"/>
      <c r="BG43" s="1418"/>
      <c r="BH43" s="1346"/>
      <c r="BI43" s="1346"/>
      <c r="BJ43" s="1389"/>
      <c r="BK43" s="1346"/>
      <c r="BL43" s="1346"/>
      <c r="BM43" s="1346"/>
      <c r="BN43" s="1346"/>
      <c r="BO43" s="1346"/>
      <c r="BP43" s="1346"/>
      <c r="BQ43" s="1346"/>
      <c r="BR43" s="1346"/>
      <c r="BS43" s="1346"/>
      <c r="BT43" s="1393"/>
      <c r="BU43" s="1391"/>
      <c r="BV43" s="1346"/>
      <c r="BW43" s="1346"/>
      <c r="BX43" s="1346"/>
      <c r="BY43" s="1346"/>
      <c r="BZ43" s="1346"/>
      <c r="CA43" s="1346"/>
      <c r="CB43" s="1346"/>
      <c r="CC43" s="1346"/>
      <c r="CD43" s="1346"/>
      <c r="CE43" s="1346"/>
      <c r="CF43" s="1346"/>
      <c r="CG43" s="1346"/>
      <c r="CH43" s="1346"/>
      <c r="CI43" s="1346"/>
      <c r="CJ43" s="1393"/>
      <c r="CK43" s="1389"/>
      <c r="CL43" s="1346"/>
      <c r="CM43" s="1346"/>
      <c r="CN43" s="1346"/>
      <c r="CO43" s="1392"/>
      <c r="CP43" s="1346"/>
      <c r="CQ43" s="1346"/>
      <c r="CR43" s="1346"/>
      <c r="CS43" s="1346"/>
      <c r="CT43" s="1346"/>
      <c r="CU43" s="1346"/>
      <c r="CV43" s="1346"/>
      <c r="CW43" s="1346"/>
      <c r="CX43" s="1346"/>
      <c r="CY43" s="1391"/>
      <c r="CZ43" s="1346"/>
      <c r="DA43" s="1346"/>
      <c r="DB43" s="1346"/>
      <c r="DC43" s="1346"/>
      <c r="DD43" s="1346"/>
      <c r="DE43" s="1346"/>
      <c r="DF43" s="1346"/>
      <c r="DG43" s="1346"/>
      <c r="DH43" s="1346"/>
      <c r="DI43" s="1346"/>
      <c r="DJ43" s="1392"/>
      <c r="DK43" s="1393"/>
      <c r="DL43" s="1391"/>
      <c r="DM43" s="1346"/>
      <c r="DN43" s="1346"/>
      <c r="DO43" s="1346"/>
      <c r="DP43" s="1346"/>
      <c r="DQ43" s="1346"/>
      <c r="DR43" s="1346"/>
      <c r="DS43" s="1346"/>
      <c r="DT43" s="1346"/>
      <c r="DU43" s="1346"/>
      <c r="DV43" s="1346"/>
      <c r="DW43" s="1346"/>
      <c r="DX43" s="1346"/>
      <c r="DY43" s="1393"/>
      <c r="DZ43" s="1391"/>
      <c r="EA43" s="1389"/>
      <c r="EB43" s="1346"/>
      <c r="EC43" s="1346"/>
      <c r="ED43" s="1346"/>
      <c r="EE43" s="1346"/>
      <c r="EF43" s="1346"/>
      <c r="EG43" s="1346"/>
      <c r="EH43" s="1346"/>
      <c r="EI43" s="1346"/>
      <c r="EJ43" s="1346"/>
      <c r="EK43" s="1392"/>
      <c r="EL43" s="1346"/>
      <c r="EM43" s="1455"/>
      <c r="EN43" s="1346"/>
      <c r="EO43" s="1346"/>
      <c r="EP43" s="1346"/>
      <c r="EQ43" s="1346"/>
      <c r="ER43" s="1346"/>
      <c r="ES43" s="1455"/>
      <c r="ET43" s="1455"/>
      <c r="EU43" s="1346"/>
      <c r="EV43" s="1346"/>
      <c r="EW43" s="1346"/>
      <c r="EX43" s="1392"/>
      <c r="EY43" s="1391"/>
      <c r="EZ43" s="1346"/>
      <c r="FA43" s="1346"/>
      <c r="FB43" s="1346"/>
      <c r="FC43" s="1346"/>
      <c r="FD43" s="1346"/>
      <c r="FE43" s="1346"/>
      <c r="FF43" s="218"/>
      <c r="FG43" s="396"/>
      <c r="FH43" s="396"/>
      <c r="FI43" s="396"/>
      <c r="FJ43" s="396"/>
      <c r="FK43" s="396"/>
      <c r="FL43" s="1291"/>
      <c r="FM43" s="1347"/>
      <c r="FN43" s="1347"/>
      <c r="FO43" s="1347"/>
      <c r="FP43" s="1347"/>
      <c r="FQ43" s="1347"/>
      <c r="FR43" s="1347"/>
      <c r="FS43" s="1347"/>
      <c r="FT43" s="1347"/>
      <c r="FU43" s="1347" t="str">
        <f t="shared" si="8"/>
        <v/>
      </c>
    </row>
    <row r="44" spans="1:177" ht="16.5" thickBot="1" x14ac:dyDescent="0.3">
      <c r="A44" s="1338">
        <v>29</v>
      </c>
      <c r="B44" s="1152" t="s">
        <v>164</v>
      </c>
      <c r="C44" s="1288"/>
      <c r="D44" s="1346"/>
      <c r="E44" s="1400"/>
      <c r="F44" s="1400"/>
      <c r="G44" s="1346"/>
      <c r="H44" s="1346"/>
      <c r="I44" s="1394"/>
      <c r="J44" s="1346"/>
      <c r="K44" s="1346"/>
      <c r="L44" s="1346"/>
      <c r="M44" s="1400">
        <v>1</v>
      </c>
      <c r="N44" s="1346"/>
      <c r="O44" s="1346"/>
      <c r="P44" s="1346">
        <v>1</v>
      </c>
      <c r="Q44" s="1392"/>
      <c r="R44" s="1392"/>
      <c r="S44" s="1392"/>
      <c r="T44" s="1393"/>
      <c r="U44" s="1391"/>
      <c r="V44" s="1346"/>
      <c r="W44" s="1346">
        <v>1</v>
      </c>
      <c r="X44" s="1346"/>
      <c r="Y44" s="1346">
        <v>1</v>
      </c>
      <c r="Z44" s="1346"/>
      <c r="AA44" s="1346">
        <v>1</v>
      </c>
      <c r="AB44" s="1346"/>
      <c r="AC44" s="1346"/>
      <c r="AD44" s="1346"/>
      <c r="AE44" s="1346"/>
      <c r="AF44" s="1346"/>
      <c r="AG44" s="1346"/>
      <c r="AH44" s="1393"/>
      <c r="AI44" s="1391"/>
      <c r="AJ44" s="1346">
        <v>1</v>
      </c>
      <c r="AK44" s="1346"/>
      <c r="AL44" s="1346"/>
      <c r="AM44" s="1346"/>
      <c r="AN44" s="1346">
        <v>1</v>
      </c>
      <c r="AO44" s="1346"/>
      <c r="AP44" s="1392">
        <v>1</v>
      </c>
      <c r="AQ44" s="1392"/>
      <c r="AR44" s="1392">
        <v>1</v>
      </c>
      <c r="AS44" s="1392"/>
      <c r="AT44" s="1392"/>
      <c r="AU44" s="1393"/>
      <c r="AV44" s="1394"/>
      <c r="AW44" s="1389"/>
      <c r="AX44" s="1389"/>
      <c r="AY44" s="1346"/>
      <c r="AZ44" s="1400">
        <v>1</v>
      </c>
      <c r="BA44" s="1389"/>
      <c r="BB44" s="1346">
        <v>1</v>
      </c>
      <c r="BC44" s="1392"/>
      <c r="BD44" s="1393"/>
      <c r="BE44" s="1391"/>
      <c r="BF44" s="1346"/>
      <c r="BG44" s="1418"/>
      <c r="BH44" s="1346"/>
      <c r="BI44" s="1346"/>
      <c r="BJ44" s="1389"/>
      <c r="BK44" s="1346"/>
      <c r="BL44" s="1346"/>
      <c r="BM44" s="1346"/>
      <c r="BN44" s="1346"/>
      <c r="BO44" s="1346"/>
      <c r="BP44" s="1346"/>
      <c r="BQ44" s="1346"/>
      <c r="BR44" s="1346"/>
      <c r="BS44" s="1346"/>
      <c r="BT44" s="1393"/>
      <c r="BU44" s="1391"/>
      <c r="BV44" s="1346"/>
      <c r="BW44" s="1346"/>
      <c r="BX44" s="1346"/>
      <c r="BY44" s="1346"/>
      <c r="BZ44" s="1346"/>
      <c r="CA44" s="1346"/>
      <c r="CB44" s="1346"/>
      <c r="CC44" s="1346"/>
      <c r="CD44" s="1346"/>
      <c r="CE44" s="1346"/>
      <c r="CF44" s="1346"/>
      <c r="CG44" s="1346"/>
      <c r="CH44" s="1346"/>
      <c r="CI44" s="1346"/>
      <c r="CJ44" s="1393"/>
      <c r="CK44" s="1389"/>
      <c r="CL44" s="1346"/>
      <c r="CM44" s="1346"/>
      <c r="CN44" s="1346"/>
      <c r="CO44" s="1392">
        <v>1</v>
      </c>
      <c r="CP44" s="1346"/>
      <c r="CQ44" s="1346"/>
      <c r="CR44" s="1346"/>
      <c r="CS44" s="1346"/>
      <c r="CT44" s="1346"/>
      <c r="CU44" s="1346">
        <v>1</v>
      </c>
      <c r="CV44" s="1346"/>
      <c r="CW44" s="1346"/>
      <c r="CX44" s="1346"/>
      <c r="CY44" s="1391"/>
      <c r="CZ44" s="1346"/>
      <c r="DA44" s="1346"/>
      <c r="DB44" s="1346"/>
      <c r="DC44" s="1346"/>
      <c r="DD44" s="1346"/>
      <c r="DE44" s="1346"/>
      <c r="DF44" s="1346"/>
      <c r="DG44" s="1346"/>
      <c r="DH44" s="1346"/>
      <c r="DI44" s="1346">
        <v>1</v>
      </c>
      <c r="DJ44" s="1392"/>
      <c r="DK44" s="1393">
        <v>1</v>
      </c>
      <c r="DL44" s="1391"/>
      <c r="DM44" s="1346"/>
      <c r="DN44" s="1422">
        <v>1</v>
      </c>
      <c r="DO44" s="1346">
        <v>1</v>
      </c>
      <c r="DP44" s="1346"/>
      <c r="DQ44" s="1346"/>
      <c r="DR44" s="1346"/>
      <c r="DS44" s="1422">
        <v>1</v>
      </c>
      <c r="DT44" s="1346"/>
      <c r="DU44" s="1346">
        <v>1</v>
      </c>
      <c r="DV44" s="1346"/>
      <c r="DW44" s="1346"/>
      <c r="DX44" s="1346">
        <v>1</v>
      </c>
      <c r="DY44" s="1393"/>
      <c r="DZ44" s="1391">
        <v>1</v>
      </c>
      <c r="EA44" s="1389"/>
      <c r="EB44" s="1346"/>
      <c r="EC44" s="1346">
        <v>1</v>
      </c>
      <c r="ED44" s="1346"/>
      <c r="EE44" s="1346"/>
      <c r="EF44" s="1346"/>
      <c r="EG44" s="1346"/>
      <c r="EH44" s="1346"/>
      <c r="EI44" s="1346"/>
      <c r="EJ44" s="1346"/>
      <c r="EK44" s="1392"/>
      <c r="EL44" s="1346"/>
      <c r="EM44" s="1455"/>
      <c r="EN44" s="1346">
        <v>1</v>
      </c>
      <c r="EO44" s="1346">
        <v>1</v>
      </c>
      <c r="EP44" s="1346"/>
      <c r="EQ44" s="1346">
        <v>1</v>
      </c>
      <c r="ER44" s="1346"/>
      <c r="ES44" s="1455">
        <v>1</v>
      </c>
      <c r="ET44" s="1455"/>
      <c r="EU44" s="1346"/>
      <c r="EV44" s="1346"/>
      <c r="EW44" s="1346"/>
      <c r="EX44" s="1392">
        <v>1</v>
      </c>
      <c r="EY44" s="1391"/>
      <c r="EZ44" s="1346"/>
      <c r="FA44" s="1346"/>
      <c r="FB44" s="1346"/>
      <c r="FC44" s="1346"/>
      <c r="FD44" s="1346"/>
      <c r="FE44" s="1346"/>
      <c r="FF44" s="218">
        <f>SUM(D44+G44+N44+R44+U44+Y44+AC44+AL44+AR44+AX44+BD44+BH44+BP44+CA44+CG44+CM44+CS44+CY44+DC44+DI44+DO44+DS44+DX44+EE44+EV44)</f>
        <v>6</v>
      </c>
      <c r="FG44" s="396">
        <f>SUM(H44+K44+O44+S44+V44+Z44+AD44+AG44+AI44+AM44+AO44+AS44+AU44+AY44+BA44+BE44+BI44+BK44+BQ44+BV44+CB44+CE44+CH44+CK44+CN44+CQ44+CT44+CW44+CZ44+DD44+DF44+DJ44+DM44+DP44+DT44+DV44+DY44+EB44+EF44+EP44+EW44)</f>
        <v>0</v>
      </c>
      <c r="FH44" s="396">
        <f>SUM(C44+I44+L44+P44+T44+W44+AA44+AE44+AH44+AJ44+AN44+AP44+AT44+AV44+BB44+BF44+BJ44+BN44+BR44+BY44+CC44+CF44+CI44+CL44+CO44+CR44+CU44+CX44+DA44+DE44+DG44+DK44+DN44+DQ44+DU44+DW44+DZ44+EC44+EI44+ER44+EX44)</f>
        <v>15</v>
      </c>
      <c r="FI44" s="396">
        <f>SUM(E44+F44+M44+AZ44+EM44+ES44+ET44)</f>
        <v>3</v>
      </c>
      <c r="FJ44" s="396">
        <f>SUM(J44+Q44+X44+AB44+AF44+AK44+AQ44+AW44+BC44+BG44+BO44+CD44+CJ44+CP44+CV44+DB44+DH44+DL44+DR44+EA44+ED44+EM44+EU44)</f>
        <v>0</v>
      </c>
      <c r="FK44" s="396">
        <f>SUM(BL44+BM44+BS44+BT44+BU44+BW44+BX44+BZ44+EG44+EH44+EJ44+EK44+EL44+EN44+EO44+EQ44+EY44+EZ44+FA44+FB44+FC44+FD44+FE44)</f>
        <v>3</v>
      </c>
      <c r="FL44" s="1291">
        <f>SUM(FF44:FK44)</f>
        <v>27</v>
      </c>
      <c r="FM44" s="1347" t="str">
        <f t="shared" si="0"/>
        <v/>
      </c>
      <c r="FN44" s="1347" t="str">
        <f t="shared" si="1"/>
        <v/>
      </c>
      <c r="FO44" s="1347" t="str">
        <f t="shared" si="2"/>
        <v/>
      </c>
      <c r="FP44" s="1347" t="str">
        <f t="shared" si="3"/>
        <v/>
      </c>
      <c r="FQ44" s="1347">
        <f t="shared" si="4"/>
        <v>1</v>
      </c>
      <c r="FR44" s="1347" t="str">
        <f t="shared" si="5"/>
        <v/>
      </c>
      <c r="FS44" s="1347" t="str">
        <f t="shared" si="6"/>
        <v/>
      </c>
      <c r="FT44" s="1347" t="str">
        <f t="shared" si="7"/>
        <v/>
      </c>
      <c r="FU44" s="1347" t="str">
        <f t="shared" si="8"/>
        <v/>
      </c>
    </row>
    <row r="45" spans="1:177" ht="16.5" thickBot="1" x14ac:dyDescent="0.3">
      <c r="A45" s="1338">
        <v>30</v>
      </c>
      <c r="B45" s="1343" t="s">
        <v>1595</v>
      </c>
      <c r="C45" s="1288"/>
      <c r="D45" s="1346"/>
      <c r="E45" s="1400"/>
      <c r="F45" s="1400"/>
      <c r="G45" s="1346"/>
      <c r="H45" s="1346"/>
      <c r="I45" s="1394"/>
      <c r="J45" s="1346"/>
      <c r="K45" s="1346">
        <v>1</v>
      </c>
      <c r="L45" s="1346"/>
      <c r="M45" s="1400"/>
      <c r="N45" s="1346"/>
      <c r="O45" s="1346">
        <v>1</v>
      </c>
      <c r="P45" s="1346"/>
      <c r="Q45" s="1392"/>
      <c r="R45" s="1392"/>
      <c r="S45" s="1392"/>
      <c r="T45" s="1393"/>
      <c r="U45" s="1391"/>
      <c r="V45" s="1346"/>
      <c r="W45" s="1346"/>
      <c r="X45" s="1346"/>
      <c r="Y45" s="1346"/>
      <c r="Z45" s="1346">
        <v>1</v>
      </c>
      <c r="AA45" s="1346"/>
      <c r="AB45" s="1346"/>
      <c r="AC45" s="1346"/>
      <c r="AD45" s="1346">
        <v>1</v>
      </c>
      <c r="AE45" s="1346"/>
      <c r="AF45" s="1346"/>
      <c r="AG45" s="1346"/>
      <c r="AH45" s="1393"/>
      <c r="AI45" s="1391">
        <v>1</v>
      </c>
      <c r="AJ45" s="1346"/>
      <c r="AK45" s="1346"/>
      <c r="AL45" s="1346"/>
      <c r="AM45" s="1346">
        <v>1</v>
      </c>
      <c r="AN45" s="1346"/>
      <c r="AO45" s="1346">
        <v>1</v>
      </c>
      <c r="AP45" s="1392"/>
      <c r="AQ45" s="1392"/>
      <c r="AR45" s="1392"/>
      <c r="AS45" s="1392">
        <v>1</v>
      </c>
      <c r="AT45" s="1392"/>
      <c r="AU45" s="1393">
        <v>1</v>
      </c>
      <c r="AV45" s="1394"/>
      <c r="AW45" s="1389"/>
      <c r="AX45" s="1389"/>
      <c r="AY45" s="1346"/>
      <c r="AZ45" s="1400">
        <v>1</v>
      </c>
      <c r="BA45" s="1389">
        <v>1</v>
      </c>
      <c r="BB45" s="1346"/>
      <c r="BC45" s="1392"/>
      <c r="BD45" s="1393"/>
      <c r="BE45" s="1391">
        <v>1</v>
      </c>
      <c r="BF45" s="1346"/>
      <c r="BG45" s="1418"/>
      <c r="BH45" s="1346"/>
      <c r="BI45" s="1346">
        <v>1</v>
      </c>
      <c r="BJ45" s="1389"/>
      <c r="BK45" s="1346">
        <v>1</v>
      </c>
      <c r="BL45" s="1346"/>
      <c r="BM45" s="1346"/>
      <c r="BN45" s="1346"/>
      <c r="BO45" s="1346"/>
      <c r="BP45" s="1346"/>
      <c r="BQ45" s="1346"/>
      <c r="BR45" s="1346"/>
      <c r="BS45" s="1346"/>
      <c r="BT45" s="1393"/>
      <c r="BU45" s="1391"/>
      <c r="BV45" s="1346"/>
      <c r="BW45" s="1346"/>
      <c r="BX45" s="1346"/>
      <c r="BY45" s="1346"/>
      <c r="BZ45" s="1346"/>
      <c r="CA45" s="1346"/>
      <c r="CB45" s="1346"/>
      <c r="CC45" s="1346"/>
      <c r="CD45" s="1346"/>
      <c r="CE45" s="1346">
        <v>1</v>
      </c>
      <c r="CF45" s="1346"/>
      <c r="CG45" s="1346"/>
      <c r="CH45" s="1346">
        <v>1</v>
      </c>
      <c r="CI45" s="1346"/>
      <c r="CJ45" s="1393">
        <v>1</v>
      </c>
      <c r="CK45" s="1389">
        <v>1</v>
      </c>
      <c r="CL45" s="1346"/>
      <c r="CM45" s="1346"/>
      <c r="CN45" s="1346">
        <v>1</v>
      </c>
      <c r="CO45" s="1392"/>
      <c r="CP45" s="1346"/>
      <c r="CQ45" s="1346">
        <v>1</v>
      </c>
      <c r="CR45" s="1346"/>
      <c r="CS45" s="1346"/>
      <c r="CT45" s="1346">
        <v>1</v>
      </c>
      <c r="CU45" s="1346"/>
      <c r="CV45" s="1346"/>
      <c r="CW45" s="1346">
        <v>1</v>
      </c>
      <c r="CX45" s="1346"/>
      <c r="CY45" s="1391"/>
      <c r="CZ45" s="1346"/>
      <c r="DA45" s="1346"/>
      <c r="DB45" s="1346"/>
      <c r="DC45" s="1346"/>
      <c r="DD45" s="1346">
        <v>1</v>
      </c>
      <c r="DE45" s="1346"/>
      <c r="DF45" s="1346"/>
      <c r="DG45" s="1346"/>
      <c r="DH45" s="1346"/>
      <c r="DI45" s="1346"/>
      <c r="DJ45" s="1392"/>
      <c r="DK45" s="1393"/>
      <c r="DL45" s="1391"/>
      <c r="DM45" s="1346">
        <v>1</v>
      </c>
      <c r="DN45" s="1346"/>
      <c r="DO45" s="1346"/>
      <c r="DP45" s="1346"/>
      <c r="DQ45" s="1346"/>
      <c r="DR45" s="1346"/>
      <c r="DS45" s="1346"/>
      <c r="DT45" s="1346"/>
      <c r="DU45" s="1346"/>
      <c r="DV45" s="1346"/>
      <c r="DW45" s="1346"/>
      <c r="DX45" s="1346"/>
      <c r="DY45" s="1393">
        <v>1</v>
      </c>
      <c r="DZ45" s="1391">
        <v>1</v>
      </c>
      <c r="EA45" s="1389"/>
      <c r="EB45" s="1346"/>
      <c r="EC45" s="1346"/>
      <c r="ED45" s="1346"/>
      <c r="EE45" s="1346"/>
      <c r="EF45" s="1346"/>
      <c r="EG45" s="1346"/>
      <c r="EH45" s="1346"/>
      <c r="EI45" s="1346"/>
      <c r="EJ45" s="1346"/>
      <c r="EK45" s="1392"/>
      <c r="EL45" s="1346"/>
      <c r="EM45" s="1455"/>
      <c r="EN45" s="1346"/>
      <c r="EO45" s="1346"/>
      <c r="EP45" s="1346"/>
      <c r="EQ45" s="1346"/>
      <c r="ER45" s="1346"/>
      <c r="ES45" s="1455">
        <v>1</v>
      </c>
      <c r="ET45" s="1455"/>
      <c r="EU45" s="1346"/>
      <c r="EV45" s="1346"/>
      <c r="EW45" s="1346"/>
      <c r="EX45" s="1392"/>
      <c r="EY45" s="1391">
        <v>1</v>
      </c>
      <c r="EZ45" s="1346">
        <v>1</v>
      </c>
      <c r="FA45" s="1346">
        <v>1</v>
      </c>
      <c r="FB45" s="1346">
        <v>1</v>
      </c>
      <c r="FC45" s="1346">
        <v>1</v>
      </c>
      <c r="FD45" s="1346">
        <v>1</v>
      </c>
      <c r="FE45" s="1346">
        <v>1</v>
      </c>
      <c r="FF45" s="218">
        <f>SUM(D45+G45+N45+R45+U45+Y45+AC45+AL45+AR45+AX45+BD45+BH45+BP45+CA45+CG45+CM45+CS45+CY45+DC45+DI45+DO45+DS45+DX45+EE45+EV45)</f>
        <v>0</v>
      </c>
      <c r="FG45" s="396">
        <f>SUM(H45+K45+O45+S45+V45+Z45+AD45+AG45+AI45+AM45+AO45+AS45+AU45+AY45+BA45+BE45+BI45+BK45+BQ45+BV45+CB45+CE45+CH45+CK45+CN45+CQ45+CT45+CW45+CZ45+DD45+DF45+DJ45+DM45+DP45+DT45+DV45+DY45+EB45+EF45+EP45+EW45)</f>
        <v>23</v>
      </c>
      <c r="FH45" s="396">
        <f>SUM(C45+I45+L45+P45+T45+W45+AA45+AE45+AH45+AJ45+AN45+AP45+AT45+AV45+BB45+BF45+BJ45+BN45+BR45+BY45+CC45+CF45+CI45+CL45+CO45+CR45+CU45+CX45+DA45+DE45+DG45+DK45+DN45+DQ45+DU45+DW45+DZ45+EC45+EI45+ER45+EX45)</f>
        <v>1</v>
      </c>
      <c r="FI45" s="396">
        <f>SUM(E45+F45+M45+AZ45+EM45+ES45+ET45)</f>
        <v>2</v>
      </c>
      <c r="FJ45" s="396">
        <f>SUM(J45+Q45+X45+AB45+AF45+AK45+AQ45+AW45+BC45+BG45+BO45+CD45+CJ45+CP45+CV45+DB45+DH45+DL45+DR45+EA45+ED45+EM45+EU45)</f>
        <v>1</v>
      </c>
      <c r="FK45" s="396">
        <f>SUM(BL45+BM45+BS45+BT45+BU45+BW45+BX45+BZ45+EG45+EH45+EJ45+EK45+EL45+EN45+EO45+EQ45+EY45+EZ45+FA45+FB45+FC45+FD45+FE45)</f>
        <v>7</v>
      </c>
      <c r="FL45" s="1291">
        <f>SUM(FF45:FK45)</f>
        <v>34</v>
      </c>
      <c r="FM45" s="1347" t="str">
        <f t="shared" si="0"/>
        <v/>
      </c>
      <c r="FN45" s="1347" t="str">
        <f t="shared" si="1"/>
        <v/>
      </c>
      <c r="FO45" s="1347" t="str">
        <f t="shared" si="2"/>
        <v/>
      </c>
      <c r="FP45" s="1347" t="str">
        <f t="shared" si="3"/>
        <v/>
      </c>
      <c r="FQ45" s="1347" t="str">
        <f t="shared" si="4"/>
        <v/>
      </c>
      <c r="FR45" s="1347">
        <f t="shared" si="5"/>
        <v>1</v>
      </c>
      <c r="FS45" s="1347" t="str">
        <f t="shared" si="6"/>
        <v/>
      </c>
      <c r="FT45" s="1347" t="str">
        <f t="shared" si="7"/>
        <v/>
      </c>
      <c r="FU45" s="1347" t="str">
        <f t="shared" si="8"/>
        <v/>
      </c>
    </row>
    <row r="46" spans="1:177" ht="16.5" thickBot="1" x14ac:dyDescent="0.3">
      <c r="A46" s="1338">
        <v>31</v>
      </c>
      <c r="B46" s="1152" t="s">
        <v>517</v>
      </c>
      <c r="C46" s="1288"/>
      <c r="D46" s="1346"/>
      <c r="E46" s="1400"/>
      <c r="F46" s="1400"/>
      <c r="G46" s="1346"/>
      <c r="H46" s="1346"/>
      <c r="I46" s="1394"/>
      <c r="J46" s="1346"/>
      <c r="K46" s="1346"/>
      <c r="L46" s="1346"/>
      <c r="M46" s="1400"/>
      <c r="N46" s="1346"/>
      <c r="O46" s="1346"/>
      <c r="P46" s="1346"/>
      <c r="Q46" s="1392"/>
      <c r="R46" s="1392"/>
      <c r="S46" s="1392"/>
      <c r="T46" s="1393"/>
      <c r="U46" s="1391"/>
      <c r="V46" s="1346"/>
      <c r="W46" s="1346"/>
      <c r="X46" s="1346"/>
      <c r="Y46" s="1346"/>
      <c r="Z46" s="1346"/>
      <c r="AA46" s="1346"/>
      <c r="AB46" s="1346"/>
      <c r="AC46" s="1346"/>
      <c r="AD46" s="1346"/>
      <c r="AE46" s="1346"/>
      <c r="AF46" s="1346"/>
      <c r="AG46" s="1346"/>
      <c r="AH46" s="1393"/>
      <c r="AI46" s="1391"/>
      <c r="AJ46" s="1346"/>
      <c r="AK46" s="1346"/>
      <c r="AL46" s="1346"/>
      <c r="AM46" s="1346"/>
      <c r="AN46" s="1346"/>
      <c r="AO46" s="1346"/>
      <c r="AP46" s="1392"/>
      <c r="AQ46" s="1392"/>
      <c r="AR46" s="1392"/>
      <c r="AS46" s="1392"/>
      <c r="AT46" s="1392"/>
      <c r="AU46" s="1393"/>
      <c r="AV46" s="1394"/>
      <c r="AW46" s="1389"/>
      <c r="AX46" s="1389"/>
      <c r="AY46" s="1346"/>
      <c r="AZ46" s="1400"/>
      <c r="BA46" s="1389"/>
      <c r="BB46" s="1346"/>
      <c r="BC46" s="1392"/>
      <c r="BD46" s="1393"/>
      <c r="BE46" s="1391"/>
      <c r="BF46" s="1346"/>
      <c r="BG46" s="1389"/>
      <c r="BH46" s="1346"/>
      <c r="BI46" s="1346"/>
      <c r="BJ46" s="1389"/>
      <c r="BK46" s="1346"/>
      <c r="BL46" s="1346"/>
      <c r="BM46" s="1346"/>
      <c r="BN46" s="1346"/>
      <c r="BO46" s="1346"/>
      <c r="BP46" s="1346"/>
      <c r="BQ46" s="1346"/>
      <c r="BR46" s="1346"/>
      <c r="BS46" s="1346"/>
      <c r="BT46" s="1393"/>
      <c r="BU46" s="1391"/>
      <c r="BV46" s="1346"/>
      <c r="BW46" s="1346"/>
      <c r="BX46" s="1346"/>
      <c r="BY46" s="1346"/>
      <c r="BZ46" s="1346"/>
      <c r="CA46" s="1346"/>
      <c r="CB46" s="1346"/>
      <c r="CC46" s="1346"/>
      <c r="CD46" s="1346"/>
      <c r="CE46" s="1346"/>
      <c r="CF46" s="1346"/>
      <c r="CG46" s="1346"/>
      <c r="CH46" s="1346"/>
      <c r="CI46" s="1346"/>
      <c r="CJ46" s="1393"/>
      <c r="CK46" s="1389"/>
      <c r="CL46" s="1346"/>
      <c r="CM46" s="1346"/>
      <c r="CN46" s="1346"/>
      <c r="CO46" s="1392"/>
      <c r="CP46" s="1346"/>
      <c r="CQ46" s="1346"/>
      <c r="CR46" s="1346"/>
      <c r="CS46" s="1346"/>
      <c r="CT46" s="1346"/>
      <c r="CU46" s="1346"/>
      <c r="CV46" s="1346"/>
      <c r="CW46" s="1346"/>
      <c r="CX46" s="1346"/>
      <c r="CY46" s="1391"/>
      <c r="CZ46" s="1346"/>
      <c r="DA46" s="1346"/>
      <c r="DB46" s="1346"/>
      <c r="DC46" s="1346"/>
      <c r="DD46" s="1346"/>
      <c r="DE46" s="1346"/>
      <c r="DF46" s="1346"/>
      <c r="DG46" s="1346"/>
      <c r="DH46" s="1346"/>
      <c r="DI46" s="1346"/>
      <c r="DJ46" s="1392"/>
      <c r="DK46" s="1393"/>
      <c r="DL46" s="1391"/>
      <c r="DM46" s="1346"/>
      <c r="DN46" s="1346"/>
      <c r="DO46" s="1346"/>
      <c r="DP46" s="1346"/>
      <c r="DQ46" s="1346"/>
      <c r="DR46" s="1346"/>
      <c r="DS46" s="1346"/>
      <c r="DT46" s="1346"/>
      <c r="DU46" s="1346"/>
      <c r="DV46" s="1346"/>
      <c r="DW46" s="1346"/>
      <c r="DX46" s="1346"/>
      <c r="DY46" s="1393"/>
      <c r="DZ46" s="1391"/>
      <c r="EA46" s="1389"/>
      <c r="EB46" s="1346"/>
      <c r="EC46" s="1346"/>
      <c r="ED46" s="1346"/>
      <c r="EE46" s="1346"/>
      <c r="EF46" s="1346"/>
      <c r="EG46" s="1346"/>
      <c r="EH46" s="1346"/>
      <c r="EI46" s="1346"/>
      <c r="EJ46" s="1346"/>
      <c r="EK46" s="1392"/>
      <c r="EL46" s="1346"/>
      <c r="EM46" s="1455"/>
      <c r="EN46" s="1346"/>
      <c r="EO46" s="1346"/>
      <c r="EP46" s="1346"/>
      <c r="EQ46" s="1346"/>
      <c r="ER46" s="1346"/>
      <c r="ES46" s="1455"/>
      <c r="ET46" s="1455"/>
      <c r="EU46" s="1346"/>
      <c r="EV46" s="1346"/>
      <c r="EW46" s="1346"/>
      <c r="EX46" s="1392"/>
      <c r="EY46" s="1391"/>
      <c r="EZ46" s="1346"/>
      <c r="FA46" s="1346"/>
      <c r="FB46" s="1346"/>
      <c r="FC46" s="1346"/>
      <c r="FD46" s="1346"/>
      <c r="FE46" s="1346"/>
      <c r="FF46" s="218">
        <f>SUM(D46+G46+N46+R46+U46+Y46+AC46+AL46+AR46+AX46+BD46+BH46+BP46+CA46+CG46+CM46+CS46+CY46+DC46+DI46+DO46+DS46+DX46+EE46+EV46)</f>
        <v>0</v>
      </c>
      <c r="FG46" s="396">
        <f>SUM(H46+K46+O46+S46+V46+Z46+AD46+AG46+AI46+AM46+AO46+AS46+AU46+AY46+BA46+BE46+BI46+BK46+BQ46+BV46+CB46+CE46+CH46+CK46+CN46+CQ46+CT46+CW46+CZ46+DD46+DF46+DJ46+DM46+DP46+DT46+DV46+DY46+EB46+EF46+EP46+EW46)</f>
        <v>0</v>
      </c>
      <c r="FH46" s="396">
        <f>SUM(C46+I46+L46+P46+T46+W46+AA46+AE46+AH46+AJ46+AN46+AP46+AT46+AV46+BB46+BF46+BJ46+BN46+BR46+BY46+CC46+CF46+CI46+CL46+CO46+CR46+CU46+CX46+DA46+DE46+DG46+DK46+DN46+DQ46+DU46+DW46+DZ46+EC46+EI46+ER46+EX46)</f>
        <v>0</v>
      </c>
      <c r="FI46" s="396">
        <f>SUM(E46+F46+M46+AZ46+EM46+ES46+ET46)</f>
        <v>0</v>
      </c>
      <c r="FJ46" s="396">
        <f>SUM(J46+Q46+X46+AB46+AF46+AK46+AQ46+AW46+BC46+BG46+BO46+CD46+CJ46+CP46+CV46+DB46+DH46+DL46+DR46+EA46+ED46+EM46+EU46)</f>
        <v>0</v>
      </c>
      <c r="FK46" s="396">
        <f>SUM(BL46+BM46+BS46+BT46+BU46+BW46+BX46+BZ46+EG46+EH46+EJ46+EK46+EL46+EN46+EO46+EQ46+EY46+EZ46+FA46+FB46+FC46+FD46+FE46)</f>
        <v>0</v>
      </c>
      <c r="FL46" s="1291">
        <f>SUM(FF46:FK46)</f>
        <v>0</v>
      </c>
      <c r="FM46" s="1347">
        <f t="shared" si="0"/>
        <v>1</v>
      </c>
      <c r="FN46" s="1347" t="str">
        <f t="shared" si="1"/>
        <v/>
      </c>
      <c r="FO46" s="1347" t="str">
        <f t="shared" si="2"/>
        <v/>
      </c>
      <c r="FP46" s="1347" t="str">
        <f t="shared" si="3"/>
        <v/>
      </c>
      <c r="FQ46" s="1347" t="str">
        <f t="shared" si="4"/>
        <v/>
      </c>
      <c r="FR46" s="1347" t="str">
        <f t="shared" si="5"/>
        <v/>
      </c>
      <c r="FS46" s="1347" t="str">
        <f t="shared" si="6"/>
        <v/>
      </c>
      <c r="FT46" s="1347" t="str">
        <f t="shared" si="7"/>
        <v/>
      </c>
      <c r="FU46" s="1347" t="str">
        <f t="shared" si="8"/>
        <v/>
      </c>
    </row>
    <row r="47" spans="1:177" ht="16.5" thickBot="1" x14ac:dyDescent="0.3">
      <c r="A47" s="1338">
        <v>32</v>
      </c>
      <c r="B47" s="1152" t="s">
        <v>816</v>
      </c>
      <c r="C47" s="1288"/>
      <c r="D47" s="1346"/>
      <c r="E47" s="1400"/>
      <c r="F47" s="1400"/>
      <c r="G47" s="1346"/>
      <c r="H47" s="1346"/>
      <c r="I47" s="1346"/>
      <c r="J47" s="1346"/>
      <c r="K47" s="1346"/>
      <c r="L47" s="1346"/>
      <c r="M47" s="1400"/>
      <c r="N47" s="1346"/>
      <c r="O47" s="1346"/>
      <c r="P47" s="1346"/>
      <c r="Q47" s="1392"/>
      <c r="R47" s="1392"/>
      <c r="S47" s="1392"/>
      <c r="T47" s="1393"/>
      <c r="U47" s="1391"/>
      <c r="V47" s="1346"/>
      <c r="W47" s="1346"/>
      <c r="X47" s="1346"/>
      <c r="Y47" s="1346"/>
      <c r="Z47" s="1346"/>
      <c r="AA47" s="1346"/>
      <c r="AB47" s="1346"/>
      <c r="AC47" s="1346"/>
      <c r="AD47" s="1346"/>
      <c r="AE47" s="1346"/>
      <c r="AF47" s="1346"/>
      <c r="AG47" s="1346"/>
      <c r="AH47" s="1393"/>
      <c r="AI47" s="1391"/>
      <c r="AJ47" s="1346"/>
      <c r="AK47" s="1346"/>
      <c r="AL47" s="1346"/>
      <c r="AM47" s="1346"/>
      <c r="AN47" s="1346"/>
      <c r="AO47" s="1346"/>
      <c r="AP47" s="1392"/>
      <c r="AQ47" s="1392"/>
      <c r="AR47" s="1392"/>
      <c r="AS47" s="1392"/>
      <c r="AT47" s="1392"/>
      <c r="AU47" s="1393"/>
      <c r="AV47" s="1346"/>
      <c r="AW47" s="1389"/>
      <c r="AX47" s="1389"/>
      <c r="AY47" s="1346"/>
      <c r="AZ47" s="1400"/>
      <c r="BA47" s="1389"/>
      <c r="BB47" s="1346"/>
      <c r="BC47" s="1392"/>
      <c r="BD47" s="1393"/>
      <c r="BE47" s="1391"/>
      <c r="BF47" s="1346"/>
      <c r="BG47" s="1389"/>
      <c r="BH47" s="1346"/>
      <c r="BI47" s="1346"/>
      <c r="BJ47" s="1389"/>
      <c r="BK47" s="1346"/>
      <c r="BL47" s="1346"/>
      <c r="BM47" s="1346"/>
      <c r="BN47" s="1346"/>
      <c r="BO47" s="1346"/>
      <c r="BP47" s="1346"/>
      <c r="BQ47" s="1346"/>
      <c r="BR47" s="1346"/>
      <c r="BS47" s="1346"/>
      <c r="BT47" s="1393"/>
      <c r="BU47" s="1391"/>
      <c r="BV47" s="1346"/>
      <c r="BW47" s="1346"/>
      <c r="BX47" s="1346"/>
      <c r="BY47" s="1346"/>
      <c r="BZ47" s="1346"/>
      <c r="CA47" s="1346"/>
      <c r="CB47" s="1346"/>
      <c r="CC47" s="1346"/>
      <c r="CD47" s="1346"/>
      <c r="CE47" s="1346"/>
      <c r="CF47" s="1346"/>
      <c r="CG47" s="1346"/>
      <c r="CH47" s="1346"/>
      <c r="CI47" s="1346"/>
      <c r="CJ47" s="1393"/>
      <c r="CK47" s="1389"/>
      <c r="CL47" s="1346"/>
      <c r="CM47" s="1346"/>
      <c r="CN47" s="1346"/>
      <c r="CO47" s="1392"/>
      <c r="CP47" s="1346"/>
      <c r="CQ47" s="1346"/>
      <c r="CR47" s="1346"/>
      <c r="CS47" s="1346"/>
      <c r="CT47" s="1346"/>
      <c r="CU47" s="1346"/>
      <c r="CV47" s="1346"/>
      <c r="CW47" s="1346"/>
      <c r="CX47" s="1346"/>
      <c r="CY47" s="1391"/>
      <c r="CZ47" s="1346"/>
      <c r="DA47" s="1346"/>
      <c r="DB47" s="1346"/>
      <c r="DC47" s="1346"/>
      <c r="DD47" s="1346"/>
      <c r="DE47" s="1346"/>
      <c r="DF47" s="1346"/>
      <c r="DG47" s="1346">
        <v>1</v>
      </c>
      <c r="DH47" s="1346"/>
      <c r="DI47" s="1346"/>
      <c r="DJ47" s="1392"/>
      <c r="DK47" s="1393"/>
      <c r="DL47" s="1391"/>
      <c r="DM47" s="1346"/>
      <c r="DN47" s="1346"/>
      <c r="DO47" s="1346"/>
      <c r="DP47" s="1346"/>
      <c r="DQ47" s="1346"/>
      <c r="DR47" s="1346"/>
      <c r="DS47" s="1346"/>
      <c r="DT47" s="1346"/>
      <c r="DU47" s="1346"/>
      <c r="DV47" s="1346"/>
      <c r="DW47" s="1346"/>
      <c r="DX47" s="1346"/>
      <c r="DY47" s="1393"/>
      <c r="DZ47" s="1391"/>
      <c r="EA47" s="1389"/>
      <c r="EB47" s="1346"/>
      <c r="EC47" s="1346"/>
      <c r="ED47" s="1346"/>
      <c r="EE47" s="1346"/>
      <c r="EF47" s="1346"/>
      <c r="EG47" s="1346"/>
      <c r="EH47" s="1346"/>
      <c r="EI47" s="1346"/>
      <c r="EJ47" s="1346"/>
      <c r="EK47" s="1392"/>
      <c r="EL47" s="1346"/>
      <c r="EM47" s="1455"/>
      <c r="EN47" s="1346"/>
      <c r="EO47" s="1346"/>
      <c r="EP47" s="1346"/>
      <c r="EQ47" s="1346"/>
      <c r="ER47" s="1346"/>
      <c r="ES47" s="1455"/>
      <c r="ET47" s="1455"/>
      <c r="EU47" s="1346"/>
      <c r="EV47" s="1346"/>
      <c r="EW47" s="1346"/>
      <c r="EX47" s="1392"/>
      <c r="EY47" s="1391"/>
      <c r="EZ47" s="1346"/>
      <c r="FA47" s="1346"/>
      <c r="FB47" s="1346"/>
      <c r="FC47" s="1346"/>
      <c r="FD47" s="1346"/>
      <c r="FE47" s="1346"/>
      <c r="FF47" s="218">
        <f>SUM(D47+G47+N47+R47+U47+Y47+AC47+AL47+AR47+AX47+BD47+BH47+BP47+CA47+CG47+CM47+CS47+CY47+DC47+DI47+DO47+DS47+DX47+EE47+EV47)</f>
        <v>0</v>
      </c>
      <c r="FG47" s="396">
        <f>SUM(H47+K47+O47+S47+V47+Z47+AD47+AG47+AI47+AM47+AO47+AS47+AU47+AY47+BA47+BE47+BI47+BK47+BQ47+BV47+CB47+CE47+CH47+CK47+CN47+CQ47+CT47+CW47+CZ47+DD47+DF47+DJ47+DM47+DP47+DT47+DV47+DY47+EB47+EF47+EP47+EW47)</f>
        <v>0</v>
      </c>
      <c r="FH47" s="396">
        <f>SUM(C47+I47+L47+P47+T47+W47+AA47+AE47+AH47+AJ47+AN47+AP47+AT47+AV47+BB47+BF47+BJ47+BN47+BR47+BY47+CC47+CF47+CI47+CL47+CO47+CR47+CU47+CX47+DA47+DE47+DG47+DK47+DN47+DQ47+DU47+DW47+DZ47+EC47+EI47+ER47+EX47)</f>
        <v>1</v>
      </c>
      <c r="FI47" s="396">
        <f>SUM(E47+F47+M47+AZ47+EM47+ES47+ET47)</f>
        <v>0</v>
      </c>
      <c r="FJ47" s="396">
        <f>SUM(J47+Q47+X47+AB47+AF47+AK47+AQ47+AW47+BC47+BG47+BO47+CD47+CJ47+CP47+CV47+DB47+DH47+DL47+DR47+EA47+ED47+EM47+EU47)</f>
        <v>0</v>
      </c>
      <c r="FK47" s="396">
        <f>SUM(BL47+BM47+BS47+BT47+BU47+BW47+BX47+BZ47+EG47+EH47+EJ47+EK47+EL47+EN47+EO47+EQ47+EY47+EZ47+FA47+FB47+FC47+FD47+FE47)</f>
        <v>0</v>
      </c>
      <c r="FL47" s="1291">
        <f>SUM(FF47:FK47)</f>
        <v>1</v>
      </c>
      <c r="FM47" s="1347" t="str">
        <f t="shared" si="0"/>
        <v/>
      </c>
      <c r="FN47" s="1347">
        <f t="shared" si="1"/>
        <v>1</v>
      </c>
      <c r="FO47" s="1347" t="str">
        <f t="shared" si="2"/>
        <v/>
      </c>
      <c r="FP47" s="1347" t="str">
        <f t="shared" si="3"/>
        <v/>
      </c>
      <c r="FQ47" s="1347" t="str">
        <f t="shared" si="4"/>
        <v/>
      </c>
      <c r="FR47" s="1347" t="str">
        <f t="shared" si="5"/>
        <v/>
      </c>
      <c r="FS47" s="1347" t="str">
        <f t="shared" si="6"/>
        <v/>
      </c>
      <c r="FT47" s="1347" t="str">
        <f t="shared" si="7"/>
        <v/>
      </c>
      <c r="FU47" s="1347" t="str">
        <f t="shared" si="8"/>
        <v/>
      </c>
    </row>
    <row r="48" spans="1:177" ht="16.5" thickBot="1" x14ac:dyDescent="0.3">
      <c r="A48" s="1338"/>
      <c r="B48" s="1373" t="s">
        <v>526</v>
      </c>
      <c r="C48" s="1288"/>
      <c r="D48" s="1346"/>
      <c r="E48" s="1400"/>
      <c r="F48" s="1400"/>
      <c r="G48" s="1346"/>
      <c r="H48" s="1346"/>
      <c r="I48" s="1346"/>
      <c r="J48" s="1346"/>
      <c r="K48" s="1346"/>
      <c r="L48" s="1346"/>
      <c r="M48" s="1400"/>
      <c r="N48" s="1346"/>
      <c r="O48" s="1346"/>
      <c r="P48" s="1346"/>
      <c r="Q48" s="1392"/>
      <c r="R48" s="1392"/>
      <c r="S48" s="1392"/>
      <c r="T48" s="1393"/>
      <c r="U48" s="1391"/>
      <c r="V48" s="1346"/>
      <c r="W48" s="1346"/>
      <c r="X48" s="1346"/>
      <c r="Y48" s="1346"/>
      <c r="Z48" s="1346"/>
      <c r="AA48" s="1346"/>
      <c r="AB48" s="1346"/>
      <c r="AC48" s="1346"/>
      <c r="AD48" s="1346"/>
      <c r="AE48" s="1346"/>
      <c r="AF48" s="1346"/>
      <c r="AG48" s="1346"/>
      <c r="AH48" s="1393"/>
      <c r="AI48" s="1391"/>
      <c r="AJ48" s="1346"/>
      <c r="AK48" s="1346"/>
      <c r="AL48" s="1346"/>
      <c r="AM48" s="1346"/>
      <c r="AN48" s="1346"/>
      <c r="AO48" s="1346"/>
      <c r="AP48" s="1392"/>
      <c r="AQ48" s="1392"/>
      <c r="AR48" s="1392"/>
      <c r="AS48" s="1392"/>
      <c r="AT48" s="1392"/>
      <c r="AU48" s="1393"/>
      <c r="AV48" s="1346"/>
      <c r="AW48" s="1389"/>
      <c r="AX48" s="1389"/>
      <c r="AY48" s="1346"/>
      <c r="AZ48" s="1400"/>
      <c r="BA48" s="1389"/>
      <c r="BB48" s="1346"/>
      <c r="BC48" s="1392"/>
      <c r="BD48" s="1393"/>
      <c r="BE48" s="1391"/>
      <c r="BF48" s="1346"/>
      <c r="BG48" s="1418"/>
      <c r="BH48" s="1346"/>
      <c r="BI48" s="1346"/>
      <c r="BJ48" s="1389"/>
      <c r="BK48" s="1346"/>
      <c r="BL48" s="1346"/>
      <c r="BM48" s="1346"/>
      <c r="BN48" s="1346"/>
      <c r="BO48" s="1346"/>
      <c r="BP48" s="1346"/>
      <c r="BQ48" s="1346"/>
      <c r="BR48" s="1346"/>
      <c r="BS48" s="1346"/>
      <c r="BT48" s="1393"/>
      <c r="BU48" s="1391"/>
      <c r="BV48" s="1346"/>
      <c r="BW48" s="1346"/>
      <c r="BX48" s="1346"/>
      <c r="BY48" s="1346"/>
      <c r="BZ48" s="1346"/>
      <c r="CA48" s="1346"/>
      <c r="CB48" s="1346"/>
      <c r="CC48" s="1346"/>
      <c r="CD48" s="1346"/>
      <c r="CE48" s="1346"/>
      <c r="CF48" s="1346"/>
      <c r="CG48" s="1346"/>
      <c r="CH48" s="1346"/>
      <c r="CI48" s="1346"/>
      <c r="CJ48" s="1393"/>
      <c r="CK48" s="1389"/>
      <c r="CL48" s="1346"/>
      <c r="CM48" s="1346"/>
      <c r="CN48" s="1346"/>
      <c r="CO48" s="1392"/>
      <c r="CP48" s="1346"/>
      <c r="CQ48" s="1346"/>
      <c r="CR48" s="1346"/>
      <c r="CS48" s="1346"/>
      <c r="CT48" s="1346"/>
      <c r="CU48" s="1346"/>
      <c r="CV48" s="1346"/>
      <c r="CW48" s="1346"/>
      <c r="CX48" s="1346"/>
      <c r="CY48" s="1391"/>
      <c r="CZ48" s="1346"/>
      <c r="DA48" s="1346"/>
      <c r="DB48" s="1346"/>
      <c r="DC48" s="1346"/>
      <c r="DD48" s="1346"/>
      <c r="DE48" s="1346"/>
      <c r="DF48" s="1346"/>
      <c r="DG48" s="1346"/>
      <c r="DH48" s="1346"/>
      <c r="DI48" s="1346"/>
      <c r="DJ48" s="1392"/>
      <c r="DK48" s="1393"/>
      <c r="DL48" s="1391"/>
      <c r="DM48" s="1346"/>
      <c r="DN48" s="1346"/>
      <c r="DO48" s="1346"/>
      <c r="DP48" s="1346"/>
      <c r="DQ48" s="1346"/>
      <c r="DR48" s="1346"/>
      <c r="DS48" s="1346"/>
      <c r="DT48" s="1346"/>
      <c r="DU48" s="1346"/>
      <c r="DV48" s="1346"/>
      <c r="DW48" s="1346"/>
      <c r="DX48" s="1346"/>
      <c r="DY48" s="1393"/>
      <c r="DZ48" s="1391"/>
      <c r="EA48" s="1389"/>
      <c r="EB48" s="1346"/>
      <c r="EC48" s="1346"/>
      <c r="ED48" s="1346"/>
      <c r="EE48" s="1346"/>
      <c r="EF48" s="1346"/>
      <c r="EG48" s="1346"/>
      <c r="EH48" s="1346"/>
      <c r="EI48" s="1346"/>
      <c r="EJ48" s="1346"/>
      <c r="EK48" s="1392"/>
      <c r="EL48" s="1346"/>
      <c r="EM48" s="1455"/>
      <c r="EN48" s="1346"/>
      <c r="EO48" s="1346"/>
      <c r="EP48" s="1346"/>
      <c r="EQ48" s="1346"/>
      <c r="ER48" s="1346"/>
      <c r="ES48" s="1455"/>
      <c r="ET48" s="1455"/>
      <c r="EU48" s="1346"/>
      <c r="EV48" s="1346"/>
      <c r="EW48" s="1346"/>
      <c r="EX48" s="1392"/>
      <c r="EY48" s="1391"/>
      <c r="EZ48" s="1346"/>
      <c r="FA48" s="1346"/>
      <c r="FB48" s="1346"/>
      <c r="FC48" s="1346"/>
      <c r="FD48" s="1346"/>
      <c r="FE48" s="1346"/>
      <c r="FF48" s="218"/>
      <c r="FG48" s="396"/>
      <c r="FH48" s="396"/>
      <c r="FI48" s="396"/>
      <c r="FJ48" s="396"/>
      <c r="FK48" s="396"/>
      <c r="FL48" s="1291"/>
      <c r="FM48" s="1347"/>
      <c r="FN48" s="1347"/>
      <c r="FO48" s="1347"/>
      <c r="FP48" s="1347"/>
      <c r="FQ48" s="1347"/>
      <c r="FR48" s="1347"/>
      <c r="FS48" s="1347"/>
      <c r="FT48" s="1347"/>
      <c r="FU48" s="1347" t="str">
        <f t="shared" si="8"/>
        <v/>
      </c>
    </row>
    <row r="49" spans="1:177" ht="16.5" thickBot="1" x14ac:dyDescent="0.3">
      <c r="A49" s="1338"/>
      <c r="B49" s="1373" t="s">
        <v>1583</v>
      </c>
      <c r="C49" s="1288"/>
      <c r="D49" s="1346"/>
      <c r="E49" s="1400"/>
      <c r="F49" s="1400"/>
      <c r="G49" s="1346"/>
      <c r="H49" s="1346"/>
      <c r="I49" s="1346"/>
      <c r="J49" s="1346"/>
      <c r="K49" s="1346"/>
      <c r="L49" s="1346"/>
      <c r="M49" s="1400"/>
      <c r="N49" s="1346"/>
      <c r="O49" s="1346"/>
      <c r="P49" s="1346"/>
      <c r="Q49" s="1392"/>
      <c r="R49" s="1392"/>
      <c r="S49" s="1392"/>
      <c r="T49" s="1393"/>
      <c r="U49" s="1391"/>
      <c r="V49" s="1346"/>
      <c r="W49" s="1346"/>
      <c r="X49" s="1346"/>
      <c r="Y49" s="1346"/>
      <c r="Z49" s="1346"/>
      <c r="AA49" s="1346"/>
      <c r="AB49" s="1346"/>
      <c r="AC49" s="1346"/>
      <c r="AD49" s="1346"/>
      <c r="AE49" s="1346"/>
      <c r="AF49" s="1346"/>
      <c r="AG49" s="1346"/>
      <c r="AH49" s="1393"/>
      <c r="AI49" s="1391"/>
      <c r="AJ49" s="1346"/>
      <c r="AK49" s="1346"/>
      <c r="AL49" s="1346"/>
      <c r="AM49" s="1346"/>
      <c r="AN49" s="1346"/>
      <c r="AO49" s="1346"/>
      <c r="AP49" s="1392"/>
      <c r="AQ49" s="1392"/>
      <c r="AR49" s="1392"/>
      <c r="AS49" s="1392"/>
      <c r="AT49" s="1392"/>
      <c r="AU49" s="1393"/>
      <c r="AV49" s="1346"/>
      <c r="AW49" s="1389"/>
      <c r="AX49" s="1389"/>
      <c r="AY49" s="1346"/>
      <c r="AZ49" s="1400"/>
      <c r="BA49" s="1389"/>
      <c r="BB49" s="1346"/>
      <c r="BC49" s="1392"/>
      <c r="BD49" s="1393"/>
      <c r="BE49" s="1391"/>
      <c r="BF49" s="1346"/>
      <c r="BG49" s="1418"/>
      <c r="BH49" s="1346"/>
      <c r="BI49" s="1346"/>
      <c r="BJ49" s="1389"/>
      <c r="BK49" s="1346"/>
      <c r="BL49" s="1346"/>
      <c r="BM49" s="1346"/>
      <c r="BN49" s="1346"/>
      <c r="BO49" s="1346"/>
      <c r="BP49" s="1346"/>
      <c r="BQ49" s="1346"/>
      <c r="BR49" s="1346"/>
      <c r="BS49" s="1346"/>
      <c r="BT49" s="1393"/>
      <c r="BU49" s="1391"/>
      <c r="BV49" s="1346"/>
      <c r="BW49" s="1346"/>
      <c r="BX49" s="1346"/>
      <c r="BY49" s="1346"/>
      <c r="BZ49" s="1346"/>
      <c r="CA49" s="1346"/>
      <c r="CB49" s="1346"/>
      <c r="CC49" s="1346"/>
      <c r="CD49" s="1346"/>
      <c r="CE49" s="1346"/>
      <c r="CF49" s="1346"/>
      <c r="CG49" s="1346"/>
      <c r="CH49" s="1346"/>
      <c r="CI49" s="1346"/>
      <c r="CJ49" s="1393"/>
      <c r="CK49" s="1389"/>
      <c r="CL49" s="1346"/>
      <c r="CM49" s="1346"/>
      <c r="CN49" s="1346"/>
      <c r="CO49" s="1392"/>
      <c r="CP49" s="1346"/>
      <c r="CQ49" s="1346"/>
      <c r="CR49" s="1346"/>
      <c r="CS49" s="1346"/>
      <c r="CT49" s="1346"/>
      <c r="CU49" s="1346"/>
      <c r="CV49" s="1346"/>
      <c r="CW49" s="1346"/>
      <c r="CX49" s="1346"/>
      <c r="CY49" s="1391"/>
      <c r="CZ49" s="1346"/>
      <c r="DA49" s="1346"/>
      <c r="DB49" s="1346"/>
      <c r="DC49" s="1346"/>
      <c r="DD49" s="1346"/>
      <c r="DE49" s="1346"/>
      <c r="DF49" s="1346"/>
      <c r="DG49" s="1346"/>
      <c r="DH49" s="1346"/>
      <c r="DI49" s="1346"/>
      <c r="DJ49" s="1392"/>
      <c r="DK49" s="1393"/>
      <c r="DL49" s="1391"/>
      <c r="DM49" s="1346"/>
      <c r="DN49" s="1346"/>
      <c r="DO49" s="1346"/>
      <c r="DP49" s="1346"/>
      <c r="DQ49" s="1346"/>
      <c r="DR49" s="1346"/>
      <c r="DS49" s="1346"/>
      <c r="DT49" s="1346"/>
      <c r="DU49" s="1346"/>
      <c r="DV49" s="1346"/>
      <c r="DW49" s="1346"/>
      <c r="DX49" s="1346"/>
      <c r="DY49" s="1393"/>
      <c r="DZ49" s="1391"/>
      <c r="EA49" s="1389"/>
      <c r="EB49" s="1346"/>
      <c r="EC49" s="1346"/>
      <c r="ED49" s="1346"/>
      <c r="EE49" s="1346"/>
      <c r="EF49" s="1346"/>
      <c r="EG49" s="1346"/>
      <c r="EH49" s="1346"/>
      <c r="EI49" s="1346"/>
      <c r="EJ49" s="1346"/>
      <c r="EK49" s="1392"/>
      <c r="EL49" s="1346"/>
      <c r="EM49" s="1455"/>
      <c r="EN49" s="1346"/>
      <c r="EO49" s="1346"/>
      <c r="EP49" s="1346"/>
      <c r="EQ49" s="1346"/>
      <c r="ER49" s="1346"/>
      <c r="ES49" s="1455"/>
      <c r="ET49" s="1455"/>
      <c r="EU49" s="1346"/>
      <c r="EV49" s="1346"/>
      <c r="EW49" s="1346"/>
      <c r="EX49" s="1392"/>
      <c r="EY49" s="1391"/>
      <c r="EZ49" s="1346"/>
      <c r="FA49" s="1346"/>
      <c r="FB49" s="1346"/>
      <c r="FC49" s="1346"/>
      <c r="FD49" s="1346"/>
      <c r="FE49" s="1346"/>
      <c r="FF49" s="218"/>
      <c r="FG49" s="396"/>
      <c r="FH49" s="396"/>
      <c r="FI49" s="396"/>
      <c r="FJ49" s="396"/>
      <c r="FK49" s="396"/>
      <c r="FL49" s="1291"/>
      <c r="FM49" s="1347"/>
      <c r="FN49" s="1347"/>
      <c r="FO49" s="1347"/>
      <c r="FP49" s="1347"/>
      <c r="FQ49" s="1347"/>
      <c r="FR49" s="1347"/>
      <c r="FS49" s="1347"/>
      <c r="FT49" s="1347"/>
      <c r="FU49" s="1347" t="str">
        <f t="shared" si="8"/>
        <v/>
      </c>
    </row>
    <row r="50" spans="1:177" ht="16.5" thickBot="1" x14ac:dyDescent="0.3">
      <c r="A50" s="1338">
        <v>33</v>
      </c>
      <c r="B50" s="1152" t="s">
        <v>1584</v>
      </c>
      <c r="C50" s="1288"/>
      <c r="D50" s="1346"/>
      <c r="E50" s="1400"/>
      <c r="F50" s="1400"/>
      <c r="G50" s="1346"/>
      <c r="H50" s="1346"/>
      <c r="I50" s="1346"/>
      <c r="J50" s="1346"/>
      <c r="K50" s="1346"/>
      <c r="L50" s="1346"/>
      <c r="M50" s="1400"/>
      <c r="N50" s="1346"/>
      <c r="O50" s="1346"/>
      <c r="P50" s="1346"/>
      <c r="Q50" s="1392"/>
      <c r="R50" s="1392"/>
      <c r="S50" s="1392"/>
      <c r="T50" s="1393"/>
      <c r="U50" s="1391"/>
      <c r="V50" s="1346"/>
      <c r="W50" s="1346"/>
      <c r="X50" s="1346"/>
      <c r="Y50" s="1346"/>
      <c r="Z50" s="1346"/>
      <c r="AA50" s="1346"/>
      <c r="AB50" s="1346"/>
      <c r="AC50" s="1346"/>
      <c r="AD50" s="1346"/>
      <c r="AE50" s="1346"/>
      <c r="AF50" s="1346"/>
      <c r="AG50" s="1346"/>
      <c r="AH50" s="1393"/>
      <c r="AI50" s="1391"/>
      <c r="AJ50" s="1346"/>
      <c r="AK50" s="1346"/>
      <c r="AL50" s="1346"/>
      <c r="AM50" s="1346"/>
      <c r="AN50" s="1346"/>
      <c r="AO50" s="1346"/>
      <c r="AP50" s="1392"/>
      <c r="AQ50" s="1392"/>
      <c r="AR50" s="1392"/>
      <c r="AS50" s="1392"/>
      <c r="AT50" s="1392"/>
      <c r="AU50" s="1393"/>
      <c r="AV50" s="1346"/>
      <c r="AW50" s="1389"/>
      <c r="AX50" s="1389"/>
      <c r="AY50" s="1346"/>
      <c r="AZ50" s="1400"/>
      <c r="BA50" s="1389"/>
      <c r="BB50" s="1346"/>
      <c r="BC50" s="1392"/>
      <c r="BD50" s="1393"/>
      <c r="BE50" s="1391"/>
      <c r="BF50" s="1346"/>
      <c r="BG50" s="1392"/>
      <c r="BH50" s="1346"/>
      <c r="BI50" s="1346"/>
      <c r="BJ50" s="1389"/>
      <c r="BK50" s="1346"/>
      <c r="BL50" s="1346"/>
      <c r="BM50" s="1346"/>
      <c r="BN50" s="1346"/>
      <c r="BO50" s="1346"/>
      <c r="BP50" s="1346"/>
      <c r="BQ50" s="1346"/>
      <c r="BR50" s="1346"/>
      <c r="BS50" s="1346"/>
      <c r="BT50" s="1393"/>
      <c r="BU50" s="1391"/>
      <c r="BV50" s="1346"/>
      <c r="BW50" s="1346"/>
      <c r="BX50" s="1346"/>
      <c r="BY50" s="1346"/>
      <c r="BZ50" s="1346"/>
      <c r="CA50" s="1346"/>
      <c r="CB50" s="1346"/>
      <c r="CC50" s="1346"/>
      <c r="CD50" s="1346"/>
      <c r="CE50" s="1346"/>
      <c r="CF50" s="1346"/>
      <c r="CG50" s="1346"/>
      <c r="CH50" s="1346"/>
      <c r="CI50" s="1346"/>
      <c r="CJ50" s="1393"/>
      <c r="CK50" s="1389"/>
      <c r="CL50" s="1346"/>
      <c r="CM50" s="1346"/>
      <c r="CN50" s="1346"/>
      <c r="CO50" s="1392"/>
      <c r="CP50" s="1346"/>
      <c r="CQ50" s="1346"/>
      <c r="CR50" s="1346"/>
      <c r="CS50" s="1346"/>
      <c r="CT50" s="1346"/>
      <c r="CU50" s="1346"/>
      <c r="CV50" s="1346"/>
      <c r="CW50" s="1346"/>
      <c r="CX50" s="1346"/>
      <c r="CY50" s="1391"/>
      <c r="CZ50" s="1346"/>
      <c r="DA50" s="1346"/>
      <c r="DB50" s="1346"/>
      <c r="DC50" s="1346"/>
      <c r="DD50" s="1346"/>
      <c r="DE50" s="1346"/>
      <c r="DF50" s="1346"/>
      <c r="DG50" s="1346"/>
      <c r="DH50" s="1346"/>
      <c r="DI50" s="1346"/>
      <c r="DJ50" s="1392"/>
      <c r="DK50" s="1393">
        <v>1</v>
      </c>
      <c r="DL50" s="1391"/>
      <c r="DM50" s="1346"/>
      <c r="DN50" s="1346"/>
      <c r="DO50" s="1346"/>
      <c r="DP50" s="1346"/>
      <c r="DQ50" s="1346"/>
      <c r="DR50" s="1346"/>
      <c r="DS50" s="1346"/>
      <c r="DT50" s="1346"/>
      <c r="DU50" s="1346"/>
      <c r="DV50" s="1346"/>
      <c r="DW50" s="1346"/>
      <c r="DX50" s="1346"/>
      <c r="DY50" s="1393"/>
      <c r="DZ50" s="1391"/>
      <c r="EA50" s="1389"/>
      <c r="EB50" s="1346"/>
      <c r="EC50" s="1346"/>
      <c r="ED50" s="1346"/>
      <c r="EE50" s="1346"/>
      <c r="EF50" s="1346"/>
      <c r="EG50" s="1346"/>
      <c r="EH50" s="1346"/>
      <c r="EI50" s="1346"/>
      <c r="EJ50" s="1346"/>
      <c r="EK50" s="1392"/>
      <c r="EL50" s="1346"/>
      <c r="EM50" s="1455"/>
      <c r="EN50" s="1346"/>
      <c r="EO50" s="1346"/>
      <c r="EP50" s="1346"/>
      <c r="EQ50" s="1346"/>
      <c r="ER50" s="1346"/>
      <c r="ES50" s="1455"/>
      <c r="ET50" s="1455"/>
      <c r="EU50" s="1346"/>
      <c r="EV50" s="1346"/>
      <c r="EW50" s="1346"/>
      <c r="EX50" s="1392"/>
      <c r="EY50" s="1391"/>
      <c r="EZ50" s="1346"/>
      <c r="FA50" s="1346"/>
      <c r="FB50" s="1346"/>
      <c r="FC50" s="1346"/>
      <c r="FD50" s="1346"/>
      <c r="FE50" s="1346"/>
      <c r="FF50" s="218">
        <f>SUM(D50+G50+N50+R50+U50+Y50+AC50+AL50+AR50+AX50+BD50+BH50+BP50+CA50+CG50+CM50+CS50+CY50+DC50+DI50+DO50+DS50+DX50+EE50+EV50)</f>
        <v>0</v>
      </c>
      <c r="FG50" s="396">
        <f>SUM(H50+K50+O50+S50+V50+Z50+AD50+AG50+AI50+AM50+AO50+AS50+AU50+AY50+BA50+BE50+BI50+BK50+BQ50+BV50+CB50+CE50+CH50+CK50+CN50+CQ50+CT50+CW50+CZ50+DD50+DF50+DJ50+DM50+DP50+DT50+DV50+DY50+EB50+EF50+EP50+EW50)</f>
        <v>0</v>
      </c>
      <c r="FH50" s="396">
        <f>SUM(C50+I50+L50+P50+T50+W50+AA50+AE50+AH50+AJ50+AN50+AP50+AT50+AV50+BB50+BF50+BJ50+BN50+BR50+BY50+CC50+CF50+CI50+CL50+CO50+CR50+CU50+CX50+DA50+DE50+DG50+DK50+DN50+DQ50+DU50+DW50+DZ50+EC50+EI50+ER50+EX50)</f>
        <v>1</v>
      </c>
      <c r="FI50" s="396">
        <f>SUM(E50+F50+M50+AZ50+EM50+ES50+ET50)</f>
        <v>0</v>
      </c>
      <c r="FJ50" s="396">
        <f>SUM(J50+Q50+X50+AB50+AF50+AK50+AQ50+AW50+BC50+BG50+BO50+CD50+CJ50+CP50+CV50+DB50+DH50+DL50+DR50+EA50+ED50+EM50+EU50)</f>
        <v>0</v>
      </c>
      <c r="FK50" s="396">
        <f>SUM(BL50+BM50+BS50+BT50+BU50+BW50+BX50+BZ50+EG50+EH50+EJ50+EK50+EL50+EN50+EO50+EQ50+EY50+EZ50+FA50+FB50+FC50+FD50+FE50)</f>
        <v>0</v>
      </c>
      <c r="FL50" s="1291">
        <f>SUM(FF50:FK50)</f>
        <v>1</v>
      </c>
      <c r="FM50" s="1347" t="str">
        <f t="shared" si="0"/>
        <v/>
      </c>
      <c r="FN50" s="1347">
        <f t="shared" si="1"/>
        <v>1</v>
      </c>
      <c r="FO50" s="1347" t="str">
        <f t="shared" si="2"/>
        <v/>
      </c>
      <c r="FP50" s="1347" t="str">
        <f t="shared" si="3"/>
        <v/>
      </c>
      <c r="FQ50" s="1347" t="str">
        <f t="shared" si="4"/>
        <v/>
      </c>
      <c r="FR50" s="1347" t="str">
        <f t="shared" si="5"/>
        <v/>
      </c>
      <c r="FS50" s="1347" t="str">
        <f t="shared" si="6"/>
        <v/>
      </c>
      <c r="FT50" s="1347" t="str">
        <f t="shared" si="7"/>
        <v/>
      </c>
      <c r="FU50" s="1347" t="str">
        <f t="shared" si="8"/>
        <v/>
      </c>
    </row>
    <row r="51" spans="1:177" ht="16.5" thickBot="1" x14ac:dyDescent="0.3">
      <c r="A51" s="1338">
        <v>34</v>
      </c>
      <c r="B51" s="1152" t="s">
        <v>527</v>
      </c>
      <c r="C51" s="1288">
        <v>1</v>
      </c>
      <c r="D51" s="1346"/>
      <c r="E51" s="1400"/>
      <c r="F51" s="1400"/>
      <c r="G51" s="1346"/>
      <c r="H51" s="1346"/>
      <c r="I51" s="1346">
        <v>1</v>
      </c>
      <c r="J51" s="1346"/>
      <c r="K51" s="1346"/>
      <c r="L51" s="1346"/>
      <c r="M51" s="1400">
        <v>1</v>
      </c>
      <c r="N51" s="1346"/>
      <c r="O51" s="1346"/>
      <c r="P51" s="1346">
        <v>1</v>
      </c>
      <c r="Q51" s="1346"/>
      <c r="R51" s="1346"/>
      <c r="S51" s="1346"/>
      <c r="T51" s="1393">
        <v>1</v>
      </c>
      <c r="U51" s="1391"/>
      <c r="V51" s="1346"/>
      <c r="W51" s="1397">
        <v>1</v>
      </c>
      <c r="X51" s="1346"/>
      <c r="Y51" s="1346"/>
      <c r="Z51" s="1346"/>
      <c r="AA51" s="1346">
        <v>1</v>
      </c>
      <c r="AB51" s="1346"/>
      <c r="AC51" s="1346"/>
      <c r="AD51" s="1346"/>
      <c r="AE51" s="1346">
        <v>1</v>
      </c>
      <c r="AF51" s="1346"/>
      <c r="AG51" s="1346"/>
      <c r="AH51" s="1393">
        <v>1</v>
      </c>
      <c r="AI51" s="1391"/>
      <c r="AJ51" s="1346">
        <v>1</v>
      </c>
      <c r="AK51" s="1346"/>
      <c r="AL51" s="1346"/>
      <c r="AM51" s="1346"/>
      <c r="AN51" s="1346">
        <v>1</v>
      </c>
      <c r="AO51" s="1346"/>
      <c r="AP51" s="1346"/>
      <c r="AQ51" s="1346"/>
      <c r="AR51" s="1392"/>
      <c r="AS51" s="1392"/>
      <c r="AT51" s="1392"/>
      <c r="AU51" s="1393"/>
      <c r="AV51" s="1346"/>
      <c r="AW51" s="1346"/>
      <c r="AX51" s="1346"/>
      <c r="AY51" s="1346"/>
      <c r="AZ51" s="1400">
        <v>1</v>
      </c>
      <c r="BA51" s="1346"/>
      <c r="BB51" s="1346">
        <v>1</v>
      </c>
      <c r="BC51" s="1392"/>
      <c r="BD51" s="1393"/>
      <c r="BE51" s="1391"/>
      <c r="BF51" s="1346">
        <v>1</v>
      </c>
      <c r="BG51" s="1346"/>
      <c r="BH51" s="1346"/>
      <c r="BI51" s="1346"/>
      <c r="BJ51" s="1346">
        <v>1</v>
      </c>
      <c r="BK51" s="1346"/>
      <c r="BL51" s="1346"/>
      <c r="BM51" s="1346"/>
      <c r="BN51" s="1346"/>
      <c r="BO51" s="1346"/>
      <c r="BP51" s="1346"/>
      <c r="BQ51" s="1346"/>
      <c r="BR51" s="1346"/>
      <c r="BS51" s="1346">
        <v>1</v>
      </c>
      <c r="BT51" s="1393">
        <v>1</v>
      </c>
      <c r="BU51" s="1391">
        <v>1</v>
      </c>
      <c r="BV51" s="1346"/>
      <c r="BW51" s="1346">
        <v>1</v>
      </c>
      <c r="BX51" s="1346">
        <v>1</v>
      </c>
      <c r="BY51" s="1346"/>
      <c r="BZ51" s="1346">
        <v>1</v>
      </c>
      <c r="CA51" s="1346"/>
      <c r="CB51" s="1346"/>
      <c r="CC51" s="1346">
        <v>1</v>
      </c>
      <c r="CD51" s="1346"/>
      <c r="CE51" s="1346"/>
      <c r="CF51" s="1346">
        <v>1</v>
      </c>
      <c r="CG51" s="1346"/>
      <c r="CH51" s="1346"/>
      <c r="CI51" s="1346"/>
      <c r="CJ51" s="1393"/>
      <c r="CK51" s="1389"/>
      <c r="CL51" s="1397">
        <v>1</v>
      </c>
      <c r="CM51" s="1346"/>
      <c r="CN51" s="1346"/>
      <c r="CO51" s="1392">
        <v>1</v>
      </c>
      <c r="CP51" s="1346"/>
      <c r="CQ51" s="1346"/>
      <c r="CR51" s="1346">
        <v>1</v>
      </c>
      <c r="CS51" s="1346"/>
      <c r="CT51" s="1346"/>
      <c r="CU51" s="1390">
        <v>1</v>
      </c>
      <c r="CV51" s="1346"/>
      <c r="CW51" s="1346"/>
      <c r="CX51" s="1346"/>
      <c r="CY51" s="1391"/>
      <c r="CZ51" s="1346"/>
      <c r="DA51" s="1346"/>
      <c r="DB51" s="1346"/>
      <c r="DC51" s="1346"/>
      <c r="DD51" s="1346"/>
      <c r="DE51" s="1346">
        <v>1</v>
      </c>
      <c r="DF51" s="1346"/>
      <c r="DG51" s="1422">
        <v>1</v>
      </c>
      <c r="DH51" s="1346"/>
      <c r="DI51" s="1346"/>
      <c r="DJ51" s="1392"/>
      <c r="DK51" s="1393"/>
      <c r="DL51" s="1391"/>
      <c r="DM51" s="1346"/>
      <c r="DN51" s="1410">
        <v>1</v>
      </c>
      <c r="DO51" s="1346"/>
      <c r="DP51" s="1346"/>
      <c r="DQ51" s="1346">
        <v>1</v>
      </c>
      <c r="DR51" s="1346"/>
      <c r="DS51" s="1346"/>
      <c r="DT51" s="1346"/>
      <c r="DU51" s="1346"/>
      <c r="DV51" s="1346"/>
      <c r="DW51" s="1346">
        <v>1</v>
      </c>
      <c r="DX51" s="1346"/>
      <c r="DY51" s="1393"/>
      <c r="DZ51" s="1391">
        <v>1</v>
      </c>
      <c r="EA51" s="1389"/>
      <c r="EB51" s="1346"/>
      <c r="EC51" s="1346"/>
      <c r="ED51" s="1392"/>
      <c r="EE51" s="1346"/>
      <c r="EF51" s="1346"/>
      <c r="EG51" s="1346">
        <v>1</v>
      </c>
      <c r="EH51" s="1346">
        <v>1</v>
      </c>
      <c r="EI51" s="1346"/>
      <c r="EJ51" s="1346">
        <v>1</v>
      </c>
      <c r="EK51" s="1392">
        <v>1</v>
      </c>
      <c r="EL51" s="1346">
        <v>1</v>
      </c>
      <c r="EM51" s="1455"/>
      <c r="EN51" s="1346"/>
      <c r="EO51" s="1346"/>
      <c r="EP51" s="1346"/>
      <c r="EQ51" s="1346"/>
      <c r="ER51" s="1346">
        <v>1</v>
      </c>
      <c r="ES51" s="1455">
        <v>1</v>
      </c>
      <c r="ET51" s="1455"/>
      <c r="EU51" s="1346"/>
      <c r="EV51" s="1346"/>
      <c r="EW51" s="1346"/>
      <c r="EX51" s="1392"/>
      <c r="EY51" s="1391"/>
      <c r="EZ51" s="1346"/>
      <c r="FA51" s="1346"/>
      <c r="FB51" s="1346"/>
      <c r="FC51" s="1346"/>
      <c r="FD51" s="1346"/>
      <c r="FE51" s="1346"/>
      <c r="FF51" s="218">
        <f>SUM(D51+G51+N51+R51+U51+Y51+AC51+AL51+AR51+AX51+BD51+BH51+BP51+CA51+CG51+CM51+CS51+CY51+DC51+DI51+DO51+DS51+DX51+EE51+EV51)</f>
        <v>0</v>
      </c>
      <c r="FG51" s="396">
        <f>SUM(H51+K51+O51+S51+V51+Z51+AD51+AG51+AI51+AM51+AO51+AS51+AU51+AY51+BA51+BE51+BI51+BK51+BQ51+BV51+CB51+CE51+CH51+CK51+CN51+CQ51+CT51+CW51+CZ51+DD51+DF51+DJ51+DM51+DP51+DT51+DV51+DY51+EB51+EF51+EP51+EW51)</f>
        <v>0</v>
      </c>
      <c r="FH51" s="396">
        <f>SUM(C51+I51+L51+P51+T51+W51+AA51+AE51+AH51+AJ51+AN51+AP51+AT51+AV51+BB51+BF51+BJ51+BN51+BR51+BY51+CC51+CF51+CI51+CL51+CO51+CR51+CU51+CX51+DA51+DE51+DG51+DK51+DN51+DQ51+DU51+DW51+DZ51+EC51+EI51+ER51+EX51)</f>
        <v>26</v>
      </c>
      <c r="FI51" s="396">
        <f>SUM(E51+F51+M51+AZ51+EM51+ES51+ET51)</f>
        <v>3</v>
      </c>
      <c r="FJ51" s="396">
        <f>SUM(J51+Q51+X51+AB51+AF51+AK51+AQ51+AW51+BC51+BG51+BO51+CD51+CJ51+CP51+CV51+DB51+DH51+DL51+DR51+EA51+ED51+EM51+EU51)</f>
        <v>0</v>
      </c>
      <c r="FK51" s="396">
        <f>SUM(BL51+BM51+BS51+BT51+BU51+BW51+BX51+BZ51+EG51+EH51+EJ51+EK51+EL51+EN51+EO51+EQ51+EY51+EZ51+FA51+FB51+FC51+FD51+FE51)</f>
        <v>11</v>
      </c>
      <c r="FL51" s="1291">
        <f>SUM(FF51:FK51)</f>
        <v>40</v>
      </c>
      <c r="FM51" s="1347" t="str">
        <f t="shared" si="0"/>
        <v/>
      </c>
      <c r="FN51" s="1347" t="str">
        <f t="shared" si="1"/>
        <v/>
      </c>
      <c r="FO51" s="1347" t="str">
        <f t="shared" si="2"/>
        <v/>
      </c>
      <c r="FP51" s="1347" t="str">
        <f t="shared" si="3"/>
        <v/>
      </c>
      <c r="FQ51" s="1347" t="str">
        <f t="shared" si="4"/>
        <v/>
      </c>
      <c r="FR51" s="1347">
        <f t="shared" si="5"/>
        <v>1</v>
      </c>
      <c r="FS51" s="1347" t="str">
        <f t="shared" si="6"/>
        <v/>
      </c>
      <c r="FT51" s="1347" t="str">
        <f t="shared" si="7"/>
        <v/>
      </c>
      <c r="FU51" s="1347" t="str">
        <f t="shared" si="8"/>
        <v/>
      </c>
    </row>
    <row r="52" spans="1:177" ht="16.5" thickBot="1" x14ac:dyDescent="0.3">
      <c r="A52" s="1338">
        <v>35</v>
      </c>
      <c r="B52" s="1152" t="s">
        <v>1120</v>
      </c>
      <c r="C52" s="1288"/>
      <c r="D52" s="1346"/>
      <c r="E52" s="1400"/>
      <c r="F52" s="1400"/>
      <c r="G52" s="1346"/>
      <c r="H52" s="1346"/>
      <c r="I52" s="1346"/>
      <c r="J52" s="1346"/>
      <c r="K52" s="1346">
        <v>1</v>
      </c>
      <c r="L52" s="1346"/>
      <c r="M52" s="1400"/>
      <c r="N52" s="1346"/>
      <c r="O52" s="1346">
        <v>1</v>
      </c>
      <c r="P52" s="1346"/>
      <c r="Q52" s="1392"/>
      <c r="R52" s="1392"/>
      <c r="S52" s="1392">
        <v>1</v>
      </c>
      <c r="T52" s="1393"/>
      <c r="U52" s="1391"/>
      <c r="V52" s="1392">
        <v>1</v>
      </c>
      <c r="W52" s="1346"/>
      <c r="X52" s="1392"/>
      <c r="Y52" s="1392"/>
      <c r="Z52" s="1392">
        <v>1</v>
      </c>
      <c r="AA52" s="1346"/>
      <c r="AB52" s="1392"/>
      <c r="AC52" s="1392"/>
      <c r="AD52" s="1392">
        <v>1</v>
      </c>
      <c r="AE52" s="1392"/>
      <c r="AF52" s="1392"/>
      <c r="AG52" s="1392">
        <v>1</v>
      </c>
      <c r="AH52" s="1393"/>
      <c r="AI52" s="1391">
        <v>1</v>
      </c>
      <c r="AJ52" s="1392"/>
      <c r="AK52" s="1392"/>
      <c r="AL52" s="1392"/>
      <c r="AM52" s="1392">
        <v>1</v>
      </c>
      <c r="AN52" s="1392"/>
      <c r="AO52" s="1392">
        <v>1</v>
      </c>
      <c r="AP52" s="1392"/>
      <c r="AQ52" s="1392"/>
      <c r="AR52" s="1392"/>
      <c r="AS52" s="1392">
        <v>1</v>
      </c>
      <c r="AT52" s="1392"/>
      <c r="AU52" s="1393">
        <v>1</v>
      </c>
      <c r="AV52" s="1392"/>
      <c r="AW52" s="1392"/>
      <c r="AX52" s="1392"/>
      <c r="AY52" s="1392"/>
      <c r="AZ52" s="1400"/>
      <c r="BA52" s="1392">
        <v>1</v>
      </c>
      <c r="BB52" s="1392"/>
      <c r="BC52" s="1392"/>
      <c r="BD52" s="1393"/>
      <c r="BE52" s="1421">
        <v>1</v>
      </c>
      <c r="BF52" s="1346"/>
      <c r="BG52" s="1346"/>
      <c r="BH52" s="1392"/>
      <c r="BI52" s="1392"/>
      <c r="BJ52" s="1392"/>
      <c r="BK52" s="1392">
        <v>1</v>
      </c>
      <c r="BL52" s="1392"/>
      <c r="BM52" s="1392"/>
      <c r="BN52" s="1392"/>
      <c r="BO52" s="1392"/>
      <c r="BP52" s="1392"/>
      <c r="BQ52" s="1392">
        <v>1</v>
      </c>
      <c r="BR52" s="1392"/>
      <c r="BS52" s="1392"/>
      <c r="BT52" s="1393"/>
      <c r="BU52" s="1421"/>
      <c r="BV52" s="1392"/>
      <c r="BW52" s="1392"/>
      <c r="BX52" s="1392"/>
      <c r="BY52" s="1392"/>
      <c r="BZ52" s="1392"/>
      <c r="CA52" s="1392"/>
      <c r="CB52" s="1392">
        <v>1</v>
      </c>
      <c r="CC52" s="1392"/>
      <c r="CD52" s="1392"/>
      <c r="CE52" s="1392">
        <v>1</v>
      </c>
      <c r="CF52" s="1392"/>
      <c r="CG52" s="1392"/>
      <c r="CH52" s="1346">
        <v>1</v>
      </c>
      <c r="CI52" s="1346"/>
      <c r="CJ52" s="1393"/>
      <c r="CK52" s="1418">
        <v>1</v>
      </c>
      <c r="CL52" s="1392"/>
      <c r="CM52" s="1392"/>
      <c r="CN52" s="1392"/>
      <c r="CO52" s="1392"/>
      <c r="CP52" s="1392"/>
      <c r="CQ52" s="1392">
        <v>1</v>
      </c>
      <c r="CR52" s="1392"/>
      <c r="CS52" s="1392"/>
      <c r="CT52" s="1392">
        <v>1</v>
      </c>
      <c r="CU52" s="1392"/>
      <c r="CV52" s="1392"/>
      <c r="CW52" s="1422">
        <v>1</v>
      </c>
      <c r="CX52" s="1392"/>
      <c r="CY52" s="1421"/>
      <c r="CZ52" s="1410">
        <v>1</v>
      </c>
      <c r="DA52" s="1392"/>
      <c r="DB52" s="1392"/>
      <c r="DC52" s="1392"/>
      <c r="DD52" s="1392">
        <v>1</v>
      </c>
      <c r="DE52" s="1392"/>
      <c r="DF52" s="1392"/>
      <c r="DG52" s="1392"/>
      <c r="DH52" s="1346"/>
      <c r="DI52" s="1392"/>
      <c r="DJ52" s="1422">
        <v>1</v>
      </c>
      <c r="DK52" s="1393"/>
      <c r="DL52" s="1391"/>
      <c r="DM52" s="1392">
        <v>1</v>
      </c>
      <c r="DN52" s="1392"/>
      <c r="DO52" s="1392"/>
      <c r="DP52" s="1392"/>
      <c r="DQ52" s="1407"/>
      <c r="DR52" s="1407"/>
      <c r="DS52" s="1407"/>
      <c r="DT52" s="1422">
        <v>1</v>
      </c>
      <c r="DU52" s="1407"/>
      <c r="DV52" s="1407"/>
      <c r="DW52" s="1407"/>
      <c r="DX52" s="1394"/>
      <c r="DY52" s="1422">
        <v>1</v>
      </c>
      <c r="DZ52" s="1391"/>
      <c r="EA52" s="1346"/>
      <c r="EB52" s="1389">
        <v>1</v>
      </c>
      <c r="EC52" s="1389"/>
      <c r="ED52" s="1346"/>
      <c r="EE52" s="1346"/>
      <c r="EF52" s="1346">
        <v>1</v>
      </c>
      <c r="EG52" s="1346"/>
      <c r="EH52" s="1346"/>
      <c r="EI52" s="1346"/>
      <c r="EJ52" s="1346"/>
      <c r="EK52" s="1392"/>
      <c r="EL52" s="1346"/>
      <c r="EM52" s="1455"/>
      <c r="EN52" s="1346"/>
      <c r="EO52" s="1346"/>
      <c r="EP52" s="1346">
        <v>1</v>
      </c>
      <c r="EQ52" s="1346"/>
      <c r="ER52" s="1346"/>
      <c r="ES52" s="1455"/>
      <c r="ET52" s="1455"/>
      <c r="EU52" s="1346"/>
      <c r="EV52" s="1346"/>
      <c r="EW52" s="1346"/>
      <c r="EX52" s="1392"/>
      <c r="EY52" s="1391"/>
      <c r="EZ52" s="1346"/>
      <c r="FA52" s="1346"/>
      <c r="FB52" s="1346"/>
      <c r="FC52" s="1346"/>
      <c r="FD52" s="1346"/>
      <c r="FE52" s="1346"/>
      <c r="FF52" s="218">
        <f>SUM(D52+G52+N52+R52+U52+Y52+AC52+AL52+AR52+AX52+BD52+BH52+BP52+CA52+CG52+CM52+CS52+CY52+DC52+DI52+DO52+DS52+DX52+EE52+EV52)</f>
        <v>0</v>
      </c>
      <c r="FG52" s="396">
        <f>SUM(H52+K52+O52+S52+V52+Z52+AD52+AG52+AI52+AM52+AO52+AS52+AU52+AY52+BA52+BE52+BI52+BK52+BQ52+BV52+CB52+CE52+CH52+CK52+CN52+CQ52+CT52+CW52+CZ52+DD52+DF52+DJ52+DM52+DP52+DT52+DV52+DY52+EB52+EF52+EP52+EW52)</f>
        <v>32</v>
      </c>
      <c r="FH52" s="396">
        <f>SUM(C52+I52+L52+P52+T52+W52+AA52+AE52+AH52+AJ52+AN52+AP52+AT52+AV52+BB52+BF52+BJ52+BN52+BR52+BY52+CC52+CF52+CI52+CL52+CO52+CR52+CU52+CX52+DA52+DE52+DG52+DK52+DN52+DQ52+DU52+DW52+DZ52+EC52+EI52+ER52+EX52)</f>
        <v>0</v>
      </c>
      <c r="FI52" s="396">
        <f>SUM(E52+F52+M52+AZ52+EM52+ES52+ET52)</f>
        <v>0</v>
      </c>
      <c r="FJ52" s="396">
        <f>SUM(J52+Q52+X52+AB52+AF52+AK52+AQ52+AW52+BC52+BG52+BO52+CD52+CJ52+CP52+CV52+DB52+DH52+DL52+DR52+EA52+ED52+EM52+EU52)</f>
        <v>0</v>
      </c>
      <c r="FK52" s="396">
        <f>SUM(BL52+BM52+BS52+BT52+BU52+BW52+BX52+BZ52+EG52+EH52+EJ52+EK52+EL52+EN52+EO52+EQ52+EY52+EZ52+FA52+FB52+FC52+FD52+FE52)</f>
        <v>0</v>
      </c>
      <c r="FL52" s="1291">
        <f>SUM(FF52:FK52)</f>
        <v>32</v>
      </c>
      <c r="FM52" s="1347" t="str">
        <f t="shared" si="0"/>
        <v/>
      </c>
      <c r="FN52" s="1347" t="str">
        <f t="shared" si="1"/>
        <v/>
      </c>
      <c r="FO52" s="1347" t="str">
        <f t="shared" si="2"/>
        <v/>
      </c>
      <c r="FP52" s="1347" t="str">
        <f t="shared" si="3"/>
        <v/>
      </c>
      <c r="FQ52" s="1347" t="str">
        <f t="shared" si="4"/>
        <v/>
      </c>
      <c r="FR52" s="1347">
        <f t="shared" si="5"/>
        <v>1</v>
      </c>
      <c r="FS52" s="1347" t="str">
        <f t="shared" si="6"/>
        <v/>
      </c>
      <c r="FT52" s="1347" t="str">
        <f t="shared" si="7"/>
        <v/>
      </c>
      <c r="FU52" s="1347" t="str">
        <f t="shared" si="8"/>
        <v/>
      </c>
    </row>
    <row r="53" spans="1:177" ht="16.5" thickBot="1" x14ac:dyDescent="0.3">
      <c r="A53" s="1338"/>
      <c r="B53" s="1373" t="s">
        <v>428</v>
      </c>
      <c r="C53" s="1288"/>
      <c r="D53" s="1346"/>
      <c r="E53" s="1400"/>
      <c r="F53" s="1400"/>
      <c r="G53" s="1346"/>
      <c r="H53" s="1346"/>
      <c r="I53" s="1346"/>
      <c r="J53" s="1346"/>
      <c r="K53" s="1346"/>
      <c r="L53" s="1346"/>
      <c r="M53" s="1400"/>
      <c r="N53" s="1346"/>
      <c r="O53" s="1346"/>
      <c r="P53" s="1346"/>
      <c r="Q53" s="1392"/>
      <c r="R53" s="1392"/>
      <c r="S53" s="1392"/>
      <c r="T53" s="1393"/>
      <c r="U53" s="1391"/>
      <c r="V53" s="1392"/>
      <c r="W53" s="1346"/>
      <c r="X53" s="1392"/>
      <c r="Y53" s="1392"/>
      <c r="Z53" s="1392"/>
      <c r="AA53" s="1346"/>
      <c r="AB53" s="1392"/>
      <c r="AC53" s="1392"/>
      <c r="AD53" s="1392"/>
      <c r="AE53" s="1392"/>
      <c r="AF53" s="1392"/>
      <c r="AG53" s="1392"/>
      <c r="AH53" s="1393"/>
      <c r="AI53" s="1391"/>
      <c r="AJ53" s="1392"/>
      <c r="AK53" s="1392"/>
      <c r="AL53" s="1392"/>
      <c r="AM53" s="1392"/>
      <c r="AN53" s="1392"/>
      <c r="AO53" s="1392"/>
      <c r="AP53" s="1392"/>
      <c r="AQ53" s="1392"/>
      <c r="AR53" s="1392"/>
      <c r="AS53" s="1392"/>
      <c r="AT53" s="1392"/>
      <c r="AU53" s="1393"/>
      <c r="AV53" s="1392"/>
      <c r="AW53" s="1418"/>
      <c r="AX53" s="1418"/>
      <c r="AY53" s="1392"/>
      <c r="AZ53" s="1400"/>
      <c r="BA53" s="1418"/>
      <c r="BB53" s="1392"/>
      <c r="BC53" s="1392"/>
      <c r="BD53" s="1393"/>
      <c r="BE53" s="1421"/>
      <c r="BF53" s="1346"/>
      <c r="BG53" s="1389"/>
      <c r="BH53" s="1392"/>
      <c r="BI53" s="1392"/>
      <c r="BJ53" s="1418"/>
      <c r="BK53" s="1392"/>
      <c r="BL53" s="1392"/>
      <c r="BM53" s="1392"/>
      <c r="BN53" s="1392"/>
      <c r="BO53" s="1392"/>
      <c r="BP53" s="1392"/>
      <c r="BQ53" s="1392"/>
      <c r="BR53" s="1392"/>
      <c r="BS53" s="1392"/>
      <c r="BT53" s="1393"/>
      <c r="BU53" s="1421"/>
      <c r="BV53" s="1392"/>
      <c r="BW53" s="1392"/>
      <c r="BX53" s="1392"/>
      <c r="BY53" s="1392"/>
      <c r="BZ53" s="1392"/>
      <c r="CA53" s="1392"/>
      <c r="CB53" s="1392"/>
      <c r="CC53" s="1392"/>
      <c r="CD53" s="1392"/>
      <c r="CE53" s="1392"/>
      <c r="CF53" s="1392"/>
      <c r="CG53" s="1392"/>
      <c r="CH53" s="1346"/>
      <c r="CI53" s="1346"/>
      <c r="CJ53" s="1393"/>
      <c r="CK53" s="1418"/>
      <c r="CL53" s="1392"/>
      <c r="CM53" s="1392"/>
      <c r="CN53" s="1392"/>
      <c r="CO53" s="1392"/>
      <c r="CP53" s="1392"/>
      <c r="CQ53" s="1392"/>
      <c r="CR53" s="1392"/>
      <c r="CS53" s="1392"/>
      <c r="CT53" s="1392"/>
      <c r="CU53" s="1392"/>
      <c r="CV53" s="1392"/>
      <c r="CW53" s="1392"/>
      <c r="CX53" s="1392"/>
      <c r="CY53" s="1421"/>
      <c r="CZ53" s="1392"/>
      <c r="DA53" s="1392"/>
      <c r="DB53" s="1392"/>
      <c r="DC53" s="1392"/>
      <c r="DD53" s="1392"/>
      <c r="DE53" s="1392"/>
      <c r="DF53" s="1392"/>
      <c r="DG53" s="1392"/>
      <c r="DH53" s="1346"/>
      <c r="DI53" s="1392"/>
      <c r="DJ53" s="1392"/>
      <c r="DK53" s="1393"/>
      <c r="DL53" s="1391"/>
      <c r="DM53" s="1392"/>
      <c r="DN53" s="1392"/>
      <c r="DO53" s="1392"/>
      <c r="DP53" s="1392"/>
      <c r="DQ53" s="1407"/>
      <c r="DR53" s="1407"/>
      <c r="DS53" s="1407"/>
      <c r="DT53" s="1394"/>
      <c r="DU53" s="1407"/>
      <c r="DV53" s="1407"/>
      <c r="DW53" s="1407"/>
      <c r="DX53" s="1394"/>
      <c r="DY53" s="1408"/>
      <c r="DZ53" s="1391"/>
      <c r="EA53" s="1389"/>
      <c r="EB53" s="1389"/>
      <c r="EC53" s="1389"/>
      <c r="ED53" s="1346"/>
      <c r="EE53" s="1346"/>
      <c r="EF53" s="1346"/>
      <c r="EG53" s="1346"/>
      <c r="EH53" s="1346"/>
      <c r="EI53" s="1346"/>
      <c r="EJ53" s="1346"/>
      <c r="EK53" s="1392"/>
      <c r="EL53" s="1346"/>
      <c r="EM53" s="1455"/>
      <c r="EN53" s="1346"/>
      <c r="EO53" s="1346"/>
      <c r="EP53" s="1346"/>
      <c r="EQ53" s="1346"/>
      <c r="ER53" s="1346"/>
      <c r="ES53" s="1455"/>
      <c r="ET53" s="1455"/>
      <c r="EU53" s="1346"/>
      <c r="EV53" s="1346"/>
      <c r="EW53" s="1346"/>
      <c r="EX53" s="1392"/>
      <c r="EY53" s="1391"/>
      <c r="EZ53" s="1346"/>
      <c r="FA53" s="1346"/>
      <c r="FB53" s="1346"/>
      <c r="FC53" s="1346"/>
      <c r="FD53" s="1346"/>
      <c r="FE53" s="1346"/>
      <c r="FF53" s="218"/>
      <c r="FG53" s="396"/>
      <c r="FH53" s="396"/>
      <c r="FI53" s="396"/>
      <c r="FJ53" s="396"/>
      <c r="FK53" s="396"/>
      <c r="FL53" s="1291"/>
      <c r="FM53" s="1347"/>
      <c r="FN53" s="1347"/>
      <c r="FO53" s="1347"/>
      <c r="FP53" s="1347"/>
      <c r="FQ53" s="1347"/>
      <c r="FR53" s="1347"/>
      <c r="FS53" s="1347"/>
      <c r="FT53" s="1347"/>
      <c r="FU53" s="1347" t="str">
        <f t="shared" si="8"/>
        <v/>
      </c>
    </row>
    <row r="54" spans="1:177" ht="16.5" thickBot="1" x14ac:dyDescent="0.3">
      <c r="A54" s="1338">
        <v>36</v>
      </c>
      <c r="B54" s="1152" t="s">
        <v>1097</v>
      </c>
      <c r="C54" s="1288">
        <v>1</v>
      </c>
      <c r="D54" s="1346"/>
      <c r="E54" s="1400"/>
      <c r="F54" s="1400"/>
      <c r="G54" s="1346"/>
      <c r="H54" s="1346"/>
      <c r="I54" s="1346"/>
      <c r="J54" s="1346"/>
      <c r="K54" s="1346"/>
      <c r="L54" s="1346"/>
      <c r="M54" s="1400"/>
      <c r="N54" s="1346"/>
      <c r="O54" s="1346"/>
      <c r="P54" s="1346">
        <v>1</v>
      </c>
      <c r="Q54" s="1392"/>
      <c r="R54" s="1392"/>
      <c r="S54" s="1392"/>
      <c r="T54" s="1393">
        <v>1</v>
      </c>
      <c r="U54" s="1391"/>
      <c r="V54" s="1346"/>
      <c r="W54" s="1346">
        <v>1</v>
      </c>
      <c r="X54" s="1346"/>
      <c r="Y54" s="1346"/>
      <c r="Z54" s="1346"/>
      <c r="AA54" s="1346"/>
      <c r="AB54" s="1346"/>
      <c r="AC54" s="1346"/>
      <c r="AD54" s="1346"/>
      <c r="AE54" s="1346"/>
      <c r="AF54" s="1346"/>
      <c r="AG54" s="1346"/>
      <c r="AH54" s="1393">
        <v>1</v>
      </c>
      <c r="AI54" s="1391"/>
      <c r="AJ54" s="1346"/>
      <c r="AK54" s="1346"/>
      <c r="AL54" s="1346"/>
      <c r="AM54" s="1346"/>
      <c r="AN54" s="1346"/>
      <c r="AO54" s="1346"/>
      <c r="AP54" s="1392"/>
      <c r="AQ54" s="1392"/>
      <c r="AR54" s="1392"/>
      <c r="AS54" s="1392"/>
      <c r="AT54" s="1392"/>
      <c r="AU54" s="1393"/>
      <c r="AV54" s="1397"/>
      <c r="AW54" s="1389"/>
      <c r="AX54" s="1389">
        <v>1</v>
      </c>
      <c r="AY54" s="1346"/>
      <c r="AZ54" s="1400">
        <v>1</v>
      </c>
      <c r="BA54" s="1389"/>
      <c r="BB54" s="1346"/>
      <c r="BC54" s="1392"/>
      <c r="BD54" s="1393"/>
      <c r="BE54" s="1391"/>
      <c r="BF54" s="1346">
        <v>1</v>
      </c>
      <c r="BG54" s="1389"/>
      <c r="BH54" s="1346"/>
      <c r="BI54" s="1346"/>
      <c r="BJ54" s="1389">
        <v>1</v>
      </c>
      <c r="BK54" s="1346"/>
      <c r="BL54" s="1346"/>
      <c r="BM54" s="1346"/>
      <c r="BN54" s="1346"/>
      <c r="BO54" s="1346"/>
      <c r="BP54" s="1346"/>
      <c r="BQ54" s="1346"/>
      <c r="BR54" s="1346">
        <v>1</v>
      </c>
      <c r="BS54" s="1346"/>
      <c r="BT54" s="1393"/>
      <c r="BU54" s="1391"/>
      <c r="BV54" s="1346"/>
      <c r="BW54" s="1346"/>
      <c r="BX54" s="1346"/>
      <c r="BY54" s="1397">
        <v>1</v>
      </c>
      <c r="BZ54" s="1346"/>
      <c r="CA54" s="1346"/>
      <c r="CB54" s="1346"/>
      <c r="CC54" s="1346">
        <v>1</v>
      </c>
      <c r="CD54" s="1346"/>
      <c r="CE54" s="1346"/>
      <c r="CF54" s="1346"/>
      <c r="CG54" s="1346"/>
      <c r="CH54" s="1346"/>
      <c r="CI54" s="1346"/>
      <c r="CJ54" s="1393"/>
      <c r="CK54" s="1389">
        <v>1</v>
      </c>
      <c r="CL54" s="1346"/>
      <c r="CM54" s="1346"/>
      <c r="CN54" s="1346"/>
      <c r="CO54" s="1392"/>
      <c r="CP54" s="1346"/>
      <c r="CQ54" s="1346"/>
      <c r="CR54" s="1346">
        <v>1</v>
      </c>
      <c r="CS54" s="1346"/>
      <c r="CT54" s="1346"/>
      <c r="CU54" s="1346"/>
      <c r="CV54" s="1346"/>
      <c r="CW54" s="1346"/>
      <c r="CX54" s="1346">
        <v>1</v>
      </c>
      <c r="CY54" s="1391"/>
      <c r="CZ54" s="1346"/>
      <c r="DA54" s="1346"/>
      <c r="DB54" s="1346"/>
      <c r="DC54" s="1346"/>
      <c r="DD54" s="1346"/>
      <c r="DE54" s="1346">
        <v>1</v>
      </c>
      <c r="DF54" s="1346"/>
      <c r="DG54" s="1346"/>
      <c r="DH54" s="1346"/>
      <c r="DI54" s="1346"/>
      <c r="DJ54" s="1392"/>
      <c r="DK54" s="1422">
        <v>1</v>
      </c>
      <c r="DL54" s="1391"/>
      <c r="DM54" s="1346"/>
      <c r="DN54" s="1346">
        <v>1</v>
      </c>
      <c r="DO54" s="1346"/>
      <c r="DP54" s="1346"/>
      <c r="DQ54" s="1410">
        <v>1</v>
      </c>
      <c r="DR54" s="1346"/>
      <c r="DS54" s="1346"/>
      <c r="DT54" s="1346"/>
      <c r="DU54" s="1346"/>
      <c r="DV54" s="1346"/>
      <c r="DW54" s="1346"/>
      <c r="DX54" s="1346"/>
      <c r="DY54" s="1393"/>
      <c r="DZ54" s="1391">
        <v>1</v>
      </c>
      <c r="EA54" s="1389"/>
      <c r="EB54" s="1346"/>
      <c r="EC54" s="1346"/>
      <c r="ED54" s="1346"/>
      <c r="EE54" s="1346"/>
      <c r="EF54" s="1346"/>
      <c r="EG54" s="1346"/>
      <c r="EH54" s="1346"/>
      <c r="EI54" s="1346"/>
      <c r="EJ54" s="1346"/>
      <c r="EK54" s="1392"/>
      <c r="EL54" s="1346"/>
      <c r="EM54" s="1455"/>
      <c r="EN54" s="1346"/>
      <c r="EO54" s="1346"/>
      <c r="EP54" s="1346"/>
      <c r="EQ54" s="1346"/>
      <c r="ER54" s="1346"/>
      <c r="ES54" s="1455">
        <v>1</v>
      </c>
      <c r="ET54" s="1455"/>
      <c r="EU54" s="1346"/>
      <c r="EV54" s="1346"/>
      <c r="EW54" s="1346"/>
      <c r="EX54" s="1392"/>
      <c r="EY54" s="1391"/>
      <c r="EZ54" s="1346"/>
      <c r="FA54" s="1346"/>
      <c r="FB54" s="1346"/>
      <c r="FC54" s="1346"/>
      <c r="FD54" s="1346"/>
      <c r="FE54" s="1346"/>
      <c r="FF54" s="218">
        <f t="shared" ref="FF54:FF66" si="23">SUM(D54+G54+N54+R54+U54+Y54+AC54+AL54+AR54+AX54+BD54+BH54+BP54+CA54+CG54+CM54+CS54+CY54+DC54+DI54+DO54+DS54+DX54+EE54+EV54)</f>
        <v>1</v>
      </c>
      <c r="FG54" s="396">
        <f t="shared" ref="FG54:FG66" si="24">SUM(H54+K54+O54+S54+V54+Z54+AD54+AG54+AI54+AM54+AO54+AS54+AU54+AY54+BA54+BE54+BI54+BK54+BQ54+BV54+CB54+CE54+CH54+CK54+CN54+CQ54+CT54+CW54+CZ54+DD54+DF54+DJ54+DM54+DP54+DT54+DV54+DY54+EB54+EF54+EP54+EW54)</f>
        <v>1</v>
      </c>
      <c r="FH54" s="396">
        <f t="shared" ref="FH54:FH66" si="25">SUM(C54+I54+L54+P54+T54+W54+AA54+AE54+AH54+AJ54+AN54+AP54+AT54+AV54+BB54+BF54+BJ54+BN54+BR54+BY54+CC54+CF54+CI54+CL54+CO54+CR54+CU54+CX54+DA54+DE54+DG54+DK54+DN54+DQ54+DU54+DW54+DZ54+EC54+EI54+ER54+EX54)</f>
        <v>17</v>
      </c>
      <c r="FI54" s="396">
        <f t="shared" ref="FI54:FI66" si="26">SUM(E54+F54+M54+AZ54+EM54+ES54+ET54)</f>
        <v>2</v>
      </c>
      <c r="FJ54" s="396">
        <f t="shared" ref="FJ54:FJ66" si="27">SUM(J54+Q54+X54+AB54+AF54+AK54+AQ54+AW54+BC54+BG54+BO54+CD54+CJ54+CP54+CV54+DB54+DH54+DL54+DR54+EA54+ED54+EM54+EU54)</f>
        <v>0</v>
      </c>
      <c r="FK54" s="396">
        <f t="shared" ref="FK54:FK66" si="28">SUM(BL54+BM54+BS54+BT54+BU54+BW54+BX54+BZ54+EG54+EH54+EJ54+EK54+EL54+EN54+EO54+EQ54+EY54+EZ54+FA54+FB54+FC54+FD54+FE54)</f>
        <v>0</v>
      </c>
      <c r="FL54" s="1291">
        <f t="shared" ref="FL54:FL66" si="29">SUM(FF54:FK54)</f>
        <v>21</v>
      </c>
      <c r="FM54" s="1347" t="str">
        <f t="shared" si="0"/>
        <v/>
      </c>
      <c r="FN54" s="1347" t="str">
        <f t="shared" si="1"/>
        <v/>
      </c>
      <c r="FO54" s="1347" t="str">
        <f t="shared" si="2"/>
        <v/>
      </c>
      <c r="FP54" s="1347" t="str">
        <f t="shared" si="3"/>
        <v/>
      </c>
      <c r="FQ54" s="1347">
        <f t="shared" si="4"/>
        <v>1</v>
      </c>
      <c r="FR54" s="1347" t="str">
        <f t="shared" si="5"/>
        <v/>
      </c>
      <c r="FS54" s="1347" t="str">
        <f t="shared" si="6"/>
        <v/>
      </c>
      <c r="FT54" s="1347" t="str">
        <f t="shared" si="7"/>
        <v/>
      </c>
      <c r="FU54" s="1347" t="str">
        <f t="shared" si="8"/>
        <v/>
      </c>
    </row>
    <row r="55" spans="1:177" ht="16.5" thickBot="1" x14ac:dyDescent="0.3">
      <c r="A55" s="1338">
        <v>37</v>
      </c>
      <c r="B55" s="1152" t="s">
        <v>154</v>
      </c>
      <c r="C55" s="1288">
        <v>1</v>
      </c>
      <c r="D55" s="1346"/>
      <c r="E55" s="1400"/>
      <c r="F55" s="1400"/>
      <c r="G55" s="1346"/>
      <c r="H55" s="1346"/>
      <c r="I55" s="1346"/>
      <c r="J55" s="1346"/>
      <c r="K55" s="1346"/>
      <c r="L55" s="1346"/>
      <c r="M55" s="1400"/>
      <c r="N55" s="1346"/>
      <c r="O55" s="1346"/>
      <c r="P55" s="1346"/>
      <c r="Q55" s="1392"/>
      <c r="R55" s="1392"/>
      <c r="S55" s="1392"/>
      <c r="T55" s="1393"/>
      <c r="U55" s="1391"/>
      <c r="V55" s="1346"/>
      <c r="W55" s="1346"/>
      <c r="X55" s="1346"/>
      <c r="Y55" s="1346"/>
      <c r="Z55" s="1346"/>
      <c r="AA55" s="1346"/>
      <c r="AB55" s="1346"/>
      <c r="AC55" s="1346"/>
      <c r="AD55" s="1346"/>
      <c r="AE55" s="1346"/>
      <c r="AF55" s="1346"/>
      <c r="AG55" s="1346"/>
      <c r="AH55" s="1393"/>
      <c r="AI55" s="1391"/>
      <c r="AJ55" s="1346"/>
      <c r="AK55" s="1346"/>
      <c r="AL55" s="1346"/>
      <c r="AM55" s="1346"/>
      <c r="AN55" s="1346"/>
      <c r="AO55" s="1346"/>
      <c r="AP55" s="1392"/>
      <c r="AQ55" s="1392"/>
      <c r="AR55" s="1392"/>
      <c r="AS55" s="1392"/>
      <c r="AT55" s="1392"/>
      <c r="AU55" s="1393"/>
      <c r="AV55" s="1346"/>
      <c r="AW55" s="1389"/>
      <c r="AX55" s="1389"/>
      <c r="AY55" s="1346"/>
      <c r="AZ55" s="1400">
        <v>1</v>
      </c>
      <c r="BA55" s="1389"/>
      <c r="BB55" s="1346">
        <v>1</v>
      </c>
      <c r="BC55" s="1392"/>
      <c r="BD55" s="1393"/>
      <c r="BE55" s="1391"/>
      <c r="BF55" s="1346"/>
      <c r="BG55" s="1389"/>
      <c r="BH55" s="1346"/>
      <c r="BI55" s="1346"/>
      <c r="BJ55" s="1389"/>
      <c r="BK55" s="1346"/>
      <c r="BL55" s="1346"/>
      <c r="BM55" s="1346"/>
      <c r="BN55" s="1346"/>
      <c r="BO55" s="1346"/>
      <c r="BP55" s="1346"/>
      <c r="BQ55" s="1346"/>
      <c r="BR55" s="1346"/>
      <c r="BS55" s="1346"/>
      <c r="BT55" s="1393"/>
      <c r="BU55" s="1391"/>
      <c r="BV55" s="1346"/>
      <c r="BW55" s="1346"/>
      <c r="BX55" s="1346"/>
      <c r="BY55" s="1346"/>
      <c r="BZ55" s="1346"/>
      <c r="CA55" s="1346"/>
      <c r="CB55" s="1346"/>
      <c r="CC55" s="1346"/>
      <c r="CD55" s="1346"/>
      <c r="CE55" s="1346"/>
      <c r="CF55" s="1346"/>
      <c r="CG55" s="1346"/>
      <c r="CH55" s="1346"/>
      <c r="CI55" s="1346"/>
      <c r="CJ55" s="1393"/>
      <c r="CK55" s="1389"/>
      <c r="CL55" s="1346"/>
      <c r="CM55" s="1346"/>
      <c r="CN55" s="1346"/>
      <c r="CO55" s="1392"/>
      <c r="CP55" s="1346"/>
      <c r="CQ55" s="1346"/>
      <c r="CR55" s="1346"/>
      <c r="CS55" s="1346"/>
      <c r="CT55" s="1346"/>
      <c r="CU55" s="1346"/>
      <c r="CV55" s="1346"/>
      <c r="CW55" s="1346"/>
      <c r="CX55" s="1346"/>
      <c r="CY55" s="1391"/>
      <c r="CZ55" s="1346"/>
      <c r="DA55" s="1346"/>
      <c r="DB55" s="1346"/>
      <c r="DC55" s="1346"/>
      <c r="DD55" s="1346"/>
      <c r="DE55" s="1346"/>
      <c r="DF55" s="1346"/>
      <c r="DG55" s="1346"/>
      <c r="DH55" s="1346"/>
      <c r="DI55" s="1346"/>
      <c r="DJ55" s="1392"/>
      <c r="DK55" s="1393"/>
      <c r="DL55" s="1391"/>
      <c r="DM55" s="1346"/>
      <c r="DN55" s="1346"/>
      <c r="DO55" s="1346"/>
      <c r="DP55" s="1346"/>
      <c r="DQ55" s="1346"/>
      <c r="DR55" s="1346"/>
      <c r="DS55" s="1346"/>
      <c r="DT55" s="1346"/>
      <c r="DU55" s="1346"/>
      <c r="DV55" s="1346"/>
      <c r="DW55" s="1346"/>
      <c r="DX55" s="1346"/>
      <c r="DY55" s="1393"/>
      <c r="DZ55" s="1391">
        <v>1</v>
      </c>
      <c r="EA55" s="1389"/>
      <c r="EB55" s="1346"/>
      <c r="EC55" s="1346"/>
      <c r="ED55" s="1346"/>
      <c r="EE55" s="1346"/>
      <c r="EF55" s="1346"/>
      <c r="EG55" s="1346"/>
      <c r="EH55" s="1346"/>
      <c r="EI55" s="1346"/>
      <c r="EJ55" s="1346"/>
      <c r="EK55" s="1392"/>
      <c r="EL55" s="1346"/>
      <c r="EM55" s="1455"/>
      <c r="EN55" s="1346"/>
      <c r="EO55" s="1346"/>
      <c r="EP55" s="1346"/>
      <c r="EQ55" s="1346"/>
      <c r="ER55" s="1346"/>
      <c r="ES55" s="1455"/>
      <c r="ET55" s="1455"/>
      <c r="EU55" s="1346"/>
      <c r="EV55" s="1346"/>
      <c r="EW55" s="1346"/>
      <c r="EX55" s="1392"/>
      <c r="EY55" s="1391"/>
      <c r="EZ55" s="1346"/>
      <c r="FA55" s="1346"/>
      <c r="FB55" s="1346"/>
      <c r="FC55" s="1346"/>
      <c r="FD55" s="1346"/>
      <c r="FE55" s="1346"/>
      <c r="FF55" s="218">
        <f t="shared" si="23"/>
        <v>0</v>
      </c>
      <c r="FG55" s="396">
        <f t="shared" si="24"/>
        <v>0</v>
      </c>
      <c r="FH55" s="396">
        <f t="shared" si="25"/>
        <v>3</v>
      </c>
      <c r="FI55" s="396">
        <f t="shared" si="26"/>
        <v>1</v>
      </c>
      <c r="FJ55" s="396">
        <f t="shared" si="27"/>
        <v>0</v>
      </c>
      <c r="FK55" s="396">
        <f t="shared" si="28"/>
        <v>0</v>
      </c>
      <c r="FL55" s="1291">
        <f t="shared" si="29"/>
        <v>4</v>
      </c>
      <c r="FM55" s="1347" t="str">
        <f t="shared" si="0"/>
        <v/>
      </c>
      <c r="FN55" s="1347">
        <f t="shared" si="1"/>
        <v>1</v>
      </c>
      <c r="FO55" s="1347" t="str">
        <f t="shared" si="2"/>
        <v/>
      </c>
      <c r="FP55" s="1347" t="str">
        <f t="shared" si="3"/>
        <v/>
      </c>
      <c r="FQ55" s="1347" t="str">
        <f t="shared" si="4"/>
        <v/>
      </c>
      <c r="FR55" s="1347" t="str">
        <f t="shared" si="5"/>
        <v/>
      </c>
      <c r="FS55" s="1347" t="str">
        <f t="shared" si="6"/>
        <v/>
      </c>
      <c r="FT55" s="1347" t="str">
        <f t="shared" si="7"/>
        <v/>
      </c>
      <c r="FU55" s="1347" t="str">
        <f t="shared" si="8"/>
        <v/>
      </c>
    </row>
    <row r="56" spans="1:177" ht="16.5" thickBot="1" x14ac:dyDescent="0.3">
      <c r="A56" s="1338">
        <v>38</v>
      </c>
      <c r="B56" s="1152" t="s">
        <v>79</v>
      </c>
      <c r="C56" s="1389"/>
      <c r="D56" s="1346"/>
      <c r="E56" s="1400"/>
      <c r="F56" s="1400"/>
      <c r="G56" s="1346"/>
      <c r="H56" s="1346"/>
      <c r="I56" s="1346"/>
      <c r="J56" s="1346"/>
      <c r="K56" s="1346"/>
      <c r="L56" s="1346"/>
      <c r="M56" s="1400">
        <v>1</v>
      </c>
      <c r="N56" s="1346"/>
      <c r="O56" s="1346"/>
      <c r="P56" s="1346"/>
      <c r="Q56" s="1392"/>
      <c r="R56" s="1392"/>
      <c r="S56" s="1392"/>
      <c r="T56" s="1393"/>
      <c r="U56" s="1391"/>
      <c r="V56" s="1346"/>
      <c r="W56" s="1399"/>
      <c r="X56" s="1399"/>
      <c r="Y56" s="1399"/>
      <c r="Z56" s="1346"/>
      <c r="AA56" s="1399"/>
      <c r="AB56" s="1399"/>
      <c r="AC56" s="1346">
        <v>1</v>
      </c>
      <c r="AD56" s="1346"/>
      <c r="AE56" s="1346"/>
      <c r="AF56" s="1346"/>
      <c r="AG56" s="1346"/>
      <c r="AH56" s="1393"/>
      <c r="AI56" s="1391"/>
      <c r="AJ56" s="1346"/>
      <c r="AK56" s="1346"/>
      <c r="AL56" s="1346"/>
      <c r="AM56" s="1346"/>
      <c r="AN56" s="1346"/>
      <c r="AO56" s="1346"/>
      <c r="AP56" s="1392"/>
      <c r="AQ56" s="1392"/>
      <c r="AR56" s="1392"/>
      <c r="AS56" s="1392"/>
      <c r="AT56" s="1392"/>
      <c r="AU56" s="1393"/>
      <c r="AV56" s="1346"/>
      <c r="AW56" s="1389"/>
      <c r="AX56" s="1389">
        <v>1</v>
      </c>
      <c r="AY56" s="1346"/>
      <c r="AZ56" s="1400">
        <v>1</v>
      </c>
      <c r="BA56" s="1389"/>
      <c r="BB56" s="1346"/>
      <c r="BC56" s="1392"/>
      <c r="BD56" s="1393"/>
      <c r="BE56" s="1391"/>
      <c r="BF56" s="1346"/>
      <c r="BG56" s="1389"/>
      <c r="BH56" s="1346"/>
      <c r="BI56" s="1346"/>
      <c r="BJ56" s="1389"/>
      <c r="BK56" s="1346"/>
      <c r="BL56" s="1346"/>
      <c r="BM56" s="1346"/>
      <c r="BN56" s="1346"/>
      <c r="BO56" s="1346"/>
      <c r="BP56" s="1346">
        <v>1</v>
      </c>
      <c r="BQ56" s="1346"/>
      <c r="BR56" s="1346"/>
      <c r="BS56" s="1346"/>
      <c r="BT56" s="1393"/>
      <c r="BU56" s="1391"/>
      <c r="BV56" s="1346"/>
      <c r="BW56" s="1346"/>
      <c r="BX56" s="1346"/>
      <c r="BY56" s="1346"/>
      <c r="BZ56" s="1346"/>
      <c r="CA56" s="1346">
        <v>1</v>
      </c>
      <c r="CB56" s="1346"/>
      <c r="CC56" s="1346"/>
      <c r="CD56" s="1346"/>
      <c r="CE56" s="1394"/>
      <c r="CF56" s="1346"/>
      <c r="CG56" s="1346"/>
      <c r="CH56" s="1346"/>
      <c r="CI56" s="1346"/>
      <c r="CJ56" s="1393"/>
      <c r="CK56" s="1389"/>
      <c r="CL56" s="1346"/>
      <c r="CM56" s="1346"/>
      <c r="CN56" s="1346"/>
      <c r="CO56" s="1392"/>
      <c r="CP56" s="1346"/>
      <c r="CQ56" s="1346"/>
      <c r="CR56" s="1346"/>
      <c r="CS56" s="1346"/>
      <c r="CT56" s="1346"/>
      <c r="CU56" s="1346"/>
      <c r="CV56" s="1346"/>
      <c r="CW56" s="1346"/>
      <c r="CX56" s="1346"/>
      <c r="CY56" s="1391"/>
      <c r="CZ56" s="1346"/>
      <c r="DA56" s="1346"/>
      <c r="DB56" s="1346"/>
      <c r="DC56" s="1346"/>
      <c r="DD56" s="1346"/>
      <c r="DE56" s="1346"/>
      <c r="DF56" s="1346"/>
      <c r="DG56" s="1346"/>
      <c r="DH56" s="1346"/>
      <c r="DI56" s="1346"/>
      <c r="DJ56" s="1392"/>
      <c r="DK56" s="1393"/>
      <c r="DL56" s="1391"/>
      <c r="DM56" s="1346"/>
      <c r="DN56" s="1346"/>
      <c r="DO56" s="1346"/>
      <c r="DP56" s="1346"/>
      <c r="DQ56" s="1346"/>
      <c r="DR56" s="1346"/>
      <c r="DS56" s="1346"/>
      <c r="DT56" s="1346"/>
      <c r="DU56" s="1346"/>
      <c r="DV56" s="1346"/>
      <c r="DW56" s="1346"/>
      <c r="DX56" s="1346"/>
      <c r="DY56" s="1393"/>
      <c r="DZ56" s="1391"/>
      <c r="EA56" s="1389"/>
      <c r="EB56" s="1346"/>
      <c r="EC56" s="1346"/>
      <c r="ED56" s="1346"/>
      <c r="EE56" s="1346"/>
      <c r="EF56" s="1346"/>
      <c r="EG56" s="1346"/>
      <c r="EH56" s="1346"/>
      <c r="EI56" s="1346"/>
      <c r="EJ56" s="1346"/>
      <c r="EK56" s="1392"/>
      <c r="EL56" s="1346"/>
      <c r="EM56" s="1455"/>
      <c r="EN56" s="1346"/>
      <c r="EO56" s="1346"/>
      <c r="EP56" s="1346"/>
      <c r="EQ56" s="1346"/>
      <c r="ER56" s="1346"/>
      <c r="ES56" s="1455"/>
      <c r="ET56" s="1455"/>
      <c r="EU56" s="1346"/>
      <c r="EV56" s="1346"/>
      <c r="EW56" s="1346"/>
      <c r="EX56" s="1392"/>
      <c r="EY56" s="1391"/>
      <c r="EZ56" s="1346"/>
      <c r="FA56" s="1346"/>
      <c r="FB56" s="1346"/>
      <c r="FC56" s="1346"/>
      <c r="FD56" s="1346"/>
      <c r="FE56" s="1346"/>
      <c r="FF56" s="218">
        <f t="shared" si="23"/>
        <v>4</v>
      </c>
      <c r="FG56" s="396">
        <f t="shared" si="24"/>
        <v>0</v>
      </c>
      <c r="FH56" s="396">
        <f t="shared" si="25"/>
        <v>0</v>
      </c>
      <c r="FI56" s="396">
        <f t="shared" si="26"/>
        <v>2</v>
      </c>
      <c r="FJ56" s="396">
        <f t="shared" si="27"/>
        <v>0</v>
      </c>
      <c r="FK56" s="396">
        <f t="shared" si="28"/>
        <v>0</v>
      </c>
      <c r="FL56" s="1291">
        <f t="shared" si="29"/>
        <v>6</v>
      </c>
      <c r="FM56" s="1347" t="str">
        <f t="shared" si="0"/>
        <v/>
      </c>
      <c r="FN56" s="1347" t="str">
        <f t="shared" si="1"/>
        <v/>
      </c>
      <c r="FO56" s="1347">
        <f t="shared" si="2"/>
        <v>1</v>
      </c>
      <c r="FP56" s="1347" t="str">
        <f t="shared" si="3"/>
        <v/>
      </c>
      <c r="FQ56" s="1347" t="str">
        <f t="shared" si="4"/>
        <v/>
      </c>
      <c r="FR56" s="1347" t="str">
        <f t="shared" si="5"/>
        <v/>
      </c>
      <c r="FS56" s="1347" t="str">
        <f t="shared" si="6"/>
        <v/>
      </c>
      <c r="FT56" s="1347" t="str">
        <f t="shared" si="7"/>
        <v/>
      </c>
      <c r="FU56" s="1347" t="str">
        <f t="shared" si="8"/>
        <v/>
      </c>
    </row>
    <row r="57" spans="1:177" ht="16.5" thickBot="1" x14ac:dyDescent="0.3">
      <c r="A57" s="1338">
        <v>39</v>
      </c>
      <c r="B57" s="1152" t="s">
        <v>417</v>
      </c>
      <c r="C57" s="1288"/>
      <c r="D57" s="1346"/>
      <c r="E57" s="1400"/>
      <c r="F57" s="1400"/>
      <c r="G57" s="1346"/>
      <c r="H57" s="1346"/>
      <c r="I57" s="1346"/>
      <c r="J57" s="1346"/>
      <c r="K57" s="1346"/>
      <c r="L57" s="1346"/>
      <c r="M57" s="1400">
        <v>1</v>
      </c>
      <c r="N57" s="1346"/>
      <c r="O57" s="1346"/>
      <c r="P57" s="1346"/>
      <c r="Q57" s="1392"/>
      <c r="R57" s="1392"/>
      <c r="S57" s="1392"/>
      <c r="T57" s="1393"/>
      <c r="U57" s="1391"/>
      <c r="V57" s="1346"/>
      <c r="W57" s="1346">
        <v>1</v>
      </c>
      <c r="X57" s="1346"/>
      <c r="Y57" s="1346"/>
      <c r="Z57" s="1346"/>
      <c r="AA57" s="1346"/>
      <c r="AB57" s="1346"/>
      <c r="AC57" s="1346">
        <v>1</v>
      </c>
      <c r="AD57" s="1346"/>
      <c r="AE57" s="1346"/>
      <c r="AF57" s="1346"/>
      <c r="AG57" s="1346"/>
      <c r="AH57" s="1393"/>
      <c r="AI57" s="1391"/>
      <c r="AJ57" s="1346">
        <v>1</v>
      </c>
      <c r="AK57" s="1346"/>
      <c r="AL57" s="1346"/>
      <c r="AM57" s="1346"/>
      <c r="AN57" s="1346"/>
      <c r="AO57" s="1346"/>
      <c r="AP57" s="1392">
        <v>1</v>
      </c>
      <c r="AQ57" s="1392"/>
      <c r="AR57" s="1392"/>
      <c r="AS57" s="1392"/>
      <c r="AT57" s="1392"/>
      <c r="AU57" s="1393"/>
      <c r="AV57" s="1346"/>
      <c r="AW57" s="1389"/>
      <c r="AX57" s="1389">
        <v>1</v>
      </c>
      <c r="AY57" s="1346"/>
      <c r="AZ57" s="1400">
        <v>1</v>
      </c>
      <c r="BA57" s="1389"/>
      <c r="BB57" s="1346"/>
      <c r="BC57" s="1392"/>
      <c r="BD57" s="1393"/>
      <c r="BE57" s="1391"/>
      <c r="BF57" s="1346">
        <v>1</v>
      </c>
      <c r="BG57" s="1389"/>
      <c r="BH57" s="1346"/>
      <c r="BI57" s="1346"/>
      <c r="BJ57" s="1389"/>
      <c r="BK57" s="1346"/>
      <c r="BL57" s="1346"/>
      <c r="BM57" s="1346"/>
      <c r="BN57" s="1346"/>
      <c r="BO57" s="1346"/>
      <c r="BP57" s="1346">
        <v>1</v>
      </c>
      <c r="BQ57" s="1346"/>
      <c r="BR57" s="1346"/>
      <c r="BS57" s="1346"/>
      <c r="BT57" s="1393"/>
      <c r="BU57" s="1391"/>
      <c r="BV57" s="1346"/>
      <c r="BW57" s="1346"/>
      <c r="BX57" s="1346"/>
      <c r="BY57" s="1346"/>
      <c r="BZ57" s="1346"/>
      <c r="CA57" s="1346">
        <v>1</v>
      </c>
      <c r="CB57" s="1346"/>
      <c r="CC57" s="1346">
        <v>1</v>
      </c>
      <c r="CD57" s="1346"/>
      <c r="CE57" s="1346"/>
      <c r="CF57" s="1346"/>
      <c r="CG57" s="1346"/>
      <c r="CH57" s="1346"/>
      <c r="CI57" s="1346"/>
      <c r="CJ57" s="1393"/>
      <c r="CK57" s="1389"/>
      <c r="CL57" s="1346"/>
      <c r="CM57" s="1346"/>
      <c r="CN57" s="1346"/>
      <c r="CO57" s="1392">
        <v>1</v>
      </c>
      <c r="CP57" s="1346"/>
      <c r="CQ57" s="1346"/>
      <c r="CR57" s="1346"/>
      <c r="CS57" s="1346"/>
      <c r="CT57" s="1346"/>
      <c r="CU57" s="1346"/>
      <c r="CV57" s="1346"/>
      <c r="CW57" s="1346"/>
      <c r="CX57" s="1346"/>
      <c r="CY57" s="1391"/>
      <c r="CZ57" s="1346"/>
      <c r="DA57" s="1346"/>
      <c r="DB57" s="1346"/>
      <c r="DC57" s="1346"/>
      <c r="DD57" s="1346"/>
      <c r="DE57" s="1346"/>
      <c r="DF57" s="1346"/>
      <c r="DG57" s="1346"/>
      <c r="DH57" s="1346"/>
      <c r="DI57" s="1346"/>
      <c r="DJ57" s="1392"/>
      <c r="DK57" s="1393">
        <v>1</v>
      </c>
      <c r="DL57" s="1391"/>
      <c r="DM57" s="1346"/>
      <c r="DN57" s="1346"/>
      <c r="DO57" s="1346"/>
      <c r="DP57" s="1346"/>
      <c r="DQ57" s="1346">
        <v>1</v>
      </c>
      <c r="DR57" s="1346"/>
      <c r="DS57" s="1346"/>
      <c r="DT57" s="1346"/>
      <c r="DU57" s="1346"/>
      <c r="DV57" s="1346"/>
      <c r="DW57" s="1346"/>
      <c r="DX57" s="1346"/>
      <c r="DY57" s="1393"/>
      <c r="DZ57" s="1391"/>
      <c r="EA57" s="1389"/>
      <c r="EB57" s="1346"/>
      <c r="EC57" s="1346">
        <v>1</v>
      </c>
      <c r="ED57" s="1346"/>
      <c r="EE57" s="1346"/>
      <c r="EF57" s="1346"/>
      <c r="EG57" s="1346"/>
      <c r="EH57" s="1346"/>
      <c r="EI57" s="1346"/>
      <c r="EJ57" s="1346"/>
      <c r="EK57" s="1392"/>
      <c r="EL57" s="1346"/>
      <c r="EM57" s="1455"/>
      <c r="EN57" s="1346"/>
      <c r="EO57" s="1346"/>
      <c r="EP57" s="1346"/>
      <c r="EQ57" s="1346"/>
      <c r="ER57" s="1346"/>
      <c r="ES57" s="1455"/>
      <c r="ET57" s="1455"/>
      <c r="EU57" s="1346"/>
      <c r="EV57" s="1346"/>
      <c r="EW57" s="1346"/>
      <c r="EX57" s="1392"/>
      <c r="EY57" s="1391"/>
      <c r="EZ57" s="1346"/>
      <c r="FA57" s="1346"/>
      <c r="FB57" s="1346"/>
      <c r="FC57" s="1346"/>
      <c r="FD57" s="1346"/>
      <c r="FE57" s="1346"/>
      <c r="FF57" s="218">
        <f t="shared" si="23"/>
        <v>4</v>
      </c>
      <c r="FG57" s="396">
        <f t="shared" si="24"/>
        <v>0</v>
      </c>
      <c r="FH57" s="396">
        <f t="shared" si="25"/>
        <v>9</v>
      </c>
      <c r="FI57" s="396">
        <f t="shared" si="26"/>
        <v>2</v>
      </c>
      <c r="FJ57" s="396">
        <f t="shared" si="27"/>
        <v>0</v>
      </c>
      <c r="FK57" s="396">
        <f t="shared" si="28"/>
        <v>0</v>
      </c>
      <c r="FL57" s="1291">
        <f t="shared" si="29"/>
        <v>15</v>
      </c>
      <c r="FM57" s="1347" t="str">
        <f t="shared" si="0"/>
        <v/>
      </c>
      <c r="FN57" s="1347" t="str">
        <f t="shared" si="1"/>
        <v/>
      </c>
      <c r="FO57" s="1347" t="str">
        <f t="shared" si="2"/>
        <v/>
      </c>
      <c r="FP57" s="1347">
        <f t="shared" si="3"/>
        <v>1</v>
      </c>
      <c r="FQ57" s="1347" t="str">
        <f t="shared" si="4"/>
        <v/>
      </c>
      <c r="FR57" s="1347" t="str">
        <f t="shared" si="5"/>
        <v/>
      </c>
      <c r="FS57" s="1347" t="str">
        <f t="shared" si="6"/>
        <v/>
      </c>
      <c r="FT57" s="1347" t="str">
        <f t="shared" si="7"/>
        <v/>
      </c>
      <c r="FU57" s="1347" t="str">
        <f t="shared" si="8"/>
        <v/>
      </c>
    </row>
    <row r="58" spans="1:177" ht="16.5" thickBot="1" x14ac:dyDescent="0.3">
      <c r="A58" s="1338">
        <v>40</v>
      </c>
      <c r="B58" s="1152" t="s">
        <v>1032</v>
      </c>
      <c r="C58" s="1412">
        <v>1</v>
      </c>
      <c r="D58" s="1395"/>
      <c r="E58" s="1400"/>
      <c r="F58" s="1400">
        <v>1</v>
      </c>
      <c r="G58" s="1395"/>
      <c r="H58" s="1395">
        <v>1</v>
      </c>
      <c r="I58" s="1395">
        <v>1</v>
      </c>
      <c r="J58" s="1395">
        <v>1</v>
      </c>
      <c r="K58" s="1395"/>
      <c r="L58" s="1395"/>
      <c r="M58" s="1400">
        <v>1</v>
      </c>
      <c r="N58" s="1395"/>
      <c r="O58" s="1397">
        <v>1</v>
      </c>
      <c r="P58" s="1395"/>
      <c r="Q58" s="1413"/>
      <c r="R58" s="1413"/>
      <c r="S58" s="1413">
        <v>1</v>
      </c>
      <c r="T58" s="1398">
        <v>1</v>
      </c>
      <c r="U58" s="1414"/>
      <c r="V58" s="1395">
        <v>1</v>
      </c>
      <c r="W58" s="1395">
        <v>1</v>
      </c>
      <c r="X58" s="1395"/>
      <c r="Y58" s="1395"/>
      <c r="Z58" s="1395"/>
      <c r="AA58" s="1395"/>
      <c r="AB58" s="1395"/>
      <c r="AC58" s="1395"/>
      <c r="AD58" s="1395">
        <v>1</v>
      </c>
      <c r="AE58" s="1395">
        <v>1</v>
      </c>
      <c r="AF58" s="1395"/>
      <c r="AG58" s="1395"/>
      <c r="AH58" s="1398"/>
      <c r="AI58" s="1414">
        <v>1</v>
      </c>
      <c r="AJ58" s="1395"/>
      <c r="AK58" s="1395"/>
      <c r="AL58" s="1395"/>
      <c r="AM58" s="1397">
        <v>1</v>
      </c>
      <c r="AN58" s="1395"/>
      <c r="AO58" s="1395">
        <v>1</v>
      </c>
      <c r="AP58" s="1413"/>
      <c r="AQ58" s="1413"/>
      <c r="AR58" s="1413"/>
      <c r="AS58" s="1413">
        <v>1</v>
      </c>
      <c r="AT58" s="1413"/>
      <c r="AU58" s="1398">
        <v>1</v>
      </c>
      <c r="AV58" s="1396"/>
      <c r="AW58" s="1412"/>
      <c r="AX58" s="1412"/>
      <c r="AY58" s="1395"/>
      <c r="AZ58" s="1400">
        <v>1</v>
      </c>
      <c r="BA58" s="1412">
        <v>1</v>
      </c>
      <c r="BB58" s="1395">
        <v>1</v>
      </c>
      <c r="BC58" s="1413"/>
      <c r="BD58" s="1398"/>
      <c r="BE58" s="1423">
        <v>1</v>
      </c>
      <c r="BF58" s="1412"/>
      <c r="BG58" s="1413"/>
      <c r="BH58" s="1395"/>
      <c r="BI58" s="1395"/>
      <c r="BJ58" s="1412">
        <v>1</v>
      </c>
      <c r="BK58" s="1395"/>
      <c r="BL58" s="1395">
        <v>1</v>
      </c>
      <c r="BM58" s="1395">
        <v>1</v>
      </c>
      <c r="BN58" s="1395"/>
      <c r="BO58" s="1395"/>
      <c r="BP58" s="1395"/>
      <c r="BQ58" s="1395"/>
      <c r="BR58" s="1395"/>
      <c r="BS58" s="1395">
        <v>1</v>
      </c>
      <c r="BT58" s="1398">
        <v>1</v>
      </c>
      <c r="BU58" s="1414">
        <v>1</v>
      </c>
      <c r="BV58" s="1395"/>
      <c r="BW58" s="1395">
        <v>1</v>
      </c>
      <c r="BX58" s="1395">
        <v>1</v>
      </c>
      <c r="BY58" s="1395"/>
      <c r="BZ58" s="1395">
        <v>1</v>
      </c>
      <c r="CA58" s="1395"/>
      <c r="CB58" s="1395"/>
      <c r="CC58" s="1395"/>
      <c r="CD58" s="1395"/>
      <c r="CE58" s="1395"/>
      <c r="CF58" s="1395"/>
      <c r="CG58" s="1395"/>
      <c r="CH58" s="1395"/>
      <c r="CI58" s="1395"/>
      <c r="CJ58" s="1398"/>
      <c r="CK58" s="1412"/>
      <c r="CL58" s="1395"/>
      <c r="CM58" s="1395"/>
      <c r="CN58" s="1395"/>
      <c r="CO58" s="1413">
        <v>1</v>
      </c>
      <c r="CP58" s="1395"/>
      <c r="CQ58" s="1395">
        <v>1</v>
      </c>
      <c r="CR58" s="1395">
        <v>1</v>
      </c>
      <c r="CS58" s="1395"/>
      <c r="CT58" s="1390">
        <v>1</v>
      </c>
      <c r="CU58" s="1410">
        <v>1</v>
      </c>
      <c r="CV58" s="1395"/>
      <c r="CW58" s="1410">
        <v>1</v>
      </c>
      <c r="CX58" s="1395"/>
      <c r="CY58" s="1414"/>
      <c r="CZ58" s="1395"/>
      <c r="DA58" s="1395"/>
      <c r="DB58" s="1395"/>
      <c r="DC58" s="1395"/>
      <c r="DD58" s="1395"/>
      <c r="DE58" s="1395"/>
      <c r="DF58" s="1395"/>
      <c r="DG58" s="1395"/>
      <c r="DH58" s="1395"/>
      <c r="DI58" s="1395"/>
      <c r="DJ58" s="1413"/>
      <c r="DK58" s="1398"/>
      <c r="DL58" s="1414"/>
      <c r="DM58" s="1395"/>
      <c r="DN58" s="1395"/>
      <c r="DO58" s="1395"/>
      <c r="DP58" s="1410">
        <v>1</v>
      </c>
      <c r="DQ58" s="1395"/>
      <c r="DR58" s="1395"/>
      <c r="DS58" s="1395"/>
      <c r="DT58" s="1395"/>
      <c r="DU58" s="1395"/>
      <c r="DV58" s="1395"/>
      <c r="DW58" s="1395"/>
      <c r="DX58" s="1395"/>
      <c r="DY58" s="1398"/>
      <c r="DZ58" s="1414">
        <v>1</v>
      </c>
      <c r="EA58" s="1412"/>
      <c r="EB58" s="1395"/>
      <c r="EC58" s="1395"/>
      <c r="ED58" s="1395"/>
      <c r="EE58" s="1395"/>
      <c r="EF58" s="1395"/>
      <c r="EG58" s="1422">
        <v>1</v>
      </c>
      <c r="EH58" s="1422">
        <v>1</v>
      </c>
      <c r="EI58" s="1395"/>
      <c r="EJ58" s="1422">
        <v>1</v>
      </c>
      <c r="EK58" s="1422">
        <v>1</v>
      </c>
      <c r="EL58" s="1422">
        <v>1</v>
      </c>
      <c r="EM58" s="1455">
        <v>1</v>
      </c>
      <c r="EN58" s="1395"/>
      <c r="EO58" s="1395"/>
      <c r="EP58" s="1395"/>
      <c r="EQ58" s="1395"/>
      <c r="ER58" s="1395"/>
      <c r="ES58" s="1455"/>
      <c r="ET58" s="1455"/>
      <c r="EU58" s="1415"/>
      <c r="EV58" s="1395"/>
      <c r="EW58" s="1395"/>
      <c r="EX58" s="1415">
        <v>1</v>
      </c>
      <c r="EY58" s="1414">
        <v>1</v>
      </c>
      <c r="EZ58" s="1395">
        <v>1</v>
      </c>
      <c r="FA58" s="1395">
        <v>1</v>
      </c>
      <c r="FB58" s="1395">
        <v>1</v>
      </c>
      <c r="FC58" s="1395">
        <v>1</v>
      </c>
      <c r="FD58" s="1395">
        <v>1</v>
      </c>
      <c r="FE58" s="1395">
        <v>1</v>
      </c>
      <c r="FF58" s="218">
        <f t="shared" si="23"/>
        <v>0</v>
      </c>
      <c r="FG58" s="396">
        <f t="shared" si="24"/>
        <v>16</v>
      </c>
      <c r="FH58" s="396">
        <f t="shared" si="25"/>
        <v>12</v>
      </c>
      <c r="FI58" s="396">
        <f t="shared" si="26"/>
        <v>4</v>
      </c>
      <c r="FJ58" s="396">
        <f t="shared" si="27"/>
        <v>2</v>
      </c>
      <c r="FK58" s="396">
        <f t="shared" si="28"/>
        <v>20</v>
      </c>
      <c r="FL58" s="1291">
        <f t="shared" si="29"/>
        <v>54</v>
      </c>
      <c r="FM58" s="1347" t="str">
        <f t="shared" si="0"/>
        <v/>
      </c>
      <c r="FN58" s="1347" t="str">
        <f t="shared" si="1"/>
        <v/>
      </c>
      <c r="FO58" s="1347" t="str">
        <f t="shared" si="2"/>
        <v/>
      </c>
      <c r="FP58" s="1347" t="str">
        <f t="shared" si="3"/>
        <v/>
      </c>
      <c r="FQ58" s="1347" t="str">
        <f t="shared" si="4"/>
        <v/>
      </c>
      <c r="FR58" s="1347" t="str">
        <f t="shared" si="5"/>
        <v/>
      </c>
      <c r="FS58" s="1347" t="str">
        <f t="shared" si="6"/>
        <v/>
      </c>
      <c r="FT58" s="1347">
        <f t="shared" si="7"/>
        <v>1</v>
      </c>
      <c r="FU58" s="1347" t="str">
        <f t="shared" si="8"/>
        <v/>
      </c>
    </row>
    <row r="59" spans="1:177" ht="16.5" thickBot="1" x14ac:dyDescent="0.3">
      <c r="A59" s="1338">
        <v>41</v>
      </c>
      <c r="B59" s="1152" t="s">
        <v>1277</v>
      </c>
      <c r="C59" s="1288">
        <v>1</v>
      </c>
      <c r="D59" s="1346"/>
      <c r="E59" s="1400"/>
      <c r="F59" s="1400"/>
      <c r="G59" s="1346"/>
      <c r="H59" s="1346">
        <v>1</v>
      </c>
      <c r="I59" s="1394">
        <v>1</v>
      </c>
      <c r="J59" s="1346"/>
      <c r="K59" s="1346">
        <v>1</v>
      </c>
      <c r="L59" s="1346"/>
      <c r="M59" s="1400">
        <v>1</v>
      </c>
      <c r="N59" s="1346"/>
      <c r="O59" s="1346"/>
      <c r="P59" s="1346"/>
      <c r="Q59" s="1392"/>
      <c r="R59" s="1392"/>
      <c r="S59" s="1392">
        <v>1</v>
      </c>
      <c r="T59" s="1393">
        <v>1</v>
      </c>
      <c r="U59" s="1391"/>
      <c r="V59" s="1346"/>
      <c r="W59" s="1346">
        <v>1</v>
      </c>
      <c r="X59" s="1346"/>
      <c r="Y59" s="1346"/>
      <c r="Z59" s="1346">
        <v>1</v>
      </c>
      <c r="AA59" s="1346">
        <v>1</v>
      </c>
      <c r="AB59" s="1346"/>
      <c r="AC59" s="1346"/>
      <c r="AD59" s="1346">
        <v>1</v>
      </c>
      <c r="AE59" s="1346">
        <v>1</v>
      </c>
      <c r="AF59" s="1346"/>
      <c r="AG59" s="1346"/>
      <c r="AH59" s="1420"/>
      <c r="AI59" s="1391">
        <v>1</v>
      </c>
      <c r="AJ59" s="1346"/>
      <c r="AK59" s="1346"/>
      <c r="AL59" s="1346"/>
      <c r="AM59" s="1346">
        <v>1</v>
      </c>
      <c r="AN59" s="1346"/>
      <c r="AO59" s="1346">
        <v>1</v>
      </c>
      <c r="AP59" s="1392"/>
      <c r="AQ59" s="1392"/>
      <c r="AR59" s="1392"/>
      <c r="AS59" s="1392">
        <v>1</v>
      </c>
      <c r="AT59" s="1392"/>
      <c r="AU59" s="1393">
        <v>1</v>
      </c>
      <c r="AV59" s="1346"/>
      <c r="AW59" s="1389"/>
      <c r="AX59" s="1389"/>
      <c r="AY59" s="1346"/>
      <c r="AZ59" s="1400">
        <v>1</v>
      </c>
      <c r="BA59" s="1389">
        <v>1</v>
      </c>
      <c r="BB59" s="1346">
        <v>1</v>
      </c>
      <c r="BC59" s="1392"/>
      <c r="BD59" s="1393"/>
      <c r="BE59" s="1391">
        <v>1</v>
      </c>
      <c r="BF59" s="1346">
        <v>1</v>
      </c>
      <c r="BG59" s="1392"/>
      <c r="BH59" s="1346"/>
      <c r="BI59" s="1346"/>
      <c r="BJ59" s="1389">
        <v>1</v>
      </c>
      <c r="BK59" s="1346"/>
      <c r="BL59" s="1346"/>
      <c r="BM59" s="1346"/>
      <c r="BN59" s="1346"/>
      <c r="BO59" s="1346"/>
      <c r="BP59" s="1346"/>
      <c r="BQ59" s="1346"/>
      <c r="BR59" s="1346"/>
      <c r="BS59" s="1346"/>
      <c r="BT59" s="1393"/>
      <c r="BU59" s="1391"/>
      <c r="BV59" s="1346"/>
      <c r="BW59" s="1346"/>
      <c r="BX59" s="1346"/>
      <c r="BY59" s="1346">
        <v>1</v>
      </c>
      <c r="BZ59" s="1346"/>
      <c r="CA59" s="1346"/>
      <c r="CB59" s="1346">
        <v>1</v>
      </c>
      <c r="CC59" s="1346"/>
      <c r="CD59" s="1346"/>
      <c r="CE59" s="1346"/>
      <c r="CF59" s="1346">
        <v>1</v>
      </c>
      <c r="CG59" s="1346"/>
      <c r="CH59" s="1346"/>
      <c r="CI59" s="1346"/>
      <c r="CJ59" s="1393"/>
      <c r="CK59" s="1389"/>
      <c r="CL59" s="1346"/>
      <c r="CM59" s="1346"/>
      <c r="CN59" s="1346">
        <v>1</v>
      </c>
      <c r="CO59" s="1392">
        <v>1</v>
      </c>
      <c r="CP59" s="1346"/>
      <c r="CQ59" s="1346">
        <v>1</v>
      </c>
      <c r="CR59" s="1346">
        <v>1</v>
      </c>
      <c r="CS59" s="1346"/>
      <c r="CT59" s="1346">
        <v>1</v>
      </c>
      <c r="CU59" s="1346">
        <v>1</v>
      </c>
      <c r="CV59" s="1346"/>
      <c r="CW59" s="1346">
        <v>1</v>
      </c>
      <c r="CX59" s="1346">
        <v>1</v>
      </c>
      <c r="CY59" s="1391"/>
      <c r="CZ59" s="1346">
        <v>1</v>
      </c>
      <c r="DA59" s="1346">
        <v>1</v>
      </c>
      <c r="DB59" s="1346"/>
      <c r="DC59" s="1346"/>
      <c r="DD59" s="1346"/>
      <c r="DE59" s="1346"/>
      <c r="DF59" s="1346"/>
      <c r="DG59" s="1346"/>
      <c r="DH59" s="1346"/>
      <c r="DI59" s="1346"/>
      <c r="DJ59" s="1392"/>
      <c r="DK59" s="1393"/>
      <c r="DL59" s="1391"/>
      <c r="DM59" s="1346"/>
      <c r="DN59" s="1346"/>
      <c r="DO59" s="1346"/>
      <c r="DP59" s="1346"/>
      <c r="DQ59" s="1346"/>
      <c r="DR59" s="1346"/>
      <c r="DS59" s="1346"/>
      <c r="DT59" s="1346"/>
      <c r="DU59" s="1346"/>
      <c r="DV59" s="1346"/>
      <c r="DW59" s="1346"/>
      <c r="DX59" s="1346"/>
      <c r="DY59" s="1393"/>
      <c r="DZ59" s="1391">
        <v>1</v>
      </c>
      <c r="EA59" s="1389"/>
      <c r="EB59" s="1346"/>
      <c r="EC59" s="1346"/>
      <c r="ED59" s="1346"/>
      <c r="EE59" s="1346"/>
      <c r="EF59" s="1346"/>
      <c r="EG59" s="1346">
        <v>1</v>
      </c>
      <c r="EH59" s="1346">
        <v>1</v>
      </c>
      <c r="EI59" s="1346"/>
      <c r="EJ59" s="1346">
        <v>1</v>
      </c>
      <c r="EK59" s="1392">
        <v>1</v>
      </c>
      <c r="EL59" s="1346">
        <v>1</v>
      </c>
      <c r="EM59" s="1455">
        <v>1</v>
      </c>
      <c r="EN59" s="1346"/>
      <c r="EO59" s="1346"/>
      <c r="EP59" s="1346"/>
      <c r="EQ59" s="1346"/>
      <c r="ER59" s="1346"/>
      <c r="ES59" s="1455"/>
      <c r="ET59" s="1455"/>
      <c r="EU59" s="1346"/>
      <c r="EV59" s="1346"/>
      <c r="EW59" s="1346"/>
      <c r="EX59" s="1392">
        <v>1</v>
      </c>
      <c r="EY59" s="1391"/>
      <c r="EZ59" s="1346"/>
      <c r="FA59" s="1346"/>
      <c r="FB59" s="1346"/>
      <c r="FC59" s="1346"/>
      <c r="FD59" s="1346"/>
      <c r="FE59" s="1346"/>
      <c r="FF59" s="218">
        <f t="shared" si="23"/>
        <v>0</v>
      </c>
      <c r="FG59" s="396">
        <f t="shared" si="24"/>
        <v>18</v>
      </c>
      <c r="FH59" s="396">
        <f t="shared" si="25"/>
        <v>18</v>
      </c>
      <c r="FI59" s="396">
        <f t="shared" si="26"/>
        <v>3</v>
      </c>
      <c r="FJ59" s="396">
        <f t="shared" si="27"/>
        <v>1</v>
      </c>
      <c r="FK59" s="396">
        <f t="shared" si="28"/>
        <v>5</v>
      </c>
      <c r="FL59" s="1291">
        <f t="shared" si="29"/>
        <v>45</v>
      </c>
      <c r="FM59" s="1347" t="str">
        <f t="shared" si="0"/>
        <v/>
      </c>
      <c r="FN59" s="1347" t="str">
        <f t="shared" si="1"/>
        <v/>
      </c>
      <c r="FO59" s="1347" t="str">
        <f t="shared" si="2"/>
        <v/>
      </c>
      <c r="FP59" s="1347" t="str">
        <f t="shared" si="3"/>
        <v/>
      </c>
      <c r="FQ59" s="1347" t="str">
        <f t="shared" si="4"/>
        <v/>
      </c>
      <c r="FR59" s="1347" t="str">
        <f t="shared" si="5"/>
        <v/>
      </c>
      <c r="FS59" s="1347">
        <f t="shared" si="6"/>
        <v>1</v>
      </c>
      <c r="FT59" s="1347" t="str">
        <f t="shared" si="7"/>
        <v/>
      </c>
      <c r="FU59" s="1347" t="str">
        <f t="shared" si="8"/>
        <v/>
      </c>
    </row>
    <row r="60" spans="1:177" ht="16.5" thickBot="1" x14ac:dyDescent="0.3">
      <c r="A60" s="1338">
        <v>42</v>
      </c>
      <c r="B60" s="1152" t="s">
        <v>575</v>
      </c>
      <c r="C60" s="1288">
        <v>1</v>
      </c>
      <c r="D60" s="1346"/>
      <c r="E60" s="1400"/>
      <c r="F60" s="1400"/>
      <c r="G60" s="1346"/>
      <c r="H60" s="1346"/>
      <c r="I60" s="1346"/>
      <c r="J60" s="1346"/>
      <c r="K60" s="1346"/>
      <c r="L60" s="1346"/>
      <c r="M60" s="1400"/>
      <c r="N60" s="1346"/>
      <c r="O60" s="1346"/>
      <c r="P60" s="1346"/>
      <c r="Q60" s="1392"/>
      <c r="R60" s="1392"/>
      <c r="S60" s="1392"/>
      <c r="T60" s="1393"/>
      <c r="U60" s="1391"/>
      <c r="V60" s="1346"/>
      <c r="W60" s="1346"/>
      <c r="X60" s="1346"/>
      <c r="Y60" s="1346"/>
      <c r="Z60" s="1346"/>
      <c r="AA60" s="1346"/>
      <c r="AB60" s="1346"/>
      <c r="AC60" s="1346"/>
      <c r="AD60" s="1346"/>
      <c r="AE60" s="1346"/>
      <c r="AF60" s="1346"/>
      <c r="AG60" s="1346"/>
      <c r="AH60" s="1393"/>
      <c r="AI60" s="1391"/>
      <c r="AJ60" s="1346"/>
      <c r="AK60" s="1346"/>
      <c r="AL60" s="1346"/>
      <c r="AM60" s="1346"/>
      <c r="AN60" s="1346"/>
      <c r="AO60" s="1346"/>
      <c r="AP60" s="1392"/>
      <c r="AQ60" s="1392"/>
      <c r="AR60" s="1392"/>
      <c r="AS60" s="1392"/>
      <c r="AT60" s="1392"/>
      <c r="AU60" s="1393"/>
      <c r="AV60" s="1346"/>
      <c r="AW60" s="1389"/>
      <c r="AX60" s="1389"/>
      <c r="AY60" s="1346"/>
      <c r="AZ60" s="1400">
        <v>1</v>
      </c>
      <c r="BA60" s="1389"/>
      <c r="BB60" s="1346">
        <v>1</v>
      </c>
      <c r="BC60" s="1392"/>
      <c r="BD60" s="1393"/>
      <c r="BE60" s="1391"/>
      <c r="BF60" s="1346"/>
      <c r="BG60" s="1389"/>
      <c r="BH60" s="1346"/>
      <c r="BI60" s="1346"/>
      <c r="BJ60" s="1389"/>
      <c r="BK60" s="1346"/>
      <c r="BL60" s="1346"/>
      <c r="BM60" s="1346"/>
      <c r="BN60" s="1346"/>
      <c r="BO60" s="1346"/>
      <c r="BP60" s="1346"/>
      <c r="BQ60" s="1346"/>
      <c r="BR60" s="1346"/>
      <c r="BS60" s="1346"/>
      <c r="BT60" s="1393"/>
      <c r="BU60" s="1391"/>
      <c r="BV60" s="1346"/>
      <c r="BW60" s="1346"/>
      <c r="BX60" s="1346"/>
      <c r="BY60" s="1346"/>
      <c r="BZ60" s="1346"/>
      <c r="CA60" s="1346"/>
      <c r="CB60" s="1346"/>
      <c r="CC60" s="1346"/>
      <c r="CD60" s="1346"/>
      <c r="CE60" s="1346"/>
      <c r="CF60" s="1346"/>
      <c r="CG60" s="1346"/>
      <c r="CH60" s="1346"/>
      <c r="CI60" s="1346"/>
      <c r="CJ60" s="1393"/>
      <c r="CK60" s="1389"/>
      <c r="CL60" s="1346"/>
      <c r="CM60" s="1346"/>
      <c r="CN60" s="1346"/>
      <c r="CO60" s="1392"/>
      <c r="CP60" s="1346"/>
      <c r="CQ60" s="1346"/>
      <c r="CR60" s="1346"/>
      <c r="CS60" s="1346"/>
      <c r="CT60" s="1346"/>
      <c r="CU60" s="1346"/>
      <c r="CV60" s="1346"/>
      <c r="CW60" s="1346"/>
      <c r="CX60" s="1346"/>
      <c r="CY60" s="1391"/>
      <c r="CZ60" s="1346"/>
      <c r="DA60" s="1346"/>
      <c r="DB60" s="1346"/>
      <c r="DC60" s="1346"/>
      <c r="DD60" s="1346"/>
      <c r="DE60" s="1346"/>
      <c r="DF60" s="1346"/>
      <c r="DG60" s="1346"/>
      <c r="DH60" s="1346"/>
      <c r="DI60" s="1346"/>
      <c r="DJ60" s="1392"/>
      <c r="DK60" s="1393"/>
      <c r="DL60" s="1391"/>
      <c r="DM60" s="1346"/>
      <c r="DN60" s="1346"/>
      <c r="DO60" s="1346"/>
      <c r="DP60" s="1346"/>
      <c r="DQ60" s="1346"/>
      <c r="DR60" s="1346"/>
      <c r="DS60" s="1346"/>
      <c r="DT60" s="1346"/>
      <c r="DU60" s="1346"/>
      <c r="DV60" s="1346"/>
      <c r="DW60" s="1346"/>
      <c r="DX60" s="1346"/>
      <c r="DY60" s="1393"/>
      <c r="DZ60" s="1391">
        <v>1</v>
      </c>
      <c r="EA60" s="1389"/>
      <c r="EB60" s="1346"/>
      <c r="EC60" s="1346"/>
      <c r="ED60" s="1346"/>
      <c r="EE60" s="1346"/>
      <c r="EF60" s="1346"/>
      <c r="EG60" s="1346"/>
      <c r="EH60" s="1346"/>
      <c r="EI60" s="1346"/>
      <c r="EJ60" s="1346"/>
      <c r="EK60" s="1392"/>
      <c r="EL60" s="1346"/>
      <c r="EM60" s="1455"/>
      <c r="EN60" s="1346"/>
      <c r="EO60" s="1346"/>
      <c r="EP60" s="1346"/>
      <c r="EQ60" s="1346"/>
      <c r="ER60" s="1346"/>
      <c r="ES60" s="1455"/>
      <c r="ET60" s="1455"/>
      <c r="EU60" s="1346"/>
      <c r="EV60" s="1346"/>
      <c r="EW60" s="1346"/>
      <c r="EX60" s="1392"/>
      <c r="EY60" s="1391"/>
      <c r="EZ60" s="1346"/>
      <c r="FA60" s="1346"/>
      <c r="FB60" s="1346"/>
      <c r="FC60" s="1346"/>
      <c r="FD60" s="1346"/>
      <c r="FE60" s="1346"/>
      <c r="FF60" s="218">
        <f t="shared" si="23"/>
        <v>0</v>
      </c>
      <c r="FG60" s="396">
        <f t="shared" si="24"/>
        <v>0</v>
      </c>
      <c r="FH60" s="396">
        <f t="shared" si="25"/>
        <v>3</v>
      </c>
      <c r="FI60" s="396">
        <f t="shared" si="26"/>
        <v>1</v>
      </c>
      <c r="FJ60" s="396">
        <f t="shared" si="27"/>
        <v>0</v>
      </c>
      <c r="FK60" s="396">
        <f t="shared" si="28"/>
        <v>0</v>
      </c>
      <c r="FL60" s="1291">
        <f t="shared" si="29"/>
        <v>4</v>
      </c>
      <c r="FM60" s="1347" t="str">
        <f t="shared" si="0"/>
        <v/>
      </c>
      <c r="FN60" s="1347">
        <f t="shared" si="1"/>
        <v>1</v>
      </c>
      <c r="FO60" s="1347" t="str">
        <f t="shared" si="2"/>
        <v/>
      </c>
      <c r="FP60" s="1347" t="str">
        <f t="shared" si="3"/>
        <v/>
      </c>
      <c r="FQ60" s="1347" t="str">
        <f t="shared" si="4"/>
        <v/>
      </c>
      <c r="FR60" s="1347" t="str">
        <f t="shared" si="5"/>
        <v/>
      </c>
      <c r="FS60" s="1347" t="str">
        <f t="shared" si="6"/>
        <v/>
      </c>
      <c r="FT60" s="1347" t="str">
        <f t="shared" si="7"/>
        <v/>
      </c>
      <c r="FU60" s="1347" t="str">
        <f t="shared" si="8"/>
        <v/>
      </c>
    </row>
    <row r="61" spans="1:177" ht="16.5" thickBot="1" x14ac:dyDescent="0.3">
      <c r="A61" s="1338">
        <v>43</v>
      </c>
      <c r="B61" s="1343" t="s">
        <v>1610</v>
      </c>
      <c r="C61" s="1288"/>
      <c r="D61" s="1346"/>
      <c r="E61" s="1400"/>
      <c r="F61" s="1400"/>
      <c r="G61" s="1346"/>
      <c r="H61" s="1346"/>
      <c r="I61" s="1346"/>
      <c r="J61" s="1346"/>
      <c r="K61" s="1346"/>
      <c r="L61" s="1346"/>
      <c r="M61" s="1400"/>
      <c r="N61" s="1346"/>
      <c r="O61" s="1346"/>
      <c r="P61" s="1346"/>
      <c r="Q61" s="1392"/>
      <c r="R61" s="1392"/>
      <c r="S61" s="1392"/>
      <c r="T61" s="1393"/>
      <c r="U61" s="1391"/>
      <c r="V61" s="1346"/>
      <c r="W61" s="1346">
        <v>1</v>
      </c>
      <c r="X61" s="1346"/>
      <c r="Y61" s="1346"/>
      <c r="Z61" s="1346"/>
      <c r="AA61" s="1346"/>
      <c r="AB61" s="1346"/>
      <c r="AC61" s="1346"/>
      <c r="AD61" s="1346"/>
      <c r="AE61" s="1346"/>
      <c r="AF61" s="1346"/>
      <c r="AG61" s="1346"/>
      <c r="AH61" s="1393"/>
      <c r="AI61" s="1391"/>
      <c r="AJ61" s="1346">
        <v>1</v>
      </c>
      <c r="AK61" s="1346"/>
      <c r="AL61" s="1346"/>
      <c r="AM61" s="1346"/>
      <c r="AN61" s="1346"/>
      <c r="AO61" s="1346"/>
      <c r="AP61" s="1392"/>
      <c r="AQ61" s="1392"/>
      <c r="AR61" s="1392"/>
      <c r="AS61" s="1392"/>
      <c r="AT61" s="1392"/>
      <c r="AU61" s="1393"/>
      <c r="AV61" s="1346"/>
      <c r="AW61" s="1389"/>
      <c r="AX61" s="1389"/>
      <c r="AY61" s="1346"/>
      <c r="AZ61" s="1400"/>
      <c r="BA61" s="1389"/>
      <c r="BB61" s="1346"/>
      <c r="BC61" s="1392"/>
      <c r="BD61" s="1393"/>
      <c r="BE61" s="1391"/>
      <c r="BF61" s="1346"/>
      <c r="BG61" s="1418"/>
      <c r="BH61" s="1346"/>
      <c r="BI61" s="1346"/>
      <c r="BJ61" s="1389"/>
      <c r="BK61" s="1346"/>
      <c r="BL61" s="1346"/>
      <c r="BM61" s="1346"/>
      <c r="BN61" s="1346"/>
      <c r="BO61" s="1346"/>
      <c r="BP61" s="1346"/>
      <c r="BQ61" s="1346"/>
      <c r="BR61" s="1346"/>
      <c r="BS61" s="1346"/>
      <c r="BT61" s="1393"/>
      <c r="BU61" s="1391"/>
      <c r="BV61" s="1346"/>
      <c r="BW61" s="1346"/>
      <c r="BX61" s="1346"/>
      <c r="BY61" s="1346"/>
      <c r="BZ61" s="1346"/>
      <c r="CA61" s="1346"/>
      <c r="CB61" s="1346"/>
      <c r="CC61" s="1346"/>
      <c r="CD61" s="1346"/>
      <c r="CE61" s="1346"/>
      <c r="CF61" s="1346"/>
      <c r="CG61" s="1346"/>
      <c r="CH61" s="1346"/>
      <c r="CI61" s="1346"/>
      <c r="CJ61" s="1393"/>
      <c r="CK61" s="1389"/>
      <c r="CL61" s="1346"/>
      <c r="CM61" s="1346"/>
      <c r="CN61" s="1346"/>
      <c r="CO61" s="1392"/>
      <c r="CP61" s="1346"/>
      <c r="CQ61" s="1346"/>
      <c r="CR61" s="1346"/>
      <c r="CS61" s="1346"/>
      <c r="CT61" s="1346"/>
      <c r="CU61" s="1346"/>
      <c r="CV61" s="1346"/>
      <c r="CW61" s="1346"/>
      <c r="CX61" s="1346"/>
      <c r="CY61" s="1391"/>
      <c r="CZ61" s="1346"/>
      <c r="DA61" s="1346"/>
      <c r="DB61" s="1346"/>
      <c r="DC61" s="1346"/>
      <c r="DD61" s="1346"/>
      <c r="DE61" s="1346"/>
      <c r="DF61" s="1346"/>
      <c r="DG61" s="1346"/>
      <c r="DH61" s="1346"/>
      <c r="DI61" s="1346"/>
      <c r="DJ61" s="1392"/>
      <c r="DK61" s="1393"/>
      <c r="DL61" s="1391"/>
      <c r="DM61" s="1346"/>
      <c r="DN61" s="1346"/>
      <c r="DO61" s="1346"/>
      <c r="DP61" s="1346"/>
      <c r="DQ61" s="1346"/>
      <c r="DR61" s="1346"/>
      <c r="DS61" s="1346"/>
      <c r="DT61" s="1346"/>
      <c r="DU61" s="1346"/>
      <c r="DV61" s="1346"/>
      <c r="DW61" s="1346"/>
      <c r="DX61" s="1346"/>
      <c r="DY61" s="1393"/>
      <c r="DZ61" s="1391"/>
      <c r="EA61" s="1389"/>
      <c r="EB61" s="1346"/>
      <c r="EC61" s="1346"/>
      <c r="ED61" s="1346"/>
      <c r="EE61" s="1346"/>
      <c r="EF61" s="1346"/>
      <c r="EG61" s="1346"/>
      <c r="EH61" s="1346"/>
      <c r="EI61" s="1346"/>
      <c r="EJ61" s="1346"/>
      <c r="EK61" s="1392"/>
      <c r="EL61" s="1346"/>
      <c r="EM61" s="1455"/>
      <c r="EN61" s="1346"/>
      <c r="EO61" s="1346"/>
      <c r="EP61" s="1346"/>
      <c r="EQ61" s="1346"/>
      <c r="ER61" s="1346"/>
      <c r="ES61" s="1455"/>
      <c r="ET61" s="1455"/>
      <c r="EU61" s="1346"/>
      <c r="EV61" s="1346"/>
      <c r="EW61" s="1346"/>
      <c r="EX61" s="1392"/>
      <c r="EY61" s="1391"/>
      <c r="EZ61" s="1346"/>
      <c r="FA61" s="1346"/>
      <c r="FB61" s="1346"/>
      <c r="FC61" s="1346"/>
      <c r="FD61" s="1346"/>
      <c r="FE61" s="1346"/>
      <c r="FF61" s="218">
        <f t="shared" si="23"/>
        <v>0</v>
      </c>
      <c r="FG61" s="396">
        <f t="shared" si="24"/>
        <v>0</v>
      </c>
      <c r="FH61" s="396">
        <f t="shared" si="25"/>
        <v>2</v>
      </c>
      <c r="FI61" s="396">
        <f t="shared" si="26"/>
        <v>0</v>
      </c>
      <c r="FJ61" s="396">
        <f t="shared" si="27"/>
        <v>0</v>
      </c>
      <c r="FK61" s="396">
        <f t="shared" si="28"/>
        <v>0</v>
      </c>
      <c r="FL61" s="1291">
        <f t="shared" si="29"/>
        <v>2</v>
      </c>
      <c r="FM61" s="1347" t="str">
        <f t="shared" si="0"/>
        <v/>
      </c>
      <c r="FN61" s="1347">
        <f t="shared" si="1"/>
        <v>1</v>
      </c>
      <c r="FO61" s="1347" t="str">
        <f t="shared" si="2"/>
        <v/>
      </c>
      <c r="FP61" s="1347" t="str">
        <f t="shared" si="3"/>
        <v/>
      </c>
      <c r="FQ61" s="1347" t="str">
        <f t="shared" si="4"/>
        <v/>
      </c>
      <c r="FR61" s="1347" t="str">
        <f t="shared" si="5"/>
        <v/>
      </c>
      <c r="FS61" s="1347" t="str">
        <f t="shared" si="6"/>
        <v/>
      </c>
      <c r="FT61" s="1347" t="str">
        <f t="shared" si="7"/>
        <v/>
      </c>
      <c r="FU61" s="1347" t="str">
        <f t="shared" si="8"/>
        <v/>
      </c>
    </row>
    <row r="62" spans="1:177" ht="16.5" thickBot="1" x14ac:dyDescent="0.3">
      <c r="A62" s="1338">
        <v>44</v>
      </c>
      <c r="B62" s="1152" t="s">
        <v>459</v>
      </c>
      <c r="C62" s="1288"/>
      <c r="D62" s="1346">
        <v>1</v>
      </c>
      <c r="E62" s="1400"/>
      <c r="F62" s="1400"/>
      <c r="G62" s="1346"/>
      <c r="H62" s="1346"/>
      <c r="I62" s="1346"/>
      <c r="J62" s="1346"/>
      <c r="K62" s="1346"/>
      <c r="L62" s="1346"/>
      <c r="M62" s="1400">
        <v>1</v>
      </c>
      <c r="N62" s="1346"/>
      <c r="O62" s="1346"/>
      <c r="P62" s="1346"/>
      <c r="Q62" s="1392"/>
      <c r="R62" s="1392"/>
      <c r="S62" s="1392"/>
      <c r="T62" s="1393"/>
      <c r="U62" s="1391"/>
      <c r="V62" s="1346"/>
      <c r="W62" s="1346">
        <v>1</v>
      </c>
      <c r="X62" s="1346"/>
      <c r="Y62" s="1346"/>
      <c r="Z62" s="1346"/>
      <c r="AA62" s="1346">
        <v>1</v>
      </c>
      <c r="AB62" s="1346"/>
      <c r="AC62" s="1346"/>
      <c r="AD62" s="1346"/>
      <c r="AE62" s="1346"/>
      <c r="AF62" s="1346"/>
      <c r="AG62" s="1346"/>
      <c r="AH62" s="1393">
        <v>1</v>
      </c>
      <c r="AI62" s="1391"/>
      <c r="AJ62" s="1346">
        <v>1</v>
      </c>
      <c r="AK62" s="1346"/>
      <c r="AL62" s="1346"/>
      <c r="AM62" s="1346"/>
      <c r="AN62" s="1346">
        <v>1</v>
      </c>
      <c r="AO62" s="1346"/>
      <c r="AP62" s="1392"/>
      <c r="AQ62" s="1392"/>
      <c r="AR62" s="1392"/>
      <c r="AS62" s="1392"/>
      <c r="AT62" s="1392"/>
      <c r="AU62" s="1393"/>
      <c r="AV62" s="1346"/>
      <c r="AW62" s="1389"/>
      <c r="AX62" s="1389">
        <v>1</v>
      </c>
      <c r="AY62" s="1346"/>
      <c r="AZ62" s="1400">
        <v>1</v>
      </c>
      <c r="BA62" s="1389"/>
      <c r="BB62" s="1346"/>
      <c r="BC62" s="1392"/>
      <c r="BD62" s="1393"/>
      <c r="BE62" s="1391"/>
      <c r="BF62" s="1346">
        <v>1</v>
      </c>
      <c r="BG62" s="1392"/>
      <c r="BH62" s="1346"/>
      <c r="BI62" s="1346"/>
      <c r="BJ62" s="1389">
        <v>1</v>
      </c>
      <c r="BK62" s="1346"/>
      <c r="BL62" s="1346"/>
      <c r="BM62" s="1346"/>
      <c r="BN62" s="1346"/>
      <c r="BO62" s="1346"/>
      <c r="BP62" s="1346"/>
      <c r="BQ62" s="1346"/>
      <c r="BR62" s="1346">
        <v>1</v>
      </c>
      <c r="BS62" s="1346"/>
      <c r="BT62" s="1393"/>
      <c r="BU62" s="1391"/>
      <c r="BV62" s="1346"/>
      <c r="BW62" s="1346"/>
      <c r="BX62" s="1346"/>
      <c r="BY62" s="1346">
        <v>1</v>
      </c>
      <c r="BZ62" s="1346"/>
      <c r="CA62" s="1346"/>
      <c r="CB62" s="1346"/>
      <c r="CC62" s="1346">
        <v>1</v>
      </c>
      <c r="CD62" s="1346"/>
      <c r="CE62" s="1346"/>
      <c r="CF62" s="1346"/>
      <c r="CG62" s="1346"/>
      <c r="CH62" s="1346"/>
      <c r="CI62" s="1346"/>
      <c r="CJ62" s="1393"/>
      <c r="CK62" s="1389"/>
      <c r="CL62" s="1346">
        <v>1</v>
      </c>
      <c r="CM62" s="1346"/>
      <c r="CN62" s="1346"/>
      <c r="CO62" s="1392"/>
      <c r="CP62" s="1346"/>
      <c r="CQ62" s="1346"/>
      <c r="CR62" s="1397">
        <v>1</v>
      </c>
      <c r="CS62" s="1346"/>
      <c r="CT62" s="1346"/>
      <c r="CU62" s="1346"/>
      <c r="CV62" s="1346"/>
      <c r="CW62" s="1346"/>
      <c r="CX62" s="1346"/>
      <c r="CY62" s="1391"/>
      <c r="CZ62" s="1346"/>
      <c r="DA62" s="1346"/>
      <c r="DB62" s="1346"/>
      <c r="DC62" s="1346"/>
      <c r="DD62" s="1346"/>
      <c r="DE62" s="1346">
        <v>1</v>
      </c>
      <c r="DF62" s="1346"/>
      <c r="DG62" s="1346">
        <v>1</v>
      </c>
      <c r="DH62" s="1346"/>
      <c r="DI62" s="1346"/>
      <c r="DJ62" s="1392"/>
      <c r="DK62" s="1393">
        <v>1</v>
      </c>
      <c r="DL62" s="1391"/>
      <c r="DM62" s="1346"/>
      <c r="DN62" s="1346">
        <v>1</v>
      </c>
      <c r="DO62" s="1346"/>
      <c r="DP62" s="1346"/>
      <c r="DQ62" s="1346">
        <v>1</v>
      </c>
      <c r="DR62" s="1346"/>
      <c r="DS62" s="1346"/>
      <c r="DT62" s="1346"/>
      <c r="DU62" s="1346"/>
      <c r="DV62" s="1346"/>
      <c r="DW62" s="1346"/>
      <c r="DX62" s="1346"/>
      <c r="DY62" s="1393"/>
      <c r="DZ62" s="1391"/>
      <c r="EA62" s="1389"/>
      <c r="EB62" s="1346"/>
      <c r="EC62" s="1346"/>
      <c r="ED62" s="1346"/>
      <c r="EE62" s="1346"/>
      <c r="EF62" s="1346"/>
      <c r="EG62" s="1346"/>
      <c r="EH62" s="1346"/>
      <c r="EI62" s="1346"/>
      <c r="EJ62" s="1346"/>
      <c r="EK62" s="1392"/>
      <c r="EL62" s="1346"/>
      <c r="EM62" s="1455"/>
      <c r="EN62" s="1346"/>
      <c r="EO62" s="1346"/>
      <c r="EP62" s="1346"/>
      <c r="EQ62" s="1346"/>
      <c r="ER62" s="1346">
        <v>1</v>
      </c>
      <c r="ES62" s="1455">
        <v>1</v>
      </c>
      <c r="ET62" s="1455"/>
      <c r="EU62" s="1346"/>
      <c r="EV62" s="1346"/>
      <c r="EW62" s="1346"/>
      <c r="EX62" s="1392"/>
      <c r="EY62" s="1391"/>
      <c r="EZ62" s="1346"/>
      <c r="FA62" s="1346"/>
      <c r="FB62" s="1346"/>
      <c r="FC62" s="1346"/>
      <c r="FD62" s="1346"/>
      <c r="FE62" s="1346"/>
      <c r="FF62" s="218">
        <f t="shared" si="23"/>
        <v>2</v>
      </c>
      <c r="FG62" s="396">
        <f t="shared" si="24"/>
        <v>0</v>
      </c>
      <c r="FH62" s="396">
        <f t="shared" si="25"/>
        <v>18</v>
      </c>
      <c r="FI62" s="396">
        <f t="shared" si="26"/>
        <v>3</v>
      </c>
      <c r="FJ62" s="396">
        <f t="shared" si="27"/>
        <v>0</v>
      </c>
      <c r="FK62" s="396">
        <f t="shared" si="28"/>
        <v>0</v>
      </c>
      <c r="FL62" s="1291">
        <f t="shared" si="29"/>
        <v>23</v>
      </c>
      <c r="FM62" s="1347" t="str">
        <f t="shared" si="0"/>
        <v/>
      </c>
      <c r="FN62" s="1347" t="str">
        <f t="shared" si="1"/>
        <v/>
      </c>
      <c r="FO62" s="1347" t="str">
        <f t="shared" si="2"/>
        <v/>
      </c>
      <c r="FP62" s="1347" t="str">
        <f t="shared" si="3"/>
        <v/>
      </c>
      <c r="FQ62" s="1347">
        <f t="shared" si="4"/>
        <v>1</v>
      </c>
      <c r="FR62" s="1347" t="str">
        <f t="shared" si="5"/>
        <v/>
      </c>
      <c r="FS62" s="1347" t="str">
        <f t="shared" si="6"/>
        <v/>
      </c>
      <c r="FT62" s="1347" t="str">
        <f t="shared" si="7"/>
        <v/>
      </c>
      <c r="FU62" s="1347" t="str">
        <f t="shared" si="8"/>
        <v/>
      </c>
    </row>
    <row r="63" spans="1:177" ht="16.5" thickBot="1" x14ac:dyDescent="0.3">
      <c r="A63" s="1338">
        <v>45</v>
      </c>
      <c r="B63" s="1152" t="s">
        <v>769</v>
      </c>
      <c r="C63" s="1288">
        <v>1</v>
      </c>
      <c r="D63" s="1346"/>
      <c r="E63" s="1400"/>
      <c r="F63" s="1400"/>
      <c r="G63" s="1346"/>
      <c r="H63" s="1346"/>
      <c r="I63" s="1346"/>
      <c r="J63" s="1346">
        <v>1</v>
      </c>
      <c r="K63" s="1397">
        <v>1</v>
      </c>
      <c r="L63" s="1346"/>
      <c r="M63" s="1400">
        <v>1</v>
      </c>
      <c r="N63" s="1346"/>
      <c r="O63" s="1346">
        <v>1</v>
      </c>
      <c r="P63" s="1346"/>
      <c r="Q63" s="1392"/>
      <c r="R63" s="1392"/>
      <c r="S63" s="1392">
        <v>1</v>
      </c>
      <c r="T63" s="1393"/>
      <c r="U63" s="1391"/>
      <c r="V63" s="1346">
        <v>1</v>
      </c>
      <c r="W63" s="1346"/>
      <c r="X63" s="1346"/>
      <c r="Y63" s="1346"/>
      <c r="Z63" s="1346">
        <v>1</v>
      </c>
      <c r="AA63" s="1346"/>
      <c r="AB63" s="1346">
        <v>1</v>
      </c>
      <c r="AC63" s="1346"/>
      <c r="AD63" s="1346"/>
      <c r="AE63" s="1346"/>
      <c r="AF63" s="1346">
        <v>1</v>
      </c>
      <c r="AG63" s="1397">
        <v>1</v>
      </c>
      <c r="AH63" s="1393"/>
      <c r="AI63" s="1391"/>
      <c r="AJ63" s="1346"/>
      <c r="AK63" s="1346">
        <v>1</v>
      </c>
      <c r="AL63" s="1346"/>
      <c r="AM63" s="1346"/>
      <c r="AN63" s="1346"/>
      <c r="AO63" s="1346"/>
      <c r="AP63" s="1392"/>
      <c r="AQ63" s="1392"/>
      <c r="AR63" s="1392"/>
      <c r="AS63" s="1415">
        <v>1</v>
      </c>
      <c r="AT63" s="1392"/>
      <c r="AU63" s="1393">
        <v>1</v>
      </c>
      <c r="AV63" s="1346"/>
      <c r="AW63" s="1411"/>
      <c r="AX63" s="1389"/>
      <c r="AY63" s="1346"/>
      <c r="AZ63" s="1400"/>
      <c r="BA63" s="1389"/>
      <c r="BB63" s="1346"/>
      <c r="BC63" s="1392"/>
      <c r="BD63" s="1393"/>
      <c r="BE63" s="1391">
        <v>1</v>
      </c>
      <c r="BF63" s="1346"/>
      <c r="BG63" s="1389"/>
      <c r="BH63" s="1346"/>
      <c r="BI63" s="1346">
        <v>1</v>
      </c>
      <c r="BJ63" s="1389"/>
      <c r="BK63" s="1346"/>
      <c r="BL63" s="1346"/>
      <c r="BM63" s="1346"/>
      <c r="BN63" s="1346"/>
      <c r="BO63" s="1346"/>
      <c r="BP63" s="1346"/>
      <c r="BQ63" s="1397">
        <v>1</v>
      </c>
      <c r="BR63" s="1346"/>
      <c r="BS63" s="1346">
        <v>1</v>
      </c>
      <c r="BT63" s="1393">
        <v>1</v>
      </c>
      <c r="BU63" s="1391">
        <v>1</v>
      </c>
      <c r="BV63" s="1346"/>
      <c r="BW63" s="1346">
        <v>1</v>
      </c>
      <c r="BX63" s="1346">
        <v>1</v>
      </c>
      <c r="BY63" s="1346"/>
      <c r="BZ63" s="1346">
        <v>1</v>
      </c>
      <c r="CA63" s="1346"/>
      <c r="CB63" s="1346"/>
      <c r="CC63" s="1346"/>
      <c r="CD63" s="1397">
        <v>1</v>
      </c>
      <c r="CE63" s="1346"/>
      <c r="CF63" s="1346"/>
      <c r="CG63" s="1346"/>
      <c r="CH63" s="1346"/>
      <c r="CI63" s="1346"/>
      <c r="CJ63" s="1393">
        <v>1</v>
      </c>
      <c r="CK63" s="1389"/>
      <c r="CL63" s="1346"/>
      <c r="CM63" s="1346"/>
      <c r="CN63" s="1346"/>
      <c r="CO63" s="1392"/>
      <c r="CP63" s="1346"/>
      <c r="CQ63" s="1346"/>
      <c r="CR63" s="1346"/>
      <c r="CS63" s="1346"/>
      <c r="CT63" s="1397">
        <v>1</v>
      </c>
      <c r="CU63" s="1346"/>
      <c r="CV63" s="1346"/>
      <c r="CW63" s="1346">
        <v>1</v>
      </c>
      <c r="CX63" s="1346"/>
      <c r="CY63" s="1391"/>
      <c r="CZ63" s="1346"/>
      <c r="DA63" s="1346"/>
      <c r="DB63" s="1346"/>
      <c r="DC63" s="1346"/>
      <c r="DD63" s="1346"/>
      <c r="DE63" s="1422">
        <v>1</v>
      </c>
      <c r="DF63" s="1410">
        <v>1</v>
      </c>
      <c r="DG63" s="1346"/>
      <c r="DH63" s="1346"/>
      <c r="DI63" s="1346"/>
      <c r="DJ63" s="1392">
        <v>1</v>
      </c>
      <c r="DK63" s="1393"/>
      <c r="DL63" s="1391"/>
      <c r="DM63" s="1422">
        <v>1</v>
      </c>
      <c r="DN63" s="1346"/>
      <c r="DO63" s="1346"/>
      <c r="DP63" s="1346">
        <v>1</v>
      </c>
      <c r="DQ63" s="1346"/>
      <c r="DR63" s="1415"/>
      <c r="DS63" s="1346"/>
      <c r="DT63" s="1346"/>
      <c r="DU63" s="1346"/>
      <c r="DV63" s="1346"/>
      <c r="DW63" s="1346"/>
      <c r="DX63" s="1346"/>
      <c r="DY63" s="1393"/>
      <c r="DZ63" s="1391">
        <v>1</v>
      </c>
      <c r="EA63" s="1389"/>
      <c r="EB63" s="1346"/>
      <c r="EC63" s="1346"/>
      <c r="ED63" s="1346"/>
      <c r="EE63" s="1346"/>
      <c r="EF63" s="1346"/>
      <c r="EG63" s="1346">
        <v>1</v>
      </c>
      <c r="EH63" s="1346">
        <v>1</v>
      </c>
      <c r="EI63" s="1346"/>
      <c r="EJ63" s="1346">
        <v>1</v>
      </c>
      <c r="EK63" s="1392">
        <v>1</v>
      </c>
      <c r="EL63" s="1346">
        <v>1</v>
      </c>
      <c r="EM63" s="1455">
        <v>1</v>
      </c>
      <c r="EN63" s="1346"/>
      <c r="EO63" s="1346"/>
      <c r="EP63" s="1346"/>
      <c r="EQ63" s="1346"/>
      <c r="ER63" s="1346"/>
      <c r="ES63" s="1455">
        <v>1</v>
      </c>
      <c r="ET63" s="1455">
        <v>1</v>
      </c>
      <c r="EU63" s="1346"/>
      <c r="EV63" s="1346"/>
      <c r="EW63" s="1346"/>
      <c r="EX63" s="1392"/>
      <c r="EY63" s="1391">
        <v>1</v>
      </c>
      <c r="EZ63" s="1346">
        <v>1</v>
      </c>
      <c r="FA63" s="1346">
        <v>1</v>
      </c>
      <c r="FB63" s="1346">
        <v>1</v>
      </c>
      <c r="FC63" s="1346">
        <v>1</v>
      </c>
      <c r="FD63" s="1346">
        <v>1</v>
      </c>
      <c r="FE63" s="1346">
        <v>1</v>
      </c>
      <c r="FF63" s="218">
        <f t="shared" si="23"/>
        <v>0</v>
      </c>
      <c r="FG63" s="396">
        <f t="shared" si="24"/>
        <v>17</v>
      </c>
      <c r="FH63" s="396">
        <f t="shared" si="25"/>
        <v>3</v>
      </c>
      <c r="FI63" s="396">
        <f t="shared" si="26"/>
        <v>4</v>
      </c>
      <c r="FJ63" s="396">
        <f t="shared" si="27"/>
        <v>7</v>
      </c>
      <c r="FK63" s="396">
        <f t="shared" si="28"/>
        <v>18</v>
      </c>
      <c r="FL63" s="1291">
        <f t="shared" si="29"/>
        <v>49</v>
      </c>
      <c r="FM63" s="1347" t="str">
        <f t="shared" si="0"/>
        <v/>
      </c>
      <c r="FN63" s="1347" t="str">
        <f t="shared" si="1"/>
        <v/>
      </c>
      <c r="FO63" s="1347" t="str">
        <f t="shared" si="2"/>
        <v/>
      </c>
      <c r="FP63" s="1347" t="str">
        <f t="shared" si="3"/>
        <v/>
      </c>
      <c r="FQ63" s="1347" t="str">
        <f t="shared" si="4"/>
        <v/>
      </c>
      <c r="FR63" s="1347" t="str">
        <f t="shared" si="5"/>
        <v/>
      </c>
      <c r="FS63" s="1347">
        <f t="shared" si="6"/>
        <v>1</v>
      </c>
      <c r="FT63" s="1347" t="str">
        <f t="shared" si="7"/>
        <v/>
      </c>
      <c r="FU63" s="1347" t="str">
        <f t="shared" si="8"/>
        <v/>
      </c>
    </row>
    <row r="64" spans="1:177" ht="16.5" thickBot="1" x14ac:dyDescent="0.3">
      <c r="A64" s="1338">
        <v>46</v>
      </c>
      <c r="B64" s="1152" t="s">
        <v>516</v>
      </c>
      <c r="C64" s="1288">
        <v>1</v>
      </c>
      <c r="D64" s="1346"/>
      <c r="E64" s="1400"/>
      <c r="F64" s="1400"/>
      <c r="G64" s="1346"/>
      <c r="H64" s="1346"/>
      <c r="I64" s="1346"/>
      <c r="J64" s="1346"/>
      <c r="K64" s="1346">
        <v>1</v>
      </c>
      <c r="L64" s="1346"/>
      <c r="M64" s="1400">
        <v>1</v>
      </c>
      <c r="N64" s="1346"/>
      <c r="O64" s="1346"/>
      <c r="P64" s="1346"/>
      <c r="Q64" s="1392"/>
      <c r="R64" s="1392">
        <v>1</v>
      </c>
      <c r="S64" s="1392"/>
      <c r="T64" s="1393"/>
      <c r="U64" s="1391"/>
      <c r="V64" s="1346"/>
      <c r="W64" s="1346">
        <v>1</v>
      </c>
      <c r="X64" s="1346"/>
      <c r="Y64" s="1346"/>
      <c r="Z64" s="1346">
        <v>1</v>
      </c>
      <c r="AA64" s="1346">
        <v>1</v>
      </c>
      <c r="AB64" s="1346">
        <v>1</v>
      </c>
      <c r="AC64" s="1346"/>
      <c r="AD64" s="1346">
        <v>1</v>
      </c>
      <c r="AE64" s="1346">
        <v>1</v>
      </c>
      <c r="AF64" s="1346"/>
      <c r="AG64" s="1346"/>
      <c r="AH64" s="1393"/>
      <c r="AI64" s="1391"/>
      <c r="AJ64" s="1346">
        <v>1</v>
      </c>
      <c r="AK64" s="1346"/>
      <c r="AL64" s="1346"/>
      <c r="AM64" s="1346"/>
      <c r="AN64" s="1346">
        <v>1</v>
      </c>
      <c r="AO64" s="1346">
        <v>1</v>
      </c>
      <c r="AP64" s="1415">
        <v>1</v>
      </c>
      <c r="AQ64" s="1392"/>
      <c r="AR64" s="1392"/>
      <c r="AS64" s="1392">
        <v>1</v>
      </c>
      <c r="AT64" s="1392"/>
      <c r="AU64" s="1419">
        <v>1</v>
      </c>
      <c r="AV64" s="1346"/>
      <c r="AW64" s="1389"/>
      <c r="AX64" s="1389"/>
      <c r="AY64" s="1346"/>
      <c r="AZ64" s="1400">
        <v>1</v>
      </c>
      <c r="BA64" s="1389">
        <v>1</v>
      </c>
      <c r="BB64" s="1346"/>
      <c r="BC64" s="1392">
        <v>1</v>
      </c>
      <c r="BD64" s="1393"/>
      <c r="BE64" s="1391">
        <v>1</v>
      </c>
      <c r="BF64" s="1346">
        <v>1</v>
      </c>
      <c r="BG64" s="1418"/>
      <c r="BH64" s="1346"/>
      <c r="BI64" s="1346">
        <v>1</v>
      </c>
      <c r="BJ64" s="1389">
        <v>1</v>
      </c>
      <c r="BK64" s="1346">
        <v>1</v>
      </c>
      <c r="BL64" s="1346"/>
      <c r="BM64" s="1346"/>
      <c r="BN64" s="1346"/>
      <c r="BO64" s="1346"/>
      <c r="BP64" s="1346"/>
      <c r="BQ64" s="1346"/>
      <c r="BR64" s="1346"/>
      <c r="BS64" s="1346"/>
      <c r="BT64" s="1393"/>
      <c r="BU64" s="1391"/>
      <c r="BV64" s="1346"/>
      <c r="BW64" s="1346"/>
      <c r="BX64" s="1346"/>
      <c r="BY64" s="1346">
        <v>1</v>
      </c>
      <c r="BZ64" s="1346"/>
      <c r="CA64" s="1346">
        <v>1</v>
      </c>
      <c r="CB64" s="1346">
        <v>1</v>
      </c>
      <c r="CC64" s="1346">
        <v>1</v>
      </c>
      <c r="CD64" s="1346"/>
      <c r="CE64" s="1346"/>
      <c r="CF64" s="1346"/>
      <c r="CG64" s="1346"/>
      <c r="CH64" s="1346"/>
      <c r="CI64" s="1346"/>
      <c r="CJ64" s="1393"/>
      <c r="CK64" s="1389"/>
      <c r="CL64" s="1346"/>
      <c r="CM64" s="1346"/>
      <c r="CN64" s="1346"/>
      <c r="CO64" s="1392"/>
      <c r="CP64" s="1397"/>
      <c r="CQ64" s="1346"/>
      <c r="CR64" s="1346"/>
      <c r="CS64" s="1390">
        <v>1</v>
      </c>
      <c r="CT64" s="1346"/>
      <c r="CU64" s="1346"/>
      <c r="CV64" s="1346"/>
      <c r="CW64" s="1346"/>
      <c r="CX64" s="1346"/>
      <c r="CY64" s="1391"/>
      <c r="CZ64" s="1346"/>
      <c r="DA64" s="1346"/>
      <c r="DB64" s="1346"/>
      <c r="DC64" s="1346"/>
      <c r="DD64" s="1346"/>
      <c r="DE64" s="1346"/>
      <c r="DF64" s="1346"/>
      <c r="DG64" s="1346"/>
      <c r="DH64" s="1346"/>
      <c r="DI64" s="1346"/>
      <c r="DJ64" s="1392"/>
      <c r="DK64" s="1393"/>
      <c r="DL64" s="1391"/>
      <c r="DM64" s="1346"/>
      <c r="DN64" s="1346"/>
      <c r="DO64" s="1346"/>
      <c r="DP64" s="1346"/>
      <c r="DQ64" s="1346"/>
      <c r="DR64" s="1346"/>
      <c r="DS64" s="1346"/>
      <c r="DT64" s="1346"/>
      <c r="DU64" s="1346"/>
      <c r="DV64" s="1346"/>
      <c r="DW64" s="1346">
        <v>1</v>
      </c>
      <c r="DX64" s="1346"/>
      <c r="DY64" s="1393"/>
      <c r="DZ64" s="1391"/>
      <c r="EA64" s="1389"/>
      <c r="EB64" s="1346"/>
      <c r="EC64" s="1346"/>
      <c r="ED64" s="1346"/>
      <c r="EE64" s="1346"/>
      <c r="EF64" s="1346"/>
      <c r="EG64" s="1415">
        <v>1</v>
      </c>
      <c r="EH64" s="1415">
        <v>1</v>
      </c>
      <c r="EI64" s="1346"/>
      <c r="EJ64" s="1415">
        <v>1</v>
      </c>
      <c r="EK64" s="1415">
        <v>1</v>
      </c>
      <c r="EL64" s="1415">
        <v>1</v>
      </c>
      <c r="EM64" s="1455"/>
      <c r="EN64" s="1346"/>
      <c r="EO64" s="1346"/>
      <c r="EP64" s="1346"/>
      <c r="EQ64" s="1346"/>
      <c r="ER64" s="1346"/>
      <c r="ES64" s="1455"/>
      <c r="ET64" s="1455"/>
      <c r="EU64" s="1346"/>
      <c r="EV64" s="1346"/>
      <c r="EW64" s="1346"/>
      <c r="EX64" s="1410">
        <v>1</v>
      </c>
      <c r="EY64" s="1391"/>
      <c r="EZ64" s="1346"/>
      <c r="FA64" s="1346"/>
      <c r="FB64" s="1346"/>
      <c r="FC64" s="1346"/>
      <c r="FD64" s="1346"/>
      <c r="FE64" s="1346"/>
      <c r="FF64" s="218">
        <f t="shared" si="23"/>
        <v>3</v>
      </c>
      <c r="FG64" s="396">
        <f t="shared" si="24"/>
        <v>11</v>
      </c>
      <c r="FH64" s="396">
        <f t="shared" si="25"/>
        <v>13</v>
      </c>
      <c r="FI64" s="396">
        <f t="shared" si="26"/>
        <v>2</v>
      </c>
      <c r="FJ64" s="396">
        <f t="shared" si="27"/>
        <v>2</v>
      </c>
      <c r="FK64" s="396">
        <f t="shared" si="28"/>
        <v>5</v>
      </c>
      <c r="FL64" s="1291">
        <f t="shared" si="29"/>
        <v>36</v>
      </c>
      <c r="FM64" s="1347" t="str">
        <f t="shared" si="0"/>
        <v/>
      </c>
      <c r="FN64" s="1347" t="str">
        <f t="shared" si="1"/>
        <v/>
      </c>
      <c r="FO64" s="1347" t="str">
        <f t="shared" si="2"/>
        <v/>
      </c>
      <c r="FP64" s="1347" t="str">
        <f t="shared" si="3"/>
        <v/>
      </c>
      <c r="FQ64" s="1347" t="str">
        <f t="shared" si="4"/>
        <v/>
      </c>
      <c r="FR64" s="1347">
        <f t="shared" si="5"/>
        <v>1</v>
      </c>
      <c r="FS64" s="1347" t="str">
        <f t="shared" si="6"/>
        <v/>
      </c>
      <c r="FT64" s="1347" t="str">
        <f t="shared" si="7"/>
        <v/>
      </c>
      <c r="FU64" s="1347" t="str">
        <f t="shared" si="8"/>
        <v/>
      </c>
    </row>
    <row r="65" spans="1:177" ht="16.5" thickBot="1" x14ac:dyDescent="0.3">
      <c r="A65" s="1338">
        <v>47</v>
      </c>
      <c r="B65" s="1152" t="s">
        <v>1369</v>
      </c>
      <c r="C65" s="1288"/>
      <c r="D65" s="1346">
        <v>1</v>
      </c>
      <c r="E65" s="1400"/>
      <c r="F65" s="1400"/>
      <c r="G65" s="1346"/>
      <c r="H65" s="1346"/>
      <c r="I65" s="1346"/>
      <c r="J65" s="1346"/>
      <c r="K65" s="1346"/>
      <c r="L65" s="1346"/>
      <c r="M65" s="1400"/>
      <c r="N65" s="1346"/>
      <c r="O65" s="1346"/>
      <c r="P65" s="1346"/>
      <c r="Q65" s="1392"/>
      <c r="R65" s="1392"/>
      <c r="S65" s="1392"/>
      <c r="T65" s="1393"/>
      <c r="U65" s="1391"/>
      <c r="V65" s="1346"/>
      <c r="W65" s="1399"/>
      <c r="X65" s="1399"/>
      <c r="Y65" s="1399"/>
      <c r="Z65" s="1346"/>
      <c r="AA65" s="1399"/>
      <c r="AB65" s="1399"/>
      <c r="AC65" s="1346">
        <v>1</v>
      </c>
      <c r="AD65" s="1346"/>
      <c r="AE65" s="1346"/>
      <c r="AF65" s="1346"/>
      <c r="AG65" s="1346"/>
      <c r="AH65" s="1393"/>
      <c r="AI65" s="1391"/>
      <c r="AJ65" s="1346"/>
      <c r="AK65" s="1346"/>
      <c r="AL65" s="1346">
        <v>1</v>
      </c>
      <c r="AM65" s="1346"/>
      <c r="AN65" s="1346"/>
      <c r="AO65" s="1346"/>
      <c r="AP65" s="1392"/>
      <c r="AQ65" s="1392"/>
      <c r="AR65" s="1392"/>
      <c r="AS65" s="1392"/>
      <c r="AT65" s="1392"/>
      <c r="AU65" s="1393"/>
      <c r="AV65" s="1346"/>
      <c r="AW65" s="1389"/>
      <c r="AX65" s="1389"/>
      <c r="AY65" s="1346"/>
      <c r="AZ65" s="1400"/>
      <c r="BA65" s="1389"/>
      <c r="BB65" s="1346"/>
      <c r="BC65" s="1392"/>
      <c r="BD65" s="1393"/>
      <c r="BE65" s="1391"/>
      <c r="BF65" s="1346"/>
      <c r="BG65" s="1418"/>
      <c r="BH65" s="1346">
        <v>1</v>
      </c>
      <c r="BI65" s="1346"/>
      <c r="BJ65" s="1389"/>
      <c r="BK65" s="1346"/>
      <c r="BL65" s="1346"/>
      <c r="BM65" s="1346"/>
      <c r="BN65" s="1346"/>
      <c r="BO65" s="1346"/>
      <c r="BP65" s="1346">
        <v>1</v>
      </c>
      <c r="BQ65" s="1346"/>
      <c r="BR65" s="1346"/>
      <c r="BS65" s="1346"/>
      <c r="BT65" s="1393"/>
      <c r="BU65" s="1391"/>
      <c r="BV65" s="1346"/>
      <c r="BW65" s="1346"/>
      <c r="BX65" s="1346"/>
      <c r="BY65" s="1346"/>
      <c r="BZ65" s="1346"/>
      <c r="CA65" s="1346">
        <v>1</v>
      </c>
      <c r="CB65" s="1346"/>
      <c r="CC65" s="1346"/>
      <c r="CD65" s="1346"/>
      <c r="CE65" s="1346"/>
      <c r="CF65" s="1346"/>
      <c r="CG65" s="1346"/>
      <c r="CH65" s="1346"/>
      <c r="CI65" s="1346"/>
      <c r="CJ65" s="1393"/>
      <c r="CK65" s="1389"/>
      <c r="CL65" s="1346"/>
      <c r="CM65" s="1346"/>
      <c r="CN65" s="1346"/>
      <c r="CO65" s="1392"/>
      <c r="CP65" s="1346"/>
      <c r="CQ65" s="1346"/>
      <c r="CR65" s="1346"/>
      <c r="CS65" s="1346">
        <v>1</v>
      </c>
      <c r="CT65" s="1346"/>
      <c r="CU65" s="1346"/>
      <c r="CV65" s="1346"/>
      <c r="CW65" s="1346"/>
      <c r="CX65" s="1346"/>
      <c r="CY65" s="1391">
        <v>1</v>
      </c>
      <c r="CZ65" s="1346"/>
      <c r="DA65" s="1346"/>
      <c r="DB65" s="1346"/>
      <c r="DC65" s="1346"/>
      <c r="DD65" s="1346"/>
      <c r="DE65" s="1346"/>
      <c r="DF65" s="1346"/>
      <c r="DG65" s="1346"/>
      <c r="DH65" s="1346"/>
      <c r="DI65" s="1346">
        <v>1</v>
      </c>
      <c r="DJ65" s="1392"/>
      <c r="DK65" s="1393"/>
      <c r="DL65" s="1391"/>
      <c r="DM65" s="1346"/>
      <c r="DN65" s="1346"/>
      <c r="DO65" s="1346"/>
      <c r="DP65" s="1346"/>
      <c r="DQ65" s="1346"/>
      <c r="DR65" s="1346"/>
      <c r="DS65" s="1346"/>
      <c r="DT65" s="1346"/>
      <c r="DU65" s="1346"/>
      <c r="DV65" s="1346"/>
      <c r="DW65" s="1346"/>
      <c r="DX65" s="1346"/>
      <c r="DY65" s="1393"/>
      <c r="DZ65" s="1391"/>
      <c r="EA65" s="1389"/>
      <c r="EB65" s="1346"/>
      <c r="EC65" s="1346"/>
      <c r="ED65" s="1346"/>
      <c r="EE65" s="1346"/>
      <c r="EF65" s="1346"/>
      <c r="EG65" s="1346"/>
      <c r="EH65" s="1346"/>
      <c r="EI65" s="1346"/>
      <c r="EJ65" s="1346"/>
      <c r="EK65" s="1392"/>
      <c r="EL65" s="1346"/>
      <c r="EM65" s="1455"/>
      <c r="EN65" s="1346">
        <v>1</v>
      </c>
      <c r="EO65" s="1346">
        <v>1</v>
      </c>
      <c r="EP65" s="1346"/>
      <c r="EQ65" s="1346">
        <v>1</v>
      </c>
      <c r="ER65" s="1346"/>
      <c r="ES65" s="1455">
        <v>1</v>
      </c>
      <c r="ET65" s="1455"/>
      <c r="EU65" s="1346"/>
      <c r="EV65" s="1346"/>
      <c r="EW65" s="1346"/>
      <c r="EX65" s="1392"/>
      <c r="EY65" s="1391"/>
      <c r="EZ65" s="1346"/>
      <c r="FA65" s="1346"/>
      <c r="FB65" s="1346"/>
      <c r="FC65" s="1346"/>
      <c r="FD65" s="1346"/>
      <c r="FE65" s="1346"/>
      <c r="FF65" s="218">
        <f t="shared" si="23"/>
        <v>9</v>
      </c>
      <c r="FG65" s="396">
        <f t="shared" si="24"/>
        <v>0</v>
      </c>
      <c r="FH65" s="396">
        <f t="shared" si="25"/>
        <v>0</v>
      </c>
      <c r="FI65" s="396">
        <f t="shared" si="26"/>
        <v>1</v>
      </c>
      <c r="FJ65" s="396">
        <f t="shared" si="27"/>
        <v>0</v>
      </c>
      <c r="FK65" s="396">
        <f t="shared" si="28"/>
        <v>3</v>
      </c>
      <c r="FL65" s="1291">
        <f t="shared" si="29"/>
        <v>13</v>
      </c>
      <c r="FM65" s="1347" t="str">
        <f t="shared" si="0"/>
        <v/>
      </c>
      <c r="FN65" s="1347" t="str">
        <f t="shared" si="1"/>
        <v/>
      </c>
      <c r="FO65" s="1347" t="str">
        <f t="shared" si="2"/>
        <v/>
      </c>
      <c r="FP65" s="1347">
        <f t="shared" si="3"/>
        <v>1</v>
      </c>
      <c r="FQ65" s="1347" t="str">
        <f t="shared" si="4"/>
        <v/>
      </c>
      <c r="FR65" s="1347" t="str">
        <f t="shared" si="5"/>
        <v/>
      </c>
      <c r="FS65" s="1347" t="str">
        <f t="shared" si="6"/>
        <v/>
      </c>
      <c r="FT65" s="1347" t="str">
        <f t="shared" si="7"/>
        <v/>
      </c>
      <c r="FU65" s="1347" t="str">
        <f t="shared" si="8"/>
        <v/>
      </c>
    </row>
    <row r="66" spans="1:177" ht="16.5" thickBot="1" x14ac:dyDescent="0.3">
      <c r="A66" s="1338">
        <v>48</v>
      </c>
      <c r="B66" s="1152" t="s">
        <v>453</v>
      </c>
      <c r="C66" s="1288">
        <v>1</v>
      </c>
      <c r="D66" s="1346"/>
      <c r="E66" s="1400"/>
      <c r="F66" s="1400"/>
      <c r="G66" s="1346"/>
      <c r="H66" s="1346">
        <v>1</v>
      </c>
      <c r="I66" s="1346"/>
      <c r="J66" s="1346"/>
      <c r="K66" s="1346"/>
      <c r="L66" s="1346"/>
      <c r="M66" s="1400"/>
      <c r="N66" s="1346"/>
      <c r="O66" s="1346"/>
      <c r="P66" s="1346"/>
      <c r="Q66" s="1392"/>
      <c r="R66" s="1392"/>
      <c r="S66" s="1392"/>
      <c r="T66" s="1393"/>
      <c r="U66" s="1391"/>
      <c r="V66" s="1346"/>
      <c r="W66" s="1399"/>
      <c r="X66" s="1399"/>
      <c r="Y66" s="1399"/>
      <c r="Z66" s="1346"/>
      <c r="AA66" s="1399"/>
      <c r="AB66" s="1399"/>
      <c r="AC66" s="1346"/>
      <c r="AD66" s="1346"/>
      <c r="AE66" s="1346"/>
      <c r="AF66" s="1346"/>
      <c r="AG66" s="1346"/>
      <c r="AH66" s="1393"/>
      <c r="AI66" s="1391"/>
      <c r="AJ66" s="1346"/>
      <c r="AK66" s="1346"/>
      <c r="AL66" s="1346"/>
      <c r="AM66" s="1346"/>
      <c r="AN66" s="1346"/>
      <c r="AO66" s="1346"/>
      <c r="AP66" s="1392"/>
      <c r="AQ66" s="1392"/>
      <c r="AR66" s="1392"/>
      <c r="AS66" s="1392"/>
      <c r="AT66" s="1392"/>
      <c r="AU66" s="1393"/>
      <c r="AV66" s="1346"/>
      <c r="AW66" s="1389"/>
      <c r="AX66" s="1389"/>
      <c r="AY66" s="1346"/>
      <c r="AZ66" s="1400">
        <v>1</v>
      </c>
      <c r="BA66" s="1389"/>
      <c r="BB66" s="1346"/>
      <c r="BC66" s="1392"/>
      <c r="BD66" s="1393"/>
      <c r="BE66" s="1391"/>
      <c r="BF66" s="1346"/>
      <c r="BG66" s="1392"/>
      <c r="BH66" s="1346"/>
      <c r="BI66" s="1346"/>
      <c r="BJ66" s="1389"/>
      <c r="BK66" s="1346"/>
      <c r="BL66" s="1346"/>
      <c r="BM66" s="1346"/>
      <c r="BN66" s="1346"/>
      <c r="BO66" s="1346"/>
      <c r="BP66" s="1346"/>
      <c r="BQ66" s="1346"/>
      <c r="BR66" s="1346"/>
      <c r="BS66" s="1346"/>
      <c r="BT66" s="1393"/>
      <c r="BU66" s="1391"/>
      <c r="BV66" s="1346"/>
      <c r="BW66" s="1346"/>
      <c r="BX66" s="1346"/>
      <c r="BY66" s="1346"/>
      <c r="BZ66" s="1346"/>
      <c r="CA66" s="1346"/>
      <c r="CB66" s="1346"/>
      <c r="CC66" s="1346"/>
      <c r="CD66" s="1346"/>
      <c r="CE66" s="1346"/>
      <c r="CF66" s="1346"/>
      <c r="CG66" s="1346"/>
      <c r="CH66" s="1346"/>
      <c r="CI66" s="1346"/>
      <c r="CJ66" s="1393"/>
      <c r="CK66" s="1389">
        <v>1</v>
      </c>
      <c r="CL66" s="1346"/>
      <c r="CM66" s="1346"/>
      <c r="CN66" s="1346"/>
      <c r="CO66" s="1392"/>
      <c r="CP66" s="1346"/>
      <c r="CQ66" s="1346">
        <v>1</v>
      </c>
      <c r="CR66" s="1346"/>
      <c r="CS66" s="1346"/>
      <c r="CT66" s="1346"/>
      <c r="CU66" s="1346"/>
      <c r="CV66" s="1346"/>
      <c r="CW66" s="1346"/>
      <c r="CX66" s="1346"/>
      <c r="CY66" s="1391"/>
      <c r="CZ66" s="1346"/>
      <c r="DA66" s="1346"/>
      <c r="DB66" s="1346"/>
      <c r="DC66" s="1346"/>
      <c r="DD66" s="1346">
        <v>1</v>
      </c>
      <c r="DE66" s="1346"/>
      <c r="DF66" s="1346"/>
      <c r="DG66" s="1346"/>
      <c r="DH66" s="1346"/>
      <c r="DI66" s="1346"/>
      <c r="DJ66" s="1392"/>
      <c r="DK66" s="1393"/>
      <c r="DL66" s="1391"/>
      <c r="DM66" s="1346">
        <v>1</v>
      </c>
      <c r="DN66" s="1346"/>
      <c r="DO66" s="1346"/>
      <c r="DP66" s="1346">
        <v>1</v>
      </c>
      <c r="DQ66" s="1346"/>
      <c r="DR66" s="1346"/>
      <c r="DS66" s="1346"/>
      <c r="DT66" s="1346"/>
      <c r="DU66" s="1346"/>
      <c r="DV66" s="1346"/>
      <c r="DW66" s="1346"/>
      <c r="DX66" s="1346"/>
      <c r="DY66" s="1393"/>
      <c r="DZ66" s="1391"/>
      <c r="EA66" s="1389"/>
      <c r="EB66" s="1346"/>
      <c r="EC66" s="1346"/>
      <c r="ED66" s="1346"/>
      <c r="EE66" s="1346"/>
      <c r="EF66" s="1346"/>
      <c r="EG66" s="1346"/>
      <c r="EH66" s="1346"/>
      <c r="EI66" s="1346"/>
      <c r="EJ66" s="1346"/>
      <c r="EK66" s="1392"/>
      <c r="EL66" s="1346"/>
      <c r="EM66" s="1455"/>
      <c r="EN66" s="1346"/>
      <c r="EO66" s="1346"/>
      <c r="EP66" s="1346"/>
      <c r="EQ66" s="1346"/>
      <c r="ER66" s="1346"/>
      <c r="ES66" s="1455"/>
      <c r="ET66" s="1455"/>
      <c r="EU66" s="1346"/>
      <c r="EV66" s="1346"/>
      <c r="EW66" s="1346"/>
      <c r="EX66" s="1392"/>
      <c r="EY66" s="1391"/>
      <c r="EZ66" s="1346"/>
      <c r="FA66" s="1346"/>
      <c r="FB66" s="1346"/>
      <c r="FC66" s="1346"/>
      <c r="FD66" s="1346"/>
      <c r="FE66" s="1346"/>
      <c r="FF66" s="218">
        <f t="shared" si="23"/>
        <v>0</v>
      </c>
      <c r="FG66" s="396">
        <f t="shared" si="24"/>
        <v>6</v>
      </c>
      <c r="FH66" s="396">
        <f t="shared" si="25"/>
        <v>1</v>
      </c>
      <c r="FI66" s="396">
        <f t="shared" si="26"/>
        <v>1</v>
      </c>
      <c r="FJ66" s="396">
        <f t="shared" si="27"/>
        <v>0</v>
      </c>
      <c r="FK66" s="396">
        <f t="shared" si="28"/>
        <v>0</v>
      </c>
      <c r="FL66" s="1291">
        <f t="shared" si="29"/>
        <v>8</v>
      </c>
      <c r="FM66" s="1347" t="str">
        <f t="shared" si="0"/>
        <v/>
      </c>
      <c r="FN66" s="1347" t="str">
        <f t="shared" si="1"/>
        <v/>
      </c>
      <c r="FO66" s="1347">
        <f t="shared" si="2"/>
        <v>1</v>
      </c>
      <c r="FP66" s="1347" t="str">
        <f t="shared" si="3"/>
        <v/>
      </c>
      <c r="FQ66" s="1347" t="str">
        <f t="shared" si="4"/>
        <v/>
      </c>
      <c r="FR66" s="1347" t="str">
        <f t="shared" si="5"/>
        <v/>
      </c>
      <c r="FS66" s="1347" t="str">
        <f t="shared" si="6"/>
        <v/>
      </c>
      <c r="FT66" s="1347" t="str">
        <f t="shared" si="7"/>
        <v/>
      </c>
      <c r="FU66" s="1347" t="str">
        <f t="shared" si="8"/>
        <v/>
      </c>
    </row>
    <row r="67" spans="1:177" ht="16.5" thickBot="1" x14ac:dyDescent="0.3">
      <c r="A67" s="1338"/>
      <c r="B67" s="1373" t="s">
        <v>507</v>
      </c>
      <c r="C67" s="1288"/>
      <c r="D67" s="1346"/>
      <c r="E67" s="1400"/>
      <c r="F67" s="1400"/>
      <c r="G67" s="1346"/>
      <c r="H67" s="1346"/>
      <c r="I67" s="1346"/>
      <c r="J67" s="1346"/>
      <c r="K67" s="1346"/>
      <c r="L67" s="1346"/>
      <c r="M67" s="1400"/>
      <c r="N67" s="1346"/>
      <c r="O67" s="1346"/>
      <c r="P67" s="1346"/>
      <c r="Q67" s="1392"/>
      <c r="R67" s="1392"/>
      <c r="S67" s="1392"/>
      <c r="T67" s="1393"/>
      <c r="U67" s="1391"/>
      <c r="V67" s="1392"/>
      <c r="W67" s="1399"/>
      <c r="X67" s="1399"/>
      <c r="Y67" s="1399"/>
      <c r="Z67" s="1346"/>
      <c r="AA67" s="1399"/>
      <c r="AB67" s="1417"/>
      <c r="AC67" s="1392"/>
      <c r="AD67" s="1392"/>
      <c r="AE67" s="1392"/>
      <c r="AF67" s="1392"/>
      <c r="AG67" s="1346"/>
      <c r="AH67" s="1393"/>
      <c r="AI67" s="1391"/>
      <c r="AJ67" s="1392"/>
      <c r="AK67" s="1392"/>
      <c r="AL67" s="1392"/>
      <c r="AM67" s="1392"/>
      <c r="AN67" s="1392"/>
      <c r="AO67" s="1392"/>
      <c r="AP67" s="1392"/>
      <c r="AQ67" s="1392"/>
      <c r="AR67" s="1392"/>
      <c r="AS67" s="1392"/>
      <c r="AT67" s="1392"/>
      <c r="AU67" s="1393"/>
      <c r="AV67" s="1392"/>
      <c r="AW67" s="1418"/>
      <c r="AX67" s="1418"/>
      <c r="AY67" s="1392"/>
      <c r="AZ67" s="1400"/>
      <c r="BA67" s="1418"/>
      <c r="BB67" s="1392"/>
      <c r="BC67" s="1392"/>
      <c r="BD67" s="1393"/>
      <c r="BE67" s="1421"/>
      <c r="BF67" s="1392"/>
      <c r="BG67" s="1392"/>
      <c r="BH67" s="1392"/>
      <c r="BI67" s="1392"/>
      <c r="BJ67" s="1418"/>
      <c r="BK67" s="1392"/>
      <c r="BL67" s="1392"/>
      <c r="BM67" s="1392"/>
      <c r="BN67" s="1392"/>
      <c r="BO67" s="1392"/>
      <c r="BP67" s="1392"/>
      <c r="BQ67" s="1392"/>
      <c r="BR67" s="1392"/>
      <c r="BS67" s="1392"/>
      <c r="BT67" s="1393"/>
      <c r="BU67" s="1421"/>
      <c r="BV67" s="1392"/>
      <c r="BW67" s="1392"/>
      <c r="BX67" s="1392"/>
      <c r="BY67" s="1392"/>
      <c r="BZ67" s="1392"/>
      <c r="CA67" s="1392"/>
      <c r="CB67" s="1392"/>
      <c r="CC67" s="1392"/>
      <c r="CD67" s="1392"/>
      <c r="CE67" s="1392"/>
      <c r="CF67" s="1392"/>
      <c r="CG67" s="1392"/>
      <c r="CH67" s="1346"/>
      <c r="CI67" s="1346"/>
      <c r="CJ67" s="1393"/>
      <c r="CK67" s="1418"/>
      <c r="CL67" s="1392"/>
      <c r="CM67" s="1392"/>
      <c r="CN67" s="1392"/>
      <c r="CO67" s="1392"/>
      <c r="CP67" s="1392"/>
      <c r="CQ67" s="1392"/>
      <c r="CR67" s="1392"/>
      <c r="CS67" s="1392"/>
      <c r="CT67" s="1392"/>
      <c r="CU67" s="1392"/>
      <c r="CV67" s="1392"/>
      <c r="CW67" s="1392"/>
      <c r="CX67" s="1392"/>
      <c r="CY67" s="1421"/>
      <c r="CZ67" s="1392"/>
      <c r="DA67" s="1392"/>
      <c r="DB67" s="1392"/>
      <c r="DC67" s="1392"/>
      <c r="DD67" s="1392"/>
      <c r="DE67" s="1392"/>
      <c r="DF67" s="1392"/>
      <c r="DG67" s="1392"/>
      <c r="DH67" s="1392"/>
      <c r="DI67" s="1392"/>
      <c r="DJ67" s="1392"/>
      <c r="DK67" s="1393"/>
      <c r="DL67" s="1391"/>
      <c r="DM67" s="1392"/>
      <c r="DN67" s="1392"/>
      <c r="DO67" s="1392"/>
      <c r="DP67" s="1392"/>
      <c r="DQ67" s="1392"/>
      <c r="DR67" s="1392"/>
      <c r="DS67" s="1392"/>
      <c r="DT67" s="1346"/>
      <c r="DU67" s="1392"/>
      <c r="DV67" s="1392"/>
      <c r="DW67" s="1392"/>
      <c r="DX67" s="1346"/>
      <c r="DY67" s="1393"/>
      <c r="DZ67" s="1391"/>
      <c r="EA67" s="1389"/>
      <c r="EB67" s="1389"/>
      <c r="EC67" s="1389"/>
      <c r="ED67" s="1346"/>
      <c r="EE67" s="1346"/>
      <c r="EF67" s="1346"/>
      <c r="EG67" s="1346"/>
      <c r="EH67" s="1346"/>
      <c r="EI67" s="1346"/>
      <c r="EJ67" s="1346"/>
      <c r="EK67" s="1392"/>
      <c r="EL67" s="1346"/>
      <c r="EM67" s="1455"/>
      <c r="EN67" s="1346"/>
      <c r="EO67" s="1346"/>
      <c r="EP67" s="1346"/>
      <c r="EQ67" s="1346"/>
      <c r="ER67" s="1346"/>
      <c r="ES67" s="1455"/>
      <c r="ET67" s="1455"/>
      <c r="EU67" s="1346"/>
      <c r="EV67" s="1346"/>
      <c r="EW67" s="1346"/>
      <c r="EX67" s="1392"/>
      <c r="EY67" s="1391"/>
      <c r="EZ67" s="1346"/>
      <c r="FA67" s="1346"/>
      <c r="FB67" s="1346"/>
      <c r="FC67" s="1346"/>
      <c r="FD67" s="1346"/>
      <c r="FE67" s="1346"/>
      <c r="FF67" s="218"/>
      <c r="FG67" s="396"/>
      <c r="FH67" s="396"/>
      <c r="FI67" s="396"/>
      <c r="FJ67" s="396"/>
      <c r="FK67" s="396"/>
      <c r="FL67" s="1291"/>
      <c r="FM67" s="1347"/>
      <c r="FN67" s="1347"/>
      <c r="FO67" s="1347"/>
      <c r="FP67" s="1347"/>
      <c r="FQ67" s="1347"/>
      <c r="FR67" s="1347"/>
      <c r="FS67" s="1347"/>
      <c r="FT67" s="1347"/>
      <c r="FU67" s="1347" t="str">
        <f t="shared" si="8"/>
        <v/>
      </c>
    </row>
    <row r="68" spans="1:177" ht="16.5" thickBot="1" x14ac:dyDescent="0.3">
      <c r="A68" s="1338"/>
      <c r="B68" s="1373" t="s">
        <v>1188</v>
      </c>
      <c r="C68" s="1412">
        <v>1</v>
      </c>
      <c r="D68" s="1395"/>
      <c r="E68" s="1400"/>
      <c r="F68" s="1400"/>
      <c r="G68" s="1395"/>
      <c r="H68" s="1395"/>
      <c r="I68" s="1395">
        <v>1</v>
      </c>
      <c r="J68" s="1395"/>
      <c r="K68" s="1395"/>
      <c r="L68" s="1395"/>
      <c r="M68" s="1400">
        <v>1</v>
      </c>
      <c r="N68" s="1395"/>
      <c r="O68" s="1397">
        <v>1</v>
      </c>
      <c r="P68" s="1395"/>
      <c r="Q68" s="1413"/>
      <c r="R68" s="1413"/>
      <c r="S68" s="1413"/>
      <c r="T68" s="1398"/>
      <c r="U68" s="1414"/>
      <c r="V68" s="1413"/>
      <c r="W68" s="1395"/>
      <c r="X68" s="1395"/>
      <c r="Y68" s="1395"/>
      <c r="Z68" s="1395"/>
      <c r="AA68" s="1395"/>
      <c r="AB68" s="1413"/>
      <c r="AC68" s="1413"/>
      <c r="AD68" s="1413"/>
      <c r="AE68" s="1413"/>
      <c r="AF68" s="1413"/>
      <c r="AG68" s="1395"/>
      <c r="AH68" s="1398"/>
      <c r="AI68" s="1414"/>
      <c r="AJ68" s="1413"/>
      <c r="AK68" s="1413"/>
      <c r="AL68" s="1413"/>
      <c r="AM68" s="1413"/>
      <c r="AN68" s="1413"/>
      <c r="AO68" s="1413"/>
      <c r="AP68" s="1413"/>
      <c r="AQ68" s="1413"/>
      <c r="AR68" s="1413"/>
      <c r="AS68" s="1413"/>
      <c r="AT68" s="1413"/>
      <c r="AU68" s="1398"/>
      <c r="AV68" s="1413"/>
      <c r="AW68" s="1413"/>
      <c r="AX68" s="1413"/>
      <c r="AY68" s="1413"/>
      <c r="AZ68" s="1400"/>
      <c r="BA68" s="1413"/>
      <c r="BB68" s="1413"/>
      <c r="BC68" s="1413"/>
      <c r="BD68" s="1398"/>
      <c r="BE68" s="1424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398"/>
      <c r="BU68" s="1424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395"/>
      <c r="CI68" s="1395"/>
      <c r="CJ68" s="1398"/>
      <c r="CK68" s="1425"/>
      <c r="CL68" s="1413"/>
      <c r="CM68" s="1413"/>
      <c r="CN68" s="1413"/>
      <c r="CO68" s="1413"/>
      <c r="CP68" s="1413"/>
      <c r="CQ68" s="1413"/>
      <c r="CR68" s="1413"/>
      <c r="CS68" s="1413"/>
      <c r="CT68" s="1413"/>
      <c r="CU68" s="1413"/>
      <c r="CV68" s="1413"/>
      <c r="CW68" s="1413"/>
      <c r="CX68" s="1413"/>
      <c r="CY68" s="1424"/>
      <c r="CZ68" s="1413"/>
      <c r="DA68" s="1413"/>
      <c r="DB68" s="1413"/>
      <c r="DC68" s="1413"/>
      <c r="DD68" s="1413"/>
      <c r="DE68" s="1413"/>
      <c r="DF68" s="1413"/>
      <c r="DG68" s="1413"/>
      <c r="DH68" s="1413"/>
      <c r="DI68" s="1413"/>
      <c r="DJ68" s="1413"/>
      <c r="DK68" s="1398"/>
      <c r="DL68" s="1414"/>
      <c r="DM68" s="1413"/>
      <c r="DN68" s="1413"/>
      <c r="DO68" s="1413"/>
      <c r="DP68" s="1413"/>
      <c r="DQ68" s="1413"/>
      <c r="DR68" s="1413"/>
      <c r="DS68" s="1413"/>
      <c r="DT68" s="1395"/>
      <c r="DU68" s="1413"/>
      <c r="DV68" s="1413"/>
      <c r="DW68" s="1413"/>
      <c r="DX68" s="1395"/>
      <c r="DY68" s="1398"/>
      <c r="DZ68" s="1414"/>
      <c r="EA68" s="1412"/>
      <c r="EB68" s="1412"/>
      <c r="EC68" s="1412"/>
      <c r="ED68" s="1395"/>
      <c r="EE68" s="1395"/>
      <c r="EF68" s="1395"/>
      <c r="EG68" s="1395"/>
      <c r="EH68" s="1395"/>
      <c r="EI68" s="1395"/>
      <c r="EJ68" s="1395"/>
      <c r="EK68" s="1413"/>
      <c r="EL68" s="1395"/>
      <c r="EM68" s="1455"/>
      <c r="EN68" s="1395"/>
      <c r="EO68" s="1395"/>
      <c r="EP68" s="1395"/>
      <c r="EQ68" s="1395"/>
      <c r="ER68" s="1395"/>
      <c r="ES68" s="1455"/>
      <c r="ET68" s="1455"/>
      <c r="EU68" s="1395"/>
      <c r="EV68" s="1395"/>
      <c r="EW68" s="1395"/>
      <c r="EX68" s="1413"/>
      <c r="EY68" s="1414"/>
      <c r="EZ68" s="1395"/>
      <c r="FA68" s="1395"/>
      <c r="FB68" s="1395"/>
      <c r="FC68" s="1395"/>
      <c r="FD68" s="1395"/>
      <c r="FE68" s="1395"/>
      <c r="FF68" s="218"/>
      <c r="FG68" s="396"/>
      <c r="FH68" s="396"/>
      <c r="FI68" s="396"/>
      <c r="FJ68" s="396"/>
      <c r="FK68" s="396"/>
      <c r="FL68" s="1291"/>
      <c r="FM68" s="1347"/>
      <c r="FN68" s="1347"/>
      <c r="FO68" s="1347"/>
      <c r="FP68" s="1347"/>
      <c r="FQ68" s="1347"/>
      <c r="FR68" s="1347"/>
      <c r="FS68" s="1347"/>
      <c r="FT68" s="1347"/>
      <c r="FU68" s="1347" t="str">
        <f t="shared" si="8"/>
        <v/>
      </c>
    </row>
    <row r="69" spans="1:177" ht="16.5" thickBot="1" x14ac:dyDescent="0.3">
      <c r="A69" s="1338">
        <v>49</v>
      </c>
      <c r="B69" s="1152" t="s">
        <v>1091</v>
      </c>
      <c r="C69" s="1412"/>
      <c r="D69" s="1395"/>
      <c r="E69" s="1400"/>
      <c r="F69" s="1400"/>
      <c r="G69" s="1395"/>
      <c r="H69" s="1395"/>
      <c r="I69" s="1397">
        <v>1</v>
      </c>
      <c r="J69" s="1395"/>
      <c r="K69" s="1412"/>
      <c r="L69" s="1395"/>
      <c r="M69" s="1400">
        <v>1</v>
      </c>
      <c r="N69" s="1395"/>
      <c r="O69" s="1395"/>
      <c r="P69" s="1395">
        <v>1</v>
      </c>
      <c r="Q69" s="1413"/>
      <c r="R69" s="1413"/>
      <c r="S69" s="1413">
        <v>1</v>
      </c>
      <c r="T69" s="1398">
        <v>1</v>
      </c>
      <c r="U69" s="1414"/>
      <c r="V69" s="1413"/>
      <c r="W69" s="1395">
        <v>1</v>
      </c>
      <c r="X69" s="1397">
        <v>1</v>
      </c>
      <c r="Y69" s="1395">
        <v>1</v>
      </c>
      <c r="Z69" s="1395">
        <v>1</v>
      </c>
      <c r="AA69" s="1395">
        <v>1</v>
      </c>
      <c r="AB69" s="1413">
        <v>1</v>
      </c>
      <c r="AC69" s="1413"/>
      <c r="AD69" s="1413">
        <v>1</v>
      </c>
      <c r="AE69" s="1413"/>
      <c r="AF69" s="1413">
        <v>1</v>
      </c>
      <c r="AG69" s="1395"/>
      <c r="AH69" s="1398">
        <v>1</v>
      </c>
      <c r="AI69" s="1414"/>
      <c r="AJ69" s="1413">
        <v>1</v>
      </c>
      <c r="AK69" s="1413"/>
      <c r="AL69" s="1413"/>
      <c r="AM69" s="1413">
        <v>1</v>
      </c>
      <c r="AN69" s="1413">
        <v>1</v>
      </c>
      <c r="AO69" s="1413"/>
      <c r="AP69" s="1413">
        <v>1</v>
      </c>
      <c r="AQ69" s="1413"/>
      <c r="AR69" s="1413"/>
      <c r="AS69" s="1413">
        <v>1</v>
      </c>
      <c r="AT69" s="1413"/>
      <c r="AU69" s="1398">
        <v>1</v>
      </c>
      <c r="AV69" s="1413"/>
      <c r="AW69" s="1413"/>
      <c r="AX69" s="1413"/>
      <c r="AY69" s="1413"/>
      <c r="AZ69" s="1400">
        <v>1</v>
      </c>
      <c r="BA69" s="1413"/>
      <c r="BB69" s="1413"/>
      <c r="BC69" s="1413"/>
      <c r="BD69" s="1398"/>
      <c r="BE69" s="1424">
        <v>1</v>
      </c>
      <c r="BF69" s="1413"/>
      <c r="BG69" s="1413"/>
      <c r="BH69" s="1413"/>
      <c r="BI69" s="1413">
        <v>1</v>
      </c>
      <c r="BJ69" s="1413">
        <v>1</v>
      </c>
      <c r="BK69" s="1413">
        <v>1</v>
      </c>
      <c r="BL69" s="1413"/>
      <c r="BM69" s="1413"/>
      <c r="BN69" s="1413"/>
      <c r="BO69" s="1413"/>
      <c r="BP69" s="1413"/>
      <c r="BQ69" s="1413">
        <v>1</v>
      </c>
      <c r="BR69" s="1413"/>
      <c r="BS69" s="1413"/>
      <c r="BT69" s="1398"/>
      <c r="BU69" s="1424"/>
      <c r="BV69" s="1413"/>
      <c r="BW69" s="1413"/>
      <c r="BX69" s="1413"/>
      <c r="BY69" s="1413">
        <v>1</v>
      </c>
      <c r="BZ69" s="1413"/>
      <c r="CA69" s="1413"/>
      <c r="CB69" s="1413">
        <v>1</v>
      </c>
      <c r="CC69" s="1413"/>
      <c r="CD69" s="1413"/>
      <c r="CE69" s="1413"/>
      <c r="CF69" s="1413">
        <v>1</v>
      </c>
      <c r="CG69" s="1413"/>
      <c r="CH69" s="1395">
        <v>1</v>
      </c>
      <c r="CI69" s="1395">
        <v>1</v>
      </c>
      <c r="CJ69" s="1398"/>
      <c r="CK69" s="1414">
        <v>1</v>
      </c>
      <c r="CL69" s="1413"/>
      <c r="CM69" s="1413"/>
      <c r="CN69" s="1413"/>
      <c r="CO69" s="1413"/>
      <c r="CP69" s="1413"/>
      <c r="CQ69" s="1413"/>
      <c r="CR69" s="1413">
        <v>1</v>
      </c>
      <c r="CS69" s="1413"/>
      <c r="CT69" s="1413"/>
      <c r="CU69" s="1413"/>
      <c r="CV69" s="1413"/>
      <c r="CW69" s="1413">
        <v>1</v>
      </c>
      <c r="CX69" s="1413"/>
      <c r="CY69" s="1424"/>
      <c r="CZ69" s="1413"/>
      <c r="DA69" s="1410">
        <v>1</v>
      </c>
      <c r="DB69" s="1413"/>
      <c r="DC69" s="1413"/>
      <c r="DD69" s="1413"/>
      <c r="DE69" s="1413">
        <v>1</v>
      </c>
      <c r="DF69" s="1413">
        <v>1</v>
      </c>
      <c r="DG69" s="1395"/>
      <c r="DH69" s="1395"/>
      <c r="DI69" s="1395"/>
      <c r="DJ69" s="1413">
        <v>1</v>
      </c>
      <c r="DK69" s="1398"/>
      <c r="DL69" s="1414"/>
      <c r="DM69" s="1395"/>
      <c r="DN69" s="1395"/>
      <c r="DO69" s="1425"/>
      <c r="DP69" s="1395">
        <v>1</v>
      </c>
      <c r="DQ69" s="1422">
        <v>1</v>
      </c>
      <c r="DR69" s="1395"/>
      <c r="DS69" s="1395"/>
      <c r="DT69" s="1415">
        <v>1</v>
      </c>
      <c r="DU69" s="1413"/>
      <c r="DV69" s="1413"/>
      <c r="DW69" s="1410">
        <v>1</v>
      </c>
      <c r="DX69" s="1395"/>
      <c r="DY69" s="1398">
        <v>1</v>
      </c>
      <c r="DZ69" s="1414"/>
      <c r="EA69" s="1412"/>
      <c r="EB69" s="1412"/>
      <c r="EC69" s="1412"/>
      <c r="ED69" s="1395"/>
      <c r="EE69" s="1395"/>
      <c r="EF69" s="1395">
        <v>1</v>
      </c>
      <c r="EG69" s="1395"/>
      <c r="EH69" s="1395"/>
      <c r="EI69" s="1395"/>
      <c r="EJ69" s="1395"/>
      <c r="EK69" s="1413"/>
      <c r="EL69" s="1395"/>
      <c r="EM69" s="1455"/>
      <c r="EN69" s="1395"/>
      <c r="EO69" s="1395"/>
      <c r="EP69" s="1395"/>
      <c r="EQ69" s="1395"/>
      <c r="ER69" s="1395"/>
      <c r="ES69" s="1455"/>
      <c r="ET69" s="1455"/>
      <c r="EU69" s="1395"/>
      <c r="EV69" s="1395"/>
      <c r="EW69" s="1395"/>
      <c r="EX69" s="1413"/>
      <c r="EY69" s="1414"/>
      <c r="EZ69" s="1395"/>
      <c r="FA69" s="1395"/>
      <c r="FB69" s="1395"/>
      <c r="FC69" s="1395"/>
      <c r="FD69" s="1395"/>
      <c r="FE69" s="1395"/>
      <c r="FF69" s="218">
        <f>SUM(D69+G69+N69+R69+U69+Y69+AC69+AL69+AR69+AX69+BD69+BH69+BP69+CA69+CG69+CM69+CS69+CY69+DC69+DI69+DO69+DS69+DX69+EE69+EV69)</f>
        <v>1</v>
      </c>
      <c r="FG69" s="396">
        <f>SUM(H69+K69+O69+S69+V69+Z69+AD69+AG69+AI69+AM69+AO69+AS69+AU69+AY69+BA69+BE69+BI69+BK69+BQ69+BV69+CB69+CE69+CH69+CK69+CN69+CQ69+CT69+CW69+CZ69+DD69+DF69+DJ69+DM69+DP69+DT69+DV69+DY69+EB69+EF69+EP69+EW69)</f>
        <v>20</v>
      </c>
      <c r="FH69" s="396">
        <f>SUM(C69+I69+L69+P69+T69+W69+AA69+AE69+AH69+AJ69+AN69+AP69+AT69+AV69+BB69+BF69+BJ69+BN69+BR69+BY69+CC69+CF69+CI69+CL69+CO69+CR69+CU69+CX69+DA69+DE69+DG69+DK69+DN69+DQ69+DU69+DW69+DZ69+EC69+EI69+ER69+EX69)</f>
        <v>18</v>
      </c>
      <c r="FI69" s="396">
        <f>SUM(E69+F69+M69+AZ69+EM69+ES69+ET69)</f>
        <v>2</v>
      </c>
      <c r="FJ69" s="396">
        <f>SUM(J69+Q69+X69+AB69+AF69+AK69+AQ69+AW69+BC69+BG69+BO69+CD69+CJ69+CP69+CV69+DB69+DH69+DL69+DR69+EA69+ED69+EM69+EU69)</f>
        <v>3</v>
      </c>
      <c r="FK69" s="396">
        <f>SUM(BL69+BM69+BS69+BT69+BU69+BW69+BX69+BZ69+EG69+EH69+EJ69+EK69+EL69+EN69+EO69+EQ69+EY69+EZ69+FA69+FB69+FC69+FD69+FE69)</f>
        <v>0</v>
      </c>
      <c r="FL69" s="1291">
        <f>SUM(FF69:FK69)</f>
        <v>44</v>
      </c>
      <c r="FM69" s="1347" t="str">
        <f t="shared" ref="FM69:FM132" si="30">IF(FL69=0,1,"")</f>
        <v/>
      </c>
      <c r="FN69" s="1347" t="str">
        <f t="shared" ref="FN69:FN132" si="31">IF((FL69&gt;0)*AND(FL69&lt;6),1,"")</f>
        <v/>
      </c>
      <c r="FO69" s="1347" t="str">
        <f t="shared" ref="FO69:FO132" si="32">IF((FL69&gt;5)*AND(FL69&lt;11),1,"")</f>
        <v/>
      </c>
      <c r="FP69" s="1347" t="str">
        <f t="shared" ref="FP69:FP132" si="33">IF((FL69&gt;10)*AND(FL69&lt;21),1,"")</f>
        <v/>
      </c>
      <c r="FQ69" s="1347" t="str">
        <f t="shared" ref="FQ69:FQ132" si="34">IF((FL69&gt;20)*AND(FL69&lt;31),1,"")</f>
        <v/>
      </c>
      <c r="FR69" s="1347" t="str">
        <f t="shared" ref="FR69:FR132" si="35">IF((FL69&gt;30)*AND(FL69&lt;41),1,"")</f>
        <v/>
      </c>
      <c r="FS69" s="1347">
        <f t="shared" ref="FS69:FS132" si="36">IF((FL69&gt;40)*AND(FL69&lt;51),1,"")</f>
        <v>1</v>
      </c>
      <c r="FT69" s="1347" t="str">
        <f t="shared" ref="FT69:FT132" si="37">IF((FL69&gt;50)*AND(FL69&lt;61),1,"")</f>
        <v/>
      </c>
      <c r="FU69" s="1347" t="str">
        <f t="shared" ref="FU69:FU132" si="38">IF((FL69&gt;60)*AND(FL69&lt;71),1,"")</f>
        <v/>
      </c>
    </row>
    <row r="70" spans="1:177" ht="16.5" thickBot="1" x14ac:dyDescent="0.3">
      <c r="A70" s="1338">
        <v>50</v>
      </c>
      <c r="B70" s="1152" t="s">
        <v>1671</v>
      </c>
      <c r="C70" s="1288"/>
      <c r="D70" s="1346"/>
      <c r="E70" s="1400"/>
      <c r="F70" s="1400"/>
      <c r="G70" s="1346"/>
      <c r="H70" s="1346"/>
      <c r="I70" s="1346">
        <v>1</v>
      </c>
      <c r="J70" s="1346"/>
      <c r="K70" s="1346"/>
      <c r="L70" s="1346"/>
      <c r="M70" s="1400"/>
      <c r="N70" s="1346"/>
      <c r="O70" s="1346"/>
      <c r="P70" s="1346"/>
      <c r="Q70" s="1392"/>
      <c r="R70" s="1392"/>
      <c r="S70" s="1392"/>
      <c r="T70" s="1393">
        <v>1</v>
      </c>
      <c r="U70" s="1391"/>
      <c r="V70" s="1346"/>
      <c r="W70" s="1346"/>
      <c r="X70" s="1346">
        <v>1</v>
      </c>
      <c r="Y70" s="1346"/>
      <c r="Z70" s="1346"/>
      <c r="AA70" s="1346"/>
      <c r="AB70" s="1346"/>
      <c r="AC70" s="1346">
        <v>1</v>
      </c>
      <c r="AD70" s="1346"/>
      <c r="AE70" s="1346"/>
      <c r="AF70" s="1346"/>
      <c r="AG70" s="1346"/>
      <c r="AH70" s="1393"/>
      <c r="AI70" s="1391"/>
      <c r="AJ70" s="1346"/>
      <c r="AK70" s="1346"/>
      <c r="AL70" s="1346"/>
      <c r="AM70" s="1346"/>
      <c r="AN70" s="1346">
        <v>1</v>
      </c>
      <c r="AO70" s="1346"/>
      <c r="AP70" s="1392">
        <v>1</v>
      </c>
      <c r="AQ70" s="1392"/>
      <c r="AR70" s="1392">
        <v>1</v>
      </c>
      <c r="AS70" s="1392"/>
      <c r="AT70" s="1392"/>
      <c r="AU70" s="1393"/>
      <c r="AV70" s="1346"/>
      <c r="AW70" s="1389"/>
      <c r="AX70" s="1389"/>
      <c r="AY70" s="1346"/>
      <c r="AZ70" s="1400"/>
      <c r="BA70" s="1389"/>
      <c r="BB70" s="1346"/>
      <c r="BC70" s="1392"/>
      <c r="BD70" s="1393"/>
      <c r="BE70" s="1391"/>
      <c r="BF70" s="1346">
        <v>1</v>
      </c>
      <c r="BG70" s="1389"/>
      <c r="BH70" s="1346">
        <v>1</v>
      </c>
      <c r="BI70" s="1346"/>
      <c r="BJ70" s="1389">
        <v>1</v>
      </c>
      <c r="BK70" s="1346"/>
      <c r="BL70" s="1346"/>
      <c r="BM70" s="1346"/>
      <c r="BN70" s="1346"/>
      <c r="BO70" s="1346"/>
      <c r="BP70" s="1346"/>
      <c r="BQ70" s="1346"/>
      <c r="BR70" s="1346"/>
      <c r="BS70" s="1346"/>
      <c r="BT70" s="1393"/>
      <c r="BU70" s="1391"/>
      <c r="BV70" s="1346"/>
      <c r="BW70" s="1346"/>
      <c r="BX70" s="1346"/>
      <c r="BY70" s="1346">
        <v>1</v>
      </c>
      <c r="BZ70" s="1346"/>
      <c r="CA70" s="1346"/>
      <c r="CB70" s="1346"/>
      <c r="CC70" s="1346">
        <v>1</v>
      </c>
      <c r="CD70" s="1346"/>
      <c r="CE70" s="1346"/>
      <c r="CF70" s="1346">
        <v>1</v>
      </c>
      <c r="CG70" s="1346">
        <v>1</v>
      </c>
      <c r="CH70" s="1346"/>
      <c r="CI70" s="1346"/>
      <c r="CJ70" s="1393"/>
      <c r="CK70" s="1389"/>
      <c r="CL70" s="1346"/>
      <c r="CM70" s="1346">
        <v>1</v>
      </c>
      <c r="CN70" s="1346"/>
      <c r="CO70" s="1392">
        <v>1</v>
      </c>
      <c r="CP70" s="1346"/>
      <c r="CQ70" s="1346"/>
      <c r="CR70" s="1346">
        <v>1</v>
      </c>
      <c r="CS70" s="1346"/>
      <c r="CT70" s="1346"/>
      <c r="CU70" s="1346"/>
      <c r="CV70" s="1346"/>
      <c r="CW70" s="1346"/>
      <c r="CX70" s="1346"/>
      <c r="CY70" s="1391"/>
      <c r="CZ70" s="1346"/>
      <c r="DA70" s="1346">
        <v>1</v>
      </c>
      <c r="DB70" s="1346"/>
      <c r="DC70" s="1346"/>
      <c r="DD70" s="1346"/>
      <c r="DE70" s="1346">
        <v>1</v>
      </c>
      <c r="DF70" s="1346"/>
      <c r="DG70" s="1346"/>
      <c r="DH70" s="1346"/>
      <c r="DI70" s="1346"/>
      <c r="DJ70" s="1392"/>
      <c r="DK70" s="1393"/>
      <c r="DL70" s="1391"/>
      <c r="DM70" s="1346"/>
      <c r="DN70" s="1346"/>
      <c r="DO70" s="1346"/>
      <c r="DP70" s="1346"/>
      <c r="DQ70" s="1346">
        <v>1</v>
      </c>
      <c r="DR70" s="1346"/>
      <c r="DS70" s="1346"/>
      <c r="DT70" s="1346">
        <v>1</v>
      </c>
      <c r="DU70" s="1346"/>
      <c r="DV70" s="1346"/>
      <c r="DW70" s="1346">
        <v>1</v>
      </c>
      <c r="DX70" s="1346"/>
      <c r="DY70" s="1393"/>
      <c r="DZ70" s="1391"/>
      <c r="EA70" s="1389"/>
      <c r="EB70" s="1346"/>
      <c r="EC70" s="1346"/>
      <c r="ED70" s="1346"/>
      <c r="EE70" s="1346"/>
      <c r="EF70" s="1346"/>
      <c r="EG70" s="1346"/>
      <c r="EH70" s="1346"/>
      <c r="EI70" s="1346"/>
      <c r="EJ70" s="1346"/>
      <c r="EK70" s="1392"/>
      <c r="EL70" s="1346"/>
      <c r="EM70" s="1455"/>
      <c r="EN70" s="1346"/>
      <c r="EO70" s="1346"/>
      <c r="EP70" s="1346"/>
      <c r="EQ70" s="1346"/>
      <c r="ER70" s="1346"/>
      <c r="ES70" s="1455"/>
      <c r="ET70" s="1455"/>
      <c r="EU70" s="1346"/>
      <c r="EV70" s="1346"/>
      <c r="EW70" s="1346"/>
      <c r="EX70" s="1392"/>
      <c r="EY70" s="1391"/>
      <c r="EZ70" s="1346"/>
      <c r="FA70" s="1346"/>
      <c r="FB70" s="1346"/>
      <c r="FC70" s="1346"/>
      <c r="FD70" s="1346"/>
      <c r="FE70" s="1346"/>
      <c r="FF70" s="218">
        <f>SUM(D70+G70+N70+R70+U70+Y70+AC70+AL70+AR70+AX70+BD70+BH70+BP70+CA70+CG70+CM70+CS70+CY70+DC70+DI70+DO70+DS70+DX70+EE70+EV70)</f>
        <v>5</v>
      </c>
      <c r="FG70" s="396">
        <f>SUM(H70+K70+O70+S70+V70+Z70+AD70+AG70+AI70+AM70+AO70+AS70+AU70+AY70+BA70+BE70+BI70+BK70+BQ70+BV70+CB70+CE70+CH70+CK70+CN70+CQ70+CT70+CW70+CZ70+DD70+DF70+DJ70+DM70+DP70+DT70+DV70+DY70+EB70+EF70+EP70+EW70)</f>
        <v>1</v>
      </c>
      <c r="FH70" s="396">
        <f>SUM(C70+I70+L70+P70+T70+W70+AA70+AE70+AH70+AJ70+AN70+AP70+AT70+AV70+BB70+BF70+BJ70+BN70+BR70+BY70+CC70+CF70+CI70+CL70+CO70+CR70+CU70+CX70+DA70+DE70+DG70+DK70+DN70+DQ70+DU70+DW70+DZ70+EC70+EI70+ER70+EX70)</f>
        <v>15</v>
      </c>
      <c r="FI70" s="396">
        <f>SUM(E70+F70+M70+AZ70+EM70+ES70+ET70)</f>
        <v>0</v>
      </c>
      <c r="FJ70" s="396">
        <f>SUM(J70+Q70+X70+AB70+AF70+AK70+AQ70+AW70+BC70+BG70+BO70+CD70+CJ70+CP70+CV70+DB70+DH70+DL70+DR70+EA70+ED70+EM70+EU70)</f>
        <v>1</v>
      </c>
      <c r="FK70" s="396">
        <f>SUM(BL70+BM70+BS70+BT70+BU70+BW70+BX70+BZ70+EG70+EH70+EJ70+EK70+EL70+EN70+EO70+EQ70+EY70+EZ70+FA70+FB70+FC70+FD70+FE70)</f>
        <v>0</v>
      </c>
      <c r="FL70" s="1291">
        <f>SUM(FF70:FK70)</f>
        <v>22</v>
      </c>
      <c r="FM70" s="1347" t="str">
        <f t="shared" si="30"/>
        <v/>
      </c>
      <c r="FN70" s="1347" t="str">
        <f t="shared" si="31"/>
        <v/>
      </c>
      <c r="FO70" s="1347" t="str">
        <f t="shared" si="32"/>
        <v/>
      </c>
      <c r="FP70" s="1347" t="str">
        <f t="shared" si="33"/>
        <v/>
      </c>
      <c r="FQ70" s="1347">
        <f t="shared" si="34"/>
        <v>1</v>
      </c>
      <c r="FR70" s="1347" t="str">
        <f t="shared" si="35"/>
        <v/>
      </c>
      <c r="FS70" s="1347" t="str">
        <f t="shared" si="36"/>
        <v/>
      </c>
      <c r="FT70" s="1347" t="str">
        <f t="shared" si="37"/>
        <v/>
      </c>
      <c r="FU70" s="1347" t="str">
        <f t="shared" si="38"/>
        <v/>
      </c>
    </row>
    <row r="71" spans="1:177" ht="16.5" thickBot="1" x14ac:dyDescent="0.3">
      <c r="A71" s="1338">
        <v>51</v>
      </c>
      <c r="B71" s="1152" t="s">
        <v>1412</v>
      </c>
      <c r="C71" s="1412">
        <v>1</v>
      </c>
      <c r="D71" s="1395"/>
      <c r="E71" s="1400"/>
      <c r="F71" s="1400"/>
      <c r="G71" s="1395"/>
      <c r="H71" s="1395"/>
      <c r="I71" s="1395">
        <v>1</v>
      </c>
      <c r="J71" s="1395"/>
      <c r="K71" s="1395"/>
      <c r="L71" s="1395"/>
      <c r="M71" s="1400">
        <v>1</v>
      </c>
      <c r="N71" s="1395"/>
      <c r="O71" s="1395"/>
      <c r="P71" s="1395">
        <v>1</v>
      </c>
      <c r="Q71" s="1413"/>
      <c r="R71" s="1413">
        <v>1</v>
      </c>
      <c r="S71" s="1413"/>
      <c r="T71" s="1398"/>
      <c r="U71" s="1414"/>
      <c r="V71" s="1413"/>
      <c r="W71" s="1413">
        <v>1</v>
      </c>
      <c r="X71" s="1413"/>
      <c r="Y71" s="1413"/>
      <c r="Z71" s="1395">
        <v>1</v>
      </c>
      <c r="AA71" s="1413"/>
      <c r="AB71" s="1413"/>
      <c r="AC71" s="1413"/>
      <c r="AD71" s="1415">
        <v>1</v>
      </c>
      <c r="AE71" s="1413"/>
      <c r="AF71" s="1413"/>
      <c r="AG71" s="1395"/>
      <c r="AH71" s="1426">
        <v>1</v>
      </c>
      <c r="AI71" s="1414"/>
      <c r="AJ71" s="1413">
        <v>1</v>
      </c>
      <c r="AK71" s="1413"/>
      <c r="AL71" s="1413"/>
      <c r="AM71" s="1413"/>
      <c r="AN71" s="1413">
        <v>1</v>
      </c>
      <c r="AO71" s="1413"/>
      <c r="AP71" s="1413">
        <v>1</v>
      </c>
      <c r="AQ71" s="1413"/>
      <c r="AR71" s="1413"/>
      <c r="AS71" s="1413"/>
      <c r="AT71" s="1413"/>
      <c r="AU71" s="1398"/>
      <c r="AV71" s="1413"/>
      <c r="AW71" s="1413"/>
      <c r="AX71" s="1413"/>
      <c r="AY71" s="1413"/>
      <c r="AZ71" s="1400">
        <v>1</v>
      </c>
      <c r="BA71" s="1413"/>
      <c r="BB71" s="1413">
        <v>1</v>
      </c>
      <c r="BC71" s="1413"/>
      <c r="BD71" s="1398">
        <v>1</v>
      </c>
      <c r="BE71" s="1424"/>
      <c r="BF71" s="1413">
        <v>1</v>
      </c>
      <c r="BG71" s="1395"/>
      <c r="BH71" s="1415">
        <v>1</v>
      </c>
      <c r="BI71" s="1413"/>
      <c r="BJ71" s="1413">
        <v>1</v>
      </c>
      <c r="BK71" s="1413"/>
      <c r="BL71" s="1413"/>
      <c r="BM71" s="1413"/>
      <c r="BN71" s="1415">
        <v>1</v>
      </c>
      <c r="BO71" s="1413"/>
      <c r="BP71" s="1413"/>
      <c r="BQ71" s="1413"/>
      <c r="BR71" s="1415">
        <v>1</v>
      </c>
      <c r="BS71" s="1413"/>
      <c r="BT71" s="1398"/>
      <c r="BU71" s="1424"/>
      <c r="BV71" s="1413"/>
      <c r="BW71" s="1413"/>
      <c r="BX71" s="1413"/>
      <c r="BY71" s="1413">
        <v>1</v>
      </c>
      <c r="BZ71" s="1413"/>
      <c r="CA71" s="1413"/>
      <c r="CB71" s="1413"/>
      <c r="CC71" s="1413">
        <v>1</v>
      </c>
      <c r="CD71" s="1413"/>
      <c r="CE71" s="1413"/>
      <c r="CF71" s="1413">
        <v>1</v>
      </c>
      <c r="CG71" s="1413">
        <v>1</v>
      </c>
      <c r="CH71" s="1395"/>
      <c r="CI71" s="1395">
        <v>1</v>
      </c>
      <c r="CJ71" s="1398"/>
      <c r="CK71" s="1425"/>
      <c r="CL71" s="1413"/>
      <c r="CM71" s="1413">
        <v>1</v>
      </c>
      <c r="CN71" s="1413"/>
      <c r="CO71" s="1413">
        <v>1</v>
      </c>
      <c r="CP71" s="1413"/>
      <c r="CQ71" s="1413">
        <v>1</v>
      </c>
      <c r="CR71" s="1413"/>
      <c r="CS71" s="1413">
        <v>1</v>
      </c>
      <c r="CT71" s="1413"/>
      <c r="CU71" s="1422">
        <v>1</v>
      </c>
      <c r="CV71" s="1413"/>
      <c r="CW71" s="1413"/>
      <c r="CX71" s="1413"/>
      <c r="CY71" s="1424"/>
      <c r="CZ71" s="1413"/>
      <c r="DA71" s="1422">
        <v>1</v>
      </c>
      <c r="DB71" s="1413"/>
      <c r="DC71" s="1413"/>
      <c r="DD71" s="1413"/>
      <c r="DE71" s="1410">
        <v>1</v>
      </c>
      <c r="DF71" s="1395"/>
      <c r="DG71" s="1413">
        <v>1</v>
      </c>
      <c r="DH71" s="1395"/>
      <c r="DI71" s="1422">
        <v>1</v>
      </c>
      <c r="DJ71" s="1413"/>
      <c r="DK71" s="1398"/>
      <c r="DL71" s="1414"/>
      <c r="DM71" s="1395"/>
      <c r="DN71" s="1422">
        <v>1</v>
      </c>
      <c r="DO71" s="1395"/>
      <c r="DP71" s="1395"/>
      <c r="DQ71" s="1395"/>
      <c r="DR71" s="1395"/>
      <c r="DS71" s="1395"/>
      <c r="DT71" s="1395"/>
      <c r="DU71" s="1413"/>
      <c r="DV71" s="1413"/>
      <c r="DW71" s="1413"/>
      <c r="DX71" s="1395"/>
      <c r="DY71" s="1398"/>
      <c r="DZ71" s="1414"/>
      <c r="EA71" s="1412"/>
      <c r="EB71" s="1412"/>
      <c r="EC71" s="1412"/>
      <c r="ED71" s="1395"/>
      <c r="EE71" s="1395">
        <v>1</v>
      </c>
      <c r="EF71" s="1395"/>
      <c r="EG71" s="1395"/>
      <c r="EH71" s="1395"/>
      <c r="EI71" s="1395"/>
      <c r="EJ71" s="1395"/>
      <c r="EK71" s="1413"/>
      <c r="EL71" s="1395"/>
      <c r="EM71" s="1455">
        <v>1</v>
      </c>
      <c r="EN71" s="1395"/>
      <c r="EO71" s="1395"/>
      <c r="EP71" s="1395"/>
      <c r="EQ71" s="1395"/>
      <c r="ER71" s="1395"/>
      <c r="ES71" s="1455">
        <v>1</v>
      </c>
      <c r="ET71" s="1455"/>
      <c r="EU71" s="1395"/>
      <c r="EV71" s="1395"/>
      <c r="EW71" s="1397"/>
      <c r="EX71" s="1413"/>
      <c r="EY71" s="1414"/>
      <c r="EZ71" s="1395"/>
      <c r="FA71" s="1395"/>
      <c r="FB71" s="1395"/>
      <c r="FC71" s="1395"/>
      <c r="FD71" s="1395"/>
      <c r="FE71" s="1395"/>
      <c r="FF71" s="218">
        <f>SUM(D71+G71+N71+R71+U71+Y71+AC71+AL71+AR71+AX71+BD71+BH71+BP71+CA71+CG71+CM71+CS71+CY71+DC71+DI71+DO71+DS71+DX71+EE71+EV71)</f>
        <v>8</v>
      </c>
      <c r="FG71" s="396">
        <f>SUM(H71+K71+O71+S71+V71+Z71+AD71+AG71+AI71+AM71+AO71+AS71+AU71+AY71+BA71+BE71+BI71+BK71+BQ71+BV71+CB71+CE71+CH71+CK71+CN71+CQ71+CT71+CW71+CZ71+DD71+DF71+DJ71+DM71+DP71+DT71+DV71+DY71+EB71+EF71+EP71+EW71)</f>
        <v>3</v>
      </c>
      <c r="FH71" s="396">
        <f>SUM(C71+I71+L71+P71+T71+W71+AA71+AE71+AH71+AJ71+AN71+AP71+AT71+AV71+BB71+BF71+BJ71+BN71+BR71+BY71+CC71+CF71+CI71+CL71+CO71+CR71+CU71+CX71+DA71+DE71+DG71+DK71+DN71+DQ71+DU71+DW71+DZ71+EC71+EI71+ER71+EX71)</f>
        <v>23</v>
      </c>
      <c r="FI71" s="396">
        <f>SUM(E71+F71+M71+AZ71+EM71+ES71+ET71)</f>
        <v>4</v>
      </c>
      <c r="FJ71" s="396">
        <f>SUM(J71+Q71+X71+AB71+AF71+AK71+AQ71+AW71+BC71+BG71+BO71+CD71+CJ71+CP71+CV71+DB71+DH71+DL71+DR71+EA71+ED71+EM71+EU71)</f>
        <v>1</v>
      </c>
      <c r="FK71" s="396">
        <f>SUM(BL71+BM71+BS71+BT71+BU71+BW71+BX71+BZ71+EG71+EH71+EJ71+EK71+EL71+EN71+EO71+EQ71+EY71+EZ71+FA71+FB71+FC71+FD71+FE71)</f>
        <v>0</v>
      </c>
      <c r="FL71" s="1291">
        <f>SUM(FF71:FK71)</f>
        <v>39</v>
      </c>
      <c r="FM71" s="1347" t="str">
        <f t="shared" si="30"/>
        <v/>
      </c>
      <c r="FN71" s="1347" t="str">
        <f t="shared" si="31"/>
        <v/>
      </c>
      <c r="FO71" s="1347" t="str">
        <f t="shared" si="32"/>
        <v/>
      </c>
      <c r="FP71" s="1347" t="str">
        <f t="shared" si="33"/>
        <v/>
      </c>
      <c r="FQ71" s="1347" t="str">
        <f t="shared" si="34"/>
        <v/>
      </c>
      <c r="FR71" s="1347">
        <f t="shared" si="35"/>
        <v>1</v>
      </c>
      <c r="FS71" s="1347" t="str">
        <f t="shared" si="36"/>
        <v/>
      </c>
      <c r="FT71" s="1347" t="str">
        <f t="shared" si="37"/>
        <v/>
      </c>
      <c r="FU71" s="1347" t="str">
        <f t="shared" si="38"/>
        <v/>
      </c>
    </row>
    <row r="72" spans="1:177" ht="16.5" thickBot="1" x14ac:dyDescent="0.3">
      <c r="A72" s="1338">
        <v>52</v>
      </c>
      <c r="B72" s="1152" t="s">
        <v>876</v>
      </c>
      <c r="C72" s="1288"/>
      <c r="D72" s="1346">
        <v>1</v>
      </c>
      <c r="E72" s="1400"/>
      <c r="F72" s="1400"/>
      <c r="G72" s="1346"/>
      <c r="H72" s="1346"/>
      <c r="I72" s="1394"/>
      <c r="J72" s="1346"/>
      <c r="K72" s="1346"/>
      <c r="L72" s="1346"/>
      <c r="M72" s="1400">
        <v>1</v>
      </c>
      <c r="N72" s="1346"/>
      <c r="O72" s="1346"/>
      <c r="P72" s="1346">
        <v>1</v>
      </c>
      <c r="Q72" s="1392"/>
      <c r="R72" s="1392"/>
      <c r="S72" s="1392"/>
      <c r="T72" s="1393">
        <v>1</v>
      </c>
      <c r="U72" s="1391"/>
      <c r="V72" s="1346"/>
      <c r="W72" s="1346">
        <v>1</v>
      </c>
      <c r="X72" s="1346"/>
      <c r="Y72" s="1346"/>
      <c r="Z72" s="1346"/>
      <c r="AA72" s="1346"/>
      <c r="AB72" s="1346"/>
      <c r="AC72" s="1346"/>
      <c r="AD72" s="1346"/>
      <c r="AE72" s="1346">
        <v>1</v>
      </c>
      <c r="AF72" s="1346"/>
      <c r="AG72" s="1346"/>
      <c r="AH72" s="1393"/>
      <c r="AI72" s="1391"/>
      <c r="AJ72" s="1346">
        <v>1</v>
      </c>
      <c r="AK72" s="1346"/>
      <c r="AL72" s="1346"/>
      <c r="AM72" s="1346"/>
      <c r="AN72" s="1346">
        <v>1</v>
      </c>
      <c r="AO72" s="1346"/>
      <c r="AP72" s="1392">
        <v>1</v>
      </c>
      <c r="AQ72" s="1392"/>
      <c r="AR72" s="1392"/>
      <c r="AS72" s="1392"/>
      <c r="AT72" s="1392"/>
      <c r="AU72" s="1393"/>
      <c r="AV72" s="1391"/>
      <c r="AW72" s="1346"/>
      <c r="AX72" s="1346"/>
      <c r="AY72" s="1346"/>
      <c r="AZ72" s="1400">
        <v>1</v>
      </c>
      <c r="BA72" s="1389"/>
      <c r="BB72" s="1397">
        <v>1</v>
      </c>
      <c r="BC72" s="1392"/>
      <c r="BD72" s="1393">
        <v>1</v>
      </c>
      <c r="BE72" s="1391"/>
      <c r="BF72" s="1346">
        <v>1</v>
      </c>
      <c r="BG72" s="1346"/>
      <c r="BH72" s="1346">
        <v>1</v>
      </c>
      <c r="BI72" s="1346"/>
      <c r="BJ72" s="1346">
        <v>1</v>
      </c>
      <c r="BK72" s="1346"/>
      <c r="BL72" s="1346"/>
      <c r="BM72" s="1346"/>
      <c r="BN72" s="1346"/>
      <c r="BO72" s="1346"/>
      <c r="BP72" s="1346"/>
      <c r="BQ72" s="1346"/>
      <c r="BR72" s="1346"/>
      <c r="BS72" s="1346"/>
      <c r="BT72" s="1393"/>
      <c r="BU72" s="1391"/>
      <c r="BV72" s="1346"/>
      <c r="BW72" s="1346"/>
      <c r="BX72" s="1346"/>
      <c r="BY72" s="1346"/>
      <c r="BZ72" s="1346"/>
      <c r="CA72" s="1346"/>
      <c r="CB72" s="1346"/>
      <c r="CC72" s="1346"/>
      <c r="CD72" s="1346"/>
      <c r="CE72" s="1346"/>
      <c r="CF72" s="1346"/>
      <c r="CG72" s="1346"/>
      <c r="CH72" s="1346"/>
      <c r="CI72" s="1346"/>
      <c r="CJ72" s="1393"/>
      <c r="CK72" s="1389"/>
      <c r="CL72" s="1346"/>
      <c r="CM72" s="1346"/>
      <c r="CN72" s="1346"/>
      <c r="CO72" s="1392">
        <v>1</v>
      </c>
      <c r="CP72" s="1346"/>
      <c r="CQ72" s="1346"/>
      <c r="CR72" s="1346"/>
      <c r="CS72" s="1346"/>
      <c r="CT72" s="1346"/>
      <c r="CU72" s="1346">
        <v>1</v>
      </c>
      <c r="CV72" s="1346"/>
      <c r="CW72" s="1346"/>
      <c r="CX72" s="1346"/>
      <c r="CY72" s="1391">
        <v>1</v>
      </c>
      <c r="CZ72" s="1346"/>
      <c r="DA72" s="1346"/>
      <c r="DB72" s="1346"/>
      <c r="DC72" s="1346"/>
      <c r="DD72" s="1346"/>
      <c r="DE72" s="1346"/>
      <c r="DF72" s="1346"/>
      <c r="DG72" s="1346"/>
      <c r="DH72" s="1346"/>
      <c r="DI72" s="1346">
        <v>1</v>
      </c>
      <c r="DJ72" s="1392"/>
      <c r="DK72" s="1393"/>
      <c r="DL72" s="1391"/>
      <c r="DM72" s="1346"/>
      <c r="DN72" s="1346"/>
      <c r="DO72" s="1346"/>
      <c r="DP72" s="1346"/>
      <c r="DQ72" s="1346"/>
      <c r="DR72" s="1346"/>
      <c r="DS72" s="1346"/>
      <c r="DT72" s="1346"/>
      <c r="DU72" s="1346"/>
      <c r="DV72" s="1346"/>
      <c r="DW72" s="1346"/>
      <c r="DX72" s="1346"/>
      <c r="DY72" s="1393"/>
      <c r="DZ72" s="1391"/>
      <c r="EA72" s="1389"/>
      <c r="EB72" s="1346"/>
      <c r="EC72" s="1346"/>
      <c r="ED72" s="1346"/>
      <c r="EE72" s="1346"/>
      <c r="EF72" s="1346"/>
      <c r="EG72" s="1346"/>
      <c r="EH72" s="1346"/>
      <c r="EI72" s="1346"/>
      <c r="EJ72" s="1346"/>
      <c r="EK72" s="1392"/>
      <c r="EL72" s="1346"/>
      <c r="EM72" s="1455"/>
      <c r="EN72" s="1346"/>
      <c r="EO72" s="1346"/>
      <c r="EP72" s="1346"/>
      <c r="EQ72" s="1346"/>
      <c r="ER72" s="1346"/>
      <c r="ES72" s="1455">
        <v>1</v>
      </c>
      <c r="ET72" s="1455"/>
      <c r="EU72" s="1346"/>
      <c r="EV72" s="1346"/>
      <c r="EW72" s="1346"/>
      <c r="EX72" s="1392"/>
      <c r="EY72" s="1391"/>
      <c r="EZ72" s="1346"/>
      <c r="FA72" s="1346"/>
      <c r="FB72" s="1346"/>
      <c r="FC72" s="1346"/>
      <c r="FD72" s="1346"/>
      <c r="FE72" s="1346"/>
      <c r="FF72" s="218">
        <f>SUM(D72+G72+N72+R72+U72+Y72+AC72+AL72+AR72+AX72+BD72+BH72+BP72+CA72+CG72+CM72+CS72+CY72+DC72+DI72+DO72+DS72+DX72+EE72+EV72)</f>
        <v>5</v>
      </c>
      <c r="FG72" s="396">
        <f>SUM(H72+K72+O72+S72+V72+Z72+AD72+AG72+AI72+AM72+AO72+AS72+AU72+AY72+BA72+BE72+BI72+BK72+BQ72+BV72+CB72+CE72+CH72+CK72+CN72+CQ72+CT72+CW72+CZ72+DD72+DF72+DJ72+DM72+DP72+DT72+DV72+DY72+EB72+EF72+EP72+EW72)</f>
        <v>0</v>
      </c>
      <c r="FH72" s="396">
        <f>SUM(C72+I72+L72+P72+T72+W72+AA72+AE72+AH72+AJ72+AN72+AP72+AT72+AV72+BB72+BF72+BJ72+BN72+BR72+BY72+CC72+CF72+CI72+CL72+CO72+CR72+CU72+CX72+DA72+DE72+DG72+DK72+DN72+DQ72+DU72+DW72+DZ72+EC72+EI72+ER72+EX72)</f>
        <v>12</v>
      </c>
      <c r="FI72" s="396">
        <f>SUM(E72+F72+M72+AZ72+EM72+ES72+ET72)</f>
        <v>3</v>
      </c>
      <c r="FJ72" s="396">
        <f>SUM(J72+Q72+X72+AB72+AF72+AK72+AQ72+AW72+BC72+BG72+BO72+CD72+CJ72+CP72+CV72+DB72+DH72+DL72+DR72+EA72+ED72+EM72+EU72)</f>
        <v>0</v>
      </c>
      <c r="FK72" s="396">
        <f>SUM(BL72+BM72+BS72+BT72+BU72+BW72+BX72+BZ72+EG72+EH72+EJ72+EK72+EL72+EN72+EO72+EQ72+EY72+EZ72+FA72+FB72+FC72+FD72+FE72)</f>
        <v>0</v>
      </c>
      <c r="FL72" s="1291">
        <f>SUM(FF72:FK72)</f>
        <v>20</v>
      </c>
      <c r="FM72" s="1347" t="str">
        <f t="shared" si="30"/>
        <v/>
      </c>
      <c r="FN72" s="1347" t="str">
        <f t="shared" si="31"/>
        <v/>
      </c>
      <c r="FO72" s="1347" t="str">
        <f t="shared" si="32"/>
        <v/>
      </c>
      <c r="FP72" s="1347">
        <f t="shared" si="33"/>
        <v>1</v>
      </c>
      <c r="FQ72" s="1347" t="str">
        <f t="shared" si="34"/>
        <v/>
      </c>
      <c r="FR72" s="1347" t="str">
        <f t="shared" si="35"/>
        <v/>
      </c>
      <c r="FS72" s="1347" t="str">
        <f t="shared" si="36"/>
        <v/>
      </c>
      <c r="FT72" s="1347" t="str">
        <f t="shared" si="37"/>
        <v/>
      </c>
      <c r="FU72" s="1347" t="str">
        <f t="shared" si="38"/>
        <v/>
      </c>
    </row>
    <row r="73" spans="1:177" ht="16.5" thickBot="1" x14ac:dyDescent="0.3">
      <c r="A73" s="1338"/>
      <c r="B73" s="1373" t="s">
        <v>845</v>
      </c>
      <c r="C73" s="1288"/>
      <c r="D73" s="1346"/>
      <c r="E73" s="1400"/>
      <c r="F73" s="1400"/>
      <c r="G73" s="1346"/>
      <c r="H73" s="1346"/>
      <c r="I73" s="1394"/>
      <c r="J73" s="1346"/>
      <c r="K73" s="1346"/>
      <c r="L73" s="1346"/>
      <c r="M73" s="1400"/>
      <c r="N73" s="1389"/>
      <c r="O73" s="1346"/>
      <c r="P73" s="1346"/>
      <c r="Q73" s="1392"/>
      <c r="R73" s="1392"/>
      <c r="S73" s="1392"/>
      <c r="T73" s="1393"/>
      <c r="U73" s="1391"/>
      <c r="V73" s="1392"/>
      <c r="W73" s="1346"/>
      <c r="X73" s="1346"/>
      <c r="Y73" s="1346"/>
      <c r="Z73" s="1346"/>
      <c r="AA73" s="1346"/>
      <c r="AB73" s="1392"/>
      <c r="AC73" s="1392"/>
      <c r="AD73" s="1392"/>
      <c r="AE73" s="1392"/>
      <c r="AF73" s="1392"/>
      <c r="AG73" s="1346"/>
      <c r="AH73" s="1420"/>
      <c r="AI73" s="1391"/>
      <c r="AJ73" s="1392"/>
      <c r="AK73" s="1392"/>
      <c r="AL73" s="1392"/>
      <c r="AM73" s="1392"/>
      <c r="AN73" s="1392"/>
      <c r="AO73" s="1392"/>
      <c r="AP73" s="1392"/>
      <c r="AQ73" s="1392"/>
      <c r="AR73" s="1392"/>
      <c r="AS73" s="1392"/>
      <c r="AT73" s="1392"/>
      <c r="AU73" s="1393"/>
      <c r="AV73" s="1391"/>
      <c r="AW73" s="1346"/>
      <c r="AX73" s="1346"/>
      <c r="AY73" s="1346"/>
      <c r="AZ73" s="1400"/>
      <c r="BA73" s="1418"/>
      <c r="BB73" s="1415"/>
      <c r="BC73" s="1392"/>
      <c r="BD73" s="1393"/>
      <c r="BE73" s="1421"/>
      <c r="BF73" s="1346"/>
      <c r="BG73" s="1346"/>
      <c r="BH73" s="1346"/>
      <c r="BI73" s="1346"/>
      <c r="BJ73" s="1346"/>
      <c r="BK73" s="1392"/>
      <c r="BL73" s="1392"/>
      <c r="BM73" s="1392"/>
      <c r="BN73" s="1392"/>
      <c r="BO73" s="1392"/>
      <c r="BP73" s="1392"/>
      <c r="BQ73" s="1392"/>
      <c r="BR73" s="1392"/>
      <c r="BS73" s="1392"/>
      <c r="BT73" s="1393"/>
      <c r="BU73" s="1421"/>
      <c r="BV73" s="1392"/>
      <c r="BW73" s="1392"/>
      <c r="BX73" s="1392"/>
      <c r="BY73" s="1392"/>
      <c r="BZ73" s="1392"/>
      <c r="CA73" s="1392"/>
      <c r="CB73" s="1392"/>
      <c r="CC73" s="1392"/>
      <c r="CD73" s="1392"/>
      <c r="CE73" s="1392"/>
      <c r="CF73" s="1392"/>
      <c r="CG73" s="1392"/>
      <c r="CH73" s="1346"/>
      <c r="CI73" s="1346"/>
      <c r="CJ73" s="1393"/>
      <c r="CK73" s="1418"/>
      <c r="CL73" s="1392"/>
      <c r="CM73" s="1392"/>
      <c r="CN73" s="1392"/>
      <c r="CO73" s="1392"/>
      <c r="CP73" s="1392"/>
      <c r="CQ73" s="1392"/>
      <c r="CR73" s="1392"/>
      <c r="CS73" s="1392"/>
      <c r="CT73" s="1392"/>
      <c r="CU73" s="1392"/>
      <c r="CV73" s="1392"/>
      <c r="CW73" s="1392"/>
      <c r="CX73" s="1392"/>
      <c r="CY73" s="1421"/>
      <c r="CZ73" s="1392"/>
      <c r="DA73" s="1392"/>
      <c r="DB73" s="1392"/>
      <c r="DC73" s="1392"/>
      <c r="DD73" s="1392"/>
      <c r="DE73" s="1392"/>
      <c r="DF73" s="1392"/>
      <c r="DG73" s="1392"/>
      <c r="DH73" s="1392"/>
      <c r="DI73" s="1392"/>
      <c r="DJ73" s="1392"/>
      <c r="DK73" s="1393"/>
      <c r="DL73" s="1391"/>
      <c r="DM73" s="1392"/>
      <c r="DN73" s="1392"/>
      <c r="DO73" s="1392"/>
      <c r="DP73" s="1392"/>
      <c r="DQ73" s="1392"/>
      <c r="DR73" s="1392"/>
      <c r="DS73" s="1392"/>
      <c r="DT73" s="1346"/>
      <c r="DU73" s="1392"/>
      <c r="DV73" s="1392"/>
      <c r="DW73" s="1392"/>
      <c r="DX73" s="1392"/>
      <c r="DY73" s="1393"/>
      <c r="DZ73" s="1391"/>
      <c r="EA73" s="1389"/>
      <c r="EB73" s="1389"/>
      <c r="EC73" s="1389"/>
      <c r="ED73" s="1346"/>
      <c r="EE73" s="1346"/>
      <c r="EF73" s="1346"/>
      <c r="EG73" s="1346"/>
      <c r="EH73" s="1346"/>
      <c r="EI73" s="1346"/>
      <c r="EJ73" s="1346"/>
      <c r="EK73" s="1392"/>
      <c r="EL73" s="1346"/>
      <c r="EM73" s="1455"/>
      <c r="EN73" s="1392"/>
      <c r="EO73" s="1392"/>
      <c r="EP73" s="1392"/>
      <c r="EQ73" s="1392"/>
      <c r="ER73" s="1392"/>
      <c r="ES73" s="1455"/>
      <c r="ET73" s="1455"/>
      <c r="EU73" s="1392"/>
      <c r="EV73" s="1392"/>
      <c r="EW73" s="1392"/>
      <c r="EX73" s="1392"/>
      <c r="EY73" s="1391"/>
      <c r="EZ73" s="1346"/>
      <c r="FA73" s="1346"/>
      <c r="FB73" s="1346"/>
      <c r="FC73" s="1346"/>
      <c r="FD73" s="1346"/>
      <c r="FE73" s="1346"/>
      <c r="FF73" s="218"/>
      <c r="FG73" s="396"/>
      <c r="FH73" s="396"/>
      <c r="FI73" s="396"/>
      <c r="FJ73" s="396"/>
      <c r="FK73" s="396"/>
      <c r="FL73" s="1291"/>
      <c r="FM73" s="1347"/>
      <c r="FN73" s="1347"/>
      <c r="FO73" s="1347"/>
      <c r="FP73" s="1347"/>
      <c r="FQ73" s="1347"/>
      <c r="FR73" s="1347"/>
      <c r="FS73" s="1347"/>
      <c r="FT73" s="1347"/>
      <c r="FU73" s="1347" t="str">
        <f t="shared" si="38"/>
        <v/>
      </c>
    </row>
    <row r="74" spans="1:177" ht="16.5" thickBot="1" x14ac:dyDescent="0.3">
      <c r="A74" s="1338">
        <v>53</v>
      </c>
      <c r="B74" s="1343" t="s">
        <v>932</v>
      </c>
      <c r="C74" s="1288"/>
      <c r="D74" s="1346"/>
      <c r="E74" s="1400"/>
      <c r="F74" s="1400"/>
      <c r="G74" s="1346"/>
      <c r="H74" s="1346"/>
      <c r="I74" s="1394"/>
      <c r="J74" s="1346"/>
      <c r="K74" s="1346"/>
      <c r="L74" s="1346"/>
      <c r="M74" s="1400"/>
      <c r="N74" s="1389"/>
      <c r="O74" s="1346"/>
      <c r="P74" s="1346"/>
      <c r="Q74" s="1392"/>
      <c r="R74" s="1392"/>
      <c r="S74" s="1392"/>
      <c r="T74" s="1393">
        <v>1</v>
      </c>
      <c r="U74" s="1391"/>
      <c r="V74" s="1392"/>
      <c r="W74" s="1346"/>
      <c r="X74" s="1346"/>
      <c r="Y74" s="1346"/>
      <c r="Z74" s="1346"/>
      <c r="AA74" s="1346"/>
      <c r="AB74" s="1392"/>
      <c r="AC74" s="1392"/>
      <c r="AD74" s="1392"/>
      <c r="AE74" s="1392"/>
      <c r="AF74" s="1392"/>
      <c r="AG74" s="1346"/>
      <c r="AH74" s="1420"/>
      <c r="AI74" s="1391"/>
      <c r="AJ74" s="1392"/>
      <c r="AK74" s="1392"/>
      <c r="AL74" s="1392"/>
      <c r="AM74" s="1392"/>
      <c r="AN74" s="1392"/>
      <c r="AO74" s="1392"/>
      <c r="AP74" s="1392"/>
      <c r="AQ74" s="1392"/>
      <c r="AR74" s="1392"/>
      <c r="AS74" s="1392"/>
      <c r="AT74" s="1392"/>
      <c r="AU74" s="1393"/>
      <c r="AV74" s="1391"/>
      <c r="AW74" s="1346"/>
      <c r="AX74" s="1346"/>
      <c r="AY74" s="1346"/>
      <c r="AZ74" s="1400"/>
      <c r="BA74" s="1418"/>
      <c r="BB74" s="1392"/>
      <c r="BC74" s="1392"/>
      <c r="BD74" s="1393"/>
      <c r="BE74" s="1421"/>
      <c r="BF74" s="1346"/>
      <c r="BG74" s="1346"/>
      <c r="BH74" s="1346"/>
      <c r="BI74" s="1346"/>
      <c r="BJ74" s="1346"/>
      <c r="BK74" s="1392"/>
      <c r="BL74" s="1392"/>
      <c r="BM74" s="1392"/>
      <c r="BN74" s="1392"/>
      <c r="BO74" s="1392"/>
      <c r="BP74" s="1392"/>
      <c r="BQ74" s="1392"/>
      <c r="BR74" s="1392"/>
      <c r="BS74" s="1392"/>
      <c r="BT74" s="1393"/>
      <c r="BU74" s="1421"/>
      <c r="BV74" s="1392"/>
      <c r="BW74" s="1392"/>
      <c r="BX74" s="1392"/>
      <c r="BY74" s="1392"/>
      <c r="BZ74" s="1392"/>
      <c r="CA74" s="1392"/>
      <c r="CB74" s="1392"/>
      <c r="CC74" s="1392"/>
      <c r="CD74" s="1392"/>
      <c r="CE74" s="1392"/>
      <c r="CF74" s="1392"/>
      <c r="CG74" s="1392"/>
      <c r="CH74" s="1346"/>
      <c r="CI74" s="1346"/>
      <c r="CJ74" s="1393"/>
      <c r="CK74" s="1418"/>
      <c r="CL74" s="1392"/>
      <c r="CM74" s="1392"/>
      <c r="CN74" s="1392"/>
      <c r="CO74" s="1392"/>
      <c r="CP74" s="1392"/>
      <c r="CQ74" s="1392"/>
      <c r="CR74" s="1392"/>
      <c r="CS74" s="1392"/>
      <c r="CT74" s="1392"/>
      <c r="CU74" s="1392"/>
      <c r="CV74" s="1392"/>
      <c r="CW74" s="1392"/>
      <c r="CX74" s="1392"/>
      <c r="CY74" s="1421"/>
      <c r="CZ74" s="1392"/>
      <c r="DA74" s="1392">
        <v>1</v>
      </c>
      <c r="DB74" s="1392"/>
      <c r="DC74" s="1392"/>
      <c r="DD74" s="1392"/>
      <c r="DE74" s="1392">
        <v>1</v>
      </c>
      <c r="DF74" s="1392"/>
      <c r="DG74" s="1392">
        <v>1</v>
      </c>
      <c r="DH74" s="1392"/>
      <c r="DI74" s="1392"/>
      <c r="DJ74" s="1392"/>
      <c r="DK74" s="1393"/>
      <c r="DL74" s="1391"/>
      <c r="DM74" s="1392"/>
      <c r="DN74" s="1392">
        <v>1</v>
      </c>
      <c r="DO74" s="1392"/>
      <c r="DP74" s="1392"/>
      <c r="DQ74" s="1392">
        <v>1</v>
      </c>
      <c r="DR74" s="1392"/>
      <c r="DS74" s="1392"/>
      <c r="DT74" s="1346"/>
      <c r="DU74" s="1392"/>
      <c r="DV74" s="1392"/>
      <c r="DW74" s="1392"/>
      <c r="DX74" s="1392"/>
      <c r="DY74" s="1393"/>
      <c r="DZ74" s="1391"/>
      <c r="EA74" s="1389"/>
      <c r="EB74" s="1389"/>
      <c r="EC74" s="1389"/>
      <c r="ED74" s="1346"/>
      <c r="EE74" s="1346"/>
      <c r="EF74" s="1346"/>
      <c r="EG74" s="1346"/>
      <c r="EH74" s="1346"/>
      <c r="EI74" s="1346"/>
      <c r="EJ74" s="1346"/>
      <c r="EK74" s="1392"/>
      <c r="EL74" s="1346"/>
      <c r="EM74" s="1455"/>
      <c r="EN74" s="1392"/>
      <c r="EO74" s="1392"/>
      <c r="EP74" s="1392"/>
      <c r="EQ74" s="1392"/>
      <c r="ER74" s="1392">
        <v>1</v>
      </c>
      <c r="ES74" s="1455">
        <v>1</v>
      </c>
      <c r="ET74" s="1455"/>
      <c r="EU74" s="1392"/>
      <c r="EV74" s="1392"/>
      <c r="EW74" s="1392"/>
      <c r="EX74" s="1392"/>
      <c r="EY74" s="1391"/>
      <c r="EZ74" s="1346"/>
      <c r="FA74" s="1346"/>
      <c r="FB74" s="1346"/>
      <c r="FC74" s="1346"/>
      <c r="FD74" s="1346"/>
      <c r="FE74" s="1346"/>
      <c r="FF74" s="218">
        <f t="shared" ref="FF74:FF80" si="39">SUM(D74+G74+N74+R74+U74+Y74+AC74+AL74+AR74+AX74+BD74+BH74+BP74+CA74+CG74+CM74+CS74+CY74+DC74+DI74+DO74+DS74+DX74+EE74+EV74)</f>
        <v>0</v>
      </c>
      <c r="FG74" s="396">
        <f t="shared" ref="FG74:FG80" si="40">SUM(H74+K74+O74+S74+V74+Z74+AD74+AG74+AI74+AM74+AO74+AS74+AU74+AY74+BA74+BE74+BI74+BK74+BQ74+BV74+CB74+CE74+CH74+CK74+CN74+CQ74+CT74+CW74+CZ74+DD74+DF74+DJ74+DM74+DP74+DT74+DV74+DY74+EB74+EF74+EP74+EW74)</f>
        <v>0</v>
      </c>
      <c r="FH74" s="396">
        <f t="shared" ref="FH74:FH80" si="41">SUM(C74+I74+L74+P74+T74+W74+AA74+AE74+AH74+AJ74+AN74+AP74+AT74+AV74+BB74+BF74+BJ74+BN74+BR74+BY74+CC74+CF74+CI74+CL74+CO74+CR74+CU74+CX74+DA74+DE74+DG74+DK74+DN74+DQ74+DU74+DW74+DZ74+EC74+EI74+ER74+EX74)</f>
        <v>7</v>
      </c>
      <c r="FI74" s="396">
        <f t="shared" ref="FI74:FI80" si="42">SUM(E74+F74+M74+AZ74+EM74+ES74+ET74)</f>
        <v>1</v>
      </c>
      <c r="FJ74" s="396">
        <f t="shared" ref="FJ74:FJ80" si="43">SUM(J74+Q74+X74+AB74+AF74+AK74+AQ74+AW74+BC74+BG74+BO74+CD74+CJ74+CP74+CV74+DB74+DH74+DL74+DR74+EA74+ED74+EM74+EU74)</f>
        <v>0</v>
      </c>
      <c r="FK74" s="396">
        <f t="shared" ref="FK74:FK80" si="44">SUM(BL74+BM74+BS74+BT74+BU74+BW74+BX74+BZ74+EG74+EH74+EJ74+EK74+EL74+EN74+EO74+EQ74+EY74+EZ74+FA74+FB74+FC74+FD74+FE74)</f>
        <v>0</v>
      </c>
      <c r="FL74" s="1291">
        <f t="shared" ref="FL74:FL80" si="45">SUM(FF74:FK74)</f>
        <v>8</v>
      </c>
      <c r="FM74" s="1347" t="str">
        <f t="shared" si="30"/>
        <v/>
      </c>
      <c r="FN74" s="1347" t="str">
        <f t="shared" si="31"/>
        <v/>
      </c>
      <c r="FO74" s="1347">
        <f t="shared" si="32"/>
        <v>1</v>
      </c>
      <c r="FP74" s="1347" t="str">
        <f t="shared" si="33"/>
        <v/>
      </c>
      <c r="FQ74" s="1347" t="str">
        <f t="shared" si="34"/>
        <v/>
      </c>
      <c r="FR74" s="1347" t="str">
        <f t="shared" si="35"/>
        <v/>
      </c>
      <c r="FS74" s="1347" t="str">
        <f t="shared" si="36"/>
        <v/>
      </c>
      <c r="FT74" s="1347" t="str">
        <f t="shared" si="37"/>
        <v/>
      </c>
      <c r="FU74" s="1347" t="str">
        <f t="shared" si="38"/>
        <v/>
      </c>
    </row>
    <row r="75" spans="1:177" ht="16.5" thickBot="1" x14ac:dyDescent="0.3">
      <c r="A75" s="1338">
        <v>54</v>
      </c>
      <c r="B75" s="1343" t="s">
        <v>1601</v>
      </c>
      <c r="C75" s="1288"/>
      <c r="D75" s="1346"/>
      <c r="E75" s="1400"/>
      <c r="F75" s="1400"/>
      <c r="G75" s="1346"/>
      <c r="H75" s="1346"/>
      <c r="I75" s="1394"/>
      <c r="J75" s="1346"/>
      <c r="K75" s="1346"/>
      <c r="L75" s="1346"/>
      <c r="M75" s="1400"/>
      <c r="N75" s="1389"/>
      <c r="O75" s="1346"/>
      <c r="P75" s="1346">
        <v>1</v>
      </c>
      <c r="Q75" s="1392"/>
      <c r="R75" s="1392"/>
      <c r="S75" s="1392"/>
      <c r="T75" s="1393">
        <v>1</v>
      </c>
      <c r="U75" s="1391"/>
      <c r="V75" s="1392"/>
      <c r="W75" s="1346"/>
      <c r="X75" s="1346"/>
      <c r="Y75" s="1346"/>
      <c r="Z75" s="1346"/>
      <c r="AA75" s="1346"/>
      <c r="AB75" s="1392">
        <v>1</v>
      </c>
      <c r="AC75" s="1392"/>
      <c r="AD75" s="1392"/>
      <c r="AE75" s="1392"/>
      <c r="AF75" s="1392"/>
      <c r="AG75" s="1346"/>
      <c r="AH75" s="1420">
        <v>1</v>
      </c>
      <c r="AI75" s="1391"/>
      <c r="AJ75" s="1392">
        <v>1</v>
      </c>
      <c r="AK75" s="1392"/>
      <c r="AL75" s="1392"/>
      <c r="AM75" s="1392"/>
      <c r="AN75" s="1392">
        <v>1</v>
      </c>
      <c r="AO75" s="1392"/>
      <c r="AP75" s="1392">
        <v>1</v>
      </c>
      <c r="AQ75" s="1392"/>
      <c r="AR75" s="1392"/>
      <c r="AS75" s="1392"/>
      <c r="AT75" s="1392"/>
      <c r="AU75" s="1393"/>
      <c r="AV75" s="1391"/>
      <c r="AW75" s="1346"/>
      <c r="AX75" s="1346"/>
      <c r="AY75" s="1346"/>
      <c r="AZ75" s="1400">
        <v>1</v>
      </c>
      <c r="BA75" s="1418"/>
      <c r="BB75" s="1392"/>
      <c r="BC75" s="1392">
        <v>1</v>
      </c>
      <c r="BD75" s="1393"/>
      <c r="BE75" s="1421"/>
      <c r="BF75" s="1346"/>
      <c r="BG75" s="1346"/>
      <c r="BH75" s="1346"/>
      <c r="BI75" s="1346"/>
      <c r="BJ75" s="1346"/>
      <c r="BK75" s="1392"/>
      <c r="BL75" s="1392"/>
      <c r="BM75" s="1392"/>
      <c r="BN75" s="1392"/>
      <c r="BO75" s="1392"/>
      <c r="BP75" s="1392">
        <v>1</v>
      </c>
      <c r="BQ75" s="1392"/>
      <c r="BR75" s="1392"/>
      <c r="BS75" s="1392"/>
      <c r="BT75" s="1393"/>
      <c r="BU75" s="1421"/>
      <c r="BV75" s="1392"/>
      <c r="BW75" s="1392"/>
      <c r="BX75" s="1392"/>
      <c r="BY75" s="1392"/>
      <c r="BZ75" s="1392"/>
      <c r="CA75" s="1392">
        <v>1</v>
      </c>
      <c r="CB75" s="1392"/>
      <c r="CC75" s="1392">
        <v>1</v>
      </c>
      <c r="CD75" s="1392"/>
      <c r="CE75" s="1392"/>
      <c r="CF75" s="1392"/>
      <c r="CG75" s="1392"/>
      <c r="CH75" s="1346"/>
      <c r="CI75" s="1346">
        <v>1</v>
      </c>
      <c r="CJ75" s="1393"/>
      <c r="CK75" s="1418"/>
      <c r="CL75" s="1392"/>
      <c r="CM75" s="1392"/>
      <c r="CN75" s="1392"/>
      <c r="CO75" s="1392"/>
      <c r="CP75" s="1392"/>
      <c r="CQ75" s="1392"/>
      <c r="CR75" s="1392"/>
      <c r="CS75" s="1392"/>
      <c r="CT75" s="1392"/>
      <c r="CU75" s="1392">
        <v>1</v>
      </c>
      <c r="CV75" s="1392"/>
      <c r="CW75" s="1392"/>
      <c r="CX75" s="1392"/>
      <c r="CY75" s="1421"/>
      <c r="CZ75" s="1392"/>
      <c r="DA75" s="1392"/>
      <c r="DB75" s="1392"/>
      <c r="DC75" s="1392"/>
      <c r="DD75" s="1392"/>
      <c r="DE75" s="1422">
        <v>1</v>
      </c>
      <c r="DF75" s="1392"/>
      <c r="DG75" s="1392">
        <v>1</v>
      </c>
      <c r="DH75" s="1392"/>
      <c r="DI75" s="1392"/>
      <c r="DJ75" s="1392"/>
      <c r="DK75" s="1393">
        <v>1</v>
      </c>
      <c r="DL75" s="1391"/>
      <c r="DM75" s="1392"/>
      <c r="DN75" s="1392"/>
      <c r="DO75" s="1392"/>
      <c r="DP75" s="1392"/>
      <c r="DQ75" s="1392"/>
      <c r="DR75" s="1392"/>
      <c r="DS75" s="1392"/>
      <c r="DT75" s="1346"/>
      <c r="DU75" s="1392">
        <v>1</v>
      </c>
      <c r="DV75" s="1392"/>
      <c r="DW75" s="1392"/>
      <c r="DX75" s="1392"/>
      <c r="DY75" s="1393"/>
      <c r="DZ75" s="1391">
        <v>1</v>
      </c>
      <c r="EA75" s="1389"/>
      <c r="EB75" s="1389"/>
      <c r="EC75" s="1389"/>
      <c r="ED75" s="1346"/>
      <c r="EE75" s="1346"/>
      <c r="EF75" s="1346"/>
      <c r="EG75" s="1346">
        <v>1</v>
      </c>
      <c r="EH75" s="1346">
        <v>1</v>
      </c>
      <c r="EI75" s="1346"/>
      <c r="EJ75" s="1346">
        <v>1</v>
      </c>
      <c r="EK75" s="1392">
        <v>1</v>
      </c>
      <c r="EL75" s="1346">
        <v>1</v>
      </c>
      <c r="EM75" s="1455"/>
      <c r="EN75" s="1392"/>
      <c r="EO75" s="1392"/>
      <c r="EP75" s="1392"/>
      <c r="EQ75" s="1392"/>
      <c r="ER75" s="1392"/>
      <c r="ES75" s="1455">
        <v>1</v>
      </c>
      <c r="ET75" s="1455"/>
      <c r="EU75" s="1392"/>
      <c r="EV75" s="1392"/>
      <c r="EW75" s="1392"/>
      <c r="EX75" s="1392">
        <v>1</v>
      </c>
      <c r="EY75" s="1391"/>
      <c r="EZ75" s="1346"/>
      <c r="FA75" s="1346"/>
      <c r="FB75" s="1346"/>
      <c r="FC75" s="1346"/>
      <c r="FD75" s="1346"/>
      <c r="FE75" s="1346"/>
      <c r="FF75" s="218">
        <f t="shared" si="39"/>
        <v>2</v>
      </c>
      <c r="FG75" s="396">
        <f t="shared" si="40"/>
        <v>0</v>
      </c>
      <c r="FH75" s="396">
        <f t="shared" si="41"/>
        <v>15</v>
      </c>
      <c r="FI75" s="396">
        <f t="shared" si="42"/>
        <v>2</v>
      </c>
      <c r="FJ75" s="396">
        <f t="shared" si="43"/>
        <v>2</v>
      </c>
      <c r="FK75" s="396">
        <f t="shared" si="44"/>
        <v>5</v>
      </c>
      <c r="FL75" s="1291">
        <f t="shared" si="45"/>
        <v>26</v>
      </c>
      <c r="FM75" s="1347" t="str">
        <f t="shared" si="30"/>
        <v/>
      </c>
      <c r="FN75" s="1347" t="str">
        <f t="shared" si="31"/>
        <v/>
      </c>
      <c r="FO75" s="1347" t="str">
        <f t="shared" si="32"/>
        <v/>
      </c>
      <c r="FP75" s="1347" t="str">
        <f t="shared" si="33"/>
        <v/>
      </c>
      <c r="FQ75" s="1347">
        <f t="shared" si="34"/>
        <v>1</v>
      </c>
      <c r="FR75" s="1347" t="str">
        <f t="shared" si="35"/>
        <v/>
      </c>
      <c r="FS75" s="1347" t="str">
        <f t="shared" si="36"/>
        <v/>
      </c>
      <c r="FT75" s="1347" t="str">
        <f t="shared" si="37"/>
        <v/>
      </c>
      <c r="FU75" s="1347" t="str">
        <f t="shared" si="38"/>
        <v/>
      </c>
    </row>
    <row r="76" spans="1:177" ht="16.5" thickBot="1" x14ac:dyDescent="0.3">
      <c r="A76" s="1338">
        <v>55</v>
      </c>
      <c r="B76" s="1152" t="s">
        <v>518</v>
      </c>
      <c r="C76" s="1412">
        <v>1</v>
      </c>
      <c r="D76" s="1395"/>
      <c r="E76" s="1400">
        <v>1</v>
      </c>
      <c r="F76" s="1400">
        <v>1</v>
      </c>
      <c r="G76" s="1395"/>
      <c r="H76" s="1395"/>
      <c r="I76" s="1395"/>
      <c r="J76" s="1397">
        <v>1</v>
      </c>
      <c r="K76" s="1395"/>
      <c r="L76" s="1397"/>
      <c r="M76" s="1400">
        <v>1</v>
      </c>
      <c r="N76" s="1412"/>
      <c r="O76" s="1395">
        <v>1</v>
      </c>
      <c r="P76" s="1395"/>
      <c r="Q76" s="1413"/>
      <c r="R76" s="1413"/>
      <c r="S76" s="1413">
        <v>1</v>
      </c>
      <c r="T76" s="1398"/>
      <c r="U76" s="1414"/>
      <c r="V76" s="1415">
        <v>1</v>
      </c>
      <c r="W76" s="1395"/>
      <c r="X76" s="1395"/>
      <c r="Y76" s="1395">
        <v>1</v>
      </c>
      <c r="Z76" s="1395">
        <v>1</v>
      </c>
      <c r="AA76" s="1395"/>
      <c r="AB76" s="1415">
        <v>1</v>
      </c>
      <c r="AC76" s="1413"/>
      <c r="AD76" s="1413">
        <v>1</v>
      </c>
      <c r="AE76" s="1415">
        <v>1</v>
      </c>
      <c r="AF76" s="1413"/>
      <c r="AG76" s="1395">
        <v>1</v>
      </c>
      <c r="AH76" s="1426"/>
      <c r="AI76" s="1416">
        <v>1</v>
      </c>
      <c r="AJ76" s="1413"/>
      <c r="AK76" s="1415">
        <v>1</v>
      </c>
      <c r="AL76" s="1413"/>
      <c r="AM76" s="1413">
        <v>1</v>
      </c>
      <c r="AN76" s="1413"/>
      <c r="AO76" s="1413">
        <v>1</v>
      </c>
      <c r="AP76" s="1413"/>
      <c r="AQ76" s="1415"/>
      <c r="AR76" s="1413">
        <v>1</v>
      </c>
      <c r="AS76" s="1413">
        <v>1</v>
      </c>
      <c r="AT76" s="1413"/>
      <c r="AU76" s="1398"/>
      <c r="AV76" s="1413"/>
      <c r="AW76" s="1413"/>
      <c r="AX76" s="1413"/>
      <c r="AY76" s="1413"/>
      <c r="AZ76" s="1400">
        <v>1</v>
      </c>
      <c r="BA76" s="1415">
        <v>1</v>
      </c>
      <c r="BB76" s="1413"/>
      <c r="BC76" s="1413">
        <v>1</v>
      </c>
      <c r="BD76" s="1398"/>
      <c r="BE76" s="1424"/>
      <c r="BF76" s="1395"/>
      <c r="BG76" s="1395"/>
      <c r="BH76" s="1395"/>
      <c r="BI76" s="1395"/>
      <c r="BJ76" s="1395">
        <v>1</v>
      </c>
      <c r="BK76" s="1413">
        <v>1</v>
      </c>
      <c r="BL76" s="1415">
        <v>1</v>
      </c>
      <c r="BM76" s="1415">
        <v>1</v>
      </c>
      <c r="BN76" s="1413"/>
      <c r="BO76" s="1413"/>
      <c r="BP76" s="1413"/>
      <c r="BQ76" s="1413">
        <v>1</v>
      </c>
      <c r="BR76" s="1413"/>
      <c r="BS76" s="1395">
        <v>1</v>
      </c>
      <c r="BT76" s="1398">
        <v>1</v>
      </c>
      <c r="BU76" s="1414">
        <v>1</v>
      </c>
      <c r="BV76" s="1395"/>
      <c r="BW76" s="1395">
        <v>1</v>
      </c>
      <c r="BX76" s="1395">
        <v>1</v>
      </c>
      <c r="BY76" s="1395"/>
      <c r="BZ76" s="1395">
        <v>1</v>
      </c>
      <c r="CA76" s="1413">
        <v>1</v>
      </c>
      <c r="CB76" s="1413">
        <v>1</v>
      </c>
      <c r="CC76" s="1413"/>
      <c r="CD76" s="1413">
        <v>1</v>
      </c>
      <c r="CE76" s="1413"/>
      <c r="CF76" s="1413"/>
      <c r="CG76" s="1413"/>
      <c r="CH76" s="1395">
        <v>1</v>
      </c>
      <c r="CI76" s="1395"/>
      <c r="CJ76" s="1419">
        <v>1</v>
      </c>
      <c r="CK76" s="1425">
        <v>1</v>
      </c>
      <c r="CL76" s="1413"/>
      <c r="CM76" s="1413"/>
      <c r="CN76" s="1413"/>
      <c r="CO76" s="1413"/>
      <c r="CP76" s="1413"/>
      <c r="CQ76" s="1413">
        <v>1</v>
      </c>
      <c r="CR76" s="1413"/>
      <c r="CS76" s="1413"/>
      <c r="CT76" s="1422">
        <v>1</v>
      </c>
      <c r="CU76" s="1413"/>
      <c r="CV76" s="1410">
        <v>1</v>
      </c>
      <c r="CW76" s="1422">
        <v>1</v>
      </c>
      <c r="CX76" s="1413"/>
      <c r="CY76" s="1424"/>
      <c r="CZ76" s="1413"/>
      <c r="DA76" s="1413"/>
      <c r="DB76" s="1413"/>
      <c r="DC76" s="1415">
        <v>1</v>
      </c>
      <c r="DD76" s="1422">
        <v>1</v>
      </c>
      <c r="DE76" s="1413"/>
      <c r="DF76" s="1413">
        <v>1</v>
      </c>
      <c r="DG76" s="1413"/>
      <c r="DH76" s="1413"/>
      <c r="DI76" s="1413"/>
      <c r="DJ76" s="1413"/>
      <c r="DK76" s="1398"/>
      <c r="DL76" s="1415">
        <v>1</v>
      </c>
      <c r="DM76" s="1413">
        <v>1</v>
      </c>
      <c r="DN76" s="1413"/>
      <c r="DO76" s="1413"/>
      <c r="DP76" s="1413"/>
      <c r="DQ76" s="1413"/>
      <c r="DR76" s="1413"/>
      <c r="DS76" s="1413"/>
      <c r="DT76" s="1395"/>
      <c r="DU76" s="1410">
        <v>1</v>
      </c>
      <c r="DV76" s="1415"/>
      <c r="DW76" s="1413"/>
      <c r="DX76" s="1413"/>
      <c r="DY76" s="1398"/>
      <c r="DZ76" s="1414">
        <v>1</v>
      </c>
      <c r="EA76" s="1412"/>
      <c r="EB76" s="1412">
        <v>1</v>
      </c>
      <c r="EC76" s="1412"/>
      <c r="ED76" s="1415">
        <v>1</v>
      </c>
      <c r="EE76" s="1395"/>
      <c r="EF76" s="1395"/>
      <c r="EG76" s="1422">
        <v>1</v>
      </c>
      <c r="EH76" s="1422">
        <v>1</v>
      </c>
      <c r="EI76" s="1413"/>
      <c r="EJ76" s="1422">
        <v>1</v>
      </c>
      <c r="EK76" s="1422">
        <v>1</v>
      </c>
      <c r="EL76" s="1422">
        <v>1</v>
      </c>
      <c r="EM76" s="1455">
        <v>1</v>
      </c>
      <c r="EN76" s="1413"/>
      <c r="EO76" s="1413"/>
      <c r="EP76" s="1413">
        <v>1</v>
      </c>
      <c r="EQ76" s="1413"/>
      <c r="ER76" s="1413"/>
      <c r="ES76" s="1455">
        <v>1</v>
      </c>
      <c r="ET76" s="1455">
        <v>1</v>
      </c>
      <c r="EU76" s="1413"/>
      <c r="EV76" s="1413"/>
      <c r="EW76" s="1413"/>
      <c r="EX76" s="1413"/>
      <c r="EY76" s="1410">
        <v>1</v>
      </c>
      <c r="EZ76" s="1410">
        <v>1</v>
      </c>
      <c r="FA76" s="1410">
        <v>1</v>
      </c>
      <c r="FB76" s="1410">
        <v>1</v>
      </c>
      <c r="FC76" s="1410">
        <v>1</v>
      </c>
      <c r="FD76" s="1410">
        <v>1</v>
      </c>
      <c r="FE76" s="1410">
        <v>1</v>
      </c>
      <c r="FF76" s="218">
        <f t="shared" si="39"/>
        <v>4</v>
      </c>
      <c r="FG76" s="396">
        <f t="shared" si="40"/>
        <v>24</v>
      </c>
      <c r="FH76" s="396">
        <f t="shared" si="41"/>
        <v>5</v>
      </c>
      <c r="FI76" s="396">
        <f t="shared" si="42"/>
        <v>7</v>
      </c>
      <c r="FJ76" s="396">
        <f t="shared" si="43"/>
        <v>10</v>
      </c>
      <c r="FK76" s="396">
        <f t="shared" si="44"/>
        <v>20</v>
      </c>
      <c r="FL76" s="1291">
        <f t="shared" si="45"/>
        <v>70</v>
      </c>
      <c r="FM76" s="1347" t="str">
        <f t="shared" si="30"/>
        <v/>
      </c>
      <c r="FN76" s="1347" t="str">
        <f t="shared" si="31"/>
        <v/>
      </c>
      <c r="FO76" s="1347" t="str">
        <f t="shared" si="32"/>
        <v/>
      </c>
      <c r="FP76" s="1347" t="str">
        <f t="shared" si="33"/>
        <v/>
      </c>
      <c r="FQ76" s="1347" t="str">
        <f t="shared" si="34"/>
        <v/>
      </c>
      <c r="FR76" s="1347" t="str">
        <f t="shared" si="35"/>
        <v/>
      </c>
      <c r="FS76" s="1347" t="str">
        <f t="shared" si="36"/>
        <v/>
      </c>
      <c r="FT76" s="1347" t="str">
        <f t="shared" si="37"/>
        <v/>
      </c>
      <c r="FU76" s="1347">
        <f t="shared" si="38"/>
        <v>1</v>
      </c>
    </row>
    <row r="77" spans="1:177" ht="16.5" thickBot="1" x14ac:dyDescent="0.3">
      <c r="A77" s="1338">
        <v>56</v>
      </c>
      <c r="B77" s="1152" t="s">
        <v>916</v>
      </c>
      <c r="C77" s="1288"/>
      <c r="D77" s="1346"/>
      <c r="E77" s="1400"/>
      <c r="F77" s="1400"/>
      <c r="G77" s="1346"/>
      <c r="H77" s="1346"/>
      <c r="I77" s="1346"/>
      <c r="J77" s="1346"/>
      <c r="K77" s="1346"/>
      <c r="L77" s="1346"/>
      <c r="M77" s="1400"/>
      <c r="N77" s="1346"/>
      <c r="O77" s="1346"/>
      <c r="P77" s="1346"/>
      <c r="Q77" s="1392"/>
      <c r="R77" s="1392"/>
      <c r="S77" s="1392"/>
      <c r="T77" s="1393"/>
      <c r="U77" s="1391"/>
      <c r="V77" s="1346"/>
      <c r="W77" s="1346"/>
      <c r="X77" s="1346"/>
      <c r="Y77" s="1346"/>
      <c r="Z77" s="1346"/>
      <c r="AA77" s="1397">
        <v>1</v>
      </c>
      <c r="AB77" s="1346"/>
      <c r="AC77" s="1346"/>
      <c r="AD77" s="1346"/>
      <c r="AE77" s="1346"/>
      <c r="AF77" s="1346"/>
      <c r="AG77" s="1346"/>
      <c r="AH77" s="1393"/>
      <c r="AI77" s="1391"/>
      <c r="AJ77" s="1346"/>
      <c r="AK77" s="1346"/>
      <c r="AL77" s="1346"/>
      <c r="AM77" s="1346"/>
      <c r="AN77" s="1346"/>
      <c r="AO77" s="1346"/>
      <c r="AP77" s="1392"/>
      <c r="AQ77" s="1392"/>
      <c r="AR77" s="1392"/>
      <c r="AS77" s="1392"/>
      <c r="AT77" s="1392"/>
      <c r="AU77" s="1393"/>
      <c r="AV77" s="1346"/>
      <c r="AW77" s="1389"/>
      <c r="AX77" s="1389"/>
      <c r="AY77" s="1346"/>
      <c r="AZ77" s="1400">
        <v>1</v>
      </c>
      <c r="BA77" s="1389"/>
      <c r="BB77" s="1346"/>
      <c r="BC77" s="1392"/>
      <c r="BD77" s="1393"/>
      <c r="BE77" s="1391"/>
      <c r="BF77" s="1346"/>
      <c r="BG77" s="1389"/>
      <c r="BH77" s="1346"/>
      <c r="BI77" s="1346"/>
      <c r="BJ77" s="1389"/>
      <c r="BK77" s="1346"/>
      <c r="BL77" s="1346"/>
      <c r="BM77" s="1346"/>
      <c r="BN77" s="1346"/>
      <c r="BO77" s="1346"/>
      <c r="BP77" s="1346"/>
      <c r="BQ77" s="1346"/>
      <c r="BR77" s="1346"/>
      <c r="BS77" s="1346">
        <v>1</v>
      </c>
      <c r="BT77" s="1393">
        <v>1</v>
      </c>
      <c r="BU77" s="1391">
        <v>1</v>
      </c>
      <c r="BV77" s="1346"/>
      <c r="BW77" s="1346">
        <v>1</v>
      </c>
      <c r="BX77" s="1346">
        <v>1</v>
      </c>
      <c r="BY77" s="1346"/>
      <c r="BZ77" s="1346">
        <v>1</v>
      </c>
      <c r="CA77" s="1346"/>
      <c r="CB77" s="1346"/>
      <c r="CC77" s="1346"/>
      <c r="CD77" s="1346"/>
      <c r="CE77" s="1346"/>
      <c r="CF77" s="1346"/>
      <c r="CG77" s="1346"/>
      <c r="CH77" s="1346"/>
      <c r="CI77" s="1346"/>
      <c r="CJ77" s="1393"/>
      <c r="CK77" s="1389"/>
      <c r="CL77" s="1346"/>
      <c r="CM77" s="1346"/>
      <c r="CN77" s="1346"/>
      <c r="CO77" s="1392"/>
      <c r="CP77" s="1346"/>
      <c r="CQ77" s="1346"/>
      <c r="CR77" s="1346"/>
      <c r="CS77" s="1346"/>
      <c r="CT77" s="1346"/>
      <c r="CU77" s="1346"/>
      <c r="CV77" s="1346"/>
      <c r="CW77" s="1346"/>
      <c r="CX77" s="1346"/>
      <c r="CY77" s="1391"/>
      <c r="CZ77" s="1346"/>
      <c r="DA77" s="1346"/>
      <c r="DB77" s="1346"/>
      <c r="DC77" s="1346"/>
      <c r="DD77" s="1346"/>
      <c r="DE77" s="1346"/>
      <c r="DF77" s="1346"/>
      <c r="DG77" s="1346"/>
      <c r="DH77" s="1346"/>
      <c r="DI77" s="1346"/>
      <c r="DJ77" s="1392"/>
      <c r="DK77" s="1393"/>
      <c r="DL77" s="1391"/>
      <c r="DM77" s="1346"/>
      <c r="DN77" s="1346"/>
      <c r="DO77" s="1346"/>
      <c r="DP77" s="1346"/>
      <c r="DQ77" s="1346"/>
      <c r="DR77" s="1346"/>
      <c r="DS77" s="1346"/>
      <c r="DT77" s="1346"/>
      <c r="DU77" s="1346"/>
      <c r="DV77" s="1346"/>
      <c r="DW77" s="1346"/>
      <c r="DX77" s="1346"/>
      <c r="DY77" s="1393"/>
      <c r="DZ77" s="1391"/>
      <c r="EA77" s="1389"/>
      <c r="EB77" s="1346"/>
      <c r="EC77" s="1415">
        <v>1</v>
      </c>
      <c r="ED77" s="1346"/>
      <c r="EE77" s="1346"/>
      <c r="EF77" s="1346"/>
      <c r="EG77" s="1346"/>
      <c r="EH77" s="1392"/>
      <c r="EI77" s="1346"/>
      <c r="EJ77" s="1346"/>
      <c r="EK77" s="1392"/>
      <c r="EL77" s="1346"/>
      <c r="EM77" s="1455"/>
      <c r="EN77" s="1346"/>
      <c r="EO77" s="1346"/>
      <c r="EP77" s="1346"/>
      <c r="EQ77" s="1346"/>
      <c r="ER77" s="1346"/>
      <c r="ES77" s="1455"/>
      <c r="ET77" s="1455"/>
      <c r="EU77" s="1346"/>
      <c r="EV77" s="1346"/>
      <c r="EW77" s="1346"/>
      <c r="EX77" s="1392"/>
      <c r="EY77" s="1391"/>
      <c r="EZ77" s="1346"/>
      <c r="FA77" s="1346"/>
      <c r="FB77" s="1346"/>
      <c r="FC77" s="1346"/>
      <c r="FD77" s="1346"/>
      <c r="FE77" s="1346"/>
      <c r="FF77" s="218">
        <f t="shared" si="39"/>
        <v>0</v>
      </c>
      <c r="FG77" s="396">
        <f t="shared" si="40"/>
        <v>0</v>
      </c>
      <c r="FH77" s="396">
        <f t="shared" si="41"/>
        <v>2</v>
      </c>
      <c r="FI77" s="396">
        <f t="shared" si="42"/>
        <v>1</v>
      </c>
      <c r="FJ77" s="396">
        <f t="shared" si="43"/>
        <v>0</v>
      </c>
      <c r="FK77" s="396">
        <f t="shared" si="44"/>
        <v>6</v>
      </c>
      <c r="FL77" s="1291">
        <f t="shared" si="45"/>
        <v>9</v>
      </c>
      <c r="FM77" s="1347" t="str">
        <f t="shared" si="30"/>
        <v/>
      </c>
      <c r="FN77" s="1347" t="str">
        <f t="shared" si="31"/>
        <v/>
      </c>
      <c r="FO77" s="1347">
        <f t="shared" si="32"/>
        <v>1</v>
      </c>
      <c r="FP77" s="1347" t="str">
        <f t="shared" si="33"/>
        <v/>
      </c>
      <c r="FQ77" s="1347" t="str">
        <f t="shared" si="34"/>
        <v/>
      </c>
      <c r="FR77" s="1347" t="str">
        <f t="shared" si="35"/>
        <v/>
      </c>
      <c r="FS77" s="1347" t="str">
        <f t="shared" si="36"/>
        <v/>
      </c>
      <c r="FT77" s="1347" t="str">
        <f t="shared" si="37"/>
        <v/>
      </c>
      <c r="FU77" s="1347" t="str">
        <f t="shared" si="38"/>
        <v/>
      </c>
    </row>
    <row r="78" spans="1:177" ht="16.5" thickBot="1" x14ac:dyDescent="0.3">
      <c r="A78" s="1338">
        <v>57</v>
      </c>
      <c r="B78" s="1152" t="s">
        <v>824</v>
      </c>
      <c r="C78" s="1288"/>
      <c r="D78" s="1346"/>
      <c r="E78" s="1400"/>
      <c r="F78" s="1400"/>
      <c r="G78" s="1346"/>
      <c r="H78" s="1346"/>
      <c r="I78" s="1346"/>
      <c r="J78" s="1346"/>
      <c r="K78" s="1346"/>
      <c r="L78" s="1346"/>
      <c r="M78" s="1400"/>
      <c r="N78" s="1346"/>
      <c r="O78" s="1346"/>
      <c r="P78" s="1346"/>
      <c r="Q78" s="1392"/>
      <c r="R78" s="1392"/>
      <c r="S78" s="1392"/>
      <c r="T78" s="1393"/>
      <c r="U78" s="1391"/>
      <c r="V78" s="1346"/>
      <c r="W78" s="1399"/>
      <c r="X78" s="1399"/>
      <c r="Y78" s="1399"/>
      <c r="Z78" s="1346"/>
      <c r="AA78" s="1399"/>
      <c r="AB78" s="1399"/>
      <c r="AC78" s="1346"/>
      <c r="AD78" s="1346"/>
      <c r="AE78" s="1346"/>
      <c r="AF78" s="1346"/>
      <c r="AG78" s="1346"/>
      <c r="AH78" s="1393"/>
      <c r="AI78" s="1391"/>
      <c r="AJ78" s="1346"/>
      <c r="AK78" s="1346"/>
      <c r="AL78" s="1346"/>
      <c r="AM78" s="1346"/>
      <c r="AN78" s="1346"/>
      <c r="AO78" s="1346"/>
      <c r="AP78" s="1392"/>
      <c r="AQ78" s="1392"/>
      <c r="AR78" s="1392"/>
      <c r="AS78" s="1392"/>
      <c r="AT78" s="1392"/>
      <c r="AU78" s="1393"/>
      <c r="AV78" s="1346"/>
      <c r="AW78" s="1389"/>
      <c r="AX78" s="1389"/>
      <c r="AY78" s="1346"/>
      <c r="AZ78" s="1400"/>
      <c r="BA78" s="1389"/>
      <c r="BB78" s="1346"/>
      <c r="BC78" s="1392"/>
      <c r="BD78" s="1393"/>
      <c r="BE78" s="1391"/>
      <c r="BF78" s="1346"/>
      <c r="BG78" s="1389"/>
      <c r="BH78" s="1346"/>
      <c r="BI78" s="1346"/>
      <c r="BJ78" s="1389"/>
      <c r="BK78" s="1346"/>
      <c r="BL78" s="1346"/>
      <c r="BM78" s="1346"/>
      <c r="BN78" s="1346"/>
      <c r="BO78" s="1346"/>
      <c r="BP78" s="1346"/>
      <c r="BQ78" s="1346"/>
      <c r="BR78" s="1346"/>
      <c r="BS78" s="1346">
        <v>1</v>
      </c>
      <c r="BT78" s="1393">
        <v>1</v>
      </c>
      <c r="BU78" s="1391">
        <v>1</v>
      </c>
      <c r="BV78" s="1346"/>
      <c r="BW78" s="1346">
        <v>1</v>
      </c>
      <c r="BX78" s="1346">
        <v>1</v>
      </c>
      <c r="BY78" s="1346"/>
      <c r="BZ78" s="1346">
        <v>1</v>
      </c>
      <c r="CA78" s="1346"/>
      <c r="CB78" s="1346"/>
      <c r="CC78" s="1346"/>
      <c r="CD78" s="1346"/>
      <c r="CE78" s="1346"/>
      <c r="CF78" s="1346"/>
      <c r="CG78" s="1346"/>
      <c r="CH78" s="1346"/>
      <c r="CI78" s="1346"/>
      <c r="CJ78" s="1393"/>
      <c r="CK78" s="1389"/>
      <c r="CL78" s="1346"/>
      <c r="CM78" s="1346"/>
      <c r="CN78" s="1346"/>
      <c r="CO78" s="1392"/>
      <c r="CP78" s="1346"/>
      <c r="CQ78" s="1346"/>
      <c r="CR78" s="1346"/>
      <c r="CS78" s="1346"/>
      <c r="CT78" s="1346"/>
      <c r="CU78" s="1346"/>
      <c r="CV78" s="1346"/>
      <c r="CW78" s="1346"/>
      <c r="CX78" s="1346"/>
      <c r="CY78" s="1391"/>
      <c r="CZ78" s="1346"/>
      <c r="DA78" s="1346"/>
      <c r="DB78" s="1346"/>
      <c r="DC78" s="1346"/>
      <c r="DD78" s="1346"/>
      <c r="DE78" s="1346"/>
      <c r="DF78" s="1346"/>
      <c r="DG78" s="1346"/>
      <c r="DH78" s="1346"/>
      <c r="DI78" s="1346"/>
      <c r="DJ78" s="1392"/>
      <c r="DK78" s="1393"/>
      <c r="DL78" s="1391"/>
      <c r="DM78" s="1346"/>
      <c r="DN78" s="1346"/>
      <c r="DO78" s="1346"/>
      <c r="DP78" s="1346"/>
      <c r="DQ78" s="1346"/>
      <c r="DR78" s="1346"/>
      <c r="DS78" s="1346"/>
      <c r="DT78" s="1346"/>
      <c r="DU78" s="1346"/>
      <c r="DV78" s="1346"/>
      <c r="DW78" s="1346"/>
      <c r="DX78" s="1346"/>
      <c r="DY78" s="1393"/>
      <c r="DZ78" s="1391"/>
      <c r="EA78" s="1389"/>
      <c r="EB78" s="1346"/>
      <c r="EC78" s="1346">
        <v>1</v>
      </c>
      <c r="ED78" s="1346"/>
      <c r="EE78" s="1346"/>
      <c r="EF78" s="1346"/>
      <c r="EG78" s="1346"/>
      <c r="EH78" s="1346"/>
      <c r="EI78" s="1346"/>
      <c r="EJ78" s="1346"/>
      <c r="EK78" s="1392"/>
      <c r="EL78" s="1346"/>
      <c r="EM78" s="1455"/>
      <c r="EN78" s="1346"/>
      <c r="EO78" s="1346"/>
      <c r="EP78" s="1346"/>
      <c r="EQ78" s="1346"/>
      <c r="ER78" s="1346"/>
      <c r="ES78" s="1455"/>
      <c r="ET78" s="1455"/>
      <c r="EU78" s="1346"/>
      <c r="EV78" s="1346"/>
      <c r="EW78" s="1346"/>
      <c r="EX78" s="1392"/>
      <c r="EY78" s="1391"/>
      <c r="EZ78" s="1346"/>
      <c r="FA78" s="1346"/>
      <c r="FB78" s="1346"/>
      <c r="FC78" s="1346"/>
      <c r="FD78" s="1346"/>
      <c r="FE78" s="1346"/>
      <c r="FF78" s="218">
        <f t="shared" si="39"/>
        <v>0</v>
      </c>
      <c r="FG78" s="396">
        <f t="shared" si="40"/>
        <v>0</v>
      </c>
      <c r="FH78" s="396">
        <f t="shared" si="41"/>
        <v>1</v>
      </c>
      <c r="FI78" s="396">
        <f t="shared" si="42"/>
        <v>0</v>
      </c>
      <c r="FJ78" s="396">
        <f t="shared" si="43"/>
        <v>0</v>
      </c>
      <c r="FK78" s="396">
        <f t="shared" si="44"/>
        <v>6</v>
      </c>
      <c r="FL78" s="1291">
        <f t="shared" si="45"/>
        <v>7</v>
      </c>
      <c r="FM78" s="1347" t="str">
        <f t="shared" si="30"/>
        <v/>
      </c>
      <c r="FN78" s="1347" t="str">
        <f t="shared" si="31"/>
        <v/>
      </c>
      <c r="FO78" s="1347">
        <f t="shared" si="32"/>
        <v>1</v>
      </c>
      <c r="FP78" s="1347" t="str">
        <f t="shared" si="33"/>
        <v/>
      </c>
      <c r="FQ78" s="1347" t="str">
        <f t="shared" si="34"/>
        <v/>
      </c>
      <c r="FR78" s="1347" t="str">
        <f t="shared" si="35"/>
        <v/>
      </c>
      <c r="FS78" s="1347" t="str">
        <f t="shared" si="36"/>
        <v/>
      </c>
      <c r="FT78" s="1347" t="str">
        <f t="shared" si="37"/>
        <v/>
      </c>
      <c r="FU78" s="1347" t="str">
        <f t="shared" si="38"/>
        <v/>
      </c>
    </row>
    <row r="79" spans="1:177" ht="16.5" thickBot="1" x14ac:dyDescent="0.3">
      <c r="A79" s="1338">
        <v>58</v>
      </c>
      <c r="B79" s="1152" t="s">
        <v>1585</v>
      </c>
      <c r="C79" s="1288"/>
      <c r="D79" s="1346"/>
      <c r="E79" s="1400"/>
      <c r="F79" s="1400"/>
      <c r="G79" s="1346">
        <v>1</v>
      </c>
      <c r="H79" s="1346"/>
      <c r="I79" s="1346"/>
      <c r="J79" s="1346"/>
      <c r="K79" s="1346"/>
      <c r="L79" s="1346"/>
      <c r="M79" s="1400"/>
      <c r="N79" s="1346"/>
      <c r="O79" s="1346"/>
      <c r="P79" s="1346"/>
      <c r="Q79" s="1392"/>
      <c r="R79" s="1392"/>
      <c r="S79" s="1392"/>
      <c r="T79" s="1393"/>
      <c r="U79" s="1391"/>
      <c r="V79" s="1346"/>
      <c r="W79" s="1346"/>
      <c r="X79" s="1346"/>
      <c r="Y79" s="1346"/>
      <c r="Z79" s="1346"/>
      <c r="AA79" s="1346"/>
      <c r="AB79" s="1346"/>
      <c r="AC79" s="1346">
        <v>1</v>
      </c>
      <c r="AD79" s="1346"/>
      <c r="AE79" s="1346"/>
      <c r="AF79" s="1346"/>
      <c r="AG79" s="1346"/>
      <c r="AH79" s="1393"/>
      <c r="AI79" s="1391"/>
      <c r="AJ79" s="1346"/>
      <c r="AK79" s="1346"/>
      <c r="AL79" s="1346">
        <v>1</v>
      </c>
      <c r="AM79" s="1346"/>
      <c r="AN79" s="1346"/>
      <c r="AO79" s="1346"/>
      <c r="AP79" s="1392"/>
      <c r="AQ79" s="1392"/>
      <c r="AR79" s="1392"/>
      <c r="AS79" s="1392"/>
      <c r="AT79" s="1392"/>
      <c r="AU79" s="1393"/>
      <c r="AV79" s="1346"/>
      <c r="AW79" s="1389"/>
      <c r="AX79" s="1389"/>
      <c r="AY79" s="1346"/>
      <c r="AZ79" s="1400"/>
      <c r="BA79" s="1389"/>
      <c r="BB79" s="1346"/>
      <c r="BC79" s="1392"/>
      <c r="BD79" s="1393"/>
      <c r="BE79" s="1391"/>
      <c r="BF79" s="1346"/>
      <c r="BG79" s="1389"/>
      <c r="BH79" s="1346"/>
      <c r="BI79" s="1346"/>
      <c r="BJ79" s="1389"/>
      <c r="BK79" s="1346"/>
      <c r="BL79" s="1346"/>
      <c r="BM79" s="1346"/>
      <c r="BN79" s="1346"/>
      <c r="BO79" s="1346"/>
      <c r="BP79" s="1346"/>
      <c r="BQ79" s="1346"/>
      <c r="BR79" s="1346"/>
      <c r="BS79" s="1346"/>
      <c r="BT79" s="1393"/>
      <c r="BU79" s="1391"/>
      <c r="BV79" s="1346"/>
      <c r="BW79" s="1346"/>
      <c r="BX79" s="1346"/>
      <c r="BY79" s="1346"/>
      <c r="BZ79" s="1346"/>
      <c r="CA79" s="1346"/>
      <c r="CB79" s="1346"/>
      <c r="CC79" s="1346"/>
      <c r="CD79" s="1346"/>
      <c r="CE79" s="1394"/>
      <c r="CF79" s="1346"/>
      <c r="CG79" s="1346"/>
      <c r="CH79" s="1346"/>
      <c r="CI79" s="1346"/>
      <c r="CJ79" s="1393"/>
      <c r="CK79" s="1389"/>
      <c r="CL79" s="1346"/>
      <c r="CM79" s="1346"/>
      <c r="CN79" s="1346"/>
      <c r="CO79" s="1392"/>
      <c r="CP79" s="1346"/>
      <c r="CQ79" s="1346"/>
      <c r="CR79" s="1346"/>
      <c r="CS79" s="1346"/>
      <c r="CT79" s="1346"/>
      <c r="CU79" s="1346"/>
      <c r="CV79" s="1346"/>
      <c r="CW79" s="1346"/>
      <c r="CX79" s="1346"/>
      <c r="CY79" s="1391"/>
      <c r="CZ79" s="1346"/>
      <c r="DA79" s="1346"/>
      <c r="DB79" s="1346"/>
      <c r="DC79" s="1346"/>
      <c r="DD79" s="1346"/>
      <c r="DE79" s="1346"/>
      <c r="DF79" s="1346"/>
      <c r="DG79" s="1346"/>
      <c r="DH79" s="1346"/>
      <c r="DI79" s="1346"/>
      <c r="DJ79" s="1392"/>
      <c r="DK79" s="1393"/>
      <c r="DL79" s="1391"/>
      <c r="DM79" s="1346"/>
      <c r="DN79" s="1346"/>
      <c r="DO79" s="1346"/>
      <c r="DP79" s="1346"/>
      <c r="DQ79" s="1346"/>
      <c r="DR79" s="1346"/>
      <c r="DS79" s="1346"/>
      <c r="DT79" s="1346"/>
      <c r="DU79" s="1346"/>
      <c r="DV79" s="1346"/>
      <c r="DW79" s="1346"/>
      <c r="DX79" s="1346"/>
      <c r="DY79" s="1393"/>
      <c r="DZ79" s="1391"/>
      <c r="EA79" s="1389"/>
      <c r="EB79" s="1346"/>
      <c r="EC79" s="1346"/>
      <c r="ED79" s="1346"/>
      <c r="EE79" s="1346"/>
      <c r="EF79" s="1346"/>
      <c r="EG79" s="1346"/>
      <c r="EH79" s="1346"/>
      <c r="EI79" s="1346"/>
      <c r="EJ79" s="1346"/>
      <c r="EK79" s="1392"/>
      <c r="EL79" s="1346"/>
      <c r="EM79" s="1455"/>
      <c r="EN79" s="1346"/>
      <c r="EO79" s="1346"/>
      <c r="EP79" s="1346"/>
      <c r="EQ79" s="1346"/>
      <c r="ER79" s="1346"/>
      <c r="ES79" s="1455"/>
      <c r="ET79" s="1455"/>
      <c r="EU79" s="1346"/>
      <c r="EV79" s="1346"/>
      <c r="EW79" s="1346"/>
      <c r="EX79" s="1392"/>
      <c r="EY79" s="1391"/>
      <c r="EZ79" s="1346"/>
      <c r="FA79" s="1346"/>
      <c r="FB79" s="1346"/>
      <c r="FC79" s="1346"/>
      <c r="FD79" s="1346"/>
      <c r="FE79" s="1346"/>
      <c r="FF79" s="218">
        <f t="shared" si="39"/>
        <v>3</v>
      </c>
      <c r="FG79" s="396">
        <f t="shared" si="40"/>
        <v>0</v>
      </c>
      <c r="FH79" s="396">
        <f t="shared" si="41"/>
        <v>0</v>
      </c>
      <c r="FI79" s="396">
        <f t="shared" si="42"/>
        <v>0</v>
      </c>
      <c r="FJ79" s="396">
        <f t="shared" si="43"/>
        <v>0</v>
      </c>
      <c r="FK79" s="396">
        <f t="shared" si="44"/>
        <v>0</v>
      </c>
      <c r="FL79" s="1291">
        <f t="shared" si="45"/>
        <v>3</v>
      </c>
      <c r="FM79" s="1347" t="str">
        <f t="shared" si="30"/>
        <v/>
      </c>
      <c r="FN79" s="1347">
        <f t="shared" si="31"/>
        <v>1</v>
      </c>
      <c r="FO79" s="1347" t="str">
        <f t="shared" si="32"/>
        <v/>
      </c>
      <c r="FP79" s="1347" t="str">
        <f t="shared" si="33"/>
        <v/>
      </c>
      <c r="FQ79" s="1347" t="str">
        <f t="shared" si="34"/>
        <v/>
      </c>
      <c r="FR79" s="1347" t="str">
        <f t="shared" si="35"/>
        <v/>
      </c>
      <c r="FS79" s="1347" t="str">
        <f t="shared" si="36"/>
        <v/>
      </c>
      <c r="FT79" s="1347" t="str">
        <f t="shared" si="37"/>
        <v/>
      </c>
      <c r="FU79" s="1347" t="str">
        <f t="shared" si="38"/>
        <v/>
      </c>
    </row>
    <row r="80" spans="1:177" ht="16.5" thickBot="1" x14ac:dyDescent="0.3">
      <c r="A80" s="1338">
        <v>59</v>
      </c>
      <c r="B80" s="1343" t="s">
        <v>1623</v>
      </c>
      <c r="C80" s="1288"/>
      <c r="D80" s="1346"/>
      <c r="E80" s="1400"/>
      <c r="F80" s="1400"/>
      <c r="G80" s="1346"/>
      <c r="H80" s="1346"/>
      <c r="I80" s="1346"/>
      <c r="J80" s="1346"/>
      <c r="K80" s="1346"/>
      <c r="L80" s="1346"/>
      <c r="M80" s="1400"/>
      <c r="N80" s="1346"/>
      <c r="O80" s="1346"/>
      <c r="P80" s="1346"/>
      <c r="Q80" s="1392"/>
      <c r="R80" s="1392"/>
      <c r="S80" s="1392"/>
      <c r="T80" s="1393"/>
      <c r="U80" s="1391"/>
      <c r="V80" s="1346"/>
      <c r="W80" s="1399"/>
      <c r="X80" s="1399"/>
      <c r="Y80" s="1399"/>
      <c r="Z80" s="1346"/>
      <c r="AA80" s="1399"/>
      <c r="AB80" s="1399"/>
      <c r="AC80" s="1346"/>
      <c r="AD80" s="1346"/>
      <c r="AE80" s="1346"/>
      <c r="AF80" s="1346"/>
      <c r="AG80" s="1346"/>
      <c r="AH80" s="1393"/>
      <c r="AI80" s="1391"/>
      <c r="AJ80" s="1346"/>
      <c r="AK80" s="1346"/>
      <c r="AL80" s="1346"/>
      <c r="AM80" s="1346"/>
      <c r="AN80" s="1346"/>
      <c r="AO80" s="1346"/>
      <c r="AP80" s="1392"/>
      <c r="AQ80" s="1392"/>
      <c r="AR80" s="1392">
        <v>1</v>
      </c>
      <c r="AS80" s="1392"/>
      <c r="AT80" s="1392"/>
      <c r="AU80" s="1393"/>
      <c r="AV80" s="1346"/>
      <c r="AW80" s="1389"/>
      <c r="AX80" s="1389">
        <v>1</v>
      </c>
      <c r="AY80" s="1346"/>
      <c r="AZ80" s="1400"/>
      <c r="BA80" s="1389"/>
      <c r="BB80" s="1346"/>
      <c r="BC80" s="1392"/>
      <c r="BD80" s="1393"/>
      <c r="BE80" s="1391"/>
      <c r="BF80" s="1346"/>
      <c r="BG80" s="1389"/>
      <c r="BH80" s="1346"/>
      <c r="BI80" s="1346"/>
      <c r="BJ80" s="1389"/>
      <c r="BK80" s="1346"/>
      <c r="BL80" s="1346"/>
      <c r="BM80" s="1346"/>
      <c r="BN80" s="1346"/>
      <c r="BO80" s="1346"/>
      <c r="BP80" s="1346">
        <v>1</v>
      </c>
      <c r="BQ80" s="1346"/>
      <c r="BR80" s="1346"/>
      <c r="BS80" s="1346"/>
      <c r="BT80" s="1393"/>
      <c r="BU80" s="1391"/>
      <c r="BV80" s="1346"/>
      <c r="BW80" s="1346"/>
      <c r="BX80" s="1346"/>
      <c r="BY80" s="1346"/>
      <c r="BZ80" s="1346"/>
      <c r="CA80" s="1346">
        <v>1</v>
      </c>
      <c r="CB80" s="1346"/>
      <c r="CC80" s="1346"/>
      <c r="CD80" s="1346"/>
      <c r="CE80" s="1394"/>
      <c r="CF80" s="1346"/>
      <c r="CG80" s="1346"/>
      <c r="CH80" s="1346"/>
      <c r="CI80" s="1346"/>
      <c r="CJ80" s="1393"/>
      <c r="CK80" s="1389"/>
      <c r="CL80" s="1346"/>
      <c r="CM80" s="1346"/>
      <c r="CN80" s="1346"/>
      <c r="CO80" s="1392"/>
      <c r="CP80" s="1346"/>
      <c r="CQ80" s="1346"/>
      <c r="CR80" s="1346"/>
      <c r="CS80" s="1346">
        <v>1</v>
      </c>
      <c r="CT80" s="1346"/>
      <c r="CU80" s="1346"/>
      <c r="CV80" s="1346"/>
      <c r="CW80" s="1346"/>
      <c r="CX80" s="1346"/>
      <c r="CY80" s="1391"/>
      <c r="CZ80" s="1346"/>
      <c r="DA80" s="1346"/>
      <c r="DB80" s="1346"/>
      <c r="DC80" s="1346"/>
      <c r="DD80" s="1346"/>
      <c r="DE80" s="1346"/>
      <c r="DF80" s="1346"/>
      <c r="DG80" s="1346"/>
      <c r="DH80" s="1346"/>
      <c r="DI80" s="1346"/>
      <c r="DJ80" s="1392"/>
      <c r="DK80" s="1393"/>
      <c r="DL80" s="1391"/>
      <c r="DM80" s="1346"/>
      <c r="DN80" s="1346"/>
      <c r="DO80" s="1346">
        <v>1</v>
      </c>
      <c r="DP80" s="1346"/>
      <c r="DQ80" s="1346"/>
      <c r="DR80" s="1346"/>
      <c r="DS80" s="1346">
        <v>1</v>
      </c>
      <c r="DT80" s="1346"/>
      <c r="DU80" s="1346"/>
      <c r="DV80" s="1346"/>
      <c r="DW80" s="1346"/>
      <c r="DX80" s="1346">
        <v>1</v>
      </c>
      <c r="DY80" s="1393"/>
      <c r="DZ80" s="1391"/>
      <c r="EA80" s="1389"/>
      <c r="EB80" s="1346"/>
      <c r="EC80" s="1346"/>
      <c r="ED80" s="1346"/>
      <c r="EE80" s="1346"/>
      <c r="EF80" s="1346"/>
      <c r="EG80" s="1346"/>
      <c r="EH80" s="1346"/>
      <c r="EI80" s="1346"/>
      <c r="EJ80" s="1346"/>
      <c r="EK80" s="1392"/>
      <c r="EL80" s="1346"/>
      <c r="EM80" s="1455"/>
      <c r="EN80" s="1346"/>
      <c r="EO80" s="1346"/>
      <c r="EP80" s="1346"/>
      <c r="EQ80" s="1346"/>
      <c r="ER80" s="1346"/>
      <c r="ES80" s="1455"/>
      <c r="ET80" s="1455"/>
      <c r="EU80" s="1346"/>
      <c r="EV80" s="1346"/>
      <c r="EW80" s="1346"/>
      <c r="EX80" s="1392"/>
      <c r="EY80" s="1391"/>
      <c r="EZ80" s="1346"/>
      <c r="FA80" s="1346"/>
      <c r="FB80" s="1346"/>
      <c r="FC80" s="1346"/>
      <c r="FD80" s="1346"/>
      <c r="FE80" s="1346"/>
      <c r="FF80" s="218">
        <f t="shared" si="39"/>
        <v>8</v>
      </c>
      <c r="FG80" s="396">
        <f t="shared" si="40"/>
        <v>0</v>
      </c>
      <c r="FH80" s="396">
        <f t="shared" si="41"/>
        <v>0</v>
      </c>
      <c r="FI80" s="396">
        <f t="shared" si="42"/>
        <v>0</v>
      </c>
      <c r="FJ80" s="396">
        <f t="shared" si="43"/>
        <v>0</v>
      </c>
      <c r="FK80" s="396">
        <f t="shared" si="44"/>
        <v>0</v>
      </c>
      <c r="FL80" s="1291">
        <f t="shared" si="45"/>
        <v>8</v>
      </c>
      <c r="FM80" s="1347" t="str">
        <f t="shared" si="30"/>
        <v/>
      </c>
      <c r="FN80" s="1347" t="str">
        <f t="shared" si="31"/>
        <v/>
      </c>
      <c r="FO80" s="1347">
        <f t="shared" si="32"/>
        <v>1</v>
      </c>
      <c r="FP80" s="1347" t="str">
        <f t="shared" si="33"/>
        <v/>
      </c>
      <c r="FQ80" s="1347" t="str">
        <f t="shared" si="34"/>
        <v/>
      </c>
      <c r="FR80" s="1347" t="str">
        <f t="shared" si="35"/>
        <v/>
      </c>
      <c r="FS80" s="1347" t="str">
        <f t="shared" si="36"/>
        <v/>
      </c>
      <c r="FT80" s="1347" t="str">
        <f t="shared" si="37"/>
        <v/>
      </c>
      <c r="FU80" s="1347" t="str">
        <f t="shared" si="38"/>
        <v/>
      </c>
    </row>
    <row r="81" spans="1:177" ht="16.5" thickBot="1" x14ac:dyDescent="0.3">
      <c r="A81" s="1338"/>
      <c r="B81" s="1373" t="s">
        <v>695</v>
      </c>
      <c r="C81" s="1288"/>
      <c r="D81" s="1346"/>
      <c r="E81" s="1400"/>
      <c r="F81" s="1400"/>
      <c r="G81" s="1346"/>
      <c r="H81" s="1346"/>
      <c r="I81" s="1346"/>
      <c r="J81" s="1346"/>
      <c r="K81" s="1346"/>
      <c r="L81" s="1346"/>
      <c r="M81" s="1400"/>
      <c r="N81" s="1346"/>
      <c r="O81" s="1346"/>
      <c r="P81" s="1346"/>
      <c r="Q81" s="1392"/>
      <c r="R81" s="1392"/>
      <c r="S81" s="1392"/>
      <c r="T81" s="1393"/>
      <c r="U81" s="1391"/>
      <c r="V81" s="1346"/>
      <c r="W81" s="1399"/>
      <c r="X81" s="1399"/>
      <c r="Y81" s="1399"/>
      <c r="Z81" s="1346"/>
      <c r="AA81" s="1399"/>
      <c r="AB81" s="1399"/>
      <c r="AC81" s="1346"/>
      <c r="AD81" s="1346"/>
      <c r="AE81" s="1346"/>
      <c r="AF81" s="1346"/>
      <c r="AG81" s="1346"/>
      <c r="AH81" s="1393"/>
      <c r="AI81" s="1391"/>
      <c r="AJ81" s="1346"/>
      <c r="AK81" s="1346"/>
      <c r="AL81" s="1346"/>
      <c r="AM81" s="1346"/>
      <c r="AN81" s="1346"/>
      <c r="AO81" s="1346"/>
      <c r="AP81" s="1392"/>
      <c r="AQ81" s="1392"/>
      <c r="AR81" s="1392"/>
      <c r="AS81" s="1392"/>
      <c r="AT81" s="1392"/>
      <c r="AU81" s="1393"/>
      <c r="AV81" s="1346"/>
      <c r="AW81" s="1389"/>
      <c r="AX81" s="1389"/>
      <c r="AY81" s="1346"/>
      <c r="AZ81" s="1400"/>
      <c r="BA81" s="1389"/>
      <c r="BB81" s="1346"/>
      <c r="BC81" s="1392"/>
      <c r="BD81" s="1393"/>
      <c r="BE81" s="1391"/>
      <c r="BF81" s="1346"/>
      <c r="BG81" s="1389"/>
      <c r="BH81" s="1346"/>
      <c r="BI81" s="1346"/>
      <c r="BJ81" s="1389"/>
      <c r="BK81" s="1346"/>
      <c r="BL81" s="1346"/>
      <c r="BM81" s="1346"/>
      <c r="BN81" s="1346"/>
      <c r="BO81" s="1346"/>
      <c r="BP81" s="1346"/>
      <c r="BQ81" s="1346"/>
      <c r="BR81" s="1346"/>
      <c r="BS81" s="1346"/>
      <c r="BT81" s="1393"/>
      <c r="BU81" s="1391"/>
      <c r="BV81" s="1346"/>
      <c r="BW81" s="1346"/>
      <c r="BX81" s="1346"/>
      <c r="BY81" s="1346"/>
      <c r="BZ81" s="1346"/>
      <c r="CA81" s="1346"/>
      <c r="CB81" s="1346"/>
      <c r="CC81" s="1346"/>
      <c r="CD81" s="1346"/>
      <c r="CE81" s="1394"/>
      <c r="CF81" s="1346"/>
      <c r="CG81" s="1346"/>
      <c r="CH81" s="1346"/>
      <c r="CI81" s="1346"/>
      <c r="CJ81" s="1393"/>
      <c r="CK81" s="1389"/>
      <c r="CL81" s="1346"/>
      <c r="CM81" s="1346"/>
      <c r="CN81" s="1346"/>
      <c r="CO81" s="1392"/>
      <c r="CP81" s="1346"/>
      <c r="CQ81" s="1346"/>
      <c r="CR81" s="1346"/>
      <c r="CS81" s="1346"/>
      <c r="CT81" s="1346"/>
      <c r="CU81" s="1346"/>
      <c r="CV81" s="1346"/>
      <c r="CW81" s="1346"/>
      <c r="CX81" s="1346"/>
      <c r="CY81" s="1391"/>
      <c r="CZ81" s="1346"/>
      <c r="DA81" s="1346"/>
      <c r="DB81" s="1346"/>
      <c r="DC81" s="1346"/>
      <c r="DD81" s="1346"/>
      <c r="DE81" s="1346"/>
      <c r="DF81" s="1346"/>
      <c r="DG81" s="1346"/>
      <c r="DH81" s="1346"/>
      <c r="DI81" s="1346"/>
      <c r="DJ81" s="1392"/>
      <c r="DK81" s="1393"/>
      <c r="DL81" s="1391"/>
      <c r="DM81" s="1346"/>
      <c r="DN81" s="1346"/>
      <c r="DO81" s="1346"/>
      <c r="DP81" s="1346"/>
      <c r="DQ81" s="1346"/>
      <c r="DR81" s="1346"/>
      <c r="DS81" s="1346"/>
      <c r="DT81" s="1346"/>
      <c r="DU81" s="1346"/>
      <c r="DV81" s="1346"/>
      <c r="DW81" s="1346"/>
      <c r="DX81" s="1346"/>
      <c r="DY81" s="1393"/>
      <c r="DZ81" s="1391"/>
      <c r="EA81" s="1389"/>
      <c r="EB81" s="1346"/>
      <c r="EC81" s="1346"/>
      <c r="ED81" s="1346"/>
      <c r="EE81" s="1346"/>
      <c r="EF81" s="1346"/>
      <c r="EG81" s="1346"/>
      <c r="EH81" s="1346"/>
      <c r="EI81" s="1346"/>
      <c r="EJ81" s="1346"/>
      <c r="EK81" s="1392"/>
      <c r="EL81" s="1346"/>
      <c r="EM81" s="1455"/>
      <c r="EN81" s="1346"/>
      <c r="EO81" s="1346"/>
      <c r="EP81" s="1346"/>
      <c r="EQ81" s="1346"/>
      <c r="ER81" s="1346"/>
      <c r="ES81" s="1455"/>
      <c r="ET81" s="1455"/>
      <c r="EU81" s="1346"/>
      <c r="EV81" s="1346"/>
      <c r="EW81" s="1346"/>
      <c r="EX81" s="1392"/>
      <c r="EY81" s="1391"/>
      <c r="EZ81" s="1346"/>
      <c r="FA81" s="1346"/>
      <c r="FB81" s="1346"/>
      <c r="FC81" s="1346"/>
      <c r="FD81" s="1346"/>
      <c r="FE81" s="1346"/>
      <c r="FF81" s="218"/>
      <c r="FG81" s="396"/>
      <c r="FH81" s="396"/>
      <c r="FI81" s="396"/>
      <c r="FJ81" s="396"/>
      <c r="FK81" s="396"/>
      <c r="FL81" s="1291"/>
      <c r="FM81" s="1347"/>
      <c r="FN81" s="1347"/>
      <c r="FO81" s="1347"/>
      <c r="FP81" s="1347"/>
      <c r="FQ81" s="1347"/>
      <c r="FR81" s="1347"/>
      <c r="FS81" s="1347"/>
      <c r="FT81" s="1347"/>
      <c r="FU81" s="1347" t="str">
        <f t="shared" si="38"/>
        <v/>
      </c>
    </row>
    <row r="82" spans="1:177" ht="16.5" thickBot="1" x14ac:dyDescent="0.3">
      <c r="A82" s="1338">
        <v>60</v>
      </c>
      <c r="B82" s="1152" t="s">
        <v>1586</v>
      </c>
      <c r="C82" s="1288">
        <v>1</v>
      </c>
      <c r="D82" s="1346"/>
      <c r="E82" s="1400">
        <v>1</v>
      </c>
      <c r="F82" s="1400">
        <v>1</v>
      </c>
      <c r="G82" s="1346"/>
      <c r="H82" s="1346">
        <v>1</v>
      </c>
      <c r="I82" s="1346"/>
      <c r="J82" s="1346"/>
      <c r="K82" s="1346">
        <v>1</v>
      </c>
      <c r="L82" s="1346"/>
      <c r="M82" s="1400">
        <v>1</v>
      </c>
      <c r="N82" s="1346"/>
      <c r="O82" s="1346"/>
      <c r="P82" s="1346"/>
      <c r="Q82" s="1392"/>
      <c r="R82" s="1392"/>
      <c r="S82" s="1392">
        <v>1</v>
      </c>
      <c r="T82" s="1393"/>
      <c r="U82" s="1391"/>
      <c r="V82" s="1346">
        <v>1</v>
      </c>
      <c r="W82" s="1399"/>
      <c r="X82" s="1399"/>
      <c r="Y82" s="1399"/>
      <c r="Z82" s="1346">
        <v>1</v>
      </c>
      <c r="AA82" s="1399"/>
      <c r="AB82" s="1399"/>
      <c r="AC82" s="1346"/>
      <c r="AD82" s="1346"/>
      <c r="AE82" s="1346"/>
      <c r="AF82" s="1346"/>
      <c r="AG82" s="1346">
        <v>1</v>
      </c>
      <c r="AH82" s="1393"/>
      <c r="AI82" s="1391"/>
      <c r="AJ82" s="1346"/>
      <c r="AK82" s="1346"/>
      <c r="AL82" s="1346"/>
      <c r="AM82" s="1346">
        <v>1</v>
      </c>
      <c r="AN82" s="1346"/>
      <c r="AO82" s="1346"/>
      <c r="AP82" s="1392"/>
      <c r="AQ82" s="1392"/>
      <c r="AR82" s="1392"/>
      <c r="AS82" s="1392"/>
      <c r="AT82" s="1392"/>
      <c r="AU82" s="1393">
        <v>1</v>
      </c>
      <c r="AV82" s="1346"/>
      <c r="AW82" s="1389"/>
      <c r="AX82" s="1389"/>
      <c r="AY82" s="1346"/>
      <c r="AZ82" s="1400">
        <v>1</v>
      </c>
      <c r="BA82" s="1389">
        <v>1</v>
      </c>
      <c r="BB82" s="1346"/>
      <c r="BC82" s="1392"/>
      <c r="BD82" s="1393"/>
      <c r="BE82" s="1391">
        <v>1</v>
      </c>
      <c r="BF82" s="1346"/>
      <c r="BG82" s="1389"/>
      <c r="BH82" s="1346"/>
      <c r="BI82" s="1346">
        <v>1</v>
      </c>
      <c r="BJ82" s="1389">
        <v>1</v>
      </c>
      <c r="BK82" s="1346">
        <v>1</v>
      </c>
      <c r="BL82" s="1346"/>
      <c r="BM82" s="1346"/>
      <c r="BN82" s="1346"/>
      <c r="BO82" s="1346"/>
      <c r="BP82" s="1346"/>
      <c r="BQ82" s="1346">
        <v>1</v>
      </c>
      <c r="BR82" s="1346"/>
      <c r="BS82" s="1346"/>
      <c r="BT82" s="1393"/>
      <c r="BU82" s="1391"/>
      <c r="BV82" s="1346"/>
      <c r="BW82" s="1346"/>
      <c r="BX82" s="1346"/>
      <c r="BY82" s="1346"/>
      <c r="BZ82" s="1346"/>
      <c r="CA82" s="1346"/>
      <c r="CB82" s="1346">
        <v>1</v>
      </c>
      <c r="CC82" s="1346">
        <v>1</v>
      </c>
      <c r="CD82" s="1346"/>
      <c r="CE82" s="1394">
        <v>1</v>
      </c>
      <c r="CF82" s="1346"/>
      <c r="CG82" s="1346"/>
      <c r="CH82" s="1346">
        <v>1</v>
      </c>
      <c r="CI82" s="1346">
        <v>1</v>
      </c>
      <c r="CJ82" s="1393"/>
      <c r="CK82" s="1389"/>
      <c r="CL82" s="1346"/>
      <c r="CM82" s="1346"/>
      <c r="CN82" s="1346"/>
      <c r="CO82" s="1392"/>
      <c r="CP82" s="1346"/>
      <c r="CQ82" s="1346"/>
      <c r="CR82" s="1346"/>
      <c r="CS82" s="1346"/>
      <c r="CT82" s="1390">
        <v>1</v>
      </c>
      <c r="CU82" s="1346"/>
      <c r="CV82" s="1346"/>
      <c r="CW82" s="1346">
        <v>1</v>
      </c>
      <c r="CX82" s="1410">
        <v>1</v>
      </c>
      <c r="CY82" s="1391"/>
      <c r="CZ82" s="1346">
        <v>1</v>
      </c>
      <c r="DA82" s="1422">
        <v>1</v>
      </c>
      <c r="DB82" s="1422">
        <v>1</v>
      </c>
      <c r="DC82" s="1346"/>
      <c r="DD82" s="1422">
        <v>1</v>
      </c>
      <c r="DE82" s="1346"/>
      <c r="DF82" s="1422">
        <v>1</v>
      </c>
      <c r="DG82" s="1346"/>
      <c r="DH82" s="1346"/>
      <c r="DI82" s="1346"/>
      <c r="DJ82" s="1422">
        <v>1</v>
      </c>
      <c r="DK82" s="1393"/>
      <c r="DL82" s="1391"/>
      <c r="DM82" s="1346"/>
      <c r="DN82" s="1346"/>
      <c r="DO82" s="1346"/>
      <c r="DP82" s="1346"/>
      <c r="DQ82" s="1422">
        <v>1</v>
      </c>
      <c r="DR82" s="1346"/>
      <c r="DS82" s="1346"/>
      <c r="DT82" s="1422">
        <v>1</v>
      </c>
      <c r="DU82" s="1346">
        <v>1</v>
      </c>
      <c r="DV82" s="1346"/>
      <c r="DW82" s="1422">
        <v>1</v>
      </c>
      <c r="DX82" s="1346"/>
      <c r="DY82" s="1422">
        <v>1</v>
      </c>
      <c r="DZ82" s="1391"/>
      <c r="EA82" s="1389"/>
      <c r="EB82" s="1346">
        <v>1</v>
      </c>
      <c r="EC82" s="1422">
        <v>1</v>
      </c>
      <c r="ED82" s="1346"/>
      <c r="EE82" s="1346"/>
      <c r="EF82" s="1346"/>
      <c r="EG82" s="1422">
        <v>1</v>
      </c>
      <c r="EH82" s="1422">
        <v>1</v>
      </c>
      <c r="EI82" s="1346"/>
      <c r="EJ82" s="1422">
        <v>1</v>
      </c>
      <c r="EK82" s="1422">
        <v>1</v>
      </c>
      <c r="EL82" s="1422">
        <v>1</v>
      </c>
      <c r="EM82" s="1455"/>
      <c r="EN82" s="1346"/>
      <c r="EO82" s="1346"/>
      <c r="EP82" s="1346"/>
      <c r="EQ82" s="1346"/>
      <c r="ER82" s="1346"/>
      <c r="ES82" s="1455"/>
      <c r="ET82" s="1455"/>
      <c r="EU82" s="1346"/>
      <c r="EV82" s="1346"/>
      <c r="EW82" s="1346"/>
      <c r="EX82" s="1392"/>
      <c r="EY82" s="1391">
        <v>1</v>
      </c>
      <c r="EZ82" s="1346">
        <v>1</v>
      </c>
      <c r="FA82" s="1346">
        <v>1</v>
      </c>
      <c r="FB82" s="1346">
        <v>1</v>
      </c>
      <c r="FC82" s="1346">
        <v>1</v>
      </c>
      <c r="FD82" s="1346">
        <v>1</v>
      </c>
      <c r="FE82" s="1346">
        <v>1</v>
      </c>
      <c r="FF82" s="218">
        <f>SUM(D82+G82+N82+R82+U82+Y82+AC82+AL82+AR82+AX82+BD82+BH82+BP82+CA82+CG82+CM82+CS82+CY82+DC82+DI82+DO82+DS82+DX82+EE82+EV82)</f>
        <v>0</v>
      </c>
      <c r="FG82" s="396">
        <f>SUM(H82+K82+O82+S82+V82+Z82+AD82+AG82+AI82+AM82+AO82+AS82+AU82+AY82+BA82+BE82+BI82+BK82+BQ82+BV82+CB82+CE82+CH82+CK82+CN82+CQ82+CT82+CW82+CZ82+DD82+DF82+DJ82+DM82+DP82+DT82+DV82+DY82+EB82+EF82+EP82+EW82)</f>
        <v>25</v>
      </c>
      <c r="FH82" s="396">
        <f>SUM(C82+I82+L82+P82+T82+W82+AA82+AE82+AH82+AJ82+AN82+AP82+AT82+AV82+BB82+BF82+BJ82+BN82+BR82+BY82+CC82+CF82+CI82+CL82+CO82+CR82+CU82+CX82+DA82+DE82+DG82+DK82+DN82+DQ82+DU82+DW82+DZ82+EC82+EI82+ER82+EX82)</f>
        <v>10</v>
      </c>
      <c r="FI82" s="396">
        <f>SUM(E82+F82+M82+AZ82+EM82+ES82+ET82)</f>
        <v>4</v>
      </c>
      <c r="FJ82" s="396">
        <f>SUM(J82+Q82+X82+AB82+AF82+AK82+AQ82+AW82+BC82+BG82+BO82+CD82+CJ82+CP82+CV82+DB82+DH82+DL82+DR82+EA82+ED82+EM82+EU82)</f>
        <v>1</v>
      </c>
      <c r="FK82" s="396">
        <f>SUM(BL82+BM82+BS82+BT82+BU82+BW82+BX82+BZ82+EG82+EH82+EJ82+EK82+EL82+EN82+EO82+EQ82+EY82+EZ82+FA82+FB82+FC82+FD82+FE82)</f>
        <v>12</v>
      </c>
      <c r="FL82" s="1291">
        <f>SUM(FF82:FK82)</f>
        <v>52</v>
      </c>
      <c r="FM82" s="1347" t="str">
        <f t="shared" si="30"/>
        <v/>
      </c>
      <c r="FN82" s="1347" t="str">
        <f t="shared" si="31"/>
        <v/>
      </c>
      <c r="FO82" s="1347" t="str">
        <f t="shared" si="32"/>
        <v/>
      </c>
      <c r="FP82" s="1347" t="str">
        <f t="shared" si="33"/>
        <v/>
      </c>
      <c r="FQ82" s="1347" t="str">
        <f t="shared" si="34"/>
        <v/>
      </c>
      <c r="FR82" s="1347" t="str">
        <f t="shared" si="35"/>
        <v/>
      </c>
      <c r="FS82" s="1347" t="str">
        <f t="shared" si="36"/>
        <v/>
      </c>
      <c r="FT82" s="1347">
        <f t="shared" si="37"/>
        <v>1</v>
      </c>
      <c r="FU82" s="1347" t="str">
        <f t="shared" si="38"/>
        <v/>
      </c>
    </row>
    <row r="83" spans="1:177" ht="16.5" thickBot="1" x14ac:dyDescent="0.3">
      <c r="A83" s="1338">
        <v>61</v>
      </c>
      <c r="B83" s="1343" t="s">
        <v>1618</v>
      </c>
      <c r="C83" s="1288"/>
      <c r="D83" s="1346"/>
      <c r="E83" s="1400"/>
      <c r="F83" s="1400"/>
      <c r="G83" s="1346"/>
      <c r="H83" s="1346"/>
      <c r="I83" s="1346"/>
      <c r="J83" s="1346"/>
      <c r="K83" s="1346"/>
      <c r="L83" s="1346"/>
      <c r="M83" s="1400"/>
      <c r="N83" s="1346"/>
      <c r="O83" s="1346"/>
      <c r="P83" s="1346"/>
      <c r="Q83" s="1392"/>
      <c r="R83" s="1392"/>
      <c r="S83" s="1392"/>
      <c r="T83" s="1393"/>
      <c r="U83" s="1391"/>
      <c r="V83" s="1346"/>
      <c r="W83" s="1399"/>
      <c r="X83" s="1399"/>
      <c r="Y83" s="1399"/>
      <c r="Z83" s="1346"/>
      <c r="AA83" s="1399"/>
      <c r="AB83" s="1399"/>
      <c r="AC83" s="1346"/>
      <c r="AD83" s="1346"/>
      <c r="AE83" s="1346"/>
      <c r="AF83" s="1346"/>
      <c r="AG83" s="1346"/>
      <c r="AH83" s="1393"/>
      <c r="AI83" s="1391"/>
      <c r="AJ83" s="1346"/>
      <c r="AK83" s="1346"/>
      <c r="AL83" s="1346"/>
      <c r="AM83" s="1346"/>
      <c r="AN83" s="1346"/>
      <c r="AO83" s="1346"/>
      <c r="AP83" s="1392"/>
      <c r="AQ83" s="1392"/>
      <c r="AR83" s="1392"/>
      <c r="AS83" s="1392"/>
      <c r="AT83" s="1392"/>
      <c r="AU83" s="1393"/>
      <c r="AV83" s="1346"/>
      <c r="AW83" s="1389"/>
      <c r="AX83" s="1389"/>
      <c r="AY83" s="1346"/>
      <c r="AZ83" s="1400"/>
      <c r="BA83" s="1389"/>
      <c r="BB83" s="1346"/>
      <c r="BC83" s="1392"/>
      <c r="BD83" s="1393"/>
      <c r="BE83" s="1391"/>
      <c r="BF83" s="1346">
        <v>1</v>
      </c>
      <c r="BG83" s="1418"/>
      <c r="BH83" s="1346"/>
      <c r="BI83" s="1346"/>
      <c r="BJ83" s="1389">
        <v>1</v>
      </c>
      <c r="BK83" s="1346"/>
      <c r="BL83" s="1346"/>
      <c r="BM83" s="1346"/>
      <c r="BN83" s="1346"/>
      <c r="BO83" s="1346"/>
      <c r="BP83" s="1346"/>
      <c r="BQ83" s="1346">
        <v>1</v>
      </c>
      <c r="BR83" s="1346"/>
      <c r="BS83" s="1346"/>
      <c r="BT83" s="1393"/>
      <c r="BU83" s="1391"/>
      <c r="BV83" s="1346"/>
      <c r="BW83" s="1346"/>
      <c r="BX83" s="1346"/>
      <c r="BY83" s="1346"/>
      <c r="BZ83" s="1346"/>
      <c r="CA83" s="1346"/>
      <c r="CB83" s="1346">
        <v>1</v>
      </c>
      <c r="CC83" s="1346">
        <v>1</v>
      </c>
      <c r="CD83" s="1346"/>
      <c r="CE83" s="1394">
        <v>1</v>
      </c>
      <c r="CF83" s="1346"/>
      <c r="CG83" s="1346"/>
      <c r="CH83" s="1346">
        <v>1</v>
      </c>
      <c r="CI83" s="1346">
        <v>1</v>
      </c>
      <c r="CJ83" s="1393"/>
      <c r="CK83" s="1418">
        <v>1</v>
      </c>
      <c r="CL83" s="1392"/>
      <c r="CM83" s="1392"/>
      <c r="CN83" s="1346"/>
      <c r="CO83" s="1392"/>
      <c r="CP83" s="1392"/>
      <c r="CQ83" s="1392"/>
      <c r="CR83" s="1392"/>
      <c r="CS83" s="1392"/>
      <c r="CT83" s="1392">
        <v>1</v>
      </c>
      <c r="CU83" s="1392"/>
      <c r="CV83" s="1392"/>
      <c r="CW83" s="1392">
        <v>1</v>
      </c>
      <c r="CX83" s="1392">
        <v>1</v>
      </c>
      <c r="CY83" s="1421"/>
      <c r="CZ83" s="1392">
        <v>1</v>
      </c>
      <c r="DA83" s="1392"/>
      <c r="DB83" s="1392">
        <v>1</v>
      </c>
      <c r="DC83" s="1392"/>
      <c r="DD83" s="1392">
        <v>1</v>
      </c>
      <c r="DE83" s="1392"/>
      <c r="DF83" s="1346">
        <v>1</v>
      </c>
      <c r="DG83" s="1392"/>
      <c r="DH83" s="1346"/>
      <c r="DI83" s="1392"/>
      <c r="DJ83" s="1392">
        <v>1</v>
      </c>
      <c r="DK83" s="1393"/>
      <c r="DL83" s="1391"/>
      <c r="DM83" s="1392"/>
      <c r="DN83" s="1392"/>
      <c r="DO83" s="1392"/>
      <c r="DP83" s="1392">
        <v>1</v>
      </c>
      <c r="DQ83" s="1392">
        <v>1</v>
      </c>
      <c r="DR83" s="1392"/>
      <c r="DS83" s="1392"/>
      <c r="DT83" s="1346">
        <v>1</v>
      </c>
      <c r="DU83" s="1392">
        <v>1</v>
      </c>
      <c r="DV83" s="1392"/>
      <c r="DW83" s="1392">
        <v>1</v>
      </c>
      <c r="DX83" s="1346"/>
      <c r="DY83" s="1427">
        <v>1</v>
      </c>
      <c r="DZ83" s="1391"/>
      <c r="EA83" s="1389"/>
      <c r="EB83" s="1389"/>
      <c r="EC83" s="1389">
        <v>1</v>
      </c>
      <c r="ED83" s="1346"/>
      <c r="EE83" s="1346"/>
      <c r="EF83" s="1346"/>
      <c r="EG83" s="1346">
        <v>1</v>
      </c>
      <c r="EH83" s="1346">
        <v>1</v>
      </c>
      <c r="EI83" s="1346"/>
      <c r="EJ83" s="1346">
        <v>1</v>
      </c>
      <c r="EK83" s="1392">
        <v>1</v>
      </c>
      <c r="EL83" s="1346">
        <v>1</v>
      </c>
      <c r="EM83" s="1455"/>
      <c r="EN83" s="1346"/>
      <c r="EO83" s="1346"/>
      <c r="EP83" s="1346"/>
      <c r="EQ83" s="1346"/>
      <c r="ER83" s="1346"/>
      <c r="ES83" s="1455"/>
      <c r="ET83" s="1455"/>
      <c r="EU83" s="1346"/>
      <c r="EV83" s="1346"/>
      <c r="EW83" s="1346"/>
      <c r="EX83" s="1392"/>
      <c r="EY83" s="1391"/>
      <c r="EZ83" s="1346"/>
      <c r="FA83" s="1346"/>
      <c r="FB83" s="1346"/>
      <c r="FC83" s="1346"/>
      <c r="FD83" s="1346"/>
      <c r="FE83" s="1346"/>
      <c r="FF83" s="218">
        <f>SUM(D83+G83+N83+R83+U83+Y83+AC83+AL83+AR83+AX83+BD83+BH83+BP83+CA83+CG83+CM83+CS83+CY83+DC83+DI83+DO83+DS83+DX83+EE83+EV83)</f>
        <v>0</v>
      </c>
      <c r="FG83" s="396">
        <f>SUM(H83+K83+O83+S83+V83+Z83+AD83+AG83+AI83+AM83+AO83+AS83+AU83+AY83+BA83+BE83+BI83+BK83+BQ83+BV83+CB83+CE83+CH83+CK83+CN83+CQ83+CT83+CW83+CZ83+DD83+DF83+DJ83+DM83+DP83+DT83+DV83+DY83+EB83+EF83+EP83+EW83)</f>
        <v>14</v>
      </c>
      <c r="FH83" s="396">
        <f>SUM(C83+I83+L83+P83+T83+W83+AA83+AE83+AH83+AJ83+AN83+AP83+AT83+AV83+BB83+BF83+BJ83+BN83+BR83+BY83+CC83+CF83+CI83+CL83+CO83+CR83+CU83+CX83+DA83+DE83+DG83+DK83+DN83+DQ83+DU83+DW83+DZ83+EC83+EI83+ER83+EX83)</f>
        <v>9</v>
      </c>
      <c r="FI83" s="396">
        <f>SUM(E83+F83+M83+AZ83+EM83+ES83+ET83)</f>
        <v>0</v>
      </c>
      <c r="FJ83" s="396">
        <f>SUM(J83+Q83+X83+AB83+AF83+AK83+AQ83+AW83+BC83+BG83+BO83+CD83+CJ83+CP83+CV83+DB83+DH83+DL83+DR83+EA83+ED83+EM83+EU83)</f>
        <v>1</v>
      </c>
      <c r="FK83" s="396">
        <f>SUM(BL83+BM83+BS83+BT83+BU83+BW83+BX83+BZ83+EG83+EH83+EJ83+EK83+EL83+EN83+EO83+EQ83+EY83+EZ83+FA83+FB83+FC83+FD83+FE83)</f>
        <v>5</v>
      </c>
      <c r="FL83" s="1291">
        <f>SUM(FF83:FK83)</f>
        <v>29</v>
      </c>
      <c r="FM83" s="1347" t="str">
        <f t="shared" si="30"/>
        <v/>
      </c>
      <c r="FN83" s="1347" t="str">
        <f t="shared" si="31"/>
        <v/>
      </c>
      <c r="FO83" s="1347" t="str">
        <f t="shared" si="32"/>
        <v/>
      </c>
      <c r="FP83" s="1347" t="str">
        <f t="shared" si="33"/>
        <v/>
      </c>
      <c r="FQ83" s="1347">
        <f t="shared" si="34"/>
        <v>1</v>
      </c>
      <c r="FR83" s="1347" t="str">
        <f t="shared" si="35"/>
        <v/>
      </c>
      <c r="FS83" s="1347" t="str">
        <f t="shared" si="36"/>
        <v/>
      </c>
      <c r="FT83" s="1347" t="str">
        <f t="shared" si="37"/>
        <v/>
      </c>
      <c r="FU83" s="1347" t="str">
        <f t="shared" si="38"/>
        <v/>
      </c>
    </row>
    <row r="84" spans="1:177" ht="16.5" thickBot="1" x14ac:dyDescent="0.3">
      <c r="A84" s="1338">
        <v>62</v>
      </c>
      <c r="B84" s="1343" t="s">
        <v>1620</v>
      </c>
      <c r="C84" s="1288"/>
      <c r="D84" s="1346"/>
      <c r="E84" s="1400"/>
      <c r="F84" s="1400"/>
      <c r="G84" s="1346"/>
      <c r="H84" s="1346"/>
      <c r="I84" s="1346"/>
      <c r="J84" s="1346"/>
      <c r="K84" s="1346"/>
      <c r="L84" s="1346"/>
      <c r="M84" s="1400"/>
      <c r="N84" s="1346"/>
      <c r="O84" s="1346"/>
      <c r="P84" s="1346"/>
      <c r="Q84" s="1392"/>
      <c r="R84" s="1392"/>
      <c r="S84" s="1392"/>
      <c r="T84" s="1393"/>
      <c r="U84" s="1391"/>
      <c r="V84" s="1346"/>
      <c r="W84" s="1399"/>
      <c r="X84" s="1399"/>
      <c r="Y84" s="1399"/>
      <c r="Z84" s="1346"/>
      <c r="AA84" s="1399"/>
      <c r="AB84" s="1399"/>
      <c r="AC84" s="1346"/>
      <c r="AD84" s="1346"/>
      <c r="AE84" s="1346"/>
      <c r="AF84" s="1346"/>
      <c r="AG84" s="1346"/>
      <c r="AH84" s="1393"/>
      <c r="AI84" s="1391"/>
      <c r="AJ84" s="1346"/>
      <c r="AK84" s="1346"/>
      <c r="AL84" s="1346"/>
      <c r="AM84" s="1346"/>
      <c r="AN84" s="1346"/>
      <c r="AO84" s="1346"/>
      <c r="AP84" s="1392">
        <v>1</v>
      </c>
      <c r="AQ84" s="1392"/>
      <c r="AR84" s="1392"/>
      <c r="AS84" s="1392"/>
      <c r="AT84" s="1392"/>
      <c r="AU84" s="1393"/>
      <c r="AV84" s="1346"/>
      <c r="AW84" s="1389"/>
      <c r="AX84" s="1389"/>
      <c r="AY84" s="1346"/>
      <c r="AZ84" s="1400">
        <v>1</v>
      </c>
      <c r="BA84" s="1389"/>
      <c r="BB84" s="1346"/>
      <c r="BC84" s="1392"/>
      <c r="BD84" s="1393"/>
      <c r="BE84" s="1391"/>
      <c r="BF84" s="1346"/>
      <c r="BG84" s="1418"/>
      <c r="BH84" s="1346"/>
      <c r="BI84" s="1346"/>
      <c r="BJ84" s="1389"/>
      <c r="BK84" s="1346"/>
      <c r="BL84" s="1346"/>
      <c r="BM84" s="1346"/>
      <c r="BN84" s="1346"/>
      <c r="BO84" s="1346"/>
      <c r="BP84" s="1346"/>
      <c r="BQ84" s="1346"/>
      <c r="BR84" s="1346"/>
      <c r="BS84" s="1346"/>
      <c r="BT84" s="1393"/>
      <c r="BU84" s="1391"/>
      <c r="BV84" s="1346"/>
      <c r="BW84" s="1346"/>
      <c r="BX84" s="1346"/>
      <c r="BY84" s="1346"/>
      <c r="BZ84" s="1346"/>
      <c r="CA84" s="1346"/>
      <c r="CB84" s="1346"/>
      <c r="CC84" s="1346"/>
      <c r="CD84" s="1346"/>
      <c r="CE84" s="1394"/>
      <c r="CF84" s="1346"/>
      <c r="CG84" s="1346"/>
      <c r="CH84" s="1346"/>
      <c r="CI84" s="1346"/>
      <c r="CJ84" s="1393"/>
      <c r="CK84" s="1418"/>
      <c r="CL84" s="1392"/>
      <c r="CM84" s="1392"/>
      <c r="CN84" s="1346"/>
      <c r="CO84" s="1392"/>
      <c r="CP84" s="1392"/>
      <c r="CQ84" s="1392"/>
      <c r="CR84" s="1392"/>
      <c r="CS84" s="1392"/>
      <c r="CT84" s="1392"/>
      <c r="CU84" s="1392"/>
      <c r="CV84" s="1392"/>
      <c r="CW84" s="1392"/>
      <c r="CX84" s="1392"/>
      <c r="CY84" s="1421"/>
      <c r="CZ84" s="1392"/>
      <c r="DA84" s="1392"/>
      <c r="DB84" s="1392"/>
      <c r="DC84" s="1392"/>
      <c r="DD84" s="1392"/>
      <c r="DE84" s="1392"/>
      <c r="DF84" s="1346"/>
      <c r="DG84" s="1392"/>
      <c r="DH84" s="1346"/>
      <c r="DI84" s="1392"/>
      <c r="DJ84" s="1392"/>
      <c r="DK84" s="1393"/>
      <c r="DL84" s="1391"/>
      <c r="DM84" s="1392"/>
      <c r="DN84" s="1392"/>
      <c r="DO84" s="1392"/>
      <c r="DP84" s="1392"/>
      <c r="DQ84" s="1392"/>
      <c r="DR84" s="1392"/>
      <c r="DS84" s="1392"/>
      <c r="DT84" s="1346"/>
      <c r="DU84" s="1392"/>
      <c r="DV84" s="1392"/>
      <c r="DW84" s="1392"/>
      <c r="DX84" s="1346"/>
      <c r="DY84" s="1427"/>
      <c r="DZ84" s="1391"/>
      <c r="EA84" s="1389"/>
      <c r="EB84" s="1389"/>
      <c r="EC84" s="1389"/>
      <c r="ED84" s="1346"/>
      <c r="EE84" s="1346"/>
      <c r="EF84" s="1346"/>
      <c r="EG84" s="1346"/>
      <c r="EH84" s="1346"/>
      <c r="EI84" s="1346"/>
      <c r="EJ84" s="1346"/>
      <c r="EK84" s="1392"/>
      <c r="EL84" s="1346"/>
      <c r="EM84" s="1455"/>
      <c r="EN84" s="1346"/>
      <c r="EO84" s="1346"/>
      <c r="EP84" s="1346"/>
      <c r="EQ84" s="1346"/>
      <c r="ER84" s="1346"/>
      <c r="ES84" s="1455"/>
      <c r="ET84" s="1455"/>
      <c r="EU84" s="1346"/>
      <c r="EV84" s="1346"/>
      <c r="EW84" s="1346"/>
      <c r="EX84" s="1392"/>
      <c r="EY84" s="1391"/>
      <c r="EZ84" s="1346"/>
      <c r="FA84" s="1346"/>
      <c r="FB84" s="1346"/>
      <c r="FC84" s="1346"/>
      <c r="FD84" s="1346"/>
      <c r="FE84" s="1346"/>
      <c r="FF84" s="218">
        <f>SUM(D84+G84+N84+R84+U84+Y84+AC84+AL84+AR84+AX84+BD84+BH84+BP84+CA84+CG84+CM84+CS84+CY84+DC84+DI84+DO84+DS84+DX84+EE84+EV84)</f>
        <v>0</v>
      </c>
      <c r="FG84" s="396">
        <f>SUM(H84+K84+O84+S84+V84+Z84+AD84+AG84+AI84+AM84+AO84+AS84+AU84+AY84+BA84+BE84+BI84+BK84+BQ84+BV84+CB84+CE84+CH84+CK84+CN84+CQ84+CT84+CW84+CZ84+DD84+DF84+DJ84+DM84+DP84+DT84+DV84+DY84+EB84+EF84+EP84+EW84)</f>
        <v>0</v>
      </c>
      <c r="FH84" s="396">
        <f>SUM(C84+I84+L84+P84+T84+W84+AA84+AE84+AH84+AJ84+AN84+AP84+AT84+AV84+BB84+BF84+BJ84+BN84+BR84+BY84+CC84+CF84+CI84+CL84+CO84+CR84+CU84+CX84+DA84+DE84+DG84+DK84+DN84+DQ84+DU84+DW84+DZ84+EC84+EI84+ER84+EX84)</f>
        <v>1</v>
      </c>
      <c r="FI84" s="396">
        <f>SUM(E84+F84+M84+AZ84+EM84+ES84+ET84)</f>
        <v>1</v>
      </c>
      <c r="FJ84" s="396">
        <f>SUM(J84+Q84+X84+AB84+AF84+AK84+AQ84+AW84+BC84+BG84+BO84+CD84+CJ84+CP84+CV84+DB84+DH84+DL84+DR84+EA84+ED84+EM84+EU84)</f>
        <v>0</v>
      </c>
      <c r="FK84" s="396">
        <f>SUM(BL84+BM84+BS84+BT84+BU84+BW84+BX84+BZ84+EG84+EH84+EJ84+EK84+EL84+EN84+EO84+EQ84+EY84+EZ84+FA84+FB84+FC84+FD84+FE84)</f>
        <v>0</v>
      </c>
      <c r="FL84" s="1291">
        <f>SUM(FF84:FK84)</f>
        <v>2</v>
      </c>
      <c r="FM84" s="1347" t="str">
        <f t="shared" si="30"/>
        <v/>
      </c>
      <c r="FN84" s="1347">
        <f t="shared" si="31"/>
        <v>1</v>
      </c>
      <c r="FO84" s="1347" t="str">
        <f t="shared" si="32"/>
        <v/>
      </c>
      <c r="FP84" s="1347" t="str">
        <f t="shared" si="33"/>
        <v/>
      </c>
      <c r="FQ84" s="1347" t="str">
        <f t="shared" si="34"/>
        <v/>
      </c>
      <c r="FR84" s="1347" t="str">
        <f t="shared" si="35"/>
        <v/>
      </c>
      <c r="FS84" s="1347" t="str">
        <f t="shared" si="36"/>
        <v/>
      </c>
      <c r="FT84" s="1347" t="str">
        <f t="shared" si="37"/>
        <v/>
      </c>
      <c r="FU84" s="1347" t="str">
        <f t="shared" si="38"/>
        <v/>
      </c>
    </row>
    <row r="85" spans="1:177" ht="16.5" thickBot="1" x14ac:dyDescent="0.3">
      <c r="A85" s="1374"/>
      <c r="B85" s="1375" t="s">
        <v>941</v>
      </c>
      <c r="C85" s="1388"/>
      <c r="D85" s="1346"/>
      <c r="E85" s="1400"/>
      <c r="F85" s="1400"/>
      <c r="G85" s="1346"/>
      <c r="H85" s="1346"/>
      <c r="I85" s="1346"/>
      <c r="J85" s="1346"/>
      <c r="K85" s="1346"/>
      <c r="L85" s="1346"/>
      <c r="M85" s="1400"/>
      <c r="N85" s="1346"/>
      <c r="O85" s="1346"/>
      <c r="P85" s="1346"/>
      <c r="Q85" s="1392"/>
      <c r="R85" s="1392"/>
      <c r="S85" s="1392"/>
      <c r="T85" s="1393"/>
      <c r="U85" s="1391"/>
      <c r="V85" s="1346"/>
      <c r="W85" s="1399"/>
      <c r="X85" s="1399"/>
      <c r="Y85" s="1399"/>
      <c r="Z85" s="1346"/>
      <c r="AA85" s="1399"/>
      <c r="AB85" s="1399"/>
      <c r="AC85" s="1346"/>
      <c r="AD85" s="1346"/>
      <c r="AE85" s="1346"/>
      <c r="AF85" s="1346"/>
      <c r="AG85" s="1346"/>
      <c r="AH85" s="1393"/>
      <c r="AI85" s="1391"/>
      <c r="AJ85" s="1346"/>
      <c r="AK85" s="1346"/>
      <c r="AL85" s="1346"/>
      <c r="AM85" s="1346"/>
      <c r="AN85" s="1346"/>
      <c r="AO85" s="1346"/>
      <c r="AP85" s="1392"/>
      <c r="AQ85" s="1392"/>
      <c r="AR85" s="1392"/>
      <c r="AS85" s="1392"/>
      <c r="AT85" s="1392"/>
      <c r="AU85" s="1393"/>
      <c r="AV85" s="1346"/>
      <c r="AW85" s="1389"/>
      <c r="AX85" s="1389"/>
      <c r="AY85" s="1346"/>
      <c r="AZ85" s="1400"/>
      <c r="BA85" s="1389"/>
      <c r="BB85" s="1346"/>
      <c r="BC85" s="1392"/>
      <c r="BD85" s="1393"/>
      <c r="BE85" s="1391"/>
      <c r="BF85" s="1346"/>
      <c r="BG85" s="1418"/>
      <c r="BH85" s="1346"/>
      <c r="BI85" s="1346"/>
      <c r="BJ85" s="1389"/>
      <c r="BK85" s="1346"/>
      <c r="BL85" s="1346"/>
      <c r="BM85" s="1346"/>
      <c r="BN85" s="1346"/>
      <c r="BO85" s="1346"/>
      <c r="BP85" s="1346"/>
      <c r="BQ85" s="1346"/>
      <c r="BR85" s="1346"/>
      <c r="BS85" s="1346"/>
      <c r="BT85" s="1393"/>
      <c r="BU85" s="1391"/>
      <c r="BV85" s="1346"/>
      <c r="BW85" s="1346"/>
      <c r="BX85" s="1346"/>
      <c r="BY85" s="1346"/>
      <c r="BZ85" s="1346"/>
      <c r="CA85" s="1346"/>
      <c r="CB85" s="1346"/>
      <c r="CC85" s="1346"/>
      <c r="CD85" s="1346"/>
      <c r="CE85" s="1394"/>
      <c r="CF85" s="1346"/>
      <c r="CG85" s="1346"/>
      <c r="CH85" s="1346"/>
      <c r="CI85" s="1346"/>
      <c r="CJ85" s="1393"/>
      <c r="CK85" s="1418"/>
      <c r="CL85" s="1392"/>
      <c r="CM85" s="1392"/>
      <c r="CN85" s="1346"/>
      <c r="CO85" s="1392"/>
      <c r="CP85" s="1392"/>
      <c r="CQ85" s="1392"/>
      <c r="CR85" s="1392"/>
      <c r="CS85" s="1392"/>
      <c r="CT85" s="1392"/>
      <c r="CU85" s="1392"/>
      <c r="CV85" s="1392"/>
      <c r="CW85" s="1392"/>
      <c r="CX85" s="1392"/>
      <c r="CY85" s="1421"/>
      <c r="CZ85" s="1392"/>
      <c r="DA85" s="1392"/>
      <c r="DB85" s="1392"/>
      <c r="DC85" s="1392"/>
      <c r="DD85" s="1392"/>
      <c r="DE85" s="1392"/>
      <c r="DF85" s="1346"/>
      <c r="DG85" s="1392"/>
      <c r="DH85" s="1346"/>
      <c r="DI85" s="1392"/>
      <c r="DJ85" s="1392"/>
      <c r="DK85" s="1393"/>
      <c r="DL85" s="1391"/>
      <c r="DM85" s="1392"/>
      <c r="DN85" s="1392"/>
      <c r="DO85" s="1392"/>
      <c r="DP85" s="1392"/>
      <c r="DQ85" s="1392"/>
      <c r="DR85" s="1392"/>
      <c r="DS85" s="1392"/>
      <c r="DT85" s="1346"/>
      <c r="DU85" s="1392"/>
      <c r="DV85" s="1392"/>
      <c r="DW85" s="1392"/>
      <c r="DX85" s="1346"/>
      <c r="DY85" s="1427"/>
      <c r="DZ85" s="1391"/>
      <c r="EA85" s="1389"/>
      <c r="EB85" s="1389"/>
      <c r="EC85" s="1389"/>
      <c r="ED85" s="1346"/>
      <c r="EE85" s="1346"/>
      <c r="EF85" s="1346"/>
      <c r="EG85" s="1346"/>
      <c r="EH85" s="1346"/>
      <c r="EI85" s="1346"/>
      <c r="EJ85" s="1346"/>
      <c r="EK85" s="1392"/>
      <c r="EL85" s="1346"/>
      <c r="EM85" s="1455"/>
      <c r="EN85" s="1346"/>
      <c r="EO85" s="1346"/>
      <c r="EP85" s="1346"/>
      <c r="EQ85" s="1346"/>
      <c r="ER85" s="1346"/>
      <c r="ES85" s="1455"/>
      <c r="ET85" s="1455"/>
      <c r="EU85" s="1346"/>
      <c r="EV85" s="1346"/>
      <c r="EW85" s="1346"/>
      <c r="EX85" s="1392"/>
      <c r="EY85" s="1391"/>
      <c r="EZ85" s="1346"/>
      <c r="FA85" s="1346"/>
      <c r="FB85" s="1346"/>
      <c r="FC85" s="1346"/>
      <c r="FD85" s="1346"/>
      <c r="FE85" s="1346"/>
      <c r="FF85" s="218"/>
      <c r="FG85" s="396"/>
      <c r="FH85" s="396"/>
      <c r="FI85" s="396"/>
      <c r="FJ85" s="396"/>
      <c r="FK85" s="396"/>
      <c r="FL85" s="1291"/>
      <c r="FM85" s="1347"/>
      <c r="FN85" s="1347"/>
      <c r="FO85" s="1347"/>
      <c r="FP85" s="1347"/>
      <c r="FQ85" s="1347"/>
      <c r="FR85" s="1347"/>
      <c r="FS85" s="1347"/>
      <c r="FT85" s="1347"/>
      <c r="FU85" s="1347" t="str">
        <f t="shared" si="38"/>
        <v/>
      </c>
    </row>
    <row r="86" spans="1:177" ht="16.5" thickBot="1" x14ac:dyDescent="0.3">
      <c r="A86" s="1338"/>
      <c r="B86" s="1373" t="s">
        <v>791</v>
      </c>
      <c r="C86" s="1288"/>
      <c r="D86" s="1346"/>
      <c r="E86" s="1400"/>
      <c r="F86" s="1400"/>
      <c r="G86" s="1346"/>
      <c r="H86" s="1346"/>
      <c r="I86" s="1346"/>
      <c r="J86" s="1346"/>
      <c r="K86" s="1346"/>
      <c r="L86" s="1346"/>
      <c r="M86" s="1400"/>
      <c r="N86" s="1346"/>
      <c r="O86" s="1346"/>
      <c r="P86" s="1346"/>
      <c r="Q86" s="1392"/>
      <c r="R86" s="1392"/>
      <c r="S86" s="1392"/>
      <c r="T86" s="1393"/>
      <c r="U86" s="1391"/>
      <c r="V86" s="1346"/>
      <c r="W86" s="1399"/>
      <c r="X86" s="1399"/>
      <c r="Y86" s="1399"/>
      <c r="Z86" s="1346"/>
      <c r="AA86" s="1399"/>
      <c r="AB86" s="1399"/>
      <c r="AC86" s="1346"/>
      <c r="AD86" s="1346"/>
      <c r="AE86" s="1346"/>
      <c r="AF86" s="1346"/>
      <c r="AG86" s="1346"/>
      <c r="AH86" s="1393"/>
      <c r="AI86" s="1391"/>
      <c r="AJ86" s="1346"/>
      <c r="AK86" s="1346"/>
      <c r="AL86" s="1346"/>
      <c r="AM86" s="1346"/>
      <c r="AN86" s="1346"/>
      <c r="AO86" s="1346"/>
      <c r="AP86" s="1392"/>
      <c r="AQ86" s="1392"/>
      <c r="AR86" s="1392"/>
      <c r="AS86" s="1392"/>
      <c r="AT86" s="1392"/>
      <c r="AU86" s="1393"/>
      <c r="AV86" s="1346"/>
      <c r="AW86" s="1389"/>
      <c r="AX86" s="1389"/>
      <c r="AY86" s="1346"/>
      <c r="AZ86" s="1400"/>
      <c r="BA86" s="1389"/>
      <c r="BB86" s="1346"/>
      <c r="BC86" s="1392"/>
      <c r="BD86" s="1393"/>
      <c r="BE86" s="1391"/>
      <c r="BF86" s="1346"/>
      <c r="BG86" s="1418"/>
      <c r="BH86" s="1346"/>
      <c r="BI86" s="1346"/>
      <c r="BJ86" s="1389"/>
      <c r="BK86" s="1346"/>
      <c r="BL86" s="1346"/>
      <c r="BM86" s="1346"/>
      <c r="BN86" s="1346"/>
      <c r="BO86" s="1346"/>
      <c r="BP86" s="1346"/>
      <c r="BQ86" s="1346"/>
      <c r="BR86" s="1346"/>
      <c r="BS86" s="1346"/>
      <c r="BT86" s="1393"/>
      <c r="BU86" s="1391"/>
      <c r="BV86" s="1346"/>
      <c r="BW86" s="1346"/>
      <c r="BX86" s="1346"/>
      <c r="BY86" s="1346"/>
      <c r="BZ86" s="1346"/>
      <c r="CA86" s="1346"/>
      <c r="CB86" s="1346"/>
      <c r="CC86" s="1346"/>
      <c r="CD86" s="1346"/>
      <c r="CE86" s="1394"/>
      <c r="CF86" s="1346"/>
      <c r="CG86" s="1346"/>
      <c r="CH86" s="1346"/>
      <c r="CI86" s="1346"/>
      <c r="CJ86" s="1393"/>
      <c r="CK86" s="1418"/>
      <c r="CL86" s="1392"/>
      <c r="CM86" s="1392"/>
      <c r="CN86" s="1346"/>
      <c r="CO86" s="1392"/>
      <c r="CP86" s="1392"/>
      <c r="CQ86" s="1392"/>
      <c r="CR86" s="1392"/>
      <c r="CS86" s="1392"/>
      <c r="CT86" s="1392"/>
      <c r="CU86" s="1392"/>
      <c r="CV86" s="1392"/>
      <c r="CW86" s="1392"/>
      <c r="CX86" s="1392"/>
      <c r="CY86" s="1421"/>
      <c r="CZ86" s="1392"/>
      <c r="DA86" s="1392"/>
      <c r="DB86" s="1392"/>
      <c r="DC86" s="1392"/>
      <c r="DD86" s="1392"/>
      <c r="DE86" s="1392"/>
      <c r="DF86" s="1346"/>
      <c r="DG86" s="1392"/>
      <c r="DH86" s="1346"/>
      <c r="DI86" s="1392"/>
      <c r="DJ86" s="1392"/>
      <c r="DK86" s="1393"/>
      <c r="DL86" s="1391"/>
      <c r="DM86" s="1392"/>
      <c r="DN86" s="1392"/>
      <c r="DO86" s="1392"/>
      <c r="DP86" s="1392"/>
      <c r="DQ86" s="1392"/>
      <c r="DR86" s="1392"/>
      <c r="DS86" s="1392"/>
      <c r="DT86" s="1346"/>
      <c r="DU86" s="1392"/>
      <c r="DV86" s="1392"/>
      <c r="DW86" s="1392"/>
      <c r="DX86" s="1346"/>
      <c r="DY86" s="1427"/>
      <c r="DZ86" s="1391"/>
      <c r="EA86" s="1389"/>
      <c r="EB86" s="1389"/>
      <c r="EC86" s="1389"/>
      <c r="ED86" s="1346"/>
      <c r="EE86" s="1346"/>
      <c r="EF86" s="1346"/>
      <c r="EG86" s="1346"/>
      <c r="EH86" s="1346"/>
      <c r="EI86" s="1346"/>
      <c r="EJ86" s="1346"/>
      <c r="EK86" s="1392"/>
      <c r="EL86" s="1346"/>
      <c r="EM86" s="1455"/>
      <c r="EN86" s="1346"/>
      <c r="EO86" s="1346"/>
      <c r="EP86" s="1346"/>
      <c r="EQ86" s="1346"/>
      <c r="ER86" s="1346"/>
      <c r="ES86" s="1455"/>
      <c r="ET86" s="1455"/>
      <c r="EU86" s="1346"/>
      <c r="EV86" s="1346"/>
      <c r="EW86" s="1346"/>
      <c r="EX86" s="1392"/>
      <c r="EY86" s="1391"/>
      <c r="EZ86" s="1346"/>
      <c r="FA86" s="1346"/>
      <c r="FB86" s="1346"/>
      <c r="FC86" s="1346"/>
      <c r="FD86" s="1346"/>
      <c r="FE86" s="1346"/>
      <c r="FF86" s="218"/>
      <c r="FG86" s="396"/>
      <c r="FH86" s="396"/>
      <c r="FI86" s="396"/>
      <c r="FJ86" s="396"/>
      <c r="FK86" s="396"/>
      <c r="FL86" s="1291"/>
      <c r="FM86" s="1347"/>
      <c r="FN86" s="1347"/>
      <c r="FO86" s="1347"/>
      <c r="FP86" s="1347"/>
      <c r="FQ86" s="1347"/>
      <c r="FR86" s="1347"/>
      <c r="FS86" s="1347"/>
      <c r="FT86" s="1347"/>
      <c r="FU86" s="1347" t="str">
        <f t="shared" si="38"/>
        <v/>
      </c>
    </row>
    <row r="87" spans="1:177" ht="16.5" thickBot="1" x14ac:dyDescent="0.3">
      <c r="A87" s="1338">
        <v>63</v>
      </c>
      <c r="B87" s="1152" t="s">
        <v>414</v>
      </c>
      <c r="C87" s="1411">
        <v>1</v>
      </c>
      <c r="D87" s="1395"/>
      <c r="E87" s="1400"/>
      <c r="F87" s="1400"/>
      <c r="G87" s="1395"/>
      <c r="H87" s="1395"/>
      <c r="I87" s="1395"/>
      <c r="J87" s="1395"/>
      <c r="K87" s="1395"/>
      <c r="L87" s="1395"/>
      <c r="M87" s="1400"/>
      <c r="N87" s="1395"/>
      <c r="O87" s="1395"/>
      <c r="P87" s="1395"/>
      <c r="Q87" s="1413"/>
      <c r="R87" s="1413"/>
      <c r="S87" s="1413"/>
      <c r="T87" s="1398"/>
      <c r="U87" s="1414"/>
      <c r="V87" s="1395"/>
      <c r="W87" s="1395"/>
      <c r="X87" s="1395"/>
      <c r="Y87" s="1395"/>
      <c r="Z87" s="1395"/>
      <c r="AA87" s="1395"/>
      <c r="AB87" s="1395"/>
      <c r="AC87" s="1395"/>
      <c r="AD87" s="1395"/>
      <c r="AE87" s="1395"/>
      <c r="AF87" s="1395"/>
      <c r="AG87" s="1395"/>
      <c r="AH87" s="1398">
        <v>1</v>
      </c>
      <c r="AI87" s="1414"/>
      <c r="AJ87" s="1395">
        <v>1</v>
      </c>
      <c r="AK87" s="1395"/>
      <c r="AL87" s="1395"/>
      <c r="AM87" s="1395"/>
      <c r="AN87" s="1395">
        <v>1</v>
      </c>
      <c r="AO87" s="1395"/>
      <c r="AP87" s="1413">
        <v>1</v>
      </c>
      <c r="AQ87" s="1413"/>
      <c r="AR87" s="1413"/>
      <c r="AS87" s="1413"/>
      <c r="AT87" s="1413"/>
      <c r="AU87" s="1398"/>
      <c r="AV87" s="1395"/>
      <c r="AW87" s="1412"/>
      <c r="AX87" s="1411">
        <v>1</v>
      </c>
      <c r="AY87" s="1395"/>
      <c r="AZ87" s="1400">
        <v>1</v>
      </c>
      <c r="BA87" s="1412"/>
      <c r="BB87" s="1395"/>
      <c r="BC87" s="1413"/>
      <c r="BD87" s="1398"/>
      <c r="BE87" s="1414"/>
      <c r="BF87" s="1395">
        <v>1</v>
      </c>
      <c r="BG87" s="1413"/>
      <c r="BH87" s="1395"/>
      <c r="BI87" s="1395"/>
      <c r="BJ87" s="1411">
        <v>1</v>
      </c>
      <c r="BK87" s="1395"/>
      <c r="BL87" s="1395"/>
      <c r="BM87" s="1395"/>
      <c r="BN87" s="1395"/>
      <c r="BO87" s="1395"/>
      <c r="BP87" s="1395"/>
      <c r="BQ87" s="1395"/>
      <c r="BR87" s="1395"/>
      <c r="BS87" s="1395"/>
      <c r="BT87" s="1398"/>
      <c r="BU87" s="1414"/>
      <c r="BV87" s="1395"/>
      <c r="BW87" s="1395"/>
      <c r="BX87" s="1395"/>
      <c r="BY87" s="1395">
        <v>1</v>
      </c>
      <c r="BZ87" s="1395"/>
      <c r="CA87" s="1395"/>
      <c r="CB87" s="1395"/>
      <c r="CC87" s="1395">
        <v>1</v>
      </c>
      <c r="CD87" s="1395"/>
      <c r="CE87" s="1395"/>
      <c r="CF87" s="1395"/>
      <c r="CG87" s="1395"/>
      <c r="CH87" s="1395"/>
      <c r="CI87" s="1397">
        <v>1</v>
      </c>
      <c r="CJ87" s="1398"/>
      <c r="CK87" s="1425"/>
      <c r="CL87" s="1413">
        <v>1</v>
      </c>
      <c r="CM87" s="1413"/>
      <c r="CN87" s="1395"/>
      <c r="CO87" s="1413"/>
      <c r="CP87" s="1413"/>
      <c r="CQ87" s="1413"/>
      <c r="CR87" s="1413">
        <v>1</v>
      </c>
      <c r="CS87" s="1413"/>
      <c r="CT87" s="1413"/>
      <c r="CU87" s="1422">
        <v>1</v>
      </c>
      <c r="CV87" s="1413"/>
      <c r="CW87" s="1413"/>
      <c r="CX87" s="1422">
        <v>1</v>
      </c>
      <c r="CY87" s="1424"/>
      <c r="CZ87" s="1413"/>
      <c r="DA87" s="1413"/>
      <c r="DB87" s="1413"/>
      <c r="DC87" s="1413"/>
      <c r="DD87" s="1413"/>
      <c r="DE87" s="1413"/>
      <c r="DF87" s="1395"/>
      <c r="DG87" s="1413">
        <v>1</v>
      </c>
      <c r="DH87" s="1395"/>
      <c r="DI87" s="1413"/>
      <c r="DJ87" s="1413"/>
      <c r="DK87" s="1415">
        <v>1</v>
      </c>
      <c r="DL87" s="1414"/>
      <c r="DM87" s="1413"/>
      <c r="DN87" s="1413"/>
      <c r="DO87" s="1413"/>
      <c r="DP87" s="1413"/>
      <c r="DQ87" s="1413">
        <v>1</v>
      </c>
      <c r="DR87" s="1413"/>
      <c r="DS87" s="1413"/>
      <c r="DT87" s="1395"/>
      <c r="DU87" s="1413"/>
      <c r="DV87" s="1413"/>
      <c r="DW87" s="1413"/>
      <c r="DX87" s="1395"/>
      <c r="DY87" s="1428"/>
      <c r="DZ87" s="1414"/>
      <c r="EA87" s="1412"/>
      <c r="EB87" s="1412"/>
      <c r="EC87" s="1412"/>
      <c r="ED87" s="1395"/>
      <c r="EE87" s="1395"/>
      <c r="EF87" s="1395"/>
      <c r="EG87" s="1395"/>
      <c r="EH87" s="1395"/>
      <c r="EI87" s="1395"/>
      <c r="EJ87" s="1395"/>
      <c r="EK87" s="1413"/>
      <c r="EL87" s="1395"/>
      <c r="EM87" s="1455"/>
      <c r="EN87" s="1395"/>
      <c r="EO87" s="1395"/>
      <c r="EP87" s="1395"/>
      <c r="EQ87" s="1395"/>
      <c r="ER87" s="1422">
        <v>1</v>
      </c>
      <c r="ES87" s="1455">
        <v>1</v>
      </c>
      <c r="ET87" s="1455"/>
      <c r="EU87" s="1395"/>
      <c r="EV87" s="1395"/>
      <c r="EW87" s="1395"/>
      <c r="EX87" s="1413"/>
      <c r="EY87" s="1414"/>
      <c r="EZ87" s="1395"/>
      <c r="FA87" s="1395"/>
      <c r="FB87" s="1395"/>
      <c r="FC87" s="1395"/>
      <c r="FD87" s="1395"/>
      <c r="FE87" s="1395"/>
      <c r="FF87" s="218">
        <f t="shared" ref="FF87:FF93" si="46">SUM(D87+G87+N87+R87+U87+Y87+AC87+AL87+AR87+AX87+BD87+BH87+BP87+CA87+CG87+CM87+CS87+CY87+DC87+DI87+DO87+DS87+DX87+EE87+EV87)</f>
        <v>1</v>
      </c>
      <c r="FG87" s="396">
        <f t="shared" ref="FG87:FG93" si="47">SUM(H87+K87+O87+S87+V87+Z87+AD87+AG87+AI87+AM87+AO87+AS87+AU87+AY87+BA87+BE87+BI87+BK87+BQ87+BV87+CB87+CE87+CH87+CK87+CN87+CQ87+CT87+CW87+CZ87+DD87+DF87+DJ87+DM87+DP87+DT87+DV87+DY87+EB87+EF87+EP87+EW87)</f>
        <v>0</v>
      </c>
      <c r="FH87" s="396">
        <f t="shared" ref="FH87:FH93" si="48">SUM(C87+I87+L87+P87+T87+W87+AA87+AE87+AH87+AJ87+AN87+AP87+AT87+AV87+BB87+BF87+BJ87+BN87+BR87+BY87+CC87+CF87+CI87+CL87+CO87+CR87+CU87+CX87+DA87+DE87+DG87+DK87+DN87+DQ87+DU87+DW87+DZ87+EC87+EI87+ER87+EX87)</f>
        <v>18</v>
      </c>
      <c r="FI87" s="396">
        <f t="shared" ref="FI87:FI93" si="49">SUM(E87+F87+M87+AZ87+EM87+ES87+ET87)</f>
        <v>2</v>
      </c>
      <c r="FJ87" s="396">
        <f t="shared" ref="FJ87:FJ93" si="50">SUM(J87+Q87+X87+AB87+AF87+AK87+AQ87+AW87+BC87+BG87+BO87+CD87+CJ87+CP87+CV87+DB87+DH87+DL87+DR87+EA87+ED87+EM87+EU87)</f>
        <v>0</v>
      </c>
      <c r="FK87" s="396">
        <f t="shared" ref="FK87:FK93" si="51">SUM(BL87+BM87+BS87+BT87+BU87+BW87+BX87+BZ87+EG87+EH87+EJ87+EK87+EL87+EN87+EO87+EQ87+EY87+EZ87+FA87+FB87+FC87+FD87+FE87)</f>
        <v>0</v>
      </c>
      <c r="FL87" s="1291">
        <f t="shared" ref="FL87:FL93" si="52">SUM(FF87:FK87)</f>
        <v>21</v>
      </c>
      <c r="FM87" s="1347" t="str">
        <f t="shared" si="30"/>
        <v/>
      </c>
      <c r="FN87" s="1347" t="str">
        <f t="shared" si="31"/>
        <v/>
      </c>
      <c r="FO87" s="1347" t="str">
        <f t="shared" si="32"/>
        <v/>
      </c>
      <c r="FP87" s="1347" t="str">
        <f t="shared" si="33"/>
        <v/>
      </c>
      <c r="FQ87" s="1347">
        <f t="shared" si="34"/>
        <v>1</v>
      </c>
      <c r="FR87" s="1347" t="str">
        <f t="shared" si="35"/>
        <v/>
      </c>
      <c r="FS87" s="1347" t="str">
        <f t="shared" si="36"/>
        <v/>
      </c>
      <c r="FT87" s="1347" t="str">
        <f t="shared" si="37"/>
        <v/>
      </c>
      <c r="FU87" s="1347" t="str">
        <f t="shared" si="38"/>
        <v/>
      </c>
    </row>
    <row r="88" spans="1:177" ht="16.5" thickBot="1" x14ac:dyDescent="0.3">
      <c r="A88" s="1338">
        <v>64</v>
      </c>
      <c r="B88" s="1152" t="s">
        <v>995</v>
      </c>
      <c r="C88" s="1288"/>
      <c r="D88" s="1346">
        <v>1</v>
      </c>
      <c r="E88" s="1400"/>
      <c r="F88" s="1400"/>
      <c r="G88" s="1346"/>
      <c r="H88" s="1346"/>
      <c r="I88" s="1346"/>
      <c r="J88" s="1346"/>
      <c r="K88" s="1346"/>
      <c r="L88" s="1346"/>
      <c r="M88" s="1400"/>
      <c r="N88" s="1346"/>
      <c r="O88" s="1346"/>
      <c r="P88" s="1346"/>
      <c r="Q88" s="1392"/>
      <c r="R88" s="1392"/>
      <c r="S88" s="1392"/>
      <c r="T88" s="1393"/>
      <c r="U88" s="1391"/>
      <c r="V88" s="1346"/>
      <c r="W88" s="1346"/>
      <c r="X88" s="1346"/>
      <c r="Y88" s="1346"/>
      <c r="Z88" s="1346"/>
      <c r="AA88" s="1346"/>
      <c r="AB88" s="1346"/>
      <c r="AC88" s="1346"/>
      <c r="AD88" s="1346"/>
      <c r="AE88" s="1346"/>
      <c r="AF88" s="1346"/>
      <c r="AG88" s="1346"/>
      <c r="AH88" s="1393">
        <v>1</v>
      </c>
      <c r="AI88" s="1391"/>
      <c r="AJ88" s="1346">
        <v>1</v>
      </c>
      <c r="AK88" s="1346"/>
      <c r="AL88" s="1346"/>
      <c r="AM88" s="1346"/>
      <c r="AN88" s="1346">
        <v>1</v>
      </c>
      <c r="AO88" s="1346"/>
      <c r="AP88" s="1392">
        <v>1</v>
      </c>
      <c r="AQ88" s="1392"/>
      <c r="AR88" s="1392"/>
      <c r="AS88" s="1392"/>
      <c r="AT88" s="1392"/>
      <c r="AU88" s="1393"/>
      <c r="AV88" s="1346"/>
      <c r="AW88" s="1389"/>
      <c r="AX88" s="1389">
        <v>1</v>
      </c>
      <c r="AY88" s="1346"/>
      <c r="AZ88" s="1400">
        <v>1</v>
      </c>
      <c r="BA88" s="1389"/>
      <c r="BB88" s="1346"/>
      <c r="BC88" s="1392"/>
      <c r="BD88" s="1393"/>
      <c r="BE88" s="1391"/>
      <c r="BF88" s="1346">
        <v>1</v>
      </c>
      <c r="BG88" s="1389"/>
      <c r="BH88" s="1346"/>
      <c r="BI88" s="1346"/>
      <c r="BJ88" s="1389">
        <v>1</v>
      </c>
      <c r="BK88" s="1346"/>
      <c r="BL88" s="1346"/>
      <c r="BM88" s="1346"/>
      <c r="BN88" s="1346"/>
      <c r="BO88" s="1346"/>
      <c r="BP88" s="1346"/>
      <c r="BQ88" s="1346"/>
      <c r="BR88" s="1346"/>
      <c r="BS88" s="1346"/>
      <c r="BT88" s="1393"/>
      <c r="BU88" s="1391"/>
      <c r="BV88" s="1346"/>
      <c r="BW88" s="1346"/>
      <c r="BX88" s="1346"/>
      <c r="BY88" s="1346">
        <v>1</v>
      </c>
      <c r="BZ88" s="1346"/>
      <c r="CA88" s="1346"/>
      <c r="CB88" s="1346"/>
      <c r="CC88" s="1346">
        <v>1</v>
      </c>
      <c r="CD88" s="1346"/>
      <c r="CE88" s="1346"/>
      <c r="CF88" s="1346"/>
      <c r="CG88" s="1346"/>
      <c r="CH88" s="1346"/>
      <c r="CI88" s="1346">
        <v>1</v>
      </c>
      <c r="CJ88" s="1393"/>
      <c r="CK88" s="1389"/>
      <c r="CL88" s="1346">
        <v>1</v>
      </c>
      <c r="CM88" s="1346"/>
      <c r="CN88" s="1346"/>
      <c r="CO88" s="1392"/>
      <c r="CP88" s="1346"/>
      <c r="CQ88" s="1346"/>
      <c r="CR88" s="1346">
        <v>1</v>
      </c>
      <c r="CS88" s="1346"/>
      <c r="CT88" s="1346"/>
      <c r="CU88" s="1346">
        <v>1</v>
      </c>
      <c r="CV88" s="1346"/>
      <c r="CW88" s="1346"/>
      <c r="CX88" s="1346">
        <v>1</v>
      </c>
      <c r="CY88" s="1391"/>
      <c r="CZ88" s="1346"/>
      <c r="DA88" s="1346"/>
      <c r="DB88" s="1346"/>
      <c r="DC88" s="1346"/>
      <c r="DD88" s="1346"/>
      <c r="DE88" s="1346"/>
      <c r="DF88" s="1346"/>
      <c r="DG88" s="1346">
        <v>1</v>
      </c>
      <c r="DH88" s="1346"/>
      <c r="DI88" s="1346"/>
      <c r="DJ88" s="1392"/>
      <c r="DK88" s="1393">
        <v>1</v>
      </c>
      <c r="DL88" s="1391"/>
      <c r="DM88" s="1346"/>
      <c r="DN88" s="1346"/>
      <c r="DO88" s="1346"/>
      <c r="DP88" s="1346"/>
      <c r="DQ88" s="1346">
        <v>1</v>
      </c>
      <c r="DR88" s="1346"/>
      <c r="DS88" s="1346"/>
      <c r="DT88" s="1346"/>
      <c r="DU88" s="1346"/>
      <c r="DV88" s="1346"/>
      <c r="DW88" s="1346"/>
      <c r="DX88" s="1346"/>
      <c r="DY88" s="1393"/>
      <c r="DZ88" s="1391"/>
      <c r="EA88" s="1389"/>
      <c r="EB88" s="1346"/>
      <c r="EC88" s="1346"/>
      <c r="ED88" s="1346"/>
      <c r="EE88" s="1346"/>
      <c r="EF88" s="1346"/>
      <c r="EG88" s="1346"/>
      <c r="EH88" s="1346"/>
      <c r="EI88" s="1346"/>
      <c r="EJ88" s="1346"/>
      <c r="EK88" s="1392"/>
      <c r="EL88" s="1346"/>
      <c r="EM88" s="1455"/>
      <c r="EN88" s="1346"/>
      <c r="EO88" s="1346"/>
      <c r="EP88" s="1346"/>
      <c r="EQ88" s="1346"/>
      <c r="ER88" s="1346">
        <v>1</v>
      </c>
      <c r="ES88" s="1455">
        <v>1</v>
      </c>
      <c r="ET88" s="1455"/>
      <c r="EU88" s="1346"/>
      <c r="EV88" s="1346"/>
      <c r="EW88" s="1346"/>
      <c r="EX88" s="1392"/>
      <c r="EY88" s="1391"/>
      <c r="EZ88" s="1346"/>
      <c r="FA88" s="1346"/>
      <c r="FB88" s="1346"/>
      <c r="FC88" s="1346"/>
      <c r="FD88" s="1346"/>
      <c r="FE88" s="1346"/>
      <c r="FF88" s="218">
        <f t="shared" si="46"/>
        <v>2</v>
      </c>
      <c r="FG88" s="396">
        <f t="shared" si="47"/>
        <v>0</v>
      </c>
      <c r="FH88" s="396">
        <f t="shared" si="48"/>
        <v>17</v>
      </c>
      <c r="FI88" s="396">
        <f t="shared" si="49"/>
        <v>2</v>
      </c>
      <c r="FJ88" s="396">
        <f t="shared" si="50"/>
        <v>0</v>
      </c>
      <c r="FK88" s="396">
        <f t="shared" si="51"/>
        <v>0</v>
      </c>
      <c r="FL88" s="1291">
        <f t="shared" si="52"/>
        <v>21</v>
      </c>
      <c r="FM88" s="1347" t="str">
        <f t="shared" si="30"/>
        <v/>
      </c>
      <c r="FN88" s="1347" t="str">
        <f t="shared" si="31"/>
        <v/>
      </c>
      <c r="FO88" s="1347" t="str">
        <f t="shared" si="32"/>
        <v/>
      </c>
      <c r="FP88" s="1347" t="str">
        <f t="shared" si="33"/>
        <v/>
      </c>
      <c r="FQ88" s="1347">
        <f t="shared" si="34"/>
        <v>1</v>
      </c>
      <c r="FR88" s="1347" t="str">
        <f t="shared" si="35"/>
        <v/>
      </c>
      <c r="FS88" s="1347" t="str">
        <f t="shared" si="36"/>
        <v/>
      </c>
      <c r="FT88" s="1347" t="str">
        <f t="shared" si="37"/>
        <v/>
      </c>
      <c r="FU88" s="1347" t="str">
        <f t="shared" si="38"/>
        <v/>
      </c>
    </row>
    <row r="89" spans="1:177" ht="16.5" thickBot="1" x14ac:dyDescent="0.3">
      <c r="A89" s="1338">
        <v>65</v>
      </c>
      <c r="B89" s="1152" t="s">
        <v>1303</v>
      </c>
      <c r="C89" s="1288">
        <v>1</v>
      </c>
      <c r="D89" s="1346"/>
      <c r="E89" s="1400"/>
      <c r="F89" s="1400"/>
      <c r="G89" s="1346"/>
      <c r="H89" s="1346"/>
      <c r="I89" s="1394"/>
      <c r="J89" s="1346"/>
      <c r="K89" s="1346">
        <v>1</v>
      </c>
      <c r="L89" s="1346"/>
      <c r="M89" s="1400">
        <v>1</v>
      </c>
      <c r="N89" s="1346"/>
      <c r="O89" s="1346"/>
      <c r="P89" s="1346">
        <v>1</v>
      </c>
      <c r="Q89" s="1392"/>
      <c r="R89" s="1392"/>
      <c r="S89" s="1392"/>
      <c r="T89" s="1393">
        <v>1</v>
      </c>
      <c r="U89" s="1391"/>
      <c r="V89" s="1346"/>
      <c r="W89" s="1346">
        <v>1</v>
      </c>
      <c r="X89" s="1346"/>
      <c r="Y89" s="1346"/>
      <c r="Z89" s="1346">
        <v>1</v>
      </c>
      <c r="AA89" s="1346">
        <v>1</v>
      </c>
      <c r="AB89" s="1346">
        <v>1</v>
      </c>
      <c r="AC89" s="1346"/>
      <c r="AD89" s="1346"/>
      <c r="AE89" s="1346">
        <v>1</v>
      </c>
      <c r="AF89" s="1346">
        <v>1</v>
      </c>
      <c r="AG89" s="1346"/>
      <c r="AH89" s="1393">
        <v>1</v>
      </c>
      <c r="AI89" s="1391">
        <v>1</v>
      </c>
      <c r="AJ89" s="1346">
        <v>1</v>
      </c>
      <c r="AK89" s="1346"/>
      <c r="AL89" s="1346"/>
      <c r="AM89" s="1346">
        <v>1</v>
      </c>
      <c r="AN89" s="1346">
        <v>1</v>
      </c>
      <c r="AO89" s="1346">
        <v>1</v>
      </c>
      <c r="AP89" s="1392"/>
      <c r="AQ89" s="1392"/>
      <c r="AR89" s="1392"/>
      <c r="AS89" s="1392"/>
      <c r="AT89" s="1392"/>
      <c r="AU89" s="1393"/>
      <c r="AV89" s="1346"/>
      <c r="AW89" s="1389"/>
      <c r="AX89" s="1389"/>
      <c r="AY89" s="1346"/>
      <c r="AZ89" s="1400">
        <v>1</v>
      </c>
      <c r="BA89" s="1389">
        <v>1</v>
      </c>
      <c r="BB89" s="1397">
        <v>1</v>
      </c>
      <c r="BC89" s="1392">
        <v>1</v>
      </c>
      <c r="BD89" s="1393"/>
      <c r="BE89" s="1391">
        <v>1</v>
      </c>
      <c r="BF89" s="1346">
        <v>1</v>
      </c>
      <c r="BG89" s="1389"/>
      <c r="BH89" s="1346"/>
      <c r="BI89" s="1346">
        <v>1</v>
      </c>
      <c r="BJ89" s="1411">
        <v>1</v>
      </c>
      <c r="BK89" s="1346">
        <v>1</v>
      </c>
      <c r="BL89" s="1346"/>
      <c r="BM89" s="1346"/>
      <c r="BN89" s="1346">
        <v>1</v>
      </c>
      <c r="BO89" s="1346"/>
      <c r="BP89" s="1346"/>
      <c r="BQ89" s="1346">
        <v>1</v>
      </c>
      <c r="BR89" s="1346"/>
      <c r="BS89" s="1346">
        <v>1</v>
      </c>
      <c r="BT89" s="1393">
        <v>1</v>
      </c>
      <c r="BU89" s="1391">
        <v>1</v>
      </c>
      <c r="BV89" s="1346"/>
      <c r="BW89" s="1346">
        <v>1</v>
      </c>
      <c r="BX89" s="1346">
        <v>1</v>
      </c>
      <c r="BY89" s="1346"/>
      <c r="BZ89" s="1346">
        <v>1</v>
      </c>
      <c r="CA89" s="1346"/>
      <c r="CB89" s="1346">
        <v>1</v>
      </c>
      <c r="CC89" s="1346">
        <v>1</v>
      </c>
      <c r="CD89" s="1346">
        <v>1</v>
      </c>
      <c r="CE89" s="1346"/>
      <c r="CF89" s="1346">
        <v>1</v>
      </c>
      <c r="CG89" s="1346"/>
      <c r="CH89" s="1346"/>
      <c r="CI89" s="1346">
        <v>1</v>
      </c>
      <c r="CJ89" s="1393"/>
      <c r="CK89" s="1389">
        <v>1</v>
      </c>
      <c r="CL89" s="1346"/>
      <c r="CM89" s="1346"/>
      <c r="CN89" s="1346"/>
      <c r="CO89" s="1392"/>
      <c r="CP89" s="1346"/>
      <c r="CQ89" s="1346"/>
      <c r="CR89" s="1346"/>
      <c r="CS89" s="1346"/>
      <c r="CT89" s="1346"/>
      <c r="CU89" s="1346">
        <v>1</v>
      </c>
      <c r="CV89" s="1346">
        <v>1</v>
      </c>
      <c r="CW89" s="1346">
        <v>1</v>
      </c>
      <c r="CX89" s="1346"/>
      <c r="CY89" s="1391"/>
      <c r="CZ89" s="1346">
        <v>1</v>
      </c>
      <c r="DA89" s="1346">
        <v>1</v>
      </c>
      <c r="DB89" s="1346"/>
      <c r="DC89" s="1346"/>
      <c r="DD89" s="1346">
        <v>1</v>
      </c>
      <c r="DE89" s="1346">
        <v>1</v>
      </c>
      <c r="DF89" s="1346">
        <v>1</v>
      </c>
      <c r="DG89" s="1346"/>
      <c r="DH89" s="1346"/>
      <c r="DI89" s="1346"/>
      <c r="DJ89" s="1392"/>
      <c r="DK89" s="1393">
        <v>1</v>
      </c>
      <c r="DL89" s="1391">
        <v>1</v>
      </c>
      <c r="DM89" s="1346">
        <v>1</v>
      </c>
      <c r="DN89" s="1346">
        <v>1</v>
      </c>
      <c r="DO89" s="1346"/>
      <c r="DP89" s="1346">
        <v>1</v>
      </c>
      <c r="DQ89" s="1346">
        <v>1</v>
      </c>
      <c r="DR89" s="1346"/>
      <c r="DS89" s="1346"/>
      <c r="DT89" s="1346"/>
      <c r="DU89" s="1346">
        <v>1</v>
      </c>
      <c r="DV89" s="1346"/>
      <c r="DW89" s="1346">
        <v>1</v>
      </c>
      <c r="DX89" s="1346"/>
      <c r="DY89" s="1393"/>
      <c r="DZ89" s="1391"/>
      <c r="EA89" s="1389"/>
      <c r="EB89" s="1346"/>
      <c r="EC89" s="1346">
        <v>1</v>
      </c>
      <c r="ED89" s="1346"/>
      <c r="EE89" s="1346"/>
      <c r="EF89" s="1346"/>
      <c r="EG89" s="1346">
        <v>1</v>
      </c>
      <c r="EH89" s="1346">
        <v>1</v>
      </c>
      <c r="EI89" s="1346"/>
      <c r="EJ89" s="1346">
        <v>1</v>
      </c>
      <c r="EK89" s="1392">
        <v>1</v>
      </c>
      <c r="EL89" s="1346">
        <v>1</v>
      </c>
      <c r="EM89" s="1455">
        <v>1</v>
      </c>
      <c r="EN89" s="1346"/>
      <c r="EO89" s="1346">
        <v>1</v>
      </c>
      <c r="EP89" s="1346"/>
      <c r="EQ89" s="1346">
        <v>1</v>
      </c>
      <c r="ER89" s="1346"/>
      <c r="ES89" s="1455">
        <v>1</v>
      </c>
      <c r="ET89" s="1455"/>
      <c r="EU89" s="1346"/>
      <c r="EV89" s="1346"/>
      <c r="EW89" s="1346"/>
      <c r="EX89" s="1392">
        <v>1</v>
      </c>
      <c r="EY89" s="1391"/>
      <c r="EZ89" s="1346"/>
      <c r="FA89" s="1346"/>
      <c r="FB89" s="1346"/>
      <c r="FC89" s="1346"/>
      <c r="FD89" s="1346"/>
      <c r="FE89" s="1346"/>
      <c r="FF89" s="218">
        <f t="shared" si="46"/>
        <v>0</v>
      </c>
      <c r="FG89" s="396">
        <f t="shared" si="47"/>
        <v>18</v>
      </c>
      <c r="FH89" s="396">
        <f t="shared" si="48"/>
        <v>26</v>
      </c>
      <c r="FI89" s="396">
        <f t="shared" si="49"/>
        <v>4</v>
      </c>
      <c r="FJ89" s="396">
        <f t="shared" si="50"/>
        <v>7</v>
      </c>
      <c r="FK89" s="396">
        <f t="shared" si="51"/>
        <v>13</v>
      </c>
      <c r="FL89" s="1291">
        <f t="shared" si="52"/>
        <v>68</v>
      </c>
      <c r="FM89" s="1347" t="str">
        <f t="shared" si="30"/>
        <v/>
      </c>
      <c r="FN89" s="1347" t="str">
        <f t="shared" si="31"/>
        <v/>
      </c>
      <c r="FO89" s="1347" t="str">
        <f t="shared" si="32"/>
        <v/>
      </c>
      <c r="FP89" s="1347" t="str">
        <f t="shared" si="33"/>
        <v/>
      </c>
      <c r="FQ89" s="1347" t="str">
        <f t="shared" si="34"/>
        <v/>
      </c>
      <c r="FR89" s="1347" t="str">
        <f t="shared" si="35"/>
        <v/>
      </c>
      <c r="FS89" s="1347" t="str">
        <f t="shared" si="36"/>
        <v/>
      </c>
      <c r="FT89" s="1347" t="str">
        <f t="shared" si="37"/>
        <v/>
      </c>
      <c r="FU89" s="1347">
        <f t="shared" si="38"/>
        <v>1</v>
      </c>
    </row>
    <row r="90" spans="1:177" ht="16.5" thickBot="1" x14ac:dyDescent="0.3">
      <c r="A90" s="1338">
        <v>66</v>
      </c>
      <c r="B90" s="1152" t="s">
        <v>329</v>
      </c>
      <c r="C90" s="1288"/>
      <c r="D90" s="1346">
        <v>1</v>
      </c>
      <c r="E90" s="1400"/>
      <c r="F90" s="1400"/>
      <c r="G90" s="1346"/>
      <c r="H90" s="1346"/>
      <c r="I90" s="1346"/>
      <c r="J90" s="1346"/>
      <c r="K90" s="1346"/>
      <c r="L90" s="1346"/>
      <c r="M90" s="1400"/>
      <c r="N90" s="1346"/>
      <c r="O90" s="1346"/>
      <c r="P90" s="1346"/>
      <c r="Q90" s="1392"/>
      <c r="R90" s="1392">
        <v>1</v>
      </c>
      <c r="S90" s="1392"/>
      <c r="T90" s="1393"/>
      <c r="U90" s="1391"/>
      <c r="V90" s="1346"/>
      <c r="W90" s="1346"/>
      <c r="X90" s="1346"/>
      <c r="Y90" s="1346">
        <v>1</v>
      </c>
      <c r="Z90" s="1346"/>
      <c r="AA90" s="1346"/>
      <c r="AB90" s="1346"/>
      <c r="AC90" s="1346"/>
      <c r="AD90" s="1346"/>
      <c r="AE90" s="1346"/>
      <c r="AF90" s="1346"/>
      <c r="AG90" s="1346"/>
      <c r="AH90" s="1393"/>
      <c r="AI90" s="1391"/>
      <c r="AJ90" s="1346"/>
      <c r="AK90" s="1346"/>
      <c r="AL90" s="1346">
        <v>1</v>
      </c>
      <c r="AM90" s="1346"/>
      <c r="AN90" s="1346"/>
      <c r="AO90" s="1346"/>
      <c r="AP90" s="1392"/>
      <c r="AQ90" s="1392"/>
      <c r="AR90" s="1392"/>
      <c r="AS90" s="1392"/>
      <c r="AT90" s="1392"/>
      <c r="AU90" s="1393"/>
      <c r="AV90" s="1346"/>
      <c r="AW90" s="1389"/>
      <c r="AX90" s="1389"/>
      <c r="AY90" s="1346"/>
      <c r="AZ90" s="1400"/>
      <c r="BA90" s="1389"/>
      <c r="BB90" s="1346">
        <v>1</v>
      </c>
      <c r="BC90" s="1392"/>
      <c r="BD90" s="1393"/>
      <c r="BE90" s="1391"/>
      <c r="BF90" s="1346"/>
      <c r="BG90" s="1389"/>
      <c r="BH90" s="1346"/>
      <c r="BI90" s="1346"/>
      <c r="BJ90" s="1389"/>
      <c r="BK90" s="1346"/>
      <c r="BL90" s="1346"/>
      <c r="BM90" s="1346"/>
      <c r="BN90" s="1346"/>
      <c r="BO90" s="1346"/>
      <c r="BP90" s="1346"/>
      <c r="BQ90" s="1346"/>
      <c r="BR90" s="1346"/>
      <c r="BS90" s="1346"/>
      <c r="BT90" s="1393"/>
      <c r="BU90" s="1391"/>
      <c r="BV90" s="1346"/>
      <c r="BW90" s="1346"/>
      <c r="BX90" s="1346"/>
      <c r="BY90" s="1346"/>
      <c r="BZ90" s="1346"/>
      <c r="CA90" s="1346"/>
      <c r="CB90" s="1346"/>
      <c r="CC90" s="1346"/>
      <c r="CD90" s="1346"/>
      <c r="CE90" s="1346"/>
      <c r="CF90" s="1346"/>
      <c r="CG90" s="1346"/>
      <c r="CH90" s="1346"/>
      <c r="CI90" s="1346"/>
      <c r="CJ90" s="1393"/>
      <c r="CK90" s="1389"/>
      <c r="CL90" s="1346"/>
      <c r="CM90" s="1346"/>
      <c r="CN90" s="1346"/>
      <c r="CO90" s="1392"/>
      <c r="CP90" s="1346"/>
      <c r="CQ90" s="1346"/>
      <c r="CR90" s="1346"/>
      <c r="CS90" s="1346"/>
      <c r="CT90" s="1346"/>
      <c r="CU90" s="1346"/>
      <c r="CV90" s="1346"/>
      <c r="CW90" s="1346"/>
      <c r="CX90" s="1346"/>
      <c r="CY90" s="1391"/>
      <c r="CZ90" s="1346"/>
      <c r="DA90" s="1346"/>
      <c r="DB90" s="1346"/>
      <c r="DC90" s="1346"/>
      <c r="DD90" s="1346"/>
      <c r="DE90" s="1346"/>
      <c r="DF90" s="1346"/>
      <c r="DG90" s="1346"/>
      <c r="DH90" s="1346"/>
      <c r="DI90" s="1346"/>
      <c r="DJ90" s="1392"/>
      <c r="DK90" s="1393"/>
      <c r="DL90" s="1391"/>
      <c r="DM90" s="1346"/>
      <c r="DN90" s="1346"/>
      <c r="DO90" s="1346"/>
      <c r="DP90" s="1346"/>
      <c r="DQ90" s="1346"/>
      <c r="DR90" s="1346"/>
      <c r="DS90" s="1346"/>
      <c r="DT90" s="1346"/>
      <c r="DU90" s="1346"/>
      <c r="DV90" s="1346"/>
      <c r="DW90" s="1346"/>
      <c r="DX90" s="1346">
        <v>1</v>
      </c>
      <c r="DY90" s="1393"/>
      <c r="DZ90" s="1391"/>
      <c r="EA90" s="1389"/>
      <c r="EB90" s="1346"/>
      <c r="EC90" s="1346">
        <v>1</v>
      </c>
      <c r="ED90" s="1346"/>
      <c r="EE90" s="1346">
        <v>1</v>
      </c>
      <c r="EF90" s="1346"/>
      <c r="EG90" s="1346"/>
      <c r="EH90" s="1346"/>
      <c r="EI90" s="1346"/>
      <c r="EJ90" s="1346"/>
      <c r="EK90" s="1392"/>
      <c r="EL90" s="1346"/>
      <c r="EM90" s="1455"/>
      <c r="EN90" s="1422">
        <v>1</v>
      </c>
      <c r="EO90" s="1422">
        <v>1</v>
      </c>
      <c r="EP90" s="1346"/>
      <c r="EQ90" s="1422">
        <v>1</v>
      </c>
      <c r="ER90" s="1346"/>
      <c r="ES90" s="1455">
        <v>1</v>
      </c>
      <c r="ET90" s="1455"/>
      <c r="EU90" s="1346"/>
      <c r="EV90" s="1346"/>
      <c r="EW90" s="1346"/>
      <c r="EX90" s="1393"/>
      <c r="EY90" s="1391"/>
      <c r="EZ90" s="1346"/>
      <c r="FA90" s="1346"/>
      <c r="FB90" s="1346"/>
      <c r="FC90" s="1346"/>
      <c r="FD90" s="1346"/>
      <c r="FE90" s="1346"/>
      <c r="FF90" s="218">
        <f t="shared" si="46"/>
        <v>6</v>
      </c>
      <c r="FG90" s="396">
        <f t="shared" si="47"/>
        <v>0</v>
      </c>
      <c r="FH90" s="396">
        <f t="shared" si="48"/>
        <v>2</v>
      </c>
      <c r="FI90" s="396">
        <f t="shared" si="49"/>
        <v>1</v>
      </c>
      <c r="FJ90" s="396">
        <f t="shared" si="50"/>
        <v>0</v>
      </c>
      <c r="FK90" s="396">
        <f t="shared" si="51"/>
        <v>3</v>
      </c>
      <c r="FL90" s="1291">
        <f t="shared" si="52"/>
        <v>12</v>
      </c>
      <c r="FM90" s="1347" t="str">
        <f t="shared" si="30"/>
        <v/>
      </c>
      <c r="FN90" s="1347" t="str">
        <f t="shared" si="31"/>
        <v/>
      </c>
      <c r="FO90" s="1347" t="str">
        <f t="shared" si="32"/>
        <v/>
      </c>
      <c r="FP90" s="1347">
        <f t="shared" si="33"/>
        <v>1</v>
      </c>
      <c r="FQ90" s="1347" t="str">
        <f t="shared" si="34"/>
        <v/>
      </c>
      <c r="FR90" s="1347" t="str">
        <f t="shared" si="35"/>
        <v/>
      </c>
      <c r="FS90" s="1347" t="str">
        <f t="shared" si="36"/>
        <v/>
      </c>
      <c r="FT90" s="1347" t="str">
        <f t="shared" si="37"/>
        <v/>
      </c>
      <c r="FU90" s="1347" t="str">
        <f t="shared" si="38"/>
        <v/>
      </c>
    </row>
    <row r="91" spans="1:177" ht="16.5" thickBot="1" x14ac:dyDescent="0.3">
      <c r="A91" s="1338">
        <v>67</v>
      </c>
      <c r="B91" s="1152" t="s">
        <v>1587</v>
      </c>
      <c r="C91" s="1288"/>
      <c r="D91" s="1346"/>
      <c r="E91" s="1400"/>
      <c r="F91" s="1400"/>
      <c r="G91" s="1346"/>
      <c r="H91" s="1346"/>
      <c r="I91" s="1346"/>
      <c r="J91" s="1346"/>
      <c r="K91" s="1346"/>
      <c r="L91" s="1346"/>
      <c r="M91" s="1400"/>
      <c r="N91" s="1346"/>
      <c r="O91" s="1346"/>
      <c r="P91" s="1346"/>
      <c r="Q91" s="1392"/>
      <c r="R91" s="1392">
        <v>1</v>
      </c>
      <c r="S91" s="1392"/>
      <c r="T91" s="1393"/>
      <c r="U91" s="1391"/>
      <c r="V91" s="1346"/>
      <c r="W91" s="1399"/>
      <c r="X91" s="1399"/>
      <c r="Y91" s="1399">
        <v>1</v>
      </c>
      <c r="Z91" s="1346"/>
      <c r="AA91" s="1399"/>
      <c r="AB91" s="1399"/>
      <c r="AC91" s="1346">
        <v>1</v>
      </c>
      <c r="AD91" s="1346"/>
      <c r="AE91" s="1346"/>
      <c r="AF91" s="1346"/>
      <c r="AG91" s="1346"/>
      <c r="AH91" s="1420"/>
      <c r="AI91" s="1391"/>
      <c r="AJ91" s="1346"/>
      <c r="AK91" s="1346"/>
      <c r="AL91" s="1346">
        <v>1</v>
      </c>
      <c r="AM91" s="1346"/>
      <c r="AN91" s="1346"/>
      <c r="AO91" s="1346"/>
      <c r="AP91" s="1392"/>
      <c r="AQ91" s="1392"/>
      <c r="AR91" s="1392">
        <v>1</v>
      </c>
      <c r="AS91" s="1392"/>
      <c r="AT91" s="1392"/>
      <c r="AU91" s="1393"/>
      <c r="AV91" s="1346"/>
      <c r="AW91" s="1389"/>
      <c r="AX91" s="1389">
        <v>1</v>
      </c>
      <c r="AY91" s="1346"/>
      <c r="AZ91" s="1400">
        <v>1</v>
      </c>
      <c r="BA91" s="1389"/>
      <c r="BB91" s="1346"/>
      <c r="BC91" s="1392"/>
      <c r="BD91" s="1393"/>
      <c r="BE91" s="1391"/>
      <c r="BF91" s="1346"/>
      <c r="BG91" s="1389"/>
      <c r="BH91" s="1346">
        <v>1</v>
      </c>
      <c r="BI91" s="1346"/>
      <c r="BJ91" s="1389"/>
      <c r="BK91" s="1346"/>
      <c r="BL91" s="1346"/>
      <c r="BM91" s="1346"/>
      <c r="BN91" s="1346"/>
      <c r="BO91" s="1346"/>
      <c r="BP91" s="1346">
        <v>1</v>
      </c>
      <c r="BQ91" s="1346"/>
      <c r="BR91" s="1346"/>
      <c r="BS91" s="1346"/>
      <c r="BT91" s="1393"/>
      <c r="BU91" s="1391"/>
      <c r="BV91" s="1346"/>
      <c r="BW91" s="1346"/>
      <c r="BX91" s="1346"/>
      <c r="BY91" s="1346"/>
      <c r="BZ91" s="1346"/>
      <c r="CA91" s="1346">
        <v>1</v>
      </c>
      <c r="CB91" s="1346"/>
      <c r="CC91" s="1346"/>
      <c r="CD91" s="1346"/>
      <c r="CE91" s="1346"/>
      <c r="CF91" s="1346"/>
      <c r="CG91" s="1346"/>
      <c r="CH91" s="1346"/>
      <c r="CI91" s="1346"/>
      <c r="CJ91" s="1393"/>
      <c r="CK91" s="1389"/>
      <c r="CL91" s="1346"/>
      <c r="CM91" s="1346"/>
      <c r="CN91" s="1346"/>
      <c r="CO91" s="1392"/>
      <c r="CP91" s="1346"/>
      <c r="CQ91" s="1346"/>
      <c r="CR91" s="1346"/>
      <c r="CS91" s="1346">
        <v>1</v>
      </c>
      <c r="CT91" s="1346"/>
      <c r="CU91" s="1346"/>
      <c r="CV91" s="1346"/>
      <c r="CW91" s="1346"/>
      <c r="CX91" s="1346"/>
      <c r="CY91" s="1391"/>
      <c r="CZ91" s="1346"/>
      <c r="DA91" s="1346"/>
      <c r="DB91" s="1346"/>
      <c r="DC91" s="1346"/>
      <c r="DD91" s="1346"/>
      <c r="DE91" s="1346"/>
      <c r="DF91" s="1346"/>
      <c r="DG91" s="1346"/>
      <c r="DH91" s="1346"/>
      <c r="DI91" s="1346">
        <v>1</v>
      </c>
      <c r="DJ91" s="1392"/>
      <c r="DK91" s="1393"/>
      <c r="DL91" s="1391"/>
      <c r="DM91" s="1346"/>
      <c r="DN91" s="1346"/>
      <c r="DO91" s="1346">
        <v>1</v>
      </c>
      <c r="DP91" s="1346"/>
      <c r="DQ91" s="1346"/>
      <c r="DR91" s="1346"/>
      <c r="DS91" s="1346">
        <v>1</v>
      </c>
      <c r="DT91" s="1346"/>
      <c r="DU91" s="1346"/>
      <c r="DV91" s="1346"/>
      <c r="DW91" s="1346"/>
      <c r="DX91" s="1346">
        <v>1</v>
      </c>
      <c r="DY91" s="1393"/>
      <c r="DZ91" s="1391"/>
      <c r="EA91" s="1389"/>
      <c r="EB91" s="1346"/>
      <c r="EC91" s="1346"/>
      <c r="ED91" s="1346"/>
      <c r="EE91" s="1346">
        <v>1</v>
      </c>
      <c r="EF91" s="1346"/>
      <c r="EG91" s="1346"/>
      <c r="EH91" s="1346"/>
      <c r="EI91" s="1346"/>
      <c r="EJ91" s="1346"/>
      <c r="EK91" s="1392"/>
      <c r="EL91" s="1346"/>
      <c r="EM91" s="1455"/>
      <c r="EN91" s="1346">
        <v>1</v>
      </c>
      <c r="EO91" s="1346">
        <v>1</v>
      </c>
      <c r="EP91" s="1346"/>
      <c r="EQ91" s="1346">
        <v>1</v>
      </c>
      <c r="ER91" s="1346"/>
      <c r="ES91" s="1455">
        <v>1</v>
      </c>
      <c r="ET91" s="1455"/>
      <c r="EU91" s="1346"/>
      <c r="EV91" s="1346"/>
      <c r="EW91" s="1346"/>
      <c r="EX91" s="1392"/>
      <c r="EY91" s="1391"/>
      <c r="EZ91" s="1346"/>
      <c r="FA91" s="1346"/>
      <c r="FB91" s="1346"/>
      <c r="FC91" s="1346"/>
      <c r="FD91" s="1346"/>
      <c r="FE91" s="1346"/>
      <c r="FF91" s="218">
        <f t="shared" si="46"/>
        <v>15</v>
      </c>
      <c r="FG91" s="396">
        <f t="shared" si="47"/>
        <v>0</v>
      </c>
      <c r="FH91" s="396">
        <f t="shared" si="48"/>
        <v>0</v>
      </c>
      <c r="FI91" s="396">
        <f t="shared" si="49"/>
        <v>2</v>
      </c>
      <c r="FJ91" s="396">
        <f t="shared" si="50"/>
        <v>0</v>
      </c>
      <c r="FK91" s="396">
        <f t="shared" si="51"/>
        <v>3</v>
      </c>
      <c r="FL91" s="1291">
        <f t="shared" si="52"/>
        <v>20</v>
      </c>
      <c r="FM91" s="1347" t="str">
        <f t="shared" si="30"/>
        <v/>
      </c>
      <c r="FN91" s="1347" t="str">
        <f t="shared" si="31"/>
        <v/>
      </c>
      <c r="FO91" s="1347" t="str">
        <f t="shared" si="32"/>
        <v/>
      </c>
      <c r="FP91" s="1347">
        <f t="shared" si="33"/>
        <v>1</v>
      </c>
      <c r="FQ91" s="1347" t="str">
        <f t="shared" si="34"/>
        <v/>
      </c>
      <c r="FR91" s="1347" t="str">
        <f t="shared" si="35"/>
        <v/>
      </c>
      <c r="FS91" s="1347" t="str">
        <f t="shared" si="36"/>
        <v/>
      </c>
      <c r="FT91" s="1347" t="str">
        <f t="shared" si="37"/>
        <v/>
      </c>
      <c r="FU91" s="1347" t="str">
        <f t="shared" si="38"/>
        <v/>
      </c>
    </row>
    <row r="92" spans="1:177" ht="16.5" thickBot="1" x14ac:dyDescent="0.3">
      <c r="A92" s="1338">
        <v>68</v>
      </c>
      <c r="B92" s="1152" t="s">
        <v>734</v>
      </c>
      <c r="C92" s="1389">
        <v>1</v>
      </c>
      <c r="D92" s="1346"/>
      <c r="E92" s="1400"/>
      <c r="F92" s="1400"/>
      <c r="G92" s="1346"/>
      <c r="H92" s="1346"/>
      <c r="I92" s="1346">
        <v>1</v>
      </c>
      <c r="J92" s="1346"/>
      <c r="K92" s="1346">
        <v>1</v>
      </c>
      <c r="L92" s="1346"/>
      <c r="M92" s="1400"/>
      <c r="N92" s="1346"/>
      <c r="O92" s="1346"/>
      <c r="P92" s="1346"/>
      <c r="Q92" s="1392"/>
      <c r="R92" s="1392"/>
      <c r="S92" s="1392"/>
      <c r="T92" s="1393"/>
      <c r="U92" s="1391"/>
      <c r="V92" s="1346"/>
      <c r="W92" s="1346">
        <v>1</v>
      </c>
      <c r="X92" s="1346"/>
      <c r="Y92" s="1346"/>
      <c r="Z92" s="1346">
        <v>1</v>
      </c>
      <c r="AA92" s="1346"/>
      <c r="AB92" s="1346"/>
      <c r="AC92" s="1346"/>
      <c r="AD92" s="1346"/>
      <c r="AE92" s="1346">
        <v>1</v>
      </c>
      <c r="AF92" s="1346"/>
      <c r="AG92" s="1346"/>
      <c r="AH92" s="1393"/>
      <c r="AI92" s="1391"/>
      <c r="AJ92" s="1346">
        <v>1</v>
      </c>
      <c r="AK92" s="1346">
        <v>1</v>
      </c>
      <c r="AL92" s="1346"/>
      <c r="AM92" s="1346">
        <v>1</v>
      </c>
      <c r="AN92" s="1346"/>
      <c r="AO92" s="1346">
        <v>1</v>
      </c>
      <c r="AP92" s="1392"/>
      <c r="AQ92" s="1392"/>
      <c r="AR92" s="1392"/>
      <c r="AS92" s="1392"/>
      <c r="AT92" s="1392"/>
      <c r="AU92" s="1393">
        <v>1</v>
      </c>
      <c r="AV92" s="1346"/>
      <c r="AW92" s="1389"/>
      <c r="AX92" s="1389"/>
      <c r="AY92" s="1346"/>
      <c r="AZ92" s="1400">
        <v>1</v>
      </c>
      <c r="BA92" s="1389">
        <v>1</v>
      </c>
      <c r="BB92" s="1346"/>
      <c r="BC92" s="1392">
        <v>1</v>
      </c>
      <c r="BD92" s="1393"/>
      <c r="BE92" s="1391"/>
      <c r="BF92" s="1346"/>
      <c r="BG92" s="1389"/>
      <c r="BH92" s="1346"/>
      <c r="BI92" s="1346"/>
      <c r="BJ92" s="1389"/>
      <c r="BK92" s="1346">
        <v>1</v>
      </c>
      <c r="BL92" s="1346">
        <v>1</v>
      </c>
      <c r="BM92" s="1346">
        <v>1</v>
      </c>
      <c r="BN92" s="1346"/>
      <c r="BO92" s="1346"/>
      <c r="BP92" s="1346"/>
      <c r="BQ92" s="1346"/>
      <c r="BR92" s="1346"/>
      <c r="BS92" s="1346">
        <v>1</v>
      </c>
      <c r="BT92" s="1393">
        <v>1</v>
      </c>
      <c r="BU92" s="1391">
        <v>1</v>
      </c>
      <c r="BV92" s="1346"/>
      <c r="BW92" s="1346">
        <v>1</v>
      </c>
      <c r="BX92" s="1346">
        <v>1</v>
      </c>
      <c r="BY92" s="1346"/>
      <c r="BZ92" s="1346">
        <v>1</v>
      </c>
      <c r="CA92" s="1346"/>
      <c r="CB92" s="1346"/>
      <c r="CC92" s="1346"/>
      <c r="CD92" s="1346"/>
      <c r="CE92" s="1397">
        <v>1</v>
      </c>
      <c r="CF92" s="1346"/>
      <c r="CG92" s="1346"/>
      <c r="CH92" s="1346"/>
      <c r="CI92" s="1346"/>
      <c r="CJ92" s="1393"/>
      <c r="CK92" s="1389"/>
      <c r="CL92" s="1346">
        <v>1</v>
      </c>
      <c r="CM92" s="1346"/>
      <c r="CN92" s="1346"/>
      <c r="CO92" s="1392"/>
      <c r="CP92" s="1346"/>
      <c r="CQ92" s="1346">
        <v>1</v>
      </c>
      <c r="CR92" s="1346"/>
      <c r="CS92" s="1346"/>
      <c r="CT92" s="1346"/>
      <c r="CU92" s="1346"/>
      <c r="CV92" s="1346"/>
      <c r="CW92" s="1346">
        <v>1</v>
      </c>
      <c r="CX92" s="1346"/>
      <c r="CY92" s="1391"/>
      <c r="CZ92" s="1346">
        <v>1</v>
      </c>
      <c r="DA92" s="1346"/>
      <c r="DB92" s="1346"/>
      <c r="DC92" s="1346"/>
      <c r="DD92" s="1346"/>
      <c r="DE92" s="1346"/>
      <c r="DF92" s="1346"/>
      <c r="DG92" s="1346"/>
      <c r="DH92" s="1346"/>
      <c r="DI92" s="1346"/>
      <c r="DJ92" s="1392"/>
      <c r="DK92" s="1393"/>
      <c r="DL92" s="1391"/>
      <c r="DM92" s="1346">
        <v>1</v>
      </c>
      <c r="DN92" s="1346"/>
      <c r="DO92" s="1346"/>
      <c r="DP92" s="1346"/>
      <c r="DQ92" s="1346"/>
      <c r="DR92" s="1346"/>
      <c r="DS92" s="1346"/>
      <c r="DT92" s="1346"/>
      <c r="DU92" s="1346">
        <v>1</v>
      </c>
      <c r="DV92" s="1346"/>
      <c r="DW92" s="1346"/>
      <c r="DX92" s="1346"/>
      <c r="DY92" s="1393"/>
      <c r="DZ92" s="1391"/>
      <c r="EA92" s="1389"/>
      <c r="EB92" s="1422">
        <v>1</v>
      </c>
      <c r="EC92" s="1346"/>
      <c r="ED92" s="1346">
        <v>1</v>
      </c>
      <c r="EE92" s="1346"/>
      <c r="EF92" s="1346"/>
      <c r="EG92" s="1346">
        <v>1</v>
      </c>
      <c r="EH92" s="1346">
        <v>1</v>
      </c>
      <c r="EI92" s="1346"/>
      <c r="EJ92" s="1346">
        <v>1</v>
      </c>
      <c r="EK92" s="1392">
        <v>1</v>
      </c>
      <c r="EL92" s="1346">
        <v>1</v>
      </c>
      <c r="EM92" s="1455"/>
      <c r="EN92" s="1346"/>
      <c r="EO92" s="1346"/>
      <c r="EP92" s="1346"/>
      <c r="EQ92" s="1346"/>
      <c r="ER92" s="1346"/>
      <c r="ES92" s="1455">
        <v>1</v>
      </c>
      <c r="ET92" s="1455"/>
      <c r="EU92" s="1346"/>
      <c r="EV92" s="1346"/>
      <c r="EW92" s="1346"/>
      <c r="EX92" s="1392"/>
      <c r="EY92" s="1391">
        <v>1</v>
      </c>
      <c r="EZ92" s="1346">
        <v>1</v>
      </c>
      <c r="FA92" s="1346">
        <v>1</v>
      </c>
      <c r="FB92" s="1346">
        <v>1</v>
      </c>
      <c r="FC92" s="1346">
        <v>1</v>
      </c>
      <c r="FD92" s="1346">
        <v>1</v>
      </c>
      <c r="FE92" s="1346">
        <v>1</v>
      </c>
      <c r="FF92" s="218">
        <f t="shared" si="46"/>
        <v>0</v>
      </c>
      <c r="FG92" s="396">
        <f t="shared" si="47"/>
        <v>13</v>
      </c>
      <c r="FH92" s="396">
        <f t="shared" si="48"/>
        <v>7</v>
      </c>
      <c r="FI92" s="396">
        <f t="shared" si="49"/>
        <v>2</v>
      </c>
      <c r="FJ92" s="396">
        <f t="shared" si="50"/>
        <v>3</v>
      </c>
      <c r="FK92" s="396">
        <f t="shared" si="51"/>
        <v>20</v>
      </c>
      <c r="FL92" s="1291">
        <f t="shared" si="52"/>
        <v>45</v>
      </c>
      <c r="FM92" s="1347" t="str">
        <f t="shared" si="30"/>
        <v/>
      </c>
      <c r="FN92" s="1347" t="str">
        <f t="shared" si="31"/>
        <v/>
      </c>
      <c r="FO92" s="1347" t="str">
        <f t="shared" si="32"/>
        <v/>
      </c>
      <c r="FP92" s="1347" t="str">
        <f t="shared" si="33"/>
        <v/>
      </c>
      <c r="FQ92" s="1347" t="str">
        <f t="shared" si="34"/>
        <v/>
      </c>
      <c r="FR92" s="1347" t="str">
        <f t="shared" si="35"/>
        <v/>
      </c>
      <c r="FS92" s="1347">
        <f t="shared" si="36"/>
        <v>1</v>
      </c>
      <c r="FT92" s="1347" t="str">
        <f t="shared" si="37"/>
        <v/>
      </c>
      <c r="FU92" s="1347" t="str">
        <f t="shared" si="38"/>
        <v/>
      </c>
    </row>
    <row r="93" spans="1:177" ht="16.5" thickBot="1" x14ac:dyDescent="0.3">
      <c r="A93" s="1338">
        <v>69</v>
      </c>
      <c r="B93" s="1152" t="s">
        <v>937</v>
      </c>
      <c r="C93" s="1412">
        <v>1</v>
      </c>
      <c r="D93" s="1395"/>
      <c r="E93" s="1400"/>
      <c r="F93" s="1400"/>
      <c r="G93" s="1395"/>
      <c r="H93" s="1395"/>
      <c r="I93" s="1395">
        <v>1</v>
      </c>
      <c r="J93" s="1395"/>
      <c r="K93" s="1395">
        <v>1</v>
      </c>
      <c r="L93" s="1395"/>
      <c r="M93" s="1400">
        <v>1</v>
      </c>
      <c r="N93" s="1397"/>
      <c r="O93" s="1395">
        <v>1</v>
      </c>
      <c r="P93" s="1397">
        <v>1</v>
      </c>
      <c r="Q93" s="1413"/>
      <c r="R93" s="1413"/>
      <c r="S93" s="1413"/>
      <c r="T93" s="1398"/>
      <c r="U93" s="1414"/>
      <c r="V93" s="1395"/>
      <c r="W93" s="1395">
        <v>1</v>
      </c>
      <c r="X93" s="1395"/>
      <c r="Y93" s="1395"/>
      <c r="Z93" s="1395"/>
      <c r="AA93" s="1395">
        <v>1</v>
      </c>
      <c r="AB93" s="1395"/>
      <c r="AC93" s="1395"/>
      <c r="AD93" s="1395"/>
      <c r="AE93" s="1395">
        <v>1</v>
      </c>
      <c r="AF93" s="1395"/>
      <c r="AG93" s="1395"/>
      <c r="AH93" s="1398"/>
      <c r="AI93" s="1414"/>
      <c r="AJ93" s="1395"/>
      <c r="AK93" s="1395">
        <v>1</v>
      </c>
      <c r="AL93" s="1395"/>
      <c r="AM93" s="1395">
        <v>1</v>
      </c>
      <c r="AN93" s="1395"/>
      <c r="AO93" s="1395">
        <v>1</v>
      </c>
      <c r="AP93" s="1413"/>
      <c r="AQ93" s="1413"/>
      <c r="AR93" s="1413"/>
      <c r="AS93" s="1413"/>
      <c r="AT93" s="1413"/>
      <c r="AU93" s="1398">
        <v>1</v>
      </c>
      <c r="AV93" s="1395"/>
      <c r="AW93" s="1412"/>
      <c r="AX93" s="1412"/>
      <c r="AY93" s="1395"/>
      <c r="AZ93" s="1400">
        <v>1</v>
      </c>
      <c r="BA93" s="1412">
        <v>1</v>
      </c>
      <c r="BB93" s="1395"/>
      <c r="BC93" s="1415">
        <v>1</v>
      </c>
      <c r="BD93" s="1419">
        <v>1</v>
      </c>
      <c r="BE93" s="1414"/>
      <c r="BF93" s="1395"/>
      <c r="BG93" s="1413"/>
      <c r="BH93" s="1395"/>
      <c r="BI93" s="1395"/>
      <c r="BJ93" s="1412"/>
      <c r="BK93" s="1397">
        <v>1</v>
      </c>
      <c r="BL93" s="1395">
        <v>1</v>
      </c>
      <c r="BM93" s="1395">
        <v>1</v>
      </c>
      <c r="BN93" s="1395"/>
      <c r="BO93" s="1395"/>
      <c r="BP93" s="1395"/>
      <c r="BQ93" s="1395">
        <v>1</v>
      </c>
      <c r="BR93" s="1395">
        <v>1</v>
      </c>
      <c r="BS93" s="1395">
        <v>1</v>
      </c>
      <c r="BT93" s="1398">
        <v>1</v>
      </c>
      <c r="BU93" s="1414">
        <v>1</v>
      </c>
      <c r="BV93" s="1395"/>
      <c r="BW93" s="1395">
        <v>1</v>
      </c>
      <c r="BX93" s="1395">
        <v>1</v>
      </c>
      <c r="BY93" s="1395"/>
      <c r="BZ93" s="1395">
        <v>1</v>
      </c>
      <c r="CA93" s="1395"/>
      <c r="CB93" s="1395"/>
      <c r="CC93" s="1397">
        <v>1</v>
      </c>
      <c r="CD93" s="1395"/>
      <c r="CE93" s="1395"/>
      <c r="CF93" s="1395"/>
      <c r="CG93" s="1395"/>
      <c r="CH93" s="1395"/>
      <c r="CI93" s="1395"/>
      <c r="CJ93" s="1398"/>
      <c r="CK93" s="1413"/>
      <c r="CL93" s="1413">
        <v>1</v>
      </c>
      <c r="CM93" s="1413"/>
      <c r="CN93" s="1395"/>
      <c r="CO93" s="1413"/>
      <c r="CP93" s="1413"/>
      <c r="CQ93" s="1413">
        <v>1</v>
      </c>
      <c r="CR93" s="1395"/>
      <c r="CS93" s="1413"/>
      <c r="CT93" s="1413"/>
      <c r="CU93" s="1413"/>
      <c r="CV93" s="1413"/>
      <c r="CW93" s="1413">
        <v>1</v>
      </c>
      <c r="CX93" s="1413"/>
      <c r="CY93" s="1424"/>
      <c r="CZ93" s="1413">
        <v>1</v>
      </c>
      <c r="DA93" s="1413"/>
      <c r="DB93" s="1415">
        <v>1</v>
      </c>
      <c r="DC93" s="1413"/>
      <c r="DD93" s="1413"/>
      <c r="DE93" s="1413"/>
      <c r="DF93" s="1395"/>
      <c r="DG93" s="1413"/>
      <c r="DH93" s="1395"/>
      <c r="DI93" s="1395"/>
      <c r="DJ93" s="1413"/>
      <c r="DK93" s="1398"/>
      <c r="DL93" s="1414"/>
      <c r="DM93" s="1415">
        <v>1</v>
      </c>
      <c r="DN93" s="1395"/>
      <c r="DO93" s="1395"/>
      <c r="DP93" s="1413"/>
      <c r="DQ93" s="1413"/>
      <c r="DR93" s="1413"/>
      <c r="DS93" s="1413"/>
      <c r="DT93" s="1395"/>
      <c r="DU93" s="1395">
        <v>1</v>
      </c>
      <c r="DV93" s="1395"/>
      <c r="DW93" s="1395"/>
      <c r="DX93" s="1395"/>
      <c r="DY93" s="1398"/>
      <c r="DZ93" s="1414"/>
      <c r="EA93" s="1412"/>
      <c r="EB93" s="1412">
        <v>1</v>
      </c>
      <c r="EC93" s="1412"/>
      <c r="ED93" s="1395">
        <v>1</v>
      </c>
      <c r="EE93" s="1410">
        <v>1</v>
      </c>
      <c r="EF93" s="1395"/>
      <c r="EG93" s="1415">
        <v>1</v>
      </c>
      <c r="EH93" s="1415">
        <v>1</v>
      </c>
      <c r="EI93" s="1395"/>
      <c r="EJ93" s="1415">
        <v>1</v>
      </c>
      <c r="EK93" s="1415">
        <v>1</v>
      </c>
      <c r="EL93" s="1415">
        <v>1</v>
      </c>
      <c r="EM93" s="1455"/>
      <c r="EN93" s="1395"/>
      <c r="EO93" s="1395"/>
      <c r="EP93" s="1395"/>
      <c r="EQ93" s="1395"/>
      <c r="ER93" s="1410">
        <v>1</v>
      </c>
      <c r="ES93" s="1455">
        <v>1</v>
      </c>
      <c r="ET93" s="1455"/>
      <c r="EU93" s="1395"/>
      <c r="EV93" s="1395"/>
      <c r="EW93" s="1395"/>
      <c r="EX93" s="1413"/>
      <c r="EY93" s="1414">
        <v>1</v>
      </c>
      <c r="EZ93" s="1395">
        <v>1</v>
      </c>
      <c r="FA93" s="1395">
        <v>1</v>
      </c>
      <c r="FB93" s="1395">
        <v>1</v>
      </c>
      <c r="FC93" s="1395">
        <v>1</v>
      </c>
      <c r="FD93" s="1395">
        <v>1</v>
      </c>
      <c r="FE93" s="1395">
        <v>1</v>
      </c>
      <c r="FF93" s="218">
        <f t="shared" si="46"/>
        <v>2</v>
      </c>
      <c r="FG93" s="396">
        <f t="shared" si="47"/>
        <v>13</v>
      </c>
      <c r="FH93" s="396">
        <f t="shared" si="48"/>
        <v>11</v>
      </c>
      <c r="FI93" s="396">
        <f t="shared" si="49"/>
        <v>3</v>
      </c>
      <c r="FJ93" s="396">
        <f t="shared" si="50"/>
        <v>4</v>
      </c>
      <c r="FK93" s="396">
        <f t="shared" si="51"/>
        <v>20</v>
      </c>
      <c r="FL93" s="1291">
        <f t="shared" si="52"/>
        <v>53</v>
      </c>
      <c r="FM93" s="1347" t="str">
        <f t="shared" si="30"/>
        <v/>
      </c>
      <c r="FN93" s="1347" t="str">
        <f t="shared" si="31"/>
        <v/>
      </c>
      <c r="FO93" s="1347" t="str">
        <f t="shared" si="32"/>
        <v/>
      </c>
      <c r="FP93" s="1347" t="str">
        <f t="shared" si="33"/>
        <v/>
      </c>
      <c r="FQ93" s="1347" t="str">
        <f t="shared" si="34"/>
        <v/>
      </c>
      <c r="FR93" s="1347" t="str">
        <f t="shared" si="35"/>
        <v/>
      </c>
      <c r="FS93" s="1347" t="str">
        <f t="shared" si="36"/>
        <v/>
      </c>
      <c r="FT93" s="1347">
        <f t="shared" si="37"/>
        <v>1</v>
      </c>
      <c r="FU93" s="1347" t="str">
        <f t="shared" si="38"/>
        <v/>
      </c>
    </row>
    <row r="94" spans="1:177" ht="16.5" thickBot="1" x14ac:dyDescent="0.3">
      <c r="A94" s="1338"/>
      <c r="B94" s="1373" t="s">
        <v>1121</v>
      </c>
      <c r="C94" s="1389"/>
      <c r="D94" s="1346"/>
      <c r="E94" s="1400"/>
      <c r="F94" s="1400"/>
      <c r="G94" s="1346"/>
      <c r="H94" s="1346"/>
      <c r="I94" s="1346"/>
      <c r="J94" s="1346"/>
      <c r="K94" s="1346"/>
      <c r="L94" s="1346"/>
      <c r="M94" s="1400"/>
      <c r="N94" s="1346"/>
      <c r="O94" s="1346"/>
      <c r="P94" s="1346"/>
      <c r="Q94" s="1392"/>
      <c r="R94" s="1392"/>
      <c r="S94" s="1392"/>
      <c r="T94" s="1393"/>
      <c r="U94" s="1391"/>
      <c r="V94" s="1346"/>
      <c r="W94" s="1346"/>
      <c r="X94" s="1346"/>
      <c r="Y94" s="1346"/>
      <c r="Z94" s="1346"/>
      <c r="AA94" s="1346"/>
      <c r="AB94" s="1346"/>
      <c r="AC94" s="1346"/>
      <c r="AD94" s="1346"/>
      <c r="AE94" s="1346"/>
      <c r="AF94" s="1346"/>
      <c r="AG94" s="1346"/>
      <c r="AH94" s="1393"/>
      <c r="AI94" s="1391"/>
      <c r="AJ94" s="1346"/>
      <c r="AK94" s="1346"/>
      <c r="AL94" s="1346"/>
      <c r="AM94" s="1346"/>
      <c r="AN94" s="1346"/>
      <c r="AO94" s="1346"/>
      <c r="AP94" s="1392"/>
      <c r="AQ94" s="1392"/>
      <c r="AR94" s="1392"/>
      <c r="AS94" s="1392"/>
      <c r="AT94" s="1392"/>
      <c r="AU94" s="1393"/>
      <c r="AV94" s="1346"/>
      <c r="AW94" s="1389"/>
      <c r="AX94" s="1389"/>
      <c r="AY94" s="1346"/>
      <c r="AZ94" s="1400"/>
      <c r="BA94" s="1389"/>
      <c r="BB94" s="1346"/>
      <c r="BC94" s="1392"/>
      <c r="BD94" s="1393"/>
      <c r="BE94" s="1391"/>
      <c r="BF94" s="1346"/>
      <c r="BG94" s="1418"/>
      <c r="BH94" s="1346"/>
      <c r="BI94" s="1346"/>
      <c r="BJ94" s="1389"/>
      <c r="BK94" s="1346"/>
      <c r="BL94" s="1346"/>
      <c r="BM94" s="1346"/>
      <c r="BN94" s="1346"/>
      <c r="BO94" s="1346"/>
      <c r="BP94" s="1346"/>
      <c r="BQ94" s="1346"/>
      <c r="BR94" s="1346"/>
      <c r="BS94" s="1346"/>
      <c r="BT94" s="1393"/>
      <c r="BU94" s="1391"/>
      <c r="BV94" s="1346"/>
      <c r="BW94" s="1346"/>
      <c r="BX94" s="1346"/>
      <c r="BY94" s="1346"/>
      <c r="BZ94" s="1346"/>
      <c r="CA94" s="1346"/>
      <c r="CB94" s="1346"/>
      <c r="CC94" s="1346"/>
      <c r="CD94" s="1346"/>
      <c r="CE94" s="1346"/>
      <c r="CF94" s="1346"/>
      <c r="CG94" s="1346"/>
      <c r="CH94" s="1346"/>
      <c r="CI94" s="1346"/>
      <c r="CJ94" s="1393"/>
      <c r="CK94" s="1418"/>
      <c r="CL94" s="1392"/>
      <c r="CM94" s="1392"/>
      <c r="CN94" s="1346"/>
      <c r="CO94" s="1392"/>
      <c r="CP94" s="1392"/>
      <c r="CQ94" s="1392"/>
      <c r="CR94" s="1346"/>
      <c r="CS94" s="1392"/>
      <c r="CT94" s="1392"/>
      <c r="CU94" s="1392"/>
      <c r="CV94" s="1392"/>
      <c r="CW94" s="1392"/>
      <c r="CX94" s="1392"/>
      <c r="CY94" s="1421"/>
      <c r="CZ94" s="1392"/>
      <c r="DA94" s="1392"/>
      <c r="DB94" s="1392"/>
      <c r="DC94" s="1392"/>
      <c r="DD94" s="1392"/>
      <c r="DE94" s="1392"/>
      <c r="DF94" s="1346"/>
      <c r="DG94" s="1392"/>
      <c r="DH94" s="1346"/>
      <c r="DI94" s="1346"/>
      <c r="DJ94" s="1392"/>
      <c r="DK94" s="1393"/>
      <c r="DL94" s="1391"/>
      <c r="DM94" s="1346"/>
      <c r="DN94" s="1346"/>
      <c r="DO94" s="1346"/>
      <c r="DP94" s="1392"/>
      <c r="DQ94" s="1392"/>
      <c r="DR94" s="1392"/>
      <c r="DS94" s="1392"/>
      <c r="DT94" s="1346"/>
      <c r="DU94" s="1346"/>
      <c r="DV94" s="1346"/>
      <c r="DW94" s="1346"/>
      <c r="DX94" s="1346"/>
      <c r="DY94" s="1393"/>
      <c r="DZ94" s="1391"/>
      <c r="EA94" s="1389"/>
      <c r="EB94" s="1389"/>
      <c r="EC94" s="1389"/>
      <c r="ED94" s="1346"/>
      <c r="EE94" s="1346"/>
      <c r="EF94" s="1346"/>
      <c r="EG94" s="1346"/>
      <c r="EH94" s="1346"/>
      <c r="EI94" s="1346"/>
      <c r="EJ94" s="1346"/>
      <c r="EK94" s="1392"/>
      <c r="EL94" s="1346"/>
      <c r="EM94" s="1455"/>
      <c r="EN94" s="1346"/>
      <c r="EO94" s="1346"/>
      <c r="EP94" s="1346"/>
      <c r="EQ94" s="1346"/>
      <c r="ER94" s="1346"/>
      <c r="ES94" s="1455"/>
      <c r="ET94" s="1455"/>
      <c r="EU94" s="1346"/>
      <c r="EV94" s="1346"/>
      <c r="EW94" s="1346"/>
      <c r="EX94" s="1392"/>
      <c r="EY94" s="1391"/>
      <c r="EZ94" s="1346"/>
      <c r="FA94" s="1346"/>
      <c r="FB94" s="1346"/>
      <c r="FC94" s="1346"/>
      <c r="FD94" s="1346"/>
      <c r="FE94" s="1346"/>
      <c r="FF94" s="218"/>
      <c r="FG94" s="396"/>
      <c r="FH94" s="396"/>
      <c r="FI94" s="396"/>
      <c r="FJ94" s="396"/>
      <c r="FK94" s="396"/>
      <c r="FL94" s="1291"/>
      <c r="FM94" s="1347"/>
      <c r="FN94" s="1347"/>
      <c r="FO94" s="1347"/>
      <c r="FP94" s="1347"/>
      <c r="FQ94" s="1347"/>
      <c r="FR94" s="1347"/>
      <c r="FS94" s="1347"/>
      <c r="FT94" s="1347"/>
      <c r="FU94" s="1347" t="str">
        <f t="shared" si="38"/>
        <v/>
      </c>
    </row>
    <row r="95" spans="1:177" ht="16.5" thickBot="1" x14ac:dyDescent="0.3">
      <c r="A95" s="1338"/>
      <c r="B95" s="1373" t="s">
        <v>1400</v>
      </c>
      <c r="C95" s="1389"/>
      <c r="D95" s="1346"/>
      <c r="E95" s="1400"/>
      <c r="F95" s="1400"/>
      <c r="G95" s="1346"/>
      <c r="H95" s="1346"/>
      <c r="I95" s="1346"/>
      <c r="J95" s="1346"/>
      <c r="K95" s="1346"/>
      <c r="L95" s="1346"/>
      <c r="M95" s="1400"/>
      <c r="N95" s="1346"/>
      <c r="O95" s="1346"/>
      <c r="P95" s="1346"/>
      <c r="Q95" s="1392"/>
      <c r="R95" s="1392"/>
      <c r="S95" s="1392"/>
      <c r="T95" s="1393"/>
      <c r="U95" s="1391"/>
      <c r="V95" s="1346"/>
      <c r="W95" s="1346"/>
      <c r="X95" s="1346"/>
      <c r="Y95" s="1346"/>
      <c r="Z95" s="1346"/>
      <c r="AA95" s="1346"/>
      <c r="AB95" s="1346"/>
      <c r="AC95" s="1346"/>
      <c r="AD95" s="1346"/>
      <c r="AE95" s="1346"/>
      <c r="AF95" s="1346"/>
      <c r="AG95" s="1346"/>
      <c r="AH95" s="1393"/>
      <c r="AI95" s="1391"/>
      <c r="AJ95" s="1346"/>
      <c r="AK95" s="1346"/>
      <c r="AL95" s="1346"/>
      <c r="AM95" s="1346"/>
      <c r="AN95" s="1346"/>
      <c r="AO95" s="1346"/>
      <c r="AP95" s="1392"/>
      <c r="AQ95" s="1392"/>
      <c r="AR95" s="1392"/>
      <c r="AS95" s="1392"/>
      <c r="AT95" s="1392"/>
      <c r="AU95" s="1393"/>
      <c r="AV95" s="1346"/>
      <c r="AW95" s="1389"/>
      <c r="AX95" s="1389"/>
      <c r="AY95" s="1346"/>
      <c r="AZ95" s="1400"/>
      <c r="BA95" s="1389"/>
      <c r="BB95" s="1346"/>
      <c r="BC95" s="1392"/>
      <c r="BD95" s="1393"/>
      <c r="BE95" s="1391"/>
      <c r="BF95" s="1346"/>
      <c r="BG95" s="1418"/>
      <c r="BH95" s="1346"/>
      <c r="BI95" s="1346"/>
      <c r="BJ95" s="1389"/>
      <c r="BK95" s="1346"/>
      <c r="BL95" s="1346"/>
      <c r="BM95" s="1346"/>
      <c r="BN95" s="1346"/>
      <c r="BO95" s="1346"/>
      <c r="BP95" s="1346"/>
      <c r="BQ95" s="1346"/>
      <c r="BR95" s="1346"/>
      <c r="BS95" s="1346"/>
      <c r="BT95" s="1393"/>
      <c r="BU95" s="1391"/>
      <c r="BV95" s="1346"/>
      <c r="BW95" s="1346"/>
      <c r="BX95" s="1346"/>
      <c r="BY95" s="1346"/>
      <c r="BZ95" s="1346"/>
      <c r="CA95" s="1346"/>
      <c r="CB95" s="1346"/>
      <c r="CC95" s="1346"/>
      <c r="CD95" s="1346"/>
      <c r="CE95" s="1346"/>
      <c r="CF95" s="1346"/>
      <c r="CG95" s="1346"/>
      <c r="CH95" s="1346"/>
      <c r="CI95" s="1346"/>
      <c r="CJ95" s="1393"/>
      <c r="CK95" s="1418"/>
      <c r="CL95" s="1392"/>
      <c r="CM95" s="1392"/>
      <c r="CN95" s="1346"/>
      <c r="CO95" s="1392"/>
      <c r="CP95" s="1392"/>
      <c r="CQ95" s="1392"/>
      <c r="CR95" s="1346"/>
      <c r="CS95" s="1392"/>
      <c r="CT95" s="1392"/>
      <c r="CU95" s="1392"/>
      <c r="CV95" s="1392"/>
      <c r="CW95" s="1392"/>
      <c r="CX95" s="1392"/>
      <c r="CY95" s="1421"/>
      <c r="CZ95" s="1392"/>
      <c r="DA95" s="1392"/>
      <c r="DB95" s="1392"/>
      <c r="DC95" s="1392"/>
      <c r="DD95" s="1392"/>
      <c r="DE95" s="1392"/>
      <c r="DF95" s="1346"/>
      <c r="DG95" s="1392"/>
      <c r="DH95" s="1346"/>
      <c r="DI95" s="1346"/>
      <c r="DJ95" s="1392"/>
      <c r="DK95" s="1393"/>
      <c r="DL95" s="1391"/>
      <c r="DM95" s="1346"/>
      <c r="DN95" s="1346"/>
      <c r="DO95" s="1346"/>
      <c r="DP95" s="1392"/>
      <c r="DQ95" s="1392"/>
      <c r="DR95" s="1392"/>
      <c r="DS95" s="1392"/>
      <c r="DT95" s="1346"/>
      <c r="DU95" s="1346"/>
      <c r="DV95" s="1346"/>
      <c r="DW95" s="1346"/>
      <c r="DX95" s="1346"/>
      <c r="DY95" s="1393"/>
      <c r="DZ95" s="1391"/>
      <c r="EA95" s="1389"/>
      <c r="EB95" s="1389"/>
      <c r="EC95" s="1389"/>
      <c r="ED95" s="1346"/>
      <c r="EE95" s="1346"/>
      <c r="EF95" s="1346"/>
      <c r="EG95" s="1346"/>
      <c r="EH95" s="1346"/>
      <c r="EI95" s="1346"/>
      <c r="EJ95" s="1346"/>
      <c r="EK95" s="1392"/>
      <c r="EL95" s="1346"/>
      <c r="EM95" s="1455"/>
      <c r="EN95" s="1346"/>
      <c r="EO95" s="1346"/>
      <c r="EP95" s="1346"/>
      <c r="EQ95" s="1346"/>
      <c r="ER95" s="1346"/>
      <c r="ES95" s="1455"/>
      <c r="ET95" s="1455"/>
      <c r="EU95" s="1346"/>
      <c r="EV95" s="1346"/>
      <c r="EW95" s="1346"/>
      <c r="EX95" s="1392"/>
      <c r="EY95" s="1391"/>
      <c r="EZ95" s="1346"/>
      <c r="FA95" s="1346"/>
      <c r="FB95" s="1346"/>
      <c r="FC95" s="1346"/>
      <c r="FD95" s="1346"/>
      <c r="FE95" s="1346"/>
      <c r="FF95" s="218"/>
      <c r="FG95" s="396"/>
      <c r="FH95" s="396"/>
      <c r="FI95" s="396"/>
      <c r="FJ95" s="396"/>
      <c r="FK95" s="396"/>
      <c r="FL95" s="1291"/>
      <c r="FM95" s="1347"/>
      <c r="FN95" s="1347"/>
      <c r="FO95" s="1347"/>
      <c r="FP95" s="1347"/>
      <c r="FQ95" s="1347"/>
      <c r="FR95" s="1347"/>
      <c r="FS95" s="1347"/>
      <c r="FT95" s="1347"/>
      <c r="FU95" s="1347" t="str">
        <f t="shared" si="38"/>
        <v/>
      </c>
    </row>
    <row r="96" spans="1:177" ht="16.5" thickBot="1" x14ac:dyDescent="0.3">
      <c r="A96" s="1338"/>
      <c r="B96" s="1373" t="s">
        <v>456</v>
      </c>
      <c r="C96" s="1389"/>
      <c r="D96" s="1346"/>
      <c r="E96" s="1400"/>
      <c r="F96" s="1400"/>
      <c r="G96" s="1346"/>
      <c r="H96" s="1346"/>
      <c r="I96" s="1346"/>
      <c r="J96" s="1346"/>
      <c r="K96" s="1346"/>
      <c r="L96" s="1346"/>
      <c r="M96" s="1400"/>
      <c r="N96" s="1346"/>
      <c r="O96" s="1346"/>
      <c r="P96" s="1346"/>
      <c r="Q96" s="1392"/>
      <c r="R96" s="1392"/>
      <c r="S96" s="1392"/>
      <c r="T96" s="1393"/>
      <c r="U96" s="1391"/>
      <c r="V96" s="1346"/>
      <c r="W96" s="1346"/>
      <c r="X96" s="1346"/>
      <c r="Y96" s="1346"/>
      <c r="Z96" s="1346"/>
      <c r="AA96" s="1346"/>
      <c r="AB96" s="1346"/>
      <c r="AC96" s="1346"/>
      <c r="AD96" s="1346"/>
      <c r="AE96" s="1346"/>
      <c r="AF96" s="1346"/>
      <c r="AG96" s="1346"/>
      <c r="AH96" s="1393"/>
      <c r="AI96" s="1391"/>
      <c r="AJ96" s="1346"/>
      <c r="AK96" s="1346"/>
      <c r="AL96" s="1346"/>
      <c r="AM96" s="1346"/>
      <c r="AN96" s="1346"/>
      <c r="AO96" s="1346"/>
      <c r="AP96" s="1392"/>
      <c r="AQ96" s="1392"/>
      <c r="AR96" s="1392"/>
      <c r="AS96" s="1392"/>
      <c r="AT96" s="1392"/>
      <c r="AU96" s="1393"/>
      <c r="AV96" s="1346"/>
      <c r="AW96" s="1389"/>
      <c r="AX96" s="1389"/>
      <c r="AY96" s="1346"/>
      <c r="AZ96" s="1400"/>
      <c r="BA96" s="1389"/>
      <c r="BB96" s="1346"/>
      <c r="BC96" s="1392"/>
      <c r="BD96" s="1393"/>
      <c r="BE96" s="1391"/>
      <c r="BF96" s="1346"/>
      <c r="BG96" s="1418"/>
      <c r="BH96" s="1346"/>
      <c r="BI96" s="1346"/>
      <c r="BJ96" s="1389"/>
      <c r="BK96" s="1346"/>
      <c r="BL96" s="1346"/>
      <c r="BM96" s="1346"/>
      <c r="BN96" s="1346"/>
      <c r="BO96" s="1346"/>
      <c r="BP96" s="1346"/>
      <c r="BQ96" s="1346"/>
      <c r="BR96" s="1346"/>
      <c r="BS96" s="1346"/>
      <c r="BT96" s="1393"/>
      <c r="BU96" s="1391"/>
      <c r="BV96" s="1346"/>
      <c r="BW96" s="1346"/>
      <c r="BX96" s="1346"/>
      <c r="BY96" s="1346"/>
      <c r="BZ96" s="1346"/>
      <c r="CA96" s="1346"/>
      <c r="CB96" s="1346"/>
      <c r="CC96" s="1346"/>
      <c r="CD96" s="1346"/>
      <c r="CE96" s="1346"/>
      <c r="CF96" s="1346"/>
      <c r="CG96" s="1346"/>
      <c r="CH96" s="1346"/>
      <c r="CI96" s="1346"/>
      <c r="CJ96" s="1393"/>
      <c r="CK96" s="1418"/>
      <c r="CL96" s="1392"/>
      <c r="CM96" s="1392"/>
      <c r="CN96" s="1346"/>
      <c r="CO96" s="1392"/>
      <c r="CP96" s="1392"/>
      <c r="CQ96" s="1392"/>
      <c r="CR96" s="1346"/>
      <c r="CS96" s="1392"/>
      <c r="CT96" s="1392"/>
      <c r="CU96" s="1392"/>
      <c r="CV96" s="1392"/>
      <c r="CW96" s="1392"/>
      <c r="CX96" s="1392"/>
      <c r="CY96" s="1421"/>
      <c r="CZ96" s="1392"/>
      <c r="DA96" s="1392"/>
      <c r="DB96" s="1392"/>
      <c r="DC96" s="1392"/>
      <c r="DD96" s="1392"/>
      <c r="DE96" s="1392"/>
      <c r="DF96" s="1346"/>
      <c r="DG96" s="1392"/>
      <c r="DH96" s="1346"/>
      <c r="DI96" s="1346"/>
      <c r="DJ96" s="1392"/>
      <c r="DK96" s="1393"/>
      <c r="DL96" s="1391"/>
      <c r="DM96" s="1346"/>
      <c r="DN96" s="1346"/>
      <c r="DO96" s="1346"/>
      <c r="DP96" s="1392"/>
      <c r="DQ96" s="1392"/>
      <c r="DR96" s="1392"/>
      <c r="DS96" s="1392"/>
      <c r="DT96" s="1346"/>
      <c r="DU96" s="1346"/>
      <c r="DV96" s="1346"/>
      <c r="DW96" s="1346"/>
      <c r="DX96" s="1346"/>
      <c r="DY96" s="1393"/>
      <c r="DZ96" s="1391"/>
      <c r="EA96" s="1389"/>
      <c r="EB96" s="1389"/>
      <c r="EC96" s="1389"/>
      <c r="ED96" s="1346"/>
      <c r="EE96" s="1346"/>
      <c r="EF96" s="1346"/>
      <c r="EG96" s="1346"/>
      <c r="EH96" s="1346"/>
      <c r="EI96" s="1346"/>
      <c r="EJ96" s="1346"/>
      <c r="EK96" s="1392"/>
      <c r="EL96" s="1346"/>
      <c r="EM96" s="1455"/>
      <c r="EN96" s="1346"/>
      <c r="EO96" s="1346"/>
      <c r="EP96" s="1346"/>
      <c r="EQ96" s="1346"/>
      <c r="ER96" s="1346"/>
      <c r="ES96" s="1455"/>
      <c r="ET96" s="1455"/>
      <c r="EU96" s="1346"/>
      <c r="EV96" s="1346"/>
      <c r="EW96" s="1346"/>
      <c r="EX96" s="1392"/>
      <c r="EY96" s="1391"/>
      <c r="EZ96" s="1346"/>
      <c r="FA96" s="1346"/>
      <c r="FB96" s="1346"/>
      <c r="FC96" s="1346"/>
      <c r="FD96" s="1346"/>
      <c r="FE96" s="1346"/>
      <c r="FF96" s="218"/>
      <c r="FG96" s="396"/>
      <c r="FH96" s="396"/>
      <c r="FI96" s="396"/>
      <c r="FJ96" s="396"/>
      <c r="FK96" s="396"/>
      <c r="FL96" s="1291"/>
      <c r="FM96" s="1347"/>
      <c r="FN96" s="1347"/>
      <c r="FO96" s="1347"/>
      <c r="FP96" s="1347"/>
      <c r="FQ96" s="1347"/>
      <c r="FR96" s="1347"/>
      <c r="FS96" s="1347"/>
      <c r="FT96" s="1347"/>
      <c r="FU96" s="1347" t="str">
        <f t="shared" si="38"/>
        <v/>
      </c>
    </row>
    <row r="97" spans="1:177" ht="16.5" thickBot="1" x14ac:dyDescent="0.3">
      <c r="A97" s="1338"/>
      <c r="B97" s="1373" t="s">
        <v>562</v>
      </c>
      <c r="C97" s="1389"/>
      <c r="D97" s="1346"/>
      <c r="E97" s="1400"/>
      <c r="F97" s="1400"/>
      <c r="G97" s="1346"/>
      <c r="H97" s="1346"/>
      <c r="I97" s="1346"/>
      <c r="J97" s="1346"/>
      <c r="K97" s="1346"/>
      <c r="L97" s="1346"/>
      <c r="M97" s="1400"/>
      <c r="N97" s="1346"/>
      <c r="O97" s="1346"/>
      <c r="P97" s="1346"/>
      <c r="Q97" s="1392"/>
      <c r="R97" s="1392"/>
      <c r="S97" s="1392"/>
      <c r="T97" s="1393"/>
      <c r="U97" s="1391"/>
      <c r="V97" s="1346"/>
      <c r="W97" s="1346"/>
      <c r="X97" s="1346"/>
      <c r="Y97" s="1346"/>
      <c r="Z97" s="1346"/>
      <c r="AA97" s="1346"/>
      <c r="AB97" s="1346"/>
      <c r="AC97" s="1346"/>
      <c r="AD97" s="1346"/>
      <c r="AE97" s="1346"/>
      <c r="AF97" s="1346"/>
      <c r="AG97" s="1346"/>
      <c r="AH97" s="1393"/>
      <c r="AI97" s="1391"/>
      <c r="AJ97" s="1346"/>
      <c r="AK97" s="1346"/>
      <c r="AL97" s="1346"/>
      <c r="AM97" s="1346"/>
      <c r="AN97" s="1346"/>
      <c r="AO97" s="1346"/>
      <c r="AP97" s="1392"/>
      <c r="AQ97" s="1392"/>
      <c r="AR97" s="1392"/>
      <c r="AS97" s="1392"/>
      <c r="AT97" s="1392"/>
      <c r="AU97" s="1393"/>
      <c r="AV97" s="1346"/>
      <c r="AW97" s="1389"/>
      <c r="AX97" s="1389"/>
      <c r="AY97" s="1346"/>
      <c r="AZ97" s="1400"/>
      <c r="BA97" s="1389"/>
      <c r="BB97" s="1346"/>
      <c r="BC97" s="1392"/>
      <c r="BD97" s="1393"/>
      <c r="BE97" s="1391"/>
      <c r="BF97" s="1346"/>
      <c r="BG97" s="1418"/>
      <c r="BH97" s="1346"/>
      <c r="BI97" s="1346"/>
      <c r="BJ97" s="1389"/>
      <c r="BK97" s="1346"/>
      <c r="BL97" s="1346"/>
      <c r="BM97" s="1346"/>
      <c r="BN97" s="1346"/>
      <c r="BO97" s="1346"/>
      <c r="BP97" s="1346"/>
      <c r="BQ97" s="1346"/>
      <c r="BR97" s="1346"/>
      <c r="BS97" s="1346"/>
      <c r="BT97" s="1393"/>
      <c r="BU97" s="1391"/>
      <c r="BV97" s="1346"/>
      <c r="BW97" s="1346"/>
      <c r="BX97" s="1346"/>
      <c r="BY97" s="1346"/>
      <c r="BZ97" s="1346"/>
      <c r="CA97" s="1346"/>
      <c r="CB97" s="1346"/>
      <c r="CC97" s="1346"/>
      <c r="CD97" s="1346"/>
      <c r="CE97" s="1346"/>
      <c r="CF97" s="1346"/>
      <c r="CG97" s="1346"/>
      <c r="CH97" s="1346"/>
      <c r="CI97" s="1346"/>
      <c r="CJ97" s="1393"/>
      <c r="CK97" s="1418"/>
      <c r="CL97" s="1392"/>
      <c r="CM97" s="1392"/>
      <c r="CN97" s="1346"/>
      <c r="CO97" s="1392"/>
      <c r="CP97" s="1392"/>
      <c r="CQ97" s="1392"/>
      <c r="CR97" s="1346"/>
      <c r="CS97" s="1392"/>
      <c r="CT97" s="1392"/>
      <c r="CU97" s="1392"/>
      <c r="CV97" s="1392"/>
      <c r="CW97" s="1392"/>
      <c r="CX97" s="1392"/>
      <c r="CY97" s="1421"/>
      <c r="CZ97" s="1392"/>
      <c r="DA97" s="1392"/>
      <c r="DB97" s="1392"/>
      <c r="DC97" s="1392"/>
      <c r="DD97" s="1392"/>
      <c r="DE97" s="1392"/>
      <c r="DF97" s="1346"/>
      <c r="DG97" s="1392"/>
      <c r="DH97" s="1346"/>
      <c r="DI97" s="1346"/>
      <c r="DJ97" s="1392"/>
      <c r="DK97" s="1393"/>
      <c r="DL97" s="1391"/>
      <c r="DM97" s="1346"/>
      <c r="DN97" s="1346"/>
      <c r="DO97" s="1346"/>
      <c r="DP97" s="1392"/>
      <c r="DQ97" s="1392"/>
      <c r="DR97" s="1392"/>
      <c r="DS97" s="1392"/>
      <c r="DT97" s="1346"/>
      <c r="DU97" s="1346"/>
      <c r="DV97" s="1346"/>
      <c r="DW97" s="1346"/>
      <c r="DX97" s="1346"/>
      <c r="DY97" s="1393"/>
      <c r="DZ97" s="1391"/>
      <c r="EA97" s="1389"/>
      <c r="EB97" s="1389"/>
      <c r="EC97" s="1389"/>
      <c r="ED97" s="1346"/>
      <c r="EE97" s="1346"/>
      <c r="EF97" s="1346"/>
      <c r="EG97" s="1346"/>
      <c r="EH97" s="1346"/>
      <c r="EI97" s="1346"/>
      <c r="EJ97" s="1346"/>
      <c r="EK97" s="1392"/>
      <c r="EL97" s="1346"/>
      <c r="EM97" s="1455"/>
      <c r="EN97" s="1346"/>
      <c r="EO97" s="1346"/>
      <c r="EP97" s="1346"/>
      <c r="EQ97" s="1346"/>
      <c r="ER97" s="1346"/>
      <c r="ES97" s="1455"/>
      <c r="ET97" s="1455"/>
      <c r="EU97" s="1346"/>
      <c r="EV97" s="1346"/>
      <c r="EW97" s="1346"/>
      <c r="EX97" s="1392"/>
      <c r="EY97" s="1391"/>
      <c r="EZ97" s="1346"/>
      <c r="FA97" s="1346"/>
      <c r="FB97" s="1346"/>
      <c r="FC97" s="1346"/>
      <c r="FD97" s="1346"/>
      <c r="FE97" s="1346"/>
      <c r="FF97" s="218"/>
      <c r="FG97" s="396"/>
      <c r="FH97" s="396"/>
      <c r="FI97" s="396"/>
      <c r="FJ97" s="396"/>
      <c r="FK97" s="396"/>
      <c r="FL97" s="1291"/>
      <c r="FM97" s="1347"/>
      <c r="FN97" s="1347"/>
      <c r="FO97" s="1347"/>
      <c r="FP97" s="1347"/>
      <c r="FQ97" s="1347"/>
      <c r="FR97" s="1347"/>
      <c r="FS97" s="1347"/>
      <c r="FT97" s="1347"/>
      <c r="FU97" s="1347" t="str">
        <f t="shared" si="38"/>
        <v/>
      </c>
    </row>
    <row r="98" spans="1:177" ht="16.5" thickBot="1" x14ac:dyDescent="0.3">
      <c r="A98" s="1338">
        <v>70</v>
      </c>
      <c r="B98" s="1152" t="s">
        <v>249</v>
      </c>
      <c r="C98" s="1288">
        <v>1</v>
      </c>
      <c r="D98" s="1346"/>
      <c r="E98" s="1400"/>
      <c r="F98" s="1400"/>
      <c r="G98" s="1346"/>
      <c r="H98" s="1346">
        <v>1</v>
      </c>
      <c r="I98" s="1346"/>
      <c r="J98" s="1346">
        <v>1</v>
      </c>
      <c r="K98" s="1346"/>
      <c r="L98" s="1346"/>
      <c r="M98" s="1400">
        <v>1</v>
      </c>
      <c r="N98" s="1346"/>
      <c r="O98" s="1346">
        <v>1</v>
      </c>
      <c r="P98" s="1346"/>
      <c r="Q98" s="1392"/>
      <c r="R98" s="1392"/>
      <c r="S98" s="1415">
        <v>1</v>
      </c>
      <c r="T98" s="1393"/>
      <c r="U98" s="1391"/>
      <c r="V98" s="1346"/>
      <c r="W98" s="1346"/>
      <c r="X98" s="1346"/>
      <c r="Y98" s="1346"/>
      <c r="Z98" s="1346">
        <v>1</v>
      </c>
      <c r="AA98" s="1346"/>
      <c r="AB98" s="1346"/>
      <c r="AC98" s="1346"/>
      <c r="AD98" s="1346">
        <v>1</v>
      </c>
      <c r="AE98" s="1346"/>
      <c r="AF98" s="1346"/>
      <c r="AG98" s="1346">
        <v>1</v>
      </c>
      <c r="AH98" s="1393"/>
      <c r="AI98" s="1391"/>
      <c r="AJ98" s="1346"/>
      <c r="AK98" s="1346"/>
      <c r="AL98" s="1346"/>
      <c r="AM98" s="1346"/>
      <c r="AN98" s="1346"/>
      <c r="AO98" s="1346"/>
      <c r="AP98" s="1392"/>
      <c r="AQ98" s="1392"/>
      <c r="AR98" s="1392"/>
      <c r="AS98" s="1392"/>
      <c r="AT98" s="1392"/>
      <c r="AU98" s="1393">
        <v>1</v>
      </c>
      <c r="AV98" s="1346"/>
      <c r="AW98" s="1389"/>
      <c r="AX98" s="1389"/>
      <c r="AY98" s="1346"/>
      <c r="AZ98" s="1400"/>
      <c r="BA98" s="1389"/>
      <c r="BB98" s="1346"/>
      <c r="BC98" s="1392"/>
      <c r="BD98" s="1393"/>
      <c r="BE98" s="1391"/>
      <c r="BF98" s="1346"/>
      <c r="BG98" s="1389"/>
      <c r="BH98" s="1346"/>
      <c r="BI98" s="1346"/>
      <c r="BJ98" s="1389"/>
      <c r="BK98" s="1346"/>
      <c r="BL98" s="1346"/>
      <c r="BM98" s="1346"/>
      <c r="BN98" s="1346"/>
      <c r="BO98" s="1346"/>
      <c r="BP98" s="1346"/>
      <c r="BQ98" s="1346"/>
      <c r="BR98" s="1346"/>
      <c r="BS98" s="1346"/>
      <c r="BT98" s="1393"/>
      <c r="BU98" s="1391"/>
      <c r="BV98" s="1346"/>
      <c r="BW98" s="1346"/>
      <c r="BX98" s="1346"/>
      <c r="BY98" s="1346"/>
      <c r="BZ98" s="1346"/>
      <c r="CA98" s="1346"/>
      <c r="CB98" s="1346"/>
      <c r="CC98" s="1346">
        <v>1</v>
      </c>
      <c r="CD98" s="1346"/>
      <c r="CE98" s="1346"/>
      <c r="CF98" s="1346"/>
      <c r="CG98" s="1346"/>
      <c r="CH98" s="1346"/>
      <c r="CI98" s="1346"/>
      <c r="CJ98" s="1393"/>
      <c r="CK98" s="1389">
        <v>1</v>
      </c>
      <c r="CL98" s="1346"/>
      <c r="CM98" s="1346"/>
      <c r="CN98" s="1346"/>
      <c r="CO98" s="1392"/>
      <c r="CP98" s="1346"/>
      <c r="CQ98" s="1346">
        <v>1</v>
      </c>
      <c r="CR98" s="1346"/>
      <c r="CS98" s="1346"/>
      <c r="CT98" s="1346">
        <v>1</v>
      </c>
      <c r="CU98" s="1346"/>
      <c r="CV98" s="1346"/>
      <c r="CW98" s="1346">
        <v>1</v>
      </c>
      <c r="CX98" s="1346"/>
      <c r="CY98" s="1391"/>
      <c r="CZ98" s="1346">
        <v>1</v>
      </c>
      <c r="DA98" s="1346"/>
      <c r="DB98" s="1346"/>
      <c r="DC98" s="1346"/>
      <c r="DD98" s="1346">
        <v>1</v>
      </c>
      <c r="DE98" s="1346"/>
      <c r="DF98" s="1346"/>
      <c r="DG98" s="1346"/>
      <c r="DH98" s="1346"/>
      <c r="DI98" s="1346"/>
      <c r="DJ98" s="1392">
        <v>1</v>
      </c>
      <c r="DK98" s="1393"/>
      <c r="DL98" s="1391"/>
      <c r="DM98" s="1346"/>
      <c r="DN98" s="1346"/>
      <c r="DO98" s="1346"/>
      <c r="DP98" s="1346"/>
      <c r="DQ98" s="1346"/>
      <c r="DR98" s="1346"/>
      <c r="DS98" s="1346"/>
      <c r="DT98" s="1346"/>
      <c r="DU98" s="1346">
        <v>1</v>
      </c>
      <c r="DV98" s="1346"/>
      <c r="DW98" s="1346"/>
      <c r="DX98" s="1346"/>
      <c r="DY98" s="1393"/>
      <c r="DZ98" s="1391"/>
      <c r="EA98" s="1389"/>
      <c r="EB98" s="1346"/>
      <c r="EC98" s="1346"/>
      <c r="ED98" s="1346">
        <v>1</v>
      </c>
      <c r="EE98" s="1346"/>
      <c r="EF98" s="1346">
        <v>1</v>
      </c>
      <c r="EG98" s="1346"/>
      <c r="EH98" s="1346"/>
      <c r="EI98" s="1346"/>
      <c r="EJ98" s="1346"/>
      <c r="EK98" s="1392"/>
      <c r="EL98" s="1346"/>
      <c r="EM98" s="1455"/>
      <c r="EN98" s="1346"/>
      <c r="EO98" s="1346"/>
      <c r="EP98" s="1346">
        <v>1</v>
      </c>
      <c r="EQ98" s="1346"/>
      <c r="ER98" s="1346"/>
      <c r="ES98" s="1455"/>
      <c r="ET98" s="1455"/>
      <c r="EU98" s="1346"/>
      <c r="EV98" s="1346"/>
      <c r="EW98" s="1346"/>
      <c r="EX98" s="1392"/>
      <c r="EY98" s="1391">
        <v>1</v>
      </c>
      <c r="EZ98" s="1346">
        <v>1</v>
      </c>
      <c r="FA98" s="1346">
        <v>1</v>
      </c>
      <c r="FB98" s="1346">
        <v>1</v>
      </c>
      <c r="FC98" s="1346">
        <v>1</v>
      </c>
      <c r="FD98" s="1346">
        <v>1</v>
      </c>
      <c r="FE98" s="1346">
        <v>1</v>
      </c>
      <c r="FF98" s="218">
        <f>SUM(D98+G98+N98+R98+U98+Y98+AC98+AL98+AR98+AX98+BD98+BH98+BP98+CA98+CG98+CM98+CS98+CY98+DC98+DI98+DO98+DS98+DX98+EE98+EV98)</f>
        <v>0</v>
      </c>
      <c r="FG98" s="396">
        <f>SUM(H98+K98+O98+S98+V98+Z98+AD98+AG98+AI98+AM98+AO98+AS98+AU98+AY98+BA98+BE98+BI98+BK98+BQ98+BV98+CB98+CE98+CH98+CK98+CN98+CQ98+CT98+CW98+CZ98+DD98+DF98+DJ98+DM98+DP98+DT98+DV98+DY98+EB98+EF98+EP98+EW98)</f>
        <v>16</v>
      </c>
      <c r="FH98" s="396">
        <f>SUM(C98+I98+L98+P98+T98+W98+AA98+AE98+AH98+AJ98+AN98+AP98+AT98+AV98+BB98+BF98+BJ98+BN98+BR98+BY98+CC98+CF98+CI98+CL98+CO98+CR98+CU98+CX98+DA98+DE98+DG98+DK98+DN98+DQ98+DU98+DW98+DZ98+EC98+EI98+ER98+EX98)</f>
        <v>3</v>
      </c>
      <c r="FI98" s="396">
        <f>SUM(E98+F98+M98+AZ98+EM98+ES98+ET98)</f>
        <v>1</v>
      </c>
      <c r="FJ98" s="396">
        <f>SUM(J98+Q98+X98+AB98+AF98+AK98+AQ98+AW98+BC98+BG98+BO98+CD98+CJ98+CP98+CV98+DB98+DH98+DL98+DR98+EA98+ED98+EM98+EU98)</f>
        <v>2</v>
      </c>
      <c r="FK98" s="396">
        <f>SUM(BL98+BM98+BS98+BT98+BU98+BW98+BX98+BZ98+EG98+EH98+EJ98+EK98+EL98+EN98+EO98+EQ98+EY98+EZ98+FA98+FB98+FC98+FD98+FE98)</f>
        <v>7</v>
      </c>
      <c r="FL98" s="1291">
        <f>SUM(FF98:FK98)</f>
        <v>29</v>
      </c>
      <c r="FM98" s="1347" t="str">
        <f t="shared" si="30"/>
        <v/>
      </c>
      <c r="FN98" s="1347" t="str">
        <f t="shared" si="31"/>
        <v/>
      </c>
      <c r="FO98" s="1347" t="str">
        <f t="shared" si="32"/>
        <v/>
      </c>
      <c r="FP98" s="1347" t="str">
        <f t="shared" si="33"/>
        <v/>
      </c>
      <c r="FQ98" s="1347">
        <f t="shared" si="34"/>
        <v>1</v>
      </c>
      <c r="FR98" s="1347" t="str">
        <f t="shared" si="35"/>
        <v/>
      </c>
      <c r="FS98" s="1347" t="str">
        <f t="shared" si="36"/>
        <v/>
      </c>
      <c r="FT98" s="1347" t="str">
        <f t="shared" si="37"/>
        <v/>
      </c>
      <c r="FU98" s="1347" t="str">
        <f t="shared" si="38"/>
        <v/>
      </c>
    </row>
    <row r="99" spans="1:177" ht="16.5" thickBot="1" x14ac:dyDescent="0.3">
      <c r="A99" s="1338">
        <v>71</v>
      </c>
      <c r="B99" s="1152" t="s">
        <v>943</v>
      </c>
      <c r="C99" s="1288">
        <v>1</v>
      </c>
      <c r="D99" s="1346"/>
      <c r="E99" s="1400"/>
      <c r="F99" s="1400"/>
      <c r="G99" s="1346"/>
      <c r="H99" s="1346">
        <v>1</v>
      </c>
      <c r="I99" s="1346"/>
      <c r="J99" s="1346">
        <v>1</v>
      </c>
      <c r="K99" s="1346"/>
      <c r="L99" s="1346"/>
      <c r="M99" s="1400">
        <v>1</v>
      </c>
      <c r="N99" s="1346"/>
      <c r="O99" s="1346">
        <v>1</v>
      </c>
      <c r="P99" s="1346"/>
      <c r="Q99" s="1392"/>
      <c r="R99" s="1392"/>
      <c r="S99" s="1415">
        <v>1</v>
      </c>
      <c r="T99" s="1393"/>
      <c r="U99" s="1391"/>
      <c r="V99" s="1346"/>
      <c r="W99" s="1346"/>
      <c r="X99" s="1346"/>
      <c r="Y99" s="1346"/>
      <c r="Z99" s="1346">
        <v>1</v>
      </c>
      <c r="AA99" s="1346"/>
      <c r="AB99" s="1346"/>
      <c r="AC99" s="1346"/>
      <c r="AD99" s="1346">
        <v>1</v>
      </c>
      <c r="AE99" s="1346"/>
      <c r="AF99" s="1346"/>
      <c r="AG99" s="1346">
        <v>1</v>
      </c>
      <c r="AH99" s="1393"/>
      <c r="AI99" s="1391"/>
      <c r="AJ99" s="1346"/>
      <c r="AK99" s="1346"/>
      <c r="AL99" s="1346"/>
      <c r="AM99" s="1346"/>
      <c r="AN99" s="1346"/>
      <c r="AO99" s="1346"/>
      <c r="AP99" s="1392"/>
      <c r="AQ99" s="1392"/>
      <c r="AR99" s="1392"/>
      <c r="AS99" s="1392"/>
      <c r="AT99" s="1392"/>
      <c r="AU99" s="1393">
        <v>1</v>
      </c>
      <c r="AV99" s="1346"/>
      <c r="AW99" s="1389"/>
      <c r="AX99" s="1389"/>
      <c r="AY99" s="1346"/>
      <c r="AZ99" s="1400"/>
      <c r="BA99" s="1389"/>
      <c r="BB99" s="1346"/>
      <c r="BC99" s="1392"/>
      <c r="BD99" s="1393"/>
      <c r="BE99" s="1391"/>
      <c r="BF99" s="1346"/>
      <c r="BG99" s="1389"/>
      <c r="BH99" s="1346"/>
      <c r="BI99" s="1346"/>
      <c r="BJ99" s="1389"/>
      <c r="BK99" s="1346"/>
      <c r="BL99" s="1346"/>
      <c r="BM99" s="1346"/>
      <c r="BN99" s="1346"/>
      <c r="BO99" s="1346"/>
      <c r="BP99" s="1346"/>
      <c r="BQ99" s="1346"/>
      <c r="BR99" s="1346"/>
      <c r="BS99" s="1346"/>
      <c r="BT99" s="1393"/>
      <c r="BU99" s="1391"/>
      <c r="BV99" s="1346"/>
      <c r="BW99" s="1346"/>
      <c r="BX99" s="1346"/>
      <c r="BY99" s="1346"/>
      <c r="BZ99" s="1346"/>
      <c r="CA99" s="1346"/>
      <c r="CB99" s="1346"/>
      <c r="CC99" s="1346">
        <v>1</v>
      </c>
      <c r="CD99" s="1346"/>
      <c r="CE99" s="1346"/>
      <c r="CF99" s="1346"/>
      <c r="CG99" s="1346"/>
      <c r="CH99" s="1346"/>
      <c r="CI99" s="1346"/>
      <c r="CJ99" s="1393"/>
      <c r="CK99" s="1389">
        <v>1</v>
      </c>
      <c r="CL99" s="1346"/>
      <c r="CM99" s="1346"/>
      <c r="CN99" s="1346"/>
      <c r="CO99" s="1392"/>
      <c r="CP99" s="1346"/>
      <c r="CQ99" s="1397">
        <v>1</v>
      </c>
      <c r="CR99" s="1346"/>
      <c r="CS99" s="1346"/>
      <c r="CT99" s="1390">
        <v>1</v>
      </c>
      <c r="CU99" s="1346"/>
      <c r="CV99" s="1346"/>
      <c r="CW99" s="1390">
        <v>1</v>
      </c>
      <c r="CX99" s="1346"/>
      <c r="CY99" s="1391"/>
      <c r="CZ99" s="1346">
        <v>1</v>
      </c>
      <c r="DA99" s="1346"/>
      <c r="DB99" s="1346"/>
      <c r="DC99" s="1346"/>
      <c r="DD99" s="1410">
        <v>1</v>
      </c>
      <c r="DE99" s="1346"/>
      <c r="DF99" s="1346"/>
      <c r="DG99" s="1346"/>
      <c r="DH99" s="1346"/>
      <c r="DI99" s="1346"/>
      <c r="DJ99" s="1422">
        <v>1</v>
      </c>
      <c r="DK99" s="1393"/>
      <c r="DL99" s="1391"/>
      <c r="DM99" s="1346"/>
      <c r="DN99" s="1346"/>
      <c r="DO99" s="1346"/>
      <c r="DP99" s="1346"/>
      <c r="DQ99" s="1346"/>
      <c r="DR99" s="1346"/>
      <c r="DS99" s="1346"/>
      <c r="DT99" s="1346"/>
      <c r="DU99" s="1422">
        <v>1</v>
      </c>
      <c r="DV99" s="1346"/>
      <c r="DW99" s="1346"/>
      <c r="DX99" s="1346"/>
      <c r="DY99" s="1393"/>
      <c r="DZ99" s="1391"/>
      <c r="EA99" s="1389"/>
      <c r="EB99" s="1346"/>
      <c r="EC99" s="1346"/>
      <c r="ED99" s="1346">
        <v>1</v>
      </c>
      <c r="EE99" s="1346"/>
      <c r="EF99" s="1346">
        <v>1</v>
      </c>
      <c r="EG99" s="1346"/>
      <c r="EH99" s="1346"/>
      <c r="EI99" s="1346"/>
      <c r="EJ99" s="1346"/>
      <c r="EK99" s="1392"/>
      <c r="EL99" s="1346"/>
      <c r="EM99" s="1455"/>
      <c r="EN99" s="1346"/>
      <c r="EO99" s="1346"/>
      <c r="EP99" s="1346">
        <v>1</v>
      </c>
      <c r="EQ99" s="1346"/>
      <c r="ER99" s="1346"/>
      <c r="ES99" s="1455"/>
      <c r="ET99" s="1455"/>
      <c r="EU99" s="1346"/>
      <c r="EV99" s="1346"/>
      <c r="EW99" s="1346"/>
      <c r="EX99" s="1392"/>
      <c r="EY99" s="1422">
        <v>1</v>
      </c>
      <c r="EZ99" s="1422">
        <v>1</v>
      </c>
      <c r="FA99" s="1422">
        <v>1</v>
      </c>
      <c r="FB99" s="1422">
        <v>1</v>
      </c>
      <c r="FC99" s="1422">
        <v>1</v>
      </c>
      <c r="FD99" s="1422">
        <v>1</v>
      </c>
      <c r="FE99" s="1422">
        <v>1</v>
      </c>
      <c r="FF99" s="218">
        <f>SUM(D99+G99+N99+R99+U99+Y99+AC99+AL99+AR99+AX99+BD99+BH99+BP99+CA99+CG99+CM99+CS99+CY99+DC99+DI99+DO99+DS99+DX99+EE99+EV99)</f>
        <v>0</v>
      </c>
      <c r="FG99" s="396">
        <f>SUM(H99+K99+O99+S99+V99+Z99+AD99+AG99+AI99+AM99+AO99+AS99+AU99+AY99+BA99+BE99+BI99+BK99+BQ99+BV99+CB99+CE99+CH99+CK99+CN99+CQ99+CT99+CW99+CZ99+DD99+DF99+DJ99+DM99+DP99+DT99+DV99+DY99+EB99+EF99+EP99+EW99)</f>
        <v>16</v>
      </c>
      <c r="FH99" s="396">
        <f>SUM(C99+I99+L99+P99+T99+W99+AA99+AE99+AH99+AJ99+AN99+AP99+AT99+AV99+BB99+BF99+BJ99+BN99+BR99+BY99+CC99+CF99+CI99+CL99+CO99+CR99+CU99+CX99+DA99+DE99+DG99+DK99+DN99+DQ99+DU99+DW99+DZ99+EC99+EI99+ER99+EX99)</f>
        <v>3</v>
      </c>
      <c r="FI99" s="396">
        <f>SUM(E99+F99+M99+AZ99+EM99+ES99+ET99)</f>
        <v>1</v>
      </c>
      <c r="FJ99" s="396">
        <f>SUM(J99+Q99+X99+AB99+AF99+AK99+AQ99+AW99+BC99+BG99+BO99+CD99+CJ99+CP99+CV99+DB99+DH99+DL99+DR99+EA99+ED99+EM99+EU99)</f>
        <v>2</v>
      </c>
      <c r="FK99" s="396">
        <f>SUM(BL99+BM99+BS99+BT99+BU99+BW99+BX99+BZ99+EG99+EH99+EJ99+EK99+EL99+EN99+EO99+EQ99+EY99+EZ99+FA99+FB99+FC99+FD99+FE99)</f>
        <v>7</v>
      </c>
      <c r="FL99" s="1291">
        <f>SUM(FF99:FK99)</f>
        <v>29</v>
      </c>
      <c r="FM99" s="1347" t="str">
        <f t="shared" si="30"/>
        <v/>
      </c>
      <c r="FN99" s="1347" t="str">
        <f t="shared" si="31"/>
        <v/>
      </c>
      <c r="FO99" s="1347" t="str">
        <f t="shared" si="32"/>
        <v/>
      </c>
      <c r="FP99" s="1347" t="str">
        <f t="shared" si="33"/>
        <v/>
      </c>
      <c r="FQ99" s="1347">
        <f t="shared" si="34"/>
        <v>1</v>
      </c>
      <c r="FR99" s="1347" t="str">
        <f t="shared" si="35"/>
        <v/>
      </c>
      <c r="FS99" s="1347" t="str">
        <f t="shared" si="36"/>
        <v/>
      </c>
      <c r="FT99" s="1347" t="str">
        <f t="shared" si="37"/>
        <v/>
      </c>
      <c r="FU99" s="1347" t="str">
        <f t="shared" si="38"/>
        <v/>
      </c>
    </row>
    <row r="100" spans="1:177" ht="16.5" thickBot="1" x14ac:dyDescent="0.3">
      <c r="A100" s="1338">
        <v>72</v>
      </c>
      <c r="B100" s="1152" t="s">
        <v>451</v>
      </c>
      <c r="C100" s="1288"/>
      <c r="D100" s="1346"/>
      <c r="E100" s="1400"/>
      <c r="F100" s="1400"/>
      <c r="G100" s="1346"/>
      <c r="H100" s="1346"/>
      <c r="I100" s="1346"/>
      <c r="J100" s="1346"/>
      <c r="K100" s="1346"/>
      <c r="L100" s="1346"/>
      <c r="M100" s="1400"/>
      <c r="N100" s="1346"/>
      <c r="O100" s="1346"/>
      <c r="P100" s="1346"/>
      <c r="Q100" s="1392"/>
      <c r="R100" s="1392"/>
      <c r="S100" s="1392"/>
      <c r="T100" s="1393"/>
      <c r="U100" s="1391"/>
      <c r="V100" s="1346"/>
      <c r="W100" s="1346"/>
      <c r="X100" s="1346"/>
      <c r="Y100" s="1346">
        <v>1</v>
      </c>
      <c r="Z100" s="1346"/>
      <c r="AA100" s="1346"/>
      <c r="AB100" s="1346"/>
      <c r="AC100" s="1346"/>
      <c r="AD100" s="1346"/>
      <c r="AE100" s="1346"/>
      <c r="AF100" s="1346"/>
      <c r="AG100" s="1346"/>
      <c r="AH100" s="1393"/>
      <c r="AI100" s="1391"/>
      <c r="AJ100" s="1346"/>
      <c r="AK100" s="1346"/>
      <c r="AL100" s="1346"/>
      <c r="AM100" s="1346"/>
      <c r="AN100" s="1346"/>
      <c r="AO100" s="1346"/>
      <c r="AP100" s="1392"/>
      <c r="AQ100" s="1392"/>
      <c r="AR100" s="1392"/>
      <c r="AS100" s="1392"/>
      <c r="AT100" s="1392"/>
      <c r="AU100" s="1393"/>
      <c r="AV100" s="1346"/>
      <c r="AW100" s="1389"/>
      <c r="AX100" s="1389"/>
      <c r="AY100" s="1346"/>
      <c r="AZ100" s="1400">
        <v>1</v>
      </c>
      <c r="BA100" s="1389"/>
      <c r="BB100" s="1346"/>
      <c r="BC100" s="1392"/>
      <c r="BD100" s="1393"/>
      <c r="BE100" s="1391"/>
      <c r="BF100" s="1346"/>
      <c r="BG100" s="1389"/>
      <c r="BH100" s="1346"/>
      <c r="BI100" s="1346"/>
      <c r="BJ100" s="1389"/>
      <c r="BK100" s="1346"/>
      <c r="BL100" s="1346"/>
      <c r="BM100" s="1346"/>
      <c r="BN100" s="1346"/>
      <c r="BO100" s="1346"/>
      <c r="BP100" s="1346"/>
      <c r="BQ100" s="1346"/>
      <c r="BR100" s="1346"/>
      <c r="BS100" s="1346"/>
      <c r="BT100" s="1393"/>
      <c r="BU100" s="1391"/>
      <c r="BV100" s="1346"/>
      <c r="BW100" s="1346"/>
      <c r="BX100" s="1346"/>
      <c r="BY100" s="1346"/>
      <c r="BZ100" s="1346"/>
      <c r="CA100" s="1346"/>
      <c r="CB100" s="1346"/>
      <c r="CC100" s="1346"/>
      <c r="CD100" s="1346"/>
      <c r="CE100" s="1346"/>
      <c r="CF100" s="1346"/>
      <c r="CG100" s="1346"/>
      <c r="CH100" s="1346"/>
      <c r="CI100" s="1346"/>
      <c r="CJ100" s="1393"/>
      <c r="CK100" s="1389"/>
      <c r="CL100" s="1346"/>
      <c r="CM100" s="1346"/>
      <c r="CN100" s="1346"/>
      <c r="CO100" s="1392"/>
      <c r="CP100" s="1346"/>
      <c r="CQ100" s="1346"/>
      <c r="CR100" s="1346">
        <v>1</v>
      </c>
      <c r="CS100" s="1346"/>
      <c r="CT100" s="1346"/>
      <c r="CU100" s="1346"/>
      <c r="CV100" s="1346"/>
      <c r="CW100" s="1346"/>
      <c r="CX100" s="1346"/>
      <c r="CY100" s="1391"/>
      <c r="CZ100" s="1346"/>
      <c r="DA100" s="1346"/>
      <c r="DB100" s="1346"/>
      <c r="DC100" s="1346"/>
      <c r="DD100" s="1346"/>
      <c r="DE100" s="1346"/>
      <c r="DF100" s="1346"/>
      <c r="DG100" s="1346"/>
      <c r="DH100" s="1346"/>
      <c r="DI100" s="1346"/>
      <c r="DJ100" s="1392"/>
      <c r="DK100" s="1393"/>
      <c r="DL100" s="1391"/>
      <c r="DM100" s="1346"/>
      <c r="DN100" s="1346"/>
      <c r="DO100" s="1346"/>
      <c r="DP100" s="1346"/>
      <c r="DQ100" s="1346"/>
      <c r="DR100" s="1346"/>
      <c r="DS100" s="1346"/>
      <c r="DT100" s="1346"/>
      <c r="DU100" s="1346"/>
      <c r="DV100" s="1346"/>
      <c r="DW100" s="1346"/>
      <c r="DX100" s="1346"/>
      <c r="DY100" s="1393"/>
      <c r="DZ100" s="1391"/>
      <c r="EA100" s="1389"/>
      <c r="EB100" s="1346"/>
      <c r="EC100" s="1346"/>
      <c r="ED100" s="1346"/>
      <c r="EE100" s="1346"/>
      <c r="EF100" s="1346"/>
      <c r="EG100" s="1346"/>
      <c r="EH100" s="1346"/>
      <c r="EI100" s="1346"/>
      <c r="EJ100" s="1346"/>
      <c r="EK100" s="1392"/>
      <c r="EL100" s="1346"/>
      <c r="EM100" s="1455"/>
      <c r="EN100" s="1346"/>
      <c r="EO100" s="1346"/>
      <c r="EP100" s="1346"/>
      <c r="EQ100" s="1346"/>
      <c r="ER100" s="1346"/>
      <c r="ES100" s="1455"/>
      <c r="ET100" s="1455"/>
      <c r="EU100" s="1346"/>
      <c r="EV100" s="1346"/>
      <c r="EW100" s="1346"/>
      <c r="EX100" s="1392"/>
      <c r="EY100" s="1391"/>
      <c r="EZ100" s="1346"/>
      <c r="FA100" s="1346"/>
      <c r="FB100" s="1346"/>
      <c r="FC100" s="1346"/>
      <c r="FD100" s="1346"/>
      <c r="FE100" s="1346"/>
      <c r="FF100" s="218">
        <f>SUM(D100+G100+N100+R100+U100+Y100+AC100+AL100+AR100+AX100+BD100+BH100+BP100+CA100+CG100+CM100+CS100+CY100+DC100+DI100+DO100+DS100+DX100+EE100+EV100)</f>
        <v>1</v>
      </c>
      <c r="FG100" s="396">
        <f>SUM(H100+K100+O100+S100+V100+Z100+AD100+AG100+AI100+AM100+AO100+AS100+AU100+AY100+BA100+BE100+BI100+BK100+BQ100+BV100+CB100+CE100+CH100+CK100+CN100+CQ100+CT100+CW100+CZ100+DD100+DF100+DJ100+DM100+DP100+DT100+DV100+DY100+EB100+EF100+EP100+EW100)</f>
        <v>0</v>
      </c>
      <c r="FH100" s="396">
        <f>SUM(C100+I100+L100+P100+T100+W100+AA100+AE100+AH100+AJ100+AN100+AP100+AT100+AV100+BB100+BF100+BJ100+BN100+BR100+BY100+CC100+CF100+CI100+CL100+CO100+CR100+CU100+CX100+DA100+DE100+DG100+DK100+DN100+DQ100+DU100+DW100+DZ100+EC100+EI100+ER100+EX100)</f>
        <v>1</v>
      </c>
      <c r="FI100" s="396">
        <f>SUM(E100+F100+M100+AZ100+EM100+ES100+ET100)</f>
        <v>1</v>
      </c>
      <c r="FJ100" s="396">
        <f>SUM(J100+Q100+X100+AB100+AF100+AK100+AQ100+AW100+BC100+BG100+BO100+CD100+CJ100+CP100+CV100+DB100+DH100+DL100+DR100+EA100+ED100+EM100+EU100)</f>
        <v>0</v>
      </c>
      <c r="FK100" s="396">
        <f>SUM(BL100+BM100+BS100+BT100+BU100+BW100+BX100+BZ100+EG100+EH100+EJ100+EK100+EL100+EN100+EO100+EQ100+EY100+EZ100+FA100+FB100+FC100+FD100+FE100)</f>
        <v>0</v>
      </c>
      <c r="FL100" s="1291">
        <f>SUM(FF100:FK100)</f>
        <v>3</v>
      </c>
      <c r="FM100" s="1347" t="str">
        <f t="shared" si="30"/>
        <v/>
      </c>
      <c r="FN100" s="1347">
        <f t="shared" si="31"/>
        <v>1</v>
      </c>
      <c r="FO100" s="1347" t="str">
        <f t="shared" si="32"/>
        <v/>
      </c>
      <c r="FP100" s="1347" t="str">
        <f t="shared" si="33"/>
        <v/>
      </c>
      <c r="FQ100" s="1347" t="str">
        <f t="shared" si="34"/>
        <v/>
      </c>
      <c r="FR100" s="1347" t="str">
        <f t="shared" si="35"/>
        <v/>
      </c>
      <c r="FS100" s="1347" t="str">
        <f t="shared" si="36"/>
        <v/>
      </c>
      <c r="FT100" s="1347" t="str">
        <f t="shared" si="37"/>
        <v/>
      </c>
      <c r="FU100" s="1347" t="str">
        <f t="shared" si="38"/>
        <v/>
      </c>
    </row>
    <row r="101" spans="1:177" ht="16.5" thickBot="1" x14ac:dyDescent="0.3">
      <c r="A101" s="1338">
        <v>73</v>
      </c>
      <c r="B101" s="1152" t="s">
        <v>1496</v>
      </c>
      <c r="C101" s="1288">
        <v>1</v>
      </c>
      <c r="D101" s="1346"/>
      <c r="E101" s="1400"/>
      <c r="F101" s="1400"/>
      <c r="G101" s="1346"/>
      <c r="H101" s="1346"/>
      <c r="I101" s="1346"/>
      <c r="J101" s="1346"/>
      <c r="K101" s="1346"/>
      <c r="L101" s="1346"/>
      <c r="M101" s="1400"/>
      <c r="N101" s="1346"/>
      <c r="O101" s="1346"/>
      <c r="P101" s="1346">
        <v>1</v>
      </c>
      <c r="Q101" s="1392"/>
      <c r="R101" s="1392"/>
      <c r="S101" s="1392"/>
      <c r="T101" s="1393"/>
      <c r="U101" s="1391"/>
      <c r="V101" s="1346"/>
      <c r="W101" s="1399"/>
      <c r="X101" s="1399"/>
      <c r="Y101" s="1399">
        <v>1</v>
      </c>
      <c r="Z101" s="1346"/>
      <c r="AA101" s="1399">
        <v>1</v>
      </c>
      <c r="AB101" s="1399"/>
      <c r="AC101" s="1346"/>
      <c r="AD101" s="1346"/>
      <c r="AE101" s="1346">
        <v>1</v>
      </c>
      <c r="AF101" s="1346"/>
      <c r="AG101" s="1346"/>
      <c r="AH101" s="1393"/>
      <c r="AI101" s="1391"/>
      <c r="AJ101" s="1346"/>
      <c r="AK101" s="1346"/>
      <c r="AL101" s="1346"/>
      <c r="AM101" s="1346"/>
      <c r="AN101" s="1346"/>
      <c r="AO101" s="1346"/>
      <c r="AP101" s="1392">
        <v>1</v>
      </c>
      <c r="AQ101" s="1392"/>
      <c r="AR101" s="1392"/>
      <c r="AS101" s="1392"/>
      <c r="AT101" s="1392"/>
      <c r="AU101" s="1393"/>
      <c r="AV101" s="1346"/>
      <c r="AW101" s="1389"/>
      <c r="AX101" s="1389"/>
      <c r="AY101" s="1346"/>
      <c r="AZ101" s="1400">
        <v>1</v>
      </c>
      <c r="BA101" s="1389"/>
      <c r="BB101" s="1346"/>
      <c r="BC101" s="1392"/>
      <c r="BD101" s="1393"/>
      <c r="BE101" s="1391"/>
      <c r="BF101" s="1346"/>
      <c r="BG101" s="1389"/>
      <c r="BH101" s="1346"/>
      <c r="BI101" s="1346"/>
      <c r="BJ101" s="1389"/>
      <c r="BK101" s="1346"/>
      <c r="BL101" s="1346"/>
      <c r="BM101" s="1346"/>
      <c r="BN101" s="1346"/>
      <c r="BO101" s="1346"/>
      <c r="BP101" s="1346"/>
      <c r="BQ101" s="1346"/>
      <c r="BR101" s="1346"/>
      <c r="BS101" s="1346">
        <v>1</v>
      </c>
      <c r="BT101" s="1393"/>
      <c r="BU101" s="1391"/>
      <c r="BV101" s="1346"/>
      <c r="BW101" s="1346"/>
      <c r="BX101" s="1346"/>
      <c r="BY101" s="1346"/>
      <c r="BZ101" s="1346"/>
      <c r="CA101" s="1346"/>
      <c r="CB101" s="1346"/>
      <c r="CC101" s="1346"/>
      <c r="CD101" s="1346"/>
      <c r="CE101" s="1346"/>
      <c r="CF101" s="1346"/>
      <c r="CG101" s="1346"/>
      <c r="CH101" s="1346"/>
      <c r="CI101" s="1346"/>
      <c r="CJ101" s="1393"/>
      <c r="CK101" s="1389"/>
      <c r="CL101" s="1346"/>
      <c r="CM101" s="1346"/>
      <c r="CN101" s="1346"/>
      <c r="CO101" s="1392"/>
      <c r="CP101" s="1346"/>
      <c r="CQ101" s="1346"/>
      <c r="CR101" s="1346">
        <v>1</v>
      </c>
      <c r="CS101" s="1346"/>
      <c r="CT101" s="1346"/>
      <c r="CU101" s="1346"/>
      <c r="CV101" s="1346"/>
      <c r="CW101" s="1346"/>
      <c r="CX101" s="1346"/>
      <c r="CY101" s="1391"/>
      <c r="CZ101" s="1346"/>
      <c r="DA101" s="1346"/>
      <c r="DB101" s="1346"/>
      <c r="DC101" s="1346"/>
      <c r="DD101" s="1346"/>
      <c r="DE101" s="1346"/>
      <c r="DF101" s="1346"/>
      <c r="DG101" s="1346"/>
      <c r="DH101" s="1346"/>
      <c r="DI101" s="1346"/>
      <c r="DJ101" s="1392"/>
      <c r="DK101" s="1393">
        <v>1</v>
      </c>
      <c r="DL101" s="1391"/>
      <c r="DM101" s="1346"/>
      <c r="DN101" s="1346"/>
      <c r="DO101" s="1346"/>
      <c r="DP101" s="1346"/>
      <c r="DQ101" s="1346"/>
      <c r="DR101" s="1346"/>
      <c r="DS101" s="1346"/>
      <c r="DT101" s="1346">
        <v>1</v>
      </c>
      <c r="DU101" s="1346"/>
      <c r="DV101" s="1346"/>
      <c r="DW101" s="1346"/>
      <c r="DX101" s="1346"/>
      <c r="DY101" s="1393"/>
      <c r="DZ101" s="1391"/>
      <c r="EA101" s="1389"/>
      <c r="EB101" s="1346"/>
      <c r="EC101" s="1346"/>
      <c r="ED101" s="1346"/>
      <c r="EE101" s="1346"/>
      <c r="EF101" s="1346"/>
      <c r="EG101" s="1346"/>
      <c r="EH101" s="1346"/>
      <c r="EI101" s="1346"/>
      <c r="EJ101" s="1346"/>
      <c r="EK101" s="1392"/>
      <c r="EL101" s="1346"/>
      <c r="EM101" s="1455"/>
      <c r="EN101" s="1346"/>
      <c r="EO101" s="1346"/>
      <c r="EP101" s="1346"/>
      <c r="EQ101" s="1346"/>
      <c r="ER101" s="1346"/>
      <c r="ES101" s="1455"/>
      <c r="ET101" s="1455"/>
      <c r="EU101" s="1346"/>
      <c r="EV101" s="1346"/>
      <c r="EW101" s="1346"/>
      <c r="EX101" s="1392"/>
      <c r="EY101" s="1391"/>
      <c r="EZ101" s="1346"/>
      <c r="FA101" s="1346"/>
      <c r="FB101" s="1346"/>
      <c r="FC101" s="1346"/>
      <c r="FD101" s="1346"/>
      <c r="FE101" s="1346"/>
      <c r="FF101" s="218">
        <f>SUM(D101+G101+N101+R101+U101+Y101+AC101+AL101+AR101+AX101+BD101+BH101+BP101+CA101+CG101+CM101+CS101+CY101+DC101+DI101+DO101+DS101+DX101+EE101+EV101)</f>
        <v>1</v>
      </c>
      <c r="FG101" s="396">
        <f>SUM(H101+K101+O101+S101+V101+Z101+AD101+AG101+AI101+AM101+AO101+AS101+AU101+AY101+BA101+BE101+BI101+BK101+BQ101+BV101+CB101+CE101+CH101+CK101+CN101+CQ101+CT101+CW101+CZ101+DD101+DF101+DJ101+DM101+DP101+DT101+DV101+DY101+EB101+EF101+EP101+EW101)</f>
        <v>1</v>
      </c>
      <c r="FH101" s="396">
        <f>SUM(C101+I101+L101+P101+T101+W101+AA101+AE101+AH101+AJ101+AN101+AP101+AT101+AV101+BB101+BF101+BJ101+BN101+BR101+BY101+CC101+CF101+CI101+CL101+CO101+CR101+CU101+CX101+DA101+DE101+DG101+DK101+DN101+DQ101+DU101+DW101+DZ101+EC101+EI101+ER101+EX101)</f>
        <v>7</v>
      </c>
      <c r="FI101" s="396">
        <f>SUM(E101+F101+M101+AZ101+EM101+ES101+ET101)</f>
        <v>1</v>
      </c>
      <c r="FJ101" s="396">
        <f>SUM(J101+Q101+X101+AB101+AF101+AK101+AQ101+AW101+BC101+BG101+BO101+CD101+CJ101+CP101+CV101+DB101+DH101+DL101+DR101+EA101+ED101+EM101+EU101)</f>
        <v>0</v>
      </c>
      <c r="FK101" s="396">
        <f>SUM(BL101+BM101+BS101+BT101+BU101+BW101+BX101+BZ101+EG101+EH101+EJ101+EK101+EL101+EN101+EO101+EQ101+EY101+EZ101+FA101+FB101+FC101+FD101+FE101)</f>
        <v>1</v>
      </c>
      <c r="FL101" s="1291">
        <f>SUM(FF101:FK101)</f>
        <v>11</v>
      </c>
      <c r="FM101" s="1347" t="str">
        <f t="shared" si="30"/>
        <v/>
      </c>
      <c r="FN101" s="1347" t="str">
        <f t="shared" si="31"/>
        <v/>
      </c>
      <c r="FO101" s="1347" t="str">
        <f t="shared" si="32"/>
        <v/>
      </c>
      <c r="FP101" s="1347">
        <f t="shared" si="33"/>
        <v>1</v>
      </c>
      <c r="FQ101" s="1347" t="str">
        <f t="shared" si="34"/>
        <v/>
      </c>
      <c r="FR101" s="1347" t="str">
        <f t="shared" si="35"/>
        <v/>
      </c>
      <c r="FS101" s="1347" t="str">
        <f t="shared" si="36"/>
        <v/>
      </c>
      <c r="FT101" s="1347" t="str">
        <f t="shared" si="37"/>
        <v/>
      </c>
      <c r="FU101" s="1347" t="str">
        <f t="shared" si="38"/>
        <v/>
      </c>
    </row>
    <row r="102" spans="1:177" ht="16.5" thickBot="1" x14ac:dyDescent="0.3">
      <c r="A102" s="1338"/>
      <c r="B102" s="1373" t="s">
        <v>1588</v>
      </c>
      <c r="C102" s="1288"/>
      <c r="D102" s="1346"/>
      <c r="E102" s="1400"/>
      <c r="F102" s="1400"/>
      <c r="G102" s="1346"/>
      <c r="H102" s="1346"/>
      <c r="I102" s="1346"/>
      <c r="J102" s="1346"/>
      <c r="K102" s="1346"/>
      <c r="L102" s="1346"/>
      <c r="M102" s="1400"/>
      <c r="N102" s="1346"/>
      <c r="O102" s="1346"/>
      <c r="P102" s="1346"/>
      <c r="Q102" s="1392"/>
      <c r="R102" s="1392"/>
      <c r="S102" s="1392"/>
      <c r="T102" s="1393"/>
      <c r="U102" s="1391"/>
      <c r="V102" s="1346"/>
      <c r="W102" s="1399"/>
      <c r="X102" s="1399"/>
      <c r="Y102" s="1399"/>
      <c r="Z102" s="1346"/>
      <c r="AA102" s="1399"/>
      <c r="AB102" s="1399"/>
      <c r="AC102" s="1346"/>
      <c r="AD102" s="1346"/>
      <c r="AE102" s="1346"/>
      <c r="AF102" s="1346"/>
      <c r="AG102" s="1346"/>
      <c r="AH102" s="1393"/>
      <c r="AI102" s="1391"/>
      <c r="AJ102" s="1346"/>
      <c r="AK102" s="1346"/>
      <c r="AL102" s="1346"/>
      <c r="AM102" s="1346"/>
      <c r="AN102" s="1346"/>
      <c r="AO102" s="1346"/>
      <c r="AP102" s="1392"/>
      <c r="AQ102" s="1392"/>
      <c r="AR102" s="1392"/>
      <c r="AS102" s="1392"/>
      <c r="AT102" s="1392"/>
      <c r="AU102" s="1393"/>
      <c r="AV102" s="1394"/>
      <c r="AW102" s="1389"/>
      <c r="AX102" s="1389"/>
      <c r="AY102" s="1346"/>
      <c r="AZ102" s="1400"/>
      <c r="BA102" s="1389"/>
      <c r="BB102" s="1346"/>
      <c r="BC102" s="1392"/>
      <c r="BD102" s="1393"/>
      <c r="BE102" s="1391"/>
      <c r="BF102" s="1346"/>
      <c r="BG102" s="1389"/>
      <c r="BH102" s="1346"/>
      <c r="BI102" s="1346"/>
      <c r="BJ102" s="1389"/>
      <c r="BK102" s="1346"/>
      <c r="BL102" s="1346"/>
      <c r="BM102" s="1346"/>
      <c r="BN102" s="1346"/>
      <c r="BO102" s="1346"/>
      <c r="BP102" s="1346"/>
      <c r="BQ102" s="1346"/>
      <c r="BR102" s="1346"/>
      <c r="BS102" s="1346"/>
      <c r="BT102" s="1393"/>
      <c r="BU102" s="1391"/>
      <c r="BV102" s="1346"/>
      <c r="BW102" s="1346"/>
      <c r="BX102" s="1346"/>
      <c r="BY102" s="1346"/>
      <c r="BZ102" s="1346"/>
      <c r="CA102" s="1346"/>
      <c r="CB102" s="1346"/>
      <c r="CC102" s="1346"/>
      <c r="CD102" s="1346"/>
      <c r="CE102" s="1346"/>
      <c r="CF102" s="1346"/>
      <c r="CG102" s="1346"/>
      <c r="CH102" s="1346"/>
      <c r="CI102" s="1346"/>
      <c r="CJ102" s="1393"/>
      <c r="CK102" s="1389"/>
      <c r="CL102" s="1346"/>
      <c r="CM102" s="1346"/>
      <c r="CN102" s="1346"/>
      <c r="CO102" s="1392"/>
      <c r="CP102" s="1346"/>
      <c r="CQ102" s="1346"/>
      <c r="CR102" s="1346"/>
      <c r="CS102" s="1346"/>
      <c r="CT102" s="1346"/>
      <c r="CU102" s="1346"/>
      <c r="CV102" s="1346"/>
      <c r="CW102" s="1346"/>
      <c r="CX102" s="1346"/>
      <c r="CY102" s="1391"/>
      <c r="CZ102" s="1346"/>
      <c r="DA102" s="1346"/>
      <c r="DB102" s="1346"/>
      <c r="DC102" s="1346"/>
      <c r="DD102" s="1346"/>
      <c r="DE102" s="1346"/>
      <c r="DF102" s="1346"/>
      <c r="DG102" s="1346"/>
      <c r="DH102" s="1346"/>
      <c r="DI102" s="1346"/>
      <c r="DJ102" s="1392"/>
      <c r="DK102" s="1393"/>
      <c r="DL102" s="1391"/>
      <c r="DM102" s="1346"/>
      <c r="DN102" s="1346"/>
      <c r="DO102" s="1346"/>
      <c r="DP102" s="1346"/>
      <c r="DQ102" s="1346"/>
      <c r="DR102" s="1346"/>
      <c r="DS102" s="1346"/>
      <c r="DT102" s="1346"/>
      <c r="DU102" s="1346"/>
      <c r="DV102" s="1346"/>
      <c r="DW102" s="1346"/>
      <c r="DX102" s="1346"/>
      <c r="DY102" s="1393"/>
      <c r="DZ102" s="1391"/>
      <c r="EA102" s="1389"/>
      <c r="EB102" s="1346"/>
      <c r="EC102" s="1346"/>
      <c r="ED102" s="1346"/>
      <c r="EE102" s="1346"/>
      <c r="EF102" s="1346"/>
      <c r="EG102" s="1346"/>
      <c r="EH102" s="1346"/>
      <c r="EI102" s="1346"/>
      <c r="EJ102" s="1346"/>
      <c r="EK102" s="1392"/>
      <c r="EL102" s="1346"/>
      <c r="EM102" s="1455"/>
      <c r="EN102" s="1346"/>
      <c r="EO102" s="1346"/>
      <c r="EP102" s="1346"/>
      <c r="EQ102" s="1346"/>
      <c r="ER102" s="1346"/>
      <c r="ES102" s="1455"/>
      <c r="ET102" s="1455"/>
      <c r="EU102" s="1346"/>
      <c r="EV102" s="1346"/>
      <c r="EW102" s="1346"/>
      <c r="EX102" s="1392"/>
      <c r="EY102" s="1391"/>
      <c r="EZ102" s="1346"/>
      <c r="FA102" s="1346"/>
      <c r="FB102" s="1346"/>
      <c r="FC102" s="1346"/>
      <c r="FD102" s="1346"/>
      <c r="FE102" s="1346"/>
      <c r="FF102" s="218"/>
      <c r="FG102" s="396"/>
      <c r="FH102" s="396"/>
      <c r="FI102" s="396"/>
      <c r="FJ102" s="396"/>
      <c r="FK102" s="396"/>
      <c r="FL102" s="1291"/>
      <c r="FM102" s="1347"/>
      <c r="FN102" s="1347"/>
      <c r="FO102" s="1347"/>
      <c r="FP102" s="1347"/>
      <c r="FQ102" s="1347"/>
      <c r="FR102" s="1347"/>
      <c r="FS102" s="1347"/>
      <c r="FT102" s="1347"/>
      <c r="FU102" s="1347" t="str">
        <f t="shared" si="38"/>
        <v/>
      </c>
    </row>
    <row r="103" spans="1:177" ht="16.5" thickBot="1" x14ac:dyDescent="0.3">
      <c r="A103" s="1338">
        <v>74</v>
      </c>
      <c r="B103" s="1152" t="s">
        <v>802</v>
      </c>
      <c r="C103" s="1389"/>
      <c r="D103" s="1346">
        <v>1</v>
      </c>
      <c r="E103" s="1400"/>
      <c r="F103" s="1400"/>
      <c r="G103" s="1346"/>
      <c r="H103" s="1346"/>
      <c r="I103" s="1346"/>
      <c r="J103" s="1346"/>
      <c r="K103" s="1346"/>
      <c r="L103" s="1346"/>
      <c r="M103" s="1400">
        <v>1</v>
      </c>
      <c r="N103" s="1346"/>
      <c r="O103" s="1346"/>
      <c r="P103" s="1346"/>
      <c r="Q103" s="1392"/>
      <c r="R103" s="1392"/>
      <c r="S103" s="1392"/>
      <c r="T103" s="1393">
        <v>1</v>
      </c>
      <c r="U103" s="1391"/>
      <c r="V103" s="1346"/>
      <c r="W103" s="1346"/>
      <c r="X103" s="1346"/>
      <c r="Y103" s="1346"/>
      <c r="Z103" s="1346"/>
      <c r="AA103" s="1346"/>
      <c r="AB103" s="1346"/>
      <c r="AC103" s="1346"/>
      <c r="AD103" s="1346"/>
      <c r="AE103" s="1346"/>
      <c r="AF103" s="1346"/>
      <c r="AG103" s="1346"/>
      <c r="AH103" s="1393">
        <v>1</v>
      </c>
      <c r="AI103" s="1391"/>
      <c r="AJ103" s="1346"/>
      <c r="AK103" s="1346"/>
      <c r="AL103" s="1346"/>
      <c r="AM103" s="1346"/>
      <c r="AN103" s="1346"/>
      <c r="AO103" s="1346"/>
      <c r="AP103" s="1392">
        <v>1</v>
      </c>
      <c r="AQ103" s="1392"/>
      <c r="AR103" s="1392"/>
      <c r="AS103" s="1392"/>
      <c r="AT103" s="1392"/>
      <c r="AU103" s="1393"/>
      <c r="AV103" s="1394"/>
      <c r="AW103" s="1389"/>
      <c r="AX103" s="1389"/>
      <c r="AY103" s="1346"/>
      <c r="AZ103" s="1400">
        <v>1</v>
      </c>
      <c r="BA103" s="1389"/>
      <c r="BB103" s="1346"/>
      <c r="BC103" s="1392"/>
      <c r="BD103" s="1393"/>
      <c r="BE103" s="1391"/>
      <c r="BF103" s="1346"/>
      <c r="BG103" s="1389"/>
      <c r="BH103" s="1346"/>
      <c r="BI103" s="1346"/>
      <c r="BJ103" s="1389">
        <v>1</v>
      </c>
      <c r="BK103" s="1346"/>
      <c r="BL103" s="1346"/>
      <c r="BM103" s="1346"/>
      <c r="BN103" s="1346"/>
      <c r="BO103" s="1346"/>
      <c r="BP103" s="1346"/>
      <c r="BQ103" s="1346"/>
      <c r="BR103" s="1346"/>
      <c r="BS103" s="1346"/>
      <c r="BT103" s="1393"/>
      <c r="BU103" s="1391"/>
      <c r="BV103" s="1346"/>
      <c r="BW103" s="1346"/>
      <c r="BX103" s="1346"/>
      <c r="BY103" s="1346"/>
      <c r="BZ103" s="1346"/>
      <c r="CA103" s="1346"/>
      <c r="CB103" s="1346"/>
      <c r="CC103" s="1346">
        <v>1</v>
      </c>
      <c r="CD103" s="1346"/>
      <c r="CE103" s="1346"/>
      <c r="CF103" s="1346"/>
      <c r="CG103" s="1346"/>
      <c r="CH103" s="1346"/>
      <c r="CI103" s="1346">
        <v>1</v>
      </c>
      <c r="CJ103" s="1393"/>
      <c r="CK103" s="1389"/>
      <c r="CL103" s="1346"/>
      <c r="CM103" s="1346"/>
      <c r="CN103" s="1346"/>
      <c r="CO103" s="1392">
        <v>1</v>
      </c>
      <c r="CP103" s="1346"/>
      <c r="CQ103" s="1346"/>
      <c r="CR103" s="1346"/>
      <c r="CS103" s="1346"/>
      <c r="CT103" s="1346"/>
      <c r="CU103" s="1346"/>
      <c r="CV103" s="1346"/>
      <c r="CW103" s="1346"/>
      <c r="CX103" s="1346"/>
      <c r="CY103" s="1391"/>
      <c r="CZ103" s="1346"/>
      <c r="DA103" s="1346"/>
      <c r="DB103" s="1346"/>
      <c r="DC103" s="1346"/>
      <c r="DD103" s="1346"/>
      <c r="DE103" s="1346">
        <v>1</v>
      </c>
      <c r="DF103" s="1346"/>
      <c r="DG103" s="1346"/>
      <c r="DH103" s="1346"/>
      <c r="DI103" s="1346"/>
      <c r="DJ103" s="1392"/>
      <c r="DK103" s="1393">
        <v>1</v>
      </c>
      <c r="DL103" s="1391"/>
      <c r="DM103" s="1346"/>
      <c r="DN103" s="1346"/>
      <c r="DO103" s="1346"/>
      <c r="DP103" s="1346"/>
      <c r="DQ103" s="1346"/>
      <c r="DR103" s="1346"/>
      <c r="DS103" s="1346"/>
      <c r="DT103" s="1346"/>
      <c r="DU103" s="1346"/>
      <c r="DV103" s="1346"/>
      <c r="DW103" s="1346"/>
      <c r="DX103" s="1346"/>
      <c r="DY103" s="1393"/>
      <c r="DZ103" s="1391"/>
      <c r="EA103" s="1389"/>
      <c r="EB103" s="1346"/>
      <c r="EC103" s="1346">
        <v>1</v>
      </c>
      <c r="ED103" s="1346"/>
      <c r="EE103" s="1346"/>
      <c r="EF103" s="1346"/>
      <c r="EG103" s="1346"/>
      <c r="EH103" s="1346"/>
      <c r="EI103" s="1346"/>
      <c r="EJ103" s="1346"/>
      <c r="EK103" s="1392"/>
      <c r="EL103" s="1346"/>
      <c r="EM103" s="1455"/>
      <c r="EN103" s="1346">
        <v>1</v>
      </c>
      <c r="EO103" s="1346">
        <v>1</v>
      </c>
      <c r="EP103" s="1346"/>
      <c r="EQ103" s="1346">
        <v>1</v>
      </c>
      <c r="ER103" s="1346"/>
      <c r="ES103" s="1455">
        <v>1</v>
      </c>
      <c r="ET103" s="1455"/>
      <c r="EU103" s="1346"/>
      <c r="EV103" s="1346"/>
      <c r="EW103" s="1346"/>
      <c r="EX103" s="1392"/>
      <c r="EY103" s="1391"/>
      <c r="EZ103" s="1346"/>
      <c r="FA103" s="1346"/>
      <c r="FB103" s="1346"/>
      <c r="FC103" s="1346"/>
      <c r="FD103" s="1346"/>
      <c r="FE103" s="1346"/>
      <c r="FF103" s="218">
        <f>SUM(D103+G103+N103+R103+U103+Y103+AC103+AL103+AR103+AX103+BD103+BH103+BP103+CA103+CG103+CM103+CS103+CY103+DC103+DI103+DO103+DS103+DX103+EE103+EV103)</f>
        <v>1</v>
      </c>
      <c r="FG103" s="396">
        <f>SUM(H103+K103+O103+S103+V103+Z103+AD103+AG103+AI103+AM103+AO103+AS103+AU103+AY103+BA103+BE103+BI103+BK103+BQ103+BV103+CB103+CE103+CH103+CK103+CN103+CQ103+CT103+CW103+CZ103+DD103+DF103+DJ103+DM103+DP103+DT103+DV103+DY103+EB103+EF103+EP103+EW103)</f>
        <v>0</v>
      </c>
      <c r="FH103" s="396">
        <f>SUM(C103+I103+L103+P103+T103+W103+AA103+AE103+AH103+AJ103+AN103+AP103+AT103+AV103+BB103+BF103+BJ103+BN103+BR103+BY103+CC103+CF103+CI103+CL103+CO103+CR103+CU103+CX103+DA103+DE103+DG103+DK103+DN103+DQ103+DU103+DW103+DZ103+EC103+EI103+ER103+EX103)</f>
        <v>10</v>
      </c>
      <c r="FI103" s="396">
        <f>SUM(E103+F103+M103+AZ103+EM103+ES103+ET103)</f>
        <v>3</v>
      </c>
      <c r="FJ103" s="396">
        <f>SUM(J103+Q103+X103+AB103+AF103+AK103+AQ103+AW103+BC103+BG103+BO103+CD103+CJ103+CP103+CV103+DB103+DH103+DL103+DR103+EA103+ED103+EM103+EU103)</f>
        <v>0</v>
      </c>
      <c r="FK103" s="396">
        <f>SUM(BL103+BM103+BS103+BT103+BU103+BW103+BX103+BZ103+EG103+EH103+EJ103+EK103+EL103+EN103+EO103+EQ103+EY103+EZ103+FA103+FB103+FC103+FD103+FE103)</f>
        <v>3</v>
      </c>
      <c r="FL103" s="1291">
        <f>SUM(FF103:FK103)</f>
        <v>17</v>
      </c>
      <c r="FM103" s="1347" t="str">
        <f t="shared" si="30"/>
        <v/>
      </c>
      <c r="FN103" s="1347" t="str">
        <f t="shared" si="31"/>
        <v/>
      </c>
      <c r="FO103" s="1347" t="str">
        <f t="shared" si="32"/>
        <v/>
      </c>
      <c r="FP103" s="1347">
        <f t="shared" si="33"/>
        <v>1</v>
      </c>
      <c r="FQ103" s="1347" t="str">
        <f t="shared" si="34"/>
        <v/>
      </c>
      <c r="FR103" s="1347" t="str">
        <f t="shared" si="35"/>
        <v/>
      </c>
      <c r="FS103" s="1347" t="str">
        <f t="shared" si="36"/>
        <v/>
      </c>
      <c r="FT103" s="1347" t="str">
        <f t="shared" si="37"/>
        <v/>
      </c>
      <c r="FU103" s="1347" t="str">
        <f t="shared" si="38"/>
        <v/>
      </c>
    </row>
    <row r="104" spans="1:177" ht="16.5" thickBot="1" x14ac:dyDescent="0.3">
      <c r="A104" s="1338"/>
      <c r="B104" s="1373" t="s">
        <v>1418</v>
      </c>
      <c r="C104" s="1389"/>
      <c r="D104" s="1346"/>
      <c r="E104" s="1400"/>
      <c r="F104" s="1400"/>
      <c r="G104" s="1346"/>
      <c r="H104" s="1346"/>
      <c r="I104" s="1346"/>
      <c r="J104" s="1346"/>
      <c r="K104" s="1346"/>
      <c r="L104" s="1346"/>
      <c r="M104" s="1400"/>
      <c r="N104" s="1346"/>
      <c r="O104" s="1346"/>
      <c r="P104" s="1346"/>
      <c r="Q104" s="1392"/>
      <c r="R104" s="1392"/>
      <c r="S104" s="1392"/>
      <c r="T104" s="1393"/>
      <c r="U104" s="1391"/>
      <c r="V104" s="1346"/>
      <c r="W104" s="1346"/>
      <c r="X104" s="1346"/>
      <c r="Y104" s="1346"/>
      <c r="Z104" s="1346"/>
      <c r="AA104" s="1346"/>
      <c r="AB104" s="1346"/>
      <c r="AC104" s="1346"/>
      <c r="AD104" s="1346"/>
      <c r="AE104" s="1346"/>
      <c r="AF104" s="1346"/>
      <c r="AG104" s="1346"/>
      <c r="AH104" s="1393"/>
      <c r="AI104" s="1391"/>
      <c r="AJ104" s="1346"/>
      <c r="AK104" s="1346"/>
      <c r="AL104" s="1346"/>
      <c r="AM104" s="1346"/>
      <c r="AN104" s="1346"/>
      <c r="AO104" s="1346"/>
      <c r="AP104" s="1392"/>
      <c r="AQ104" s="1392"/>
      <c r="AR104" s="1392"/>
      <c r="AS104" s="1392"/>
      <c r="AT104" s="1392"/>
      <c r="AU104" s="1393"/>
      <c r="AV104" s="1394"/>
      <c r="AW104" s="1389"/>
      <c r="AX104" s="1389"/>
      <c r="AY104" s="1346"/>
      <c r="AZ104" s="1400"/>
      <c r="BA104" s="1389"/>
      <c r="BB104" s="1346"/>
      <c r="BC104" s="1392"/>
      <c r="BD104" s="1393"/>
      <c r="BE104" s="1391"/>
      <c r="BF104" s="1346"/>
      <c r="BG104" s="1389"/>
      <c r="BH104" s="1346"/>
      <c r="BI104" s="1346"/>
      <c r="BJ104" s="1389"/>
      <c r="BK104" s="1346"/>
      <c r="BL104" s="1346"/>
      <c r="BM104" s="1346"/>
      <c r="BN104" s="1346"/>
      <c r="BO104" s="1346"/>
      <c r="BP104" s="1346"/>
      <c r="BQ104" s="1346"/>
      <c r="BR104" s="1346"/>
      <c r="BS104" s="1346"/>
      <c r="BT104" s="1393"/>
      <c r="BU104" s="1391"/>
      <c r="BV104" s="1346"/>
      <c r="BW104" s="1346"/>
      <c r="BX104" s="1346"/>
      <c r="BY104" s="1346"/>
      <c r="BZ104" s="1346"/>
      <c r="CA104" s="1346"/>
      <c r="CB104" s="1346"/>
      <c r="CC104" s="1346"/>
      <c r="CD104" s="1346"/>
      <c r="CE104" s="1346"/>
      <c r="CF104" s="1346"/>
      <c r="CG104" s="1346"/>
      <c r="CH104" s="1346"/>
      <c r="CI104" s="1346"/>
      <c r="CJ104" s="1393"/>
      <c r="CK104" s="1389"/>
      <c r="CL104" s="1346"/>
      <c r="CM104" s="1346"/>
      <c r="CN104" s="1346"/>
      <c r="CO104" s="1392"/>
      <c r="CP104" s="1346"/>
      <c r="CQ104" s="1346"/>
      <c r="CR104" s="1346"/>
      <c r="CS104" s="1346"/>
      <c r="CT104" s="1346"/>
      <c r="CU104" s="1346"/>
      <c r="CV104" s="1346"/>
      <c r="CW104" s="1346"/>
      <c r="CX104" s="1346"/>
      <c r="CY104" s="1391"/>
      <c r="CZ104" s="1346"/>
      <c r="DA104" s="1346"/>
      <c r="DB104" s="1346"/>
      <c r="DC104" s="1346"/>
      <c r="DD104" s="1346"/>
      <c r="DE104" s="1346"/>
      <c r="DF104" s="1346"/>
      <c r="DG104" s="1346"/>
      <c r="DH104" s="1346"/>
      <c r="DI104" s="1346"/>
      <c r="DJ104" s="1392"/>
      <c r="DK104" s="1393"/>
      <c r="DL104" s="1391"/>
      <c r="DM104" s="1346"/>
      <c r="DN104" s="1346"/>
      <c r="DO104" s="1346"/>
      <c r="DP104" s="1346"/>
      <c r="DQ104" s="1346"/>
      <c r="DR104" s="1346"/>
      <c r="DS104" s="1346"/>
      <c r="DT104" s="1346"/>
      <c r="DU104" s="1346"/>
      <c r="DV104" s="1346"/>
      <c r="DW104" s="1346"/>
      <c r="DX104" s="1346"/>
      <c r="DY104" s="1393"/>
      <c r="DZ104" s="1391"/>
      <c r="EA104" s="1389"/>
      <c r="EB104" s="1346"/>
      <c r="EC104" s="1346"/>
      <c r="ED104" s="1346"/>
      <c r="EE104" s="1346"/>
      <c r="EF104" s="1346"/>
      <c r="EG104" s="1346"/>
      <c r="EH104" s="1346"/>
      <c r="EI104" s="1346"/>
      <c r="EJ104" s="1346"/>
      <c r="EK104" s="1392"/>
      <c r="EL104" s="1346"/>
      <c r="EM104" s="1455"/>
      <c r="EN104" s="1346"/>
      <c r="EO104" s="1346"/>
      <c r="EP104" s="1346"/>
      <c r="EQ104" s="1346"/>
      <c r="ER104" s="1346"/>
      <c r="ES104" s="1455"/>
      <c r="ET104" s="1455"/>
      <c r="EU104" s="1346"/>
      <c r="EV104" s="1346"/>
      <c r="EW104" s="1346"/>
      <c r="EX104" s="1392"/>
      <c r="EY104" s="1391"/>
      <c r="EZ104" s="1346"/>
      <c r="FA104" s="1346"/>
      <c r="FB104" s="1346"/>
      <c r="FC104" s="1346"/>
      <c r="FD104" s="1346"/>
      <c r="FE104" s="1346"/>
      <c r="FF104" s="218"/>
      <c r="FG104" s="396"/>
      <c r="FH104" s="396"/>
      <c r="FI104" s="396"/>
      <c r="FJ104" s="396"/>
      <c r="FK104" s="396"/>
      <c r="FL104" s="1291"/>
      <c r="FM104" s="1347"/>
      <c r="FN104" s="1347"/>
      <c r="FO104" s="1347"/>
      <c r="FP104" s="1347"/>
      <c r="FQ104" s="1347"/>
      <c r="FR104" s="1347"/>
      <c r="FS104" s="1347"/>
      <c r="FT104" s="1347"/>
      <c r="FU104" s="1347" t="str">
        <f t="shared" si="38"/>
        <v/>
      </c>
    </row>
    <row r="105" spans="1:177" ht="16.5" thickBot="1" x14ac:dyDescent="0.3">
      <c r="A105" s="1338"/>
      <c r="B105" s="1373" t="s">
        <v>1258</v>
      </c>
      <c r="C105" s="1389"/>
      <c r="D105" s="1346"/>
      <c r="E105" s="1400"/>
      <c r="F105" s="1400"/>
      <c r="G105" s="1346"/>
      <c r="H105" s="1346"/>
      <c r="I105" s="1346"/>
      <c r="J105" s="1346"/>
      <c r="K105" s="1346"/>
      <c r="L105" s="1346"/>
      <c r="M105" s="1400"/>
      <c r="N105" s="1346"/>
      <c r="O105" s="1346"/>
      <c r="P105" s="1346"/>
      <c r="Q105" s="1392"/>
      <c r="R105" s="1392"/>
      <c r="S105" s="1392"/>
      <c r="T105" s="1393"/>
      <c r="U105" s="1391"/>
      <c r="V105" s="1346"/>
      <c r="W105" s="1346"/>
      <c r="X105" s="1346"/>
      <c r="Y105" s="1346"/>
      <c r="Z105" s="1346"/>
      <c r="AA105" s="1346"/>
      <c r="AB105" s="1346"/>
      <c r="AC105" s="1346"/>
      <c r="AD105" s="1346"/>
      <c r="AE105" s="1346"/>
      <c r="AF105" s="1346"/>
      <c r="AG105" s="1346"/>
      <c r="AH105" s="1393"/>
      <c r="AI105" s="1391"/>
      <c r="AJ105" s="1346"/>
      <c r="AK105" s="1346"/>
      <c r="AL105" s="1346"/>
      <c r="AM105" s="1346"/>
      <c r="AN105" s="1346"/>
      <c r="AO105" s="1346"/>
      <c r="AP105" s="1392"/>
      <c r="AQ105" s="1392"/>
      <c r="AR105" s="1392"/>
      <c r="AS105" s="1392"/>
      <c r="AT105" s="1392"/>
      <c r="AU105" s="1393"/>
      <c r="AV105" s="1394"/>
      <c r="AW105" s="1389"/>
      <c r="AX105" s="1389"/>
      <c r="AY105" s="1346"/>
      <c r="AZ105" s="1400"/>
      <c r="BA105" s="1389"/>
      <c r="BB105" s="1346"/>
      <c r="BC105" s="1392"/>
      <c r="BD105" s="1393"/>
      <c r="BE105" s="1391"/>
      <c r="BF105" s="1346"/>
      <c r="BG105" s="1389"/>
      <c r="BH105" s="1346"/>
      <c r="BI105" s="1346"/>
      <c r="BJ105" s="1389"/>
      <c r="BK105" s="1346"/>
      <c r="BL105" s="1346"/>
      <c r="BM105" s="1346"/>
      <c r="BN105" s="1346"/>
      <c r="BO105" s="1346"/>
      <c r="BP105" s="1346"/>
      <c r="BQ105" s="1346"/>
      <c r="BR105" s="1346"/>
      <c r="BS105" s="1346"/>
      <c r="BT105" s="1393"/>
      <c r="BU105" s="1391"/>
      <c r="BV105" s="1346"/>
      <c r="BW105" s="1346"/>
      <c r="BX105" s="1346"/>
      <c r="BY105" s="1346"/>
      <c r="BZ105" s="1346"/>
      <c r="CA105" s="1346"/>
      <c r="CB105" s="1346"/>
      <c r="CC105" s="1346"/>
      <c r="CD105" s="1346"/>
      <c r="CE105" s="1346"/>
      <c r="CF105" s="1346"/>
      <c r="CG105" s="1346"/>
      <c r="CH105" s="1346"/>
      <c r="CI105" s="1346"/>
      <c r="CJ105" s="1393"/>
      <c r="CK105" s="1389"/>
      <c r="CL105" s="1346"/>
      <c r="CM105" s="1346"/>
      <c r="CN105" s="1346"/>
      <c r="CO105" s="1392"/>
      <c r="CP105" s="1346"/>
      <c r="CQ105" s="1346"/>
      <c r="CR105" s="1346"/>
      <c r="CS105" s="1346"/>
      <c r="CT105" s="1346"/>
      <c r="CU105" s="1346"/>
      <c r="CV105" s="1346"/>
      <c r="CW105" s="1346"/>
      <c r="CX105" s="1346"/>
      <c r="CY105" s="1391"/>
      <c r="CZ105" s="1346"/>
      <c r="DA105" s="1346"/>
      <c r="DB105" s="1346"/>
      <c r="DC105" s="1346"/>
      <c r="DD105" s="1346"/>
      <c r="DE105" s="1346"/>
      <c r="DF105" s="1346"/>
      <c r="DG105" s="1346"/>
      <c r="DH105" s="1346"/>
      <c r="DI105" s="1346"/>
      <c r="DJ105" s="1392"/>
      <c r="DK105" s="1393"/>
      <c r="DL105" s="1391"/>
      <c r="DM105" s="1346"/>
      <c r="DN105" s="1346"/>
      <c r="DO105" s="1346"/>
      <c r="DP105" s="1346"/>
      <c r="DQ105" s="1346"/>
      <c r="DR105" s="1346"/>
      <c r="DS105" s="1346"/>
      <c r="DT105" s="1346"/>
      <c r="DU105" s="1346"/>
      <c r="DV105" s="1346"/>
      <c r="DW105" s="1346"/>
      <c r="DX105" s="1346"/>
      <c r="DY105" s="1393"/>
      <c r="DZ105" s="1391"/>
      <c r="EA105" s="1389"/>
      <c r="EB105" s="1346"/>
      <c r="EC105" s="1346"/>
      <c r="ED105" s="1346"/>
      <c r="EE105" s="1346"/>
      <c r="EF105" s="1346"/>
      <c r="EG105" s="1346"/>
      <c r="EH105" s="1346"/>
      <c r="EI105" s="1346"/>
      <c r="EJ105" s="1346"/>
      <c r="EK105" s="1392"/>
      <c r="EL105" s="1346"/>
      <c r="EM105" s="1455"/>
      <c r="EN105" s="1346"/>
      <c r="EO105" s="1346"/>
      <c r="EP105" s="1346"/>
      <c r="EQ105" s="1346"/>
      <c r="ER105" s="1346"/>
      <c r="ES105" s="1455"/>
      <c r="ET105" s="1455"/>
      <c r="EU105" s="1346"/>
      <c r="EV105" s="1346"/>
      <c r="EW105" s="1346"/>
      <c r="EX105" s="1392"/>
      <c r="EY105" s="1391"/>
      <c r="EZ105" s="1346"/>
      <c r="FA105" s="1346"/>
      <c r="FB105" s="1346"/>
      <c r="FC105" s="1346"/>
      <c r="FD105" s="1346"/>
      <c r="FE105" s="1346"/>
      <c r="FF105" s="218"/>
      <c r="FG105" s="396"/>
      <c r="FH105" s="396"/>
      <c r="FI105" s="396"/>
      <c r="FJ105" s="396"/>
      <c r="FK105" s="396"/>
      <c r="FL105" s="1291"/>
      <c r="FM105" s="1347"/>
      <c r="FN105" s="1347"/>
      <c r="FO105" s="1347"/>
      <c r="FP105" s="1347"/>
      <c r="FQ105" s="1347"/>
      <c r="FR105" s="1347"/>
      <c r="FS105" s="1347"/>
      <c r="FT105" s="1347"/>
      <c r="FU105" s="1347" t="str">
        <f t="shared" si="38"/>
        <v/>
      </c>
    </row>
    <row r="106" spans="1:177" ht="16.5" thickBot="1" x14ac:dyDescent="0.3">
      <c r="A106" s="1338">
        <v>75</v>
      </c>
      <c r="B106" s="1152" t="s">
        <v>1221</v>
      </c>
      <c r="C106" s="1288"/>
      <c r="D106" s="1346"/>
      <c r="E106" s="1400"/>
      <c r="F106" s="1400"/>
      <c r="G106" s="1346"/>
      <c r="H106" s="1346"/>
      <c r="I106" s="1346"/>
      <c r="J106" s="1346"/>
      <c r="K106" s="1346"/>
      <c r="L106" s="1346"/>
      <c r="M106" s="1400"/>
      <c r="N106" s="1346"/>
      <c r="O106" s="1346"/>
      <c r="P106" s="1346"/>
      <c r="Q106" s="1392"/>
      <c r="R106" s="1392"/>
      <c r="S106" s="1392"/>
      <c r="T106" s="1393"/>
      <c r="U106" s="1391"/>
      <c r="V106" s="1346"/>
      <c r="W106" s="1346"/>
      <c r="X106" s="1346"/>
      <c r="Y106" s="1346"/>
      <c r="Z106" s="1346"/>
      <c r="AA106" s="1346"/>
      <c r="AB106" s="1346"/>
      <c r="AC106" s="1346"/>
      <c r="AD106" s="1346"/>
      <c r="AE106" s="1346"/>
      <c r="AF106" s="1346"/>
      <c r="AG106" s="1346"/>
      <c r="AH106" s="1393"/>
      <c r="AI106" s="1391"/>
      <c r="AJ106" s="1346">
        <v>1</v>
      </c>
      <c r="AK106" s="1346"/>
      <c r="AL106" s="1346"/>
      <c r="AM106" s="1346"/>
      <c r="AN106" s="1346"/>
      <c r="AO106" s="1397">
        <v>1</v>
      </c>
      <c r="AP106" s="1392"/>
      <c r="AQ106" s="1392"/>
      <c r="AR106" s="1392"/>
      <c r="AS106" s="1392"/>
      <c r="AT106" s="1392"/>
      <c r="AU106" s="1393">
        <v>1</v>
      </c>
      <c r="AV106" s="1346"/>
      <c r="AW106" s="1389"/>
      <c r="AX106" s="1389"/>
      <c r="AY106" s="1346"/>
      <c r="AZ106" s="1400"/>
      <c r="BA106" s="1389">
        <v>1</v>
      </c>
      <c r="BB106" s="1346"/>
      <c r="BC106" s="1392"/>
      <c r="BD106" s="1393"/>
      <c r="BE106" s="1391">
        <v>1</v>
      </c>
      <c r="BF106" s="1346"/>
      <c r="BG106" s="1389"/>
      <c r="BH106" s="1346"/>
      <c r="BI106" s="1346"/>
      <c r="BJ106" s="1389"/>
      <c r="BK106" s="1346">
        <v>1</v>
      </c>
      <c r="BL106" s="1346"/>
      <c r="BM106" s="1346"/>
      <c r="BN106" s="1346"/>
      <c r="BO106" s="1346"/>
      <c r="BP106" s="1346"/>
      <c r="BQ106" s="1346">
        <v>1</v>
      </c>
      <c r="BR106" s="1346"/>
      <c r="BS106" s="1346"/>
      <c r="BT106" s="1393"/>
      <c r="BU106" s="1391"/>
      <c r="BV106" s="1397"/>
      <c r="BW106" s="1346"/>
      <c r="BX106" s="1346"/>
      <c r="BY106" s="1346"/>
      <c r="BZ106" s="1346"/>
      <c r="CA106" s="1346"/>
      <c r="CB106" s="1346"/>
      <c r="CC106" s="1346"/>
      <c r="CD106" s="1346"/>
      <c r="CE106" s="1346">
        <v>1</v>
      </c>
      <c r="CF106" s="1346"/>
      <c r="CG106" s="1346"/>
      <c r="CH106" s="1346"/>
      <c r="CI106" s="1346"/>
      <c r="CJ106" s="1393"/>
      <c r="CK106" s="1389"/>
      <c r="CL106" s="1346"/>
      <c r="CM106" s="1346"/>
      <c r="CN106" s="1346">
        <v>1</v>
      </c>
      <c r="CO106" s="1392"/>
      <c r="CP106" s="1346"/>
      <c r="CQ106" s="1346">
        <v>1</v>
      </c>
      <c r="CR106" s="1346"/>
      <c r="CS106" s="1346"/>
      <c r="CT106" s="1346"/>
      <c r="CU106" s="1346"/>
      <c r="CV106" s="1346"/>
      <c r="CW106" s="1346">
        <v>1</v>
      </c>
      <c r="CX106" s="1346"/>
      <c r="CY106" s="1391"/>
      <c r="CZ106" s="1346"/>
      <c r="DA106" s="1346"/>
      <c r="DB106" s="1346"/>
      <c r="DC106" s="1346"/>
      <c r="DD106" s="1346"/>
      <c r="DE106" s="1346"/>
      <c r="DF106" s="1346"/>
      <c r="DG106" s="1346"/>
      <c r="DH106" s="1346"/>
      <c r="DI106" s="1346"/>
      <c r="DJ106" s="1392"/>
      <c r="DK106" s="1393"/>
      <c r="DL106" s="1391"/>
      <c r="DM106" s="1346"/>
      <c r="DN106" s="1346"/>
      <c r="DO106" s="1346"/>
      <c r="DP106" s="1346"/>
      <c r="DQ106" s="1346"/>
      <c r="DR106" s="1346"/>
      <c r="DS106" s="1346"/>
      <c r="DT106" s="1346"/>
      <c r="DU106" s="1346"/>
      <c r="DV106" s="1346"/>
      <c r="DW106" s="1346"/>
      <c r="DX106" s="1346"/>
      <c r="DY106" s="1393"/>
      <c r="DZ106" s="1391"/>
      <c r="EA106" s="1389"/>
      <c r="EB106" s="1346"/>
      <c r="EC106" s="1346"/>
      <c r="ED106" s="1346"/>
      <c r="EE106" s="1346"/>
      <c r="EF106" s="1346"/>
      <c r="EG106" s="1346"/>
      <c r="EH106" s="1346"/>
      <c r="EI106" s="1346"/>
      <c r="EJ106" s="1346"/>
      <c r="EK106" s="1392"/>
      <c r="EL106" s="1346"/>
      <c r="EM106" s="1455"/>
      <c r="EN106" s="1346"/>
      <c r="EO106" s="1346"/>
      <c r="EP106" s="1346"/>
      <c r="EQ106" s="1346"/>
      <c r="ER106" s="1346"/>
      <c r="ES106" s="1455"/>
      <c r="ET106" s="1455"/>
      <c r="EU106" s="1346"/>
      <c r="EV106" s="1346"/>
      <c r="EW106" s="1346"/>
      <c r="EX106" s="1392"/>
      <c r="EY106" s="1391"/>
      <c r="EZ106" s="1346"/>
      <c r="FA106" s="1346"/>
      <c r="FB106" s="1346"/>
      <c r="FC106" s="1346"/>
      <c r="FD106" s="1346"/>
      <c r="FE106" s="1346"/>
      <c r="FF106" s="218">
        <f>SUM(D106+G106+N106+R106+U106+Y106+AC106+AL106+AR106+AX106+BD106+BH106+BP106+CA106+CG106+CM106+CS106+CY106+DC106+DI106+DO106+DS106+DX106+EE106+EV106)</f>
        <v>0</v>
      </c>
      <c r="FG106" s="396">
        <f>SUM(H106+K106+O106+S106+V106+Z106+AD106+AG106+AI106+AM106+AO106+AS106+AU106+AY106+BA106+BE106+BI106+BK106+BQ106+BV106+CB106+CE106+CH106+CK106+CN106+CQ106+CT106+CW106+CZ106+DD106+DF106+DJ106+DM106+DP106+DT106+DV106+DY106+EB106+EF106+EP106+EW106)</f>
        <v>10</v>
      </c>
      <c r="FH106" s="396">
        <f>SUM(C106+I106+L106+P106+T106+W106+AA106+AE106+AH106+AJ106+AN106+AP106+AT106+AV106+BB106+BF106+BJ106+BN106+BR106+BY106+CC106+CF106+CI106+CL106+CO106+CR106+CU106+CX106+DA106+DE106+DG106+DK106+DN106+DQ106+DU106+DW106+DZ106+EC106+EI106+ER106+EX106)</f>
        <v>1</v>
      </c>
      <c r="FI106" s="396">
        <f>SUM(E106+F106+M106+AZ106+EM106+ES106+ET106)</f>
        <v>0</v>
      </c>
      <c r="FJ106" s="396">
        <f>SUM(J106+Q106+X106+AB106+AF106+AK106+AQ106+AW106+BC106+BG106+BO106+CD106+CJ106+CP106+CV106+DB106+DH106+DL106+DR106+EA106+ED106+EM106+EU106)</f>
        <v>0</v>
      </c>
      <c r="FK106" s="396">
        <f>SUM(BL106+BM106+BS106+BT106+BU106+BW106+BX106+BZ106+EG106+EH106+EJ106+EK106+EL106+EN106+EO106+EQ106+EY106+EZ106+FA106+FB106+FC106+FD106+FE106)</f>
        <v>0</v>
      </c>
      <c r="FL106" s="1291">
        <f>SUM(FF106:FK106)</f>
        <v>11</v>
      </c>
      <c r="FM106" s="1347" t="str">
        <f t="shared" si="30"/>
        <v/>
      </c>
      <c r="FN106" s="1347" t="str">
        <f t="shared" si="31"/>
        <v/>
      </c>
      <c r="FO106" s="1347" t="str">
        <f t="shared" si="32"/>
        <v/>
      </c>
      <c r="FP106" s="1347">
        <f t="shared" si="33"/>
        <v>1</v>
      </c>
      <c r="FQ106" s="1347" t="str">
        <f t="shared" si="34"/>
        <v/>
      </c>
      <c r="FR106" s="1347" t="str">
        <f t="shared" si="35"/>
        <v/>
      </c>
      <c r="FS106" s="1347" t="str">
        <f t="shared" si="36"/>
        <v/>
      </c>
      <c r="FT106" s="1347" t="str">
        <f t="shared" si="37"/>
        <v/>
      </c>
      <c r="FU106" s="1347" t="str">
        <f t="shared" si="38"/>
        <v/>
      </c>
    </row>
    <row r="107" spans="1:177" ht="16.5" thickBot="1" x14ac:dyDescent="0.3">
      <c r="A107" s="1338">
        <v>76</v>
      </c>
      <c r="B107" s="1152" t="s">
        <v>1479</v>
      </c>
      <c r="C107" s="1288">
        <v>1</v>
      </c>
      <c r="D107" s="1346"/>
      <c r="E107" s="1400"/>
      <c r="F107" s="1400"/>
      <c r="G107" s="1346"/>
      <c r="H107" s="1346"/>
      <c r="I107" s="1346"/>
      <c r="J107" s="1346"/>
      <c r="K107" s="1346"/>
      <c r="L107" s="1346"/>
      <c r="M107" s="1400">
        <v>1</v>
      </c>
      <c r="N107" s="1346"/>
      <c r="O107" s="1346"/>
      <c r="P107" s="1346"/>
      <c r="Q107" s="1392"/>
      <c r="R107" s="1392">
        <v>1</v>
      </c>
      <c r="S107" s="1392"/>
      <c r="T107" s="1393">
        <v>1</v>
      </c>
      <c r="U107" s="1391"/>
      <c r="V107" s="1346"/>
      <c r="W107" s="1399">
        <v>1</v>
      </c>
      <c r="X107" s="1399"/>
      <c r="Y107" s="1399"/>
      <c r="Z107" s="1346"/>
      <c r="AA107" s="1399">
        <v>1</v>
      </c>
      <c r="AB107" s="1399">
        <v>1</v>
      </c>
      <c r="AC107" s="1346"/>
      <c r="AD107" s="1346"/>
      <c r="AE107" s="1346"/>
      <c r="AF107" s="1346">
        <v>1</v>
      </c>
      <c r="AG107" s="1346"/>
      <c r="AH107" s="1420">
        <v>1</v>
      </c>
      <c r="AI107" s="1391"/>
      <c r="AJ107" s="1346">
        <v>1</v>
      </c>
      <c r="AK107" s="1346"/>
      <c r="AL107" s="1346"/>
      <c r="AM107" s="1346"/>
      <c r="AN107" s="1346">
        <v>1</v>
      </c>
      <c r="AO107" s="1346"/>
      <c r="AP107" s="1392">
        <v>1</v>
      </c>
      <c r="AQ107" s="1392"/>
      <c r="AR107" s="1392"/>
      <c r="AS107" s="1392"/>
      <c r="AT107" s="1392"/>
      <c r="AU107" s="1393"/>
      <c r="AV107" s="1346"/>
      <c r="AW107" s="1389"/>
      <c r="AX107" s="1389"/>
      <c r="AY107" s="1346"/>
      <c r="AZ107" s="1400">
        <v>1</v>
      </c>
      <c r="BA107" s="1389"/>
      <c r="BB107" s="1346">
        <v>1</v>
      </c>
      <c r="BC107" s="1392"/>
      <c r="BD107" s="1393"/>
      <c r="BE107" s="1391"/>
      <c r="BF107" s="1346"/>
      <c r="BG107" s="1389"/>
      <c r="BH107" s="1346"/>
      <c r="BI107" s="1346"/>
      <c r="BJ107" s="1389">
        <v>1</v>
      </c>
      <c r="BK107" s="1346"/>
      <c r="BL107" s="1346"/>
      <c r="BM107" s="1346"/>
      <c r="BN107" s="1346"/>
      <c r="BO107" s="1346"/>
      <c r="BP107" s="1346">
        <v>1</v>
      </c>
      <c r="BQ107" s="1346"/>
      <c r="BR107" s="1346">
        <v>1</v>
      </c>
      <c r="BS107" s="1346"/>
      <c r="BT107" s="1393"/>
      <c r="BU107" s="1391"/>
      <c r="BV107" s="1346"/>
      <c r="BW107" s="1346"/>
      <c r="BX107" s="1346"/>
      <c r="BY107" s="1346">
        <v>1</v>
      </c>
      <c r="BZ107" s="1346"/>
      <c r="CA107" s="1346"/>
      <c r="CB107" s="1346"/>
      <c r="CC107" s="1346">
        <v>1</v>
      </c>
      <c r="CD107" s="1346"/>
      <c r="CE107" s="1394"/>
      <c r="CF107" s="1346">
        <v>1</v>
      </c>
      <c r="CG107" s="1346"/>
      <c r="CH107" s="1346"/>
      <c r="CI107" s="1346">
        <v>1</v>
      </c>
      <c r="CJ107" s="1393"/>
      <c r="CK107" s="1389"/>
      <c r="CL107" s="1346">
        <v>1</v>
      </c>
      <c r="CM107" s="1346"/>
      <c r="CN107" s="1346"/>
      <c r="CO107" s="1392">
        <v>1</v>
      </c>
      <c r="CP107" s="1346"/>
      <c r="CQ107" s="1346"/>
      <c r="CR107" s="1346">
        <v>1</v>
      </c>
      <c r="CS107" s="1346">
        <v>1</v>
      </c>
      <c r="CT107" s="1346"/>
      <c r="CU107" s="1346"/>
      <c r="CV107" s="1346">
        <v>1</v>
      </c>
      <c r="CW107" s="1346"/>
      <c r="CX107" s="1346"/>
      <c r="CY107" s="1391"/>
      <c r="CZ107" s="1346"/>
      <c r="DA107" s="1346">
        <v>1</v>
      </c>
      <c r="DB107" s="1346"/>
      <c r="DC107" s="1346"/>
      <c r="DD107" s="1346"/>
      <c r="DE107" s="1346">
        <v>1</v>
      </c>
      <c r="DF107" s="1346"/>
      <c r="DG107" s="1422">
        <v>1</v>
      </c>
      <c r="DH107" s="1346"/>
      <c r="DI107" s="1346"/>
      <c r="DJ107" s="1392"/>
      <c r="DK107" s="1393">
        <v>1</v>
      </c>
      <c r="DL107" s="1391">
        <v>1</v>
      </c>
      <c r="DM107" s="1346"/>
      <c r="DN107" s="1346"/>
      <c r="DO107" s="1346"/>
      <c r="DP107" s="1346"/>
      <c r="DQ107" s="1346">
        <v>1</v>
      </c>
      <c r="DR107" s="1346"/>
      <c r="DS107" s="1346"/>
      <c r="DT107" s="1346"/>
      <c r="DU107" s="1346">
        <v>1</v>
      </c>
      <c r="DV107" s="1346"/>
      <c r="DW107" s="1346">
        <v>1</v>
      </c>
      <c r="DX107" s="1346"/>
      <c r="DY107" s="1393"/>
      <c r="DZ107" s="1391">
        <v>1</v>
      </c>
      <c r="EA107" s="1415"/>
      <c r="EB107" s="1346"/>
      <c r="EC107" s="1346">
        <v>1</v>
      </c>
      <c r="ED107" s="1346"/>
      <c r="EE107" s="1346"/>
      <c r="EF107" s="1346"/>
      <c r="EG107" s="1346"/>
      <c r="EH107" s="1346"/>
      <c r="EI107" s="1346"/>
      <c r="EJ107" s="1346"/>
      <c r="EK107" s="1392"/>
      <c r="EL107" s="1346"/>
      <c r="EM107" s="1455"/>
      <c r="EN107" s="1346"/>
      <c r="EO107" s="1346"/>
      <c r="EP107" s="1346"/>
      <c r="EQ107" s="1346"/>
      <c r="ER107" s="1346"/>
      <c r="ES107" s="1455">
        <v>1</v>
      </c>
      <c r="ET107" s="1455"/>
      <c r="EU107" s="1346"/>
      <c r="EV107" s="1346"/>
      <c r="EW107" s="1346"/>
      <c r="EX107" s="1392">
        <v>1</v>
      </c>
      <c r="EY107" s="1391"/>
      <c r="EZ107" s="1346"/>
      <c r="FA107" s="1346"/>
      <c r="FB107" s="1346"/>
      <c r="FC107" s="1346"/>
      <c r="FD107" s="1346"/>
      <c r="FE107" s="1346"/>
      <c r="FF107" s="218">
        <f>SUM(D107+G107+N107+R107+U107+Y107+AC107+AL107+AR107+AX107+BD107+BH107+BP107+CA107+CG107+CM107+CS107+CY107+DC107+DI107+DO107+DS107+DX107+EE107+EV107)</f>
        <v>3</v>
      </c>
      <c r="FG107" s="396">
        <f>SUM(H107+K107+O107+S107+V107+Z107+AD107+AG107+AI107+AM107+AO107+AS107+AU107+AY107+BA107+BE107+BI107+BK107+BQ107+BV107+CB107+CE107+CH107+CK107+CN107+CQ107+CT107+CW107+CZ107+DD107+DF107+DJ107+DM107+DP107+DT107+DV107+DY107+EB107+EF107+EP107+EW107)</f>
        <v>0</v>
      </c>
      <c r="FH107" s="396">
        <f>SUM(C107+I107+L107+P107+T107+W107+AA107+AE107+AH107+AJ107+AN107+AP107+AT107+AV107+BB107+BF107+BJ107+BN107+BR107+BY107+CC107+CF107+CI107+CL107+CO107+CR107+CU107+CX107+DA107+DE107+DG107+DK107+DN107+DQ107+DU107+DW107+DZ107+EC107+EI107+ER107+EX107)</f>
        <v>28</v>
      </c>
      <c r="FI107" s="396">
        <f>SUM(E107+F107+M107+AZ107+EM107+ES107+ET107)</f>
        <v>3</v>
      </c>
      <c r="FJ107" s="396">
        <f>SUM(J107+Q107+X107+AB107+AF107+AK107+AQ107+AW107+BC107+BG107+BO107+CD107+CJ107+CP107+CV107+DB107+DH107+DL107+DR107+EA107+ED107+EM107+EU107)</f>
        <v>4</v>
      </c>
      <c r="FK107" s="396">
        <f>SUM(BL107+BM107+BS107+BT107+BU107+BW107+BX107+BZ107+EG107+EH107+EJ107+EK107+EL107+EN107+EO107+EQ107+EY107+EZ107+FA107+FB107+FC107+FD107+FE107)</f>
        <v>0</v>
      </c>
      <c r="FL107" s="1291">
        <f>SUM(FF107:FK107)</f>
        <v>38</v>
      </c>
      <c r="FM107" s="1347" t="str">
        <f t="shared" si="30"/>
        <v/>
      </c>
      <c r="FN107" s="1347" t="str">
        <f t="shared" si="31"/>
        <v/>
      </c>
      <c r="FO107" s="1347" t="str">
        <f t="shared" si="32"/>
        <v/>
      </c>
      <c r="FP107" s="1347" t="str">
        <f t="shared" si="33"/>
        <v/>
      </c>
      <c r="FQ107" s="1347" t="str">
        <f t="shared" si="34"/>
        <v/>
      </c>
      <c r="FR107" s="1347">
        <f t="shared" si="35"/>
        <v>1</v>
      </c>
      <c r="FS107" s="1347" t="str">
        <f t="shared" si="36"/>
        <v/>
      </c>
      <c r="FT107" s="1347" t="str">
        <f t="shared" si="37"/>
        <v/>
      </c>
      <c r="FU107" s="1347" t="str">
        <f t="shared" si="38"/>
        <v/>
      </c>
    </row>
    <row r="108" spans="1:177" ht="16.5" thickBot="1" x14ac:dyDescent="0.3">
      <c r="A108" s="1338">
        <v>77</v>
      </c>
      <c r="B108" s="1343" t="s">
        <v>1611</v>
      </c>
      <c r="C108" s="1288"/>
      <c r="D108" s="1346"/>
      <c r="E108" s="1400"/>
      <c r="F108" s="1400"/>
      <c r="G108" s="1346"/>
      <c r="H108" s="1346"/>
      <c r="I108" s="1394"/>
      <c r="J108" s="1346"/>
      <c r="K108" s="1346"/>
      <c r="L108" s="1346"/>
      <c r="M108" s="1400"/>
      <c r="N108" s="1346"/>
      <c r="O108" s="1346"/>
      <c r="P108" s="1346"/>
      <c r="Q108" s="1392"/>
      <c r="R108" s="1392">
        <v>1</v>
      </c>
      <c r="S108" s="1392"/>
      <c r="T108" s="1393"/>
      <c r="U108" s="1391"/>
      <c r="V108" s="1346"/>
      <c r="W108" s="1346"/>
      <c r="X108" s="1346"/>
      <c r="Y108" s="1346">
        <v>1</v>
      </c>
      <c r="Z108" s="1346"/>
      <c r="AA108" s="1346"/>
      <c r="AB108" s="1346"/>
      <c r="AC108" s="1346">
        <v>1</v>
      </c>
      <c r="AD108" s="1346"/>
      <c r="AE108" s="1346"/>
      <c r="AF108" s="1346"/>
      <c r="AG108" s="1346"/>
      <c r="AH108" s="1393"/>
      <c r="AI108" s="1391"/>
      <c r="AJ108" s="1346"/>
      <c r="AK108" s="1346"/>
      <c r="AL108" s="1346">
        <v>1</v>
      </c>
      <c r="AM108" s="1346"/>
      <c r="AN108" s="1346"/>
      <c r="AO108" s="1346"/>
      <c r="AP108" s="1392"/>
      <c r="AQ108" s="1392"/>
      <c r="AR108" s="1392">
        <v>1</v>
      </c>
      <c r="AS108" s="1392"/>
      <c r="AT108" s="1392"/>
      <c r="AU108" s="1393"/>
      <c r="AV108" s="1346"/>
      <c r="AW108" s="1389"/>
      <c r="AX108" s="1389">
        <v>1</v>
      </c>
      <c r="AY108" s="1346"/>
      <c r="AZ108" s="1400">
        <v>1</v>
      </c>
      <c r="BA108" s="1389"/>
      <c r="BB108" s="1346"/>
      <c r="BC108" s="1392"/>
      <c r="BD108" s="1393">
        <v>1</v>
      </c>
      <c r="BE108" s="1391"/>
      <c r="BF108" s="1346"/>
      <c r="BG108" s="1389"/>
      <c r="BH108" s="1346"/>
      <c r="BI108" s="1346"/>
      <c r="BJ108" s="1389"/>
      <c r="BK108" s="1346"/>
      <c r="BL108" s="1346"/>
      <c r="BM108" s="1346"/>
      <c r="BN108" s="1346"/>
      <c r="BO108" s="1346"/>
      <c r="BP108" s="1346">
        <v>1</v>
      </c>
      <c r="BQ108" s="1346"/>
      <c r="BR108" s="1346"/>
      <c r="BS108" s="1346"/>
      <c r="BT108" s="1393"/>
      <c r="BU108" s="1391"/>
      <c r="BV108" s="1346"/>
      <c r="BW108" s="1346"/>
      <c r="BX108" s="1346"/>
      <c r="BY108" s="1346"/>
      <c r="BZ108" s="1346"/>
      <c r="CA108" s="1346">
        <v>1</v>
      </c>
      <c r="CB108" s="1346"/>
      <c r="CC108" s="1346"/>
      <c r="CD108" s="1346"/>
      <c r="CE108" s="1394"/>
      <c r="CF108" s="1346"/>
      <c r="CG108" s="1346"/>
      <c r="CH108" s="1346"/>
      <c r="CI108" s="1346"/>
      <c r="CJ108" s="1393"/>
      <c r="CK108" s="1389"/>
      <c r="CL108" s="1346"/>
      <c r="CM108" s="1346">
        <v>1</v>
      </c>
      <c r="CN108" s="1346"/>
      <c r="CO108" s="1392">
        <v>1</v>
      </c>
      <c r="CP108" s="1346"/>
      <c r="CQ108" s="1346"/>
      <c r="CR108" s="1346"/>
      <c r="CS108" s="1346">
        <v>1</v>
      </c>
      <c r="CT108" s="1346"/>
      <c r="CU108" s="1346"/>
      <c r="CV108" s="1346"/>
      <c r="CW108" s="1346"/>
      <c r="CX108" s="1346"/>
      <c r="CY108" s="1391"/>
      <c r="CZ108" s="1346"/>
      <c r="DA108" s="1346"/>
      <c r="DB108" s="1346"/>
      <c r="DC108" s="1346">
        <v>1</v>
      </c>
      <c r="DD108" s="1346"/>
      <c r="DE108" s="1346"/>
      <c r="DF108" s="1346"/>
      <c r="DG108" s="1346"/>
      <c r="DH108" s="1346"/>
      <c r="DI108" s="1346">
        <v>1</v>
      </c>
      <c r="DJ108" s="1392"/>
      <c r="DK108" s="1393"/>
      <c r="DL108" s="1391"/>
      <c r="DM108" s="1346"/>
      <c r="DN108" s="1346"/>
      <c r="DO108" s="1346">
        <v>1</v>
      </c>
      <c r="DP108" s="1346"/>
      <c r="DQ108" s="1346"/>
      <c r="DR108" s="1346"/>
      <c r="DS108" s="1346"/>
      <c r="DT108" s="1346"/>
      <c r="DU108" s="1346"/>
      <c r="DV108" s="1346"/>
      <c r="DW108" s="1346"/>
      <c r="DX108" s="1346">
        <v>1</v>
      </c>
      <c r="DY108" s="1393"/>
      <c r="DZ108" s="1391"/>
      <c r="EA108" s="1389"/>
      <c r="EB108" s="1346"/>
      <c r="EC108" s="1346"/>
      <c r="ED108" s="1346"/>
      <c r="EE108" s="1346">
        <v>1</v>
      </c>
      <c r="EF108" s="1346"/>
      <c r="EG108" s="1346"/>
      <c r="EH108" s="1346"/>
      <c r="EI108" s="1346"/>
      <c r="EJ108" s="1346"/>
      <c r="EK108" s="1392"/>
      <c r="EL108" s="1346"/>
      <c r="EM108" s="1455"/>
      <c r="EN108" s="1346">
        <v>1</v>
      </c>
      <c r="EO108" s="1346">
        <v>1</v>
      </c>
      <c r="EP108" s="1346"/>
      <c r="EQ108" s="1346">
        <v>1</v>
      </c>
      <c r="ER108" s="1346"/>
      <c r="ES108" s="1455"/>
      <c r="ET108" s="1455"/>
      <c r="EU108" s="1346"/>
      <c r="EV108" s="1346"/>
      <c r="EW108" s="1346"/>
      <c r="EX108" s="1392"/>
      <c r="EY108" s="1391"/>
      <c r="EZ108" s="1346"/>
      <c r="FA108" s="1346"/>
      <c r="FB108" s="1346"/>
      <c r="FC108" s="1346"/>
      <c r="FD108" s="1346"/>
      <c r="FE108" s="1346"/>
      <c r="FF108" s="218">
        <f>SUM(D108+G108+N108+R108+U108+Y108+AC108+AL108+AR108+AX108+BD108+BH108+BP108+CA108+CG108+CM108+CS108+CY108+DC108+DI108+DO108+DS108+DX108+EE108+EV108)</f>
        <v>16</v>
      </c>
      <c r="FG108" s="396">
        <f>SUM(H108+K108+O108+S108+V108+Z108+AD108+AG108+AI108+AM108+AO108+AS108+AU108+AY108+BA108+BE108+BI108+BK108+BQ108+BV108+CB108+CE108+CH108+CK108+CN108+CQ108+CT108+CW108+CZ108+DD108+DF108+DJ108+DM108+DP108+DT108+DV108+DY108+EB108+EF108+EP108+EW108)</f>
        <v>0</v>
      </c>
      <c r="FH108" s="396">
        <f>SUM(C108+I108+L108+P108+T108+W108+AA108+AE108+AH108+AJ108+AN108+AP108+AT108+AV108+BB108+BF108+BJ108+BN108+BR108+BY108+CC108+CF108+CI108+CL108+CO108+CR108+CU108+CX108+DA108+DE108+DG108+DK108+DN108+DQ108+DU108+DW108+DZ108+EC108+EI108+ER108+EX108)</f>
        <v>1</v>
      </c>
      <c r="FI108" s="396">
        <f>SUM(E108+F108+M108+AZ108+EM108+ES108+ET108)</f>
        <v>1</v>
      </c>
      <c r="FJ108" s="396">
        <f>SUM(J108+Q108+X108+AB108+AF108+AK108+AQ108+AW108+BC108+BG108+BO108+CD108+CJ108+CP108+CV108+DB108+DH108+DL108+DR108+EA108+ED108+EM108+EU108)</f>
        <v>0</v>
      </c>
      <c r="FK108" s="396">
        <f>SUM(BL108+BM108+BS108+BT108+BU108+BW108+BX108+BZ108+EG108+EH108+EJ108+EK108+EL108+EN108+EO108+EQ108+EY108+EZ108+FA108+FB108+FC108+FD108+FE108)</f>
        <v>3</v>
      </c>
      <c r="FL108" s="1291">
        <f>SUM(FF108:FK108)</f>
        <v>21</v>
      </c>
      <c r="FM108" s="1347" t="str">
        <f t="shared" si="30"/>
        <v/>
      </c>
      <c r="FN108" s="1347" t="str">
        <f t="shared" si="31"/>
        <v/>
      </c>
      <c r="FO108" s="1347" t="str">
        <f t="shared" si="32"/>
        <v/>
      </c>
      <c r="FP108" s="1347" t="str">
        <f t="shared" si="33"/>
        <v/>
      </c>
      <c r="FQ108" s="1347">
        <f t="shared" si="34"/>
        <v>1</v>
      </c>
      <c r="FR108" s="1347" t="str">
        <f t="shared" si="35"/>
        <v/>
      </c>
      <c r="FS108" s="1347" t="str">
        <f t="shared" si="36"/>
        <v/>
      </c>
      <c r="FT108" s="1347" t="str">
        <f t="shared" si="37"/>
        <v/>
      </c>
      <c r="FU108" s="1347" t="str">
        <f t="shared" si="38"/>
        <v/>
      </c>
    </row>
    <row r="109" spans="1:177" ht="16.5" thickBot="1" x14ac:dyDescent="0.3">
      <c r="A109" s="1338"/>
      <c r="B109" s="1373" t="s">
        <v>1589</v>
      </c>
      <c r="C109" s="1288"/>
      <c r="D109" s="1346"/>
      <c r="E109" s="1400"/>
      <c r="F109" s="1400"/>
      <c r="G109" s="1346"/>
      <c r="H109" s="1346"/>
      <c r="I109" s="1394"/>
      <c r="J109" s="1346"/>
      <c r="K109" s="1346"/>
      <c r="L109" s="1346"/>
      <c r="M109" s="1400"/>
      <c r="N109" s="1346"/>
      <c r="O109" s="1346"/>
      <c r="P109" s="1346"/>
      <c r="Q109" s="1392"/>
      <c r="R109" s="1392"/>
      <c r="S109" s="1392"/>
      <c r="T109" s="1393"/>
      <c r="U109" s="1391"/>
      <c r="V109" s="1346"/>
      <c r="W109" s="1346"/>
      <c r="X109" s="1346"/>
      <c r="Y109" s="1346"/>
      <c r="Z109" s="1346"/>
      <c r="AA109" s="1346"/>
      <c r="AB109" s="1346"/>
      <c r="AC109" s="1346"/>
      <c r="AD109" s="1346"/>
      <c r="AE109" s="1346"/>
      <c r="AF109" s="1346"/>
      <c r="AG109" s="1346"/>
      <c r="AH109" s="1393"/>
      <c r="AI109" s="1391"/>
      <c r="AJ109" s="1346"/>
      <c r="AK109" s="1346"/>
      <c r="AL109" s="1346"/>
      <c r="AM109" s="1346"/>
      <c r="AN109" s="1346"/>
      <c r="AO109" s="1346"/>
      <c r="AP109" s="1392"/>
      <c r="AQ109" s="1392"/>
      <c r="AR109" s="1392"/>
      <c r="AS109" s="1392"/>
      <c r="AT109" s="1392"/>
      <c r="AU109" s="1393"/>
      <c r="AV109" s="1346"/>
      <c r="AW109" s="1389"/>
      <c r="AX109" s="1389"/>
      <c r="AY109" s="1346"/>
      <c r="AZ109" s="1400"/>
      <c r="BA109" s="1389"/>
      <c r="BB109" s="1346"/>
      <c r="BC109" s="1392"/>
      <c r="BD109" s="1393"/>
      <c r="BE109" s="1391"/>
      <c r="BF109" s="1346"/>
      <c r="BG109" s="1389"/>
      <c r="BH109" s="1346"/>
      <c r="BI109" s="1346"/>
      <c r="BJ109" s="1389"/>
      <c r="BK109" s="1346"/>
      <c r="BL109" s="1346"/>
      <c r="BM109" s="1346"/>
      <c r="BN109" s="1346"/>
      <c r="BO109" s="1346"/>
      <c r="BP109" s="1346"/>
      <c r="BQ109" s="1346"/>
      <c r="BR109" s="1346"/>
      <c r="BS109" s="1346"/>
      <c r="BT109" s="1393"/>
      <c r="BU109" s="1391"/>
      <c r="BV109" s="1346"/>
      <c r="BW109" s="1346"/>
      <c r="BX109" s="1346"/>
      <c r="BY109" s="1346"/>
      <c r="BZ109" s="1346"/>
      <c r="CA109" s="1346"/>
      <c r="CB109" s="1346"/>
      <c r="CC109" s="1346"/>
      <c r="CD109" s="1346"/>
      <c r="CE109" s="1394"/>
      <c r="CF109" s="1346"/>
      <c r="CG109" s="1346"/>
      <c r="CH109" s="1346"/>
      <c r="CI109" s="1346"/>
      <c r="CJ109" s="1393"/>
      <c r="CK109" s="1389"/>
      <c r="CL109" s="1346"/>
      <c r="CM109" s="1346"/>
      <c r="CN109" s="1346"/>
      <c r="CO109" s="1392"/>
      <c r="CP109" s="1346"/>
      <c r="CQ109" s="1346"/>
      <c r="CR109" s="1346"/>
      <c r="CS109" s="1346"/>
      <c r="CT109" s="1346"/>
      <c r="CU109" s="1346"/>
      <c r="CV109" s="1346"/>
      <c r="CW109" s="1346"/>
      <c r="CX109" s="1346"/>
      <c r="CY109" s="1391"/>
      <c r="CZ109" s="1346"/>
      <c r="DA109" s="1346"/>
      <c r="DB109" s="1346"/>
      <c r="DC109" s="1346"/>
      <c r="DD109" s="1346"/>
      <c r="DE109" s="1346"/>
      <c r="DF109" s="1346"/>
      <c r="DG109" s="1346"/>
      <c r="DH109" s="1346"/>
      <c r="DI109" s="1346"/>
      <c r="DJ109" s="1392"/>
      <c r="DK109" s="1393"/>
      <c r="DL109" s="1391"/>
      <c r="DM109" s="1346"/>
      <c r="DN109" s="1346"/>
      <c r="DO109" s="1346"/>
      <c r="DP109" s="1346"/>
      <c r="DQ109" s="1346"/>
      <c r="DR109" s="1346"/>
      <c r="DS109" s="1346"/>
      <c r="DT109" s="1346"/>
      <c r="DU109" s="1346"/>
      <c r="DV109" s="1346"/>
      <c r="DW109" s="1346"/>
      <c r="DX109" s="1346"/>
      <c r="DY109" s="1393"/>
      <c r="DZ109" s="1391"/>
      <c r="EA109" s="1389"/>
      <c r="EB109" s="1346"/>
      <c r="EC109" s="1346"/>
      <c r="ED109" s="1346"/>
      <c r="EE109" s="1346"/>
      <c r="EF109" s="1346"/>
      <c r="EG109" s="1346"/>
      <c r="EH109" s="1346"/>
      <c r="EI109" s="1346"/>
      <c r="EJ109" s="1346"/>
      <c r="EK109" s="1392"/>
      <c r="EL109" s="1346"/>
      <c r="EM109" s="1455"/>
      <c r="EN109" s="1346"/>
      <c r="EO109" s="1346"/>
      <c r="EP109" s="1346"/>
      <c r="EQ109" s="1346"/>
      <c r="ER109" s="1346"/>
      <c r="ES109" s="1455"/>
      <c r="ET109" s="1455"/>
      <c r="EU109" s="1346"/>
      <c r="EV109" s="1346"/>
      <c r="EW109" s="1346"/>
      <c r="EX109" s="1392"/>
      <c r="EY109" s="1391"/>
      <c r="EZ109" s="1346"/>
      <c r="FA109" s="1346"/>
      <c r="FB109" s="1346"/>
      <c r="FC109" s="1346"/>
      <c r="FD109" s="1346"/>
      <c r="FE109" s="1346"/>
      <c r="FF109" s="218"/>
      <c r="FG109" s="396"/>
      <c r="FH109" s="396"/>
      <c r="FI109" s="396"/>
      <c r="FJ109" s="396"/>
      <c r="FK109" s="396"/>
      <c r="FL109" s="1291"/>
      <c r="FM109" s="1347"/>
      <c r="FN109" s="1347"/>
      <c r="FO109" s="1347"/>
      <c r="FP109" s="1347"/>
      <c r="FQ109" s="1347"/>
      <c r="FR109" s="1347"/>
      <c r="FS109" s="1347"/>
      <c r="FT109" s="1347"/>
      <c r="FU109" s="1347" t="str">
        <f t="shared" si="38"/>
        <v/>
      </c>
    </row>
    <row r="110" spans="1:177" ht="16.5" thickBot="1" x14ac:dyDescent="0.3">
      <c r="A110" s="1338"/>
      <c r="B110" s="1373" t="s">
        <v>780</v>
      </c>
      <c r="C110" s="1288"/>
      <c r="D110" s="1346"/>
      <c r="E110" s="1400"/>
      <c r="F110" s="1400"/>
      <c r="G110" s="1346"/>
      <c r="H110" s="1346"/>
      <c r="I110" s="1394">
        <v>1</v>
      </c>
      <c r="J110" s="1346"/>
      <c r="K110" s="1346"/>
      <c r="L110" s="1346"/>
      <c r="M110" s="1400"/>
      <c r="N110" s="1346"/>
      <c r="O110" s="1346"/>
      <c r="P110" s="1346"/>
      <c r="Q110" s="1392"/>
      <c r="R110" s="1392"/>
      <c r="S110" s="1392"/>
      <c r="T110" s="1393"/>
      <c r="U110" s="1391"/>
      <c r="V110" s="1346"/>
      <c r="W110" s="1346"/>
      <c r="X110" s="1346"/>
      <c r="Y110" s="1346"/>
      <c r="Z110" s="1346"/>
      <c r="AA110" s="1346"/>
      <c r="AB110" s="1346"/>
      <c r="AC110" s="1346"/>
      <c r="AD110" s="1346"/>
      <c r="AE110" s="1346"/>
      <c r="AF110" s="1346"/>
      <c r="AG110" s="1346"/>
      <c r="AH110" s="1393"/>
      <c r="AI110" s="1391"/>
      <c r="AJ110" s="1346"/>
      <c r="AK110" s="1346"/>
      <c r="AL110" s="1346"/>
      <c r="AM110" s="1346"/>
      <c r="AN110" s="1346"/>
      <c r="AO110" s="1346"/>
      <c r="AP110" s="1392"/>
      <c r="AQ110" s="1392"/>
      <c r="AR110" s="1392"/>
      <c r="AS110" s="1392"/>
      <c r="AT110" s="1392"/>
      <c r="AU110" s="1393"/>
      <c r="AV110" s="1346"/>
      <c r="AW110" s="1389"/>
      <c r="AX110" s="1389"/>
      <c r="AY110" s="1346"/>
      <c r="AZ110" s="1400"/>
      <c r="BA110" s="1389"/>
      <c r="BB110" s="1346"/>
      <c r="BC110" s="1392"/>
      <c r="BD110" s="1393"/>
      <c r="BE110" s="1391"/>
      <c r="BF110" s="1346"/>
      <c r="BG110" s="1389"/>
      <c r="BH110" s="1346"/>
      <c r="BI110" s="1346"/>
      <c r="BJ110" s="1389"/>
      <c r="BK110" s="1346"/>
      <c r="BL110" s="1346"/>
      <c r="BM110" s="1346"/>
      <c r="BN110" s="1346"/>
      <c r="BO110" s="1346"/>
      <c r="BP110" s="1346"/>
      <c r="BQ110" s="1346"/>
      <c r="BR110" s="1346"/>
      <c r="BS110" s="1346"/>
      <c r="BT110" s="1393"/>
      <c r="BU110" s="1391"/>
      <c r="BV110" s="1346"/>
      <c r="BW110" s="1346"/>
      <c r="BX110" s="1346"/>
      <c r="BY110" s="1346"/>
      <c r="BZ110" s="1346"/>
      <c r="CA110" s="1346"/>
      <c r="CB110" s="1346"/>
      <c r="CC110" s="1346"/>
      <c r="CD110" s="1346"/>
      <c r="CE110" s="1346"/>
      <c r="CF110" s="1346"/>
      <c r="CG110" s="1346"/>
      <c r="CH110" s="1346"/>
      <c r="CI110" s="1346"/>
      <c r="CJ110" s="1393"/>
      <c r="CK110" s="1389"/>
      <c r="CL110" s="1346"/>
      <c r="CM110" s="1346"/>
      <c r="CN110" s="1346"/>
      <c r="CO110" s="1392"/>
      <c r="CP110" s="1346"/>
      <c r="CQ110" s="1346"/>
      <c r="CR110" s="1346"/>
      <c r="CS110" s="1346"/>
      <c r="CT110" s="1346"/>
      <c r="CU110" s="1346"/>
      <c r="CV110" s="1346"/>
      <c r="CW110" s="1346"/>
      <c r="CX110" s="1346"/>
      <c r="CY110" s="1391"/>
      <c r="CZ110" s="1346"/>
      <c r="DA110" s="1346"/>
      <c r="DB110" s="1346"/>
      <c r="DC110" s="1346"/>
      <c r="DD110" s="1346"/>
      <c r="DE110" s="1346"/>
      <c r="DF110" s="1346"/>
      <c r="DG110" s="1346"/>
      <c r="DH110" s="1346"/>
      <c r="DI110" s="1346"/>
      <c r="DJ110" s="1392"/>
      <c r="DK110" s="1393"/>
      <c r="DL110" s="1391"/>
      <c r="DM110" s="1346"/>
      <c r="DN110" s="1346"/>
      <c r="DO110" s="1346"/>
      <c r="DP110" s="1346"/>
      <c r="DQ110" s="1346"/>
      <c r="DR110" s="1346"/>
      <c r="DS110" s="1346"/>
      <c r="DT110" s="1346"/>
      <c r="DU110" s="1346"/>
      <c r="DV110" s="1346"/>
      <c r="DW110" s="1346"/>
      <c r="DX110" s="1346"/>
      <c r="DY110" s="1393"/>
      <c r="DZ110" s="1391"/>
      <c r="EA110" s="1389"/>
      <c r="EB110" s="1346"/>
      <c r="EC110" s="1346"/>
      <c r="ED110" s="1346"/>
      <c r="EE110" s="1346"/>
      <c r="EF110" s="1346"/>
      <c r="EG110" s="1346"/>
      <c r="EH110" s="1346"/>
      <c r="EI110" s="1346"/>
      <c r="EJ110" s="1346"/>
      <c r="EK110" s="1392"/>
      <c r="EL110" s="1346"/>
      <c r="EM110" s="1455"/>
      <c r="EN110" s="1346"/>
      <c r="EO110" s="1346"/>
      <c r="EP110" s="1346"/>
      <c r="EQ110" s="1346"/>
      <c r="ER110" s="1346"/>
      <c r="ES110" s="1455"/>
      <c r="ET110" s="1455"/>
      <c r="EU110" s="1346"/>
      <c r="EV110" s="1346"/>
      <c r="EW110" s="1346"/>
      <c r="EX110" s="1392"/>
      <c r="EY110" s="1391"/>
      <c r="EZ110" s="1346"/>
      <c r="FA110" s="1346"/>
      <c r="FB110" s="1346"/>
      <c r="FC110" s="1346"/>
      <c r="FD110" s="1346"/>
      <c r="FE110" s="1346"/>
      <c r="FF110" s="218"/>
      <c r="FG110" s="396"/>
      <c r="FH110" s="396"/>
      <c r="FI110" s="396"/>
      <c r="FJ110" s="396"/>
      <c r="FK110" s="396"/>
      <c r="FL110" s="1291"/>
      <c r="FM110" s="1347"/>
      <c r="FN110" s="1347"/>
      <c r="FO110" s="1347"/>
      <c r="FP110" s="1347"/>
      <c r="FQ110" s="1347"/>
      <c r="FR110" s="1347"/>
      <c r="FS110" s="1347"/>
      <c r="FT110" s="1347"/>
      <c r="FU110" s="1347" t="str">
        <f t="shared" si="38"/>
        <v/>
      </c>
    </row>
    <row r="111" spans="1:177" ht="16.5" thickBot="1" x14ac:dyDescent="0.3">
      <c r="A111" s="1338">
        <v>78</v>
      </c>
      <c r="B111" s="1152" t="s">
        <v>567</v>
      </c>
      <c r="C111" s="1288"/>
      <c r="D111" s="1346"/>
      <c r="E111" s="1400"/>
      <c r="F111" s="1400"/>
      <c r="G111" s="1346"/>
      <c r="H111" s="1346"/>
      <c r="I111" s="1346"/>
      <c r="J111" s="1346"/>
      <c r="K111" s="1346"/>
      <c r="L111" s="1346"/>
      <c r="M111" s="1400">
        <v>1</v>
      </c>
      <c r="N111" s="1346"/>
      <c r="O111" s="1346"/>
      <c r="P111" s="1346">
        <v>1</v>
      </c>
      <c r="Q111" s="1392"/>
      <c r="R111" s="1392"/>
      <c r="S111" s="1392"/>
      <c r="T111" s="1393">
        <v>1</v>
      </c>
      <c r="U111" s="1391"/>
      <c r="V111" s="1346"/>
      <c r="W111" s="1346">
        <v>1</v>
      </c>
      <c r="X111" s="1346"/>
      <c r="Y111" s="1346"/>
      <c r="Z111" s="1346"/>
      <c r="AA111" s="1346"/>
      <c r="AB111" s="1346"/>
      <c r="AC111" s="1346"/>
      <c r="AD111" s="1346"/>
      <c r="AE111" s="1346"/>
      <c r="AF111" s="1346"/>
      <c r="AG111" s="1346"/>
      <c r="AH111" s="1420">
        <v>1</v>
      </c>
      <c r="AI111" s="1391"/>
      <c r="AJ111" s="1346"/>
      <c r="AK111" s="1346"/>
      <c r="AL111" s="1346"/>
      <c r="AM111" s="1346"/>
      <c r="AN111" s="1346"/>
      <c r="AO111" s="1346"/>
      <c r="AP111" s="1392"/>
      <c r="AQ111" s="1392"/>
      <c r="AR111" s="1392"/>
      <c r="AS111" s="1392"/>
      <c r="AT111" s="1392"/>
      <c r="AU111" s="1393"/>
      <c r="AV111" s="1346"/>
      <c r="AW111" s="1389"/>
      <c r="AX111" s="1389"/>
      <c r="AY111" s="1346"/>
      <c r="AZ111" s="1400">
        <v>1</v>
      </c>
      <c r="BA111" s="1389">
        <v>1</v>
      </c>
      <c r="BB111" s="1346"/>
      <c r="BC111" s="1392"/>
      <c r="BD111" s="1393"/>
      <c r="BE111" s="1391"/>
      <c r="BF111" s="1346"/>
      <c r="BG111" s="1389"/>
      <c r="BH111" s="1346"/>
      <c r="BI111" s="1346"/>
      <c r="BJ111" s="1389">
        <v>1</v>
      </c>
      <c r="BK111" s="1346"/>
      <c r="BL111" s="1346"/>
      <c r="BM111" s="1346"/>
      <c r="BN111" s="1346"/>
      <c r="BO111" s="1346"/>
      <c r="BP111" s="1346"/>
      <c r="BQ111" s="1346">
        <v>1</v>
      </c>
      <c r="BR111" s="1346"/>
      <c r="BS111" s="1346">
        <v>1</v>
      </c>
      <c r="BT111" s="1393">
        <v>1</v>
      </c>
      <c r="BU111" s="1391">
        <v>1</v>
      </c>
      <c r="BV111" s="1346"/>
      <c r="BW111" s="1346">
        <v>1</v>
      </c>
      <c r="BX111" s="1346">
        <v>1</v>
      </c>
      <c r="BY111" s="1346"/>
      <c r="BZ111" s="1346">
        <v>1</v>
      </c>
      <c r="CA111" s="1346"/>
      <c r="CB111" s="1346"/>
      <c r="CC111" s="1346">
        <v>1</v>
      </c>
      <c r="CD111" s="1346"/>
      <c r="CE111" s="1346"/>
      <c r="CF111" s="1346"/>
      <c r="CG111" s="1346"/>
      <c r="CH111" s="1346"/>
      <c r="CI111" s="1346"/>
      <c r="CJ111" s="1393"/>
      <c r="CK111" s="1389"/>
      <c r="CL111" s="1346">
        <v>1</v>
      </c>
      <c r="CM111" s="1346"/>
      <c r="CN111" s="1346"/>
      <c r="CO111" s="1392"/>
      <c r="CP111" s="1346"/>
      <c r="CQ111" s="1346"/>
      <c r="CR111" s="1346"/>
      <c r="CS111" s="1346"/>
      <c r="CT111" s="1346"/>
      <c r="CU111" s="1346"/>
      <c r="CV111" s="1346"/>
      <c r="CW111" s="1346"/>
      <c r="CX111" s="1346"/>
      <c r="CY111" s="1391"/>
      <c r="CZ111" s="1346"/>
      <c r="DA111" s="1346"/>
      <c r="DB111" s="1346"/>
      <c r="DC111" s="1346"/>
      <c r="DD111" s="1346"/>
      <c r="DE111" s="1346"/>
      <c r="DF111" s="1346"/>
      <c r="DG111" s="1346"/>
      <c r="DH111" s="1346"/>
      <c r="DI111" s="1346"/>
      <c r="DJ111" s="1392"/>
      <c r="DK111" s="1393"/>
      <c r="DL111" s="1391"/>
      <c r="DM111" s="1346"/>
      <c r="DN111" s="1346"/>
      <c r="DO111" s="1346"/>
      <c r="DP111" s="1346"/>
      <c r="DQ111" s="1346"/>
      <c r="DR111" s="1346"/>
      <c r="DS111" s="1346"/>
      <c r="DT111" s="1346"/>
      <c r="DU111" s="1346"/>
      <c r="DV111" s="1346"/>
      <c r="DW111" s="1346"/>
      <c r="DX111" s="1346"/>
      <c r="DY111" s="1393"/>
      <c r="DZ111" s="1391"/>
      <c r="EA111" s="1389"/>
      <c r="EB111" s="1346"/>
      <c r="EC111" s="1346"/>
      <c r="ED111" s="1346"/>
      <c r="EE111" s="1346"/>
      <c r="EF111" s="1346"/>
      <c r="EG111" s="1346"/>
      <c r="EH111" s="1346"/>
      <c r="EI111" s="1346"/>
      <c r="EJ111" s="1346"/>
      <c r="EK111" s="1392"/>
      <c r="EL111" s="1346"/>
      <c r="EM111" s="1455"/>
      <c r="EN111" s="1346"/>
      <c r="EO111" s="1346"/>
      <c r="EP111" s="1346"/>
      <c r="EQ111" s="1346"/>
      <c r="ER111" s="1346"/>
      <c r="ES111" s="1455"/>
      <c r="ET111" s="1455"/>
      <c r="EU111" s="1346"/>
      <c r="EV111" s="1346"/>
      <c r="EW111" s="1346"/>
      <c r="EX111" s="1392"/>
      <c r="EY111" s="1391"/>
      <c r="EZ111" s="1346"/>
      <c r="FA111" s="1346"/>
      <c r="FB111" s="1346"/>
      <c r="FC111" s="1346"/>
      <c r="FD111" s="1346"/>
      <c r="FE111" s="1346"/>
      <c r="FF111" s="218">
        <f>SUM(D111+G111+N111+R111+U111+Y111+AC111+AL111+AR111+AX111+BD111+BH111+BP111+CA111+CG111+CM111+CS111+CY111+DC111+DI111+DO111+DS111+DX111+EE111+EV111)</f>
        <v>0</v>
      </c>
      <c r="FG111" s="396">
        <f>SUM(H111+K111+O111+S111+V111+Z111+AD111+AG111+AI111+AM111+AO111+AS111+AU111+AY111+BA111+BE111+BI111+BK111+BQ111+BV111+CB111+CE111+CH111+CK111+CN111+CQ111+CT111+CW111+CZ111+DD111+DF111+DJ111+DM111+DP111+DT111+DV111+DY111+EB111+EF111+EP111+EW111)</f>
        <v>2</v>
      </c>
      <c r="FH111" s="396">
        <f>SUM(C111+I111+L111+P111+T111+W111+AA111+AE111+AH111+AJ111+AN111+AP111+AT111+AV111+BB111+BF111+BJ111+BN111+BR111+BY111+CC111+CF111+CI111+CL111+CO111+CR111+CU111+CX111+DA111+DE111+DG111+DK111+DN111+DQ111+DU111+DW111+DZ111+EC111+EI111+ER111+EX111)</f>
        <v>7</v>
      </c>
      <c r="FI111" s="396">
        <f>SUM(E111+F111+M111+AZ111+EM111+ES111+ET111)</f>
        <v>2</v>
      </c>
      <c r="FJ111" s="396">
        <f>SUM(J111+Q111+X111+AB111+AF111+AK111+AQ111+AW111+BC111+BG111+BO111+CD111+CJ111+CP111+CV111+DB111+DH111+DL111+DR111+EA111+ED111+EM111+EU111)</f>
        <v>0</v>
      </c>
      <c r="FK111" s="396">
        <f>SUM(BL111+BM111+BS111+BT111+BU111+BW111+BX111+BZ111+EG111+EH111+EJ111+EK111+EL111+EN111+EO111+EQ111+EY111+EZ111+FA111+FB111+FC111+FD111+FE111)</f>
        <v>6</v>
      </c>
      <c r="FL111" s="1291">
        <f>SUM(FF111:FK111)</f>
        <v>17</v>
      </c>
      <c r="FM111" s="1347" t="str">
        <f t="shared" si="30"/>
        <v/>
      </c>
      <c r="FN111" s="1347" t="str">
        <f t="shared" si="31"/>
        <v/>
      </c>
      <c r="FO111" s="1347" t="str">
        <f t="shared" si="32"/>
        <v/>
      </c>
      <c r="FP111" s="1347">
        <f t="shared" si="33"/>
        <v>1</v>
      </c>
      <c r="FQ111" s="1347" t="str">
        <f t="shared" si="34"/>
        <v/>
      </c>
      <c r="FR111" s="1347" t="str">
        <f t="shared" si="35"/>
        <v/>
      </c>
      <c r="FS111" s="1347" t="str">
        <f t="shared" si="36"/>
        <v/>
      </c>
      <c r="FT111" s="1347" t="str">
        <f t="shared" si="37"/>
        <v/>
      </c>
      <c r="FU111" s="1347" t="str">
        <f t="shared" si="38"/>
        <v/>
      </c>
    </row>
    <row r="112" spans="1:177" ht="16.5" thickBot="1" x14ac:dyDescent="0.3">
      <c r="A112" s="1338">
        <v>79</v>
      </c>
      <c r="B112" s="1152" t="s">
        <v>259</v>
      </c>
      <c r="C112" s="1288"/>
      <c r="D112" s="1346"/>
      <c r="E112" s="1400"/>
      <c r="F112" s="1400"/>
      <c r="G112" s="1346"/>
      <c r="H112" s="1346"/>
      <c r="I112" s="1346"/>
      <c r="J112" s="1346"/>
      <c r="K112" s="1346"/>
      <c r="L112" s="1346"/>
      <c r="M112" s="1400"/>
      <c r="N112" s="1346"/>
      <c r="O112" s="1346"/>
      <c r="P112" s="1346"/>
      <c r="Q112" s="1392"/>
      <c r="R112" s="1392"/>
      <c r="S112" s="1392">
        <v>1</v>
      </c>
      <c r="T112" s="1393"/>
      <c r="U112" s="1391"/>
      <c r="V112" s="1346"/>
      <c r="W112" s="1346"/>
      <c r="X112" s="1346"/>
      <c r="Y112" s="1346"/>
      <c r="Z112" s="1346">
        <v>1</v>
      </c>
      <c r="AA112" s="1346"/>
      <c r="AB112" s="1346"/>
      <c r="AC112" s="1346"/>
      <c r="AD112" s="1346">
        <v>1</v>
      </c>
      <c r="AE112" s="1346"/>
      <c r="AF112" s="1346"/>
      <c r="AG112" s="1346"/>
      <c r="AH112" s="1420"/>
      <c r="AI112" s="1391"/>
      <c r="AJ112" s="1346"/>
      <c r="AK112" s="1346"/>
      <c r="AL112" s="1346"/>
      <c r="AM112" s="1346"/>
      <c r="AN112" s="1346"/>
      <c r="AO112" s="1346"/>
      <c r="AP112" s="1392"/>
      <c r="AQ112" s="1392"/>
      <c r="AR112" s="1392"/>
      <c r="AS112" s="1392">
        <v>1</v>
      </c>
      <c r="AT112" s="1392"/>
      <c r="AU112" s="1393"/>
      <c r="AV112" s="1346"/>
      <c r="AW112" s="1389"/>
      <c r="AX112" s="1389"/>
      <c r="AY112" s="1346"/>
      <c r="AZ112" s="1400">
        <v>1</v>
      </c>
      <c r="BA112" s="1389">
        <v>1</v>
      </c>
      <c r="BB112" s="1346"/>
      <c r="BC112" s="1392"/>
      <c r="BD112" s="1393"/>
      <c r="BE112" s="1391">
        <v>1</v>
      </c>
      <c r="BF112" s="1346"/>
      <c r="BG112" s="1389"/>
      <c r="BH112" s="1346"/>
      <c r="BI112" s="1346">
        <v>1</v>
      </c>
      <c r="BJ112" s="1389"/>
      <c r="BK112" s="1346"/>
      <c r="BL112" s="1346"/>
      <c r="BM112" s="1346"/>
      <c r="BN112" s="1346"/>
      <c r="BO112" s="1346"/>
      <c r="BP112" s="1346"/>
      <c r="BQ112" s="1346"/>
      <c r="BR112" s="1346"/>
      <c r="BS112" s="1346"/>
      <c r="BT112" s="1393"/>
      <c r="BU112" s="1391"/>
      <c r="BV112" s="1346"/>
      <c r="BW112" s="1346"/>
      <c r="BX112" s="1346"/>
      <c r="BY112" s="1346"/>
      <c r="BZ112" s="1346"/>
      <c r="CA112" s="1346"/>
      <c r="CB112" s="1346">
        <v>1</v>
      </c>
      <c r="CC112" s="1346"/>
      <c r="CD112" s="1346"/>
      <c r="CE112" s="1346"/>
      <c r="CF112" s="1346"/>
      <c r="CG112" s="1346"/>
      <c r="CH112" s="1346">
        <v>1</v>
      </c>
      <c r="CI112" s="1346"/>
      <c r="CJ112" s="1393"/>
      <c r="CK112" s="1389"/>
      <c r="CL112" s="1346"/>
      <c r="CM112" s="1346"/>
      <c r="CN112" s="1346"/>
      <c r="CO112" s="1392"/>
      <c r="CP112" s="1346"/>
      <c r="CQ112" s="1346">
        <v>1</v>
      </c>
      <c r="CR112" s="1346"/>
      <c r="CS112" s="1346"/>
      <c r="CT112" s="1346">
        <v>1</v>
      </c>
      <c r="CU112" s="1346"/>
      <c r="CV112" s="1346"/>
      <c r="CW112" s="1346"/>
      <c r="CX112" s="1346"/>
      <c r="CY112" s="1391"/>
      <c r="CZ112" s="1346">
        <v>1</v>
      </c>
      <c r="DA112" s="1346"/>
      <c r="DB112" s="1346"/>
      <c r="DC112" s="1346"/>
      <c r="DD112" s="1346">
        <v>1</v>
      </c>
      <c r="DE112" s="1346"/>
      <c r="DF112" s="1346"/>
      <c r="DG112" s="1346"/>
      <c r="DH112" s="1346"/>
      <c r="DI112" s="1346"/>
      <c r="DJ112" s="1392">
        <v>1</v>
      </c>
      <c r="DK112" s="1393"/>
      <c r="DL112" s="1391"/>
      <c r="DM112" s="1346">
        <v>1</v>
      </c>
      <c r="DN112" s="1346"/>
      <c r="DO112" s="1346"/>
      <c r="DP112" s="1346">
        <v>1</v>
      </c>
      <c r="DQ112" s="1346"/>
      <c r="DR112" s="1346"/>
      <c r="DS112" s="1346"/>
      <c r="DT112" s="1346"/>
      <c r="DU112" s="1346"/>
      <c r="DV112" s="1346"/>
      <c r="DW112" s="1346"/>
      <c r="DX112" s="1346"/>
      <c r="DY112" s="1393"/>
      <c r="DZ112" s="1391"/>
      <c r="EA112" s="1389"/>
      <c r="EB112" s="1346"/>
      <c r="EC112" s="1346"/>
      <c r="ED112" s="1346"/>
      <c r="EE112" s="1346"/>
      <c r="EF112" s="1346">
        <v>1</v>
      </c>
      <c r="EG112" s="1346"/>
      <c r="EH112" s="1346"/>
      <c r="EI112" s="1346"/>
      <c r="EJ112" s="1346"/>
      <c r="EK112" s="1392"/>
      <c r="EL112" s="1346"/>
      <c r="EM112" s="1455"/>
      <c r="EN112" s="1346"/>
      <c r="EO112" s="1346"/>
      <c r="EP112" s="1346"/>
      <c r="EQ112" s="1346"/>
      <c r="ER112" s="1346"/>
      <c r="ES112" s="1455">
        <v>1</v>
      </c>
      <c r="ET112" s="1455"/>
      <c r="EU112" s="1346"/>
      <c r="EV112" s="1346"/>
      <c r="EW112" s="1346"/>
      <c r="EX112" s="1392">
        <v>1</v>
      </c>
      <c r="EY112" s="1391"/>
      <c r="EZ112" s="1346"/>
      <c r="FA112" s="1346"/>
      <c r="FB112" s="1346"/>
      <c r="FC112" s="1346"/>
      <c r="FD112" s="1346"/>
      <c r="FE112" s="1346"/>
      <c r="FF112" s="218">
        <f>SUM(D112+G112+N112+R112+U112+Y112+AC112+AL112+AR112+AX112+BD112+BH112+BP112+CA112+CG112+CM112+CS112+CY112+DC112+DI112+DO112+DS112+DX112+EE112+EV112)</f>
        <v>0</v>
      </c>
      <c r="FG112" s="396">
        <f>SUM(H112+K112+O112+S112+V112+Z112+AD112+AG112+AI112+AM112+AO112+AS112+AU112+AY112+BA112+BE112+BI112+BK112+BQ112+BV112+CB112+CE112+CH112+CK112+CN112+CQ112+CT112+CW112+CZ112+DD112+DF112+DJ112+DM112+DP112+DT112+DV112+DY112+EB112+EF112+EP112+EW112)</f>
        <v>17</v>
      </c>
      <c r="FH112" s="396">
        <f>SUM(C112+I112+L112+P112+T112+W112+AA112+AE112+AH112+AJ112+AN112+AP112+AT112+AV112+BB112+BF112+BJ112+BN112+BR112+BY112+CC112+CF112+CI112+CL112+CO112+CR112+CU112+CX112+DA112+DE112+DG112+DK112+DN112+DQ112+DU112+DW112+DZ112+EC112+EI112+ER112+EX112)</f>
        <v>1</v>
      </c>
      <c r="FI112" s="396">
        <f>SUM(E112+F112+M112+AZ112+EM112+ES112+ET112)</f>
        <v>2</v>
      </c>
      <c r="FJ112" s="396">
        <f>SUM(J112+Q112+X112+AB112+AF112+AK112+AQ112+AW112+BC112+BG112+BO112+CD112+CJ112+CP112+CV112+DB112+DH112+DL112+DR112+EA112+ED112+EM112+EU112)</f>
        <v>0</v>
      </c>
      <c r="FK112" s="396">
        <f>SUM(BL112+BM112+BS112+BT112+BU112+BW112+BX112+BZ112+EG112+EH112+EJ112+EK112+EL112+EN112+EO112+EQ112+EY112+EZ112+FA112+FB112+FC112+FD112+FE112)</f>
        <v>0</v>
      </c>
      <c r="FL112" s="1291">
        <f>SUM(FF112:FK112)</f>
        <v>20</v>
      </c>
      <c r="FM112" s="1347" t="str">
        <f t="shared" si="30"/>
        <v/>
      </c>
      <c r="FN112" s="1347" t="str">
        <f t="shared" si="31"/>
        <v/>
      </c>
      <c r="FO112" s="1347" t="str">
        <f t="shared" si="32"/>
        <v/>
      </c>
      <c r="FP112" s="1347">
        <f t="shared" si="33"/>
        <v>1</v>
      </c>
      <c r="FQ112" s="1347" t="str">
        <f t="shared" si="34"/>
        <v/>
      </c>
      <c r="FR112" s="1347" t="str">
        <f t="shared" si="35"/>
        <v/>
      </c>
      <c r="FS112" s="1347" t="str">
        <f t="shared" si="36"/>
        <v/>
      </c>
      <c r="FT112" s="1347" t="str">
        <f t="shared" si="37"/>
        <v/>
      </c>
      <c r="FU112" s="1347" t="str">
        <f t="shared" si="38"/>
        <v/>
      </c>
    </row>
    <row r="113" spans="1:177" ht="16.5" thickBot="1" x14ac:dyDescent="0.3">
      <c r="A113" s="1338">
        <v>80</v>
      </c>
      <c r="B113" s="1152" t="s">
        <v>1262</v>
      </c>
      <c r="C113" s="1288"/>
      <c r="D113" s="1346"/>
      <c r="E113" s="1400"/>
      <c r="F113" s="1400"/>
      <c r="G113" s="1346"/>
      <c r="H113" s="1346"/>
      <c r="I113" s="1346"/>
      <c r="J113" s="1346"/>
      <c r="K113" s="1346"/>
      <c r="L113" s="1346"/>
      <c r="M113" s="1400">
        <v>1</v>
      </c>
      <c r="N113" s="1346"/>
      <c r="O113" s="1346"/>
      <c r="P113" s="1346"/>
      <c r="Q113" s="1392"/>
      <c r="R113" s="1392"/>
      <c r="S113" s="1392"/>
      <c r="T113" s="1393"/>
      <c r="U113" s="1391"/>
      <c r="V113" s="1346"/>
      <c r="W113" s="1399"/>
      <c r="X113" s="1399"/>
      <c r="Y113" s="1399"/>
      <c r="Z113" s="1346"/>
      <c r="AA113" s="1399"/>
      <c r="AB113" s="1399"/>
      <c r="AC113" s="1346"/>
      <c r="AD113" s="1346"/>
      <c r="AE113" s="1346"/>
      <c r="AF113" s="1346"/>
      <c r="AG113" s="1346"/>
      <c r="AH113" s="1393"/>
      <c r="AI113" s="1391"/>
      <c r="AJ113" s="1346"/>
      <c r="AK113" s="1346"/>
      <c r="AL113" s="1346"/>
      <c r="AM113" s="1346"/>
      <c r="AN113" s="1346"/>
      <c r="AO113" s="1346"/>
      <c r="AP113" s="1392"/>
      <c r="AQ113" s="1392"/>
      <c r="AR113" s="1392"/>
      <c r="AS113" s="1392"/>
      <c r="AT113" s="1392"/>
      <c r="AU113" s="1393"/>
      <c r="AV113" s="1346"/>
      <c r="AW113" s="1389"/>
      <c r="AX113" s="1389"/>
      <c r="AY113" s="1346"/>
      <c r="AZ113" s="1400"/>
      <c r="BA113" s="1389"/>
      <c r="BB113" s="1346"/>
      <c r="BC113" s="1392"/>
      <c r="BD113" s="1393"/>
      <c r="BE113" s="1391"/>
      <c r="BF113" s="1346"/>
      <c r="BG113" s="1389"/>
      <c r="BH113" s="1346"/>
      <c r="BI113" s="1346"/>
      <c r="BJ113" s="1389"/>
      <c r="BK113" s="1346"/>
      <c r="BL113" s="1346"/>
      <c r="BM113" s="1346"/>
      <c r="BN113" s="1346"/>
      <c r="BO113" s="1346"/>
      <c r="BP113" s="1346"/>
      <c r="BQ113" s="1346"/>
      <c r="BR113" s="1346"/>
      <c r="BS113" s="1346"/>
      <c r="BT113" s="1393"/>
      <c r="BU113" s="1391"/>
      <c r="BV113" s="1346"/>
      <c r="BW113" s="1346"/>
      <c r="BX113" s="1346"/>
      <c r="BY113" s="1346"/>
      <c r="BZ113" s="1346"/>
      <c r="CA113" s="1346"/>
      <c r="CB113" s="1346"/>
      <c r="CC113" s="1346"/>
      <c r="CD113" s="1346"/>
      <c r="CE113" s="1346"/>
      <c r="CF113" s="1346"/>
      <c r="CG113" s="1346"/>
      <c r="CH113" s="1346"/>
      <c r="CI113" s="1346"/>
      <c r="CJ113" s="1393"/>
      <c r="CK113" s="1389"/>
      <c r="CL113" s="1346"/>
      <c r="CM113" s="1346"/>
      <c r="CN113" s="1346"/>
      <c r="CO113" s="1392"/>
      <c r="CP113" s="1346"/>
      <c r="CQ113" s="1346"/>
      <c r="CR113" s="1346"/>
      <c r="CS113" s="1346"/>
      <c r="CT113" s="1346"/>
      <c r="CU113" s="1346"/>
      <c r="CV113" s="1346"/>
      <c r="CW113" s="1346"/>
      <c r="CX113" s="1346"/>
      <c r="CY113" s="1391"/>
      <c r="CZ113" s="1346"/>
      <c r="DA113" s="1346"/>
      <c r="DB113" s="1346"/>
      <c r="DC113" s="1346"/>
      <c r="DD113" s="1346"/>
      <c r="DE113" s="1346"/>
      <c r="DF113" s="1346"/>
      <c r="DG113" s="1346"/>
      <c r="DH113" s="1346"/>
      <c r="DI113" s="1346"/>
      <c r="DJ113" s="1392"/>
      <c r="DK113" s="1393"/>
      <c r="DL113" s="1391"/>
      <c r="DM113" s="1346"/>
      <c r="DN113" s="1346"/>
      <c r="DO113" s="1346"/>
      <c r="DP113" s="1346"/>
      <c r="DQ113" s="1346"/>
      <c r="DR113" s="1346"/>
      <c r="DS113" s="1346"/>
      <c r="DT113" s="1346"/>
      <c r="DU113" s="1346"/>
      <c r="DV113" s="1346"/>
      <c r="DW113" s="1346"/>
      <c r="DX113" s="1346"/>
      <c r="DY113" s="1393"/>
      <c r="DZ113" s="1391"/>
      <c r="EA113" s="1389"/>
      <c r="EB113" s="1346"/>
      <c r="EC113" s="1346"/>
      <c r="ED113" s="1346"/>
      <c r="EE113" s="1346"/>
      <c r="EF113" s="1346"/>
      <c r="EG113" s="1346"/>
      <c r="EH113" s="1346"/>
      <c r="EI113" s="1346"/>
      <c r="EJ113" s="1346"/>
      <c r="EK113" s="1392"/>
      <c r="EL113" s="1346"/>
      <c r="EM113" s="1455"/>
      <c r="EN113" s="1346"/>
      <c r="EO113" s="1346"/>
      <c r="EP113" s="1346"/>
      <c r="EQ113" s="1346"/>
      <c r="ER113" s="1346"/>
      <c r="ES113" s="1455"/>
      <c r="ET113" s="1455"/>
      <c r="EU113" s="1346"/>
      <c r="EV113" s="1346"/>
      <c r="EW113" s="1346"/>
      <c r="EX113" s="1392"/>
      <c r="EY113" s="1391"/>
      <c r="EZ113" s="1346"/>
      <c r="FA113" s="1346"/>
      <c r="FB113" s="1346"/>
      <c r="FC113" s="1346"/>
      <c r="FD113" s="1346"/>
      <c r="FE113" s="1346"/>
      <c r="FF113" s="218">
        <f>SUM(D113+G113+N113+R113+U113+Y113+AC113+AL113+AR113+AX113+BD113+BH113+BP113+CA113+CG113+CM113+CS113+CY113+DC113+DI113+DO113+DS113+DX113+EE113+EV113)</f>
        <v>0</v>
      </c>
      <c r="FG113" s="396">
        <f>SUM(H113+K113+O113+S113+V113+Z113+AD113+AG113+AI113+AM113+AO113+AS113+AU113+AY113+BA113+BE113+BI113+BK113+BQ113+BV113+CB113+CE113+CH113+CK113+CN113+CQ113+CT113+CW113+CZ113+DD113+DF113+DJ113+DM113+DP113+DT113+DV113+DY113+EB113+EF113+EP113+EW113)</f>
        <v>0</v>
      </c>
      <c r="FH113" s="396">
        <f>SUM(C113+I113+L113+P113+T113+W113+AA113+AE113+AH113+AJ113+AN113+AP113+AT113+AV113+BB113+BF113+BJ113+BN113+BR113+BY113+CC113+CF113+CI113+CL113+CO113+CR113+CU113+CX113+DA113+DE113+DG113+DK113+DN113+DQ113+DU113+DW113+DZ113+EC113+EI113+ER113+EX113)</f>
        <v>0</v>
      </c>
      <c r="FI113" s="396">
        <f>SUM(E113+F113+M113+AZ113+EM113+ES113+ET113)</f>
        <v>1</v>
      </c>
      <c r="FJ113" s="396">
        <f>SUM(J113+Q113+X113+AB113+AF113+AK113+AQ113+AW113+BC113+BG113+BO113+CD113+CJ113+CP113+CV113+DB113+DH113+DL113+DR113+EA113+ED113+EM113+EU113)</f>
        <v>0</v>
      </c>
      <c r="FK113" s="396">
        <f>SUM(BL113+BM113+BS113+BT113+BU113+BW113+BX113+BZ113+EG113+EH113+EJ113+EK113+EL113+EN113+EO113+EQ113+EY113+EZ113+FA113+FB113+FC113+FD113+FE113)</f>
        <v>0</v>
      </c>
      <c r="FL113" s="1291">
        <f>SUM(FF113:FK113)</f>
        <v>1</v>
      </c>
      <c r="FM113" s="1347" t="str">
        <f t="shared" si="30"/>
        <v/>
      </c>
      <c r="FN113" s="1347">
        <f t="shared" si="31"/>
        <v>1</v>
      </c>
      <c r="FO113" s="1347" t="str">
        <f t="shared" si="32"/>
        <v/>
      </c>
      <c r="FP113" s="1347" t="str">
        <f t="shared" si="33"/>
        <v/>
      </c>
      <c r="FQ113" s="1347" t="str">
        <f t="shared" si="34"/>
        <v/>
      </c>
      <c r="FR113" s="1347" t="str">
        <f t="shared" si="35"/>
        <v/>
      </c>
      <c r="FS113" s="1347" t="str">
        <f t="shared" si="36"/>
        <v/>
      </c>
      <c r="FT113" s="1347" t="str">
        <f t="shared" si="37"/>
        <v/>
      </c>
      <c r="FU113" s="1347" t="str">
        <f t="shared" si="38"/>
        <v/>
      </c>
    </row>
    <row r="114" spans="1:177" ht="16.5" thickBot="1" x14ac:dyDescent="0.3">
      <c r="A114" s="1338">
        <v>81</v>
      </c>
      <c r="B114" s="1152" t="s">
        <v>1263</v>
      </c>
      <c r="C114" s="1288"/>
      <c r="D114" s="1346"/>
      <c r="E114" s="1400"/>
      <c r="F114" s="1400"/>
      <c r="G114" s="1346"/>
      <c r="H114" s="1346"/>
      <c r="I114" s="1346"/>
      <c r="J114" s="1346"/>
      <c r="K114" s="1346"/>
      <c r="L114" s="1346"/>
      <c r="M114" s="1400"/>
      <c r="N114" s="1346"/>
      <c r="O114" s="1346"/>
      <c r="P114" s="1346"/>
      <c r="Q114" s="1392"/>
      <c r="R114" s="1392"/>
      <c r="S114" s="1392"/>
      <c r="T114" s="1393"/>
      <c r="U114" s="1391"/>
      <c r="V114" s="1346"/>
      <c r="W114" s="1346"/>
      <c r="X114" s="1346"/>
      <c r="Y114" s="1346"/>
      <c r="Z114" s="1346"/>
      <c r="AA114" s="1346"/>
      <c r="AB114" s="1346"/>
      <c r="AC114" s="1346"/>
      <c r="AD114" s="1346"/>
      <c r="AE114" s="1346"/>
      <c r="AF114" s="1346"/>
      <c r="AG114" s="1346"/>
      <c r="AH114" s="1393"/>
      <c r="AI114" s="1391"/>
      <c r="AJ114" s="1346"/>
      <c r="AK114" s="1346"/>
      <c r="AL114" s="1346"/>
      <c r="AM114" s="1346"/>
      <c r="AN114" s="1346"/>
      <c r="AO114" s="1346"/>
      <c r="AP114" s="1392"/>
      <c r="AQ114" s="1392"/>
      <c r="AR114" s="1392"/>
      <c r="AS114" s="1392"/>
      <c r="AT114" s="1392"/>
      <c r="AU114" s="1393"/>
      <c r="AV114" s="1346"/>
      <c r="AW114" s="1389"/>
      <c r="AX114" s="1389"/>
      <c r="AY114" s="1346"/>
      <c r="AZ114" s="1400"/>
      <c r="BA114" s="1389"/>
      <c r="BB114" s="1346"/>
      <c r="BC114" s="1392"/>
      <c r="BD114" s="1393"/>
      <c r="BE114" s="1391"/>
      <c r="BF114" s="1346"/>
      <c r="BG114" s="1389"/>
      <c r="BH114" s="1346"/>
      <c r="BI114" s="1346"/>
      <c r="BJ114" s="1389"/>
      <c r="BK114" s="1346"/>
      <c r="BL114" s="1346"/>
      <c r="BM114" s="1346"/>
      <c r="BN114" s="1346"/>
      <c r="BO114" s="1346"/>
      <c r="BP114" s="1346"/>
      <c r="BQ114" s="1346"/>
      <c r="BR114" s="1346"/>
      <c r="BS114" s="1346"/>
      <c r="BT114" s="1393"/>
      <c r="BU114" s="1391"/>
      <c r="BV114" s="1346"/>
      <c r="BW114" s="1346"/>
      <c r="BX114" s="1346"/>
      <c r="BY114" s="1346"/>
      <c r="BZ114" s="1346"/>
      <c r="CA114" s="1346"/>
      <c r="CB114" s="1346"/>
      <c r="CC114" s="1346"/>
      <c r="CD114" s="1346"/>
      <c r="CE114" s="1346"/>
      <c r="CF114" s="1346"/>
      <c r="CG114" s="1346"/>
      <c r="CH114" s="1346"/>
      <c r="CI114" s="1346"/>
      <c r="CJ114" s="1393"/>
      <c r="CK114" s="1389"/>
      <c r="CL114" s="1346"/>
      <c r="CM114" s="1346"/>
      <c r="CN114" s="1346"/>
      <c r="CO114" s="1392"/>
      <c r="CP114" s="1346"/>
      <c r="CQ114" s="1346"/>
      <c r="CR114" s="1346"/>
      <c r="CS114" s="1346"/>
      <c r="CT114" s="1346"/>
      <c r="CU114" s="1346"/>
      <c r="CV114" s="1346"/>
      <c r="CW114" s="1346"/>
      <c r="CX114" s="1346"/>
      <c r="CY114" s="1391"/>
      <c r="CZ114" s="1346"/>
      <c r="DA114" s="1346"/>
      <c r="DB114" s="1346"/>
      <c r="DC114" s="1346"/>
      <c r="DD114" s="1346"/>
      <c r="DE114" s="1346"/>
      <c r="DF114" s="1346"/>
      <c r="DG114" s="1346"/>
      <c r="DH114" s="1346"/>
      <c r="DI114" s="1346"/>
      <c r="DJ114" s="1392"/>
      <c r="DK114" s="1393"/>
      <c r="DL114" s="1391"/>
      <c r="DM114" s="1346"/>
      <c r="DN114" s="1346"/>
      <c r="DO114" s="1346"/>
      <c r="DP114" s="1346"/>
      <c r="DQ114" s="1346"/>
      <c r="DR114" s="1346"/>
      <c r="DS114" s="1346"/>
      <c r="DT114" s="1346"/>
      <c r="DU114" s="1346"/>
      <c r="DV114" s="1346"/>
      <c r="DW114" s="1346"/>
      <c r="DX114" s="1346"/>
      <c r="DY114" s="1393"/>
      <c r="DZ114" s="1391"/>
      <c r="EA114" s="1389"/>
      <c r="EB114" s="1346"/>
      <c r="EC114" s="1346"/>
      <c r="ED114" s="1346"/>
      <c r="EE114" s="1346"/>
      <c r="EF114" s="1346"/>
      <c r="EG114" s="1346"/>
      <c r="EH114" s="1346"/>
      <c r="EI114" s="1346"/>
      <c r="EJ114" s="1346"/>
      <c r="EK114" s="1392"/>
      <c r="EL114" s="1346"/>
      <c r="EM114" s="1455"/>
      <c r="EN114" s="1346"/>
      <c r="EO114" s="1346"/>
      <c r="EP114" s="1346"/>
      <c r="EQ114" s="1346"/>
      <c r="ER114" s="1346"/>
      <c r="ES114" s="1455"/>
      <c r="ET114" s="1455"/>
      <c r="EU114" s="1346"/>
      <c r="EV114" s="1346"/>
      <c r="EW114" s="1346"/>
      <c r="EX114" s="1392"/>
      <c r="EY114" s="1391"/>
      <c r="EZ114" s="1346"/>
      <c r="FA114" s="1346"/>
      <c r="FB114" s="1346"/>
      <c r="FC114" s="1346"/>
      <c r="FD114" s="1346"/>
      <c r="FE114" s="1346"/>
      <c r="FF114" s="218">
        <f>SUM(D114+G114+N114+R114+U114+Y114+AC114+AL114+AR114+AX114+BD114+BH114+BP114+CA114+CG114+CM114+CS114+CY114+DC114+DI114+DO114+DS114+DX114+EE114+EV114)</f>
        <v>0</v>
      </c>
      <c r="FG114" s="396">
        <f>SUM(H114+K114+O114+S114+V114+Z114+AD114+AG114+AI114+AM114+AO114+AS114+AU114+AY114+BA114+BE114+BI114+BK114+BQ114+BV114+CB114+CE114+CH114+CK114+CN114+CQ114+CT114+CW114+CZ114+DD114+DF114+DJ114+DM114+DP114+DT114+DV114+DY114+EB114+EF114+EP114+EW114)</f>
        <v>0</v>
      </c>
      <c r="FH114" s="396">
        <f>SUM(C114+I114+L114+P114+T114+W114+AA114+AE114+AH114+AJ114+AN114+AP114+AT114+AV114+BB114+BF114+BJ114+BN114+BR114+BY114+CC114+CF114+CI114+CL114+CO114+CR114+CU114+CX114+DA114+DE114+DG114+DK114+DN114+DQ114+DU114+DW114+DZ114+EC114+EI114+ER114+EX114)</f>
        <v>0</v>
      </c>
      <c r="FI114" s="396">
        <f>SUM(E114+F114+M114+AZ114+EM114+ES114+ET114)</f>
        <v>0</v>
      </c>
      <c r="FJ114" s="396">
        <f>SUM(J114+Q114+X114+AB114+AF114+AK114+AQ114+AW114+BC114+BG114+BO114+CD114+CJ114+CP114+CV114+DB114+DH114+DL114+DR114+EA114+ED114+EM114+EU114)</f>
        <v>0</v>
      </c>
      <c r="FK114" s="396">
        <f>SUM(BL114+BM114+BS114+BT114+BU114+BW114+BX114+BZ114+EG114+EH114+EJ114+EK114+EL114+EN114+EO114+EQ114+EY114+EZ114+FA114+FB114+FC114+FD114+FE114)</f>
        <v>0</v>
      </c>
      <c r="FL114" s="1291">
        <f>SUM(FF114:FK114)</f>
        <v>0</v>
      </c>
      <c r="FM114" s="1347">
        <f t="shared" si="30"/>
        <v>1</v>
      </c>
      <c r="FN114" s="1347" t="str">
        <f t="shared" si="31"/>
        <v/>
      </c>
      <c r="FO114" s="1347" t="str">
        <f t="shared" si="32"/>
        <v/>
      </c>
      <c r="FP114" s="1347" t="str">
        <f t="shared" si="33"/>
        <v/>
      </c>
      <c r="FQ114" s="1347" t="str">
        <f t="shared" si="34"/>
        <v/>
      </c>
      <c r="FR114" s="1347" t="str">
        <f t="shared" si="35"/>
        <v/>
      </c>
      <c r="FS114" s="1347" t="str">
        <f t="shared" si="36"/>
        <v/>
      </c>
      <c r="FT114" s="1347" t="str">
        <f t="shared" si="37"/>
        <v/>
      </c>
      <c r="FU114" s="1347" t="str">
        <f t="shared" si="38"/>
        <v/>
      </c>
    </row>
    <row r="115" spans="1:177" ht="16.5" thickBot="1" x14ac:dyDescent="0.3">
      <c r="A115" s="1338"/>
      <c r="B115" s="1373" t="s">
        <v>271</v>
      </c>
      <c r="C115" s="1288"/>
      <c r="D115" s="1346"/>
      <c r="E115" s="1400"/>
      <c r="F115" s="1400"/>
      <c r="G115" s="1346"/>
      <c r="H115" s="1346"/>
      <c r="I115" s="1346"/>
      <c r="J115" s="1346"/>
      <c r="K115" s="1346"/>
      <c r="L115" s="1346"/>
      <c r="M115" s="1400"/>
      <c r="N115" s="1346"/>
      <c r="O115" s="1346"/>
      <c r="P115" s="1346"/>
      <c r="Q115" s="1392"/>
      <c r="R115" s="1392"/>
      <c r="S115" s="1392"/>
      <c r="T115" s="1393"/>
      <c r="U115" s="1391"/>
      <c r="V115" s="1346"/>
      <c r="W115" s="1346"/>
      <c r="X115" s="1346"/>
      <c r="Y115" s="1346"/>
      <c r="Z115" s="1346"/>
      <c r="AA115" s="1346"/>
      <c r="AB115" s="1346"/>
      <c r="AC115" s="1346"/>
      <c r="AD115" s="1346"/>
      <c r="AE115" s="1346"/>
      <c r="AF115" s="1346"/>
      <c r="AG115" s="1346"/>
      <c r="AH115" s="1393"/>
      <c r="AI115" s="1391"/>
      <c r="AJ115" s="1346"/>
      <c r="AK115" s="1346"/>
      <c r="AL115" s="1346"/>
      <c r="AM115" s="1346"/>
      <c r="AN115" s="1346"/>
      <c r="AO115" s="1346"/>
      <c r="AP115" s="1392"/>
      <c r="AQ115" s="1392"/>
      <c r="AR115" s="1392"/>
      <c r="AS115" s="1392"/>
      <c r="AT115" s="1392"/>
      <c r="AU115" s="1393"/>
      <c r="AV115" s="1346"/>
      <c r="AW115" s="1389"/>
      <c r="AX115" s="1389"/>
      <c r="AY115" s="1346"/>
      <c r="AZ115" s="1400"/>
      <c r="BA115" s="1389"/>
      <c r="BB115" s="1346"/>
      <c r="BC115" s="1392"/>
      <c r="BD115" s="1393"/>
      <c r="BE115" s="1391"/>
      <c r="BF115" s="1346"/>
      <c r="BG115" s="1418"/>
      <c r="BH115" s="1346"/>
      <c r="BI115" s="1346"/>
      <c r="BJ115" s="1389"/>
      <c r="BK115" s="1346"/>
      <c r="BL115" s="1346"/>
      <c r="BM115" s="1346"/>
      <c r="BN115" s="1346"/>
      <c r="BO115" s="1346"/>
      <c r="BP115" s="1346"/>
      <c r="BQ115" s="1346"/>
      <c r="BR115" s="1346"/>
      <c r="BS115" s="1346"/>
      <c r="BT115" s="1393"/>
      <c r="BU115" s="1391"/>
      <c r="BV115" s="1346"/>
      <c r="BW115" s="1346"/>
      <c r="BX115" s="1346"/>
      <c r="BY115" s="1346"/>
      <c r="BZ115" s="1346"/>
      <c r="CA115" s="1346"/>
      <c r="CB115" s="1346"/>
      <c r="CC115" s="1346"/>
      <c r="CD115" s="1346"/>
      <c r="CE115" s="1346"/>
      <c r="CF115" s="1346"/>
      <c r="CG115" s="1346"/>
      <c r="CH115" s="1346"/>
      <c r="CI115" s="1346"/>
      <c r="CJ115" s="1393"/>
      <c r="CK115" s="1389"/>
      <c r="CL115" s="1346"/>
      <c r="CM115" s="1346"/>
      <c r="CN115" s="1346"/>
      <c r="CO115" s="1392"/>
      <c r="CP115" s="1346"/>
      <c r="CQ115" s="1346"/>
      <c r="CR115" s="1346"/>
      <c r="CS115" s="1346"/>
      <c r="CT115" s="1346"/>
      <c r="CU115" s="1346"/>
      <c r="CV115" s="1346"/>
      <c r="CW115" s="1346"/>
      <c r="CX115" s="1346"/>
      <c r="CY115" s="1391"/>
      <c r="CZ115" s="1346"/>
      <c r="DA115" s="1346"/>
      <c r="DB115" s="1346"/>
      <c r="DC115" s="1346"/>
      <c r="DD115" s="1346"/>
      <c r="DE115" s="1346"/>
      <c r="DF115" s="1346"/>
      <c r="DG115" s="1346"/>
      <c r="DH115" s="1346"/>
      <c r="DI115" s="1346"/>
      <c r="DJ115" s="1392"/>
      <c r="DK115" s="1393"/>
      <c r="DL115" s="1391"/>
      <c r="DM115" s="1346"/>
      <c r="DN115" s="1346"/>
      <c r="DO115" s="1346"/>
      <c r="DP115" s="1346"/>
      <c r="DQ115" s="1346"/>
      <c r="DR115" s="1346"/>
      <c r="DS115" s="1346"/>
      <c r="DT115" s="1346"/>
      <c r="DU115" s="1346"/>
      <c r="DV115" s="1346"/>
      <c r="DW115" s="1346"/>
      <c r="DX115" s="1346"/>
      <c r="DY115" s="1393"/>
      <c r="DZ115" s="1391"/>
      <c r="EA115" s="1389"/>
      <c r="EB115" s="1346"/>
      <c r="EC115" s="1346"/>
      <c r="ED115" s="1346"/>
      <c r="EE115" s="1346"/>
      <c r="EF115" s="1346"/>
      <c r="EG115" s="1346"/>
      <c r="EH115" s="1346"/>
      <c r="EI115" s="1346"/>
      <c r="EJ115" s="1346"/>
      <c r="EK115" s="1392"/>
      <c r="EL115" s="1346"/>
      <c r="EM115" s="1455"/>
      <c r="EN115" s="1346"/>
      <c r="EO115" s="1346"/>
      <c r="EP115" s="1346"/>
      <c r="EQ115" s="1346"/>
      <c r="ER115" s="1346"/>
      <c r="ES115" s="1455"/>
      <c r="ET115" s="1455"/>
      <c r="EU115" s="1346"/>
      <c r="EV115" s="1346"/>
      <c r="EW115" s="1346"/>
      <c r="EX115" s="1392"/>
      <c r="EY115" s="1391"/>
      <c r="EZ115" s="1346"/>
      <c r="FA115" s="1346"/>
      <c r="FB115" s="1346"/>
      <c r="FC115" s="1346"/>
      <c r="FD115" s="1346"/>
      <c r="FE115" s="1346"/>
      <c r="FF115" s="218"/>
      <c r="FG115" s="396"/>
      <c r="FH115" s="396"/>
      <c r="FI115" s="396"/>
      <c r="FJ115" s="396"/>
      <c r="FK115" s="396"/>
      <c r="FL115" s="1291"/>
      <c r="FM115" s="1347"/>
      <c r="FN115" s="1347"/>
      <c r="FO115" s="1347"/>
      <c r="FP115" s="1347"/>
      <c r="FQ115" s="1347"/>
      <c r="FR115" s="1347"/>
      <c r="FS115" s="1347"/>
      <c r="FT115" s="1347"/>
      <c r="FU115" s="1347" t="str">
        <f t="shared" si="38"/>
        <v/>
      </c>
    </row>
    <row r="116" spans="1:177" ht="16.5" thickBot="1" x14ac:dyDescent="0.3">
      <c r="A116" s="1338">
        <v>82</v>
      </c>
      <c r="B116" s="1152" t="s">
        <v>1590</v>
      </c>
      <c r="C116" s="1288"/>
      <c r="D116" s="1346"/>
      <c r="E116" s="1400"/>
      <c r="F116" s="1400"/>
      <c r="G116" s="1346">
        <v>1</v>
      </c>
      <c r="H116" s="1346"/>
      <c r="I116" s="1346"/>
      <c r="J116" s="1346"/>
      <c r="K116" s="1346"/>
      <c r="L116" s="1346"/>
      <c r="M116" s="1400">
        <v>1</v>
      </c>
      <c r="N116" s="1346"/>
      <c r="O116" s="1346"/>
      <c r="P116" s="1346"/>
      <c r="Q116" s="1392"/>
      <c r="R116" s="1392">
        <v>1</v>
      </c>
      <c r="S116" s="1392"/>
      <c r="T116" s="1393"/>
      <c r="U116" s="1391"/>
      <c r="V116" s="1346"/>
      <c r="W116" s="1346"/>
      <c r="X116" s="1346"/>
      <c r="Y116" s="1346">
        <v>1</v>
      </c>
      <c r="Z116" s="1346"/>
      <c r="AA116" s="1346"/>
      <c r="AB116" s="1346"/>
      <c r="AC116" s="1346">
        <v>1</v>
      </c>
      <c r="AD116" s="1346"/>
      <c r="AE116" s="1346"/>
      <c r="AF116" s="1346"/>
      <c r="AG116" s="1346"/>
      <c r="AH116" s="1393"/>
      <c r="AI116" s="1391"/>
      <c r="AJ116" s="1346"/>
      <c r="AK116" s="1346"/>
      <c r="AL116" s="1346">
        <v>1</v>
      </c>
      <c r="AM116" s="1346"/>
      <c r="AN116" s="1346"/>
      <c r="AO116" s="1346"/>
      <c r="AP116" s="1392"/>
      <c r="AQ116" s="1392"/>
      <c r="AR116" s="1392">
        <v>1</v>
      </c>
      <c r="AS116" s="1392"/>
      <c r="AT116" s="1392"/>
      <c r="AU116" s="1393"/>
      <c r="AV116" s="1346"/>
      <c r="AW116" s="1389"/>
      <c r="AX116" s="1389"/>
      <c r="AY116" s="1346"/>
      <c r="AZ116" s="1400">
        <v>1</v>
      </c>
      <c r="BA116" s="1389"/>
      <c r="BB116" s="1346"/>
      <c r="BC116" s="1392"/>
      <c r="BD116" s="1393"/>
      <c r="BE116" s="1391"/>
      <c r="BF116" s="1346"/>
      <c r="BG116" s="1392"/>
      <c r="BH116" s="1346">
        <v>1</v>
      </c>
      <c r="BI116" s="1346"/>
      <c r="BJ116" s="1389"/>
      <c r="BK116" s="1346"/>
      <c r="BL116" s="1346"/>
      <c r="BM116" s="1346"/>
      <c r="BN116" s="1346"/>
      <c r="BO116" s="1346"/>
      <c r="BP116" s="1346">
        <v>1</v>
      </c>
      <c r="BQ116" s="1346"/>
      <c r="BR116" s="1346"/>
      <c r="BS116" s="1346"/>
      <c r="BT116" s="1393"/>
      <c r="BU116" s="1391"/>
      <c r="BV116" s="1346"/>
      <c r="BW116" s="1346"/>
      <c r="BX116" s="1346"/>
      <c r="BY116" s="1346"/>
      <c r="BZ116" s="1346"/>
      <c r="CA116" s="1346">
        <v>1</v>
      </c>
      <c r="CB116" s="1346"/>
      <c r="CC116" s="1346"/>
      <c r="CD116" s="1346"/>
      <c r="CE116" s="1346"/>
      <c r="CF116" s="1346"/>
      <c r="CG116" s="1346">
        <v>1</v>
      </c>
      <c r="CH116" s="1346"/>
      <c r="CI116" s="1346"/>
      <c r="CJ116" s="1393"/>
      <c r="CK116" s="1389"/>
      <c r="CL116" s="1346"/>
      <c r="CM116" s="1346">
        <v>1</v>
      </c>
      <c r="CN116" s="1346"/>
      <c r="CO116" s="1392"/>
      <c r="CP116" s="1346"/>
      <c r="CQ116" s="1346"/>
      <c r="CR116" s="1346"/>
      <c r="CS116" s="1346">
        <v>1</v>
      </c>
      <c r="CT116" s="1346"/>
      <c r="CU116" s="1346"/>
      <c r="CV116" s="1346"/>
      <c r="CW116" s="1346"/>
      <c r="CX116" s="1346"/>
      <c r="CY116" s="1391">
        <v>1</v>
      </c>
      <c r="CZ116" s="1346"/>
      <c r="DA116" s="1346"/>
      <c r="DB116" s="1346"/>
      <c r="DC116" s="1346">
        <v>1</v>
      </c>
      <c r="DD116" s="1346"/>
      <c r="DE116" s="1346"/>
      <c r="DF116" s="1346"/>
      <c r="DG116" s="1346"/>
      <c r="DH116" s="1346"/>
      <c r="DI116" s="1346"/>
      <c r="DJ116" s="1392"/>
      <c r="DK116" s="1393"/>
      <c r="DL116" s="1391"/>
      <c r="DM116" s="1346"/>
      <c r="DN116" s="1346"/>
      <c r="DO116" s="1346">
        <v>1</v>
      </c>
      <c r="DP116" s="1346"/>
      <c r="DQ116" s="1346"/>
      <c r="DR116" s="1346"/>
      <c r="DS116" s="1346">
        <v>1</v>
      </c>
      <c r="DT116" s="1346"/>
      <c r="DU116" s="1346"/>
      <c r="DV116" s="1346"/>
      <c r="DW116" s="1346"/>
      <c r="DX116" s="1346"/>
      <c r="DY116" s="1393"/>
      <c r="DZ116" s="1391"/>
      <c r="EA116" s="1389"/>
      <c r="EB116" s="1346"/>
      <c r="EC116" s="1346"/>
      <c r="ED116" s="1346"/>
      <c r="EE116" s="1346">
        <v>1</v>
      </c>
      <c r="EF116" s="1346"/>
      <c r="EG116" s="1346"/>
      <c r="EH116" s="1346"/>
      <c r="EI116" s="1346"/>
      <c r="EJ116" s="1346"/>
      <c r="EK116" s="1392"/>
      <c r="EL116" s="1346"/>
      <c r="EM116" s="1455"/>
      <c r="EN116" s="1346"/>
      <c r="EO116" s="1346"/>
      <c r="EP116" s="1346"/>
      <c r="EQ116" s="1346"/>
      <c r="ER116" s="1346"/>
      <c r="ES116" s="1455"/>
      <c r="ET116" s="1455"/>
      <c r="EU116" s="1346"/>
      <c r="EV116" s="1346"/>
      <c r="EW116" s="1346"/>
      <c r="EX116" s="1392"/>
      <c r="EY116" s="1391"/>
      <c r="EZ116" s="1346"/>
      <c r="FA116" s="1346"/>
      <c r="FB116" s="1346"/>
      <c r="FC116" s="1346"/>
      <c r="FD116" s="1346"/>
      <c r="FE116" s="1346"/>
      <c r="FF116" s="218">
        <f>SUM(D116+G116+N116+R116+U116+Y116+AC116+AL116+AR116+AX116+BD116+BH116+BP116+CA116+CG116+CM116+CS116+CY116+DC116+DI116+DO116+DS116+DX116+EE116+EV116)</f>
        <v>17</v>
      </c>
      <c r="FG116" s="396">
        <f>SUM(H116+K116+O116+S116+V116+Z116+AD116+AG116+AI116+AM116+AO116+AS116+AU116+AY116+BA116+BE116+BI116+BK116+BQ116+BV116+CB116+CE116+CH116+CK116+CN116+CQ116+CT116+CW116+CZ116+DD116+DF116+DJ116+DM116+DP116+DT116+DV116+DY116+EB116+EF116+EP116+EW116)</f>
        <v>0</v>
      </c>
      <c r="FH116" s="396">
        <f>SUM(C116+I116+L116+P116+T116+W116+AA116+AE116+AH116+AJ116+AN116+AP116+AT116+AV116+BB116+BF116+BJ116+BN116+BR116+BY116+CC116+CF116+CI116+CL116+CO116+CR116+CU116+CX116+DA116+DE116+DG116+DK116+DN116+DQ116+DU116+DW116+DZ116+EC116+EI116+ER116+EX116)</f>
        <v>0</v>
      </c>
      <c r="FI116" s="396">
        <f>SUM(E116+F116+M116+AZ116+EM116+ES116+ET116)</f>
        <v>2</v>
      </c>
      <c r="FJ116" s="396">
        <f>SUM(J116+Q116+X116+AB116+AF116+AK116+AQ116+AW116+BC116+BG116+BO116+CD116+CJ116+CP116+CV116+DB116+DH116+DL116+DR116+EA116+ED116+EM116+EU116)</f>
        <v>0</v>
      </c>
      <c r="FK116" s="396">
        <f>SUM(BL116+BM116+BS116+BT116+BU116+BW116+BX116+BZ116+EG116+EH116+EJ116+EK116+EL116+EN116+EO116+EQ116+EY116+EZ116+FA116+FB116+FC116+FD116+FE116)</f>
        <v>0</v>
      </c>
      <c r="FL116" s="1291">
        <f>SUM(FF116:FK116)</f>
        <v>19</v>
      </c>
      <c r="FM116" s="1347" t="str">
        <f t="shared" si="30"/>
        <v/>
      </c>
      <c r="FN116" s="1347" t="str">
        <f t="shared" si="31"/>
        <v/>
      </c>
      <c r="FO116" s="1347" t="str">
        <f t="shared" si="32"/>
        <v/>
      </c>
      <c r="FP116" s="1347">
        <f t="shared" si="33"/>
        <v>1</v>
      </c>
      <c r="FQ116" s="1347" t="str">
        <f t="shared" si="34"/>
        <v/>
      </c>
      <c r="FR116" s="1347" t="str">
        <f t="shared" si="35"/>
        <v/>
      </c>
      <c r="FS116" s="1347" t="str">
        <f t="shared" si="36"/>
        <v/>
      </c>
      <c r="FT116" s="1347" t="str">
        <f t="shared" si="37"/>
        <v/>
      </c>
      <c r="FU116" s="1347" t="str">
        <f t="shared" si="38"/>
        <v/>
      </c>
    </row>
    <row r="117" spans="1:177" ht="16.5" thickBot="1" x14ac:dyDescent="0.3">
      <c r="A117" s="1338">
        <v>83</v>
      </c>
      <c r="B117" s="1152" t="s">
        <v>496</v>
      </c>
      <c r="C117" s="1288"/>
      <c r="D117" s="1346"/>
      <c r="E117" s="1400"/>
      <c r="F117" s="1400"/>
      <c r="G117" s="1346"/>
      <c r="H117" s="1346"/>
      <c r="I117" s="1346"/>
      <c r="J117" s="1346"/>
      <c r="K117" s="1346"/>
      <c r="L117" s="1346"/>
      <c r="M117" s="1400">
        <v>1</v>
      </c>
      <c r="N117" s="1346"/>
      <c r="O117" s="1346"/>
      <c r="P117" s="1346"/>
      <c r="Q117" s="1392"/>
      <c r="R117" s="1392"/>
      <c r="S117" s="1392"/>
      <c r="T117" s="1393"/>
      <c r="U117" s="1391"/>
      <c r="V117" s="1346"/>
      <c r="W117" s="1399">
        <v>1</v>
      </c>
      <c r="X117" s="1399"/>
      <c r="Y117" s="1399"/>
      <c r="Z117" s="1346"/>
      <c r="AA117" s="1399"/>
      <c r="AB117" s="1399"/>
      <c r="AC117" s="1346"/>
      <c r="AD117" s="1346"/>
      <c r="AE117" s="1346"/>
      <c r="AF117" s="1346"/>
      <c r="AG117" s="1346"/>
      <c r="AH117" s="1393"/>
      <c r="AI117" s="1391"/>
      <c r="AJ117" s="1346"/>
      <c r="AK117" s="1346"/>
      <c r="AL117" s="1346"/>
      <c r="AM117" s="1346"/>
      <c r="AN117" s="1346"/>
      <c r="AO117" s="1346"/>
      <c r="AP117" s="1392">
        <v>1</v>
      </c>
      <c r="AQ117" s="1392"/>
      <c r="AR117" s="1392"/>
      <c r="AS117" s="1392"/>
      <c r="AT117" s="1392"/>
      <c r="AU117" s="1393"/>
      <c r="AV117" s="1346"/>
      <c r="AW117" s="1389"/>
      <c r="AX117" s="1389"/>
      <c r="AY117" s="1346"/>
      <c r="AZ117" s="1400">
        <v>1</v>
      </c>
      <c r="BA117" s="1389"/>
      <c r="BB117" s="1346"/>
      <c r="BC117" s="1392"/>
      <c r="BD117" s="1393"/>
      <c r="BE117" s="1391"/>
      <c r="BF117" s="1346">
        <v>1</v>
      </c>
      <c r="BG117" s="1389"/>
      <c r="BH117" s="1346"/>
      <c r="BI117" s="1346"/>
      <c r="BJ117" s="1389">
        <v>1</v>
      </c>
      <c r="BK117" s="1346"/>
      <c r="BL117" s="1346"/>
      <c r="BM117" s="1346"/>
      <c r="BN117" s="1346">
        <v>1</v>
      </c>
      <c r="BO117" s="1346"/>
      <c r="BP117" s="1346"/>
      <c r="BQ117" s="1346"/>
      <c r="BR117" s="1346">
        <v>1</v>
      </c>
      <c r="BS117" s="1346"/>
      <c r="BT117" s="1393"/>
      <c r="BU117" s="1391"/>
      <c r="BV117" s="1346"/>
      <c r="BW117" s="1346"/>
      <c r="BX117" s="1346"/>
      <c r="BY117" s="1346">
        <v>1</v>
      </c>
      <c r="BZ117" s="1346"/>
      <c r="CA117" s="1346"/>
      <c r="CB117" s="1346"/>
      <c r="CC117" s="1346"/>
      <c r="CD117" s="1346"/>
      <c r="CE117" s="1346"/>
      <c r="CF117" s="1346"/>
      <c r="CG117" s="1346"/>
      <c r="CH117" s="1346"/>
      <c r="CI117" s="1346"/>
      <c r="CJ117" s="1393"/>
      <c r="CK117" s="1389"/>
      <c r="CL117" s="1346"/>
      <c r="CM117" s="1346"/>
      <c r="CN117" s="1346"/>
      <c r="CO117" s="1392"/>
      <c r="CP117" s="1346"/>
      <c r="CQ117" s="1346"/>
      <c r="CR117" s="1346"/>
      <c r="CS117" s="1346"/>
      <c r="CT117" s="1346"/>
      <c r="CU117" s="1346">
        <v>1</v>
      </c>
      <c r="CV117" s="1346"/>
      <c r="CW117" s="1346"/>
      <c r="CX117" s="1346"/>
      <c r="CY117" s="1391"/>
      <c r="CZ117" s="1346"/>
      <c r="DA117" s="1346">
        <v>1</v>
      </c>
      <c r="DB117" s="1346"/>
      <c r="DC117" s="1346"/>
      <c r="DD117" s="1346"/>
      <c r="DE117" s="1346"/>
      <c r="DF117" s="1346"/>
      <c r="DG117" s="1346"/>
      <c r="DH117" s="1346"/>
      <c r="DI117" s="1346"/>
      <c r="DJ117" s="1392"/>
      <c r="DK117" s="1393"/>
      <c r="DL117" s="1391"/>
      <c r="DM117" s="1346"/>
      <c r="DN117" s="1346"/>
      <c r="DO117" s="1346"/>
      <c r="DP117" s="1346"/>
      <c r="DQ117" s="1346"/>
      <c r="DR117" s="1346"/>
      <c r="DS117" s="1346"/>
      <c r="DT117" s="1346"/>
      <c r="DU117" s="1346"/>
      <c r="DV117" s="1346"/>
      <c r="DW117" s="1346"/>
      <c r="DX117" s="1346"/>
      <c r="DY117" s="1393"/>
      <c r="DZ117" s="1391"/>
      <c r="EA117" s="1389"/>
      <c r="EB117" s="1346"/>
      <c r="EC117" s="1346"/>
      <c r="ED117" s="1346"/>
      <c r="EE117" s="1346"/>
      <c r="EF117" s="1346"/>
      <c r="EG117" s="1346"/>
      <c r="EH117" s="1346"/>
      <c r="EI117" s="1346"/>
      <c r="EJ117" s="1346"/>
      <c r="EK117" s="1392"/>
      <c r="EL117" s="1346"/>
      <c r="EM117" s="1455"/>
      <c r="EN117" s="1346"/>
      <c r="EO117" s="1346"/>
      <c r="EP117" s="1346"/>
      <c r="EQ117" s="1346"/>
      <c r="ER117" s="1346"/>
      <c r="ES117" s="1455"/>
      <c r="ET117" s="1455"/>
      <c r="EU117" s="1346"/>
      <c r="EV117" s="1346"/>
      <c r="EW117" s="1346"/>
      <c r="EX117" s="1392"/>
      <c r="EY117" s="1391"/>
      <c r="EZ117" s="1346"/>
      <c r="FA117" s="1346"/>
      <c r="FB117" s="1346"/>
      <c r="FC117" s="1346"/>
      <c r="FD117" s="1346"/>
      <c r="FE117" s="1346"/>
      <c r="FF117" s="218">
        <f>SUM(D117+G117+N117+R117+U117+Y117+AC117+AL117+AR117+AX117+BD117+BH117+BP117+CA117+CG117+CM117+CS117+CY117+DC117+DI117+DO117+DS117+DX117+EE117+EV117)</f>
        <v>0</v>
      </c>
      <c r="FG117" s="396">
        <f>SUM(H117+K117+O117+S117+V117+Z117+AD117+AG117+AI117+AM117+AO117+AS117+AU117+AY117+BA117+BE117+BI117+BK117+BQ117+BV117+CB117+CE117+CH117+CK117+CN117+CQ117+CT117+CW117+CZ117+DD117+DF117+DJ117+DM117+DP117+DT117+DV117+DY117+EB117+EF117+EP117+EW117)</f>
        <v>0</v>
      </c>
      <c r="FH117" s="396">
        <f>SUM(C117+I117+L117+P117+T117+W117+AA117+AE117+AH117+AJ117+AN117+AP117+AT117+AV117+BB117+BF117+BJ117+BN117+BR117+BY117+CC117+CF117+CI117+CL117+CO117+CR117+CU117+CX117+DA117+DE117+DG117+DK117+DN117+DQ117+DU117+DW117+DZ117+EC117+EI117+ER117+EX117)</f>
        <v>9</v>
      </c>
      <c r="FI117" s="396">
        <f>SUM(E117+F117+M117+AZ117+EM117+ES117+ET117)</f>
        <v>2</v>
      </c>
      <c r="FJ117" s="396">
        <f>SUM(J117+Q117+X117+AB117+AF117+AK117+AQ117+AW117+BC117+BG117+BO117+CD117+CJ117+CP117+CV117+DB117+DH117+DL117+DR117+EA117+ED117+EM117+EU117)</f>
        <v>0</v>
      </c>
      <c r="FK117" s="396">
        <f>SUM(BL117+BM117+BS117+BT117+BU117+BW117+BX117+BZ117+EG117+EH117+EJ117+EK117+EL117+EN117+EO117+EQ117+EY117+EZ117+FA117+FB117+FC117+FD117+FE117)</f>
        <v>0</v>
      </c>
      <c r="FL117" s="1291">
        <f>SUM(FF117:FK117)</f>
        <v>11</v>
      </c>
      <c r="FM117" s="1347" t="str">
        <f t="shared" si="30"/>
        <v/>
      </c>
      <c r="FN117" s="1347" t="str">
        <f t="shared" si="31"/>
        <v/>
      </c>
      <c r="FO117" s="1347" t="str">
        <f t="shared" si="32"/>
        <v/>
      </c>
      <c r="FP117" s="1347">
        <f t="shared" si="33"/>
        <v>1</v>
      </c>
      <c r="FQ117" s="1347" t="str">
        <f t="shared" si="34"/>
        <v/>
      </c>
      <c r="FR117" s="1347" t="str">
        <f t="shared" si="35"/>
        <v/>
      </c>
      <c r="FS117" s="1347" t="str">
        <f t="shared" si="36"/>
        <v/>
      </c>
      <c r="FT117" s="1347" t="str">
        <f t="shared" si="37"/>
        <v/>
      </c>
      <c r="FU117" s="1347" t="str">
        <f t="shared" si="38"/>
        <v/>
      </c>
    </row>
    <row r="118" spans="1:177" ht="16.5" thickBot="1" x14ac:dyDescent="0.3">
      <c r="A118" s="1338"/>
      <c r="B118" s="1373" t="s">
        <v>1123</v>
      </c>
      <c r="C118" s="1288"/>
      <c r="D118" s="1346"/>
      <c r="E118" s="1400"/>
      <c r="F118" s="1400"/>
      <c r="G118" s="1346"/>
      <c r="H118" s="1346"/>
      <c r="I118" s="1346"/>
      <c r="J118" s="1346"/>
      <c r="K118" s="1346"/>
      <c r="L118" s="1346"/>
      <c r="M118" s="1400"/>
      <c r="N118" s="1346"/>
      <c r="O118" s="1346"/>
      <c r="P118" s="1346"/>
      <c r="Q118" s="1392"/>
      <c r="R118" s="1392"/>
      <c r="S118" s="1392"/>
      <c r="T118" s="1393"/>
      <c r="U118" s="1391"/>
      <c r="V118" s="1346"/>
      <c r="W118" s="1399"/>
      <c r="X118" s="1399"/>
      <c r="Y118" s="1399"/>
      <c r="Z118" s="1346"/>
      <c r="AA118" s="1399"/>
      <c r="AB118" s="1399"/>
      <c r="AC118" s="1346"/>
      <c r="AD118" s="1346"/>
      <c r="AE118" s="1346"/>
      <c r="AF118" s="1346"/>
      <c r="AG118" s="1346"/>
      <c r="AH118" s="1393"/>
      <c r="AI118" s="1391"/>
      <c r="AJ118" s="1346"/>
      <c r="AK118" s="1346"/>
      <c r="AL118" s="1346"/>
      <c r="AM118" s="1346"/>
      <c r="AN118" s="1346"/>
      <c r="AO118" s="1346"/>
      <c r="AP118" s="1392"/>
      <c r="AQ118" s="1392"/>
      <c r="AR118" s="1392"/>
      <c r="AS118" s="1392"/>
      <c r="AT118" s="1392"/>
      <c r="AU118" s="1393"/>
      <c r="AV118" s="1346"/>
      <c r="AW118" s="1389"/>
      <c r="AX118" s="1389"/>
      <c r="AY118" s="1346"/>
      <c r="AZ118" s="1400"/>
      <c r="BA118" s="1389"/>
      <c r="BB118" s="1346"/>
      <c r="BC118" s="1392"/>
      <c r="BD118" s="1393"/>
      <c r="BE118" s="1391"/>
      <c r="BF118" s="1346"/>
      <c r="BG118" s="1389"/>
      <c r="BH118" s="1346"/>
      <c r="BI118" s="1346"/>
      <c r="BJ118" s="1389"/>
      <c r="BK118" s="1346"/>
      <c r="BL118" s="1346"/>
      <c r="BM118" s="1346"/>
      <c r="BN118" s="1346"/>
      <c r="BO118" s="1346"/>
      <c r="BP118" s="1346"/>
      <c r="BQ118" s="1346"/>
      <c r="BR118" s="1346"/>
      <c r="BS118" s="1346"/>
      <c r="BT118" s="1393"/>
      <c r="BU118" s="1391"/>
      <c r="BV118" s="1346"/>
      <c r="BW118" s="1346"/>
      <c r="BX118" s="1346"/>
      <c r="BY118" s="1346"/>
      <c r="BZ118" s="1346"/>
      <c r="CA118" s="1346"/>
      <c r="CB118" s="1346"/>
      <c r="CC118" s="1346"/>
      <c r="CD118" s="1346"/>
      <c r="CE118" s="1346"/>
      <c r="CF118" s="1346"/>
      <c r="CG118" s="1346"/>
      <c r="CH118" s="1346"/>
      <c r="CI118" s="1346"/>
      <c r="CJ118" s="1393"/>
      <c r="CK118" s="1389"/>
      <c r="CL118" s="1346"/>
      <c r="CM118" s="1346"/>
      <c r="CN118" s="1346"/>
      <c r="CO118" s="1392"/>
      <c r="CP118" s="1346"/>
      <c r="CQ118" s="1346"/>
      <c r="CR118" s="1346"/>
      <c r="CS118" s="1346"/>
      <c r="CT118" s="1346"/>
      <c r="CU118" s="1346"/>
      <c r="CV118" s="1346"/>
      <c r="CW118" s="1346"/>
      <c r="CX118" s="1346"/>
      <c r="CY118" s="1391"/>
      <c r="CZ118" s="1346"/>
      <c r="DA118" s="1346"/>
      <c r="DB118" s="1346"/>
      <c r="DC118" s="1346"/>
      <c r="DD118" s="1346"/>
      <c r="DE118" s="1346"/>
      <c r="DF118" s="1346"/>
      <c r="DG118" s="1346"/>
      <c r="DH118" s="1346"/>
      <c r="DI118" s="1346"/>
      <c r="DJ118" s="1392"/>
      <c r="DK118" s="1393"/>
      <c r="DL118" s="1391"/>
      <c r="DM118" s="1346"/>
      <c r="DN118" s="1346"/>
      <c r="DO118" s="1346"/>
      <c r="DP118" s="1346"/>
      <c r="DQ118" s="1346"/>
      <c r="DR118" s="1346"/>
      <c r="DS118" s="1346"/>
      <c r="DT118" s="1346"/>
      <c r="DU118" s="1346"/>
      <c r="DV118" s="1346"/>
      <c r="DW118" s="1346"/>
      <c r="DX118" s="1346"/>
      <c r="DY118" s="1393"/>
      <c r="DZ118" s="1391"/>
      <c r="EA118" s="1389"/>
      <c r="EB118" s="1346"/>
      <c r="EC118" s="1346"/>
      <c r="ED118" s="1346"/>
      <c r="EE118" s="1346"/>
      <c r="EF118" s="1346"/>
      <c r="EG118" s="1346"/>
      <c r="EH118" s="1346"/>
      <c r="EI118" s="1392"/>
      <c r="EJ118" s="1346"/>
      <c r="EK118" s="1392"/>
      <c r="EL118" s="1346"/>
      <c r="EM118" s="1455"/>
      <c r="EN118" s="1346"/>
      <c r="EO118" s="1346"/>
      <c r="EP118" s="1346"/>
      <c r="EQ118" s="1346"/>
      <c r="ER118" s="1346"/>
      <c r="ES118" s="1455"/>
      <c r="ET118" s="1455"/>
      <c r="EU118" s="1346"/>
      <c r="EV118" s="1346"/>
      <c r="EW118" s="1346"/>
      <c r="EX118" s="1392"/>
      <c r="EY118" s="1391"/>
      <c r="EZ118" s="1346"/>
      <c r="FA118" s="1346"/>
      <c r="FB118" s="1346"/>
      <c r="FC118" s="1346"/>
      <c r="FD118" s="1346"/>
      <c r="FE118" s="1346"/>
      <c r="FF118" s="218"/>
      <c r="FG118" s="396"/>
      <c r="FH118" s="396"/>
      <c r="FI118" s="396"/>
      <c r="FJ118" s="396"/>
      <c r="FK118" s="396"/>
      <c r="FL118" s="1291"/>
      <c r="FM118" s="1347"/>
      <c r="FN118" s="1347"/>
      <c r="FO118" s="1347"/>
      <c r="FP118" s="1347"/>
      <c r="FQ118" s="1347"/>
      <c r="FR118" s="1347"/>
      <c r="FS118" s="1347"/>
      <c r="FT118" s="1347"/>
      <c r="FU118" s="1347" t="str">
        <f t="shared" si="38"/>
        <v/>
      </c>
    </row>
    <row r="119" spans="1:177" ht="16.5" thickBot="1" x14ac:dyDescent="0.3">
      <c r="A119" s="1338"/>
      <c r="B119" s="1373" t="s">
        <v>407</v>
      </c>
      <c r="C119" s="1288"/>
      <c r="D119" s="1346"/>
      <c r="E119" s="1400"/>
      <c r="F119" s="1400"/>
      <c r="G119" s="1346"/>
      <c r="H119" s="1346"/>
      <c r="I119" s="1346"/>
      <c r="J119" s="1346"/>
      <c r="K119" s="1346"/>
      <c r="L119" s="1346"/>
      <c r="M119" s="1400"/>
      <c r="N119" s="1346"/>
      <c r="O119" s="1346"/>
      <c r="P119" s="1346"/>
      <c r="Q119" s="1392"/>
      <c r="R119" s="1392"/>
      <c r="S119" s="1392"/>
      <c r="T119" s="1393"/>
      <c r="U119" s="1391"/>
      <c r="V119" s="1346"/>
      <c r="W119" s="1399"/>
      <c r="X119" s="1399"/>
      <c r="Y119" s="1399"/>
      <c r="Z119" s="1346"/>
      <c r="AA119" s="1399"/>
      <c r="AB119" s="1399"/>
      <c r="AC119" s="1346"/>
      <c r="AD119" s="1346"/>
      <c r="AE119" s="1346"/>
      <c r="AF119" s="1346"/>
      <c r="AG119" s="1346"/>
      <c r="AH119" s="1393"/>
      <c r="AI119" s="1391"/>
      <c r="AJ119" s="1346"/>
      <c r="AK119" s="1346"/>
      <c r="AL119" s="1346"/>
      <c r="AM119" s="1346"/>
      <c r="AN119" s="1346"/>
      <c r="AO119" s="1346"/>
      <c r="AP119" s="1392"/>
      <c r="AQ119" s="1392"/>
      <c r="AR119" s="1392"/>
      <c r="AS119" s="1392"/>
      <c r="AT119" s="1392"/>
      <c r="AU119" s="1393"/>
      <c r="AV119" s="1346"/>
      <c r="AW119" s="1389"/>
      <c r="AX119" s="1389"/>
      <c r="AY119" s="1346"/>
      <c r="AZ119" s="1400"/>
      <c r="BA119" s="1389"/>
      <c r="BB119" s="1346"/>
      <c r="BC119" s="1392"/>
      <c r="BD119" s="1393"/>
      <c r="BE119" s="1391"/>
      <c r="BF119" s="1346"/>
      <c r="BG119" s="1389"/>
      <c r="BH119" s="1346"/>
      <c r="BI119" s="1346"/>
      <c r="BJ119" s="1389"/>
      <c r="BK119" s="1346"/>
      <c r="BL119" s="1346"/>
      <c r="BM119" s="1346"/>
      <c r="BN119" s="1346"/>
      <c r="BO119" s="1346"/>
      <c r="BP119" s="1346"/>
      <c r="BQ119" s="1346"/>
      <c r="BR119" s="1346"/>
      <c r="BS119" s="1346"/>
      <c r="BT119" s="1393"/>
      <c r="BU119" s="1391"/>
      <c r="BV119" s="1346"/>
      <c r="BW119" s="1346"/>
      <c r="BX119" s="1346"/>
      <c r="BY119" s="1346"/>
      <c r="BZ119" s="1346"/>
      <c r="CA119" s="1346"/>
      <c r="CB119" s="1346"/>
      <c r="CC119" s="1346"/>
      <c r="CD119" s="1346"/>
      <c r="CE119" s="1346"/>
      <c r="CF119" s="1346"/>
      <c r="CG119" s="1346"/>
      <c r="CH119" s="1346"/>
      <c r="CI119" s="1346"/>
      <c r="CJ119" s="1393"/>
      <c r="CK119" s="1389"/>
      <c r="CL119" s="1346"/>
      <c r="CM119" s="1346"/>
      <c r="CN119" s="1346"/>
      <c r="CO119" s="1392"/>
      <c r="CP119" s="1346"/>
      <c r="CQ119" s="1346"/>
      <c r="CR119" s="1346"/>
      <c r="CS119" s="1346"/>
      <c r="CT119" s="1346"/>
      <c r="CU119" s="1346"/>
      <c r="CV119" s="1346"/>
      <c r="CW119" s="1346"/>
      <c r="CX119" s="1346"/>
      <c r="CY119" s="1391"/>
      <c r="CZ119" s="1346"/>
      <c r="DA119" s="1346"/>
      <c r="DB119" s="1346"/>
      <c r="DC119" s="1346"/>
      <c r="DD119" s="1346"/>
      <c r="DE119" s="1346"/>
      <c r="DF119" s="1346"/>
      <c r="DG119" s="1346"/>
      <c r="DH119" s="1346"/>
      <c r="DI119" s="1346"/>
      <c r="DJ119" s="1392"/>
      <c r="DK119" s="1393"/>
      <c r="DL119" s="1391"/>
      <c r="DM119" s="1346"/>
      <c r="DN119" s="1346"/>
      <c r="DO119" s="1346"/>
      <c r="DP119" s="1346"/>
      <c r="DQ119" s="1346"/>
      <c r="DR119" s="1346"/>
      <c r="DS119" s="1346"/>
      <c r="DT119" s="1346"/>
      <c r="DU119" s="1346"/>
      <c r="DV119" s="1346"/>
      <c r="DW119" s="1346"/>
      <c r="DX119" s="1346"/>
      <c r="DY119" s="1393"/>
      <c r="DZ119" s="1391"/>
      <c r="EA119" s="1389"/>
      <c r="EB119" s="1346"/>
      <c r="EC119" s="1346"/>
      <c r="ED119" s="1346"/>
      <c r="EE119" s="1346"/>
      <c r="EF119" s="1346"/>
      <c r="EG119" s="1346"/>
      <c r="EH119" s="1346"/>
      <c r="EI119" s="1392"/>
      <c r="EJ119" s="1346"/>
      <c r="EK119" s="1392"/>
      <c r="EL119" s="1346"/>
      <c r="EM119" s="1455"/>
      <c r="EN119" s="1346"/>
      <c r="EO119" s="1346"/>
      <c r="EP119" s="1346"/>
      <c r="EQ119" s="1346"/>
      <c r="ER119" s="1346"/>
      <c r="ES119" s="1455"/>
      <c r="ET119" s="1455"/>
      <c r="EU119" s="1346"/>
      <c r="EV119" s="1346"/>
      <c r="EW119" s="1346"/>
      <c r="EX119" s="1392"/>
      <c r="EY119" s="1391"/>
      <c r="EZ119" s="1346"/>
      <c r="FA119" s="1346"/>
      <c r="FB119" s="1346"/>
      <c r="FC119" s="1346"/>
      <c r="FD119" s="1346"/>
      <c r="FE119" s="1346"/>
      <c r="FF119" s="218"/>
      <c r="FG119" s="396"/>
      <c r="FH119" s="396"/>
      <c r="FI119" s="396"/>
      <c r="FJ119" s="396"/>
      <c r="FK119" s="396"/>
      <c r="FL119" s="1291"/>
      <c r="FM119" s="1347"/>
      <c r="FN119" s="1347"/>
      <c r="FO119" s="1347"/>
      <c r="FP119" s="1347"/>
      <c r="FQ119" s="1347"/>
      <c r="FR119" s="1347"/>
      <c r="FS119" s="1347"/>
      <c r="FT119" s="1347"/>
      <c r="FU119" s="1347" t="str">
        <f t="shared" si="38"/>
        <v/>
      </c>
    </row>
    <row r="120" spans="1:177" ht="16.5" thickBot="1" x14ac:dyDescent="0.3">
      <c r="A120" s="1338">
        <v>84</v>
      </c>
      <c r="B120" s="1152" t="s">
        <v>1591</v>
      </c>
      <c r="C120" s="1288"/>
      <c r="D120" s="1346">
        <v>1</v>
      </c>
      <c r="E120" s="1400"/>
      <c r="F120" s="1400"/>
      <c r="G120" s="1346">
        <v>1</v>
      </c>
      <c r="H120" s="1346"/>
      <c r="I120" s="1346"/>
      <c r="J120" s="1346"/>
      <c r="K120" s="1346"/>
      <c r="L120" s="1346"/>
      <c r="M120" s="1400"/>
      <c r="N120" s="1346"/>
      <c r="O120" s="1346"/>
      <c r="P120" s="1346"/>
      <c r="Q120" s="1392"/>
      <c r="R120" s="1392"/>
      <c r="S120" s="1392"/>
      <c r="T120" s="1393"/>
      <c r="U120" s="1391"/>
      <c r="V120" s="1346"/>
      <c r="W120" s="1346"/>
      <c r="X120" s="1346"/>
      <c r="Y120" s="1346">
        <v>1</v>
      </c>
      <c r="Z120" s="1346"/>
      <c r="AA120" s="1346"/>
      <c r="AB120" s="1346"/>
      <c r="AC120" s="1397">
        <v>1</v>
      </c>
      <c r="AD120" s="1346"/>
      <c r="AE120" s="1346"/>
      <c r="AF120" s="1346"/>
      <c r="AG120" s="1346"/>
      <c r="AH120" s="1393"/>
      <c r="AI120" s="1391"/>
      <c r="AJ120" s="1346"/>
      <c r="AK120" s="1346"/>
      <c r="AL120" s="1346">
        <v>1</v>
      </c>
      <c r="AM120" s="1346"/>
      <c r="AN120" s="1346"/>
      <c r="AO120" s="1346"/>
      <c r="AP120" s="1392"/>
      <c r="AQ120" s="1392"/>
      <c r="AR120" s="1392"/>
      <c r="AS120" s="1392"/>
      <c r="AT120" s="1392"/>
      <c r="AU120" s="1393"/>
      <c r="AV120" s="1346"/>
      <c r="AW120" s="1389"/>
      <c r="AX120" s="1389">
        <v>1</v>
      </c>
      <c r="AY120" s="1346"/>
      <c r="AZ120" s="1400">
        <v>1</v>
      </c>
      <c r="BA120" s="1389"/>
      <c r="BB120" s="1346"/>
      <c r="BC120" s="1392"/>
      <c r="BD120" s="1393"/>
      <c r="BE120" s="1391"/>
      <c r="BF120" s="1346"/>
      <c r="BG120" s="1389"/>
      <c r="BH120" s="1346">
        <v>1</v>
      </c>
      <c r="BI120" s="1346"/>
      <c r="BJ120" s="1389"/>
      <c r="BK120" s="1346"/>
      <c r="BL120" s="1346"/>
      <c r="BM120" s="1346"/>
      <c r="BN120" s="1346"/>
      <c r="BO120" s="1346"/>
      <c r="BP120" s="1346">
        <v>1</v>
      </c>
      <c r="BQ120" s="1346"/>
      <c r="BR120" s="1346"/>
      <c r="BS120" s="1346"/>
      <c r="BT120" s="1393"/>
      <c r="BU120" s="1391"/>
      <c r="BV120" s="1346"/>
      <c r="BW120" s="1346"/>
      <c r="BX120" s="1346"/>
      <c r="BY120" s="1346"/>
      <c r="BZ120" s="1346"/>
      <c r="CA120" s="1346">
        <v>1</v>
      </c>
      <c r="CB120" s="1346"/>
      <c r="CC120" s="1346"/>
      <c r="CD120" s="1346"/>
      <c r="CE120" s="1346"/>
      <c r="CF120" s="1346"/>
      <c r="CG120" s="1397">
        <v>1</v>
      </c>
      <c r="CH120" s="1346"/>
      <c r="CI120" s="1346"/>
      <c r="CJ120" s="1393"/>
      <c r="CK120" s="1389"/>
      <c r="CL120" s="1346"/>
      <c r="CM120" s="1346"/>
      <c r="CN120" s="1346"/>
      <c r="CO120" s="1392"/>
      <c r="CP120" s="1346"/>
      <c r="CQ120" s="1346"/>
      <c r="CR120" s="1392"/>
      <c r="CS120" s="1390">
        <v>1</v>
      </c>
      <c r="CT120" s="1389"/>
      <c r="CU120" s="1346"/>
      <c r="CV120" s="1346"/>
      <c r="CW120" s="1346"/>
      <c r="CX120" s="1393"/>
      <c r="CY120" s="1429">
        <v>1</v>
      </c>
      <c r="CZ120" s="1346"/>
      <c r="DA120" s="1346"/>
      <c r="DB120" s="1346"/>
      <c r="DC120" s="1346"/>
      <c r="DD120" s="1346"/>
      <c r="DE120" s="1346"/>
      <c r="DF120" s="1346"/>
      <c r="DG120" s="1346"/>
      <c r="DH120" s="1346"/>
      <c r="DI120" s="1410">
        <v>1</v>
      </c>
      <c r="DJ120" s="1392"/>
      <c r="DK120" s="1393"/>
      <c r="DL120" s="1391"/>
      <c r="DM120" s="1346"/>
      <c r="DN120" s="1346"/>
      <c r="DO120" s="1390">
        <v>1</v>
      </c>
      <c r="DP120" s="1346"/>
      <c r="DQ120" s="1346"/>
      <c r="DR120" s="1346"/>
      <c r="DS120" s="1410">
        <v>1</v>
      </c>
      <c r="DT120" s="1346"/>
      <c r="DU120" s="1346"/>
      <c r="DV120" s="1346"/>
      <c r="DW120" s="1346"/>
      <c r="DX120" s="1410">
        <v>1</v>
      </c>
      <c r="DY120" s="1393"/>
      <c r="DZ120" s="1391"/>
      <c r="EA120" s="1389"/>
      <c r="EB120" s="1346"/>
      <c r="EC120" s="1346"/>
      <c r="ED120" s="1346"/>
      <c r="EE120" s="1346"/>
      <c r="EF120" s="1346"/>
      <c r="EG120" s="1346"/>
      <c r="EH120" s="1346"/>
      <c r="EI120" s="1392"/>
      <c r="EJ120" s="1346"/>
      <c r="EK120" s="1392"/>
      <c r="EL120" s="1346"/>
      <c r="EM120" s="1455"/>
      <c r="EN120" s="1422">
        <v>1</v>
      </c>
      <c r="EO120" s="1422">
        <v>1</v>
      </c>
      <c r="EP120" s="1346"/>
      <c r="EQ120" s="1422">
        <v>1</v>
      </c>
      <c r="ER120" s="1346"/>
      <c r="ES120" s="1455"/>
      <c r="ET120" s="1455"/>
      <c r="EU120" s="1346"/>
      <c r="EV120" s="1346"/>
      <c r="EW120" s="1346"/>
      <c r="EX120" s="1392"/>
      <c r="EY120" s="1391"/>
      <c r="EZ120" s="1346"/>
      <c r="FA120" s="1346"/>
      <c r="FB120" s="1346"/>
      <c r="FC120" s="1346"/>
      <c r="FD120" s="1346"/>
      <c r="FE120" s="1346"/>
      <c r="FF120" s="218">
        <f>SUM(D120+G120+N120+R120+U120+Y120+AC120+AL120+AR120+AX120+BD120+BH120+BP120+CA120+CG120+CM120+CS120+CY120+DC120+DI120+DO120+DS120+DX120+EE120+EV120)</f>
        <v>16</v>
      </c>
      <c r="FG120" s="396">
        <f>SUM(H120+K120+O120+S120+V120+Z120+AD120+AG120+AI120+AM120+AO120+AS120+AU120+AY120+BA120+BE120+BI120+BK120+BQ120+BV120+CB120+CE120+CH120+CK120+CN120+CQ120+CT120+CW120+CZ120+DD120+DF120+DJ120+DM120+DP120+DT120+DV120+DY120+EB120+EF120+EP120+EW120)</f>
        <v>0</v>
      </c>
      <c r="FH120" s="396">
        <f>SUM(C120+I120+L120+P120+T120+W120+AA120+AE120+AH120+AJ120+AN120+AP120+AT120+AV120+BB120+BF120+BJ120+BN120+BR120+BY120+CC120+CF120+CI120+CL120+CO120+CR120+CU120+CX120+DA120+DE120+DG120+DK120+DN120+DQ120+DU120+DW120+DZ120+EC120+EI120+ER120+EX120)</f>
        <v>0</v>
      </c>
      <c r="FI120" s="396">
        <f>SUM(E120+F120+M120+AZ120+EM120+ES120+ET120)</f>
        <v>1</v>
      </c>
      <c r="FJ120" s="396">
        <f>SUM(J120+Q120+X120+AB120+AF120+AK120+AQ120+AW120+BC120+BG120+BO120+CD120+CJ120+CP120+CV120+DB120+DH120+DL120+DR120+EA120+ED120+EM120+EU120)</f>
        <v>0</v>
      </c>
      <c r="FK120" s="396">
        <f>SUM(BL120+BM120+BS120+BT120+BU120+BW120+BX120+BZ120+EG120+EH120+EJ120+EK120+EL120+EN120+EO120+EQ120+EY120+EZ120+FA120+FB120+FC120+FD120+FE120)</f>
        <v>3</v>
      </c>
      <c r="FL120" s="1291">
        <f>SUM(FF120:FK120)</f>
        <v>20</v>
      </c>
      <c r="FM120" s="1347" t="str">
        <f t="shared" si="30"/>
        <v/>
      </c>
      <c r="FN120" s="1347" t="str">
        <f t="shared" si="31"/>
        <v/>
      </c>
      <c r="FO120" s="1347" t="str">
        <f t="shared" si="32"/>
        <v/>
      </c>
      <c r="FP120" s="1347">
        <f t="shared" si="33"/>
        <v>1</v>
      </c>
      <c r="FQ120" s="1347" t="str">
        <f t="shared" si="34"/>
        <v/>
      </c>
      <c r="FR120" s="1347" t="str">
        <f t="shared" si="35"/>
        <v/>
      </c>
      <c r="FS120" s="1347" t="str">
        <f t="shared" si="36"/>
        <v/>
      </c>
      <c r="FT120" s="1347" t="str">
        <f t="shared" si="37"/>
        <v/>
      </c>
      <c r="FU120" s="1347" t="str">
        <f t="shared" si="38"/>
        <v/>
      </c>
    </row>
    <row r="121" spans="1:177" ht="16.5" thickBot="1" x14ac:dyDescent="0.3">
      <c r="A121" s="1338"/>
      <c r="B121" s="1373" t="s">
        <v>1516</v>
      </c>
      <c r="C121" s="1288"/>
      <c r="D121" s="1346"/>
      <c r="E121" s="1400"/>
      <c r="F121" s="1400"/>
      <c r="G121" s="1346"/>
      <c r="H121" s="1346"/>
      <c r="I121" s="1346"/>
      <c r="J121" s="1346"/>
      <c r="K121" s="1346"/>
      <c r="L121" s="1346"/>
      <c r="M121" s="1400"/>
      <c r="N121" s="1346"/>
      <c r="O121" s="1346"/>
      <c r="P121" s="1346"/>
      <c r="Q121" s="1392"/>
      <c r="R121" s="1392"/>
      <c r="S121" s="1392"/>
      <c r="T121" s="1393"/>
      <c r="U121" s="1391"/>
      <c r="V121" s="1346"/>
      <c r="W121" s="1346"/>
      <c r="X121" s="1346"/>
      <c r="Y121" s="1346"/>
      <c r="Z121" s="1346"/>
      <c r="AA121" s="1346"/>
      <c r="AB121" s="1346"/>
      <c r="AC121" s="1346"/>
      <c r="AD121" s="1346"/>
      <c r="AE121" s="1346"/>
      <c r="AF121" s="1346"/>
      <c r="AG121" s="1346"/>
      <c r="AH121" s="1393"/>
      <c r="AI121" s="1391"/>
      <c r="AJ121" s="1346"/>
      <c r="AK121" s="1346"/>
      <c r="AL121" s="1346"/>
      <c r="AM121" s="1346"/>
      <c r="AN121" s="1346"/>
      <c r="AO121" s="1346"/>
      <c r="AP121" s="1392"/>
      <c r="AQ121" s="1392"/>
      <c r="AR121" s="1392"/>
      <c r="AS121" s="1392"/>
      <c r="AT121" s="1392"/>
      <c r="AU121" s="1393"/>
      <c r="AV121" s="1394"/>
      <c r="AW121" s="1389"/>
      <c r="AX121" s="1389"/>
      <c r="AY121" s="1346"/>
      <c r="AZ121" s="1400"/>
      <c r="BA121" s="1389"/>
      <c r="BB121" s="1346"/>
      <c r="BC121" s="1392"/>
      <c r="BD121" s="1393"/>
      <c r="BE121" s="1391"/>
      <c r="BF121" s="1346"/>
      <c r="BG121" s="1418"/>
      <c r="BH121" s="1346"/>
      <c r="BI121" s="1346"/>
      <c r="BJ121" s="1389"/>
      <c r="BK121" s="1346"/>
      <c r="BL121" s="1346"/>
      <c r="BM121" s="1346"/>
      <c r="BN121" s="1346"/>
      <c r="BO121" s="1346"/>
      <c r="BP121" s="1346"/>
      <c r="BQ121" s="1346"/>
      <c r="BR121" s="1346"/>
      <c r="BS121" s="1346"/>
      <c r="BT121" s="1393"/>
      <c r="BU121" s="1391"/>
      <c r="BV121" s="1346"/>
      <c r="BW121" s="1346"/>
      <c r="BX121" s="1346"/>
      <c r="BY121" s="1346"/>
      <c r="BZ121" s="1346"/>
      <c r="CA121" s="1346"/>
      <c r="CB121" s="1346"/>
      <c r="CC121" s="1346"/>
      <c r="CD121" s="1346"/>
      <c r="CE121" s="1346"/>
      <c r="CF121" s="1346"/>
      <c r="CG121" s="1346"/>
      <c r="CH121" s="1346"/>
      <c r="CI121" s="1346"/>
      <c r="CJ121" s="1393"/>
      <c r="CK121" s="1389"/>
      <c r="CL121" s="1346"/>
      <c r="CM121" s="1346"/>
      <c r="CN121" s="1346"/>
      <c r="CO121" s="1392"/>
      <c r="CP121" s="1346"/>
      <c r="CQ121" s="1346"/>
      <c r="CR121" s="1346"/>
      <c r="CS121" s="1394"/>
      <c r="CT121" s="1346"/>
      <c r="CU121" s="1346"/>
      <c r="CV121" s="1346"/>
      <c r="CW121" s="1346"/>
      <c r="CX121" s="1346"/>
      <c r="CY121" s="1391"/>
      <c r="CZ121" s="1346"/>
      <c r="DA121" s="1346"/>
      <c r="DB121" s="1346"/>
      <c r="DC121" s="1346"/>
      <c r="DD121" s="1346"/>
      <c r="DE121" s="1346"/>
      <c r="DF121" s="1346"/>
      <c r="DG121" s="1346"/>
      <c r="DH121" s="1346"/>
      <c r="DI121" s="1346"/>
      <c r="DJ121" s="1392"/>
      <c r="DK121" s="1393"/>
      <c r="DL121" s="1391"/>
      <c r="DM121" s="1346"/>
      <c r="DN121" s="1346"/>
      <c r="DO121" s="1346"/>
      <c r="DP121" s="1346"/>
      <c r="DQ121" s="1346"/>
      <c r="DR121" s="1346"/>
      <c r="DS121" s="1346"/>
      <c r="DT121" s="1346"/>
      <c r="DU121" s="1346"/>
      <c r="DV121" s="1346"/>
      <c r="DW121" s="1346"/>
      <c r="DX121" s="1346"/>
      <c r="DY121" s="1393"/>
      <c r="DZ121" s="1391"/>
      <c r="EA121" s="1389"/>
      <c r="EB121" s="1346"/>
      <c r="EC121" s="1346"/>
      <c r="ED121" s="1346"/>
      <c r="EE121" s="1346"/>
      <c r="EF121" s="1346"/>
      <c r="EG121" s="1346"/>
      <c r="EH121" s="1346"/>
      <c r="EI121" s="1392"/>
      <c r="EJ121" s="1346"/>
      <c r="EK121" s="1392"/>
      <c r="EL121" s="1346"/>
      <c r="EM121" s="1455"/>
      <c r="EN121" s="1346"/>
      <c r="EO121" s="1346"/>
      <c r="EP121" s="1346"/>
      <c r="EQ121" s="1346"/>
      <c r="ER121" s="1346"/>
      <c r="ES121" s="1455"/>
      <c r="ET121" s="1455"/>
      <c r="EU121" s="1346"/>
      <c r="EV121" s="1346"/>
      <c r="EW121" s="1346"/>
      <c r="EX121" s="1392"/>
      <c r="EY121" s="1391"/>
      <c r="EZ121" s="1346"/>
      <c r="FA121" s="1346"/>
      <c r="FB121" s="1346"/>
      <c r="FC121" s="1346"/>
      <c r="FD121" s="1346"/>
      <c r="FE121" s="1346"/>
      <c r="FF121" s="218"/>
      <c r="FG121" s="396"/>
      <c r="FH121" s="396"/>
      <c r="FI121" s="396"/>
      <c r="FJ121" s="396"/>
      <c r="FK121" s="396"/>
      <c r="FL121" s="1291"/>
      <c r="FM121" s="1347"/>
      <c r="FN121" s="1347"/>
      <c r="FO121" s="1347"/>
      <c r="FP121" s="1347"/>
      <c r="FQ121" s="1347"/>
      <c r="FR121" s="1347"/>
      <c r="FS121" s="1347"/>
      <c r="FT121" s="1347"/>
      <c r="FU121" s="1347" t="str">
        <f t="shared" si="38"/>
        <v/>
      </c>
    </row>
    <row r="122" spans="1:177" ht="16.5" thickBot="1" x14ac:dyDescent="0.3">
      <c r="A122" s="1338"/>
      <c r="B122" s="1373" t="s">
        <v>1397</v>
      </c>
      <c r="C122" s="1288"/>
      <c r="D122" s="1346"/>
      <c r="E122" s="1400"/>
      <c r="F122" s="1400"/>
      <c r="G122" s="1346"/>
      <c r="H122" s="1346"/>
      <c r="I122" s="1346"/>
      <c r="J122" s="1346"/>
      <c r="K122" s="1346"/>
      <c r="L122" s="1346"/>
      <c r="M122" s="1400"/>
      <c r="N122" s="1346"/>
      <c r="O122" s="1346"/>
      <c r="P122" s="1346"/>
      <c r="Q122" s="1392"/>
      <c r="R122" s="1392"/>
      <c r="S122" s="1392"/>
      <c r="T122" s="1393"/>
      <c r="U122" s="1391"/>
      <c r="V122" s="1346"/>
      <c r="W122" s="1346"/>
      <c r="X122" s="1346"/>
      <c r="Y122" s="1346"/>
      <c r="Z122" s="1346"/>
      <c r="AA122" s="1346"/>
      <c r="AB122" s="1346"/>
      <c r="AC122" s="1346"/>
      <c r="AD122" s="1346"/>
      <c r="AE122" s="1346"/>
      <c r="AF122" s="1346"/>
      <c r="AG122" s="1346"/>
      <c r="AH122" s="1393"/>
      <c r="AI122" s="1391"/>
      <c r="AJ122" s="1346"/>
      <c r="AK122" s="1346"/>
      <c r="AL122" s="1346"/>
      <c r="AM122" s="1346"/>
      <c r="AN122" s="1346"/>
      <c r="AO122" s="1346"/>
      <c r="AP122" s="1392"/>
      <c r="AQ122" s="1392"/>
      <c r="AR122" s="1392"/>
      <c r="AS122" s="1392"/>
      <c r="AT122" s="1392"/>
      <c r="AU122" s="1393"/>
      <c r="AV122" s="1394"/>
      <c r="AW122" s="1389"/>
      <c r="AX122" s="1389"/>
      <c r="AY122" s="1346"/>
      <c r="AZ122" s="1400"/>
      <c r="BA122" s="1389"/>
      <c r="BB122" s="1346"/>
      <c r="BC122" s="1392"/>
      <c r="BD122" s="1393"/>
      <c r="BE122" s="1391"/>
      <c r="BF122" s="1346"/>
      <c r="BG122" s="1418"/>
      <c r="BH122" s="1346"/>
      <c r="BI122" s="1346"/>
      <c r="BJ122" s="1389"/>
      <c r="BK122" s="1346"/>
      <c r="BL122" s="1346"/>
      <c r="BM122" s="1346"/>
      <c r="BN122" s="1346"/>
      <c r="BO122" s="1346"/>
      <c r="BP122" s="1346"/>
      <c r="BQ122" s="1346"/>
      <c r="BR122" s="1346"/>
      <c r="BS122" s="1346"/>
      <c r="BT122" s="1393"/>
      <c r="BU122" s="1391"/>
      <c r="BV122" s="1346"/>
      <c r="BW122" s="1346"/>
      <c r="BX122" s="1346"/>
      <c r="BY122" s="1346"/>
      <c r="BZ122" s="1346"/>
      <c r="CA122" s="1346"/>
      <c r="CB122" s="1346"/>
      <c r="CC122" s="1346"/>
      <c r="CD122" s="1346"/>
      <c r="CE122" s="1346"/>
      <c r="CF122" s="1346"/>
      <c r="CG122" s="1346"/>
      <c r="CH122" s="1346"/>
      <c r="CI122" s="1346"/>
      <c r="CJ122" s="1393"/>
      <c r="CK122" s="1389"/>
      <c r="CL122" s="1346"/>
      <c r="CM122" s="1346"/>
      <c r="CN122" s="1346"/>
      <c r="CO122" s="1392"/>
      <c r="CP122" s="1346"/>
      <c r="CQ122" s="1346"/>
      <c r="CR122" s="1346"/>
      <c r="CS122" s="1346"/>
      <c r="CT122" s="1346"/>
      <c r="CU122" s="1346"/>
      <c r="CV122" s="1346"/>
      <c r="CW122" s="1346"/>
      <c r="CX122" s="1346"/>
      <c r="CY122" s="1391"/>
      <c r="CZ122" s="1346"/>
      <c r="DA122" s="1346"/>
      <c r="DB122" s="1346"/>
      <c r="DC122" s="1346"/>
      <c r="DD122" s="1346"/>
      <c r="DE122" s="1346"/>
      <c r="DF122" s="1346"/>
      <c r="DG122" s="1346"/>
      <c r="DH122" s="1346"/>
      <c r="DI122" s="1346"/>
      <c r="DJ122" s="1392"/>
      <c r="DK122" s="1393"/>
      <c r="DL122" s="1391"/>
      <c r="DM122" s="1346"/>
      <c r="DN122" s="1346"/>
      <c r="DO122" s="1346"/>
      <c r="DP122" s="1346"/>
      <c r="DQ122" s="1346"/>
      <c r="DR122" s="1346"/>
      <c r="DS122" s="1346"/>
      <c r="DT122" s="1346"/>
      <c r="DU122" s="1346"/>
      <c r="DV122" s="1346"/>
      <c r="DW122" s="1346"/>
      <c r="DX122" s="1346"/>
      <c r="DY122" s="1393"/>
      <c r="DZ122" s="1391"/>
      <c r="EA122" s="1389"/>
      <c r="EB122" s="1346"/>
      <c r="EC122" s="1346"/>
      <c r="ED122" s="1346"/>
      <c r="EE122" s="1346"/>
      <c r="EF122" s="1346"/>
      <c r="EG122" s="1346"/>
      <c r="EH122" s="1346"/>
      <c r="EI122" s="1392"/>
      <c r="EJ122" s="1346"/>
      <c r="EK122" s="1392"/>
      <c r="EL122" s="1346"/>
      <c r="EM122" s="1455"/>
      <c r="EN122" s="1346"/>
      <c r="EO122" s="1346"/>
      <c r="EP122" s="1346"/>
      <c r="EQ122" s="1346"/>
      <c r="ER122" s="1346"/>
      <c r="ES122" s="1455"/>
      <c r="ET122" s="1455"/>
      <c r="EU122" s="1346"/>
      <c r="EV122" s="1346"/>
      <c r="EW122" s="1346"/>
      <c r="EX122" s="1392"/>
      <c r="EY122" s="1391"/>
      <c r="EZ122" s="1346"/>
      <c r="FA122" s="1346"/>
      <c r="FB122" s="1346"/>
      <c r="FC122" s="1346"/>
      <c r="FD122" s="1346"/>
      <c r="FE122" s="1346"/>
      <c r="FF122" s="218"/>
      <c r="FG122" s="396"/>
      <c r="FH122" s="396"/>
      <c r="FI122" s="396"/>
      <c r="FJ122" s="396"/>
      <c r="FK122" s="396"/>
      <c r="FL122" s="1291"/>
      <c r="FM122" s="1347"/>
      <c r="FN122" s="1347"/>
      <c r="FO122" s="1347"/>
      <c r="FP122" s="1347"/>
      <c r="FQ122" s="1347"/>
      <c r="FR122" s="1347"/>
      <c r="FS122" s="1347"/>
      <c r="FT122" s="1347"/>
      <c r="FU122" s="1347" t="str">
        <f t="shared" si="38"/>
        <v/>
      </c>
    </row>
    <row r="123" spans="1:177" ht="16.5" thickBot="1" x14ac:dyDescent="0.3">
      <c r="A123" s="1338"/>
      <c r="B123" s="1373" t="s">
        <v>1157</v>
      </c>
      <c r="C123" s="1288"/>
      <c r="D123" s="1346"/>
      <c r="E123" s="1400"/>
      <c r="F123" s="1400"/>
      <c r="G123" s="1346"/>
      <c r="H123" s="1346"/>
      <c r="I123" s="1346"/>
      <c r="J123" s="1346"/>
      <c r="K123" s="1346"/>
      <c r="L123" s="1346"/>
      <c r="M123" s="1400"/>
      <c r="N123" s="1346"/>
      <c r="O123" s="1346"/>
      <c r="P123" s="1346"/>
      <c r="Q123" s="1392"/>
      <c r="R123" s="1392"/>
      <c r="S123" s="1392"/>
      <c r="T123" s="1393"/>
      <c r="U123" s="1391"/>
      <c r="V123" s="1346"/>
      <c r="W123" s="1346"/>
      <c r="X123" s="1346"/>
      <c r="Y123" s="1346"/>
      <c r="Z123" s="1346"/>
      <c r="AA123" s="1346"/>
      <c r="AB123" s="1346"/>
      <c r="AC123" s="1346"/>
      <c r="AD123" s="1346"/>
      <c r="AE123" s="1346"/>
      <c r="AF123" s="1346"/>
      <c r="AG123" s="1346"/>
      <c r="AH123" s="1393"/>
      <c r="AI123" s="1391"/>
      <c r="AJ123" s="1346"/>
      <c r="AK123" s="1346"/>
      <c r="AL123" s="1346"/>
      <c r="AM123" s="1346"/>
      <c r="AN123" s="1346"/>
      <c r="AO123" s="1346"/>
      <c r="AP123" s="1392"/>
      <c r="AQ123" s="1392"/>
      <c r="AR123" s="1392"/>
      <c r="AS123" s="1392"/>
      <c r="AT123" s="1392"/>
      <c r="AU123" s="1393"/>
      <c r="AV123" s="1394"/>
      <c r="AW123" s="1389"/>
      <c r="AX123" s="1389"/>
      <c r="AY123" s="1346"/>
      <c r="AZ123" s="1400"/>
      <c r="BA123" s="1389"/>
      <c r="BB123" s="1346"/>
      <c r="BC123" s="1392"/>
      <c r="BD123" s="1393"/>
      <c r="BE123" s="1391"/>
      <c r="BF123" s="1346"/>
      <c r="BG123" s="1418"/>
      <c r="BH123" s="1346"/>
      <c r="BI123" s="1346"/>
      <c r="BJ123" s="1389"/>
      <c r="BK123" s="1346"/>
      <c r="BL123" s="1346"/>
      <c r="BM123" s="1346"/>
      <c r="BN123" s="1346"/>
      <c r="BO123" s="1346"/>
      <c r="BP123" s="1346"/>
      <c r="BQ123" s="1346"/>
      <c r="BR123" s="1346"/>
      <c r="BS123" s="1346"/>
      <c r="BT123" s="1393"/>
      <c r="BU123" s="1391"/>
      <c r="BV123" s="1346"/>
      <c r="BW123" s="1346"/>
      <c r="BX123" s="1346"/>
      <c r="BY123" s="1346"/>
      <c r="BZ123" s="1346"/>
      <c r="CA123" s="1346"/>
      <c r="CB123" s="1346"/>
      <c r="CC123" s="1346"/>
      <c r="CD123" s="1346"/>
      <c r="CE123" s="1346"/>
      <c r="CF123" s="1346"/>
      <c r="CG123" s="1346"/>
      <c r="CH123" s="1346"/>
      <c r="CI123" s="1346"/>
      <c r="CJ123" s="1393"/>
      <c r="CK123" s="1389"/>
      <c r="CL123" s="1346"/>
      <c r="CM123" s="1346"/>
      <c r="CN123" s="1346"/>
      <c r="CO123" s="1392"/>
      <c r="CP123" s="1346"/>
      <c r="CQ123" s="1346"/>
      <c r="CR123" s="1346"/>
      <c r="CS123" s="1346"/>
      <c r="CT123" s="1346"/>
      <c r="CU123" s="1346"/>
      <c r="CV123" s="1346"/>
      <c r="CW123" s="1346"/>
      <c r="CX123" s="1346"/>
      <c r="CY123" s="1391"/>
      <c r="CZ123" s="1346"/>
      <c r="DA123" s="1346"/>
      <c r="DB123" s="1346"/>
      <c r="DC123" s="1346"/>
      <c r="DD123" s="1346"/>
      <c r="DE123" s="1346"/>
      <c r="DF123" s="1346"/>
      <c r="DG123" s="1346"/>
      <c r="DH123" s="1346"/>
      <c r="DI123" s="1346"/>
      <c r="DJ123" s="1392"/>
      <c r="DK123" s="1393"/>
      <c r="DL123" s="1391"/>
      <c r="DM123" s="1346"/>
      <c r="DN123" s="1346"/>
      <c r="DO123" s="1346"/>
      <c r="DP123" s="1346"/>
      <c r="DQ123" s="1346"/>
      <c r="DR123" s="1346"/>
      <c r="DS123" s="1346"/>
      <c r="DT123" s="1346"/>
      <c r="DU123" s="1346"/>
      <c r="DV123" s="1346"/>
      <c r="DW123" s="1346"/>
      <c r="DX123" s="1346"/>
      <c r="DY123" s="1393"/>
      <c r="DZ123" s="1391"/>
      <c r="EA123" s="1389"/>
      <c r="EB123" s="1346"/>
      <c r="EC123" s="1346"/>
      <c r="ED123" s="1346"/>
      <c r="EE123" s="1346"/>
      <c r="EF123" s="1346"/>
      <c r="EG123" s="1346"/>
      <c r="EH123" s="1346"/>
      <c r="EI123" s="1392"/>
      <c r="EJ123" s="1346"/>
      <c r="EK123" s="1392"/>
      <c r="EL123" s="1346"/>
      <c r="EM123" s="1455"/>
      <c r="EN123" s="1346"/>
      <c r="EO123" s="1346"/>
      <c r="EP123" s="1346"/>
      <c r="EQ123" s="1346"/>
      <c r="ER123" s="1346"/>
      <c r="ES123" s="1455"/>
      <c r="ET123" s="1455"/>
      <c r="EU123" s="1346"/>
      <c r="EV123" s="1346"/>
      <c r="EW123" s="1346"/>
      <c r="EX123" s="1392"/>
      <c r="EY123" s="1391"/>
      <c r="EZ123" s="1346"/>
      <c r="FA123" s="1346"/>
      <c r="FB123" s="1346"/>
      <c r="FC123" s="1346"/>
      <c r="FD123" s="1346"/>
      <c r="FE123" s="1346"/>
      <c r="FF123" s="218"/>
      <c r="FG123" s="396"/>
      <c r="FH123" s="396"/>
      <c r="FI123" s="396"/>
      <c r="FJ123" s="396"/>
      <c r="FK123" s="396"/>
      <c r="FL123" s="1291"/>
      <c r="FM123" s="1347"/>
      <c r="FN123" s="1347"/>
      <c r="FO123" s="1347"/>
      <c r="FP123" s="1347"/>
      <c r="FQ123" s="1347"/>
      <c r="FR123" s="1347"/>
      <c r="FS123" s="1347"/>
      <c r="FT123" s="1347"/>
      <c r="FU123" s="1347" t="str">
        <f t="shared" si="38"/>
        <v/>
      </c>
    </row>
    <row r="124" spans="1:177" ht="16.5" thickBot="1" x14ac:dyDescent="0.3">
      <c r="A124" s="1338">
        <v>85</v>
      </c>
      <c r="B124" s="1152" t="s">
        <v>1158</v>
      </c>
      <c r="C124" s="1412">
        <v>1</v>
      </c>
      <c r="D124" s="1395"/>
      <c r="E124" s="1400"/>
      <c r="F124" s="1400">
        <v>1</v>
      </c>
      <c r="G124" s="1395"/>
      <c r="H124" s="1395"/>
      <c r="I124" s="1395"/>
      <c r="J124" s="1395"/>
      <c r="K124" s="1395">
        <v>1</v>
      </c>
      <c r="L124" s="1395"/>
      <c r="M124" s="1400">
        <v>1</v>
      </c>
      <c r="N124" s="1395"/>
      <c r="O124" s="1395"/>
      <c r="P124" s="1395">
        <v>1</v>
      </c>
      <c r="Q124" s="1413"/>
      <c r="R124" s="1413"/>
      <c r="S124" s="1413">
        <v>1</v>
      </c>
      <c r="T124" s="1419">
        <v>1</v>
      </c>
      <c r="U124" s="1414"/>
      <c r="V124" s="1395"/>
      <c r="W124" s="1395">
        <v>1</v>
      </c>
      <c r="X124" s="1395"/>
      <c r="Y124" s="1395"/>
      <c r="Z124" s="1397">
        <v>1</v>
      </c>
      <c r="AA124" s="1395"/>
      <c r="AB124" s="1395">
        <v>1</v>
      </c>
      <c r="AC124" s="1395"/>
      <c r="AD124" s="1395">
        <v>1</v>
      </c>
      <c r="AE124" s="1395">
        <v>1</v>
      </c>
      <c r="AF124" s="1397">
        <v>1</v>
      </c>
      <c r="AG124" s="1395"/>
      <c r="AH124" s="1398"/>
      <c r="AI124" s="1414"/>
      <c r="AJ124" s="1395"/>
      <c r="AK124" s="1395">
        <v>1</v>
      </c>
      <c r="AL124" s="1395"/>
      <c r="AM124" s="1395">
        <v>1</v>
      </c>
      <c r="AN124" s="1395"/>
      <c r="AO124" s="1395"/>
      <c r="AP124" s="1413"/>
      <c r="AQ124" s="1413"/>
      <c r="AR124" s="1413"/>
      <c r="AS124" s="1413">
        <v>1</v>
      </c>
      <c r="AT124" s="1413"/>
      <c r="AU124" s="1398"/>
      <c r="AV124" s="1396"/>
      <c r="AW124" s="1412"/>
      <c r="AX124" s="1412"/>
      <c r="AY124" s="1397"/>
      <c r="AZ124" s="1400">
        <v>1</v>
      </c>
      <c r="BA124" s="1412">
        <v>1</v>
      </c>
      <c r="BB124" s="1395"/>
      <c r="BC124" s="1413">
        <v>1</v>
      </c>
      <c r="BD124" s="1398"/>
      <c r="BE124" s="1414">
        <v>1</v>
      </c>
      <c r="BF124" s="1395">
        <v>1</v>
      </c>
      <c r="BG124" s="1413"/>
      <c r="BH124" s="1395"/>
      <c r="BI124" s="1397">
        <v>1</v>
      </c>
      <c r="BJ124" s="1412">
        <v>1</v>
      </c>
      <c r="BK124" s="1395"/>
      <c r="BL124" s="1395"/>
      <c r="BM124" s="1395"/>
      <c r="BN124" s="1395"/>
      <c r="BO124" s="1395"/>
      <c r="BP124" s="1395"/>
      <c r="BQ124" s="1395">
        <v>1</v>
      </c>
      <c r="BR124" s="1395"/>
      <c r="BS124" s="1395">
        <v>1</v>
      </c>
      <c r="BT124" s="1398">
        <v>1</v>
      </c>
      <c r="BU124" s="1414">
        <v>1</v>
      </c>
      <c r="BV124" s="1395"/>
      <c r="BW124" s="1395">
        <v>1</v>
      </c>
      <c r="BX124" s="1395">
        <v>1</v>
      </c>
      <c r="BY124" s="1395"/>
      <c r="BZ124" s="1395">
        <v>1</v>
      </c>
      <c r="CA124" s="1395"/>
      <c r="CB124" s="1395">
        <v>1</v>
      </c>
      <c r="CC124" s="1395"/>
      <c r="CD124" s="1395">
        <v>1</v>
      </c>
      <c r="CE124" s="1395"/>
      <c r="CF124" s="1395"/>
      <c r="CG124" s="1395"/>
      <c r="CH124" s="1397">
        <v>1</v>
      </c>
      <c r="CI124" s="1395"/>
      <c r="CJ124" s="1398">
        <v>1</v>
      </c>
      <c r="CK124" s="1412"/>
      <c r="CL124" s="1395"/>
      <c r="CM124" s="1395"/>
      <c r="CN124" s="1395">
        <v>1</v>
      </c>
      <c r="CO124" s="1413">
        <v>1</v>
      </c>
      <c r="CP124" s="1395"/>
      <c r="CQ124" s="1395">
        <v>1</v>
      </c>
      <c r="CR124" s="1395"/>
      <c r="CS124" s="1395"/>
      <c r="CT124" s="1395">
        <v>1</v>
      </c>
      <c r="CU124" s="1395"/>
      <c r="CV124" s="1395">
        <v>1</v>
      </c>
      <c r="CW124" s="1395">
        <v>1</v>
      </c>
      <c r="CX124" s="1395"/>
      <c r="CY124" s="1414"/>
      <c r="CZ124" s="1395"/>
      <c r="DA124" s="1395"/>
      <c r="DB124" s="1395">
        <v>1</v>
      </c>
      <c r="DC124" s="1395"/>
      <c r="DD124" s="1395">
        <v>1</v>
      </c>
      <c r="DE124" s="1395"/>
      <c r="DF124" s="1395"/>
      <c r="DG124" s="1395"/>
      <c r="DH124" s="1395"/>
      <c r="DI124" s="1395"/>
      <c r="DJ124" s="1415">
        <v>1</v>
      </c>
      <c r="DK124" s="1398"/>
      <c r="DL124" s="1414">
        <v>1</v>
      </c>
      <c r="DM124" s="1422">
        <v>1</v>
      </c>
      <c r="DN124" s="1395"/>
      <c r="DO124" s="1395"/>
      <c r="DP124" s="1395"/>
      <c r="DQ124" s="1395"/>
      <c r="DR124" s="1395"/>
      <c r="DS124" s="1395"/>
      <c r="DT124" s="1395"/>
      <c r="DU124" s="1395">
        <v>1</v>
      </c>
      <c r="DV124" s="1395"/>
      <c r="DW124" s="1395"/>
      <c r="DX124" s="1395"/>
      <c r="DY124" s="1415">
        <v>1</v>
      </c>
      <c r="DZ124" s="1415">
        <v>1</v>
      </c>
      <c r="EA124" s="1412"/>
      <c r="EB124" s="1395">
        <v>1</v>
      </c>
      <c r="EC124" s="1395"/>
      <c r="ED124" s="1395"/>
      <c r="EE124" s="1395"/>
      <c r="EF124" s="1395"/>
      <c r="EG124" s="1395">
        <v>1</v>
      </c>
      <c r="EH124" s="1395">
        <v>1</v>
      </c>
      <c r="EI124" s="1395"/>
      <c r="EJ124" s="1395">
        <v>1</v>
      </c>
      <c r="EK124" s="1395">
        <v>1</v>
      </c>
      <c r="EL124" s="1395">
        <v>1</v>
      </c>
      <c r="EM124" s="1455">
        <v>1</v>
      </c>
      <c r="EN124" s="1395"/>
      <c r="EO124" s="1395"/>
      <c r="EP124" s="1395"/>
      <c r="EQ124" s="1395"/>
      <c r="ER124" s="1395"/>
      <c r="ES124" s="1455"/>
      <c r="ET124" s="1455">
        <v>1</v>
      </c>
      <c r="EU124" s="1395"/>
      <c r="EV124" s="1395"/>
      <c r="EW124" s="1395"/>
      <c r="EX124" s="1413"/>
      <c r="EY124" s="1414">
        <v>1</v>
      </c>
      <c r="EZ124" s="1395">
        <v>1</v>
      </c>
      <c r="FA124" s="1395">
        <v>1</v>
      </c>
      <c r="FB124" s="1395">
        <v>1</v>
      </c>
      <c r="FC124" s="1395">
        <v>1</v>
      </c>
      <c r="FD124" s="1395">
        <v>1</v>
      </c>
      <c r="FE124" s="1395">
        <v>1</v>
      </c>
      <c r="FF124" s="218">
        <f>SUM(D124+G124+N124+R124+U124+Y124+AC124+AL124+AR124+AX124+BD124+BH124+BP124+CA124+CG124+CM124+CS124+CY124+DC124+DI124+DO124+DS124+DX124+EE124+EV124)</f>
        <v>0</v>
      </c>
      <c r="FG124" s="396">
        <f>SUM(H124+K124+O124+S124+V124+Z124+AD124+AG124+AI124+AM124+AO124+AS124+AU124+AY124+BA124+BE124+BI124+BK124+BQ124+BV124+CB124+CE124+CH124+CK124+CN124+CQ124+CT124+CW124+CZ124+DD124+DF124+DJ124+DM124+DP124+DT124+DV124+DY124+EB124+EF124+EP124+EW124)</f>
        <v>21</v>
      </c>
      <c r="FH124" s="396">
        <f>SUM(C124+I124+L124+P124+T124+W124+AA124+AE124+AH124+AJ124+AN124+AP124+AT124+AV124+BB124+BF124+BJ124+BN124+BR124+BY124+CC124+CF124+CI124+CL124+CO124+CR124+CU124+CX124+DA124+DE124+DG124+DK124+DN124+DQ124+DU124+DW124+DZ124+EC124+EI124+ER124+EX124)</f>
        <v>10</v>
      </c>
      <c r="FI124" s="396">
        <f>SUM(E124+F124+M124+AZ124+EM124+ES124+ET124)</f>
        <v>5</v>
      </c>
      <c r="FJ124" s="396">
        <f>SUM(J124+Q124+X124+AB124+AF124+AK124+AQ124+AW124+BC124+BG124+BO124+CD124+CJ124+CP124+CV124+DB124+DH124+DL124+DR124+EA124+ED124+EM124+EU124)</f>
        <v>10</v>
      </c>
      <c r="FK124" s="396">
        <f>SUM(BL124+BM124+BS124+BT124+BU124+BW124+BX124+BZ124+EG124+EH124+EJ124+EK124+EL124+EN124+EO124+EQ124+EY124+EZ124+FA124+FB124+FC124+FD124+FE124)</f>
        <v>18</v>
      </c>
      <c r="FL124" s="1291">
        <f>SUM(FF124:FK124)</f>
        <v>64</v>
      </c>
      <c r="FM124" s="1347" t="str">
        <f t="shared" si="30"/>
        <v/>
      </c>
      <c r="FN124" s="1347" t="str">
        <f t="shared" si="31"/>
        <v/>
      </c>
      <c r="FO124" s="1347" t="str">
        <f t="shared" si="32"/>
        <v/>
      </c>
      <c r="FP124" s="1347" t="str">
        <f t="shared" si="33"/>
        <v/>
      </c>
      <c r="FQ124" s="1347" t="str">
        <f t="shared" si="34"/>
        <v/>
      </c>
      <c r="FR124" s="1347" t="str">
        <f t="shared" si="35"/>
        <v/>
      </c>
      <c r="FS124" s="1347" t="str">
        <f t="shared" si="36"/>
        <v/>
      </c>
      <c r="FT124" s="1347" t="str">
        <f t="shared" si="37"/>
        <v/>
      </c>
      <c r="FU124" s="1347">
        <f t="shared" si="38"/>
        <v>1</v>
      </c>
    </row>
    <row r="125" spans="1:177" ht="16.5" thickBot="1" x14ac:dyDescent="0.3">
      <c r="A125" s="1338"/>
      <c r="B125" s="1358" t="s">
        <v>1615</v>
      </c>
      <c r="C125" s="1389"/>
      <c r="D125" s="1346"/>
      <c r="E125" s="1400"/>
      <c r="F125" s="1400"/>
      <c r="G125" s="1346"/>
      <c r="H125" s="1346"/>
      <c r="I125" s="1346"/>
      <c r="J125" s="1346"/>
      <c r="K125" s="1346"/>
      <c r="L125" s="1346"/>
      <c r="M125" s="1400"/>
      <c r="N125" s="1346"/>
      <c r="O125" s="1346"/>
      <c r="P125" s="1346"/>
      <c r="Q125" s="1392"/>
      <c r="R125" s="1392"/>
      <c r="S125" s="1392"/>
      <c r="T125" s="1393"/>
      <c r="U125" s="1391"/>
      <c r="V125" s="1346"/>
      <c r="W125" s="1346"/>
      <c r="X125" s="1346"/>
      <c r="Y125" s="1346"/>
      <c r="Z125" s="1346"/>
      <c r="AA125" s="1346"/>
      <c r="AB125" s="1346"/>
      <c r="AC125" s="1346"/>
      <c r="AD125" s="1346"/>
      <c r="AE125" s="1346"/>
      <c r="AF125" s="1346">
        <v>1</v>
      </c>
      <c r="AG125" s="1346"/>
      <c r="AH125" s="1393"/>
      <c r="AI125" s="1391"/>
      <c r="AJ125" s="1346"/>
      <c r="AK125" s="1346"/>
      <c r="AL125" s="1346"/>
      <c r="AM125" s="1346"/>
      <c r="AN125" s="1346"/>
      <c r="AO125" s="1346"/>
      <c r="AP125" s="1392"/>
      <c r="AQ125" s="1392"/>
      <c r="AR125" s="1392"/>
      <c r="AS125" s="1392"/>
      <c r="AT125" s="1392"/>
      <c r="AU125" s="1393"/>
      <c r="AV125" s="1394"/>
      <c r="AW125" s="1389"/>
      <c r="AX125" s="1389"/>
      <c r="AY125" s="1346"/>
      <c r="AZ125" s="1400"/>
      <c r="BA125" s="1389"/>
      <c r="BB125" s="1346"/>
      <c r="BC125" s="1392"/>
      <c r="BD125" s="1393"/>
      <c r="BE125" s="1391"/>
      <c r="BF125" s="1346"/>
      <c r="BG125" s="1418"/>
      <c r="BH125" s="1346"/>
      <c r="BI125" s="1346"/>
      <c r="BJ125" s="1389"/>
      <c r="BK125" s="1346"/>
      <c r="BL125" s="1346"/>
      <c r="BM125" s="1346"/>
      <c r="BN125" s="1346"/>
      <c r="BO125" s="1346"/>
      <c r="BP125" s="1346"/>
      <c r="BQ125" s="1346"/>
      <c r="BR125" s="1346"/>
      <c r="BS125" s="1346"/>
      <c r="BT125" s="1393"/>
      <c r="BU125" s="1391"/>
      <c r="BV125" s="1346"/>
      <c r="BW125" s="1346"/>
      <c r="BX125" s="1346"/>
      <c r="BY125" s="1346"/>
      <c r="BZ125" s="1346"/>
      <c r="CA125" s="1346"/>
      <c r="CB125" s="1346"/>
      <c r="CC125" s="1346"/>
      <c r="CD125" s="1346"/>
      <c r="CE125" s="1346"/>
      <c r="CF125" s="1346"/>
      <c r="CG125" s="1346"/>
      <c r="CH125" s="1346"/>
      <c r="CI125" s="1346"/>
      <c r="CJ125" s="1393"/>
      <c r="CK125" s="1389"/>
      <c r="CL125" s="1346"/>
      <c r="CM125" s="1346"/>
      <c r="CN125" s="1346"/>
      <c r="CO125" s="1392"/>
      <c r="CP125" s="1346"/>
      <c r="CQ125" s="1346"/>
      <c r="CR125" s="1346"/>
      <c r="CS125" s="1346"/>
      <c r="CT125" s="1346"/>
      <c r="CU125" s="1346"/>
      <c r="CV125" s="1346"/>
      <c r="CW125" s="1346"/>
      <c r="CX125" s="1346"/>
      <c r="CY125" s="1391"/>
      <c r="CZ125" s="1346"/>
      <c r="DA125" s="1346"/>
      <c r="DB125" s="1346"/>
      <c r="DC125" s="1346"/>
      <c r="DD125" s="1346"/>
      <c r="DE125" s="1346"/>
      <c r="DF125" s="1346"/>
      <c r="DG125" s="1346"/>
      <c r="DH125" s="1346"/>
      <c r="DI125" s="1346"/>
      <c r="DJ125" s="1392"/>
      <c r="DK125" s="1393"/>
      <c r="DL125" s="1391"/>
      <c r="DM125" s="1346"/>
      <c r="DN125" s="1346"/>
      <c r="DO125" s="1346"/>
      <c r="DP125" s="1346"/>
      <c r="DQ125" s="1346"/>
      <c r="DR125" s="1346"/>
      <c r="DS125" s="1346"/>
      <c r="DT125" s="1346"/>
      <c r="DU125" s="1346"/>
      <c r="DV125" s="1346"/>
      <c r="DW125" s="1346"/>
      <c r="DX125" s="1346"/>
      <c r="DY125" s="1393"/>
      <c r="DZ125" s="1391"/>
      <c r="EA125" s="1389"/>
      <c r="EB125" s="1346"/>
      <c r="EC125" s="1346"/>
      <c r="ED125" s="1346"/>
      <c r="EE125" s="1346"/>
      <c r="EF125" s="1346"/>
      <c r="EG125" s="1346"/>
      <c r="EH125" s="1346"/>
      <c r="EI125" s="1346"/>
      <c r="EJ125" s="1346"/>
      <c r="EK125" s="1392"/>
      <c r="EL125" s="1346"/>
      <c r="EM125" s="1455"/>
      <c r="EN125" s="1346"/>
      <c r="EO125" s="1346"/>
      <c r="EP125" s="1346"/>
      <c r="EQ125" s="1346"/>
      <c r="ER125" s="1346"/>
      <c r="ES125" s="1455"/>
      <c r="ET125" s="1455"/>
      <c r="EU125" s="1346"/>
      <c r="EV125" s="1346"/>
      <c r="EW125" s="1346"/>
      <c r="EX125" s="1392"/>
      <c r="EY125" s="1391"/>
      <c r="EZ125" s="1346"/>
      <c r="FA125" s="1346"/>
      <c r="FB125" s="1346"/>
      <c r="FC125" s="1346"/>
      <c r="FD125" s="1346"/>
      <c r="FE125" s="1346"/>
      <c r="FF125" s="218"/>
      <c r="FG125" s="396"/>
      <c r="FH125" s="396"/>
      <c r="FI125" s="396"/>
      <c r="FJ125" s="396"/>
      <c r="FK125" s="396"/>
      <c r="FL125" s="1291"/>
      <c r="FM125" s="1347"/>
      <c r="FN125" s="1347"/>
      <c r="FO125" s="1347"/>
      <c r="FP125" s="1347"/>
      <c r="FQ125" s="1347"/>
      <c r="FR125" s="1347"/>
      <c r="FS125" s="1347"/>
      <c r="FT125" s="1347"/>
      <c r="FU125" s="1347" t="str">
        <f t="shared" si="38"/>
        <v/>
      </c>
    </row>
    <row r="126" spans="1:177" ht="16.5" thickBot="1" x14ac:dyDescent="0.3">
      <c r="A126" s="1338">
        <v>86</v>
      </c>
      <c r="B126" s="1343" t="s">
        <v>1576</v>
      </c>
      <c r="C126" s="1288"/>
      <c r="D126" s="1346"/>
      <c r="E126" s="1400"/>
      <c r="F126" s="1400"/>
      <c r="G126" s="1346"/>
      <c r="H126" s="1346">
        <v>1</v>
      </c>
      <c r="I126" s="1346"/>
      <c r="J126" s="1346"/>
      <c r="K126" s="1346">
        <v>1</v>
      </c>
      <c r="L126" s="1346"/>
      <c r="M126" s="1400"/>
      <c r="N126" s="1346"/>
      <c r="O126" s="1346">
        <v>1</v>
      </c>
      <c r="P126" s="1346"/>
      <c r="Q126" s="1392"/>
      <c r="R126" s="1392"/>
      <c r="S126" s="1392">
        <v>1</v>
      </c>
      <c r="T126" s="1393"/>
      <c r="U126" s="1391"/>
      <c r="V126" s="1346">
        <v>1</v>
      </c>
      <c r="W126" s="1399"/>
      <c r="X126" s="1399"/>
      <c r="Y126" s="1399"/>
      <c r="Z126" s="1346">
        <v>1</v>
      </c>
      <c r="AA126" s="1399"/>
      <c r="AB126" s="1399"/>
      <c r="AC126" s="1346"/>
      <c r="AD126" s="1346">
        <v>1</v>
      </c>
      <c r="AE126" s="1346"/>
      <c r="AF126" s="1346"/>
      <c r="AG126" s="1346">
        <v>1</v>
      </c>
      <c r="AH126" s="1393"/>
      <c r="AI126" s="1391"/>
      <c r="AJ126" s="1346"/>
      <c r="AK126" s="1346"/>
      <c r="AL126" s="1346"/>
      <c r="AM126" s="1346">
        <v>1</v>
      </c>
      <c r="AN126" s="1346"/>
      <c r="AO126" s="1346">
        <v>1</v>
      </c>
      <c r="AP126" s="1392"/>
      <c r="AQ126" s="1392"/>
      <c r="AR126" s="1392"/>
      <c r="AS126" s="1392">
        <v>1</v>
      </c>
      <c r="AT126" s="1392"/>
      <c r="AU126" s="1393">
        <v>1</v>
      </c>
      <c r="AV126" s="1346"/>
      <c r="AW126" s="1389"/>
      <c r="AX126" s="1389"/>
      <c r="AY126" s="1346"/>
      <c r="AZ126" s="1400">
        <v>1</v>
      </c>
      <c r="BA126" s="1389">
        <v>1</v>
      </c>
      <c r="BB126" s="1346"/>
      <c r="BC126" s="1392"/>
      <c r="BD126" s="1393"/>
      <c r="BE126" s="1391">
        <v>1</v>
      </c>
      <c r="BF126" s="1346"/>
      <c r="BG126" s="1389"/>
      <c r="BH126" s="1346"/>
      <c r="BI126" s="1346">
        <v>1</v>
      </c>
      <c r="BJ126" s="1389"/>
      <c r="BK126" s="1346">
        <v>1</v>
      </c>
      <c r="BL126" s="1346"/>
      <c r="BM126" s="1346"/>
      <c r="BN126" s="1346"/>
      <c r="BO126" s="1346"/>
      <c r="BP126" s="1346"/>
      <c r="BQ126" s="1346">
        <v>1</v>
      </c>
      <c r="BR126" s="1346"/>
      <c r="BS126" s="1346"/>
      <c r="BT126" s="1393"/>
      <c r="BU126" s="1391"/>
      <c r="BV126" s="1346"/>
      <c r="BW126" s="1346"/>
      <c r="BX126" s="1346"/>
      <c r="BY126" s="1346"/>
      <c r="BZ126" s="1346"/>
      <c r="CA126" s="1346"/>
      <c r="CB126" s="1346">
        <v>1</v>
      </c>
      <c r="CC126" s="1346"/>
      <c r="CD126" s="1346"/>
      <c r="CE126" s="1346"/>
      <c r="CF126" s="1346"/>
      <c r="CG126" s="1346"/>
      <c r="CH126" s="1346"/>
      <c r="CI126" s="1346"/>
      <c r="CJ126" s="1393"/>
      <c r="CK126" s="1389">
        <v>1</v>
      </c>
      <c r="CL126" s="1346"/>
      <c r="CM126" s="1346"/>
      <c r="CN126" s="1397">
        <v>1</v>
      </c>
      <c r="CO126" s="1392"/>
      <c r="CP126" s="1346"/>
      <c r="CQ126" s="1346">
        <v>1</v>
      </c>
      <c r="CR126" s="1346"/>
      <c r="CS126" s="1346"/>
      <c r="CT126" s="1346">
        <v>1</v>
      </c>
      <c r="CU126" s="1346"/>
      <c r="CV126" s="1346"/>
      <c r="CW126" s="1346">
        <v>1</v>
      </c>
      <c r="CX126" s="1346"/>
      <c r="CY126" s="1391"/>
      <c r="CZ126" s="1346">
        <v>1</v>
      </c>
      <c r="DA126" s="1346"/>
      <c r="DB126" s="1346"/>
      <c r="DC126" s="1346"/>
      <c r="DD126" s="1346">
        <v>1</v>
      </c>
      <c r="DE126" s="1346"/>
      <c r="DF126" s="1346">
        <v>1</v>
      </c>
      <c r="DG126" s="1346"/>
      <c r="DH126" s="1346"/>
      <c r="DI126" s="1346"/>
      <c r="DJ126" s="1392"/>
      <c r="DK126" s="1393"/>
      <c r="DL126" s="1391"/>
      <c r="DM126" s="1422">
        <v>1</v>
      </c>
      <c r="DN126" s="1346"/>
      <c r="DO126" s="1346"/>
      <c r="DP126" s="1422">
        <v>1</v>
      </c>
      <c r="DQ126" s="1346"/>
      <c r="DR126" s="1346"/>
      <c r="DS126" s="1346"/>
      <c r="DT126" s="1346">
        <v>1</v>
      </c>
      <c r="DU126" s="1346"/>
      <c r="DV126" s="1346"/>
      <c r="DW126" s="1346"/>
      <c r="DX126" s="1346"/>
      <c r="DY126" s="1393">
        <v>1</v>
      </c>
      <c r="DZ126" s="1391"/>
      <c r="EA126" s="1389"/>
      <c r="EB126" s="1422">
        <v>1</v>
      </c>
      <c r="EC126" s="1346">
        <v>1</v>
      </c>
      <c r="ED126" s="1346"/>
      <c r="EE126" s="1346"/>
      <c r="EF126" s="1346"/>
      <c r="EG126" s="1422">
        <v>1</v>
      </c>
      <c r="EH126" s="1422">
        <v>1</v>
      </c>
      <c r="EI126" s="1346"/>
      <c r="EJ126" s="1422">
        <v>1</v>
      </c>
      <c r="EK126" s="1422">
        <v>1</v>
      </c>
      <c r="EL126" s="1422">
        <v>1</v>
      </c>
      <c r="EM126" s="1455"/>
      <c r="EN126" s="1346"/>
      <c r="EO126" s="1346"/>
      <c r="EP126" s="1346"/>
      <c r="EQ126" s="1346"/>
      <c r="ER126" s="1346"/>
      <c r="ES126" s="1455">
        <v>1</v>
      </c>
      <c r="ET126" s="1455"/>
      <c r="EU126" s="1346"/>
      <c r="EV126" s="1346"/>
      <c r="EW126" s="1346"/>
      <c r="EX126" s="1392"/>
      <c r="EY126" s="1391"/>
      <c r="EZ126" s="1346"/>
      <c r="FA126" s="1346"/>
      <c r="FB126" s="1346"/>
      <c r="FC126" s="1346"/>
      <c r="FD126" s="1346"/>
      <c r="FE126" s="1346"/>
      <c r="FF126" s="218">
        <f>SUM(D126+G126+N126+R126+U126+Y126+AC126+AL126+AR126+AX126+BD126+BH126+BP126+CA126+CG126+CM126+CS126+CY126+DC126+DI126+DO126+DS126+DX126+EE126+EV126)</f>
        <v>0</v>
      </c>
      <c r="FG126" s="396">
        <f>SUM(H126+K126+O126+S126+V126+Z126+AD126+AG126+AI126+AM126+AO126+AS126+AU126+AY126+BA126+BE126+BI126+BK126+BQ126+BV126+CB126+CE126+CH126+CK126+CN126+CQ126+CT126+CW126+CZ126+DD126+DF126+DJ126+DM126+DP126+DT126+DV126+DY126+EB126+EF126+EP126+EW126)</f>
        <v>31</v>
      </c>
      <c r="FH126" s="396">
        <f>SUM(C126+I126+L126+P126+T126+W126+AA126+AE126+AH126+AJ126+AN126+AP126+AT126+AV126+BB126+BF126+BJ126+BN126+BR126+BY126+CC126+CF126+CI126+CL126+CO126+CR126+CU126+CX126+DA126+DE126+DG126+DK126+DN126+DQ126+DU126+DW126+DZ126+EC126+EI126+ER126+EX126)</f>
        <v>1</v>
      </c>
      <c r="FI126" s="396">
        <f>SUM(E126+F126+M126+AZ126+EM126+ES126+ET126)</f>
        <v>2</v>
      </c>
      <c r="FJ126" s="396">
        <f>SUM(J126+Q126+X126+AB126+AF126+AK126+AQ126+AW126+BC126+BG126+BO126+CD126+CJ126+CP126+CV126+DB126+DH126+DL126+DR126+EA126+ED126+EM126+EU126)</f>
        <v>0</v>
      </c>
      <c r="FK126" s="396">
        <f>SUM(BL126+BM126+BS126+BT126+BU126+BW126+BX126+BZ126+EG126+EH126+EJ126+EK126+EL126+EN126+EO126+EQ126+EY126+EZ126+FA126+FB126+FC126+FD126+FE126)</f>
        <v>5</v>
      </c>
      <c r="FL126" s="1291">
        <f>SUM(FF126:FK126)</f>
        <v>39</v>
      </c>
      <c r="FM126" s="1347" t="str">
        <f t="shared" si="30"/>
        <v/>
      </c>
      <c r="FN126" s="1347" t="str">
        <f t="shared" si="31"/>
        <v/>
      </c>
      <c r="FO126" s="1347" t="str">
        <f t="shared" si="32"/>
        <v/>
      </c>
      <c r="FP126" s="1347" t="str">
        <f t="shared" si="33"/>
        <v/>
      </c>
      <c r="FQ126" s="1347" t="str">
        <f t="shared" si="34"/>
        <v/>
      </c>
      <c r="FR126" s="1347">
        <f t="shared" si="35"/>
        <v>1</v>
      </c>
      <c r="FS126" s="1347" t="str">
        <f t="shared" si="36"/>
        <v/>
      </c>
      <c r="FT126" s="1347" t="str">
        <f t="shared" si="37"/>
        <v/>
      </c>
      <c r="FU126" s="1347" t="str">
        <f t="shared" si="38"/>
        <v/>
      </c>
    </row>
    <row r="127" spans="1:177" ht="16.5" thickBot="1" x14ac:dyDescent="0.3">
      <c r="A127" s="1338"/>
      <c r="B127" s="1373" t="s">
        <v>548</v>
      </c>
      <c r="C127" s="1288"/>
      <c r="D127" s="1346"/>
      <c r="E127" s="1400"/>
      <c r="F127" s="1400"/>
      <c r="G127" s="1346"/>
      <c r="H127" s="1346"/>
      <c r="I127" s="1346"/>
      <c r="J127" s="1346"/>
      <c r="K127" s="1346"/>
      <c r="L127" s="1346"/>
      <c r="M127" s="1400"/>
      <c r="N127" s="1346"/>
      <c r="O127" s="1346"/>
      <c r="P127" s="1346"/>
      <c r="Q127" s="1392"/>
      <c r="R127" s="1392"/>
      <c r="S127" s="1392"/>
      <c r="T127" s="1393"/>
      <c r="U127" s="1391"/>
      <c r="V127" s="1346"/>
      <c r="W127" s="1399"/>
      <c r="X127" s="1399"/>
      <c r="Y127" s="1399"/>
      <c r="Z127" s="1346"/>
      <c r="AA127" s="1399"/>
      <c r="AB127" s="1399"/>
      <c r="AC127" s="1346"/>
      <c r="AD127" s="1346"/>
      <c r="AE127" s="1346"/>
      <c r="AF127" s="1346"/>
      <c r="AG127" s="1346"/>
      <c r="AH127" s="1393"/>
      <c r="AI127" s="1391"/>
      <c r="AJ127" s="1346"/>
      <c r="AK127" s="1346"/>
      <c r="AL127" s="1346"/>
      <c r="AM127" s="1346"/>
      <c r="AN127" s="1346"/>
      <c r="AO127" s="1346"/>
      <c r="AP127" s="1392"/>
      <c r="AQ127" s="1392"/>
      <c r="AR127" s="1392"/>
      <c r="AS127" s="1392"/>
      <c r="AT127" s="1392"/>
      <c r="AU127" s="1393"/>
      <c r="AV127" s="1346"/>
      <c r="AW127" s="1389"/>
      <c r="AX127" s="1389"/>
      <c r="AY127" s="1346"/>
      <c r="AZ127" s="1400"/>
      <c r="BA127" s="1389"/>
      <c r="BB127" s="1346"/>
      <c r="BC127" s="1392"/>
      <c r="BD127" s="1393"/>
      <c r="BE127" s="1391"/>
      <c r="BF127" s="1346"/>
      <c r="BG127" s="1389"/>
      <c r="BH127" s="1346"/>
      <c r="BI127" s="1346"/>
      <c r="BJ127" s="1389"/>
      <c r="BK127" s="1346"/>
      <c r="BL127" s="1346"/>
      <c r="BM127" s="1346"/>
      <c r="BN127" s="1346"/>
      <c r="BO127" s="1346"/>
      <c r="BP127" s="1346"/>
      <c r="BQ127" s="1346"/>
      <c r="BR127" s="1346"/>
      <c r="BS127" s="1346"/>
      <c r="BT127" s="1393"/>
      <c r="BU127" s="1391"/>
      <c r="BV127" s="1346"/>
      <c r="BW127" s="1346"/>
      <c r="BX127" s="1346"/>
      <c r="BY127" s="1346"/>
      <c r="BZ127" s="1346"/>
      <c r="CA127" s="1346"/>
      <c r="CB127" s="1346"/>
      <c r="CC127" s="1346"/>
      <c r="CD127" s="1346"/>
      <c r="CE127" s="1346"/>
      <c r="CF127" s="1346"/>
      <c r="CG127" s="1346"/>
      <c r="CH127" s="1346"/>
      <c r="CI127" s="1346"/>
      <c r="CJ127" s="1393"/>
      <c r="CK127" s="1389"/>
      <c r="CL127" s="1346"/>
      <c r="CM127" s="1346"/>
      <c r="CN127" s="1346"/>
      <c r="CO127" s="1392"/>
      <c r="CP127" s="1346"/>
      <c r="CQ127" s="1346"/>
      <c r="CR127" s="1346"/>
      <c r="CS127" s="1346"/>
      <c r="CT127" s="1346"/>
      <c r="CU127" s="1346"/>
      <c r="CV127" s="1346"/>
      <c r="CW127" s="1346"/>
      <c r="CX127" s="1346"/>
      <c r="CY127" s="1391"/>
      <c r="CZ127" s="1346"/>
      <c r="DA127" s="1346"/>
      <c r="DB127" s="1346"/>
      <c r="DC127" s="1346"/>
      <c r="DD127" s="1346"/>
      <c r="DE127" s="1346"/>
      <c r="DF127" s="1346"/>
      <c r="DG127" s="1346"/>
      <c r="DH127" s="1346"/>
      <c r="DI127" s="1346"/>
      <c r="DJ127" s="1392"/>
      <c r="DK127" s="1393"/>
      <c r="DL127" s="1391"/>
      <c r="DM127" s="1346"/>
      <c r="DN127" s="1346"/>
      <c r="DO127" s="1346"/>
      <c r="DP127" s="1346"/>
      <c r="DQ127" s="1346"/>
      <c r="DR127" s="1346"/>
      <c r="DS127" s="1346"/>
      <c r="DT127" s="1346"/>
      <c r="DU127" s="1346"/>
      <c r="DV127" s="1346"/>
      <c r="DW127" s="1346"/>
      <c r="DX127" s="1346"/>
      <c r="DY127" s="1393"/>
      <c r="DZ127" s="1391"/>
      <c r="EA127" s="1389"/>
      <c r="EB127" s="1346"/>
      <c r="EC127" s="1346"/>
      <c r="ED127" s="1346"/>
      <c r="EE127" s="1346"/>
      <c r="EF127" s="1346"/>
      <c r="EG127" s="1346"/>
      <c r="EH127" s="1346"/>
      <c r="EI127" s="1346"/>
      <c r="EJ127" s="1346"/>
      <c r="EK127" s="1392"/>
      <c r="EL127" s="1346"/>
      <c r="EM127" s="1455"/>
      <c r="EN127" s="1346"/>
      <c r="EO127" s="1346"/>
      <c r="EP127" s="1346"/>
      <c r="EQ127" s="1346"/>
      <c r="ER127" s="1346"/>
      <c r="ES127" s="1455"/>
      <c r="ET127" s="1455"/>
      <c r="EU127" s="1346"/>
      <c r="EV127" s="1346"/>
      <c r="EW127" s="1346"/>
      <c r="EX127" s="1392"/>
      <c r="EY127" s="1391"/>
      <c r="EZ127" s="1346"/>
      <c r="FA127" s="1346"/>
      <c r="FB127" s="1346"/>
      <c r="FC127" s="1346"/>
      <c r="FD127" s="1346"/>
      <c r="FE127" s="1346"/>
      <c r="FF127" s="218"/>
      <c r="FG127" s="396"/>
      <c r="FH127" s="396"/>
      <c r="FI127" s="396"/>
      <c r="FJ127" s="396"/>
      <c r="FK127" s="396"/>
      <c r="FL127" s="1291"/>
      <c r="FM127" s="1347"/>
      <c r="FN127" s="1347"/>
      <c r="FO127" s="1347"/>
      <c r="FP127" s="1347"/>
      <c r="FQ127" s="1347"/>
      <c r="FR127" s="1347"/>
      <c r="FS127" s="1347"/>
      <c r="FT127" s="1347"/>
      <c r="FU127" s="1347" t="str">
        <f t="shared" si="38"/>
        <v/>
      </c>
    </row>
    <row r="128" spans="1:177" ht="16.5" thickBot="1" x14ac:dyDescent="0.3">
      <c r="A128" s="1338"/>
      <c r="B128" s="1373" t="s">
        <v>654</v>
      </c>
      <c r="C128" s="1288"/>
      <c r="D128" s="1346"/>
      <c r="E128" s="1400"/>
      <c r="F128" s="1400"/>
      <c r="G128" s="1346"/>
      <c r="H128" s="1346"/>
      <c r="I128" s="1346"/>
      <c r="J128" s="1346"/>
      <c r="K128" s="1346"/>
      <c r="L128" s="1346"/>
      <c r="M128" s="1400"/>
      <c r="N128" s="1346"/>
      <c r="O128" s="1346"/>
      <c r="P128" s="1346"/>
      <c r="Q128" s="1392"/>
      <c r="R128" s="1392"/>
      <c r="S128" s="1392"/>
      <c r="T128" s="1393"/>
      <c r="U128" s="1391"/>
      <c r="V128" s="1346"/>
      <c r="W128" s="1399"/>
      <c r="X128" s="1399"/>
      <c r="Y128" s="1399"/>
      <c r="Z128" s="1346"/>
      <c r="AA128" s="1399"/>
      <c r="AB128" s="1399"/>
      <c r="AC128" s="1346"/>
      <c r="AD128" s="1346"/>
      <c r="AE128" s="1346"/>
      <c r="AF128" s="1346"/>
      <c r="AG128" s="1346"/>
      <c r="AH128" s="1393"/>
      <c r="AI128" s="1391"/>
      <c r="AJ128" s="1346"/>
      <c r="AK128" s="1346"/>
      <c r="AL128" s="1346"/>
      <c r="AM128" s="1346"/>
      <c r="AN128" s="1346"/>
      <c r="AO128" s="1346"/>
      <c r="AP128" s="1392"/>
      <c r="AQ128" s="1392"/>
      <c r="AR128" s="1392"/>
      <c r="AS128" s="1392"/>
      <c r="AT128" s="1392"/>
      <c r="AU128" s="1393"/>
      <c r="AV128" s="1346"/>
      <c r="AW128" s="1389"/>
      <c r="AX128" s="1389"/>
      <c r="AY128" s="1346"/>
      <c r="AZ128" s="1400"/>
      <c r="BA128" s="1389"/>
      <c r="BB128" s="1346"/>
      <c r="BC128" s="1392"/>
      <c r="BD128" s="1393"/>
      <c r="BE128" s="1391"/>
      <c r="BF128" s="1346"/>
      <c r="BG128" s="1389"/>
      <c r="BH128" s="1346"/>
      <c r="BI128" s="1346"/>
      <c r="BJ128" s="1389"/>
      <c r="BK128" s="1346"/>
      <c r="BL128" s="1346"/>
      <c r="BM128" s="1346"/>
      <c r="BN128" s="1346"/>
      <c r="BO128" s="1346"/>
      <c r="BP128" s="1346"/>
      <c r="BQ128" s="1346"/>
      <c r="BR128" s="1346"/>
      <c r="BS128" s="1346"/>
      <c r="BT128" s="1393"/>
      <c r="BU128" s="1391"/>
      <c r="BV128" s="1346"/>
      <c r="BW128" s="1346"/>
      <c r="BX128" s="1346"/>
      <c r="BY128" s="1346"/>
      <c r="BZ128" s="1346"/>
      <c r="CA128" s="1346"/>
      <c r="CB128" s="1346"/>
      <c r="CC128" s="1346"/>
      <c r="CD128" s="1346"/>
      <c r="CE128" s="1346"/>
      <c r="CF128" s="1346"/>
      <c r="CG128" s="1346"/>
      <c r="CH128" s="1346"/>
      <c r="CI128" s="1346"/>
      <c r="CJ128" s="1393"/>
      <c r="CK128" s="1389"/>
      <c r="CL128" s="1346"/>
      <c r="CM128" s="1346"/>
      <c r="CN128" s="1346"/>
      <c r="CO128" s="1392"/>
      <c r="CP128" s="1346"/>
      <c r="CQ128" s="1346"/>
      <c r="CR128" s="1346"/>
      <c r="CS128" s="1346"/>
      <c r="CT128" s="1346"/>
      <c r="CU128" s="1346"/>
      <c r="CV128" s="1346"/>
      <c r="CW128" s="1346"/>
      <c r="CX128" s="1346"/>
      <c r="CY128" s="1391"/>
      <c r="CZ128" s="1346"/>
      <c r="DA128" s="1346"/>
      <c r="DB128" s="1346"/>
      <c r="DC128" s="1346"/>
      <c r="DD128" s="1346"/>
      <c r="DE128" s="1346"/>
      <c r="DF128" s="1346"/>
      <c r="DG128" s="1346"/>
      <c r="DH128" s="1346"/>
      <c r="DI128" s="1346"/>
      <c r="DJ128" s="1392"/>
      <c r="DK128" s="1393"/>
      <c r="DL128" s="1391"/>
      <c r="DM128" s="1346"/>
      <c r="DN128" s="1346"/>
      <c r="DO128" s="1346"/>
      <c r="DP128" s="1346"/>
      <c r="DQ128" s="1346"/>
      <c r="DR128" s="1346"/>
      <c r="DS128" s="1346"/>
      <c r="DT128" s="1346"/>
      <c r="DU128" s="1346"/>
      <c r="DV128" s="1346"/>
      <c r="DW128" s="1346"/>
      <c r="DX128" s="1346"/>
      <c r="DY128" s="1393"/>
      <c r="DZ128" s="1391"/>
      <c r="EA128" s="1389"/>
      <c r="EB128" s="1346"/>
      <c r="EC128" s="1346"/>
      <c r="ED128" s="1346"/>
      <c r="EE128" s="1346"/>
      <c r="EF128" s="1346"/>
      <c r="EG128" s="1346"/>
      <c r="EH128" s="1346"/>
      <c r="EI128" s="1346"/>
      <c r="EJ128" s="1346"/>
      <c r="EK128" s="1392"/>
      <c r="EL128" s="1346"/>
      <c r="EM128" s="1455"/>
      <c r="EN128" s="1346"/>
      <c r="EO128" s="1346"/>
      <c r="EP128" s="1346"/>
      <c r="EQ128" s="1346"/>
      <c r="ER128" s="1346"/>
      <c r="ES128" s="1455"/>
      <c r="ET128" s="1455"/>
      <c r="EU128" s="1346"/>
      <c r="EV128" s="1346"/>
      <c r="EW128" s="1346"/>
      <c r="EX128" s="1392"/>
      <c r="EY128" s="1391"/>
      <c r="EZ128" s="1346"/>
      <c r="FA128" s="1346"/>
      <c r="FB128" s="1346"/>
      <c r="FC128" s="1346"/>
      <c r="FD128" s="1346"/>
      <c r="FE128" s="1346"/>
      <c r="FF128" s="218"/>
      <c r="FG128" s="396"/>
      <c r="FH128" s="396"/>
      <c r="FI128" s="396"/>
      <c r="FJ128" s="396"/>
      <c r="FK128" s="396"/>
      <c r="FL128" s="1291"/>
      <c r="FM128" s="1347"/>
      <c r="FN128" s="1347"/>
      <c r="FO128" s="1347"/>
      <c r="FP128" s="1347"/>
      <c r="FQ128" s="1347"/>
      <c r="FR128" s="1347"/>
      <c r="FS128" s="1347"/>
      <c r="FT128" s="1347"/>
      <c r="FU128" s="1347" t="str">
        <f t="shared" si="38"/>
        <v/>
      </c>
    </row>
    <row r="129" spans="1:177" ht="16.5" thickBot="1" x14ac:dyDescent="0.3">
      <c r="A129" s="1338"/>
      <c r="B129" s="1373" t="s">
        <v>744</v>
      </c>
      <c r="C129" s="1288"/>
      <c r="D129" s="1346"/>
      <c r="E129" s="1400"/>
      <c r="F129" s="1400"/>
      <c r="G129" s="1346"/>
      <c r="H129" s="1346"/>
      <c r="I129" s="1346"/>
      <c r="J129" s="1346"/>
      <c r="K129" s="1346"/>
      <c r="L129" s="1346"/>
      <c r="M129" s="1400"/>
      <c r="N129" s="1346"/>
      <c r="O129" s="1346"/>
      <c r="P129" s="1346"/>
      <c r="Q129" s="1392"/>
      <c r="R129" s="1392"/>
      <c r="S129" s="1392"/>
      <c r="T129" s="1393"/>
      <c r="U129" s="1391"/>
      <c r="V129" s="1346"/>
      <c r="W129" s="1399"/>
      <c r="X129" s="1399"/>
      <c r="Y129" s="1399"/>
      <c r="Z129" s="1346"/>
      <c r="AA129" s="1399"/>
      <c r="AB129" s="1399"/>
      <c r="AC129" s="1346"/>
      <c r="AD129" s="1346"/>
      <c r="AE129" s="1346"/>
      <c r="AF129" s="1346"/>
      <c r="AG129" s="1346"/>
      <c r="AH129" s="1393"/>
      <c r="AI129" s="1391"/>
      <c r="AJ129" s="1346"/>
      <c r="AK129" s="1346"/>
      <c r="AL129" s="1346"/>
      <c r="AM129" s="1346"/>
      <c r="AN129" s="1346"/>
      <c r="AO129" s="1346"/>
      <c r="AP129" s="1392"/>
      <c r="AQ129" s="1392"/>
      <c r="AR129" s="1392"/>
      <c r="AS129" s="1392"/>
      <c r="AT129" s="1392"/>
      <c r="AU129" s="1393"/>
      <c r="AV129" s="1346"/>
      <c r="AW129" s="1389"/>
      <c r="AX129" s="1389"/>
      <c r="AY129" s="1346"/>
      <c r="AZ129" s="1400"/>
      <c r="BA129" s="1389"/>
      <c r="BB129" s="1346"/>
      <c r="BC129" s="1392"/>
      <c r="BD129" s="1393"/>
      <c r="BE129" s="1391"/>
      <c r="BF129" s="1346"/>
      <c r="BG129" s="1389"/>
      <c r="BH129" s="1346"/>
      <c r="BI129" s="1346"/>
      <c r="BJ129" s="1389"/>
      <c r="BK129" s="1346"/>
      <c r="BL129" s="1346"/>
      <c r="BM129" s="1346"/>
      <c r="BN129" s="1346"/>
      <c r="BO129" s="1346"/>
      <c r="BP129" s="1346"/>
      <c r="BQ129" s="1346"/>
      <c r="BR129" s="1346"/>
      <c r="BS129" s="1346"/>
      <c r="BT129" s="1393"/>
      <c r="BU129" s="1391"/>
      <c r="BV129" s="1346"/>
      <c r="BW129" s="1346"/>
      <c r="BX129" s="1346"/>
      <c r="BY129" s="1346"/>
      <c r="BZ129" s="1346"/>
      <c r="CA129" s="1346"/>
      <c r="CB129" s="1346"/>
      <c r="CC129" s="1346"/>
      <c r="CD129" s="1346"/>
      <c r="CE129" s="1346"/>
      <c r="CF129" s="1346"/>
      <c r="CG129" s="1346"/>
      <c r="CH129" s="1346"/>
      <c r="CI129" s="1346"/>
      <c r="CJ129" s="1393"/>
      <c r="CK129" s="1389"/>
      <c r="CL129" s="1346"/>
      <c r="CM129" s="1346"/>
      <c r="CN129" s="1346"/>
      <c r="CO129" s="1392"/>
      <c r="CP129" s="1346"/>
      <c r="CQ129" s="1346"/>
      <c r="CR129" s="1346"/>
      <c r="CS129" s="1346"/>
      <c r="CT129" s="1346"/>
      <c r="CU129" s="1346"/>
      <c r="CV129" s="1346"/>
      <c r="CW129" s="1346"/>
      <c r="CX129" s="1346"/>
      <c r="CY129" s="1391"/>
      <c r="CZ129" s="1346"/>
      <c r="DA129" s="1346"/>
      <c r="DB129" s="1346"/>
      <c r="DC129" s="1346"/>
      <c r="DD129" s="1346"/>
      <c r="DE129" s="1346"/>
      <c r="DF129" s="1346"/>
      <c r="DG129" s="1346"/>
      <c r="DH129" s="1346"/>
      <c r="DI129" s="1346"/>
      <c r="DJ129" s="1392"/>
      <c r="DK129" s="1393"/>
      <c r="DL129" s="1391"/>
      <c r="DM129" s="1346"/>
      <c r="DN129" s="1346"/>
      <c r="DO129" s="1346"/>
      <c r="DP129" s="1346"/>
      <c r="DQ129" s="1346"/>
      <c r="DR129" s="1346"/>
      <c r="DS129" s="1346"/>
      <c r="DT129" s="1346"/>
      <c r="DU129" s="1346"/>
      <c r="DV129" s="1346"/>
      <c r="DW129" s="1346"/>
      <c r="DX129" s="1346"/>
      <c r="DY129" s="1393"/>
      <c r="DZ129" s="1391"/>
      <c r="EA129" s="1389"/>
      <c r="EB129" s="1346"/>
      <c r="EC129" s="1346"/>
      <c r="ED129" s="1346"/>
      <c r="EE129" s="1346"/>
      <c r="EF129" s="1346"/>
      <c r="EG129" s="1346"/>
      <c r="EH129" s="1346"/>
      <c r="EI129" s="1346"/>
      <c r="EJ129" s="1346"/>
      <c r="EK129" s="1392"/>
      <c r="EL129" s="1346"/>
      <c r="EM129" s="1455"/>
      <c r="EN129" s="1346"/>
      <c r="EO129" s="1346"/>
      <c r="EP129" s="1346"/>
      <c r="EQ129" s="1346"/>
      <c r="ER129" s="1346"/>
      <c r="ES129" s="1455"/>
      <c r="ET129" s="1455"/>
      <c r="EU129" s="1346"/>
      <c r="EV129" s="1346"/>
      <c r="EW129" s="1346"/>
      <c r="EX129" s="1392"/>
      <c r="EY129" s="1391"/>
      <c r="EZ129" s="1346"/>
      <c r="FA129" s="1346"/>
      <c r="FB129" s="1346"/>
      <c r="FC129" s="1346"/>
      <c r="FD129" s="1346"/>
      <c r="FE129" s="1346"/>
      <c r="FF129" s="218"/>
      <c r="FG129" s="396"/>
      <c r="FH129" s="396"/>
      <c r="FI129" s="396"/>
      <c r="FJ129" s="396"/>
      <c r="FK129" s="396"/>
      <c r="FL129" s="1291"/>
      <c r="FM129" s="1347"/>
      <c r="FN129" s="1347"/>
      <c r="FO129" s="1347"/>
      <c r="FP129" s="1347"/>
      <c r="FQ129" s="1347"/>
      <c r="FR129" s="1347"/>
      <c r="FS129" s="1347"/>
      <c r="FT129" s="1347"/>
      <c r="FU129" s="1347" t="str">
        <f t="shared" si="38"/>
        <v/>
      </c>
    </row>
    <row r="130" spans="1:177" ht="16.5" thickBot="1" x14ac:dyDescent="0.3">
      <c r="A130" s="1338">
        <v>87</v>
      </c>
      <c r="B130" s="1152" t="s">
        <v>1592</v>
      </c>
      <c r="C130" s="1288">
        <v>1</v>
      </c>
      <c r="D130" s="1346"/>
      <c r="E130" s="1400"/>
      <c r="F130" s="1400"/>
      <c r="G130" s="1346"/>
      <c r="H130" s="1346"/>
      <c r="I130" s="1346"/>
      <c r="J130" s="1346"/>
      <c r="K130" s="1346"/>
      <c r="L130" s="1346"/>
      <c r="M130" s="1400"/>
      <c r="N130" s="1346"/>
      <c r="O130" s="1346"/>
      <c r="P130" s="1346"/>
      <c r="Q130" s="1392"/>
      <c r="R130" s="1392"/>
      <c r="S130" s="1392"/>
      <c r="T130" s="1393"/>
      <c r="U130" s="1391"/>
      <c r="V130" s="1346"/>
      <c r="W130" s="1346">
        <v>1</v>
      </c>
      <c r="X130" s="1346"/>
      <c r="Y130" s="1346"/>
      <c r="Z130" s="1346"/>
      <c r="AA130" s="1346">
        <v>1</v>
      </c>
      <c r="AB130" s="1346"/>
      <c r="AC130" s="1346"/>
      <c r="AD130" s="1346"/>
      <c r="AE130" s="1346"/>
      <c r="AF130" s="1346"/>
      <c r="AG130" s="1346"/>
      <c r="AH130" s="1393">
        <v>1</v>
      </c>
      <c r="AI130" s="1391"/>
      <c r="AJ130" s="1346"/>
      <c r="AK130" s="1346"/>
      <c r="AL130" s="1346"/>
      <c r="AM130" s="1346"/>
      <c r="AN130" s="1346">
        <v>1</v>
      </c>
      <c r="AO130" s="1346"/>
      <c r="AP130" s="1392"/>
      <c r="AQ130" s="1392"/>
      <c r="AR130" s="1392"/>
      <c r="AS130" s="1392"/>
      <c r="AT130" s="1392"/>
      <c r="AU130" s="1393"/>
      <c r="AV130" s="1346"/>
      <c r="AW130" s="1389"/>
      <c r="AX130" s="1389"/>
      <c r="AY130" s="1346"/>
      <c r="AZ130" s="1400">
        <v>1</v>
      </c>
      <c r="BA130" s="1389"/>
      <c r="BB130" s="1346"/>
      <c r="BC130" s="1392"/>
      <c r="BD130" s="1393"/>
      <c r="BE130" s="1391"/>
      <c r="BF130" s="1346">
        <v>1</v>
      </c>
      <c r="BG130" s="1389"/>
      <c r="BH130" s="1346"/>
      <c r="BI130" s="1346"/>
      <c r="BJ130" s="1389">
        <v>1</v>
      </c>
      <c r="BK130" s="1346"/>
      <c r="BL130" s="1346"/>
      <c r="BM130" s="1346"/>
      <c r="BN130" s="1346"/>
      <c r="BO130" s="1346"/>
      <c r="BP130" s="1346"/>
      <c r="BQ130" s="1346"/>
      <c r="BR130" s="1346"/>
      <c r="BS130" s="1346"/>
      <c r="BT130" s="1393"/>
      <c r="BU130" s="1391"/>
      <c r="BV130" s="1346"/>
      <c r="BW130" s="1346"/>
      <c r="BX130" s="1346"/>
      <c r="BY130" s="1346">
        <v>1</v>
      </c>
      <c r="BZ130" s="1346"/>
      <c r="CA130" s="1346"/>
      <c r="CB130" s="1346"/>
      <c r="CC130" s="1346">
        <v>1</v>
      </c>
      <c r="CD130" s="1346"/>
      <c r="CE130" s="1346"/>
      <c r="CF130" s="1346"/>
      <c r="CG130" s="1346"/>
      <c r="CH130" s="1346"/>
      <c r="CI130" s="1346">
        <v>1</v>
      </c>
      <c r="CJ130" s="1393"/>
      <c r="CK130" s="1389"/>
      <c r="CL130" s="1346"/>
      <c r="CM130" s="1346"/>
      <c r="CN130" s="1346"/>
      <c r="CO130" s="1392"/>
      <c r="CP130" s="1346"/>
      <c r="CQ130" s="1346"/>
      <c r="CR130" s="1346">
        <v>1</v>
      </c>
      <c r="CS130" s="1346"/>
      <c r="CT130" s="1346"/>
      <c r="CU130" s="1346"/>
      <c r="CV130" s="1346"/>
      <c r="CW130" s="1346"/>
      <c r="CX130" s="1346">
        <v>1</v>
      </c>
      <c r="CY130" s="1391"/>
      <c r="CZ130" s="1346"/>
      <c r="DA130" s="1346"/>
      <c r="DB130" s="1346"/>
      <c r="DC130" s="1346"/>
      <c r="DD130" s="1346"/>
      <c r="DE130" s="1346">
        <v>1</v>
      </c>
      <c r="DF130" s="1346"/>
      <c r="DG130" s="1346"/>
      <c r="DH130" s="1346"/>
      <c r="DI130" s="1346"/>
      <c r="DJ130" s="1392"/>
      <c r="DK130" s="1393">
        <v>1</v>
      </c>
      <c r="DL130" s="1391"/>
      <c r="DM130" s="1346"/>
      <c r="DN130" s="1346">
        <v>1</v>
      </c>
      <c r="DO130" s="1346"/>
      <c r="DP130" s="1346"/>
      <c r="DQ130" s="1346">
        <v>1</v>
      </c>
      <c r="DR130" s="1346"/>
      <c r="DS130" s="1346"/>
      <c r="DT130" s="1346"/>
      <c r="DU130" s="1346"/>
      <c r="DV130" s="1346"/>
      <c r="DW130" s="1346"/>
      <c r="DX130" s="1346"/>
      <c r="DY130" s="1393"/>
      <c r="DZ130" s="1391"/>
      <c r="EA130" s="1389"/>
      <c r="EB130" s="1346"/>
      <c r="EC130" s="1346"/>
      <c r="ED130" s="1346"/>
      <c r="EE130" s="1346"/>
      <c r="EF130" s="1346"/>
      <c r="EG130" s="1346"/>
      <c r="EH130" s="1346"/>
      <c r="EI130" s="1346"/>
      <c r="EJ130" s="1346"/>
      <c r="EK130" s="1392"/>
      <c r="EL130" s="1346"/>
      <c r="EM130" s="1455"/>
      <c r="EN130" s="1346"/>
      <c r="EO130" s="1346"/>
      <c r="EP130" s="1346"/>
      <c r="EQ130" s="1346"/>
      <c r="ER130" s="1346"/>
      <c r="ES130" s="1455">
        <v>1</v>
      </c>
      <c r="ET130" s="1455"/>
      <c r="EU130" s="1346"/>
      <c r="EV130" s="1346"/>
      <c r="EW130" s="1346"/>
      <c r="EX130" s="1392"/>
      <c r="EY130" s="1391"/>
      <c r="EZ130" s="1346"/>
      <c r="FA130" s="1346"/>
      <c r="FB130" s="1346"/>
      <c r="FC130" s="1346"/>
      <c r="FD130" s="1346"/>
      <c r="FE130" s="1346"/>
      <c r="FF130" s="218">
        <f>SUM(D130+G130+N130+R130+U130+Y130+AC130+AL130+AR130+AX130+BD130+BH130+BP130+CA130+CG130+CM130+CS130+CY130+DC130+DI130+DO130+DS130+DX130+EE130+EV130)</f>
        <v>0</v>
      </c>
      <c r="FG130" s="396">
        <f>SUM(H130+K130+O130+S130+V130+Z130+AD130+AG130+AI130+AM130+AO130+AS130+AU130+AY130+BA130+BE130+BI130+BK130+BQ130+BV130+CB130+CE130+CH130+CK130+CN130+CQ130+CT130+CW130+CZ130+DD130+DF130+DJ130+DM130+DP130+DT130+DV130+DY130+EB130+EF130+EP130+EW130)</f>
        <v>0</v>
      </c>
      <c r="FH130" s="396">
        <f>SUM(C130+I130+L130+P130+T130+W130+AA130+AE130+AH130+AJ130+AN130+AP130+AT130+AV130+BB130+BF130+BJ130+BN130+BR130+BY130+CC130+CF130+CI130+CL130+CO130+CR130+CU130+CX130+DA130+DE130+DG130+DK130+DN130+DQ130+DU130+DW130+DZ130+EC130+EI130+ER130+EX130)</f>
        <v>16</v>
      </c>
      <c r="FI130" s="396">
        <f>SUM(E130+F130+M130+AZ130+EM130+ES130+ET130)</f>
        <v>2</v>
      </c>
      <c r="FJ130" s="396">
        <f>SUM(J130+Q130+X130+AB130+AF130+AK130+AQ130+AW130+BC130+BG130+BO130+CD130+CJ130+CP130+CV130+DB130+DH130+DL130+DR130+EA130+ED130+EM130+EU130)</f>
        <v>0</v>
      </c>
      <c r="FK130" s="396">
        <f>SUM(BL130+BM130+BS130+BT130+BU130+BW130+BX130+BZ130+EG130+EH130+EJ130+EK130+EL130+EN130+EO130+EQ130+EY130+EZ130+FA130+FB130+FC130+FD130+FE130)</f>
        <v>0</v>
      </c>
      <c r="FL130" s="1291">
        <f>SUM(FF130:FK130)</f>
        <v>18</v>
      </c>
      <c r="FM130" s="1347" t="str">
        <f t="shared" si="30"/>
        <v/>
      </c>
      <c r="FN130" s="1347" t="str">
        <f t="shared" si="31"/>
        <v/>
      </c>
      <c r="FO130" s="1347" t="str">
        <f t="shared" si="32"/>
        <v/>
      </c>
      <c r="FP130" s="1347">
        <f t="shared" si="33"/>
        <v>1</v>
      </c>
      <c r="FQ130" s="1347" t="str">
        <f t="shared" si="34"/>
        <v/>
      </c>
      <c r="FR130" s="1347" t="str">
        <f t="shared" si="35"/>
        <v/>
      </c>
      <c r="FS130" s="1347" t="str">
        <f t="shared" si="36"/>
        <v/>
      </c>
      <c r="FT130" s="1347" t="str">
        <f t="shared" si="37"/>
        <v/>
      </c>
      <c r="FU130" s="1347" t="str">
        <f t="shared" si="38"/>
        <v/>
      </c>
    </row>
    <row r="131" spans="1:177" ht="16.5" thickBot="1" x14ac:dyDescent="0.3">
      <c r="A131" s="1338">
        <v>88</v>
      </c>
      <c r="B131" s="1152" t="s">
        <v>250</v>
      </c>
      <c r="C131" s="1389">
        <v>1</v>
      </c>
      <c r="D131" s="1346"/>
      <c r="E131" s="1400"/>
      <c r="F131" s="1400">
        <v>1</v>
      </c>
      <c r="G131" s="1346"/>
      <c r="H131" s="1346"/>
      <c r="I131" s="1346"/>
      <c r="J131" s="1346"/>
      <c r="K131" s="1346"/>
      <c r="L131" s="1346"/>
      <c r="M131" s="1400">
        <v>1</v>
      </c>
      <c r="N131" s="1346"/>
      <c r="O131" s="1346"/>
      <c r="P131" s="1346">
        <v>1</v>
      </c>
      <c r="Q131" s="1392"/>
      <c r="R131" s="1392"/>
      <c r="S131" s="1392"/>
      <c r="T131" s="1393">
        <v>1</v>
      </c>
      <c r="U131" s="1391"/>
      <c r="V131" s="1346"/>
      <c r="W131" s="1346">
        <v>1</v>
      </c>
      <c r="X131" s="1346">
        <v>1</v>
      </c>
      <c r="Y131" s="1346"/>
      <c r="Z131" s="1346"/>
      <c r="AA131" s="1346">
        <v>1</v>
      </c>
      <c r="AB131" s="1346"/>
      <c r="AC131" s="1346"/>
      <c r="AD131" s="1346"/>
      <c r="AE131" s="1346">
        <v>1</v>
      </c>
      <c r="AF131" s="1346">
        <v>1</v>
      </c>
      <c r="AG131" s="1346"/>
      <c r="AH131" s="1393"/>
      <c r="AI131" s="1391"/>
      <c r="AJ131" s="1346"/>
      <c r="AK131" s="1346"/>
      <c r="AL131" s="1346"/>
      <c r="AM131" s="1346"/>
      <c r="AN131" s="1346"/>
      <c r="AO131" s="1346"/>
      <c r="AP131" s="1392"/>
      <c r="AQ131" s="1392"/>
      <c r="AR131" s="1392"/>
      <c r="AS131" s="1392"/>
      <c r="AT131" s="1392"/>
      <c r="AU131" s="1393"/>
      <c r="AV131" s="1346"/>
      <c r="AW131" s="1389"/>
      <c r="AX131" s="1389"/>
      <c r="AY131" s="1346"/>
      <c r="AZ131" s="1400">
        <v>1</v>
      </c>
      <c r="BA131" s="1389"/>
      <c r="BB131" s="1397">
        <v>1</v>
      </c>
      <c r="BC131" s="1392"/>
      <c r="BD131" s="1393"/>
      <c r="BE131" s="1391"/>
      <c r="BF131" s="1346"/>
      <c r="BG131" s="1430"/>
      <c r="BH131" s="1346"/>
      <c r="BI131" s="1346"/>
      <c r="BJ131" s="1389">
        <v>1</v>
      </c>
      <c r="BK131" s="1346"/>
      <c r="BL131" s="1346"/>
      <c r="BM131" s="1346"/>
      <c r="BN131" s="1346"/>
      <c r="BO131" s="1346"/>
      <c r="BP131" s="1346"/>
      <c r="BQ131" s="1346"/>
      <c r="BR131" s="1346">
        <v>1</v>
      </c>
      <c r="BS131" s="1346"/>
      <c r="BT131" s="1393"/>
      <c r="BU131" s="1391"/>
      <c r="BV131" s="1346"/>
      <c r="BW131" s="1346"/>
      <c r="BX131" s="1346"/>
      <c r="BY131" s="1346">
        <v>1</v>
      </c>
      <c r="BZ131" s="1346"/>
      <c r="CA131" s="1346"/>
      <c r="CB131" s="1346"/>
      <c r="CC131" s="1346">
        <v>1</v>
      </c>
      <c r="CD131" s="1346">
        <v>1</v>
      </c>
      <c r="CE131" s="1346"/>
      <c r="CF131" s="1346">
        <v>1</v>
      </c>
      <c r="CG131" s="1346"/>
      <c r="CH131" s="1346"/>
      <c r="CI131" s="1346"/>
      <c r="CJ131" s="1393"/>
      <c r="CK131" s="1389"/>
      <c r="CL131" s="1346"/>
      <c r="CM131" s="1346"/>
      <c r="CN131" s="1346"/>
      <c r="CO131" s="1392">
        <v>1</v>
      </c>
      <c r="CP131" s="1346"/>
      <c r="CQ131" s="1346"/>
      <c r="CR131" s="1346">
        <v>1</v>
      </c>
      <c r="CS131" s="1346"/>
      <c r="CT131" s="1346"/>
      <c r="CU131" s="1346">
        <v>1</v>
      </c>
      <c r="CV131" s="1346">
        <v>1</v>
      </c>
      <c r="CW131" s="1346"/>
      <c r="CX131" s="1346"/>
      <c r="CY131" s="1391"/>
      <c r="CZ131" s="1346"/>
      <c r="DA131" s="1346">
        <v>1</v>
      </c>
      <c r="DB131" s="1346">
        <v>1</v>
      </c>
      <c r="DC131" s="1346"/>
      <c r="DD131" s="1346"/>
      <c r="DE131" s="1346"/>
      <c r="DF131" s="1346"/>
      <c r="DG131" s="1346"/>
      <c r="DH131" s="1346"/>
      <c r="DI131" s="1346"/>
      <c r="DJ131" s="1392"/>
      <c r="DK131" s="1393">
        <v>1</v>
      </c>
      <c r="DL131" s="1391"/>
      <c r="DM131" s="1346"/>
      <c r="DN131" s="1346">
        <v>1</v>
      </c>
      <c r="DO131" s="1346"/>
      <c r="DP131" s="1346"/>
      <c r="DQ131" s="1346"/>
      <c r="DR131" s="1346"/>
      <c r="DS131" s="1346"/>
      <c r="DT131" s="1346"/>
      <c r="DU131" s="1346"/>
      <c r="DV131" s="1346"/>
      <c r="DW131" s="1346"/>
      <c r="DX131" s="1346"/>
      <c r="DY131" s="1393"/>
      <c r="DZ131" s="1415">
        <v>1</v>
      </c>
      <c r="EA131" s="1389"/>
      <c r="EB131" s="1346"/>
      <c r="EC131" s="1346"/>
      <c r="ED131" s="1346"/>
      <c r="EE131" s="1346"/>
      <c r="EF131" s="1346"/>
      <c r="EG131" s="1346">
        <v>1</v>
      </c>
      <c r="EH131" s="1346">
        <v>1</v>
      </c>
      <c r="EI131" s="1346"/>
      <c r="EJ131" s="1346">
        <v>1</v>
      </c>
      <c r="EK131" s="1392">
        <v>1</v>
      </c>
      <c r="EL131" s="1346">
        <v>1</v>
      </c>
      <c r="EM131" s="1455"/>
      <c r="EN131" s="1346"/>
      <c r="EO131" s="1346"/>
      <c r="EP131" s="1346"/>
      <c r="EQ131" s="1346"/>
      <c r="ER131" s="1346"/>
      <c r="ES131" s="1455"/>
      <c r="ET131" s="1455"/>
      <c r="EU131" s="1346"/>
      <c r="EV131" s="1346"/>
      <c r="EW131" s="1346"/>
      <c r="EX131" s="1392"/>
      <c r="EY131" s="1391"/>
      <c r="EZ131" s="1346"/>
      <c r="FA131" s="1346"/>
      <c r="FB131" s="1346"/>
      <c r="FC131" s="1346"/>
      <c r="FD131" s="1346"/>
      <c r="FE131" s="1346"/>
      <c r="FF131" s="218">
        <f>SUM(D131+G131+N131+R131+U131+Y131+AC131+AL131+AR131+AX131+BD131+BH131+BP131+CA131+CG131+CM131+CS131+CY131+DC131+DI131+DO131+DS131+DX131+EE131+EV131)</f>
        <v>0</v>
      </c>
      <c r="FG131" s="396">
        <f>SUM(H131+K131+O131+S131+V131+Z131+AD131+AG131+AI131+AM131+AO131+AS131+AU131+AY131+BA131+BE131+BI131+BK131+BQ131+BV131+CB131+CE131+CH131+CK131+CN131+CQ131+CT131+CW131+CZ131+DD131+DF131+DJ131+DM131+DP131+DT131+DV131+DY131+EB131+EF131+EP131+EW131)</f>
        <v>0</v>
      </c>
      <c r="FH131" s="396">
        <f>SUM(C131+I131+L131+P131+T131+W131+AA131+AE131+AH131+AJ131+AN131+AP131+AT131+AV131+BB131+BF131+BJ131+BN131+BR131+BY131+CC131+CF131+CI131+CL131+CO131+CR131+CU131+CX131+DA131+DE131+DG131+DK131+DN131+DQ131+DU131+DW131+DZ131+EC131+EI131+ER131+EX131)</f>
        <v>19</v>
      </c>
      <c r="FI131" s="396">
        <f>SUM(E131+F131+M131+AZ131+EM131+ES131+ET131)</f>
        <v>3</v>
      </c>
      <c r="FJ131" s="396">
        <f>SUM(J131+Q131+X131+AB131+AF131+AK131+AQ131+AW131+BC131+BG131+BO131+CD131+CJ131+CP131+CV131+DB131+DH131+DL131+DR131+EA131+ED131+EM131+EU131)</f>
        <v>5</v>
      </c>
      <c r="FK131" s="396">
        <f>SUM(BL131+BM131+BS131+BT131+BU131+BW131+BX131+BZ131+EG131+EH131+EJ131+EK131+EL131+EN131+EO131+EQ131+EY131+EZ131+FA131+FB131+FC131+FD131+FE131)</f>
        <v>5</v>
      </c>
      <c r="FL131" s="1291">
        <f>SUM(FF131:FK131)</f>
        <v>32</v>
      </c>
      <c r="FM131" s="1347" t="str">
        <f t="shared" si="30"/>
        <v/>
      </c>
      <c r="FN131" s="1347" t="str">
        <f t="shared" si="31"/>
        <v/>
      </c>
      <c r="FO131" s="1347" t="str">
        <f t="shared" si="32"/>
        <v/>
      </c>
      <c r="FP131" s="1347" t="str">
        <f t="shared" si="33"/>
        <v/>
      </c>
      <c r="FQ131" s="1347" t="str">
        <f t="shared" si="34"/>
        <v/>
      </c>
      <c r="FR131" s="1347">
        <f t="shared" si="35"/>
        <v>1</v>
      </c>
      <c r="FS131" s="1347" t="str">
        <f t="shared" si="36"/>
        <v/>
      </c>
      <c r="FT131" s="1347" t="str">
        <f t="shared" si="37"/>
        <v/>
      </c>
      <c r="FU131" s="1347" t="str">
        <f t="shared" si="38"/>
        <v/>
      </c>
    </row>
    <row r="132" spans="1:177" ht="16.5" thickBot="1" x14ac:dyDescent="0.3">
      <c r="A132" s="1338">
        <v>89</v>
      </c>
      <c r="B132" s="1152" t="s">
        <v>183</v>
      </c>
      <c r="C132" s="1412"/>
      <c r="D132" s="1395"/>
      <c r="E132" s="1400"/>
      <c r="F132" s="1400"/>
      <c r="G132" s="1395"/>
      <c r="H132" s="1395"/>
      <c r="I132" s="1395"/>
      <c r="J132" s="1395"/>
      <c r="K132" s="1395"/>
      <c r="L132" s="1395"/>
      <c r="M132" s="1400">
        <v>1</v>
      </c>
      <c r="N132" s="1395"/>
      <c r="O132" s="1395"/>
      <c r="P132" s="1395"/>
      <c r="Q132" s="1413"/>
      <c r="R132" s="1413"/>
      <c r="S132" s="1413"/>
      <c r="T132" s="1398"/>
      <c r="U132" s="1414"/>
      <c r="V132" s="1395"/>
      <c r="W132" s="1395"/>
      <c r="X132" s="1395"/>
      <c r="Y132" s="1395"/>
      <c r="Z132" s="1395"/>
      <c r="AA132" s="1395"/>
      <c r="AB132" s="1395"/>
      <c r="AC132" s="1395"/>
      <c r="AD132" s="1395"/>
      <c r="AE132" s="1395"/>
      <c r="AF132" s="1395"/>
      <c r="AG132" s="1395"/>
      <c r="AH132" s="1398"/>
      <c r="AI132" s="1414"/>
      <c r="AJ132" s="1395"/>
      <c r="AK132" s="1395"/>
      <c r="AL132" s="1395"/>
      <c r="AM132" s="1395"/>
      <c r="AN132" s="1395"/>
      <c r="AO132" s="1395"/>
      <c r="AP132" s="1413">
        <v>1</v>
      </c>
      <c r="AQ132" s="1413"/>
      <c r="AR132" s="1413">
        <v>1</v>
      </c>
      <c r="AS132" s="1413"/>
      <c r="AT132" s="1413"/>
      <c r="AU132" s="1398"/>
      <c r="AV132" s="1395"/>
      <c r="AW132" s="1412"/>
      <c r="AX132" s="1412"/>
      <c r="AY132" s="1395"/>
      <c r="AZ132" s="1400">
        <v>1</v>
      </c>
      <c r="BA132" s="1412"/>
      <c r="BB132" s="1395"/>
      <c r="BC132" s="1413"/>
      <c r="BD132" s="1398"/>
      <c r="BE132" s="1414"/>
      <c r="BF132" s="1395">
        <v>1</v>
      </c>
      <c r="BG132" s="1413"/>
      <c r="BH132" s="1395"/>
      <c r="BI132" s="1395"/>
      <c r="BJ132" s="1412">
        <v>1</v>
      </c>
      <c r="BK132" s="1395"/>
      <c r="BL132" s="1395"/>
      <c r="BM132" s="1395"/>
      <c r="BN132" s="1395"/>
      <c r="BO132" s="1395"/>
      <c r="BP132" s="1395"/>
      <c r="BQ132" s="1395"/>
      <c r="BR132" s="1395"/>
      <c r="BS132" s="1395"/>
      <c r="BT132" s="1398"/>
      <c r="BU132" s="1414"/>
      <c r="BV132" s="1395"/>
      <c r="BW132" s="1395"/>
      <c r="BX132" s="1395"/>
      <c r="BY132" s="1395">
        <v>1</v>
      </c>
      <c r="BZ132" s="1395"/>
      <c r="CA132" s="1395"/>
      <c r="CB132" s="1395"/>
      <c r="CC132" s="1395"/>
      <c r="CD132" s="1395"/>
      <c r="CE132" s="1396"/>
      <c r="CF132" s="1395"/>
      <c r="CG132" s="1395"/>
      <c r="CH132" s="1395"/>
      <c r="CI132" s="1395"/>
      <c r="CJ132" s="1398"/>
      <c r="CK132" s="1411">
        <v>1</v>
      </c>
      <c r="CL132" s="1395"/>
      <c r="CM132" s="1395"/>
      <c r="CN132" s="1395"/>
      <c r="CO132" s="1413"/>
      <c r="CP132" s="1395"/>
      <c r="CQ132" s="1395">
        <v>1</v>
      </c>
      <c r="CR132" s="1413"/>
      <c r="CS132" s="1413"/>
      <c r="CT132" s="1395"/>
      <c r="CU132" s="1395"/>
      <c r="CV132" s="1413"/>
      <c r="CW132" s="1395"/>
      <c r="CX132" s="1395"/>
      <c r="CY132" s="1424"/>
      <c r="CZ132" s="1413"/>
      <c r="DA132" s="1395"/>
      <c r="DB132" s="1395"/>
      <c r="DC132" s="1413"/>
      <c r="DD132" s="1413"/>
      <c r="DE132" s="1395"/>
      <c r="DF132" s="1395"/>
      <c r="DG132" s="1410">
        <v>1</v>
      </c>
      <c r="DH132" s="1395"/>
      <c r="DI132" s="1395"/>
      <c r="DJ132" s="1413"/>
      <c r="DK132" s="1398"/>
      <c r="DL132" s="1414"/>
      <c r="DM132" s="1395"/>
      <c r="DN132" s="1395"/>
      <c r="DO132" s="1395"/>
      <c r="DP132" s="1395"/>
      <c r="DQ132" s="1395"/>
      <c r="DR132" s="1395"/>
      <c r="DS132" s="1395"/>
      <c r="DT132" s="1395"/>
      <c r="DU132" s="1413"/>
      <c r="DV132" s="1413"/>
      <c r="DW132" s="1413"/>
      <c r="DX132" s="1395"/>
      <c r="DY132" s="1428"/>
      <c r="DZ132" s="1414"/>
      <c r="EA132" s="1412"/>
      <c r="EB132" s="1412"/>
      <c r="EC132" s="1412"/>
      <c r="ED132" s="1395"/>
      <c r="EE132" s="1395"/>
      <c r="EF132" s="1395"/>
      <c r="EG132" s="1395"/>
      <c r="EH132" s="1395"/>
      <c r="EI132" s="1395"/>
      <c r="EJ132" s="1395"/>
      <c r="EK132" s="1413"/>
      <c r="EL132" s="1395"/>
      <c r="EM132" s="1455"/>
      <c r="EN132" s="1395"/>
      <c r="EO132" s="1395"/>
      <c r="EP132" s="1395"/>
      <c r="EQ132" s="1395"/>
      <c r="ER132" s="1395"/>
      <c r="ES132" s="1455">
        <v>1</v>
      </c>
      <c r="ET132" s="1455"/>
      <c r="EU132" s="1395"/>
      <c r="EV132" s="1395"/>
      <c r="EW132" s="1395"/>
      <c r="EX132" s="1413"/>
      <c r="EY132" s="1414"/>
      <c r="EZ132" s="1395"/>
      <c r="FA132" s="1395"/>
      <c r="FB132" s="1395"/>
      <c r="FC132" s="1395"/>
      <c r="FD132" s="1395"/>
      <c r="FE132" s="1395"/>
      <c r="FF132" s="218">
        <f>SUM(D132+G132+N132+R132+U132+Y132+AC132+AL132+AR132+AX132+BD132+BH132+BP132+CA132+CG132+CM132+CS132+CY132+DC132+DI132+DO132+DS132+DX132+EE132+EV132)</f>
        <v>1</v>
      </c>
      <c r="FG132" s="396">
        <f>SUM(H132+K132+O132+S132+V132+Z132+AD132+AG132+AI132+AM132+AO132+AS132+AU132+AY132+BA132+BE132+BI132+BK132+BQ132+BV132+CB132+CE132+CH132+CK132+CN132+CQ132+CT132+CW132+CZ132+DD132+DF132+DJ132+DM132+DP132+DT132+DV132+DY132+EB132+EF132+EP132+EW132)</f>
        <v>2</v>
      </c>
      <c r="FH132" s="396">
        <f>SUM(C132+I132+L132+P132+T132+W132+AA132+AE132+AH132+AJ132+AN132+AP132+AT132+AV132+BB132+BF132+BJ132+BN132+BR132+BY132+CC132+CF132+CI132+CL132+CO132+CR132+CU132+CX132+DA132+DE132+DG132+DK132+DN132+DQ132+DU132+DW132+DZ132+EC132+EI132+ER132+EX132)</f>
        <v>5</v>
      </c>
      <c r="FI132" s="396">
        <f>SUM(E132+F132+M132+AZ132+EM132+ES132+ET132)</f>
        <v>3</v>
      </c>
      <c r="FJ132" s="396">
        <f>SUM(J132+Q132+X132+AB132+AF132+AK132+AQ132+AW132+BC132+BG132+BO132+CD132+CJ132+CP132+CV132+DB132+DH132+DL132+DR132+EA132+ED132+EM132+EU132)</f>
        <v>0</v>
      </c>
      <c r="FK132" s="396">
        <f>SUM(BL132+BM132+BS132+BT132+BU132+BW132+BX132+BZ132+EG132+EH132+EJ132+EK132+EL132+EN132+EO132+EQ132+EY132+EZ132+FA132+FB132+FC132+FD132+FE132)</f>
        <v>0</v>
      </c>
      <c r="FL132" s="1291">
        <f>SUM(FF132:FK132)</f>
        <v>11</v>
      </c>
      <c r="FM132" s="1347" t="str">
        <f t="shared" si="30"/>
        <v/>
      </c>
      <c r="FN132" s="1347" t="str">
        <f t="shared" si="31"/>
        <v/>
      </c>
      <c r="FO132" s="1347" t="str">
        <f t="shared" si="32"/>
        <v/>
      </c>
      <c r="FP132" s="1347">
        <f t="shared" si="33"/>
        <v>1</v>
      </c>
      <c r="FQ132" s="1347" t="str">
        <f t="shared" si="34"/>
        <v/>
      </c>
      <c r="FR132" s="1347" t="str">
        <f t="shared" si="35"/>
        <v/>
      </c>
      <c r="FS132" s="1347" t="str">
        <f t="shared" si="36"/>
        <v/>
      </c>
      <c r="FT132" s="1347" t="str">
        <f t="shared" si="37"/>
        <v/>
      </c>
      <c r="FU132" s="1347" t="str">
        <f t="shared" si="38"/>
        <v/>
      </c>
    </row>
    <row r="133" spans="1:177" ht="16.5" thickBot="1" x14ac:dyDescent="0.3">
      <c r="A133" s="1338">
        <v>90</v>
      </c>
      <c r="B133" s="1152" t="s">
        <v>1010</v>
      </c>
      <c r="C133" s="1288"/>
      <c r="D133" s="1346"/>
      <c r="E133" s="1400"/>
      <c r="F133" s="1400"/>
      <c r="G133" s="1346"/>
      <c r="H133" s="1346"/>
      <c r="I133" s="1346"/>
      <c r="J133" s="1346"/>
      <c r="K133" s="1346"/>
      <c r="L133" s="1346"/>
      <c r="M133" s="1400">
        <v>1</v>
      </c>
      <c r="N133" s="1346"/>
      <c r="O133" s="1346"/>
      <c r="P133" s="1346"/>
      <c r="Q133" s="1392"/>
      <c r="R133" s="1392"/>
      <c r="S133" s="1392"/>
      <c r="T133" s="1393"/>
      <c r="U133" s="1391"/>
      <c r="V133" s="1346"/>
      <c r="W133" s="1346">
        <v>1</v>
      </c>
      <c r="X133" s="1346"/>
      <c r="Y133" s="1346"/>
      <c r="Z133" s="1346"/>
      <c r="AA133" s="1346"/>
      <c r="AB133" s="1346"/>
      <c r="AC133" s="1346"/>
      <c r="AD133" s="1346">
        <v>1</v>
      </c>
      <c r="AE133" s="1346"/>
      <c r="AF133" s="1346"/>
      <c r="AG133" s="1346"/>
      <c r="AH133" s="1393"/>
      <c r="AI133" s="1391"/>
      <c r="AJ133" s="1346">
        <v>1</v>
      </c>
      <c r="AK133" s="1346"/>
      <c r="AL133" s="1346"/>
      <c r="AM133" s="1346"/>
      <c r="AN133" s="1346">
        <v>1</v>
      </c>
      <c r="AO133" s="1346"/>
      <c r="AP133" s="1392">
        <v>1</v>
      </c>
      <c r="AQ133" s="1392"/>
      <c r="AR133" s="1392">
        <v>1</v>
      </c>
      <c r="AS133" s="1392"/>
      <c r="AT133" s="1392"/>
      <c r="AU133" s="1393">
        <v>1</v>
      </c>
      <c r="AV133" s="1346"/>
      <c r="AW133" s="1389"/>
      <c r="AX133" s="1389"/>
      <c r="AY133" s="1346"/>
      <c r="AZ133" s="1400">
        <v>1</v>
      </c>
      <c r="BA133" s="1389"/>
      <c r="BB133" s="1346"/>
      <c r="BC133" s="1392"/>
      <c r="BD133" s="1393"/>
      <c r="BE133" s="1391"/>
      <c r="BF133" s="1346">
        <v>1</v>
      </c>
      <c r="BG133" s="1346"/>
      <c r="BH133" s="1346"/>
      <c r="BI133" s="1346"/>
      <c r="BJ133" s="1389">
        <v>1</v>
      </c>
      <c r="BK133" s="1346"/>
      <c r="BL133" s="1346"/>
      <c r="BM133" s="1346"/>
      <c r="BN133" s="1346"/>
      <c r="BO133" s="1346"/>
      <c r="BP133" s="1346"/>
      <c r="BQ133" s="1346"/>
      <c r="BR133" s="1346"/>
      <c r="BS133" s="1346"/>
      <c r="BT133" s="1393"/>
      <c r="BU133" s="1391"/>
      <c r="BV133" s="1346"/>
      <c r="BW133" s="1346"/>
      <c r="BX133" s="1346"/>
      <c r="BY133" s="1346">
        <v>1</v>
      </c>
      <c r="BZ133" s="1346"/>
      <c r="CA133" s="1346"/>
      <c r="CB133" s="1346"/>
      <c r="CC133" s="1346"/>
      <c r="CD133" s="1346"/>
      <c r="CE133" s="1346"/>
      <c r="CF133" s="1346"/>
      <c r="CG133" s="1346"/>
      <c r="CH133" s="1346"/>
      <c r="CI133" s="1346"/>
      <c r="CJ133" s="1393"/>
      <c r="CK133" s="1389">
        <v>1</v>
      </c>
      <c r="CL133" s="1346"/>
      <c r="CM133" s="1346"/>
      <c r="CN133" s="1346"/>
      <c r="CO133" s="1392"/>
      <c r="CP133" s="1346"/>
      <c r="CQ133" s="1346">
        <v>1</v>
      </c>
      <c r="CR133" s="1346"/>
      <c r="CS133" s="1346"/>
      <c r="CT133" s="1346"/>
      <c r="CU133" s="1346">
        <v>1</v>
      </c>
      <c r="CV133" s="1346"/>
      <c r="CW133" s="1346"/>
      <c r="CX133" s="1346"/>
      <c r="CY133" s="1391"/>
      <c r="CZ133" s="1346">
        <v>1</v>
      </c>
      <c r="DA133" s="1346"/>
      <c r="DB133" s="1346"/>
      <c r="DC133" s="1346"/>
      <c r="DD133" s="1346"/>
      <c r="DE133" s="1346"/>
      <c r="DF133" s="1346"/>
      <c r="DG133" s="1346">
        <v>1</v>
      </c>
      <c r="DH133" s="1346"/>
      <c r="DI133" s="1346"/>
      <c r="DJ133" s="1392"/>
      <c r="DK133" s="1393"/>
      <c r="DL133" s="1391"/>
      <c r="DM133" s="1346"/>
      <c r="DN133" s="1346"/>
      <c r="DO133" s="1346"/>
      <c r="DP133" s="1346"/>
      <c r="DQ133" s="1346"/>
      <c r="DR133" s="1346"/>
      <c r="DS133" s="1346"/>
      <c r="DT133" s="1346"/>
      <c r="DU133" s="1346"/>
      <c r="DV133" s="1346"/>
      <c r="DW133" s="1346"/>
      <c r="DX133" s="1346"/>
      <c r="DY133" s="1393"/>
      <c r="DZ133" s="1391"/>
      <c r="EA133" s="1389"/>
      <c r="EB133" s="1346"/>
      <c r="EC133" s="1346"/>
      <c r="ED133" s="1346"/>
      <c r="EE133" s="1346"/>
      <c r="EF133" s="1346"/>
      <c r="EG133" s="1346"/>
      <c r="EH133" s="1346"/>
      <c r="EI133" s="1346"/>
      <c r="EJ133" s="1346"/>
      <c r="EK133" s="1392"/>
      <c r="EL133" s="1346"/>
      <c r="EM133" s="1455"/>
      <c r="EN133" s="1346"/>
      <c r="EO133" s="1346"/>
      <c r="EP133" s="1346"/>
      <c r="EQ133" s="1346"/>
      <c r="ER133" s="1346"/>
      <c r="ES133" s="1455">
        <v>1</v>
      </c>
      <c r="ET133" s="1455"/>
      <c r="EU133" s="1346"/>
      <c r="EV133" s="1346"/>
      <c r="EW133" s="1346"/>
      <c r="EX133" s="1392"/>
      <c r="EY133" s="1391"/>
      <c r="EZ133" s="1346"/>
      <c r="FA133" s="1346"/>
      <c r="FB133" s="1346"/>
      <c r="FC133" s="1346"/>
      <c r="FD133" s="1346"/>
      <c r="FE133" s="1346"/>
      <c r="FF133" s="218">
        <f>SUM(D133+G133+N133+R133+U133+Y133+AC133+AL133+AR133+AX133+BD133+BH133+BP133+CA133+CG133+CM133+CS133+CY133+DC133+DI133+DO133+DS133+DX133+EE133+EV133)</f>
        <v>1</v>
      </c>
      <c r="FG133" s="396">
        <f>SUM(H133+K133+O133+S133+V133+Z133+AD133+AG133+AI133+AM133+AO133+AS133+AU133+AY133+BA133+BE133+BI133+BK133+BQ133+BV133+CB133+CE133+CH133+CK133+CN133+CQ133+CT133+CW133+CZ133+DD133+DF133+DJ133+DM133+DP133+DT133+DV133+DY133+EB133+EF133+EP133+EW133)</f>
        <v>5</v>
      </c>
      <c r="FH133" s="396">
        <f>SUM(C133+I133+L133+P133+T133+W133+AA133+AE133+AH133+AJ133+AN133+AP133+AT133+AV133+BB133+BF133+BJ133+BN133+BR133+BY133+CC133+CF133+CI133+CL133+CO133+CR133+CU133+CX133+DA133+DE133+DG133+DK133+DN133+DQ133+DU133+DW133+DZ133+EC133+EI133+ER133+EX133)</f>
        <v>9</v>
      </c>
      <c r="FI133" s="396">
        <f>SUM(E133+F133+M133+AZ133+EM133+ES133+ET133)</f>
        <v>3</v>
      </c>
      <c r="FJ133" s="396">
        <f>SUM(J133+Q133+X133+AB133+AF133+AK133+AQ133+AW133+BC133+BG133+BO133+CD133+CJ133+CP133+CV133+DB133+DH133+DL133+DR133+EA133+ED133+EM133+EU133)</f>
        <v>0</v>
      </c>
      <c r="FK133" s="396">
        <f>SUM(BL133+BM133+BS133+BT133+BU133+BW133+BX133+BZ133+EG133+EH133+EJ133+EK133+EL133+EN133+EO133+EQ133+EY133+EZ133+FA133+FB133+FC133+FD133+FE133)</f>
        <v>0</v>
      </c>
      <c r="FL133" s="1291">
        <f>SUM(FF133:FK133)</f>
        <v>18</v>
      </c>
      <c r="FM133" s="1347" t="str">
        <f t="shared" ref="FM133:FM142" si="53">IF(FL133=0,1,"")</f>
        <v/>
      </c>
      <c r="FN133" s="1347" t="str">
        <f t="shared" ref="FN133:FN142" si="54">IF((FL133&gt;0)*AND(FL133&lt;6),1,"")</f>
        <v/>
      </c>
      <c r="FO133" s="1347" t="str">
        <f t="shared" ref="FO133:FO142" si="55">IF((FL133&gt;5)*AND(FL133&lt;11),1,"")</f>
        <v/>
      </c>
      <c r="FP133" s="1347">
        <f t="shared" ref="FP133:FP142" si="56">IF((FL133&gt;10)*AND(FL133&lt;21),1,"")</f>
        <v>1</v>
      </c>
      <c r="FQ133" s="1347" t="str">
        <f t="shared" ref="FQ133:FQ142" si="57">IF((FL133&gt;20)*AND(FL133&lt;31),1,"")</f>
        <v/>
      </c>
      <c r="FR133" s="1347" t="str">
        <f t="shared" ref="FR133:FR142" si="58">IF((FL133&gt;30)*AND(FL133&lt;41),1,"")</f>
        <v/>
      </c>
      <c r="FS133" s="1347" t="str">
        <f t="shared" ref="FS133:FS142" si="59">IF((FL133&gt;40)*AND(FL133&lt;51),1,"")</f>
        <v/>
      </c>
      <c r="FT133" s="1347" t="str">
        <f t="shared" ref="FT133:FT142" si="60">IF((FL133&gt;50)*AND(FL133&lt;61),1,"")</f>
        <v/>
      </c>
      <c r="FU133" s="1347" t="str">
        <f t="shared" ref="FU133:FU142" si="61">IF((FL133&gt;60)*AND(FL133&lt;71),1,"")</f>
        <v/>
      </c>
    </row>
    <row r="134" spans="1:177" ht="16.5" thickBot="1" x14ac:dyDescent="0.3">
      <c r="A134" s="1338"/>
      <c r="B134" s="1373" t="s">
        <v>1041</v>
      </c>
      <c r="C134" s="1288"/>
      <c r="D134" s="1346"/>
      <c r="E134" s="1400"/>
      <c r="F134" s="1400"/>
      <c r="G134" s="1346"/>
      <c r="H134" s="1346"/>
      <c r="I134" s="1346"/>
      <c r="J134" s="1346"/>
      <c r="K134" s="1346"/>
      <c r="L134" s="1346"/>
      <c r="M134" s="1400"/>
      <c r="N134" s="1346"/>
      <c r="O134" s="1346"/>
      <c r="P134" s="1346"/>
      <c r="Q134" s="1392"/>
      <c r="R134" s="1392"/>
      <c r="S134" s="1392"/>
      <c r="T134" s="1393"/>
      <c r="U134" s="1391"/>
      <c r="V134" s="1346"/>
      <c r="W134" s="1346"/>
      <c r="X134" s="1346"/>
      <c r="Y134" s="1346"/>
      <c r="Z134" s="1346"/>
      <c r="AA134" s="1346"/>
      <c r="AB134" s="1346"/>
      <c r="AC134" s="1346"/>
      <c r="AD134" s="1346"/>
      <c r="AE134" s="1346"/>
      <c r="AF134" s="1346"/>
      <c r="AG134" s="1346"/>
      <c r="AH134" s="1393"/>
      <c r="AI134" s="1391"/>
      <c r="AJ134" s="1346"/>
      <c r="AK134" s="1346"/>
      <c r="AL134" s="1346"/>
      <c r="AM134" s="1346"/>
      <c r="AN134" s="1346"/>
      <c r="AO134" s="1346"/>
      <c r="AP134" s="1392"/>
      <c r="AQ134" s="1392"/>
      <c r="AR134" s="1392"/>
      <c r="AS134" s="1392"/>
      <c r="AT134" s="1392"/>
      <c r="AU134" s="1393"/>
      <c r="AV134" s="1346"/>
      <c r="AW134" s="1389"/>
      <c r="AX134" s="1389"/>
      <c r="AY134" s="1346"/>
      <c r="AZ134" s="1400"/>
      <c r="BA134" s="1389"/>
      <c r="BB134" s="1346"/>
      <c r="BC134" s="1392"/>
      <c r="BD134" s="1393"/>
      <c r="BE134" s="1391"/>
      <c r="BF134" s="1346"/>
      <c r="BG134" s="1346"/>
      <c r="BH134" s="1346"/>
      <c r="BI134" s="1346"/>
      <c r="BJ134" s="1389"/>
      <c r="BK134" s="1346"/>
      <c r="BL134" s="1346"/>
      <c r="BM134" s="1346"/>
      <c r="BN134" s="1346"/>
      <c r="BO134" s="1346"/>
      <c r="BP134" s="1346"/>
      <c r="BQ134" s="1346"/>
      <c r="BR134" s="1346"/>
      <c r="BS134" s="1346"/>
      <c r="BT134" s="1393"/>
      <c r="BU134" s="1391"/>
      <c r="BV134" s="1346"/>
      <c r="BW134" s="1346"/>
      <c r="BX134" s="1346"/>
      <c r="BY134" s="1346"/>
      <c r="BZ134" s="1346"/>
      <c r="CA134" s="1346"/>
      <c r="CB134" s="1346"/>
      <c r="CC134" s="1346"/>
      <c r="CD134" s="1346"/>
      <c r="CE134" s="1346"/>
      <c r="CF134" s="1346"/>
      <c r="CG134" s="1346"/>
      <c r="CH134" s="1346"/>
      <c r="CI134" s="1346"/>
      <c r="CJ134" s="1393"/>
      <c r="CK134" s="1389"/>
      <c r="CL134" s="1346"/>
      <c r="CM134" s="1346"/>
      <c r="CN134" s="1346"/>
      <c r="CO134" s="1392"/>
      <c r="CP134" s="1346"/>
      <c r="CQ134" s="1346"/>
      <c r="CR134" s="1346"/>
      <c r="CS134" s="1346"/>
      <c r="CT134" s="1346"/>
      <c r="CU134" s="1346"/>
      <c r="CV134" s="1346"/>
      <c r="CW134" s="1346"/>
      <c r="CX134" s="1346"/>
      <c r="CY134" s="1391"/>
      <c r="CZ134" s="1346"/>
      <c r="DA134" s="1346"/>
      <c r="DB134" s="1346"/>
      <c r="DC134" s="1346"/>
      <c r="DD134" s="1346"/>
      <c r="DE134" s="1346"/>
      <c r="DF134" s="1346"/>
      <c r="DG134" s="1346"/>
      <c r="DH134" s="1346"/>
      <c r="DI134" s="1346"/>
      <c r="DJ134" s="1392"/>
      <c r="DK134" s="1393"/>
      <c r="DL134" s="1391"/>
      <c r="DM134" s="1346"/>
      <c r="DN134" s="1346"/>
      <c r="DO134" s="1346"/>
      <c r="DP134" s="1346"/>
      <c r="DQ134" s="1346"/>
      <c r="DR134" s="1346"/>
      <c r="DS134" s="1346"/>
      <c r="DT134" s="1346"/>
      <c r="DU134" s="1346"/>
      <c r="DV134" s="1346"/>
      <c r="DW134" s="1346"/>
      <c r="DX134" s="1346"/>
      <c r="DY134" s="1393"/>
      <c r="DZ134" s="1391"/>
      <c r="EA134" s="1389"/>
      <c r="EB134" s="1346"/>
      <c r="EC134" s="1346"/>
      <c r="ED134" s="1346"/>
      <c r="EE134" s="1346"/>
      <c r="EF134" s="1346"/>
      <c r="EG134" s="1346"/>
      <c r="EH134" s="1346"/>
      <c r="EI134" s="1346"/>
      <c r="EJ134" s="1346"/>
      <c r="EK134" s="1392"/>
      <c r="EL134" s="1346"/>
      <c r="EM134" s="1455"/>
      <c r="EN134" s="1346"/>
      <c r="EO134" s="1346"/>
      <c r="EP134" s="1346"/>
      <c r="EQ134" s="1346"/>
      <c r="ER134" s="1346"/>
      <c r="ES134" s="1455"/>
      <c r="ET134" s="1455"/>
      <c r="EU134" s="1346"/>
      <c r="EV134" s="1346"/>
      <c r="EW134" s="1346"/>
      <c r="EX134" s="1392"/>
      <c r="EY134" s="1391"/>
      <c r="EZ134" s="1346"/>
      <c r="FA134" s="1346"/>
      <c r="FB134" s="1346"/>
      <c r="FC134" s="1346"/>
      <c r="FD134" s="1346"/>
      <c r="FE134" s="1346"/>
      <c r="FF134" s="218"/>
      <c r="FG134" s="396"/>
      <c r="FH134" s="396"/>
      <c r="FI134" s="396"/>
      <c r="FJ134" s="396"/>
      <c r="FK134" s="396"/>
      <c r="FL134" s="1291"/>
      <c r="FM134" s="1347"/>
      <c r="FN134" s="1347"/>
      <c r="FO134" s="1347"/>
      <c r="FP134" s="1347"/>
      <c r="FQ134" s="1347"/>
      <c r="FR134" s="1347"/>
      <c r="FS134" s="1347"/>
      <c r="FT134" s="1347"/>
      <c r="FU134" s="1347" t="str">
        <f t="shared" si="61"/>
        <v/>
      </c>
    </row>
    <row r="135" spans="1:177" ht="16.5" thickBot="1" x14ac:dyDescent="0.3">
      <c r="A135" s="1338">
        <v>91</v>
      </c>
      <c r="B135" s="1152" t="s">
        <v>1206</v>
      </c>
      <c r="C135" s="1288"/>
      <c r="D135" s="1346"/>
      <c r="E135" s="1400"/>
      <c r="F135" s="1400"/>
      <c r="G135" s="1346"/>
      <c r="H135" s="1346"/>
      <c r="I135" s="1346"/>
      <c r="J135" s="1346"/>
      <c r="K135" s="1346"/>
      <c r="L135" s="1346"/>
      <c r="M135" s="1400"/>
      <c r="N135" s="1346"/>
      <c r="O135" s="1346"/>
      <c r="P135" s="1346"/>
      <c r="Q135" s="1392"/>
      <c r="R135" s="1392">
        <v>1</v>
      </c>
      <c r="S135" s="1392"/>
      <c r="T135" s="1393"/>
      <c r="U135" s="1391"/>
      <c r="V135" s="1346"/>
      <c r="W135" s="1346"/>
      <c r="X135" s="1346"/>
      <c r="Y135" s="1346"/>
      <c r="Z135" s="1346"/>
      <c r="AA135" s="1346"/>
      <c r="AB135" s="1346"/>
      <c r="AC135" s="1346"/>
      <c r="AD135" s="1346"/>
      <c r="AE135" s="1346"/>
      <c r="AF135" s="1346"/>
      <c r="AG135" s="1346"/>
      <c r="AH135" s="1393"/>
      <c r="AI135" s="1391"/>
      <c r="AJ135" s="1346"/>
      <c r="AK135" s="1346"/>
      <c r="AL135" s="1346"/>
      <c r="AM135" s="1346"/>
      <c r="AN135" s="1346"/>
      <c r="AO135" s="1346"/>
      <c r="AP135" s="1392"/>
      <c r="AQ135" s="1392"/>
      <c r="AR135" s="1392">
        <v>1</v>
      </c>
      <c r="AS135" s="1392"/>
      <c r="AT135" s="1392"/>
      <c r="AU135" s="1393"/>
      <c r="AV135" s="1346"/>
      <c r="AW135" s="1389"/>
      <c r="AX135" s="1389">
        <v>1</v>
      </c>
      <c r="AY135" s="1346"/>
      <c r="AZ135" s="1400">
        <v>1</v>
      </c>
      <c r="BA135" s="1389"/>
      <c r="BB135" s="1346"/>
      <c r="BC135" s="1392"/>
      <c r="BD135" s="1393"/>
      <c r="BE135" s="1391"/>
      <c r="BF135" s="1346"/>
      <c r="BG135" s="1346"/>
      <c r="BH135" s="1346"/>
      <c r="BI135" s="1346"/>
      <c r="BJ135" s="1389"/>
      <c r="BK135" s="1346"/>
      <c r="BL135" s="1346"/>
      <c r="BM135" s="1346"/>
      <c r="BN135" s="1346"/>
      <c r="BO135" s="1346"/>
      <c r="BP135" s="1346"/>
      <c r="BQ135" s="1346"/>
      <c r="BR135" s="1346"/>
      <c r="BS135" s="1346"/>
      <c r="BT135" s="1393"/>
      <c r="BU135" s="1391"/>
      <c r="BV135" s="1346"/>
      <c r="BW135" s="1346"/>
      <c r="BX135" s="1346"/>
      <c r="BY135" s="1346"/>
      <c r="BZ135" s="1346"/>
      <c r="CA135" s="1346"/>
      <c r="CB135" s="1346"/>
      <c r="CC135" s="1346"/>
      <c r="CD135" s="1346"/>
      <c r="CE135" s="1346"/>
      <c r="CF135" s="1346"/>
      <c r="CG135" s="1346"/>
      <c r="CH135" s="1346"/>
      <c r="CI135" s="1346"/>
      <c r="CJ135" s="1393"/>
      <c r="CK135" s="1389"/>
      <c r="CL135" s="1346"/>
      <c r="CM135" s="1346"/>
      <c r="CN135" s="1346"/>
      <c r="CO135" s="1392"/>
      <c r="CP135" s="1346"/>
      <c r="CQ135" s="1346"/>
      <c r="CR135" s="1346"/>
      <c r="CS135" s="1346"/>
      <c r="CT135" s="1346"/>
      <c r="CU135" s="1346"/>
      <c r="CV135" s="1346"/>
      <c r="CW135" s="1346"/>
      <c r="CX135" s="1346"/>
      <c r="CY135" s="1391">
        <v>1</v>
      </c>
      <c r="CZ135" s="1346"/>
      <c r="DA135" s="1346"/>
      <c r="DB135" s="1346"/>
      <c r="DC135" s="1346"/>
      <c r="DD135" s="1346"/>
      <c r="DE135" s="1346"/>
      <c r="DF135" s="1346"/>
      <c r="DG135" s="1346"/>
      <c r="DH135" s="1346"/>
      <c r="DI135" s="1346"/>
      <c r="DJ135" s="1392"/>
      <c r="DK135" s="1393"/>
      <c r="DL135" s="1391"/>
      <c r="DM135" s="1346"/>
      <c r="DN135" s="1346"/>
      <c r="DO135" s="1346"/>
      <c r="DP135" s="1346"/>
      <c r="DQ135" s="1346"/>
      <c r="DR135" s="1346"/>
      <c r="DS135" s="1346"/>
      <c r="DT135" s="1346"/>
      <c r="DU135" s="1346"/>
      <c r="DV135" s="1346"/>
      <c r="DW135" s="1346"/>
      <c r="DX135" s="1346"/>
      <c r="DY135" s="1393"/>
      <c r="DZ135" s="1391"/>
      <c r="EA135" s="1389"/>
      <c r="EB135" s="1346"/>
      <c r="EC135" s="1346"/>
      <c r="ED135" s="1346"/>
      <c r="EE135" s="1346"/>
      <c r="EF135" s="1346"/>
      <c r="EG135" s="1346"/>
      <c r="EH135" s="1346"/>
      <c r="EI135" s="1346"/>
      <c r="EJ135" s="1346"/>
      <c r="EK135" s="1392"/>
      <c r="EL135" s="1346"/>
      <c r="EM135" s="1455"/>
      <c r="EN135" s="1346"/>
      <c r="EO135" s="1346"/>
      <c r="EP135" s="1346"/>
      <c r="EQ135" s="1346"/>
      <c r="ER135" s="1346"/>
      <c r="ES135" s="1455"/>
      <c r="ET135" s="1455"/>
      <c r="EU135" s="1346"/>
      <c r="EV135" s="1346"/>
      <c r="EW135" s="1346"/>
      <c r="EX135" s="1392"/>
      <c r="EY135" s="1391"/>
      <c r="EZ135" s="1346"/>
      <c r="FA135" s="1346"/>
      <c r="FB135" s="1346"/>
      <c r="FC135" s="1346"/>
      <c r="FD135" s="1346"/>
      <c r="FE135" s="1346"/>
      <c r="FF135" s="218">
        <f>SUM(D135+G135+N135+R135+U135+Y135+AC135+AL135+AR135+AX135+BD135+BH135+BP135+CA135+CG135+CM135+CS135+CY135+DC135+DI135+DO135+DS135+DX135+EE135+EV135)</f>
        <v>4</v>
      </c>
      <c r="FG135" s="396">
        <f>SUM(H135+K135+O135+S135+V135+Z135+AD135+AG135+AI135+AM135+AO135+AS135+AU135+AY135+BA135+BE135+BI135+BK135+BQ135+BV135+CB135+CE135+CH135+CK135+CN135+CQ135+CT135+CW135+CZ135+DD135+DF135+DJ135+DM135+DP135+DT135+DV135+DY135+EB135+EF135+EP135+EW135)</f>
        <v>0</v>
      </c>
      <c r="FH135" s="396">
        <f>SUM(C135+I135+L135+P135+T135+W135+AA135+AE135+AH135+AJ135+AN135+AP135+AT135+AV135+BB135+BF135+BJ135+BN135+BR135+BY135+CC135+CF135+CI135+CL135+CO135+CR135+CU135+CX135+DA135+DE135+DG135+DK135+DN135+DQ135+DU135+DW135+DZ135+EC135+EI135+ER135+EX135)</f>
        <v>0</v>
      </c>
      <c r="FI135" s="396">
        <f>SUM(E135+F135+M135+AZ135+EM135+ES135+ET135)</f>
        <v>1</v>
      </c>
      <c r="FJ135" s="396">
        <f>SUM(J135+Q135+X135+AB135+AF135+AK135+AQ135+AW135+BC135+BG135+BO135+CD135+CJ135+CP135+CV135+DB135+DH135+DL135+DR135+EA135+ED135+EM135+EU135)</f>
        <v>0</v>
      </c>
      <c r="FK135" s="396">
        <f>SUM(BL135+BM135+BS135+BT135+BU135+BW135+BX135+BZ135+EG135+EH135+EJ135+EK135+EL135+EN135+EO135+EQ135+EY135+EZ135+FA135+FB135+FC135+FD135+FE135)</f>
        <v>0</v>
      </c>
      <c r="FL135" s="1291">
        <f>SUM(FF135:FK135)</f>
        <v>5</v>
      </c>
      <c r="FM135" s="1347" t="str">
        <f t="shared" si="53"/>
        <v/>
      </c>
      <c r="FN135" s="1347">
        <f t="shared" si="54"/>
        <v>1</v>
      </c>
      <c r="FO135" s="1347" t="str">
        <f t="shared" si="55"/>
        <v/>
      </c>
      <c r="FP135" s="1347" t="str">
        <f t="shared" si="56"/>
        <v/>
      </c>
      <c r="FQ135" s="1347" t="str">
        <f t="shared" si="57"/>
        <v/>
      </c>
      <c r="FR135" s="1347" t="str">
        <f t="shared" si="58"/>
        <v/>
      </c>
      <c r="FS135" s="1347" t="str">
        <f t="shared" si="59"/>
        <v/>
      </c>
      <c r="FT135" s="1347" t="str">
        <f t="shared" si="60"/>
        <v/>
      </c>
      <c r="FU135" s="1347" t="str">
        <f t="shared" si="61"/>
        <v/>
      </c>
    </row>
    <row r="136" spans="1:177" ht="16.5" thickBot="1" x14ac:dyDescent="0.3">
      <c r="A136" s="1338"/>
      <c r="B136" s="1373" t="s">
        <v>1313</v>
      </c>
      <c r="C136" s="1288"/>
      <c r="D136" s="1346"/>
      <c r="E136" s="1400"/>
      <c r="F136" s="1400"/>
      <c r="G136" s="1346"/>
      <c r="H136" s="1346"/>
      <c r="I136" s="1346"/>
      <c r="J136" s="1346"/>
      <c r="K136" s="1346"/>
      <c r="L136" s="1346"/>
      <c r="M136" s="1400"/>
      <c r="N136" s="1346"/>
      <c r="O136" s="1346"/>
      <c r="P136" s="1346"/>
      <c r="Q136" s="1392"/>
      <c r="R136" s="1392"/>
      <c r="S136" s="1392"/>
      <c r="T136" s="1393"/>
      <c r="U136" s="1391"/>
      <c r="V136" s="1346"/>
      <c r="W136" s="1346"/>
      <c r="X136" s="1346"/>
      <c r="Y136" s="1346"/>
      <c r="Z136" s="1346"/>
      <c r="AA136" s="1346"/>
      <c r="AB136" s="1346"/>
      <c r="AC136" s="1346"/>
      <c r="AD136" s="1346"/>
      <c r="AE136" s="1346"/>
      <c r="AF136" s="1346"/>
      <c r="AG136" s="1346"/>
      <c r="AH136" s="1393"/>
      <c r="AI136" s="1391"/>
      <c r="AJ136" s="1346"/>
      <c r="AK136" s="1346"/>
      <c r="AL136" s="1346"/>
      <c r="AM136" s="1346"/>
      <c r="AN136" s="1346"/>
      <c r="AO136" s="1346"/>
      <c r="AP136" s="1392"/>
      <c r="AQ136" s="1392"/>
      <c r="AR136" s="1392"/>
      <c r="AS136" s="1392"/>
      <c r="AT136" s="1392"/>
      <c r="AU136" s="1393"/>
      <c r="AV136" s="1346"/>
      <c r="AW136" s="1389"/>
      <c r="AX136" s="1389"/>
      <c r="AY136" s="1346"/>
      <c r="AZ136" s="1400"/>
      <c r="BA136" s="1389"/>
      <c r="BB136" s="1346"/>
      <c r="BC136" s="1392"/>
      <c r="BD136" s="1393"/>
      <c r="BE136" s="1391"/>
      <c r="BF136" s="1346"/>
      <c r="BG136" s="1346"/>
      <c r="BH136" s="1346"/>
      <c r="BI136" s="1346"/>
      <c r="BJ136" s="1389"/>
      <c r="BK136" s="1346"/>
      <c r="BL136" s="1346"/>
      <c r="BM136" s="1346"/>
      <c r="BN136" s="1346"/>
      <c r="BO136" s="1346"/>
      <c r="BP136" s="1346"/>
      <c r="BQ136" s="1346"/>
      <c r="BR136" s="1346"/>
      <c r="BS136" s="1346"/>
      <c r="BT136" s="1393"/>
      <c r="BU136" s="1391"/>
      <c r="BV136" s="1346"/>
      <c r="BW136" s="1346"/>
      <c r="BX136" s="1346"/>
      <c r="BY136" s="1346"/>
      <c r="BZ136" s="1346"/>
      <c r="CA136" s="1346"/>
      <c r="CB136" s="1346"/>
      <c r="CC136" s="1346"/>
      <c r="CD136" s="1346"/>
      <c r="CE136" s="1346"/>
      <c r="CF136" s="1346"/>
      <c r="CG136" s="1346"/>
      <c r="CH136" s="1346"/>
      <c r="CI136" s="1346"/>
      <c r="CJ136" s="1393"/>
      <c r="CK136" s="1389"/>
      <c r="CL136" s="1346"/>
      <c r="CM136" s="1346"/>
      <c r="CN136" s="1346"/>
      <c r="CO136" s="1392"/>
      <c r="CP136" s="1346"/>
      <c r="CQ136" s="1346"/>
      <c r="CR136" s="1346"/>
      <c r="CS136" s="1346"/>
      <c r="CT136" s="1346"/>
      <c r="CU136" s="1346"/>
      <c r="CV136" s="1346"/>
      <c r="CW136" s="1346"/>
      <c r="CX136" s="1346"/>
      <c r="CY136" s="1391"/>
      <c r="CZ136" s="1346"/>
      <c r="DA136" s="1346"/>
      <c r="DB136" s="1346"/>
      <c r="DC136" s="1346"/>
      <c r="DD136" s="1346"/>
      <c r="DE136" s="1346"/>
      <c r="DF136" s="1346"/>
      <c r="DG136" s="1346"/>
      <c r="DH136" s="1346"/>
      <c r="DI136" s="1346"/>
      <c r="DJ136" s="1392"/>
      <c r="DK136" s="1393"/>
      <c r="DL136" s="1391"/>
      <c r="DM136" s="1346"/>
      <c r="DN136" s="1346"/>
      <c r="DO136" s="1346"/>
      <c r="DP136" s="1346"/>
      <c r="DQ136" s="1346"/>
      <c r="DR136" s="1346"/>
      <c r="DS136" s="1346"/>
      <c r="DT136" s="1346"/>
      <c r="DU136" s="1346"/>
      <c r="DV136" s="1346"/>
      <c r="DW136" s="1346"/>
      <c r="DX136" s="1346"/>
      <c r="DY136" s="1393"/>
      <c r="DZ136" s="1391"/>
      <c r="EA136" s="1389"/>
      <c r="EB136" s="1346"/>
      <c r="EC136" s="1346"/>
      <c r="ED136" s="1346"/>
      <c r="EE136" s="1346"/>
      <c r="EF136" s="1346"/>
      <c r="EG136" s="1346"/>
      <c r="EH136" s="1346"/>
      <c r="EI136" s="1346"/>
      <c r="EJ136" s="1346"/>
      <c r="EK136" s="1392"/>
      <c r="EL136" s="1346"/>
      <c r="EM136" s="1455"/>
      <c r="EN136" s="1346"/>
      <c r="EO136" s="1346"/>
      <c r="EP136" s="1346"/>
      <c r="EQ136" s="1346"/>
      <c r="ER136" s="1346"/>
      <c r="ES136" s="1455"/>
      <c r="ET136" s="1455"/>
      <c r="EU136" s="1346"/>
      <c r="EV136" s="1346"/>
      <c r="EW136" s="1346"/>
      <c r="EX136" s="1392"/>
      <c r="EY136" s="1391"/>
      <c r="EZ136" s="1346"/>
      <c r="FA136" s="1346"/>
      <c r="FB136" s="1346"/>
      <c r="FC136" s="1346"/>
      <c r="FD136" s="1346"/>
      <c r="FE136" s="1346"/>
      <c r="FF136" s="218"/>
      <c r="FG136" s="396"/>
      <c r="FH136" s="396"/>
      <c r="FI136" s="396"/>
      <c r="FJ136" s="396"/>
      <c r="FK136" s="396"/>
      <c r="FL136" s="1291"/>
      <c r="FM136" s="1347"/>
      <c r="FN136" s="1347"/>
      <c r="FO136" s="1347"/>
      <c r="FP136" s="1347"/>
      <c r="FQ136" s="1347"/>
      <c r="FR136" s="1347"/>
      <c r="FS136" s="1347"/>
      <c r="FT136" s="1347"/>
      <c r="FU136" s="1347" t="str">
        <f t="shared" si="61"/>
        <v/>
      </c>
    </row>
    <row r="137" spans="1:177" ht="16.5" thickBot="1" x14ac:dyDescent="0.3">
      <c r="A137" s="1338">
        <v>92</v>
      </c>
      <c r="B137" s="1152" t="s">
        <v>1209</v>
      </c>
      <c r="C137" s="1288">
        <v>1</v>
      </c>
      <c r="D137" s="1346"/>
      <c r="E137" s="1400"/>
      <c r="F137" s="1400"/>
      <c r="G137" s="1346"/>
      <c r="H137" s="1346">
        <v>1</v>
      </c>
      <c r="I137" s="1346">
        <v>1</v>
      </c>
      <c r="J137" s="1346"/>
      <c r="K137" s="1346"/>
      <c r="L137" s="1346"/>
      <c r="M137" s="1400">
        <v>1</v>
      </c>
      <c r="N137" s="1346"/>
      <c r="O137" s="1346"/>
      <c r="P137" s="1346">
        <v>1</v>
      </c>
      <c r="Q137" s="1392"/>
      <c r="R137" s="1392"/>
      <c r="S137" s="1392">
        <v>1</v>
      </c>
      <c r="T137" s="1393">
        <v>1</v>
      </c>
      <c r="U137" s="1391"/>
      <c r="V137" s="1346"/>
      <c r="W137" s="1346">
        <v>1</v>
      </c>
      <c r="X137" s="1346"/>
      <c r="Y137" s="1346"/>
      <c r="Z137" s="1346">
        <v>1</v>
      </c>
      <c r="AA137" s="1346">
        <v>1</v>
      </c>
      <c r="AB137" s="1346"/>
      <c r="AC137" s="1346"/>
      <c r="AD137" s="1346">
        <v>1</v>
      </c>
      <c r="AE137" s="1346">
        <v>1</v>
      </c>
      <c r="AF137" s="1346"/>
      <c r="AG137" s="1346"/>
      <c r="AH137" s="1393"/>
      <c r="AI137" s="1391"/>
      <c r="AJ137" s="1346"/>
      <c r="AK137" s="1346"/>
      <c r="AL137" s="1346"/>
      <c r="AM137" s="1346">
        <v>1</v>
      </c>
      <c r="AN137" s="1346"/>
      <c r="AO137" s="1346">
        <v>1</v>
      </c>
      <c r="AP137" s="1392">
        <v>1</v>
      </c>
      <c r="AQ137" s="1392"/>
      <c r="AR137" s="1392"/>
      <c r="AS137" s="1392">
        <v>1</v>
      </c>
      <c r="AT137" s="1392"/>
      <c r="AU137" s="1393">
        <v>1</v>
      </c>
      <c r="AV137" s="1346"/>
      <c r="AW137" s="1389"/>
      <c r="AX137" s="1389"/>
      <c r="AY137" s="1346"/>
      <c r="AZ137" s="1400">
        <v>1</v>
      </c>
      <c r="BA137" s="1389">
        <v>1</v>
      </c>
      <c r="BB137" s="1346">
        <v>1</v>
      </c>
      <c r="BC137" s="1392"/>
      <c r="BD137" s="1393"/>
      <c r="BE137" s="1391"/>
      <c r="BF137" s="1346">
        <v>1</v>
      </c>
      <c r="BG137" s="1346"/>
      <c r="BH137" s="1346"/>
      <c r="BI137" s="1346">
        <v>1</v>
      </c>
      <c r="BJ137" s="1389">
        <v>1</v>
      </c>
      <c r="BK137" s="1346"/>
      <c r="BL137" s="1346"/>
      <c r="BM137" s="1346"/>
      <c r="BN137" s="1346">
        <v>1</v>
      </c>
      <c r="BO137" s="1346"/>
      <c r="BP137" s="1346"/>
      <c r="BQ137" s="1346">
        <v>1</v>
      </c>
      <c r="BR137" s="1346">
        <v>1</v>
      </c>
      <c r="BS137" s="1346">
        <v>1</v>
      </c>
      <c r="BT137" s="1393">
        <v>1</v>
      </c>
      <c r="BU137" s="1391">
        <v>1</v>
      </c>
      <c r="BV137" s="1346"/>
      <c r="BW137" s="1346">
        <v>1</v>
      </c>
      <c r="BX137" s="1346">
        <v>1</v>
      </c>
      <c r="BY137" s="1346"/>
      <c r="BZ137" s="1346">
        <v>1</v>
      </c>
      <c r="CA137" s="1346"/>
      <c r="CB137" s="1346">
        <v>1</v>
      </c>
      <c r="CC137" s="1346">
        <v>1</v>
      </c>
      <c r="CD137" s="1346"/>
      <c r="CE137" s="1346"/>
      <c r="CF137" s="1346"/>
      <c r="CG137" s="1346"/>
      <c r="CH137" s="1346">
        <v>1</v>
      </c>
      <c r="CI137" s="1346">
        <v>1</v>
      </c>
      <c r="CJ137" s="1393"/>
      <c r="CK137" s="1389">
        <v>1</v>
      </c>
      <c r="CL137" s="1346">
        <v>1</v>
      </c>
      <c r="CM137" s="1346"/>
      <c r="CN137" s="1346">
        <v>1</v>
      </c>
      <c r="CO137" s="1392">
        <v>1</v>
      </c>
      <c r="CP137" s="1346"/>
      <c r="CQ137" s="1346">
        <v>1</v>
      </c>
      <c r="CR137" s="1346"/>
      <c r="CS137" s="1346"/>
      <c r="CT137" s="1346">
        <v>1</v>
      </c>
      <c r="CU137" s="1346">
        <v>1</v>
      </c>
      <c r="CV137" s="1346"/>
      <c r="CW137" s="1346">
        <v>1</v>
      </c>
      <c r="CX137" s="1346">
        <v>1</v>
      </c>
      <c r="CY137" s="1391"/>
      <c r="CZ137" s="1346">
        <v>1</v>
      </c>
      <c r="DA137" s="1346">
        <v>1</v>
      </c>
      <c r="DB137" s="1346"/>
      <c r="DC137" s="1346"/>
      <c r="DD137" s="1346">
        <v>1</v>
      </c>
      <c r="DE137" s="1346">
        <v>1</v>
      </c>
      <c r="DF137" s="1346">
        <v>1</v>
      </c>
      <c r="DG137" s="1346"/>
      <c r="DH137" s="1346"/>
      <c r="DI137" s="1346"/>
      <c r="DJ137" s="1392"/>
      <c r="DK137" s="1393"/>
      <c r="DL137" s="1391"/>
      <c r="DM137" s="1346">
        <v>1</v>
      </c>
      <c r="DN137" s="1346">
        <v>1</v>
      </c>
      <c r="DO137" s="1346"/>
      <c r="DP137" s="1346">
        <v>1</v>
      </c>
      <c r="DQ137" s="1346">
        <v>1</v>
      </c>
      <c r="DR137" s="1346"/>
      <c r="DS137" s="1346"/>
      <c r="DT137" s="1346">
        <v>1</v>
      </c>
      <c r="DU137" s="1346">
        <v>1</v>
      </c>
      <c r="DV137" s="1346"/>
      <c r="DW137" s="1346"/>
      <c r="DX137" s="1346"/>
      <c r="DY137" s="1393"/>
      <c r="DZ137" s="1391">
        <v>1</v>
      </c>
      <c r="EA137" s="1389"/>
      <c r="EB137" s="1346"/>
      <c r="EC137" s="1346">
        <v>1</v>
      </c>
      <c r="ED137" s="1346"/>
      <c r="EE137" s="1346"/>
      <c r="EF137" s="1346">
        <v>1</v>
      </c>
      <c r="EG137" s="1346"/>
      <c r="EH137" s="1346"/>
      <c r="EI137" s="1346"/>
      <c r="EJ137" s="1346"/>
      <c r="EK137" s="1392"/>
      <c r="EL137" s="1346"/>
      <c r="EM137" s="1455"/>
      <c r="EN137" s="1346"/>
      <c r="EO137" s="1346"/>
      <c r="EP137" s="1346"/>
      <c r="EQ137" s="1346"/>
      <c r="ER137" s="1346">
        <v>1</v>
      </c>
      <c r="ES137" s="1455">
        <v>1</v>
      </c>
      <c r="ET137" s="1455"/>
      <c r="EU137" s="1346"/>
      <c r="EV137" s="1346"/>
      <c r="EW137" s="1346"/>
      <c r="EX137" s="1392">
        <v>1</v>
      </c>
      <c r="EY137" s="1391"/>
      <c r="EZ137" s="1346"/>
      <c r="FA137" s="1346"/>
      <c r="FB137" s="1346"/>
      <c r="FC137" s="1346"/>
      <c r="FD137" s="1346"/>
      <c r="FE137" s="1346"/>
      <c r="FF137" s="218">
        <f t="shared" ref="FF137:FF142" si="62">SUM(D137+G137+N137+R137+U137+Y137+AC137+AL137+AR137+AX137+BD137+BH137+BP137+CA137+CG137+CM137+CS137+CY137+DC137+DI137+DO137+DS137+DX137+EE137+EV137)</f>
        <v>0</v>
      </c>
      <c r="FG137" s="396">
        <f t="shared" ref="FG137:FG142" si="63">SUM(H137+K137+O137+S137+V137+Z137+AD137+AG137+AI137+AM137+AO137+AS137+AU137+AY137+BA137+BE137+BI137+BK137+BQ137+BV137+CB137+CE137+CH137+CK137+CN137+CQ137+CT137+CW137+CZ137+DD137+DF137+DJ137+DM137+DP137+DT137+DV137+DY137+EB137+EF137+EP137+EW137)</f>
        <v>25</v>
      </c>
      <c r="FH137" s="396">
        <f t="shared" ref="FH137:FH142" si="64">SUM(C137+I137+L137+P137+T137+W137+AA137+AE137+AH137+AJ137+AN137+AP137+AT137+AV137+BB137+BF137+BJ137+BN137+BR137+BY137+CC137+CF137+CI137+CL137+CO137+CR137+CU137+CX137+DA137+DE137+DG137+DK137+DN137+DQ137+DU137+DW137+DZ137+EC137+EI137+ER137+EX137)</f>
        <v>28</v>
      </c>
      <c r="FI137" s="396">
        <f t="shared" ref="FI137:FI142" si="65">SUM(E137+F137+M137+AZ137+EM137+ES137+ET137)</f>
        <v>3</v>
      </c>
      <c r="FJ137" s="396">
        <f t="shared" ref="FJ137:FJ142" si="66">SUM(J137+Q137+X137+AB137+AF137+AK137+AQ137+AW137+BC137+BG137+BO137+CD137+CJ137+CP137+CV137+DB137+DH137+DL137+DR137+EA137+ED137+EM137+EU137)</f>
        <v>0</v>
      </c>
      <c r="FK137" s="396">
        <f t="shared" ref="FK137:FK142" si="67">SUM(BL137+BM137+BS137+BT137+BU137+BW137+BX137+BZ137+EG137+EH137+EJ137+EK137+EL137+EN137+EO137+EQ137+EY137+EZ137+FA137+FB137+FC137+FD137+FE137)</f>
        <v>6</v>
      </c>
      <c r="FL137" s="1291">
        <f t="shared" ref="FL137:FL142" si="68">SUM(FF137:FK137)</f>
        <v>62</v>
      </c>
      <c r="FM137" s="1347" t="str">
        <f t="shared" si="53"/>
        <v/>
      </c>
      <c r="FN137" s="1347" t="str">
        <f t="shared" si="54"/>
        <v/>
      </c>
      <c r="FO137" s="1347" t="str">
        <f t="shared" si="55"/>
        <v/>
      </c>
      <c r="FP137" s="1347" t="str">
        <f t="shared" si="56"/>
        <v/>
      </c>
      <c r="FQ137" s="1347" t="str">
        <f t="shared" si="57"/>
        <v/>
      </c>
      <c r="FR137" s="1347" t="str">
        <f t="shared" si="58"/>
        <v/>
      </c>
      <c r="FS137" s="1347" t="str">
        <f t="shared" si="59"/>
        <v/>
      </c>
      <c r="FT137" s="1347" t="str">
        <f t="shared" si="60"/>
        <v/>
      </c>
      <c r="FU137" s="1347">
        <f t="shared" si="61"/>
        <v>1</v>
      </c>
    </row>
    <row r="138" spans="1:177" ht="16.5" thickBot="1" x14ac:dyDescent="0.3">
      <c r="A138" s="1338">
        <v>93</v>
      </c>
      <c r="B138" s="1152" t="s">
        <v>536</v>
      </c>
      <c r="C138" s="1388"/>
      <c r="D138" s="1346"/>
      <c r="E138" s="1400"/>
      <c r="F138" s="1400"/>
      <c r="G138" s="1346"/>
      <c r="H138" s="1346"/>
      <c r="I138" s="1346"/>
      <c r="J138" s="1346"/>
      <c r="K138" s="1346"/>
      <c r="L138" s="1346"/>
      <c r="M138" s="1400">
        <v>1</v>
      </c>
      <c r="N138" s="1346"/>
      <c r="O138" s="1346"/>
      <c r="P138" s="1346"/>
      <c r="Q138" s="1392"/>
      <c r="R138" s="1392">
        <v>1</v>
      </c>
      <c r="S138" s="1392"/>
      <c r="T138" s="1393"/>
      <c r="U138" s="1391"/>
      <c r="V138" s="1346"/>
      <c r="W138" s="1346"/>
      <c r="X138" s="1346"/>
      <c r="Y138" s="1346">
        <v>1</v>
      </c>
      <c r="Z138" s="1346"/>
      <c r="AA138" s="1346"/>
      <c r="AB138" s="1346"/>
      <c r="AC138" s="1346"/>
      <c r="AD138" s="1346"/>
      <c r="AE138" s="1346"/>
      <c r="AF138" s="1346"/>
      <c r="AG138" s="1346"/>
      <c r="AH138" s="1393"/>
      <c r="AI138" s="1391"/>
      <c r="AJ138" s="1346"/>
      <c r="AK138" s="1346"/>
      <c r="AL138" s="1346"/>
      <c r="AM138" s="1346"/>
      <c r="AN138" s="1346"/>
      <c r="AO138" s="1346"/>
      <c r="AP138" s="1392"/>
      <c r="AQ138" s="1392"/>
      <c r="AR138" s="1392">
        <v>1</v>
      </c>
      <c r="AS138" s="1392"/>
      <c r="AT138" s="1392"/>
      <c r="AU138" s="1393"/>
      <c r="AV138" s="1346"/>
      <c r="AW138" s="1389"/>
      <c r="AX138" s="1389"/>
      <c r="AY138" s="1346"/>
      <c r="AZ138" s="1400">
        <v>1</v>
      </c>
      <c r="BA138" s="1389"/>
      <c r="BB138" s="1346"/>
      <c r="BC138" s="1392"/>
      <c r="BD138" s="1393"/>
      <c r="BE138" s="1391"/>
      <c r="BF138" s="1346">
        <v>1</v>
      </c>
      <c r="BG138" s="1346"/>
      <c r="BH138" s="1346"/>
      <c r="BI138" s="1346"/>
      <c r="BJ138" s="1389"/>
      <c r="BK138" s="1346"/>
      <c r="BL138" s="1346"/>
      <c r="BM138" s="1346"/>
      <c r="BN138" s="1346"/>
      <c r="BO138" s="1346"/>
      <c r="BP138" s="1346"/>
      <c r="BQ138" s="1346"/>
      <c r="BR138" s="1346"/>
      <c r="BS138" s="1346"/>
      <c r="BT138" s="1393"/>
      <c r="BU138" s="1391"/>
      <c r="BV138" s="1346"/>
      <c r="BW138" s="1346"/>
      <c r="BX138" s="1346"/>
      <c r="BY138" s="1346"/>
      <c r="BZ138" s="1346"/>
      <c r="CA138" s="1346"/>
      <c r="CB138" s="1346"/>
      <c r="CC138" s="1346"/>
      <c r="CD138" s="1346"/>
      <c r="CE138" s="1346"/>
      <c r="CF138" s="1346"/>
      <c r="CG138" s="1346"/>
      <c r="CH138" s="1346"/>
      <c r="CI138" s="1346"/>
      <c r="CJ138" s="1393"/>
      <c r="CK138" s="1389"/>
      <c r="CL138" s="1346"/>
      <c r="CM138" s="1346"/>
      <c r="CN138" s="1346"/>
      <c r="CO138" s="1392">
        <v>1</v>
      </c>
      <c r="CP138" s="1346"/>
      <c r="CQ138" s="1346"/>
      <c r="CR138" s="1346"/>
      <c r="CS138" s="1346"/>
      <c r="CT138" s="1346"/>
      <c r="CU138" s="1346"/>
      <c r="CV138" s="1346"/>
      <c r="CW138" s="1346"/>
      <c r="CX138" s="1346"/>
      <c r="CY138" s="1391"/>
      <c r="CZ138" s="1346"/>
      <c r="DA138" s="1346"/>
      <c r="DB138" s="1346"/>
      <c r="DC138" s="1346"/>
      <c r="DD138" s="1346"/>
      <c r="DE138" s="1346"/>
      <c r="DF138" s="1346"/>
      <c r="DG138" s="1346"/>
      <c r="DH138" s="1346"/>
      <c r="DI138" s="1346"/>
      <c r="DJ138" s="1392"/>
      <c r="DK138" s="1393"/>
      <c r="DL138" s="1391"/>
      <c r="DM138" s="1346"/>
      <c r="DN138" s="1346"/>
      <c r="DO138" s="1346"/>
      <c r="DP138" s="1346"/>
      <c r="DQ138" s="1346"/>
      <c r="DR138" s="1346"/>
      <c r="DS138" s="1346"/>
      <c r="DT138" s="1346"/>
      <c r="DU138" s="1346"/>
      <c r="DV138" s="1346"/>
      <c r="DW138" s="1346"/>
      <c r="DX138" s="1346"/>
      <c r="DY138" s="1393"/>
      <c r="DZ138" s="1391"/>
      <c r="EA138" s="1389"/>
      <c r="EB138" s="1346"/>
      <c r="EC138" s="1346"/>
      <c r="ED138" s="1346"/>
      <c r="EE138" s="1346"/>
      <c r="EF138" s="1346"/>
      <c r="EG138" s="1346"/>
      <c r="EH138" s="1346"/>
      <c r="EI138" s="1346"/>
      <c r="EJ138" s="1346"/>
      <c r="EK138" s="1392"/>
      <c r="EL138" s="1346"/>
      <c r="EM138" s="1455"/>
      <c r="EN138" s="1346"/>
      <c r="EO138" s="1346"/>
      <c r="EP138" s="1346"/>
      <c r="EQ138" s="1346"/>
      <c r="ER138" s="1346"/>
      <c r="ES138" s="1455">
        <v>1</v>
      </c>
      <c r="ET138" s="1455"/>
      <c r="EU138" s="1346"/>
      <c r="EV138" s="1346"/>
      <c r="EW138" s="1346"/>
      <c r="EX138" s="1392"/>
      <c r="EY138" s="1391"/>
      <c r="EZ138" s="1346"/>
      <c r="FA138" s="1346"/>
      <c r="FB138" s="1346"/>
      <c r="FC138" s="1346"/>
      <c r="FD138" s="1346"/>
      <c r="FE138" s="1346"/>
      <c r="FF138" s="218">
        <f t="shared" si="62"/>
        <v>3</v>
      </c>
      <c r="FG138" s="396">
        <f t="shared" si="63"/>
        <v>0</v>
      </c>
      <c r="FH138" s="396">
        <f t="shared" si="64"/>
        <v>2</v>
      </c>
      <c r="FI138" s="396">
        <f t="shared" si="65"/>
        <v>3</v>
      </c>
      <c r="FJ138" s="396">
        <f t="shared" si="66"/>
        <v>0</v>
      </c>
      <c r="FK138" s="396">
        <f t="shared" si="67"/>
        <v>0</v>
      </c>
      <c r="FL138" s="1291">
        <f t="shared" si="68"/>
        <v>8</v>
      </c>
      <c r="FM138" s="1347" t="str">
        <f t="shared" si="53"/>
        <v/>
      </c>
      <c r="FN138" s="1347" t="str">
        <f t="shared" si="54"/>
        <v/>
      </c>
      <c r="FO138" s="1347">
        <f t="shared" si="55"/>
        <v>1</v>
      </c>
      <c r="FP138" s="1347" t="str">
        <f t="shared" si="56"/>
        <v/>
      </c>
      <c r="FQ138" s="1347" t="str">
        <f t="shared" si="57"/>
        <v/>
      </c>
      <c r="FR138" s="1347" t="str">
        <f t="shared" si="58"/>
        <v/>
      </c>
      <c r="FS138" s="1347" t="str">
        <f t="shared" si="59"/>
        <v/>
      </c>
      <c r="FT138" s="1347" t="str">
        <f t="shared" si="60"/>
        <v/>
      </c>
      <c r="FU138" s="1347" t="str">
        <f t="shared" si="61"/>
        <v/>
      </c>
    </row>
    <row r="139" spans="1:177" ht="16.5" thickBot="1" x14ac:dyDescent="0.3">
      <c r="A139" s="1338">
        <v>94</v>
      </c>
      <c r="B139" s="1152" t="s">
        <v>152</v>
      </c>
      <c r="C139" s="1388">
        <v>1</v>
      </c>
      <c r="D139" s="1399"/>
      <c r="E139" s="1400"/>
      <c r="F139" s="1400"/>
      <c r="G139" s="1399"/>
      <c r="H139" s="1399"/>
      <c r="I139" s="1399"/>
      <c r="J139" s="1399"/>
      <c r="K139" s="1399"/>
      <c r="L139" s="1399"/>
      <c r="M139" s="1400">
        <v>1</v>
      </c>
      <c r="N139" s="1399"/>
      <c r="O139" s="1399"/>
      <c r="P139" s="1399"/>
      <c r="Q139" s="1417"/>
      <c r="R139" s="1417"/>
      <c r="S139" s="1417"/>
      <c r="T139" s="1420"/>
      <c r="U139" s="1431"/>
      <c r="V139" s="1399"/>
      <c r="W139" s="1399"/>
      <c r="X139" s="1399"/>
      <c r="Y139" s="1399"/>
      <c r="Z139" s="1399"/>
      <c r="AA139" s="1399"/>
      <c r="AB139" s="1399"/>
      <c r="AC139" s="1399"/>
      <c r="AD139" s="1399"/>
      <c r="AE139" s="1399"/>
      <c r="AF139" s="1399"/>
      <c r="AG139" s="1399"/>
      <c r="AH139" s="1420"/>
      <c r="AI139" s="1391"/>
      <c r="AJ139" s="1346"/>
      <c r="AK139" s="1346"/>
      <c r="AL139" s="1346"/>
      <c r="AM139" s="1346"/>
      <c r="AN139" s="1346"/>
      <c r="AO139" s="1346"/>
      <c r="AP139" s="1392"/>
      <c r="AQ139" s="1392"/>
      <c r="AR139" s="1392">
        <v>1</v>
      </c>
      <c r="AS139" s="1392"/>
      <c r="AT139" s="1392"/>
      <c r="AU139" s="1393"/>
      <c r="AV139" s="1346"/>
      <c r="AW139" s="1389"/>
      <c r="AX139" s="1389"/>
      <c r="AY139" s="1346"/>
      <c r="AZ139" s="1400">
        <v>1</v>
      </c>
      <c r="BA139" s="1389"/>
      <c r="BB139" s="1346"/>
      <c r="BC139" s="1392"/>
      <c r="BD139" s="1393"/>
      <c r="BE139" s="1391"/>
      <c r="BF139" s="1397">
        <v>1</v>
      </c>
      <c r="BG139" s="1346"/>
      <c r="BH139" s="1346"/>
      <c r="BI139" s="1346"/>
      <c r="BJ139" s="1389"/>
      <c r="BK139" s="1346"/>
      <c r="BL139" s="1346"/>
      <c r="BM139" s="1346"/>
      <c r="BN139" s="1346"/>
      <c r="BO139" s="1346"/>
      <c r="BP139" s="1346"/>
      <c r="BQ139" s="1346"/>
      <c r="BR139" s="1346"/>
      <c r="BS139" s="1346"/>
      <c r="BT139" s="1393"/>
      <c r="BU139" s="1391"/>
      <c r="BV139" s="1346"/>
      <c r="BW139" s="1346"/>
      <c r="BX139" s="1346"/>
      <c r="BY139" s="1346"/>
      <c r="BZ139" s="1346"/>
      <c r="CA139" s="1346"/>
      <c r="CB139" s="1346"/>
      <c r="CC139" s="1346"/>
      <c r="CD139" s="1346"/>
      <c r="CE139" s="1346"/>
      <c r="CF139" s="1346"/>
      <c r="CG139" s="1346"/>
      <c r="CH139" s="1346"/>
      <c r="CI139" s="1346"/>
      <c r="CJ139" s="1393"/>
      <c r="CK139" s="1389"/>
      <c r="CL139" s="1399"/>
      <c r="CM139" s="1399"/>
      <c r="CN139" s="1399"/>
      <c r="CO139" s="1417">
        <v>1</v>
      </c>
      <c r="CP139" s="1399"/>
      <c r="CQ139" s="1399"/>
      <c r="CR139" s="1399"/>
      <c r="CS139" s="1399"/>
      <c r="CT139" s="1399"/>
      <c r="CU139" s="1399"/>
      <c r="CV139" s="1399"/>
      <c r="CW139" s="1399"/>
      <c r="CX139" s="1399"/>
      <c r="CY139" s="1431"/>
      <c r="CZ139" s="1399"/>
      <c r="DA139" s="1399"/>
      <c r="DB139" s="1399"/>
      <c r="DC139" s="1399"/>
      <c r="DD139" s="1399"/>
      <c r="DE139" s="1399"/>
      <c r="DF139" s="1399"/>
      <c r="DG139" s="1399"/>
      <c r="DH139" s="1399"/>
      <c r="DI139" s="1399"/>
      <c r="DJ139" s="1417"/>
      <c r="DK139" s="1420"/>
      <c r="DL139" s="1431"/>
      <c r="DM139" s="1399"/>
      <c r="DN139" s="1399"/>
      <c r="DO139" s="1399"/>
      <c r="DP139" s="1399"/>
      <c r="DQ139" s="1399"/>
      <c r="DR139" s="1399"/>
      <c r="DS139" s="1399"/>
      <c r="DT139" s="1399"/>
      <c r="DU139" s="1399"/>
      <c r="DV139" s="1399"/>
      <c r="DW139" s="1399"/>
      <c r="DX139" s="1399"/>
      <c r="DY139" s="1392"/>
      <c r="DZ139" s="1431"/>
      <c r="EA139" s="1430"/>
      <c r="EB139" s="1399"/>
      <c r="EC139" s="1399"/>
      <c r="ED139" s="1399"/>
      <c r="EE139" s="1399"/>
      <c r="EF139" s="1399"/>
      <c r="EG139" s="1399"/>
      <c r="EH139" s="1399"/>
      <c r="EI139" s="1399"/>
      <c r="EJ139" s="1417"/>
      <c r="EK139" s="1417"/>
      <c r="EL139" s="1399"/>
      <c r="EM139" s="1455"/>
      <c r="EN139" s="1399"/>
      <c r="EO139" s="1399"/>
      <c r="EP139" s="1399"/>
      <c r="EQ139" s="1399"/>
      <c r="ER139" s="1399"/>
      <c r="ES139" s="1455">
        <v>1</v>
      </c>
      <c r="ET139" s="1455"/>
      <c r="EU139" s="1399"/>
      <c r="EV139" s="1399"/>
      <c r="EW139" s="1399"/>
      <c r="EX139" s="1392"/>
      <c r="EY139" s="1391"/>
      <c r="EZ139" s="1346"/>
      <c r="FA139" s="1346"/>
      <c r="FB139" s="1346"/>
      <c r="FC139" s="1346"/>
      <c r="FD139" s="1346"/>
      <c r="FE139" s="1346"/>
      <c r="FF139" s="218">
        <f t="shared" si="62"/>
        <v>1</v>
      </c>
      <c r="FG139" s="396">
        <f t="shared" si="63"/>
        <v>0</v>
      </c>
      <c r="FH139" s="396">
        <f t="shared" si="64"/>
        <v>3</v>
      </c>
      <c r="FI139" s="396">
        <f t="shared" si="65"/>
        <v>3</v>
      </c>
      <c r="FJ139" s="396">
        <f t="shared" si="66"/>
        <v>0</v>
      </c>
      <c r="FK139" s="396">
        <f t="shared" si="67"/>
        <v>0</v>
      </c>
      <c r="FL139" s="1291">
        <f t="shared" si="68"/>
        <v>7</v>
      </c>
      <c r="FM139" s="1347" t="str">
        <f t="shared" si="53"/>
        <v/>
      </c>
      <c r="FN139" s="1347" t="str">
        <f t="shared" si="54"/>
        <v/>
      </c>
      <c r="FO139" s="1347">
        <f t="shared" si="55"/>
        <v>1</v>
      </c>
      <c r="FP139" s="1347" t="str">
        <f t="shared" si="56"/>
        <v/>
      </c>
      <c r="FQ139" s="1347" t="str">
        <f t="shared" si="57"/>
        <v/>
      </c>
      <c r="FR139" s="1347" t="str">
        <f t="shared" si="58"/>
        <v/>
      </c>
      <c r="FS139" s="1347" t="str">
        <f t="shared" si="59"/>
        <v/>
      </c>
      <c r="FT139" s="1347" t="str">
        <f t="shared" si="60"/>
        <v/>
      </c>
      <c r="FU139" s="1347" t="str">
        <f t="shared" si="61"/>
        <v/>
      </c>
    </row>
    <row r="140" spans="1:177" ht="16.5" thickBot="1" x14ac:dyDescent="0.3">
      <c r="A140" s="1338">
        <v>95</v>
      </c>
      <c r="B140" s="1341" t="s">
        <v>1609</v>
      </c>
      <c r="C140" s="1388"/>
      <c r="D140" s="1399"/>
      <c r="E140" s="1400"/>
      <c r="F140" s="1400"/>
      <c r="G140" s="1399"/>
      <c r="H140" s="1399"/>
      <c r="I140" s="1399"/>
      <c r="J140" s="1399"/>
      <c r="K140" s="1399"/>
      <c r="L140" s="1399"/>
      <c r="M140" s="1400"/>
      <c r="N140" s="1399"/>
      <c r="O140" s="1399"/>
      <c r="P140" s="1399"/>
      <c r="Q140" s="1417"/>
      <c r="R140" s="1417"/>
      <c r="S140" s="1417"/>
      <c r="T140" s="1420"/>
      <c r="U140" s="1431"/>
      <c r="V140" s="1399">
        <v>1</v>
      </c>
      <c r="W140" s="1399"/>
      <c r="X140" s="1399"/>
      <c r="Y140" s="1399"/>
      <c r="Z140" s="1399"/>
      <c r="AA140" s="1399"/>
      <c r="AB140" s="1399">
        <v>1</v>
      </c>
      <c r="AC140" s="1399"/>
      <c r="AD140" s="1399"/>
      <c r="AE140" s="1399"/>
      <c r="AF140" s="1399"/>
      <c r="AG140" s="1399">
        <v>1</v>
      </c>
      <c r="AH140" s="1420"/>
      <c r="AI140" s="1431"/>
      <c r="AJ140" s="1399"/>
      <c r="AK140" s="1399">
        <v>1</v>
      </c>
      <c r="AL140" s="1399"/>
      <c r="AM140" s="1399"/>
      <c r="AN140" s="1399"/>
      <c r="AO140" s="1399">
        <v>1</v>
      </c>
      <c r="AP140" s="1417"/>
      <c r="AQ140" s="1417"/>
      <c r="AR140" s="1417"/>
      <c r="AS140" s="1417">
        <v>1</v>
      </c>
      <c r="AT140" s="1417"/>
      <c r="AU140" s="1420">
        <v>1</v>
      </c>
      <c r="AV140" s="1399"/>
      <c r="AW140" s="1430"/>
      <c r="AX140" s="1430"/>
      <c r="AY140" s="1399"/>
      <c r="AZ140" s="1400"/>
      <c r="BA140" s="1430">
        <v>1</v>
      </c>
      <c r="BB140" s="1399"/>
      <c r="BC140" s="1417"/>
      <c r="BD140" s="1420"/>
      <c r="BE140" s="1431">
        <v>1</v>
      </c>
      <c r="BF140" s="1399"/>
      <c r="BG140" s="1399"/>
      <c r="BH140" s="1399"/>
      <c r="BI140" s="1399">
        <v>1</v>
      </c>
      <c r="BJ140" s="1430"/>
      <c r="BK140" s="1399"/>
      <c r="BL140" s="1399">
        <v>1</v>
      </c>
      <c r="BM140" s="1399">
        <v>1</v>
      </c>
      <c r="BN140" s="1399"/>
      <c r="BO140" s="1399"/>
      <c r="BP140" s="1399"/>
      <c r="BQ140" s="1399">
        <v>1</v>
      </c>
      <c r="BR140" s="1399"/>
      <c r="BS140" s="1399"/>
      <c r="BT140" s="1420"/>
      <c r="BU140" s="1431"/>
      <c r="BV140" s="1399"/>
      <c r="BW140" s="1399"/>
      <c r="BX140" s="1399"/>
      <c r="BY140" s="1399"/>
      <c r="BZ140" s="1399"/>
      <c r="CA140" s="1399"/>
      <c r="CB140" s="1399">
        <v>1</v>
      </c>
      <c r="CC140" s="1399"/>
      <c r="CD140" s="1399">
        <v>1</v>
      </c>
      <c r="CE140" s="1399"/>
      <c r="CF140" s="1399"/>
      <c r="CG140" s="1399"/>
      <c r="CH140" s="1399"/>
      <c r="CI140" s="1399"/>
      <c r="CJ140" s="1420">
        <v>1</v>
      </c>
      <c r="CK140" s="1430"/>
      <c r="CL140" s="1399"/>
      <c r="CM140" s="1399"/>
      <c r="CN140" s="1399">
        <v>1</v>
      </c>
      <c r="CO140" s="1417"/>
      <c r="CP140" s="1399"/>
      <c r="CQ140" s="1399"/>
      <c r="CR140" s="1399"/>
      <c r="CS140" s="1399"/>
      <c r="CT140" s="1399">
        <v>1</v>
      </c>
      <c r="CU140" s="1399"/>
      <c r="CV140" s="1399"/>
      <c r="CW140" s="1399">
        <v>1</v>
      </c>
      <c r="CX140" s="1399"/>
      <c r="CY140" s="1431"/>
      <c r="CZ140" s="1399"/>
      <c r="DA140" s="1399"/>
      <c r="DB140" s="1399"/>
      <c r="DC140" s="1399"/>
      <c r="DD140" s="1399">
        <v>1</v>
      </c>
      <c r="DE140" s="1399"/>
      <c r="DF140" s="1399"/>
      <c r="DG140" s="1399"/>
      <c r="DH140" s="1399"/>
      <c r="DI140" s="1399"/>
      <c r="DJ140" s="1417">
        <v>1</v>
      </c>
      <c r="DK140" s="1420"/>
      <c r="DL140" s="1431"/>
      <c r="DM140" s="1399">
        <v>1</v>
      </c>
      <c r="DN140" s="1399"/>
      <c r="DO140" s="1399"/>
      <c r="DP140" s="1399"/>
      <c r="DQ140" s="1399"/>
      <c r="DR140" s="1399"/>
      <c r="DS140" s="1399"/>
      <c r="DT140" s="1399"/>
      <c r="DU140" s="1399"/>
      <c r="DV140" s="1399"/>
      <c r="DW140" s="1399"/>
      <c r="DX140" s="1399"/>
      <c r="DY140" s="1392">
        <v>1</v>
      </c>
      <c r="DZ140" s="1431"/>
      <c r="EA140" s="1430"/>
      <c r="EB140" s="1399"/>
      <c r="EC140" s="1399"/>
      <c r="ED140" s="1399"/>
      <c r="EE140" s="1399"/>
      <c r="EF140" s="1399"/>
      <c r="EG140" s="1346">
        <v>1</v>
      </c>
      <c r="EH140" s="1346">
        <v>1</v>
      </c>
      <c r="EI140" s="1346"/>
      <c r="EJ140" s="1346">
        <v>1</v>
      </c>
      <c r="EK140" s="1392">
        <v>1</v>
      </c>
      <c r="EL140" s="1346">
        <v>1</v>
      </c>
      <c r="EM140" s="1455"/>
      <c r="EN140" s="1399"/>
      <c r="EO140" s="1399"/>
      <c r="EP140" s="1399"/>
      <c r="EQ140" s="1399"/>
      <c r="ER140" s="1399"/>
      <c r="ES140" s="1455">
        <v>1</v>
      </c>
      <c r="ET140" s="1455"/>
      <c r="EU140" s="1399"/>
      <c r="EV140" s="1399"/>
      <c r="EW140" s="1399"/>
      <c r="EX140" s="1417"/>
      <c r="EY140" s="1431"/>
      <c r="EZ140" s="1399"/>
      <c r="FA140" s="1399"/>
      <c r="FB140" s="1399"/>
      <c r="FC140" s="1399"/>
      <c r="FD140" s="1399"/>
      <c r="FE140" s="1399"/>
      <c r="FF140" s="218">
        <f t="shared" si="62"/>
        <v>0</v>
      </c>
      <c r="FG140" s="396">
        <f t="shared" si="63"/>
        <v>17</v>
      </c>
      <c r="FH140" s="396">
        <f t="shared" si="64"/>
        <v>0</v>
      </c>
      <c r="FI140" s="396">
        <f t="shared" si="65"/>
        <v>1</v>
      </c>
      <c r="FJ140" s="396">
        <f t="shared" si="66"/>
        <v>4</v>
      </c>
      <c r="FK140" s="396">
        <f t="shared" si="67"/>
        <v>7</v>
      </c>
      <c r="FL140" s="1291">
        <f t="shared" si="68"/>
        <v>29</v>
      </c>
      <c r="FM140" s="1347" t="str">
        <f t="shared" si="53"/>
        <v/>
      </c>
      <c r="FN140" s="1347" t="str">
        <f t="shared" si="54"/>
        <v/>
      </c>
      <c r="FO140" s="1347" t="str">
        <f t="shared" si="55"/>
        <v/>
      </c>
      <c r="FP140" s="1347" t="str">
        <f t="shared" si="56"/>
        <v/>
      </c>
      <c r="FQ140" s="1347">
        <f t="shared" si="57"/>
        <v>1</v>
      </c>
      <c r="FR140" s="1347" t="str">
        <f t="shared" si="58"/>
        <v/>
      </c>
      <c r="FS140" s="1347" t="str">
        <f t="shared" si="59"/>
        <v/>
      </c>
      <c r="FT140" s="1347" t="str">
        <f t="shared" si="60"/>
        <v/>
      </c>
      <c r="FU140" s="1347" t="str">
        <f t="shared" si="61"/>
        <v/>
      </c>
    </row>
    <row r="141" spans="1:177" ht="16.5" thickBot="1" x14ac:dyDescent="0.3">
      <c r="A141" s="1338">
        <v>96</v>
      </c>
      <c r="B141" s="1343" t="s">
        <v>1606</v>
      </c>
      <c r="C141" s="1388"/>
      <c r="D141" s="1399"/>
      <c r="E141" s="1400"/>
      <c r="F141" s="1400"/>
      <c r="G141" s="1399"/>
      <c r="H141" s="1399"/>
      <c r="I141" s="1399"/>
      <c r="J141" s="1399"/>
      <c r="K141" s="1399"/>
      <c r="L141" s="1399"/>
      <c r="M141" s="1400"/>
      <c r="N141" s="1399"/>
      <c r="O141" s="1399"/>
      <c r="P141" s="1399"/>
      <c r="Q141" s="1417"/>
      <c r="R141" s="1417">
        <v>1</v>
      </c>
      <c r="S141" s="1417"/>
      <c r="T141" s="1420">
        <v>1</v>
      </c>
      <c r="U141" s="1431"/>
      <c r="V141" s="1399"/>
      <c r="W141" s="1399">
        <v>1</v>
      </c>
      <c r="X141" s="1399"/>
      <c r="Y141" s="1399"/>
      <c r="Z141" s="1399"/>
      <c r="AA141" s="1399"/>
      <c r="AB141" s="1399"/>
      <c r="AC141" s="1399"/>
      <c r="AD141" s="1399"/>
      <c r="AE141" s="1399"/>
      <c r="AF141" s="1399"/>
      <c r="AG141" s="1399"/>
      <c r="AH141" s="1420"/>
      <c r="AI141" s="1391"/>
      <c r="AJ141" s="1346">
        <v>1</v>
      </c>
      <c r="AK141" s="1346"/>
      <c r="AL141" s="1346"/>
      <c r="AM141" s="1346"/>
      <c r="AN141" s="1346">
        <v>1</v>
      </c>
      <c r="AO141" s="1346"/>
      <c r="AP141" s="1392"/>
      <c r="AQ141" s="1392"/>
      <c r="AR141" s="1392"/>
      <c r="AS141" s="1392"/>
      <c r="AT141" s="1392"/>
      <c r="AU141" s="1393"/>
      <c r="AV141" s="1346"/>
      <c r="AW141" s="1389"/>
      <c r="AX141" s="1389">
        <v>1</v>
      </c>
      <c r="AY141" s="1346"/>
      <c r="AZ141" s="1400">
        <v>1</v>
      </c>
      <c r="BA141" s="1389"/>
      <c r="BB141" s="1346"/>
      <c r="BC141" s="1392"/>
      <c r="BD141" s="1393"/>
      <c r="BE141" s="1391"/>
      <c r="BF141" s="1346">
        <v>1</v>
      </c>
      <c r="BG141" s="1346"/>
      <c r="BH141" s="1346"/>
      <c r="BI141" s="1346"/>
      <c r="BJ141" s="1389"/>
      <c r="BK141" s="1346"/>
      <c r="BL141" s="1346"/>
      <c r="BM141" s="1346"/>
      <c r="BN141" s="1346"/>
      <c r="BO141" s="1346"/>
      <c r="BP141" s="1346"/>
      <c r="BQ141" s="1346"/>
      <c r="BR141" s="1346"/>
      <c r="BS141" s="1346"/>
      <c r="BT141" s="1393"/>
      <c r="BU141" s="1391"/>
      <c r="BV141" s="1346"/>
      <c r="BW141" s="1346"/>
      <c r="BX141" s="1346"/>
      <c r="BY141" s="1346"/>
      <c r="BZ141" s="1346"/>
      <c r="CA141" s="1346"/>
      <c r="CB141" s="1346"/>
      <c r="CC141" s="1346"/>
      <c r="CD141" s="1346"/>
      <c r="CE141" s="1346"/>
      <c r="CF141" s="1346"/>
      <c r="CG141" s="1346"/>
      <c r="CH141" s="1346"/>
      <c r="CI141" s="1346"/>
      <c r="CJ141" s="1393"/>
      <c r="CK141" s="1389"/>
      <c r="CL141" s="1346"/>
      <c r="CM141" s="1399"/>
      <c r="CN141" s="1399"/>
      <c r="CO141" s="1417"/>
      <c r="CP141" s="1399"/>
      <c r="CQ141" s="1399"/>
      <c r="CR141" s="1399"/>
      <c r="CS141" s="1399"/>
      <c r="CT141" s="1399"/>
      <c r="CU141" s="1399"/>
      <c r="CV141" s="1399"/>
      <c r="CW141" s="1399"/>
      <c r="CX141" s="1399"/>
      <c r="CY141" s="1431"/>
      <c r="CZ141" s="1399"/>
      <c r="DA141" s="1399"/>
      <c r="DB141" s="1399"/>
      <c r="DC141" s="1399"/>
      <c r="DD141" s="1399"/>
      <c r="DE141" s="1422">
        <v>1</v>
      </c>
      <c r="DF141" s="1399"/>
      <c r="DG141" s="1399">
        <v>1</v>
      </c>
      <c r="DH141" s="1399"/>
      <c r="DI141" s="1399"/>
      <c r="DJ141" s="1417"/>
      <c r="DK141" s="1422">
        <v>1</v>
      </c>
      <c r="DL141" s="1431"/>
      <c r="DM141" s="1399"/>
      <c r="DN141" s="1399"/>
      <c r="DO141" s="1399"/>
      <c r="DP141" s="1399"/>
      <c r="DQ141" s="1399"/>
      <c r="DR141" s="1399"/>
      <c r="DS141" s="1399"/>
      <c r="DT141" s="1399"/>
      <c r="DU141" s="1399"/>
      <c r="DV141" s="1399"/>
      <c r="DW141" s="1399"/>
      <c r="DX141" s="1399"/>
      <c r="DY141" s="1392"/>
      <c r="DZ141" s="1431"/>
      <c r="EA141" s="1430"/>
      <c r="EB141" s="1399"/>
      <c r="EC141" s="1399"/>
      <c r="ED141" s="1399"/>
      <c r="EE141" s="1399"/>
      <c r="EF141" s="1399"/>
      <c r="EG141" s="1399"/>
      <c r="EH141" s="1399"/>
      <c r="EI141" s="1399"/>
      <c r="EJ141" s="1417"/>
      <c r="EK141" s="1417"/>
      <c r="EL141" s="1399"/>
      <c r="EM141" s="1455"/>
      <c r="EN141" s="1399"/>
      <c r="EO141" s="1399"/>
      <c r="EP141" s="1399"/>
      <c r="EQ141" s="1399"/>
      <c r="ER141" s="1399"/>
      <c r="ES141" s="1455"/>
      <c r="ET141" s="1455"/>
      <c r="EU141" s="1399"/>
      <c r="EV141" s="1399"/>
      <c r="EW141" s="1399"/>
      <c r="EX141" s="1392"/>
      <c r="EY141" s="1391"/>
      <c r="EZ141" s="1346"/>
      <c r="FA141" s="1346"/>
      <c r="FB141" s="1346"/>
      <c r="FC141" s="1346"/>
      <c r="FD141" s="1346"/>
      <c r="FE141" s="1346"/>
      <c r="FF141" s="218">
        <f t="shared" si="62"/>
        <v>2</v>
      </c>
      <c r="FG141" s="396">
        <f t="shared" si="63"/>
        <v>0</v>
      </c>
      <c r="FH141" s="396">
        <f t="shared" si="64"/>
        <v>8</v>
      </c>
      <c r="FI141" s="396">
        <f t="shared" si="65"/>
        <v>1</v>
      </c>
      <c r="FJ141" s="396">
        <f t="shared" si="66"/>
        <v>0</v>
      </c>
      <c r="FK141" s="396">
        <f t="shared" si="67"/>
        <v>0</v>
      </c>
      <c r="FL141" s="1291">
        <f t="shared" si="68"/>
        <v>11</v>
      </c>
      <c r="FM141" s="1347" t="str">
        <f t="shared" si="53"/>
        <v/>
      </c>
      <c r="FN141" s="1347" t="str">
        <f t="shared" si="54"/>
        <v/>
      </c>
      <c r="FO141" s="1347" t="str">
        <f t="shared" si="55"/>
        <v/>
      </c>
      <c r="FP141" s="1347">
        <f t="shared" si="56"/>
        <v>1</v>
      </c>
      <c r="FQ141" s="1347" t="str">
        <f t="shared" si="57"/>
        <v/>
      </c>
      <c r="FR141" s="1347" t="str">
        <f t="shared" si="58"/>
        <v/>
      </c>
      <c r="FS141" s="1347" t="str">
        <f t="shared" si="59"/>
        <v/>
      </c>
      <c r="FT141" s="1347" t="str">
        <f t="shared" si="60"/>
        <v/>
      </c>
      <c r="FU141" s="1347" t="str">
        <f t="shared" si="61"/>
        <v/>
      </c>
    </row>
    <row r="142" spans="1:177" ht="16.5" thickBot="1" x14ac:dyDescent="0.3">
      <c r="A142" s="1338">
        <v>97</v>
      </c>
      <c r="B142" s="1342" t="s">
        <v>1665</v>
      </c>
      <c r="C142" s="1438"/>
      <c r="D142" s="1399"/>
      <c r="E142" s="1400"/>
      <c r="F142" s="1400"/>
      <c r="G142" s="1399"/>
      <c r="H142" s="1399"/>
      <c r="I142" s="1399"/>
      <c r="J142" s="1399"/>
      <c r="K142" s="1399"/>
      <c r="L142" s="1399"/>
      <c r="M142" s="1400"/>
      <c r="N142" s="1399"/>
      <c r="O142" s="1399"/>
      <c r="P142" s="1399"/>
      <c r="Q142" s="1417"/>
      <c r="R142" s="1417"/>
      <c r="S142" s="1417"/>
      <c r="T142" s="1420"/>
      <c r="U142" s="1431"/>
      <c r="V142" s="1399"/>
      <c r="W142" s="1399"/>
      <c r="X142" s="1399"/>
      <c r="Y142" s="1399"/>
      <c r="Z142" s="1399"/>
      <c r="AA142" s="1399"/>
      <c r="AB142" s="1399"/>
      <c r="AC142" s="1399"/>
      <c r="AD142" s="1399"/>
      <c r="AE142" s="1399"/>
      <c r="AF142" s="1399"/>
      <c r="AG142" s="1399"/>
      <c r="AH142" s="1420"/>
      <c r="AI142" s="1432"/>
      <c r="AJ142" s="1433"/>
      <c r="AK142" s="1433"/>
      <c r="AL142" s="1433"/>
      <c r="AM142" s="1433"/>
      <c r="AN142" s="1433"/>
      <c r="AO142" s="1433"/>
      <c r="AP142" s="1434"/>
      <c r="AQ142" s="1434"/>
      <c r="AR142" s="1434"/>
      <c r="AS142" s="1434"/>
      <c r="AT142" s="1434"/>
      <c r="AU142" s="1435"/>
      <c r="AV142" s="1433"/>
      <c r="AW142" s="1436"/>
      <c r="AX142" s="1436"/>
      <c r="AY142" s="1433"/>
      <c r="AZ142" s="1437"/>
      <c r="BA142" s="1436"/>
      <c r="BB142" s="1433"/>
      <c r="BC142" s="1434"/>
      <c r="BD142" s="1435"/>
      <c r="BE142" s="1432"/>
      <c r="BF142" s="1433"/>
      <c r="BG142" s="1433"/>
      <c r="BH142" s="1433"/>
      <c r="BI142" s="1433"/>
      <c r="BJ142" s="1436"/>
      <c r="BK142" s="1433"/>
      <c r="BL142" s="1433"/>
      <c r="BM142" s="1433"/>
      <c r="BN142" s="1433"/>
      <c r="BO142" s="1433"/>
      <c r="BP142" s="1433">
        <v>1</v>
      </c>
      <c r="BQ142" s="1433"/>
      <c r="BR142" s="1433"/>
      <c r="BS142" s="1433"/>
      <c r="BT142" s="1435"/>
      <c r="BU142" s="1432"/>
      <c r="BV142" s="1433"/>
      <c r="BW142" s="1433"/>
      <c r="BX142" s="1433"/>
      <c r="BY142" s="1433"/>
      <c r="BZ142" s="1433"/>
      <c r="CA142" s="1433"/>
      <c r="CB142" s="1433"/>
      <c r="CC142" s="1433"/>
      <c r="CD142" s="1433"/>
      <c r="CE142" s="1433"/>
      <c r="CF142" s="1433"/>
      <c r="CG142" s="1433"/>
      <c r="CH142" s="1433"/>
      <c r="CI142" s="1433"/>
      <c r="CJ142" s="1435"/>
      <c r="CK142" s="1436"/>
      <c r="CL142" s="1433"/>
      <c r="CM142" s="1399"/>
      <c r="CN142" s="1399"/>
      <c r="CO142" s="1417"/>
      <c r="CP142" s="1399"/>
      <c r="CQ142" s="1399"/>
      <c r="CR142" s="1399"/>
      <c r="CS142" s="1399"/>
      <c r="CT142" s="1399"/>
      <c r="CU142" s="1399"/>
      <c r="CV142" s="1399"/>
      <c r="CW142" s="1399"/>
      <c r="CX142" s="1399"/>
      <c r="CY142" s="1431"/>
      <c r="CZ142" s="1399"/>
      <c r="DA142" s="1399"/>
      <c r="DB142" s="1399"/>
      <c r="DC142" s="1399"/>
      <c r="DD142" s="1399"/>
      <c r="DE142" s="1399"/>
      <c r="DF142" s="1399"/>
      <c r="DG142" s="1399"/>
      <c r="DH142" s="1399"/>
      <c r="DI142" s="1399"/>
      <c r="DJ142" s="1417"/>
      <c r="DK142" s="1420"/>
      <c r="DL142" s="1431"/>
      <c r="DM142" s="1399"/>
      <c r="DN142" s="1399"/>
      <c r="DO142" s="1399"/>
      <c r="DP142" s="1399"/>
      <c r="DQ142" s="1399"/>
      <c r="DR142" s="1399"/>
      <c r="DS142" s="1399"/>
      <c r="DT142" s="1399"/>
      <c r="DU142" s="1399"/>
      <c r="DV142" s="1399"/>
      <c r="DW142" s="1399"/>
      <c r="DX142" s="1399"/>
      <c r="DY142" s="1392"/>
      <c r="DZ142" s="1431"/>
      <c r="EA142" s="1430"/>
      <c r="EB142" s="1399"/>
      <c r="EC142" s="1399"/>
      <c r="ED142" s="1399"/>
      <c r="EE142" s="1399"/>
      <c r="EF142" s="1399"/>
      <c r="EG142" s="1399"/>
      <c r="EH142" s="1399"/>
      <c r="EI142" s="1399"/>
      <c r="EJ142" s="1417"/>
      <c r="EK142" s="1417"/>
      <c r="EL142" s="1399"/>
      <c r="EM142" s="1455"/>
      <c r="EN142" s="1399"/>
      <c r="EO142" s="1399"/>
      <c r="EP142" s="1399"/>
      <c r="EQ142" s="1399"/>
      <c r="ER142" s="1399"/>
      <c r="ES142" s="1455"/>
      <c r="ET142" s="1455"/>
      <c r="EU142" s="1399"/>
      <c r="EV142" s="1399"/>
      <c r="EW142" s="1399"/>
      <c r="EX142" s="1434"/>
      <c r="EY142" s="1432"/>
      <c r="EZ142" s="1433"/>
      <c r="FA142" s="1433"/>
      <c r="FB142" s="1433"/>
      <c r="FC142" s="1433"/>
      <c r="FD142" s="1433"/>
      <c r="FE142" s="1433"/>
      <c r="FF142" s="218">
        <f t="shared" si="62"/>
        <v>1</v>
      </c>
      <c r="FG142" s="396">
        <f t="shared" si="63"/>
        <v>0</v>
      </c>
      <c r="FH142" s="396">
        <f t="shared" si="64"/>
        <v>0</v>
      </c>
      <c r="FI142" s="396">
        <f t="shared" si="65"/>
        <v>0</v>
      </c>
      <c r="FJ142" s="396">
        <f t="shared" si="66"/>
        <v>0</v>
      </c>
      <c r="FK142" s="396">
        <f t="shared" si="67"/>
        <v>0</v>
      </c>
      <c r="FL142" s="1291">
        <f t="shared" si="68"/>
        <v>1</v>
      </c>
      <c r="FM142" s="1347" t="str">
        <f t="shared" si="53"/>
        <v/>
      </c>
      <c r="FN142" s="1347">
        <f t="shared" si="54"/>
        <v>1</v>
      </c>
      <c r="FO142" s="1347" t="str">
        <f t="shared" si="55"/>
        <v/>
      </c>
      <c r="FP142" s="1347" t="str">
        <f t="shared" si="56"/>
        <v/>
      </c>
      <c r="FQ142" s="1347" t="str">
        <f t="shared" si="57"/>
        <v/>
      </c>
      <c r="FR142" s="1347" t="str">
        <f t="shared" si="58"/>
        <v/>
      </c>
      <c r="FS142" s="1347" t="str">
        <f t="shared" si="59"/>
        <v/>
      </c>
      <c r="FT142" s="1347" t="str">
        <f t="shared" si="60"/>
        <v/>
      </c>
      <c r="FU142" s="1347" t="str">
        <f t="shared" si="61"/>
        <v/>
      </c>
    </row>
    <row r="143" spans="1:177" ht="15.75" x14ac:dyDescent="0.25">
      <c r="B143" s="1964" t="s">
        <v>7</v>
      </c>
      <c r="C143" s="1439">
        <f t="shared" ref="C143:AH143" si="69">SUM(C4:C142)</f>
        <v>27</v>
      </c>
      <c r="D143" s="722">
        <f t="shared" si="69"/>
        <v>11</v>
      </c>
      <c r="E143" s="722">
        <f t="shared" si="69"/>
        <v>3</v>
      </c>
      <c r="F143" s="722">
        <f t="shared" si="69"/>
        <v>6</v>
      </c>
      <c r="G143" s="722">
        <f t="shared" si="69"/>
        <v>5</v>
      </c>
      <c r="H143" s="722">
        <f t="shared" si="69"/>
        <v>9</v>
      </c>
      <c r="I143" s="722">
        <f t="shared" si="69"/>
        <v>13</v>
      </c>
      <c r="J143" s="722">
        <f t="shared" si="69"/>
        <v>5</v>
      </c>
      <c r="K143" s="722">
        <f t="shared" si="69"/>
        <v>13</v>
      </c>
      <c r="L143" s="722">
        <f t="shared" si="69"/>
        <v>0</v>
      </c>
      <c r="M143" s="722">
        <f t="shared" si="69"/>
        <v>43</v>
      </c>
      <c r="N143" s="722">
        <f t="shared" si="69"/>
        <v>0</v>
      </c>
      <c r="O143" s="722">
        <f t="shared" si="69"/>
        <v>11</v>
      </c>
      <c r="P143" s="722">
        <f t="shared" si="69"/>
        <v>15</v>
      </c>
      <c r="Q143" s="722">
        <f t="shared" si="69"/>
        <v>0</v>
      </c>
      <c r="R143" s="722">
        <f t="shared" si="69"/>
        <v>19</v>
      </c>
      <c r="S143" s="722">
        <f t="shared" si="69"/>
        <v>16</v>
      </c>
      <c r="T143" s="1349">
        <f t="shared" si="69"/>
        <v>20</v>
      </c>
      <c r="U143" s="779">
        <f t="shared" si="69"/>
        <v>0</v>
      </c>
      <c r="V143" s="722">
        <f t="shared" si="69"/>
        <v>9</v>
      </c>
      <c r="W143" s="722">
        <f t="shared" si="69"/>
        <v>28</v>
      </c>
      <c r="X143" s="722">
        <f t="shared" si="69"/>
        <v>4</v>
      </c>
      <c r="Y143" s="722">
        <f t="shared" si="69"/>
        <v>18</v>
      </c>
      <c r="Z143" s="722">
        <f t="shared" si="69"/>
        <v>20</v>
      </c>
      <c r="AA143" s="722">
        <f t="shared" si="69"/>
        <v>17</v>
      </c>
      <c r="AB143" s="722">
        <f t="shared" si="69"/>
        <v>11</v>
      </c>
      <c r="AC143" s="722">
        <f t="shared" si="69"/>
        <v>17</v>
      </c>
      <c r="AD143" s="722">
        <f t="shared" si="69"/>
        <v>18</v>
      </c>
      <c r="AE143" s="722">
        <f t="shared" si="69"/>
        <v>15</v>
      </c>
      <c r="AF143" s="722">
        <f t="shared" si="69"/>
        <v>8</v>
      </c>
      <c r="AG143" s="722">
        <f t="shared" si="69"/>
        <v>8</v>
      </c>
      <c r="AH143" s="1349">
        <f t="shared" si="69"/>
        <v>17</v>
      </c>
      <c r="AI143" s="779">
        <f t="shared" ref="AI143:BN143" si="70">SUM(AI4:AI142)</f>
        <v>6</v>
      </c>
      <c r="AJ143" s="722">
        <f t="shared" si="70"/>
        <v>23</v>
      </c>
      <c r="AK143" s="722">
        <f t="shared" si="70"/>
        <v>7</v>
      </c>
      <c r="AL143" s="722">
        <f t="shared" si="70"/>
        <v>11</v>
      </c>
      <c r="AM143" s="722">
        <f t="shared" si="70"/>
        <v>17</v>
      </c>
      <c r="AN143" s="722">
        <f t="shared" si="70"/>
        <v>20</v>
      </c>
      <c r="AO143" s="722">
        <f t="shared" si="70"/>
        <v>15</v>
      </c>
      <c r="AP143" s="722">
        <f t="shared" si="70"/>
        <v>22</v>
      </c>
      <c r="AQ143" s="722">
        <f t="shared" si="70"/>
        <v>0</v>
      </c>
      <c r="AR143" s="722">
        <f t="shared" si="70"/>
        <v>17</v>
      </c>
      <c r="AS143" s="722">
        <f t="shared" si="70"/>
        <v>14</v>
      </c>
      <c r="AT143" s="722">
        <f t="shared" si="70"/>
        <v>0</v>
      </c>
      <c r="AU143" s="1349">
        <f t="shared" si="70"/>
        <v>21</v>
      </c>
      <c r="AV143" s="779">
        <f t="shared" si="70"/>
        <v>0</v>
      </c>
      <c r="AW143" s="722">
        <f t="shared" si="70"/>
        <v>0</v>
      </c>
      <c r="AX143" s="722">
        <f t="shared" si="70"/>
        <v>16</v>
      </c>
      <c r="AY143" s="722">
        <f t="shared" si="70"/>
        <v>0</v>
      </c>
      <c r="AZ143" s="722">
        <f t="shared" si="70"/>
        <v>66</v>
      </c>
      <c r="BA143" s="722">
        <f t="shared" si="70"/>
        <v>19</v>
      </c>
      <c r="BB143" s="722">
        <f t="shared" si="70"/>
        <v>18</v>
      </c>
      <c r="BC143" s="722">
        <f t="shared" si="70"/>
        <v>7</v>
      </c>
      <c r="BD143" s="1349">
        <f t="shared" si="70"/>
        <v>6</v>
      </c>
      <c r="BE143" s="779">
        <f t="shared" si="70"/>
        <v>17</v>
      </c>
      <c r="BF143" s="722">
        <f t="shared" si="70"/>
        <v>28</v>
      </c>
      <c r="BG143" s="722">
        <f t="shared" si="70"/>
        <v>0</v>
      </c>
      <c r="BH143" s="722">
        <f t="shared" si="70"/>
        <v>10</v>
      </c>
      <c r="BI143" s="722">
        <f t="shared" si="70"/>
        <v>14</v>
      </c>
      <c r="BJ143" s="722">
        <f t="shared" si="70"/>
        <v>31</v>
      </c>
      <c r="BK143" s="722">
        <f t="shared" si="70"/>
        <v>14</v>
      </c>
      <c r="BL143" s="722">
        <f t="shared" si="70"/>
        <v>9</v>
      </c>
      <c r="BM143" s="722">
        <f t="shared" si="70"/>
        <v>9</v>
      </c>
      <c r="BN143" s="722">
        <f t="shared" si="70"/>
        <v>4</v>
      </c>
      <c r="BO143" s="722">
        <f t="shared" ref="BO143:CT143" si="71">SUM(BO4:BO142)</f>
        <v>0</v>
      </c>
      <c r="BP143" s="722">
        <f t="shared" si="71"/>
        <v>19</v>
      </c>
      <c r="BQ143" s="722">
        <f t="shared" si="71"/>
        <v>17</v>
      </c>
      <c r="BR143" s="722">
        <f t="shared" si="71"/>
        <v>11</v>
      </c>
      <c r="BS143" s="722">
        <f t="shared" si="71"/>
        <v>19</v>
      </c>
      <c r="BT143" s="1349">
        <f t="shared" si="71"/>
        <v>18</v>
      </c>
      <c r="BU143" s="779">
        <f t="shared" si="71"/>
        <v>18</v>
      </c>
      <c r="BV143" s="722">
        <f t="shared" si="71"/>
        <v>0</v>
      </c>
      <c r="BW143" s="722">
        <f t="shared" si="71"/>
        <v>18</v>
      </c>
      <c r="BX143" s="722">
        <f t="shared" si="71"/>
        <v>18</v>
      </c>
      <c r="BY143" s="722">
        <f t="shared" si="71"/>
        <v>19</v>
      </c>
      <c r="BZ143" s="722">
        <f t="shared" si="71"/>
        <v>18</v>
      </c>
      <c r="CA143" s="722">
        <f t="shared" si="71"/>
        <v>16</v>
      </c>
      <c r="CB143" s="722">
        <f t="shared" si="71"/>
        <v>15</v>
      </c>
      <c r="CC143" s="722">
        <f t="shared" si="71"/>
        <v>26</v>
      </c>
      <c r="CD143" s="722">
        <f t="shared" si="71"/>
        <v>9</v>
      </c>
      <c r="CE143" s="722">
        <f t="shared" si="71"/>
        <v>7</v>
      </c>
      <c r="CF143" s="722">
        <f t="shared" si="71"/>
        <v>11</v>
      </c>
      <c r="CG143" s="722">
        <f t="shared" si="71"/>
        <v>6</v>
      </c>
      <c r="CH143" s="722">
        <f t="shared" si="71"/>
        <v>11</v>
      </c>
      <c r="CI143" s="722">
        <f t="shared" si="71"/>
        <v>14</v>
      </c>
      <c r="CJ143" s="1349">
        <f t="shared" si="71"/>
        <v>5</v>
      </c>
      <c r="CK143" s="779">
        <f t="shared" si="71"/>
        <v>18</v>
      </c>
      <c r="CL143" s="722">
        <f t="shared" si="71"/>
        <v>11</v>
      </c>
      <c r="CM143" s="722">
        <f t="shared" si="71"/>
        <v>8</v>
      </c>
      <c r="CN143" s="722">
        <f t="shared" si="71"/>
        <v>10</v>
      </c>
      <c r="CO143" s="722">
        <f t="shared" si="71"/>
        <v>21</v>
      </c>
      <c r="CP143" s="722">
        <f t="shared" si="71"/>
        <v>0</v>
      </c>
      <c r="CQ143" s="722">
        <f t="shared" si="71"/>
        <v>21</v>
      </c>
      <c r="CR143" s="722">
        <f t="shared" si="71"/>
        <v>17</v>
      </c>
      <c r="CS143" s="722">
        <f t="shared" si="71"/>
        <v>14</v>
      </c>
      <c r="CT143" s="722">
        <f t="shared" si="71"/>
        <v>18</v>
      </c>
      <c r="CU143" s="722">
        <f t="shared" ref="CU143:EB143" si="72">SUM(CU4:CU142)</f>
        <v>16</v>
      </c>
      <c r="CV143" s="722">
        <f t="shared" si="72"/>
        <v>6</v>
      </c>
      <c r="CW143" s="722">
        <f t="shared" si="72"/>
        <v>20</v>
      </c>
      <c r="CX143" s="1349">
        <f t="shared" si="72"/>
        <v>9</v>
      </c>
      <c r="CY143" s="779">
        <f t="shared" si="72"/>
        <v>9</v>
      </c>
      <c r="CZ143" s="722">
        <f t="shared" si="72"/>
        <v>16</v>
      </c>
      <c r="DA143" s="722">
        <f t="shared" si="72"/>
        <v>12</v>
      </c>
      <c r="DB143" s="722">
        <f t="shared" si="72"/>
        <v>5</v>
      </c>
      <c r="DC143" s="722">
        <f t="shared" si="72"/>
        <v>9</v>
      </c>
      <c r="DD143" s="722">
        <f t="shared" si="72"/>
        <v>17</v>
      </c>
      <c r="DE143" s="722">
        <f t="shared" si="72"/>
        <v>16</v>
      </c>
      <c r="DF143" s="722">
        <f t="shared" si="72"/>
        <v>8</v>
      </c>
      <c r="DG143" s="722">
        <f t="shared" si="72"/>
        <v>13</v>
      </c>
      <c r="DH143" s="722">
        <f t="shared" si="72"/>
        <v>0</v>
      </c>
      <c r="DI143" s="722">
        <f t="shared" si="72"/>
        <v>9</v>
      </c>
      <c r="DJ143" s="722">
        <f t="shared" si="72"/>
        <v>12</v>
      </c>
      <c r="DK143" s="1349">
        <f t="shared" si="72"/>
        <v>19</v>
      </c>
      <c r="DL143" s="779">
        <f t="shared" si="72"/>
        <v>6</v>
      </c>
      <c r="DM143" s="722">
        <f t="shared" si="72"/>
        <v>17</v>
      </c>
      <c r="DN143" s="722">
        <f t="shared" si="72"/>
        <v>13</v>
      </c>
      <c r="DO143" s="722">
        <f t="shared" si="72"/>
        <v>8</v>
      </c>
      <c r="DP143" s="722">
        <f t="shared" si="72"/>
        <v>12</v>
      </c>
      <c r="DQ143" s="722">
        <f t="shared" si="72"/>
        <v>18</v>
      </c>
      <c r="DR143" s="722">
        <f t="shared" si="72"/>
        <v>0</v>
      </c>
      <c r="DS143" s="722">
        <f t="shared" si="72"/>
        <v>6</v>
      </c>
      <c r="DT143" s="722">
        <f t="shared" si="72"/>
        <v>10</v>
      </c>
      <c r="DU143" s="722">
        <f t="shared" si="72"/>
        <v>16</v>
      </c>
      <c r="DV143" s="722">
        <f t="shared" si="72"/>
        <v>0</v>
      </c>
      <c r="DW143" s="722">
        <f t="shared" si="72"/>
        <v>8</v>
      </c>
      <c r="DX143" s="722">
        <f t="shared" si="72"/>
        <v>7</v>
      </c>
      <c r="DY143" s="1349">
        <f t="shared" si="72"/>
        <v>11</v>
      </c>
      <c r="DZ143" s="779">
        <f t="shared" si="72"/>
        <v>17</v>
      </c>
      <c r="EA143" s="722">
        <f t="shared" si="72"/>
        <v>0</v>
      </c>
      <c r="EB143" s="722">
        <f t="shared" si="72"/>
        <v>9</v>
      </c>
      <c r="EC143" s="722">
        <f t="shared" ref="EC143:FE143" si="73">SUM(EC4:EC142)</f>
        <v>15</v>
      </c>
      <c r="ED143" s="722">
        <f t="shared" si="73"/>
        <v>7</v>
      </c>
      <c r="EE143" s="722">
        <f t="shared" si="73"/>
        <v>8</v>
      </c>
      <c r="EF143" s="1226">
        <f t="shared" si="73"/>
        <v>9</v>
      </c>
      <c r="EG143" s="1226">
        <f t="shared" si="73"/>
        <v>16</v>
      </c>
      <c r="EH143" s="1226">
        <f t="shared" si="73"/>
        <v>16</v>
      </c>
      <c r="EI143" s="1226">
        <f t="shared" si="73"/>
        <v>0</v>
      </c>
      <c r="EJ143" s="1226">
        <f t="shared" si="73"/>
        <v>16</v>
      </c>
      <c r="EK143" s="1226">
        <f t="shared" si="73"/>
        <v>16</v>
      </c>
      <c r="EL143" s="1226">
        <f t="shared" si="73"/>
        <v>16</v>
      </c>
      <c r="EM143" s="1226">
        <f t="shared" si="73"/>
        <v>13</v>
      </c>
      <c r="EN143" s="1226">
        <f t="shared" si="73"/>
        <v>13</v>
      </c>
      <c r="EO143" s="722">
        <f t="shared" si="73"/>
        <v>14</v>
      </c>
      <c r="EP143" s="722">
        <f t="shared" si="73"/>
        <v>6</v>
      </c>
      <c r="EQ143" s="722">
        <f t="shared" si="73"/>
        <v>14</v>
      </c>
      <c r="ER143" s="722">
        <f t="shared" si="73"/>
        <v>9</v>
      </c>
      <c r="ES143" s="722">
        <f t="shared" si="73"/>
        <v>44</v>
      </c>
      <c r="ET143" s="722">
        <f t="shared" si="73"/>
        <v>7</v>
      </c>
      <c r="EU143" s="722">
        <f t="shared" si="73"/>
        <v>0</v>
      </c>
      <c r="EV143" s="722">
        <f t="shared" si="73"/>
        <v>0</v>
      </c>
      <c r="EW143" s="722">
        <f t="shared" si="73"/>
        <v>0</v>
      </c>
      <c r="EX143" s="1381">
        <f t="shared" si="73"/>
        <v>9</v>
      </c>
      <c r="EY143" s="1382">
        <f t="shared" si="73"/>
        <v>13</v>
      </c>
      <c r="EZ143" s="1226">
        <f t="shared" si="73"/>
        <v>13</v>
      </c>
      <c r="FA143" s="1226">
        <f t="shared" si="73"/>
        <v>13</v>
      </c>
      <c r="FB143" s="1226">
        <f t="shared" si="73"/>
        <v>13</v>
      </c>
      <c r="FC143" s="1382">
        <f t="shared" si="73"/>
        <v>13</v>
      </c>
      <c r="FD143" s="1382">
        <f t="shared" si="73"/>
        <v>13</v>
      </c>
      <c r="FE143" s="1226">
        <f t="shared" si="73"/>
        <v>13</v>
      </c>
      <c r="FF143" s="1323">
        <f>SUM(FF4:FF142)</f>
        <v>249</v>
      </c>
      <c r="FG143" s="1324">
        <f t="shared" ref="FG143:FL143" si="74">SUM(SUM(FG4:FG142))</f>
        <v>504</v>
      </c>
      <c r="FH143" s="1324">
        <f t="shared" si="74"/>
        <v>614</v>
      </c>
      <c r="FI143" s="1324">
        <f t="shared" si="74"/>
        <v>181</v>
      </c>
      <c r="FJ143" s="1324">
        <f t="shared" si="74"/>
        <v>92</v>
      </c>
      <c r="FK143" s="1324">
        <f t="shared" si="74"/>
        <v>339</v>
      </c>
      <c r="FL143" s="1291">
        <f t="shared" si="74"/>
        <v>1979</v>
      </c>
      <c r="FM143" s="149">
        <f t="shared" ref="FM143:FS143" si="75">SUM(FM4:FM142)</f>
        <v>3</v>
      </c>
      <c r="FN143" s="121">
        <f t="shared" si="75"/>
        <v>18</v>
      </c>
      <c r="FO143" s="121">
        <f t="shared" si="75"/>
        <v>13</v>
      </c>
      <c r="FP143" s="121">
        <f t="shared" si="75"/>
        <v>24</v>
      </c>
      <c r="FQ143" s="121">
        <f t="shared" si="75"/>
        <v>16</v>
      </c>
      <c r="FR143" s="121">
        <f t="shared" si="75"/>
        <v>10</v>
      </c>
      <c r="FS143" s="121">
        <f t="shared" si="75"/>
        <v>5</v>
      </c>
      <c r="FT143" s="121">
        <f>SUM(FT4:FT142)</f>
        <v>4</v>
      </c>
      <c r="FU143" s="121">
        <f>SUM(FU4:FU142)</f>
        <v>4</v>
      </c>
    </row>
    <row r="144" spans="1:177" x14ac:dyDescent="0.2">
      <c r="B144" s="1965"/>
      <c r="C144" s="1981">
        <f>SUM(C143:F143)</f>
        <v>47</v>
      </c>
      <c r="D144" s="1937"/>
      <c r="E144" s="1937"/>
      <c r="F144" s="1937"/>
      <c r="G144" s="1937">
        <f>SUM(G143:J143)</f>
        <v>32</v>
      </c>
      <c r="H144" s="1937"/>
      <c r="I144" s="1937"/>
      <c r="J144" s="1937"/>
      <c r="K144" s="1860">
        <f>SUM(K143:M143)</f>
        <v>56</v>
      </c>
      <c r="L144" s="1861"/>
      <c r="M144" s="1862"/>
      <c r="N144" s="1860">
        <f>SUM(N143:Q143)</f>
        <v>26</v>
      </c>
      <c r="O144" s="1861"/>
      <c r="P144" s="1861"/>
      <c r="Q144" s="1862"/>
      <c r="R144" s="1982">
        <f>SUM(R143:T143)</f>
        <v>55</v>
      </c>
      <c r="S144" s="1980"/>
      <c r="T144" s="1980"/>
      <c r="U144" s="1980">
        <f>SUM(U143:X143)</f>
        <v>41</v>
      </c>
      <c r="V144" s="1980"/>
      <c r="W144" s="1980"/>
      <c r="X144" s="1981"/>
      <c r="Y144" s="1829">
        <f>SUM(Y143:AB143)</f>
        <v>66</v>
      </c>
      <c r="Z144" s="1791"/>
      <c r="AA144" s="1791"/>
      <c r="AB144" s="1780"/>
      <c r="AC144" s="1829">
        <f>SUM(AC143:AF143)</f>
        <v>58</v>
      </c>
      <c r="AD144" s="1791"/>
      <c r="AE144" s="1791"/>
      <c r="AF144" s="1791"/>
      <c r="AG144" s="1970">
        <f>SUM(AG143:AH143)</f>
        <v>25</v>
      </c>
      <c r="AH144" s="1977"/>
      <c r="AI144" s="1977">
        <f>SUM(AI143:AK143)</f>
        <v>36</v>
      </c>
      <c r="AJ144" s="1977"/>
      <c r="AK144" s="1978"/>
      <c r="AL144" s="1829">
        <f>SUM(AL143:AN143)</f>
        <v>48</v>
      </c>
      <c r="AM144" s="1791"/>
      <c r="AN144" s="1780"/>
      <c r="AO144" s="1692">
        <f>SUM(AO143:AQ143)</f>
        <v>37</v>
      </c>
      <c r="AP144" s="1692"/>
      <c r="AQ144" s="1692"/>
      <c r="AR144" s="1692">
        <f>SUM(AR143:AT143)</f>
        <v>31</v>
      </c>
      <c r="AS144" s="1692"/>
      <c r="AT144" s="1692"/>
      <c r="AU144" s="1692">
        <f>SUM(AU143:AW143)</f>
        <v>21</v>
      </c>
      <c r="AV144" s="1692"/>
      <c r="AW144" s="1692"/>
      <c r="AX144" s="1692">
        <f>SUM(AX143:AZ143)</f>
        <v>82</v>
      </c>
      <c r="AY144" s="1692"/>
      <c r="AZ144" s="1692"/>
      <c r="BA144" s="1692">
        <f>SUM(BA143:BD143)</f>
        <v>50</v>
      </c>
      <c r="BB144" s="1692"/>
      <c r="BC144" s="1692"/>
      <c r="BD144" s="651">
        <f>SUM(BD143:BH143)</f>
        <v>61</v>
      </c>
      <c r="BE144" s="1973">
        <f>SUM(BE143:BG143)</f>
        <v>45</v>
      </c>
      <c r="BF144" s="1791"/>
      <c r="BG144" s="1780"/>
      <c r="BH144" s="1829">
        <f>SUM(BH143:BJ143)</f>
        <v>55</v>
      </c>
      <c r="BI144" s="1791"/>
      <c r="BJ144" s="1780"/>
      <c r="BK144" s="1829">
        <f>SUM(BK143:BO143)</f>
        <v>36</v>
      </c>
      <c r="BL144" s="1791"/>
      <c r="BM144" s="1791"/>
      <c r="BN144" s="1791"/>
      <c r="BO144" s="1780"/>
      <c r="BP144" s="1829">
        <f>SUM(BP143:BS143)</f>
        <v>66</v>
      </c>
      <c r="BQ144" s="1791"/>
      <c r="BR144" s="1791"/>
      <c r="BS144" s="1780"/>
      <c r="BT144" s="1829">
        <f>SUM(BT143:BZ143)</f>
        <v>109</v>
      </c>
      <c r="BU144" s="1791"/>
      <c r="BV144" s="1791"/>
      <c r="BW144" s="1791"/>
      <c r="BX144" s="1791"/>
      <c r="BY144" s="1791"/>
      <c r="BZ144" s="1780"/>
      <c r="CA144" s="1829">
        <f>SUM(CA143:CD143)</f>
        <v>66</v>
      </c>
      <c r="CB144" s="1791"/>
      <c r="CC144" s="1791"/>
      <c r="CD144" s="1780"/>
      <c r="CE144" s="1829">
        <f>SUM(CE143:CF143)</f>
        <v>18</v>
      </c>
      <c r="CF144" s="1780"/>
      <c r="CG144" s="1829">
        <f>SUM(CG143:CJ143)</f>
        <v>36</v>
      </c>
      <c r="CH144" s="1791"/>
      <c r="CI144" s="1791"/>
      <c r="CJ144" s="1956"/>
      <c r="CK144" s="1973">
        <f>SUM(CK143:CL143)</f>
        <v>29</v>
      </c>
      <c r="CL144" s="1780"/>
      <c r="CM144" s="1829">
        <f>SUM(CM143:CP143)</f>
        <v>39</v>
      </c>
      <c r="CN144" s="1791"/>
      <c r="CO144" s="1791"/>
      <c r="CP144" s="1780"/>
      <c r="CQ144" s="1826">
        <f>SUM(CQ143:CR143)</f>
        <v>38</v>
      </c>
      <c r="CR144" s="1828"/>
      <c r="CS144" s="1826">
        <f>SUM(CS143:CV143)</f>
        <v>54</v>
      </c>
      <c r="CT144" s="1827"/>
      <c r="CU144" s="1827"/>
      <c r="CV144" s="1828"/>
      <c r="CW144" s="1829">
        <f>SUM(CW143:CX143)</f>
        <v>29</v>
      </c>
      <c r="CX144" s="1956"/>
      <c r="CY144" s="1973">
        <f>SUM(CY143:DA143)</f>
        <v>37</v>
      </c>
      <c r="CZ144" s="1791"/>
      <c r="DA144" s="1780"/>
      <c r="DB144" s="1826">
        <f>SUM(DB143:DE143)</f>
        <v>47</v>
      </c>
      <c r="DC144" s="1827"/>
      <c r="DD144" s="1827"/>
      <c r="DE144" s="1828"/>
      <c r="DF144" s="1826">
        <f>SUM(DF143:DG143)</f>
        <v>21</v>
      </c>
      <c r="DG144" s="1828"/>
      <c r="DH144" s="1826">
        <f>SUM(DH143:DK143)</f>
        <v>40</v>
      </c>
      <c r="DI144" s="1827"/>
      <c r="DJ144" s="1827"/>
      <c r="DK144" s="1955"/>
      <c r="DL144" s="1973">
        <f>SUM(DL143:DN143)</f>
        <v>36</v>
      </c>
      <c r="DM144" s="1791"/>
      <c r="DN144" s="1780"/>
      <c r="DO144" s="1829">
        <f>SUM(DO143:DQ143)</f>
        <v>38</v>
      </c>
      <c r="DP144" s="1791"/>
      <c r="DQ144" s="1780"/>
      <c r="DR144" s="1692">
        <f>SUM(DR143:DU143)</f>
        <v>32</v>
      </c>
      <c r="DS144" s="1692"/>
      <c r="DT144" s="1692"/>
      <c r="DU144" s="1692"/>
      <c r="DV144" s="1692">
        <f>SUM(DV143:DW143)</f>
        <v>8</v>
      </c>
      <c r="DW144" s="1692"/>
      <c r="DX144" s="1692">
        <f>SUM(DX143:DZ143)</f>
        <v>35</v>
      </c>
      <c r="DY144" s="1692"/>
      <c r="DZ144" s="1692"/>
      <c r="EA144" s="1692">
        <f>SUM(EA143:EC143)</f>
        <v>24</v>
      </c>
      <c r="EB144" s="1692"/>
      <c r="EC144" s="1692"/>
      <c r="ED144" s="1692">
        <f>SUM(ED143:EL143)</f>
        <v>104</v>
      </c>
      <c r="EE144" s="1692"/>
      <c r="EF144" s="1692"/>
      <c r="EG144" s="1692"/>
      <c r="EH144" s="1692"/>
      <c r="EI144" s="1692"/>
      <c r="EJ144" s="1692"/>
      <c r="EK144" s="1692"/>
      <c r="EL144" s="1692"/>
      <c r="EM144" s="1829">
        <f>SUM(EM143:ET143)</f>
        <v>120</v>
      </c>
      <c r="EN144" s="1791"/>
      <c r="EO144" s="1791"/>
      <c r="EP144" s="1791"/>
      <c r="EQ144" s="1791"/>
      <c r="ER144" s="1791"/>
      <c r="ES144" s="1791"/>
      <c r="ET144" s="1780"/>
      <c r="EU144" s="1692">
        <f>SUM(EU143:EZ143)</f>
        <v>35</v>
      </c>
      <c r="EV144" s="1692"/>
      <c r="EW144" s="1692"/>
      <c r="EX144" s="1692"/>
      <c r="EY144" s="1692"/>
      <c r="EZ144" s="1692"/>
      <c r="FA144" s="1692">
        <f>SUM(FA143:FE143)</f>
        <v>65</v>
      </c>
      <c r="FB144" s="1692"/>
      <c r="FC144" s="1692"/>
      <c r="FD144" s="1692"/>
      <c r="FE144" s="1970"/>
      <c r="FF144" s="56"/>
      <c r="FG144" s="10"/>
      <c r="FH144" s="10"/>
      <c r="FI144" s="10"/>
      <c r="FJ144" s="10"/>
      <c r="FK144" s="10"/>
      <c r="FL144" s="55"/>
      <c r="FM144" s="1331">
        <f>SUM(FM143*100)/FP145</f>
        <v>3.0927835051546393</v>
      </c>
      <c r="FN144" s="1331">
        <f>SUM(FN143*100)/FP145</f>
        <v>18.556701030927837</v>
      </c>
      <c r="FO144" s="1331">
        <f>SUM(FO143*100)/FP145</f>
        <v>13.402061855670103</v>
      </c>
      <c r="FP144" s="1331">
        <f>SUM(FP143*100)/FP145</f>
        <v>24.742268041237114</v>
      </c>
      <c r="FQ144" s="1331">
        <f>SUM(FQ143*100)/FP145</f>
        <v>16.494845360824741</v>
      </c>
      <c r="FR144" s="1331">
        <f>SUM(FR143*100)/FP145</f>
        <v>10.309278350515465</v>
      </c>
      <c r="FS144" s="1331">
        <f>SUM(FS143*100)/FP145</f>
        <v>5.1546391752577323</v>
      </c>
      <c r="FT144" s="1331">
        <f>SUM(FT143*100)/FP145</f>
        <v>4.1237113402061851</v>
      </c>
      <c r="FU144" s="1331">
        <f>SUM(FU143*100)/FP145</f>
        <v>4.1237113402061851</v>
      </c>
    </row>
    <row r="145" spans="2:177" x14ac:dyDescent="0.2">
      <c r="B145" s="1315" t="s">
        <v>826</v>
      </c>
      <c r="C145" s="1984">
        <v>1</v>
      </c>
      <c r="D145" s="1936"/>
      <c r="E145" s="1936"/>
      <c r="F145" s="1936"/>
      <c r="G145" s="1936">
        <v>2</v>
      </c>
      <c r="H145" s="1936"/>
      <c r="I145" s="1936"/>
      <c r="J145" s="1936"/>
      <c r="K145" s="1877">
        <v>3</v>
      </c>
      <c r="L145" s="1878"/>
      <c r="M145" s="1879"/>
      <c r="N145" s="1826">
        <v>4</v>
      </c>
      <c r="O145" s="1827"/>
      <c r="P145" s="1827"/>
      <c r="Q145" s="1828"/>
      <c r="R145" s="1968">
        <v>5</v>
      </c>
      <c r="S145" s="1969"/>
      <c r="T145" s="1969"/>
      <c r="U145" s="1969">
        <v>6</v>
      </c>
      <c r="V145" s="1969"/>
      <c r="W145" s="1969"/>
      <c r="X145" s="1983"/>
      <c r="Y145" s="1826">
        <v>7</v>
      </c>
      <c r="Z145" s="1827"/>
      <c r="AA145" s="1827"/>
      <c r="AB145" s="1828"/>
      <c r="AC145" s="1826">
        <v>8</v>
      </c>
      <c r="AD145" s="1827"/>
      <c r="AE145" s="1827"/>
      <c r="AF145" s="1827"/>
      <c r="AG145" s="1968">
        <v>9</v>
      </c>
      <c r="AH145" s="1969"/>
      <c r="AI145" s="1969">
        <v>10</v>
      </c>
      <c r="AJ145" s="1969"/>
      <c r="AK145" s="1983"/>
      <c r="AL145" s="1826">
        <v>11</v>
      </c>
      <c r="AM145" s="1827"/>
      <c r="AN145" s="1828"/>
      <c r="AO145" s="1788">
        <v>12</v>
      </c>
      <c r="AP145" s="1788"/>
      <c r="AQ145" s="1788"/>
      <c r="AR145" s="1788">
        <v>13</v>
      </c>
      <c r="AS145" s="1788"/>
      <c r="AT145" s="1788"/>
      <c r="AU145" s="1788">
        <v>14</v>
      </c>
      <c r="AV145" s="1788"/>
      <c r="AW145" s="1788"/>
      <c r="AX145" s="1788">
        <v>15</v>
      </c>
      <c r="AY145" s="1788"/>
      <c r="AZ145" s="1788"/>
      <c r="BA145" s="1788">
        <v>16</v>
      </c>
      <c r="BB145" s="1788"/>
      <c r="BC145" s="1788"/>
      <c r="BD145" s="601">
        <v>17</v>
      </c>
      <c r="BE145" s="1967">
        <v>18</v>
      </c>
      <c r="BF145" s="1827"/>
      <c r="BG145" s="1828"/>
      <c r="BH145" s="1826">
        <v>19</v>
      </c>
      <c r="BI145" s="1827"/>
      <c r="BJ145" s="1828"/>
      <c r="BK145" s="1826">
        <v>20</v>
      </c>
      <c r="BL145" s="1827"/>
      <c r="BM145" s="1827"/>
      <c r="BN145" s="1827"/>
      <c r="BO145" s="1828"/>
      <c r="BP145" s="1826">
        <v>21</v>
      </c>
      <c r="BQ145" s="1827"/>
      <c r="BR145" s="1827"/>
      <c r="BS145" s="1828"/>
      <c r="BT145" s="1826">
        <v>22</v>
      </c>
      <c r="BU145" s="1827"/>
      <c r="BV145" s="1827"/>
      <c r="BW145" s="1827"/>
      <c r="BX145" s="1827"/>
      <c r="BY145" s="1827"/>
      <c r="BZ145" s="1828"/>
      <c r="CA145" s="1826">
        <v>23</v>
      </c>
      <c r="CB145" s="1827"/>
      <c r="CC145" s="1827"/>
      <c r="CD145" s="1828"/>
      <c r="CE145" s="1826">
        <v>24</v>
      </c>
      <c r="CF145" s="1828"/>
      <c r="CG145" s="1826">
        <v>25</v>
      </c>
      <c r="CH145" s="1827"/>
      <c r="CI145" s="1827"/>
      <c r="CJ145" s="1955"/>
      <c r="CK145" s="1967">
        <v>26</v>
      </c>
      <c r="CL145" s="1828"/>
      <c r="CM145" s="1826">
        <v>27</v>
      </c>
      <c r="CN145" s="1827"/>
      <c r="CO145" s="1827"/>
      <c r="CP145" s="1828"/>
      <c r="CQ145" s="1826">
        <v>28</v>
      </c>
      <c r="CR145" s="1828"/>
      <c r="CS145" s="1826">
        <v>29</v>
      </c>
      <c r="CT145" s="1827"/>
      <c r="CU145" s="1827"/>
      <c r="CV145" s="1828"/>
      <c r="CW145" s="1826">
        <v>30</v>
      </c>
      <c r="CX145" s="1955"/>
      <c r="CY145" s="1967">
        <v>31</v>
      </c>
      <c r="CZ145" s="1827"/>
      <c r="DA145" s="1828"/>
      <c r="DB145" s="1826">
        <v>32</v>
      </c>
      <c r="DC145" s="1827"/>
      <c r="DD145" s="1827"/>
      <c r="DE145" s="1828"/>
      <c r="DF145" s="1826">
        <v>33</v>
      </c>
      <c r="DG145" s="1828"/>
      <c r="DH145" s="1826">
        <v>34</v>
      </c>
      <c r="DI145" s="1827"/>
      <c r="DJ145" s="1827"/>
      <c r="DK145" s="1955"/>
      <c r="DL145" s="1967">
        <v>35</v>
      </c>
      <c r="DM145" s="1827"/>
      <c r="DN145" s="1828"/>
      <c r="DO145" s="1826">
        <v>36</v>
      </c>
      <c r="DP145" s="1827"/>
      <c r="DQ145" s="1828"/>
      <c r="DR145" s="1788">
        <v>37</v>
      </c>
      <c r="DS145" s="1788"/>
      <c r="DT145" s="1788"/>
      <c r="DU145" s="1788"/>
      <c r="DV145" s="1788">
        <v>38</v>
      </c>
      <c r="DW145" s="1788"/>
      <c r="DX145" s="1788">
        <v>39</v>
      </c>
      <c r="DY145" s="1788"/>
      <c r="DZ145" s="1788"/>
      <c r="EA145" s="1788">
        <v>40</v>
      </c>
      <c r="EB145" s="1788"/>
      <c r="EC145" s="1788"/>
      <c r="ED145" s="1788">
        <v>41</v>
      </c>
      <c r="EE145" s="1788"/>
      <c r="EF145" s="1788"/>
      <c r="EG145" s="1788"/>
      <c r="EH145" s="1788"/>
      <c r="EI145" s="1788"/>
      <c r="EJ145" s="1788"/>
      <c r="EK145" s="1788"/>
      <c r="EL145" s="1788"/>
      <c r="EM145" s="1826">
        <v>42</v>
      </c>
      <c r="EN145" s="1827"/>
      <c r="EO145" s="1827"/>
      <c r="EP145" s="1827"/>
      <c r="EQ145" s="1827"/>
      <c r="ER145" s="1827"/>
      <c r="ES145" s="1827"/>
      <c r="ET145" s="1828"/>
      <c r="EU145" s="1788">
        <v>43</v>
      </c>
      <c r="EV145" s="1788"/>
      <c r="EW145" s="1788"/>
      <c r="EX145" s="1788"/>
      <c r="EY145" s="1788"/>
      <c r="EZ145" s="1788"/>
      <c r="FA145" s="1788">
        <v>44</v>
      </c>
      <c r="FB145" s="1788"/>
      <c r="FC145" s="1788"/>
      <c r="FD145" s="1788"/>
      <c r="FE145" s="1968"/>
      <c r="FF145" s="56"/>
      <c r="FG145" s="10"/>
      <c r="FH145" s="10"/>
      <c r="FI145" s="10"/>
      <c r="FJ145" s="10"/>
      <c r="FK145" s="10"/>
      <c r="FL145" s="651">
        <v>44</v>
      </c>
      <c r="FM145" s="1967" t="s">
        <v>1415</v>
      </c>
      <c r="FN145" s="1827"/>
      <c r="FO145" s="1828"/>
      <c r="FP145" s="1855">
        <f>SUM(FM143+FN143+FO143+FP143+FQ143+FR143+FS143+FT143+FU143)</f>
        <v>97</v>
      </c>
      <c r="FQ145" s="1857"/>
      <c r="FR145" s="1857"/>
      <c r="FS145" s="1857"/>
      <c r="FT145" s="1857"/>
      <c r="FU145" s="1857"/>
    </row>
    <row r="146" spans="2:177" x14ac:dyDescent="0.2">
      <c r="B146" s="1316" t="s">
        <v>495</v>
      </c>
      <c r="C146" s="1458">
        <v>1</v>
      </c>
      <c r="D146" s="1339">
        <v>1</v>
      </c>
      <c r="E146" s="1459">
        <v>1</v>
      </c>
      <c r="F146" s="1459">
        <v>2</v>
      </c>
      <c r="G146" s="1460">
        <v>2</v>
      </c>
      <c r="H146" s="1461">
        <v>1</v>
      </c>
      <c r="I146" s="1462">
        <v>2</v>
      </c>
      <c r="J146" s="1463">
        <v>1</v>
      </c>
      <c r="K146" s="1461">
        <v>2</v>
      </c>
      <c r="L146" s="1462"/>
      <c r="M146" s="1459">
        <v>3</v>
      </c>
      <c r="N146" s="1460"/>
      <c r="O146" s="1461">
        <v>3</v>
      </c>
      <c r="P146" s="1462">
        <v>3</v>
      </c>
      <c r="Q146" s="1463"/>
      <c r="R146" s="1460">
        <v>3</v>
      </c>
      <c r="S146" s="1461">
        <v>4</v>
      </c>
      <c r="T146" s="1464">
        <v>4</v>
      </c>
      <c r="U146" s="1465"/>
      <c r="V146" s="1466">
        <v>5</v>
      </c>
      <c r="W146" s="1467">
        <v>5</v>
      </c>
      <c r="X146" s="1463">
        <v>2</v>
      </c>
      <c r="Y146" s="1468">
        <v>4</v>
      </c>
      <c r="Z146" s="1466">
        <v>6</v>
      </c>
      <c r="AA146" s="1467">
        <v>6</v>
      </c>
      <c r="AB146" s="1463">
        <v>3</v>
      </c>
      <c r="AC146" s="1468">
        <v>5</v>
      </c>
      <c r="AD146" s="1466">
        <v>7</v>
      </c>
      <c r="AE146" s="1467">
        <v>7</v>
      </c>
      <c r="AF146" s="1463">
        <v>4</v>
      </c>
      <c r="AG146" s="1466">
        <v>8</v>
      </c>
      <c r="AH146" s="1464">
        <v>8</v>
      </c>
      <c r="AI146" s="1469">
        <v>9</v>
      </c>
      <c r="AJ146" s="1462">
        <v>9</v>
      </c>
      <c r="AK146" s="1463">
        <v>5</v>
      </c>
      <c r="AL146" s="1460">
        <v>6</v>
      </c>
      <c r="AM146" s="1461">
        <v>10</v>
      </c>
      <c r="AN146" s="1462">
        <v>10</v>
      </c>
      <c r="AO146" s="1461">
        <v>11</v>
      </c>
      <c r="AP146" s="1462">
        <v>11</v>
      </c>
      <c r="AQ146" s="1463"/>
      <c r="AR146" s="1460">
        <v>7</v>
      </c>
      <c r="AS146" s="1461">
        <v>12</v>
      </c>
      <c r="AT146" s="1462"/>
      <c r="AU146" s="1470">
        <v>13</v>
      </c>
      <c r="AV146" s="1471"/>
      <c r="AW146" s="1472"/>
      <c r="AX146" s="1468">
        <v>8</v>
      </c>
      <c r="AY146" s="1466"/>
      <c r="AZ146" s="1473">
        <v>4</v>
      </c>
      <c r="BA146" s="1466">
        <v>14</v>
      </c>
      <c r="BB146" s="1467">
        <v>12</v>
      </c>
      <c r="BC146" s="1472">
        <v>6</v>
      </c>
      <c r="BD146" s="1474">
        <v>9</v>
      </c>
      <c r="BE146" s="1475">
        <v>15</v>
      </c>
      <c r="BF146" s="1467">
        <v>13</v>
      </c>
      <c r="BG146" s="1476"/>
      <c r="BH146" s="1477">
        <v>10</v>
      </c>
      <c r="BI146" s="1475">
        <v>16</v>
      </c>
      <c r="BJ146" s="1467">
        <v>14</v>
      </c>
      <c r="BK146" s="1478">
        <v>17</v>
      </c>
      <c r="BL146" s="1479">
        <v>1</v>
      </c>
      <c r="BM146" s="1480">
        <v>2</v>
      </c>
      <c r="BN146" s="1467">
        <v>15</v>
      </c>
      <c r="BO146" s="1481"/>
      <c r="BP146" s="1468">
        <v>11</v>
      </c>
      <c r="BQ146" s="1478">
        <v>18</v>
      </c>
      <c r="BR146" s="1464">
        <v>16</v>
      </c>
      <c r="BS146" s="1482">
        <v>3</v>
      </c>
      <c r="BT146" s="1483">
        <v>4</v>
      </c>
      <c r="BU146" s="1482">
        <v>5</v>
      </c>
      <c r="BV146" s="1466"/>
      <c r="BW146" s="1479">
        <v>6</v>
      </c>
      <c r="BX146" s="1480">
        <v>7</v>
      </c>
      <c r="BY146" s="1467">
        <v>17</v>
      </c>
      <c r="BZ146" s="1480">
        <v>8</v>
      </c>
      <c r="CA146" s="1468">
        <v>12</v>
      </c>
      <c r="CB146" s="1466">
        <v>19</v>
      </c>
      <c r="CC146" s="1467">
        <v>18</v>
      </c>
      <c r="CD146" s="1484">
        <v>8</v>
      </c>
      <c r="CE146" s="1466">
        <v>20</v>
      </c>
      <c r="CF146" s="1467">
        <v>19</v>
      </c>
      <c r="CG146" s="1485">
        <v>13</v>
      </c>
      <c r="CH146" s="1478">
        <v>21</v>
      </c>
      <c r="CI146" s="1486">
        <v>20</v>
      </c>
      <c r="CJ146" s="1487">
        <v>9</v>
      </c>
      <c r="CK146" s="1478">
        <v>22</v>
      </c>
      <c r="CL146" s="1467">
        <v>21</v>
      </c>
      <c r="CM146" s="1485">
        <v>14</v>
      </c>
      <c r="CN146" s="1478">
        <v>23</v>
      </c>
      <c r="CO146" s="1486">
        <v>22</v>
      </c>
      <c r="CP146" s="1472"/>
      <c r="CQ146" s="1478">
        <v>24</v>
      </c>
      <c r="CR146" s="1467">
        <v>23</v>
      </c>
      <c r="CS146" s="1468">
        <v>15</v>
      </c>
      <c r="CT146" s="1478">
        <v>25</v>
      </c>
      <c r="CU146" s="1467">
        <v>24</v>
      </c>
      <c r="CV146" s="1472">
        <v>10</v>
      </c>
      <c r="CW146" s="1478">
        <v>26</v>
      </c>
      <c r="CX146" s="1488">
        <v>25</v>
      </c>
      <c r="CY146" s="1489">
        <v>16</v>
      </c>
      <c r="CZ146" s="1490">
        <v>27</v>
      </c>
      <c r="DA146" s="1467">
        <v>26</v>
      </c>
      <c r="DB146" s="1476">
        <v>11</v>
      </c>
      <c r="DC146" s="1477">
        <v>17</v>
      </c>
      <c r="DD146" s="1490">
        <v>28</v>
      </c>
      <c r="DE146" s="1467">
        <v>27</v>
      </c>
      <c r="DF146" s="1491">
        <v>29</v>
      </c>
      <c r="DG146" s="1467">
        <v>28</v>
      </c>
      <c r="DH146" s="1472"/>
      <c r="DI146" s="1468">
        <v>18</v>
      </c>
      <c r="DJ146" s="1491">
        <v>30</v>
      </c>
      <c r="DK146" s="1464">
        <v>29</v>
      </c>
      <c r="DL146" s="1472">
        <v>12</v>
      </c>
      <c r="DM146" s="1470">
        <v>31</v>
      </c>
      <c r="DN146" s="1467">
        <v>30</v>
      </c>
      <c r="DO146" s="1468">
        <v>19</v>
      </c>
      <c r="DP146" s="1491">
        <v>32</v>
      </c>
      <c r="DQ146" s="1486">
        <v>31</v>
      </c>
      <c r="DR146" s="1472"/>
      <c r="DS146" s="1468">
        <v>20</v>
      </c>
      <c r="DT146" s="1491">
        <v>33</v>
      </c>
      <c r="DU146" s="1486">
        <v>32</v>
      </c>
      <c r="DV146" s="1491"/>
      <c r="DW146" s="1486">
        <v>33</v>
      </c>
      <c r="DX146" s="1468">
        <v>21</v>
      </c>
      <c r="DY146" s="1491">
        <v>34</v>
      </c>
      <c r="DZ146" s="1471">
        <v>34</v>
      </c>
      <c r="EA146" s="1472"/>
      <c r="EB146" s="1478">
        <v>35</v>
      </c>
      <c r="EC146" s="1467">
        <v>35</v>
      </c>
      <c r="ED146" s="1472">
        <v>13</v>
      </c>
      <c r="EE146" s="1468">
        <v>22</v>
      </c>
      <c r="EF146" s="1466">
        <v>36</v>
      </c>
      <c r="EG146" s="1480">
        <v>9</v>
      </c>
      <c r="EH146" s="1479">
        <v>10</v>
      </c>
      <c r="EI146" s="1467"/>
      <c r="EJ146" s="1480">
        <v>11</v>
      </c>
      <c r="EK146" s="1479">
        <v>12</v>
      </c>
      <c r="EL146" s="1479">
        <v>13</v>
      </c>
      <c r="EM146" s="1459">
        <v>5</v>
      </c>
      <c r="EN146" s="1482">
        <v>14</v>
      </c>
      <c r="EO146" s="1492">
        <v>15</v>
      </c>
      <c r="EP146" s="1493">
        <v>37</v>
      </c>
      <c r="EQ146" s="1492">
        <v>16</v>
      </c>
      <c r="ER146" s="1467">
        <v>36</v>
      </c>
      <c r="ES146" s="1459">
        <v>6</v>
      </c>
      <c r="ET146" s="1459">
        <v>7</v>
      </c>
      <c r="EU146" s="1472"/>
      <c r="EV146" s="1465"/>
      <c r="EW146" s="1478"/>
      <c r="EX146" s="1464">
        <v>37</v>
      </c>
      <c r="EY146" s="1494">
        <v>17</v>
      </c>
      <c r="EZ146" s="1479">
        <v>18</v>
      </c>
      <c r="FA146" s="1480">
        <v>19</v>
      </c>
      <c r="FB146" s="1480">
        <v>20</v>
      </c>
      <c r="FC146" s="1480">
        <v>21</v>
      </c>
      <c r="FD146" s="1479">
        <v>22</v>
      </c>
      <c r="FE146" s="1480">
        <v>23</v>
      </c>
      <c r="FF146" s="1443">
        <v>22</v>
      </c>
      <c r="FG146" s="14">
        <v>37</v>
      </c>
      <c r="FH146" s="14">
        <v>37</v>
      </c>
      <c r="FI146" s="14">
        <v>7</v>
      </c>
      <c r="FJ146" s="14">
        <v>13</v>
      </c>
      <c r="FK146" s="14">
        <v>23</v>
      </c>
      <c r="FL146" s="1308">
        <f>SUM(FF146:FK146)</f>
        <v>139</v>
      </c>
      <c r="FM146" s="1202"/>
      <c r="FN146" s="1202"/>
    </row>
    <row r="147" spans="2:177" x14ac:dyDescent="0.2">
      <c r="B147" s="1317" t="s">
        <v>331</v>
      </c>
      <c r="C147" s="1282">
        <v>1</v>
      </c>
      <c r="D147" s="1282">
        <v>2</v>
      </c>
      <c r="E147" s="1282">
        <v>3</v>
      </c>
      <c r="F147" s="1282">
        <v>4</v>
      </c>
      <c r="G147" s="1282">
        <v>5</v>
      </c>
      <c r="H147" s="1282">
        <v>6</v>
      </c>
      <c r="I147" s="1282">
        <v>7</v>
      </c>
      <c r="J147" s="1282">
        <v>8</v>
      </c>
      <c r="K147" s="1282">
        <v>9</v>
      </c>
      <c r="L147" s="1282">
        <v>10</v>
      </c>
      <c r="M147" s="1282">
        <v>11</v>
      </c>
      <c r="N147" s="1282">
        <v>12</v>
      </c>
      <c r="O147" s="1282">
        <v>13</v>
      </c>
      <c r="P147" s="1282">
        <v>14</v>
      </c>
      <c r="Q147" s="1282">
        <v>15</v>
      </c>
      <c r="R147" s="1282">
        <v>16</v>
      </c>
      <c r="S147" s="1282">
        <v>17</v>
      </c>
      <c r="T147" s="1282">
        <v>18</v>
      </c>
      <c r="U147" s="1282">
        <v>19</v>
      </c>
      <c r="V147" s="1282">
        <v>20</v>
      </c>
      <c r="W147" s="1282">
        <v>21</v>
      </c>
      <c r="X147" s="1282">
        <v>22</v>
      </c>
      <c r="Y147" s="1282">
        <v>23</v>
      </c>
      <c r="Z147" s="1282">
        <v>24</v>
      </c>
      <c r="AA147" s="1282">
        <v>25</v>
      </c>
      <c r="AB147" s="1282">
        <v>26</v>
      </c>
      <c r="AC147" s="1282">
        <v>27</v>
      </c>
      <c r="AD147" s="1282">
        <v>28</v>
      </c>
      <c r="AE147" s="1282">
        <v>29</v>
      </c>
      <c r="AF147" s="1282">
        <v>30</v>
      </c>
      <c r="AG147" s="1282">
        <v>31</v>
      </c>
      <c r="AH147" s="1282">
        <v>32</v>
      </c>
      <c r="AI147" s="1282">
        <v>33</v>
      </c>
      <c r="AJ147" s="1282">
        <v>34</v>
      </c>
      <c r="AK147" s="1282">
        <v>35</v>
      </c>
      <c r="AL147" s="1282">
        <v>36</v>
      </c>
      <c r="AM147" s="1282">
        <v>37</v>
      </c>
      <c r="AN147" s="1282">
        <v>38</v>
      </c>
      <c r="AO147" s="1282">
        <v>39</v>
      </c>
      <c r="AP147" s="1282">
        <v>40</v>
      </c>
      <c r="AQ147" s="1282">
        <v>41</v>
      </c>
      <c r="AR147" s="1282">
        <v>42</v>
      </c>
      <c r="AS147" s="1282">
        <v>43</v>
      </c>
      <c r="AT147" s="1282">
        <v>44</v>
      </c>
      <c r="AU147" s="1282">
        <v>45</v>
      </c>
      <c r="AV147" s="1282">
        <v>46</v>
      </c>
      <c r="AW147" s="1282">
        <v>47</v>
      </c>
      <c r="AX147" s="1282">
        <v>48</v>
      </c>
      <c r="AY147" s="1282">
        <v>49</v>
      </c>
      <c r="AZ147" s="1282">
        <v>50</v>
      </c>
      <c r="BA147" s="1282">
        <v>51</v>
      </c>
      <c r="BB147" s="1282">
        <v>52</v>
      </c>
      <c r="BC147" s="1282">
        <v>53</v>
      </c>
      <c r="BD147" s="1282">
        <v>54</v>
      </c>
      <c r="BE147" s="1282">
        <v>55</v>
      </c>
      <c r="BF147" s="1282">
        <v>56</v>
      </c>
      <c r="BG147" s="1282">
        <v>57</v>
      </c>
      <c r="BH147" s="1282">
        <v>58</v>
      </c>
      <c r="BI147" s="1282">
        <v>59</v>
      </c>
      <c r="BJ147" s="1282">
        <v>60</v>
      </c>
      <c r="BK147" s="1282">
        <v>61</v>
      </c>
      <c r="BL147" s="1282">
        <v>62</v>
      </c>
      <c r="BM147" s="1282">
        <v>63</v>
      </c>
      <c r="BN147" s="1282">
        <v>64</v>
      </c>
      <c r="BO147" s="1282">
        <v>65</v>
      </c>
      <c r="BP147" s="1282">
        <v>66</v>
      </c>
      <c r="BQ147" s="1282">
        <v>67</v>
      </c>
      <c r="BR147" s="1282">
        <v>68</v>
      </c>
      <c r="BS147" s="1282">
        <v>69</v>
      </c>
      <c r="BT147" s="1282">
        <v>70</v>
      </c>
      <c r="BU147" s="1282">
        <v>71</v>
      </c>
      <c r="BV147" s="1282">
        <v>72</v>
      </c>
      <c r="BW147" s="1282">
        <v>73</v>
      </c>
      <c r="BX147" s="1282">
        <v>74</v>
      </c>
      <c r="BY147" s="1282">
        <v>75</v>
      </c>
      <c r="BZ147" s="1282">
        <v>76</v>
      </c>
      <c r="CA147" s="1282">
        <v>77</v>
      </c>
      <c r="CB147" s="1282">
        <v>78</v>
      </c>
      <c r="CC147" s="1282">
        <v>79</v>
      </c>
      <c r="CD147" s="1282">
        <v>80</v>
      </c>
      <c r="CE147" s="1282">
        <v>81</v>
      </c>
      <c r="CF147" s="1282">
        <v>82</v>
      </c>
      <c r="CG147" s="1282">
        <v>83</v>
      </c>
      <c r="CH147" s="1282">
        <v>84</v>
      </c>
      <c r="CI147" s="1282">
        <v>85</v>
      </c>
      <c r="CJ147" s="1282">
        <v>86</v>
      </c>
      <c r="CK147" s="1282">
        <v>87</v>
      </c>
      <c r="CL147" s="1282">
        <v>88</v>
      </c>
      <c r="CM147" s="1282">
        <v>89</v>
      </c>
      <c r="CN147" s="1282">
        <v>90</v>
      </c>
      <c r="CO147" s="1282">
        <v>91</v>
      </c>
      <c r="CP147" s="1282">
        <v>92</v>
      </c>
      <c r="CQ147" s="1282">
        <v>93</v>
      </c>
      <c r="CR147" s="1282">
        <v>94</v>
      </c>
      <c r="CS147" s="1282">
        <v>95</v>
      </c>
      <c r="CT147" s="1282">
        <v>96</v>
      </c>
      <c r="CU147" s="1282">
        <v>97</v>
      </c>
      <c r="CV147" s="1282">
        <v>98</v>
      </c>
      <c r="CW147" s="1282">
        <v>99</v>
      </c>
      <c r="CX147" s="1282">
        <v>100</v>
      </c>
      <c r="CY147" s="1282">
        <v>101</v>
      </c>
      <c r="CZ147" s="1282">
        <v>102</v>
      </c>
      <c r="DA147" s="1282">
        <v>103</v>
      </c>
      <c r="DB147" s="1282">
        <v>104</v>
      </c>
      <c r="DC147" s="1282">
        <v>105</v>
      </c>
      <c r="DD147" s="1282">
        <v>106</v>
      </c>
      <c r="DE147" s="1282">
        <v>107</v>
      </c>
      <c r="DF147" s="1282">
        <v>108</v>
      </c>
      <c r="DG147" s="1282">
        <v>109</v>
      </c>
      <c r="DH147" s="1282">
        <v>110</v>
      </c>
      <c r="DI147" s="1282">
        <v>111</v>
      </c>
      <c r="DJ147" s="1282">
        <v>112</v>
      </c>
      <c r="DK147" s="1282">
        <v>113</v>
      </c>
      <c r="DL147" s="1282">
        <v>114</v>
      </c>
      <c r="DM147" s="1282">
        <v>115</v>
      </c>
      <c r="DN147" s="1282">
        <v>116</v>
      </c>
      <c r="DO147" s="1282">
        <v>117</v>
      </c>
      <c r="DP147" s="1282">
        <v>118</v>
      </c>
      <c r="DQ147" s="1282">
        <v>119</v>
      </c>
      <c r="DR147" s="1282">
        <v>120</v>
      </c>
      <c r="DS147" s="1282">
        <v>121</v>
      </c>
      <c r="DT147" s="1282">
        <v>122</v>
      </c>
      <c r="DU147" s="1282">
        <v>123</v>
      </c>
      <c r="DV147" s="1282">
        <v>124</v>
      </c>
      <c r="DW147" s="1282">
        <v>125</v>
      </c>
      <c r="DX147" s="1282">
        <v>126</v>
      </c>
      <c r="DY147" s="1282">
        <v>127</v>
      </c>
      <c r="DZ147" s="1282">
        <v>128</v>
      </c>
      <c r="EA147" s="1282">
        <v>129</v>
      </c>
      <c r="EB147" s="1282">
        <v>130</v>
      </c>
      <c r="EC147" s="1282">
        <v>131</v>
      </c>
      <c r="ED147" s="1282">
        <v>132</v>
      </c>
      <c r="EE147" s="1282">
        <v>133</v>
      </c>
      <c r="EF147" s="1282">
        <v>134</v>
      </c>
      <c r="EG147" s="1282">
        <v>135</v>
      </c>
      <c r="EH147" s="1282">
        <v>136</v>
      </c>
      <c r="EI147" s="1282">
        <v>137</v>
      </c>
      <c r="EJ147" s="1282">
        <v>138</v>
      </c>
      <c r="EK147" s="1282">
        <v>139</v>
      </c>
      <c r="EL147" s="1282">
        <v>140</v>
      </c>
      <c r="EM147" s="1282">
        <v>141</v>
      </c>
      <c r="EN147" s="1282">
        <v>142</v>
      </c>
      <c r="EO147" s="1282">
        <v>143</v>
      </c>
      <c r="EP147" s="1282">
        <v>144</v>
      </c>
      <c r="EQ147" s="1282">
        <v>145</v>
      </c>
      <c r="ER147" s="1282">
        <v>146</v>
      </c>
      <c r="ES147" s="1282">
        <v>147</v>
      </c>
      <c r="ET147" s="1282">
        <v>148</v>
      </c>
      <c r="EU147" s="1282">
        <v>149</v>
      </c>
      <c r="EV147" s="1282">
        <v>150</v>
      </c>
      <c r="EW147" s="1282">
        <v>151</v>
      </c>
      <c r="EX147" s="1282">
        <v>152</v>
      </c>
      <c r="EY147" s="1282">
        <v>153</v>
      </c>
      <c r="EZ147" s="1282">
        <v>154</v>
      </c>
      <c r="FA147" s="1282">
        <v>155</v>
      </c>
      <c r="FB147" s="1282">
        <v>156</v>
      </c>
      <c r="FC147" s="1282">
        <v>157</v>
      </c>
      <c r="FD147" s="1282">
        <v>158</v>
      </c>
      <c r="FE147" s="1282">
        <v>159</v>
      </c>
      <c r="FF147" s="819"/>
      <c r="FG147" s="126"/>
      <c r="FH147" s="126"/>
      <c r="FI147" s="126"/>
      <c r="FJ147" s="126"/>
      <c r="FK147" s="126"/>
      <c r="FL147" s="1308"/>
      <c r="FM147" s="598"/>
      <c r="FN147" s="598"/>
    </row>
    <row r="148" spans="2:177" x14ac:dyDescent="0.2">
      <c r="B148" s="1318" t="s">
        <v>546</v>
      </c>
      <c r="C148" s="1282">
        <v>1</v>
      </c>
      <c r="D148" s="877">
        <v>2</v>
      </c>
      <c r="E148" s="877"/>
      <c r="F148" s="877"/>
      <c r="G148" s="877">
        <v>3</v>
      </c>
      <c r="H148" s="877">
        <v>4</v>
      </c>
      <c r="I148" s="877">
        <v>5</v>
      </c>
      <c r="J148" s="877">
        <v>6</v>
      </c>
      <c r="K148" s="877">
        <v>7</v>
      </c>
      <c r="L148" s="877"/>
      <c r="M148" s="877"/>
      <c r="N148" s="877"/>
      <c r="O148" s="877">
        <v>8</v>
      </c>
      <c r="P148" s="877">
        <v>9</v>
      </c>
      <c r="Q148" s="877"/>
      <c r="R148" s="877">
        <v>10</v>
      </c>
      <c r="S148" s="877">
        <v>11</v>
      </c>
      <c r="T148" s="1350">
        <v>12</v>
      </c>
      <c r="U148" s="1351"/>
      <c r="V148" s="877">
        <v>13</v>
      </c>
      <c r="W148" s="877">
        <v>14</v>
      </c>
      <c r="X148" s="877">
        <v>15</v>
      </c>
      <c r="Y148" s="877">
        <v>16</v>
      </c>
      <c r="Z148" s="877">
        <v>17</v>
      </c>
      <c r="AA148" s="877">
        <v>18</v>
      </c>
      <c r="AB148" s="877">
        <v>19</v>
      </c>
      <c r="AC148" s="877">
        <v>20</v>
      </c>
      <c r="AD148" s="877">
        <v>21</v>
      </c>
      <c r="AE148" s="877">
        <v>22</v>
      </c>
      <c r="AF148" s="877">
        <v>23</v>
      </c>
      <c r="AG148" s="877">
        <v>24</v>
      </c>
      <c r="AH148" s="1350">
        <v>25</v>
      </c>
      <c r="AI148" s="1351">
        <v>26</v>
      </c>
      <c r="AJ148" s="877">
        <v>27</v>
      </c>
      <c r="AK148" s="877">
        <v>28</v>
      </c>
      <c r="AL148" s="877">
        <v>29</v>
      </c>
      <c r="AM148" s="877">
        <v>30</v>
      </c>
      <c r="AN148" s="877">
        <v>31</v>
      </c>
      <c r="AO148" s="877">
        <v>32</v>
      </c>
      <c r="AP148" s="877">
        <v>33</v>
      </c>
      <c r="AQ148" s="877"/>
      <c r="AR148" s="877">
        <v>34</v>
      </c>
      <c r="AS148" s="877">
        <v>35</v>
      </c>
      <c r="AT148" s="877"/>
      <c r="AU148" s="1350">
        <v>36</v>
      </c>
      <c r="AV148" s="1351"/>
      <c r="AW148" s="877"/>
      <c r="AX148" s="877">
        <v>37</v>
      </c>
      <c r="AY148" s="877"/>
      <c r="AZ148" s="877"/>
      <c r="BA148" s="877">
        <v>38</v>
      </c>
      <c r="BB148" s="877">
        <v>39</v>
      </c>
      <c r="BC148" s="877">
        <v>40</v>
      </c>
      <c r="BD148" s="1350">
        <v>41</v>
      </c>
      <c r="BE148" s="1351">
        <v>42</v>
      </c>
      <c r="BF148" s="877">
        <v>43</v>
      </c>
      <c r="BG148" s="877"/>
      <c r="BH148" s="877">
        <v>44</v>
      </c>
      <c r="BI148" s="877">
        <v>45</v>
      </c>
      <c r="BJ148" s="877">
        <v>46</v>
      </c>
      <c r="BK148" s="877">
        <v>47</v>
      </c>
      <c r="BL148" s="877">
        <v>48</v>
      </c>
      <c r="BM148" s="877">
        <v>49</v>
      </c>
      <c r="BN148" s="877">
        <v>50</v>
      </c>
      <c r="BO148" s="877"/>
      <c r="BP148" s="877">
        <v>51</v>
      </c>
      <c r="BQ148" s="877">
        <v>52</v>
      </c>
      <c r="BR148" s="877">
        <v>53</v>
      </c>
      <c r="BS148" s="877">
        <v>54</v>
      </c>
      <c r="BT148" s="1350">
        <v>55</v>
      </c>
      <c r="BU148" s="1351">
        <v>56</v>
      </c>
      <c r="BV148" s="877"/>
      <c r="BW148" s="877">
        <v>57</v>
      </c>
      <c r="BX148" s="877">
        <v>58</v>
      </c>
      <c r="BY148" s="877">
        <v>59</v>
      </c>
      <c r="BZ148" s="877">
        <v>60</v>
      </c>
      <c r="CA148" s="877">
        <v>61</v>
      </c>
      <c r="CB148" s="877">
        <v>62</v>
      </c>
      <c r="CC148" s="877">
        <v>63</v>
      </c>
      <c r="CD148" s="877">
        <v>64</v>
      </c>
      <c r="CE148" s="877">
        <v>65</v>
      </c>
      <c r="CF148" s="877">
        <v>66</v>
      </c>
      <c r="CG148" s="877">
        <v>67</v>
      </c>
      <c r="CH148" s="877">
        <v>68</v>
      </c>
      <c r="CI148" s="877">
        <v>69</v>
      </c>
      <c r="CJ148" s="1350">
        <v>70</v>
      </c>
      <c r="CK148" s="1351">
        <v>71</v>
      </c>
      <c r="CL148" s="877">
        <v>72</v>
      </c>
      <c r="CM148" s="877">
        <v>73</v>
      </c>
      <c r="CN148" s="877">
        <v>74</v>
      </c>
      <c r="CO148" s="877">
        <v>75</v>
      </c>
      <c r="CP148" s="877"/>
      <c r="CQ148" s="877">
        <v>76</v>
      </c>
      <c r="CR148" s="877">
        <v>77</v>
      </c>
      <c r="CS148" s="877">
        <v>78</v>
      </c>
      <c r="CT148" s="877">
        <v>79</v>
      </c>
      <c r="CU148" s="877">
        <v>80</v>
      </c>
      <c r="CV148" s="877">
        <v>81</v>
      </c>
      <c r="CW148" s="877">
        <v>82</v>
      </c>
      <c r="CX148" s="1350">
        <v>83</v>
      </c>
      <c r="CY148" s="1351">
        <v>84</v>
      </c>
      <c r="CZ148" s="877">
        <v>85</v>
      </c>
      <c r="DA148" s="877">
        <v>86</v>
      </c>
      <c r="DB148" s="877">
        <v>87</v>
      </c>
      <c r="DC148" s="877">
        <v>88</v>
      </c>
      <c r="DD148" s="877">
        <v>89</v>
      </c>
      <c r="DE148" s="877">
        <v>90</v>
      </c>
      <c r="DF148" s="877">
        <v>91</v>
      </c>
      <c r="DG148" s="877">
        <v>92</v>
      </c>
      <c r="DH148" s="877"/>
      <c r="DI148" s="877">
        <v>93</v>
      </c>
      <c r="DJ148" s="877">
        <v>94</v>
      </c>
      <c r="DK148" s="1350">
        <v>95</v>
      </c>
      <c r="DL148" s="1351">
        <v>96</v>
      </c>
      <c r="DM148" s="877">
        <v>97</v>
      </c>
      <c r="DN148" s="877">
        <v>98</v>
      </c>
      <c r="DO148" s="877">
        <v>99</v>
      </c>
      <c r="DP148" s="877">
        <v>100</v>
      </c>
      <c r="DQ148" s="877">
        <v>101</v>
      </c>
      <c r="DR148" s="877"/>
      <c r="DS148" s="877">
        <v>102</v>
      </c>
      <c r="DT148" s="877">
        <v>103</v>
      </c>
      <c r="DU148" s="877">
        <v>104</v>
      </c>
      <c r="DV148" s="877"/>
      <c r="DW148" s="877">
        <v>105</v>
      </c>
      <c r="DX148" s="877">
        <v>106</v>
      </c>
      <c r="DY148" s="1350">
        <v>107</v>
      </c>
      <c r="DZ148" s="1351">
        <v>108</v>
      </c>
      <c r="EA148" s="877"/>
      <c r="EB148" s="877">
        <v>109</v>
      </c>
      <c r="EC148" s="877">
        <v>110</v>
      </c>
      <c r="ED148" s="877">
        <v>111</v>
      </c>
      <c r="EE148" s="877">
        <v>112</v>
      </c>
      <c r="EF148" s="877">
        <v>113</v>
      </c>
      <c r="EG148" s="877">
        <v>114</v>
      </c>
      <c r="EH148" s="877">
        <v>115</v>
      </c>
      <c r="EI148" s="877"/>
      <c r="EJ148" s="877">
        <v>116</v>
      </c>
      <c r="EK148" s="877">
        <v>117</v>
      </c>
      <c r="EL148" s="877">
        <v>118</v>
      </c>
      <c r="EM148" s="877"/>
      <c r="EN148" s="877">
        <v>119</v>
      </c>
      <c r="EO148" s="877">
        <v>120</v>
      </c>
      <c r="EP148" s="877">
        <v>121</v>
      </c>
      <c r="EQ148" s="877">
        <v>122</v>
      </c>
      <c r="ER148" s="877">
        <v>123</v>
      </c>
      <c r="ES148" s="877"/>
      <c r="ET148" s="877"/>
      <c r="EU148" s="877"/>
      <c r="EV148" s="877"/>
      <c r="EW148" s="877"/>
      <c r="EX148" s="1350">
        <v>124</v>
      </c>
      <c r="EY148" s="1282">
        <v>125</v>
      </c>
      <c r="EZ148" s="877">
        <v>126</v>
      </c>
      <c r="FA148" s="877">
        <v>127</v>
      </c>
      <c r="FB148" s="877">
        <v>128</v>
      </c>
      <c r="FC148" s="877">
        <v>129</v>
      </c>
      <c r="FD148" s="877">
        <v>130</v>
      </c>
      <c r="FE148" s="877">
        <v>131</v>
      </c>
      <c r="FF148" s="1309">
        <f t="shared" ref="FF148:FL148" si="76">SUM(FF143/FF146)</f>
        <v>11.318181818181818</v>
      </c>
      <c r="FG148" s="1310">
        <f t="shared" si="76"/>
        <v>13.621621621621621</v>
      </c>
      <c r="FH148" s="1310">
        <f t="shared" si="76"/>
        <v>16.594594594594593</v>
      </c>
      <c r="FI148" s="1310">
        <f t="shared" si="76"/>
        <v>25.857142857142858</v>
      </c>
      <c r="FJ148" s="1310">
        <f t="shared" si="76"/>
        <v>7.0769230769230766</v>
      </c>
      <c r="FK148" s="1310">
        <f t="shared" si="76"/>
        <v>14.739130434782609</v>
      </c>
      <c r="FL148" s="1312">
        <f t="shared" si="76"/>
        <v>14.237410071942445</v>
      </c>
      <c r="FM148" s="1203"/>
      <c r="FN148" s="1203"/>
    </row>
    <row r="149" spans="2:177" ht="13.5" thickBot="1" x14ac:dyDescent="0.25">
      <c r="B149" s="1319" t="s">
        <v>1593</v>
      </c>
      <c r="C149" s="56"/>
      <c r="D149" s="877"/>
      <c r="E149" s="877"/>
      <c r="F149" s="877"/>
      <c r="G149" s="877"/>
      <c r="H149" s="877"/>
      <c r="I149" s="877"/>
      <c r="J149" s="877"/>
      <c r="K149" s="877"/>
      <c r="L149" s="877"/>
      <c r="M149" s="877"/>
      <c r="N149" s="877"/>
      <c r="O149" s="877"/>
      <c r="P149" s="877"/>
      <c r="Q149" s="877"/>
      <c r="R149" s="877"/>
      <c r="S149" s="877"/>
      <c r="T149" s="1350"/>
      <c r="U149" s="1351"/>
      <c r="V149" s="877"/>
      <c r="W149" s="877"/>
      <c r="X149" s="877"/>
      <c r="Y149" s="877"/>
      <c r="Z149" s="877"/>
      <c r="AA149" s="877"/>
      <c r="AB149" s="877"/>
      <c r="AC149" s="877"/>
      <c r="AD149" s="877"/>
      <c r="AE149" s="877"/>
      <c r="AF149" s="877"/>
      <c r="AG149" s="877"/>
      <c r="AH149" s="1350"/>
      <c r="AI149" s="1351"/>
      <c r="AJ149" s="877"/>
      <c r="AK149" s="877"/>
      <c r="AL149" s="877"/>
      <c r="AM149" s="877"/>
      <c r="AN149" s="877"/>
      <c r="AO149" s="877"/>
      <c r="AP149" s="877"/>
      <c r="AQ149" s="877"/>
      <c r="AR149" s="877"/>
      <c r="AS149" s="877"/>
      <c r="AT149" s="877"/>
      <c r="AU149" s="1350"/>
      <c r="AV149" s="1351"/>
      <c r="AW149" s="877"/>
      <c r="AX149" s="877"/>
      <c r="AY149" s="877"/>
      <c r="AZ149" s="877"/>
      <c r="BA149" s="877"/>
      <c r="BB149" s="877"/>
      <c r="BC149" s="877"/>
      <c r="BD149" s="1350"/>
      <c r="BE149" s="1351"/>
      <c r="BF149" s="877"/>
      <c r="BG149" s="1029"/>
      <c r="BH149" s="877"/>
      <c r="BI149" s="877"/>
      <c r="BJ149" s="877"/>
      <c r="BK149" s="877"/>
      <c r="BL149" s="877"/>
      <c r="BM149" s="877"/>
      <c r="BN149" s="877"/>
      <c r="BO149" s="877"/>
      <c r="BP149" s="877"/>
      <c r="BQ149" s="877"/>
      <c r="BR149" s="877"/>
      <c r="BS149" s="877"/>
      <c r="BT149" s="1350"/>
      <c r="BU149" s="1351"/>
      <c r="BV149" s="877"/>
      <c r="BW149" s="877"/>
      <c r="BX149" s="877"/>
      <c r="BY149" s="877"/>
      <c r="BZ149" s="877"/>
      <c r="CA149" s="877"/>
      <c r="CB149" s="877"/>
      <c r="CC149" s="877"/>
      <c r="CD149" s="877"/>
      <c r="CE149" s="877"/>
      <c r="CF149" s="877"/>
      <c r="CG149" s="877"/>
      <c r="CH149" s="877"/>
      <c r="CI149" s="877"/>
      <c r="CJ149" s="1350"/>
      <c r="CK149" s="1351"/>
      <c r="CL149" s="877"/>
      <c r="CM149" s="877"/>
      <c r="CN149" s="877"/>
      <c r="CO149" s="877"/>
      <c r="CP149" s="877"/>
      <c r="CQ149" s="877"/>
      <c r="CR149" s="877"/>
      <c r="CS149" s="877"/>
      <c r="CT149" s="877"/>
      <c r="CU149" s="877"/>
      <c r="CV149" s="877"/>
      <c r="CW149" s="877"/>
      <c r="CX149" s="1350"/>
      <c r="CY149" s="1351"/>
      <c r="CZ149" s="877"/>
      <c r="DA149" s="877"/>
      <c r="DB149" s="877"/>
      <c r="DC149" s="877"/>
      <c r="DD149" s="877"/>
      <c r="DE149" s="877"/>
      <c r="DF149" s="877"/>
      <c r="DG149" s="877"/>
      <c r="DH149" s="877"/>
      <c r="DI149" s="877"/>
      <c r="DJ149" s="877"/>
      <c r="DK149" s="1350"/>
      <c r="DL149" s="1351"/>
      <c r="DM149" s="877"/>
      <c r="DN149" s="877"/>
      <c r="DO149" s="877"/>
      <c r="DP149" s="877"/>
      <c r="DQ149" s="877"/>
      <c r="DR149" s="877"/>
      <c r="DS149" s="877"/>
      <c r="DT149" s="877"/>
      <c r="DU149" s="877"/>
      <c r="DV149" s="877"/>
      <c r="DW149" s="877"/>
      <c r="DX149" s="877"/>
      <c r="DY149" s="1350"/>
      <c r="DZ149" s="1351"/>
      <c r="EA149" s="877"/>
      <c r="EB149" s="877"/>
      <c r="EC149" s="877"/>
      <c r="ED149" s="877"/>
      <c r="EE149" s="877"/>
      <c r="EF149" s="877"/>
      <c r="EG149" s="877"/>
      <c r="EH149" s="877"/>
      <c r="EI149" s="877"/>
      <c r="EJ149" s="379"/>
      <c r="EK149" s="877"/>
      <c r="EL149" s="379"/>
      <c r="EM149" s="379"/>
      <c r="EN149" s="379"/>
      <c r="EO149" s="379"/>
      <c r="EP149" s="379"/>
      <c r="EQ149" s="379"/>
      <c r="ER149" s="379"/>
      <c r="ES149" s="379"/>
      <c r="ET149" s="379"/>
      <c r="EU149" s="379"/>
      <c r="EV149" s="379"/>
      <c r="EW149" s="379"/>
      <c r="EX149" s="1383"/>
      <c r="EY149" s="900"/>
      <c r="EZ149" s="379"/>
      <c r="FA149" s="379"/>
      <c r="FB149" s="379"/>
      <c r="FC149" s="379"/>
      <c r="FD149" s="379"/>
      <c r="FE149" s="379"/>
      <c r="FF149" s="1298"/>
      <c r="FG149" s="1299"/>
      <c r="FH149" s="1299"/>
      <c r="FI149" s="1299"/>
      <c r="FJ149" s="1300"/>
      <c r="FK149" s="1300"/>
      <c r="FL149" s="1301">
        <f>SUM(FL143/FL145)</f>
        <v>44.977272727272727</v>
      </c>
      <c r="FM149" s="1203"/>
      <c r="FN149" s="1203"/>
    </row>
    <row r="150" spans="2:177" ht="232.5" thickBot="1" x14ac:dyDescent="0.25">
      <c r="B150" s="1320"/>
      <c r="C150" s="1457" t="s">
        <v>1544</v>
      </c>
      <c r="D150" s="1314" t="s">
        <v>1545</v>
      </c>
      <c r="E150" s="1325" t="s">
        <v>1596</v>
      </c>
      <c r="F150" s="1325" t="s">
        <v>1597</v>
      </c>
      <c r="G150" s="979" t="s">
        <v>1546</v>
      </c>
      <c r="H150" s="924" t="s">
        <v>1547</v>
      </c>
      <c r="I150" s="1333" t="s">
        <v>1548</v>
      </c>
      <c r="J150" s="1333" t="s">
        <v>1549</v>
      </c>
      <c r="K150" s="911" t="s">
        <v>1550</v>
      </c>
      <c r="L150" s="1336" t="s">
        <v>1598</v>
      </c>
      <c r="M150" s="1325" t="s">
        <v>1503</v>
      </c>
      <c r="N150" s="1337" t="s">
        <v>1599</v>
      </c>
      <c r="O150" s="1334" t="s">
        <v>1551</v>
      </c>
      <c r="P150" s="1332" t="s">
        <v>1552</v>
      </c>
      <c r="Q150" s="1337" t="s">
        <v>1605</v>
      </c>
      <c r="R150" s="1332" t="s">
        <v>1603</v>
      </c>
      <c r="S150" s="911" t="s">
        <v>1553</v>
      </c>
      <c r="T150" s="1335" t="s">
        <v>1554</v>
      </c>
      <c r="U150" s="1340" t="s">
        <v>1608</v>
      </c>
      <c r="V150" s="1332" t="s">
        <v>1555</v>
      </c>
      <c r="W150" s="1332" t="s">
        <v>1556</v>
      </c>
      <c r="X150" s="1348" t="s">
        <v>1557</v>
      </c>
      <c r="Y150" s="1348" t="s">
        <v>62</v>
      </c>
      <c r="Z150" s="1332" t="s">
        <v>1558</v>
      </c>
      <c r="AA150" s="1332" t="s">
        <v>1559</v>
      </c>
      <c r="AB150" s="1332" t="s">
        <v>1612</v>
      </c>
      <c r="AC150" s="1332" t="s">
        <v>1560</v>
      </c>
      <c r="AD150" s="1332" t="s">
        <v>1613</v>
      </c>
      <c r="AE150" s="1332" t="s">
        <v>1614</v>
      </c>
      <c r="AF150" s="1332" t="s">
        <v>1561</v>
      </c>
      <c r="AG150" s="1332" t="s">
        <v>1616</v>
      </c>
      <c r="AH150" s="1354" t="s">
        <v>1617</v>
      </c>
      <c r="AI150" s="1355" t="s">
        <v>1562</v>
      </c>
      <c r="AJ150" s="1332" t="s">
        <v>1563</v>
      </c>
      <c r="AK150" s="1332" t="s">
        <v>1564</v>
      </c>
      <c r="AL150" s="1332" t="s">
        <v>1565</v>
      </c>
      <c r="AM150" s="1332" t="s">
        <v>1566</v>
      </c>
      <c r="AN150" s="1332" t="s">
        <v>1619</v>
      </c>
      <c r="AO150" s="1332" t="s">
        <v>1572</v>
      </c>
      <c r="AP150" s="1332" t="s">
        <v>840</v>
      </c>
      <c r="AQ150" s="1337" t="s">
        <v>1622</v>
      </c>
      <c r="AR150" s="1332" t="s">
        <v>1567</v>
      </c>
      <c r="AS150" s="1332" t="s">
        <v>1568</v>
      </c>
      <c r="AT150" s="1337" t="s">
        <v>1624</v>
      </c>
      <c r="AU150" s="1354" t="s">
        <v>1569</v>
      </c>
      <c r="AV150" s="1361" t="s">
        <v>1627</v>
      </c>
      <c r="AW150" s="1337" t="s">
        <v>1626</v>
      </c>
      <c r="AX150" s="1332" t="s">
        <v>1571</v>
      </c>
      <c r="AY150" s="1337" t="s">
        <v>1628</v>
      </c>
      <c r="AZ150" s="1325" t="s">
        <v>1573</v>
      </c>
      <c r="BA150" s="1332" t="s">
        <v>1629</v>
      </c>
      <c r="BB150" s="1332" t="s">
        <v>1574</v>
      </c>
      <c r="BC150" s="1332" t="s">
        <v>1570</v>
      </c>
      <c r="BD150" s="1354" t="s">
        <v>1575</v>
      </c>
      <c r="BE150" s="1365" t="s">
        <v>1630</v>
      </c>
      <c r="BF150" s="1366" t="s">
        <v>1631</v>
      </c>
      <c r="BG150" s="1371" t="s">
        <v>1662</v>
      </c>
      <c r="BH150" s="1367" t="s">
        <v>1632</v>
      </c>
      <c r="BI150" s="1364" t="s">
        <v>1633</v>
      </c>
      <c r="BJ150" s="1364" t="s">
        <v>1634</v>
      </c>
      <c r="BK150" s="1364" t="s">
        <v>1635</v>
      </c>
      <c r="BL150" s="1364" t="s">
        <v>1636</v>
      </c>
      <c r="BM150" s="1364" t="s">
        <v>1636</v>
      </c>
      <c r="BN150" s="1364" t="s">
        <v>1663</v>
      </c>
      <c r="BO150" s="1372" t="s">
        <v>1664</v>
      </c>
      <c r="BP150" s="1364" t="s">
        <v>1637</v>
      </c>
      <c r="BQ150" s="1364" t="s">
        <v>1638</v>
      </c>
      <c r="BR150" s="1364" t="s">
        <v>1639</v>
      </c>
      <c r="BS150" s="1364" t="s">
        <v>1640</v>
      </c>
      <c r="BT150" s="1368" t="s">
        <v>1640</v>
      </c>
      <c r="BU150" s="1369" t="s">
        <v>1640</v>
      </c>
      <c r="BV150" s="1372" t="s">
        <v>1668</v>
      </c>
      <c r="BW150" s="1364" t="s">
        <v>1640</v>
      </c>
      <c r="BX150" s="1364" t="s">
        <v>1640</v>
      </c>
      <c r="BY150" s="1364" t="s">
        <v>1641</v>
      </c>
      <c r="BZ150" s="1364" t="s">
        <v>1640</v>
      </c>
      <c r="CA150" s="1364" t="s">
        <v>1642</v>
      </c>
      <c r="CB150" s="1364" t="s">
        <v>1643</v>
      </c>
      <c r="CC150" s="1364" t="s">
        <v>1644</v>
      </c>
      <c r="CD150" s="1364" t="s">
        <v>1645</v>
      </c>
      <c r="CE150" s="1364" t="s">
        <v>1661</v>
      </c>
      <c r="CF150" s="1364" t="s">
        <v>1647</v>
      </c>
      <c r="CG150" s="1364" t="s">
        <v>1648</v>
      </c>
      <c r="CH150" s="1364" t="s">
        <v>1634</v>
      </c>
      <c r="CI150" s="1364" t="s">
        <v>1649</v>
      </c>
      <c r="CJ150" s="1370" t="s">
        <v>1650</v>
      </c>
      <c r="CK150" s="1365" t="s">
        <v>1651</v>
      </c>
      <c r="CL150" s="1364" t="s">
        <v>1652</v>
      </c>
      <c r="CM150" s="1364" t="s">
        <v>1653</v>
      </c>
      <c r="CN150" s="1364" t="s">
        <v>1654</v>
      </c>
      <c r="CO150" s="1364" t="s">
        <v>1655</v>
      </c>
      <c r="CP150" s="1372" t="s">
        <v>1672</v>
      </c>
      <c r="CQ150" s="1364" t="s">
        <v>1656</v>
      </c>
      <c r="CR150" s="1364" t="s">
        <v>1657</v>
      </c>
      <c r="CS150" s="1364" t="s">
        <v>1658</v>
      </c>
      <c r="CT150" s="1364" t="s">
        <v>1552</v>
      </c>
      <c r="CU150" s="1364" t="s">
        <v>1659</v>
      </c>
      <c r="CV150" s="1364" t="s">
        <v>1660</v>
      </c>
      <c r="CW150" s="1364" t="s">
        <v>1646</v>
      </c>
      <c r="CX150" s="1370" t="s">
        <v>1643</v>
      </c>
      <c r="CY150" s="1365" t="s">
        <v>1688</v>
      </c>
      <c r="CZ150" s="1364" t="s">
        <v>1689</v>
      </c>
      <c r="DA150" s="1364" t="s">
        <v>1690</v>
      </c>
      <c r="DB150" s="1364" t="s">
        <v>1691</v>
      </c>
      <c r="DC150" s="1364" t="s">
        <v>1710</v>
      </c>
      <c r="DD150" s="1332" t="s">
        <v>1692</v>
      </c>
      <c r="DE150" s="1332" t="s">
        <v>1711</v>
      </c>
      <c r="DF150" s="1332" t="s">
        <v>1712</v>
      </c>
      <c r="DG150" s="1332" t="s">
        <v>1693</v>
      </c>
      <c r="DH150" s="1337" t="s">
        <v>1713</v>
      </c>
      <c r="DI150" s="1332" t="s">
        <v>1694</v>
      </c>
      <c r="DJ150" s="1332" t="s">
        <v>1695</v>
      </c>
      <c r="DK150" s="1354" t="s">
        <v>1696</v>
      </c>
      <c r="DL150" s="1332" t="s">
        <v>1714</v>
      </c>
      <c r="DM150" s="1441" t="s">
        <v>1697</v>
      </c>
      <c r="DN150" s="1332" t="s">
        <v>1698</v>
      </c>
      <c r="DO150" s="1364" t="s">
        <v>1699</v>
      </c>
      <c r="DP150" s="1332" t="s">
        <v>1700</v>
      </c>
      <c r="DQ150" s="1332" t="s">
        <v>1701</v>
      </c>
      <c r="DR150" s="1337" t="s">
        <v>1715</v>
      </c>
      <c r="DS150" s="1332" t="s">
        <v>1702</v>
      </c>
      <c r="DT150" s="1332" t="s">
        <v>1704</v>
      </c>
      <c r="DU150" s="1332" t="s">
        <v>1703</v>
      </c>
      <c r="DV150" s="1337" t="s">
        <v>1716</v>
      </c>
      <c r="DW150" s="1332" t="s">
        <v>621</v>
      </c>
      <c r="DX150" s="1332" t="s">
        <v>1705</v>
      </c>
      <c r="DY150" s="1386" t="s">
        <v>1717</v>
      </c>
      <c r="DZ150" s="1365" t="s">
        <v>1706</v>
      </c>
      <c r="EA150" s="1372" t="s">
        <v>1718</v>
      </c>
      <c r="EB150" s="1364" t="s">
        <v>1719</v>
      </c>
      <c r="EC150" s="1364" t="s">
        <v>1720</v>
      </c>
      <c r="ED150" s="1332" t="s">
        <v>1707</v>
      </c>
      <c r="EE150" s="1364" t="s">
        <v>1721</v>
      </c>
      <c r="EF150" s="1332" t="s">
        <v>1684</v>
      </c>
      <c r="EG150" s="911" t="s">
        <v>1681</v>
      </c>
      <c r="EH150" s="911" t="s">
        <v>1681</v>
      </c>
      <c r="EI150" s="1337" t="s">
        <v>1722</v>
      </c>
      <c r="EJ150" s="911" t="s">
        <v>1681</v>
      </c>
      <c r="EK150" s="911" t="s">
        <v>1681</v>
      </c>
      <c r="EL150" s="911" t="s">
        <v>1681</v>
      </c>
      <c r="EM150" s="1325" t="s">
        <v>1504</v>
      </c>
      <c r="EN150" s="1367" t="s">
        <v>1682</v>
      </c>
      <c r="EO150" s="1367" t="s">
        <v>1682</v>
      </c>
      <c r="EP150" s="1367" t="s">
        <v>1683</v>
      </c>
      <c r="EQ150" s="1367" t="s">
        <v>1682</v>
      </c>
      <c r="ER150" s="1367" t="s">
        <v>1708</v>
      </c>
      <c r="ES150" s="1325" t="s">
        <v>1723</v>
      </c>
      <c r="ET150" s="1325" t="s">
        <v>1685</v>
      </c>
      <c r="EU150" s="1442" t="s">
        <v>1726</v>
      </c>
      <c r="EV150" s="1442" t="s">
        <v>1724</v>
      </c>
      <c r="EW150" s="1442" t="s">
        <v>1725</v>
      </c>
      <c r="EX150" s="1387" t="s">
        <v>1709</v>
      </c>
      <c r="EY150" s="1365" t="s">
        <v>1670</v>
      </c>
      <c r="EZ150" s="1367" t="s">
        <v>1670</v>
      </c>
      <c r="FA150" s="1367" t="s">
        <v>1670</v>
      </c>
      <c r="FB150" s="1367" t="s">
        <v>1670</v>
      </c>
      <c r="FC150" s="1367" t="s">
        <v>1670</v>
      </c>
      <c r="FD150" s="1367" t="s">
        <v>1670</v>
      </c>
      <c r="FE150" s="1367" t="s">
        <v>1670</v>
      </c>
      <c r="FF150" s="1302" t="s">
        <v>818</v>
      </c>
      <c r="FG150" s="1303" t="s">
        <v>1413</v>
      </c>
      <c r="FH150" s="1304" t="s">
        <v>1379</v>
      </c>
      <c r="FI150" s="1305" t="s">
        <v>1729</v>
      </c>
      <c r="FJ150" s="1306" t="s">
        <v>300</v>
      </c>
      <c r="FK150" s="1456" t="s">
        <v>1728</v>
      </c>
      <c r="FL150" s="1307" t="s">
        <v>127</v>
      </c>
      <c r="FM150" s="1204"/>
      <c r="FN150" s="1204"/>
    </row>
    <row r="151" spans="2:177" ht="13.5" thickBot="1" x14ac:dyDescent="0.25">
      <c r="DM151" s="913"/>
      <c r="DY151" s="913"/>
    </row>
    <row r="152" spans="2:177" x14ac:dyDescent="0.2">
      <c r="B152" s="1376" t="s">
        <v>1673</v>
      </c>
      <c r="C152" s="1377"/>
      <c r="D152" s="728"/>
      <c r="E152" s="728"/>
      <c r="F152" s="728"/>
      <c r="G152" s="728"/>
      <c r="H152" s="728"/>
      <c r="I152" s="728"/>
      <c r="J152" s="728"/>
      <c r="K152" s="728"/>
      <c r="L152" s="728"/>
      <c r="M152" s="1378"/>
      <c r="CT152" s="123"/>
      <c r="CU152" s="123"/>
      <c r="CV152" s="123"/>
      <c r="CW152" s="123"/>
      <c r="CX152" s="123"/>
      <c r="CY152" s="123"/>
      <c r="CZ152" s="123"/>
      <c r="DA152" s="123"/>
      <c r="DB152" s="123"/>
      <c r="DC152" s="123"/>
      <c r="DD152" s="123"/>
      <c r="DE152" s="123"/>
      <c r="DF152" s="123"/>
      <c r="DG152" s="123"/>
      <c r="DH152" s="123"/>
      <c r="DI152" s="123"/>
      <c r="DJ152" s="123"/>
    </row>
    <row r="153" spans="2:177" x14ac:dyDescent="0.2">
      <c r="B153" s="1152" t="s">
        <v>1674</v>
      </c>
      <c r="C153" s="1379" t="s">
        <v>1676</v>
      </c>
      <c r="D153" s="100"/>
      <c r="E153" s="100"/>
      <c r="F153" s="100"/>
      <c r="G153" s="100"/>
      <c r="H153" s="100"/>
      <c r="I153" s="100"/>
      <c r="J153" s="100"/>
      <c r="K153" s="100"/>
      <c r="L153" s="100"/>
      <c r="M153" s="238"/>
      <c r="CT153" s="123"/>
      <c r="CU153" s="123"/>
      <c r="CV153" s="123"/>
      <c r="CW153" s="123"/>
      <c r="CX153" s="123"/>
      <c r="CY153" s="123"/>
      <c r="CZ153" s="123"/>
      <c r="DA153" s="123"/>
      <c r="DB153" s="123"/>
      <c r="DC153" s="123"/>
      <c r="DD153" s="123"/>
      <c r="DE153" s="123"/>
      <c r="DF153" s="123"/>
      <c r="DG153" s="123"/>
      <c r="DH153" s="123"/>
      <c r="DI153" s="123"/>
      <c r="DJ153" s="123"/>
    </row>
    <row r="154" spans="2:177" x14ac:dyDescent="0.2">
      <c r="B154" s="1373" t="s">
        <v>1674</v>
      </c>
      <c r="C154" s="1379" t="s">
        <v>1675</v>
      </c>
      <c r="D154" s="100"/>
      <c r="E154" s="100"/>
      <c r="F154" s="100"/>
      <c r="G154" s="100"/>
      <c r="H154" s="100"/>
      <c r="I154" s="100"/>
      <c r="J154" s="100"/>
      <c r="K154" s="100"/>
      <c r="L154" s="100"/>
      <c r="M154" s="238"/>
      <c r="CT154" s="123"/>
      <c r="CU154" s="123"/>
      <c r="CV154" s="123"/>
      <c r="CW154" s="123"/>
      <c r="CX154" s="123"/>
      <c r="CY154" s="123"/>
      <c r="CZ154" s="123"/>
      <c r="DA154" s="123"/>
      <c r="DB154" s="123"/>
      <c r="DC154" s="123"/>
      <c r="DD154" s="123"/>
      <c r="DE154" s="123"/>
      <c r="DF154" s="123"/>
      <c r="DG154" s="123"/>
      <c r="DH154" s="123"/>
      <c r="DI154" s="123"/>
      <c r="DJ154" s="123"/>
    </row>
    <row r="155" spans="2:177" x14ac:dyDescent="0.2">
      <c r="B155" s="1343" t="s">
        <v>1674</v>
      </c>
      <c r="C155" s="1379" t="s">
        <v>1677</v>
      </c>
      <c r="D155" s="100"/>
      <c r="E155" s="100"/>
      <c r="F155" s="100"/>
      <c r="G155" s="100"/>
      <c r="H155" s="100"/>
      <c r="I155" s="100"/>
      <c r="J155" s="100"/>
      <c r="K155" s="100"/>
      <c r="L155" s="100"/>
      <c r="M155" s="238"/>
      <c r="CT155" s="123"/>
      <c r="CU155" s="123"/>
      <c r="CV155" s="123"/>
      <c r="CW155" s="123"/>
      <c r="CX155" s="123"/>
      <c r="CY155" s="123"/>
      <c r="CZ155" s="123"/>
      <c r="DA155" s="123"/>
      <c r="DB155" s="123"/>
      <c r="DC155" s="123"/>
      <c r="DD155" s="123"/>
      <c r="DE155" s="123"/>
      <c r="DF155" s="123"/>
      <c r="DG155" s="123"/>
      <c r="DH155" s="123"/>
      <c r="DI155" s="123"/>
      <c r="DJ155" s="123"/>
    </row>
    <row r="156" spans="2:177" x14ac:dyDescent="0.2">
      <c r="B156" s="1344" t="s">
        <v>1674</v>
      </c>
      <c r="C156" s="1379" t="s">
        <v>1678</v>
      </c>
      <c r="D156" s="100"/>
      <c r="E156" s="100"/>
      <c r="F156" s="100"/>
      <c r="G156" s="100"/>
      <c r="H156" s="100"/>
      <c r="I156" s="100"/>
      <c r="J156" s="100"/>
      <c r="K156" s="100"/>
      <c r="L156" s="100"/>
      <c r="M156" s="238"/>
      <c r="CT156" s="123"/>
      <c r="CU156" s="123"/>
      <c r="CV156" s="123"/>
      <c r="CW156" s="123"/>
      <c r="CX156" s="123"/>
      <c r="CY156" s="123"/>
      <c r="CZ156" s="123"/>
      <c r="DA156" s="123"/>
      <c r="DB156" s="123"/>
      <c r="DC156" s="123"/>
      <c r="DD156" s="123"/>
      <c r="DE156" s="123"/>
      <c r="DF156" s="123"/>
      <c r="DG156" s="123"/>
      <c r="DH156" s="123"/>
      <c r="DI156" s="123"/>
      <c r="DJ156" s="123"/>
      <c r="EL156" s="123"/>
      <c r="EM156" s="123"/>
    </row>
    <row r="157" spans="2:177" x14ac:dyDescent="0.2">
      <c r="B157" s="1384" t="s">
        <v>1686</v>
      </c>
      <c r="C157" s="1379" t="s">
        <v>1679</v>
      </c>
      <c r="D157" s="100"/>
      <c r="E157" s="100"/>
      <c r="F157" s="100"/>
      <c r="G157" s="100"/>
      <c r="H157" s="100"/>
      <c r="I157" s="100"/>
      <c r="J157" s="100"/>
      <c r="K157" s="100"/>
      <c r="L157" s="100"/>
      <c r="M157" s="238"/>
      <c r="CT157" s="123"/>
      <c r="CU157" s="123"/>
      <c r="CV157" s="123"/>
      <c r="CW157" s="123"/>
      <c r="CX157" s="123"/>
      <c r="CY157" s="123"/>
      <c r="CZ157" s="123"/>
      <c r="DA157" s="123"/>
      <c r="DB157" s="123"/>
      <c r="DC157" s="123"/>
      <c r="DD157" s="123"/>
      <c r="DE157" s="123"/>
      <c r="DF157" s="123"/>
      <c r="DG157" s="123"/>
      <c r="DH157" s="123"/>
      <c r="DI157" s="123"/>
      <c r="DJ157" s="123"/>
      <c r="EL157" s="123"/>
      <c r="EM157" s="123"/>
    </row>
    <row r="158" spans="2:177" ht="13.5" thickBot="1" x14ac:dyDescent="0.25">
      <c r="B158" s="1385" t="s">
        <v>1687</v>
      </c>
      <c r="C158" s="1380" t="s">
        <v>1680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239"/>
      <c r="CT158" s="123"/>
      <c r="CU158" s="123"/>
      <c r="CV158" s="123"/>
      <c r="CW158" s="123"/>
      <c r="CX158" s="123"/>
      <c r="CY158" s="123"/>
      <c r="CZ158" s="123"/>
      <c r="DA158" s="123"/>
      <c r="DB158" s="123"/>
      <c r="DC158" s="123"/>
      <c r="DD158" s="123"/>
      <c r="DE158" s="123"/>
      <c r="DF158" s="123"/>
      <c r="DG158" s="123"/>
      <c r="DH158" s="123"/>
      <c r="DI158" s="123"/>
      <c r="DJ158" s="123"/>
    </row>
    <row r="159" spans="2:177" x14ac:dyDescent="0.2">
      <c r="CT159" s="123"/>
      <c r="CU159" s="123"/>
      <c r="CV159" s="123"/>
      <c r="CW159" s="123"/>
      <c r="CX159" s="123"/>
      <c r="CY159" s="123"/>
      <c r="CZ159" s="123"/>
      <c r="DA159" s="123"/>
      <c r="DB159" s="123"/>
      <c r="DC159" s="123"/>
      <c r="DD159" s="123"/>
      <c r="DE159" s="123"/>
      <c r="DF159" s="123"/>
      <c r="DG159" s="123"/>
      <c r="DH159" s="123"/>
      <c r="DI159" s="123"/>
      <c r="DJ159" s="123"/>
    </row>
  </sheetData>
  <mergeCells count="108">
    <mergeCell ref="FP145:FU145"/>
    <mergeCell ref="AI145:AK145"/>
    <mergeCell ref="AC145:AF145"/>
    <mergeCell ref="BA145:BC145"/>
    <mergeCell ref="C144:F144"/>
    <mergeCell ref="G144:J144"/>
    <mergeCell ref="C145:F145"/>
    <mergeCell ref="G145:J145"/>
    <mergeCell ref="U145:X145"/>
    <mergeCell ref="K145:M145"/>
    <mergeCell ref="N145:Q145"/>
    <mergeCell ref="BH144:BJ144"/>
    <mergeCell ref="BK144:BO144"/>
    <mergeCell ref="BH145:BJ145"/>
    <mergeCell ref="BK145:BO145"/>
    <mergeCell ref="BP145:BS145"/>
    <mergeCell ref="BT145:BZ145"/>
    <mergeCell ref="CE144:CF144"/>
    <mergeCell ref="CG144:CJ144"/>
    <mergeCell ref="BP144:BS144"/>
    <mergeCell ref="BT144:BZ144"/>
    <mergeCell ref="CA144:CD144"/>
    <mergeCell ref="CE145:CF145"/>
    <mergeCell ref="Y145:AB145"/>
    <mergeCell ref="AV1:BD1"/>
    <mergeCell ref="BE1:BT1"/>
    <mergeCell ref="B1:B2"/>
    <mergeCell ref="C1:T1"/>
    <mergeCell ref="DL1:DY1"/>
    <mergeCell ref="B143:B144"/>
    <mergeCell ref="K144:M144"/>
    <mergeCell ref="N144:Q144"/>
    <mergeCell ref="BU1:CJ1"/>
    <mergeCell ref="AC144:AF144"/>
    <mergeCell ref="AG144:AH144"/>
    <mergeCell ref="AI144:AK144"/>
    <mergeCell ref="AL144:AN144"/>
    <mergeCell ref="BE144:BG144"/>
    <mergeCell ref="BA144:BC144"/>
    <mergeCell ref="U1:AH1"/>
    <mergeCell ref="U144:X144"/>
    <mergeCell ref="Y144:AB144"/>
    <mergeCell ref="AO144:AQ144"/>
    <mergeCell ref="AI1:AU1"/>
    <mergeCell ref="R144:T144"/>
    <mergeCell ref="AR144:AT144"/>
    <mergeCell ref="AU144:AW144"/>
    <mergeCell ref="AX144:AZ144"/>
    <mergeCell ref="EY1:FE1"/>
    <mergeCell ref="FF2:FF3"/>
    <mergeCell ref="FG2:FG3"/>
    <mergeCell ref="CK1:CX1"/>
    <mergeCell ref="CY1:DK1"/>
    <mergeCell ref="DV144:DW144"/>
    <mergeCell ref="DX144:DZ144"/>
    <mergeCell ref="CW144:CX144"/>
    <mergeCell ref="EM144:ET144"/>
    <mergeCell ref="ED144:EL144"/>
    <mergeCell ref="DZ1:EX1"/>
    <mergeCell ref="CK144:CL144"/>
    <mergeCell ref="FL2:FL3"/>
    <mergeCell ref="CW145:CX145"/>
    <mergeCell ref="CS145:CV145"/>
    <mergeCell ref="FH2:FH3"/>
    <mergeCell ref="FI2:FI3"/>
    <mergeCell ref="FJ2:FJ3"/>
    <mergeCell ref="EU145:EZ145"/>
    <mergeCell ref="FA145:FE145"/>
    <mergeCell ref="CM144:CP144"/>
    <mergeCell ref="CQ144:CR144"/>
    <mergeCell ref="CS144:CV144"/>
    <mergeCell ref="DO144:DQ144"/>
    <mergeCell ref="FA144:FE144"/>
    <mergeCell ref="EA145:EC145"/>
    <mergeCell ref="CQ145:CR145"/>
    <mergeCell ref="FK2:FK3"/>
    <mergeCell ref="EU144:EZ144"/>
    <mergeCell ref="DL144:DN144"/>
    <mergeCell ref="CY144:DA144"/>
    <mergeCell ref="DB144:DE144"/>
    <mergeCell ref="DF144:DG144"/>
    <mergeCell ref="DH144:DK144"/>
    <mergeCell ref="DR144:DU144"/>
    <mergeCell ref="EA144:EC144"/>
    <mergeCell ref="R145:T145"/>
    <mergeCell ref="AG145:AH145"/>
    <mergeCell ref="AL145:AN145"/>
    <mergeCell ref="AO145:AQ145"/>
    <mergeCell ref="AR145:AT145"/>
    <mergeCell ref="AU145:AW145"/>
    <mergeCell ref="FM145:FO145"/>
    <mergeCell ref="DX145:DZ145"/>
    <mergeCell ref="DO145:DQ145"/>
    <mergeCell ref="DV145:DW145"/>
    <mergeCell ref="EM145:ET145"/>
    <mergeCell ref="CG145:CJ145"/>
    <mergeCell ref="DL145:DN145"/>
    <mergeCell ref="CM145:CP145"/>
    <mergeCell ref="CK145:CL145"/>
    <mergeCell ref="ED145:EL145"/>
    <mergeCell ref="AX145:AZ145"/>
    <mergeCell ref="CA145:CD145"/>
    <mergeCell ref="BE145:BG145"/>
    <mergeCell ref="CY145:DA145"/>
    <mergeCell ref="DB145:DE145"/>
    <mergeCell ref="DF145:DG145"/>
    <mergeCell ref="DH145:DK145"/>
    <mergeCell ref="DR145:DU145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W147"/>
  <sheetViews>
    <sheetView zoomScaleNormal="100" workbookViewId="0">
      <pane xSplit="2" ySplit="3" topLeftCell="EO125" activePane="bottomRight" state="frozen"/>
      <selection pane="topRight" activeCell="D1" sqref="D1"/>
      <selection pane="bottomLeft" activeCell="A4" sqref="A4"/>
      <selection pane="bottomRight" activeCell="EL135" sqref="EL135"/>
    </sheetView>
  </sheetViews>
  <sheetFormatPr baseColWidth="10" defaultRowHeight="12.75" x14ac:dyDescent="0.2"/>
  <cols>
    <col min="1" max="1" width="3.7109375" customWidth="1"/>
    <col min="2" max="2" width="25" customWidth="1"/>
    <col min="3" max="161" width="3.28515625" customWidth="1"/>
    <col min="162" max="167" width="7.140625" customWidth="1"/>
    <col min="168" max="168" width="8.28515625" customWidth="1"/>
    <col min="169" max="175" width="7.140625" customWidth="1"/>
    <col min="176" max="179" width="6.85546875" customWidth="1"/>
  </cols>
  <sheetData>
    <row r="1" spans="1:179" ht="13.5" thickBot="1" x14ac:dyDescent="0.25">
      <c r="B1" s="1962" t="s">
        <v>1731</v>
      </c>
      <c r="C1" s="1975" t="s">
        <v>1128</v>
      </c>
      <c r="D1" s="1976"/>
      <c r="E1" s="1976"/>
      <c r="F1" s="1976"/>
      <c r="G1" s="1976"/>
      <c r="H1" s="1976"/>
      <c r="I1" s="1976"/>
      <c r="J1" s="1976"/>
      <c r="K1" s="1976"/>
      <c r="L1" s="1976"/>
      <c r="M1" s="1976"/>
      <c r="N1" s="1976"/>
      <c r="O1" s="1976"/>
      <c r="P1" s="1976"/>
      <c r="Q1" s="1976"/>
      <c r="R1" s="1976"/>
      <c r="S1" s="1976"/>
      <c r="T1" s="1976"/>
      <c r="U1" s="1976"/>
      <c r="V1" s="1976"/>
      <c r="W1" s="1976"/>
      <c r="X1" s="1976"/>
      <c r="Y1" s="1976"/>
      <c r="Z1" s="1976"/>
      <c r="AA1" s="1976"/>
      <c r="AB1" s="1976"/>
      <c r="AC1" s="1976"/>
      <c r="AD1" s="1994" t="s">
        <v>1767</v>
      </c>
      <c r="AE1" s="1786"/>
      <c r="AF1" s="1786"/>
      <c r="AG1" s="1786"/>
      <c r="AH1" s="1786"/>
      <c r="AI1" s="1786"/>
      <c r="AJ1" s="1786"/>
      <c r="AK1" s="1786"/>
      <c r="AL1" s="1786"/>
      <c r="AM1" s="1786"/>
      <c r="AN1" s="1786"/>
      <c r="AO1" s="1823"/>
      <c r="AP1" s="1993" t="s">
        <v>1543</v>
      </c>
      <c r="AQ1" s="1993"/>
      <c r="AR1" s="1993"/>
      <c r="AS1" s="1993"/>
      <c r="AT1" s="1993"/>
      <c r="AU1" s="1993"/>
      <c r="AV1" s="1993"/>
      <c r="AW1" s="1993"/>
      <c r="AX1" s="1993"/>
      <c r="AY1" s="1993"/>
      <c r="AZ1" s="1993"/>
      <c r="BA1" s="1993"/>
      <c r="BB1" s="1881" t="s">
        <v>1594</v>
      </c>
      <c r="BC1" s="1882"/>
      <c r="BD1" s="1882"/>
      <c r="BE1" s="1882"/>
      <c r="BF1" s="1882"/>
      <c r="BG1" s="1882"/>
      <c r="BH1" s="1882"/>
      <c r="BI1" s="1882"/>
      <c r="BJ1" s="1882"/>
      <c r="BK1" s="1882"/>
      <c r="BL1" s="1759" t="s">
        <v>163</v>
      </c>
      <c r="BM1" s="1759"/>
      <c r="BN1" s="1759"/>
      <c r="BO1" s="1759"/>
      <c r="BP1" s="1759"/>
      <c r="BQ1" s="1759"/>
      <c r="BR1" s="1759"/>
      <c r="BS1" s="1759"/>
      <c r="BT1" s="1759"/>
      <c r="BU1" s="1759"/>
      <c r="BV1" s="1759"/>
      <c r="BW1" s="1759"/>
      <c r="BX1" s="1759"/>
      <c r="BY1" s="1759"/>
      <c r="BZ1" s="1759"/>
      <c r="CA1" s="1759"/>
      <c r="CB1" s="1759"/>
      <c r="CC1" s="1759"/>
      <c r="CD1" s="1760"/>
      <c r="CE1" s="1881" t="s">
        <v>56</v>
      </c>
      <c r="CF1" s="1758"/>
      <c r="CG1" s="1758"/>
      <c r="CH1" s="1758"/>
      <c r="CI1" s="1758"/>
      <c r="CJ1" s="1758"/>
      <c r="CK1" s="1758"/>
      <c r="CL1" s="1758"/>
      <c r="CM1" s="1758"/>
      <c r="CN1" s="1758"/>
      <c r="CO1" s="1758"/>
      <c r="CP1" s="1852" t="s">
        <v>3</v>
      </c>
      <c r="CQ1" s="1759"/>
      <c r="CR1" s="1759"/>
      <c r="CS1" s="1759"/>
      <c r="CT1" s="1759"/>
      <c r="CU1" s="1759"/>
      <c r="CV1" s="1759"/>
      <c r="CW1" s="1759"/>
      <c r="CX1" s="1759"/>
      <c r="CY1" s="1759"/>
      <c r="CZ1" s="1759"/>
      <c r="DA1" s="1760"/>
      <c r="DB1" s="1852" t="s">
        <v>298</v>
      </c>
      <c r="DC1" s="1759"/>
      <c r="DD1" s="1759"/>
      <c r="DE1" s="1759"/>
      <c r="DF1" s="1759"/>
      <c r="DG1" s="1759"/>
      <c r="DH1" s="1759"/>
      <c r="DI1" s="1759"/>
      <c r="DJ1" s="1759"/>
      <c r="DK1" s="1759"/>
      <c r="DL1" s="1759"/>
      <c r="DM1" s="1759"/>
      <c r="DN1" s="1760"/>
      <c r="DO1" s="1852" t="s">
        <v>717</v>
      </c>
      <c r="DP1" s="1759"/>
      <c r="DQ1" s="1759"/>
      <c r="DR1" s="1759"/>
      <c r="DS1" s="1759"/>
      <c r="DT1" s="1759"/>
      <c r="DU1" s="1759"/>
      <c r="DV1" s="1759"/>
      <c r="DW1" s="1759"/>
      <c r="DX1" s="1759"/>
      <c r="DY1" s="1759"/>
      <c r="DZ1" s="1759"/>
      <c r="EA1" s="1759"/>
      <c r="EB1" s="1759"/>
      <c r="EC1" s="1759"/>
      <c r="ED1" s="1760"/>
      <c r="EE1" s="1852" t="s">
        <v>257</v>
      </c>
      <c r="EF1" s="1751"/>
      <c r="EG1" s="1751"/>
      <c r="EH1" s="1751"/>
      <c r="EI1" s="1751"/>
      <c r="EJ1" s="1751"/>
      <c r="EK1" s="1751"/>
      <c r="EL1" s="1751"/>
      <c r="EM1" s="1751"/>
      <c r="EN1" s="1751"/>
      <c r="EO1" s="1751"/>
      <c r="EP1" s="1751"/>
      <c r="EQ1" s="1751"/>
      <c r="ER1" s="1751"/>
      <c r="ES1" s="1751"/>
      <c r="ET1" s="1751"/>
      <c r="EU1" s="1751"/>
      <c r="EV1" s="1751"/>
      <c r="EW1" s="1751"/>
      <c r="EX1" s="1751"/>
      <c r="EY1" s="1751"/>
      <c r="EZ1" s="1751"/>
      <c r="FA1" s="1751"/>
      <c r="FB1" s="1751"/>
      <c r="FC1" s="1734"/>
      <c r="FD1" s="1852" t="s">
        <v>549</v>
      </c>
      <c r="FE1" s="1759"/>
    </row>
    <row r="2" spans="1:179" ht="13.5" thickBot="1" x14ac:dyDescent="0.25">
      <c r="B2" s="1963"/>
      <c r="C2" s="1352" t="s">
        <v>68</v>
      </c>
      <c r="D2" s="1356" t="s">
        <v>68</v>
      </c>
      <c r="E2" s="1117" t="s">
        <v>897</v>
      </c>
      <c r="F2" s="886" t="s">
        <v>46</v>
      </c>
      <c r="G2" s="1116" t="s">
        <v>475</v>
      </c>
      <c r="H2" s="1451" t="s">
        <v>475</v>
      </c>
      <c r="I2" s="1451" t="s">
        <v>1265</v>
      </c>
      <c r="J2" s="1451" t="s">
        <v>852</v>
      </c>
      <c r="K2" s="1451" t="s">
        <v>1213</v>
      </c>
      <c r="L2" s="1115" t="s">
        <v>68</v>
      </c>
      <c r="M2" s="1118" t="s">
        <v>60</v>
      </c>
      <c r="N2" s="1116" t="s">
        <v>41</v>
      </c>
      <c r="O2" s="1115" t="s">
        <v>68</v>
      </c>
      <c r="P2" s="1117" t="s">
        <v>69</v>
      </c>
      <c r="Q2" s="1118" t="s">
        <v>60</v>
      </c>
      <c r="R2" s="1116" t="s">
        <v>475</v>
      </c>
      <c r="S2" s="1115" t="s">
        <v>852</v>
      </c>
      <c r="T2" s="1451" t="s">
        <v>897</v>
      </c>
      <c r="U2" s="1451" t="s">
        <v>46</v>
      </c>
      <c r="V2" s="1451" t="s">
        <v>47</v>
      </c>
      <c r="W2" s="1451" t="s">
        <v>475</v>
      </c>
      <c r="X2" s="1451" t="s">
        <v>1265</v>
      </c>
      <c r="Y2" s="1451" t="s">
        <v>852</v>
      </c>
      <c r="Z2" s="1451" t="s">
        <v>1213</v>
      </c>
      <c r="AA2" s="1451" t="s">
        <v>897</v>
      </c>
      <c r="AB2" s="1116" t="s">
        <v>41</v>
      </c>
      <c r="AC2" s="1357" t="s">
        <v>68</v>
      </c>
      <c r="AD2" s="1117" t="s">
        <v>47</v>
      </c>
      <c r="AE2" s="1116" t="s">
        <v>475</v>
      </c>
      <c r="AF2" s="1115" t="s">
        <v>852</v>
      </c>
      <c r="AG2" s="1118" t="s">
        <v>60</v>
      </c>
      <c r="AH2" s="1116" t="s">
        <v>475</v>
      </c>
      <c r="AI2" s="1115" t="s">
        <v>852</v>
      </c>
      <c r="AJ2" s="1118" t="s">
        <v>47</v>
      </c>
      <c r="AK2" s="1116" t="s">
        <v>475</v>
      </c>
      <c r="AL2" s="1115" t="s">
        <v>852</v>
      </c>
      <c r="AM2" s="1118" t="s">
        <v>47</v>
      </c>
      <c r="AN2" s="1116" t="s">
        <v>475</v>
      </c>
      <c r="AO2" s="1357" t="s">
        <v>852</v>
      </c>
      <c r="AP2" s="1114" t="s">
        <v>475</v>
      </c>
      <c r="AQ2" s="1115" t="s">
        <v>852</v>
      </c>
      <c r="AR2" s="1118" t="s">
        <v>47</v>
      </c>
      <c r="AS2" s="1116" t="s">
        <v>475</v>
      </c>
      <c r="AT2" s="1115" t="s">
        <v>852</v>
      </c>
      <c r="AU2" s="1118" t="s">
        <v>47</v>
      </c>
      <c r="AV2" s="1116" t="s">
        <v>475</v>
      </c>
      <c r="AW2" s="1115" t="s">
        <v>852</v>
      </c>
      <c r="AX2" s="1116" t="s">
        <v>475</v>
      </c>
      <c r="AY2" s="1115" t="s">
        <v>852</v>
      </c>
      <c r="AZ2" s="1118" t="s">
        <v>47</v>
      </c>
      <c r="BA2" s="1119" t="s">
        <v>475</v>
      </c>
      <c r="BB2" s="1352" t="s">
        <v>852</v>
      </c>
      <c r="BC2" s="1118" t="s">
        <v>47</v>
      </c>
      <c r="BD2" s="1116" t="s">
        <v>475</v>
      </c>
      <c r="BE2" s="1115" t="s">
        <v>852</v>
      </c>
      <c r="BF2" s="1118" t="s">
        <v>47</v>
      </c>
      <c r="BG2" s="1116" t="s">
        <v>475</v>
      </c>
      <c r="BH2" s="1117" t="s">
        <v>852</v>
      </c>
      <c r="BI2" s="1118" t="s">
        <v>47</v>
      </c>
      <c r="BJ2" s="1116" t="s">
        <v>475</v>
      </c>
      <c r="BK2" s="1357" t="s">
        <v>852</v>
      </c>
      <c r="BL2" s="884" t="s">
        <v>475</v>
      </c>
      <c r="BM2" s="885" t="s">
        <v>852</v>
      </c>
      <c r="BN2" s="933" t="s">
        <v>47</v>
      </c>
      <c r="BO2" s="1524" t="s">
        <v>47</v>
      </c>
      <c r="BP2" s="884" t="s">
        <v>475</v>
      </c>
      <c r="BQ2" s="885" t="s">
        <v>852</v>
      </c>
      <c r="BR2" s="933" t="s">
        <v>47</v>
      </c>
      <c r="BS2" s="884" t="s">
        <v>475</v>
      </c>
      <c r="BT2" s="885" t="s">
        <v>852</v>
      </c>
      <c r="BU2" s="1511" t="s">
        <v>46</v>
      </c>
      <c r="BV2" s="1511" t="s">
        <v>47</v>
      </c>
      <c r="BW2" s="1511" t="s">
        <v>475</v>
      </c>
      <c r="BX2" s="1511" t="s">
        <v>1265</v>
      </c>
      <c r="BY2" s="1511" t="s">
        <v>852</v>
      </c>
      <c r="BZ2" s="1511" t="s">
        <v>1213</v>
      </c>
      <c r="CA2" s="933" t="s">
        <v>47</v>
      </c>
      <c r="CB2" s="884" t="s">
        <v>475</v>
      </c>
      <c r="CC2" s="885" t="s">
        <v>852</v>
      </c>
      <c r="CD2" s="893" t="s">
        <v>475</v>
      </c>
      <c r="CE2" s="1352" t="s">
        <v>852</v>
      </c>
      <c r="CF2" s="1118" t="s">
        <v>47</v>
      </c>
      <c r="CG2" s="1116" t="s">
        <v>41</v>
      </c>
      <c r="CH2" s="1115" t="s">
        <v>852</v>
      </c>
      <c r="CI2" s="1118" t="s">
        <v>47</v>
      </c>
      <c r="CJ2" s="1116" t="s">
        <v>41</v>
      </c>
      <c r="CK2" s="1115" t="s">
        <v>68</v>
      </c>
      <c r="CL2" s="1118" t="s">
        <v>60</v>
      </c>
      <c r="CM2" s="1116" t="s">
        <v>475</v>
      </c>
      <c r="CN2" s="1115" t="s">
        <v>852</v>
      </c>
      <c r="CO2" s="1119" t="s">
        <v>41</v>
      </c>
      <c r="CP2" s="1352" t="s">
        <v>852</v>
      </c>
      <c r="CQ2" s="1118" t="s">
        <v>60</v>
      </c>
      <c r="CR2" s="1116" t="s">
        <v>475</v>
      </c>
      <c r="CS2" s="1115" t="s">
        <v>852</v>
      </c>
      <c r="CT2" s="1118" t="s">
        <v>60</v>
      </c>
      <c r="CU2" s="1116" t="s">
        <v>41</v>
      </c>
      <c r="CV2" s="1117" t="s">
        <v>852</v>
      </c>
      <c r="CW2" s="1118" t="s">
        <v>60</v>
      </c>
      <c r="CX2" s="1116" t="s">
        <v>41</v>
      </c>
      <c r="CY2" s="1115" t="s">
        <v>852</v>
      </c>
      <c r="CZ2" s="1116" t="s">
        <v>41</v>
      </c>
      <c r="DA2" s="1357" t="s">
        <v>852</v>
      </c>
      <c r="DB2" s="1121" t="s">
        <v>60</v>
      </c>
      <c r="DC2" s="1116" t="s">
        <v>475</v>
      </c>
      <c r="DD2" s="1115" t="s">
        <v>852</v>
      </c>
      <c r="DE2" s="1116" t="s">
        <v>475</v>
      </c>
      <c r="DF2" s="1115" t="s">
        <v>852</v>
      </c>
      <c r="DG2" s="1118" t="s">
        <v>60</v>
      </c>
      <c r="DH2" s="1116" t="s">
        <v>475</v>
      </c>
      <c r="DI2" s="1115" t="s">
        <v>852</v>
      </c>
      <c r="DJ2" s="1118" t="s">
        <v>47</v>
      </c>
      <c r="DK2" s="1116" t="s">
        <v>475</v>
      </c>
      <c r="DL2" s="1451" t="s">
        <v>1265</v>
      </c>
      <c r="DM2" s="1523" t="s">
        <v>852</v>
      </c>
      <c r="DN2" s="1357" t="s">
        <v>852</v>
      </c>
      <c r="DO2" s="1121" t="s">
        <v>60</v>
      </c>
      <c r="DP2" s="893" t="s">
        <v>41</v>
      </c>
      <c r="DQ2" s="1042" t="s">
        <v>852</v>
      </c>
      <c r="DR2" s="1535" t="s">
        <v>46</v>
      </c>
      <c r="DS2" s="1040" t="s">
        <v>47</v>
      </c>
      <c r="DT2" s="1219" t="s">
        <v>475</v>
      </c>
      <c r="DU2" s="1218" t="s">
        <v>68</v>
      </c>
      <c r="DV2" s="1534" t="s">
        <v>47</v>
      </c>
      <c r="DW2" s="1451" t="s">
        <v>475</v>
      </c>
      <c r="DX2" s="1452" t="s">
        <v>1265</v>
      </c>
      <c r="DY2" s="1219" t="s">
        <v>475</v>
      </c>
      <c r="DZ2" s="1040" t="s">
        <v>47</v>
      </c>
      <c r="EA2" s="1530" t="s">
        <v>475</v>
      </c>
      <c r="EB2" s="1218" t="s">
        <v>68</v>
      </c>
      <c r="EC2" s="1040" t="s">
        <v>47</v>
      </c>
      <c r="ED2" s="1219" t="s">
        <v>475</v>
      </c>
      <c r="EE2" s="885" t="s">
        <v>852</v>
      </c>
      <c r="EF2" s="1040" t="s">
        <v>47</v>
      </c>
      <c r="EG2" s="884" t="s">
        <v>41</v>
      </c>
      <c r="EH2" s="1115" t="s">
        <v>852</v>
      </c>
      <c r="EI2" s="1040" t="s">
        <v>47</v>
      </c>
      <c r="EJ2" s="1284" t="s">
        <v>47</v>
      </c>
      <c r="EK2" s="1116" t="s">
        <v>475</v>
      </c>
      <c r="EL2" s="1223" t="s">
        <v>68</v>
      </c>
      <c r="EM2" s="1534" t="s">
        <v>47</v>
      </c>
      <c r="EN2" s="1449" t="s">
        <v>41</v>
      </c>
      <c r="EO2" s="1451" t="s">
        <v>1265</v>
      </c>
      <c r="EP2" s="1536" t="s">
        <v>852</v>
      </c>
      <c r="EQ2" s="1536" t="s">
        <v>1839</v>
      </c>
      <c r="ER2" s="1121" t="s">
        <v>47</v>
      </c>
      <c r="ES2" s="1120" t="s">
        <v>475</v>
      </c>
      <c r="ET2" s="1115" t="s">
        <v>852</v>
      </c>
      <c r="EU2" s="1535" t="s">
        <v>1840</v>
      </c>
      <c r="EV2" s="1535" t="s">
        <v>46</v>
      </c>
      <c r="EW2" s="1121" t="s">
        <v>47</v>
      </c>
      <c r="EX2" s="1115" t="s">
        <v>852</v>
      </c>
      <c r="EY2" s="1447" t="s">
        <v>47</v>
      </c>
      <c r="EZ2" s="1537" t="s">
        <v>475</v>
      </c>
      <c r="FA2" s="1537" t="s">
        <v>1265</v>
      </c>
      <c r="FB2" s="1537" t="s">
        <v>852</v>
      </c>
      <c r="FC2" s="1523" t="s">
        <v>1839</v>
      </c>
      <c r="FD2" s="1539" t="s">
        <v>1840</v>
      </c>
      <c r="FE2" s="1451" t="s">
        <v>46</v>
      </c>
      <c r="FF2" s="1951" t="s">
        <v>47</v>
      </c>
      <c r="FG2" s="1953" t="s">
        <v>475</v>
      </c>
      <c r="FH2" s="1940" t="s">
        <v>852</v>
      </c>
      <c r="FI2" s="1942" t="s">
        <v>126</v>
      </c>
      <c r="FJ2" s="1943" t="s">
        <v>46</v>
      </c>
      <c r="FK2" s="1971" t="s">
        <v>1727</v>
      </c>
      <c r="FL2" s="1944" t="s">
        <v>127</v>
      </c>
      <c r="FM2" s="1201"/>
      <c r="FN2" s="1201"/>
    </row>
    <row r="3" spans="1:179" ht="16.5" thickBot="1" x14ac:dyDescent="0.3">
      <c r="B3" s="1151" t="s">
        <v>1104</v>
      </c>
      <c r="C3" s="1122">
        <v>1</v>
      </c>
      <c r="D3" s="1123">
        <v>1</v>
      </c>
      <c r="E3" s="1123">
        <v>3</v>
      </c>
      <c r="F3" s="1123">
        <v>4</v>
      </c>
      <c r="G3" s="1123">
        <v>6</v>
      </c>
      <c r="H3" s="1123">
        <v>6</v>
      </c>
      <c r="I3" s="1123">
        <v>7</v>
      </c>
      <c r="J3" s="1123">
        <v>8</v>
      </c>
      <c r="K3" s="1123">
        <v>9</v>
      </c>
      <c r="L3" s="1123">
        <v>8</v>
      </c>
      <c r="M3" s="1123">
        <v>12</v>
      </c>
      <c r="N3" s="1123">
        <v>13</v>
      </c>
      <c r="O3" s="1123">
        <v>15</v>
      </c>
      <c r="P3" s="1123">
        <v>16</v>
      </c>
      <c r="Q3" s="1123">
        <v>19</v>
      </c>
      <c r="R3" s="1123">
        <v>20</v>
      </c>
      <c r="S3" s="1123">
        <v>22</v>
      </c>
      <c r="T3" s="1123">
        <v>24</v>
      </c>
      <c r="U3" s="1123">
        <v>25</v>
      </c>
      <c r="V3" s="1123">
        <v>26</v>
      </c>
      <c r="W3" s="1123">
        <v>27</v>
      </c>
      <c r="X3" s="1123">
        <v>28</v>
      </c>
      <c r="Y3" s="1123">
        <v>29</v>
      </c>
      <c r="Z3" s="1123">
        <v>30</v>
      </c>
      <c r="AA3" s="1123">
        <v>1</v>
      </c>
      <c r="AB3" s="1123">
        <v>27</v>
      </c>
      <c r="AC3" s="1124">
        <v>29</v>
      </c>
      <c r="AD3" s="1127">
        <v>3</v>
      </c>
      <c r="AE3" s="1123">
        <v>4</v>
      </c>
      <c r="AF3" s="1123">
        <v>6</v>
      </c>
      <c r="AG3" s="1123">
        <v>10</v>
      </c>
      <c r="AH3" s="1123">
        <v>11</v>
      </c>
      <c r="AI3" s="1123">
        <v>13</v>
      </c>
      <c r="AJ3" s="1123">
        <v>17</v>
      </c>
      <c r="AK3" s="1123">
        <v>18</v>
      </c>
      <c r="AL3" s="1123">
        <v>20</v>
      </c>
      <c r="AM3" s="1123">
        <v>24</v>
      </c>
      <c r="AN3" s="1123">
        <v>25</v>
      </c>
      <c r="AO3" s="1353">
        <v>27</v>
      </c>
      <c r="AP3" s="1122">
        <v>1</v>
      </c>
      <c r="AQ3" s="1123">
        <v>3</v>
      </c>
      <c r="AR3" s="1123">
        <v>7</v>
      </c>
      <c r="AS3" s="1123">
        <v>8</v>
      </c>
      <c r="AT3" s="1123">
        <v>10</v>
      </c>
      <c r="AU3" s="1123">
        <v>14</v>
      </c>
      <c r="AV3" s="1123">
        <v>15</v>
      </c>
      <c r="AW3" s="1123">
        <v>17</v>
      </c>
      <c r="AX3" s="1123">
        <v>22</v>
      </c>
      <c r="AY3" s="1123">
        <v>24</v>
      </c>
      <c r="AZ3" s="1123">
        <v>28</v>
      </c>
      <c r="BA3" s="1124">
        <v>29</v>
      </c>
      <c r="BB3" s="1122">
        <v>1</v>
      </c>
      <c r="BC3" s="1123">
        <v>5</v>
      </c>
      <c r="BD3" s="1123">
        <v>6</v>
      </c>
      <c r="BE3" s="1123">
        <v>8</v>
      </c>
      <c r="BF3" s="1123">
        <v>12</v>
      </c>
      <c r="BG3" s="1123">
        <v>13</v>
      </c>
      <c r="BH3" s="1123">
        <v>15</v>
      </c>
      <c r="BI3" s="1498">
        <v>19</v>
      </c>
      <c r="BJ3" s="930">
        <v>20</v>
      </c>
      <c r="BK3" s="934">
        <v>22</v>
      </c>
      <c r="BL3" s="1525">
        <v>3</v>
      </c>
      <c r="BM3" s="1526">
        <v>5</v>
      </c>
      <c r="BN3" s="1526">
        <v>9</v>
      </c>
      <c r="BO3" s="1526">
        <v>9</v>
      </c>
      <c r="BP3" s="1526">
        <v>10</v>
      </c>
      <c r="BQ3" s="1526">
        <v>12</v>
      </c>
      <c r="BR3" s="1526">
        <v>16</v>
      </c>
      <c r="BS3" s="1526">
        <v>17</v>
      </c>
      <c r="BT3" s="1526">
        <v>19</v>
      </c>
      <c r="BU3" s="1526">
        <v>22</v>
      </c>
      <c r="BV3" s="1526">
        <v>23</v>
      </c>
      <c r="BW3" s="1526">
        <v>24</v>
      </c>
      <c r="BX3" s="1526">
        <v>25</v>
      </c>
      <c r="BY3" s="1526">
        <v>26</v>
      </c>
      <c r="BZ3" s="1526">
        <v>27</v>
      </c>
      <c r="CA3" s="1526">
        <v>23</v>
      </c>
      <c r="CB3" s="1526">
        <v>24</v>
      </c>
      <c r="CC3" s="1526">
        <v>26</v>
      </c>
      <c r="CD3" s="1527">
        <v>31</v>
      </c>
      <c r="CE3" s="1043">
        <v>2</v>
      </c>
      <c r="CF3" s="930">
        <v>6</v>
      </c>
      <c r="CG3" s="930">
        <v>7</v>
      </c>
      <c r="CH3" s="930">
        <v>9</v>
      </c>
      <c r="CI3" s="930">
        <v>13</v>
      </c>
      <c r="CJ3" s="930">
        <v>14</v>
      </c>
      <c r="CK3" s="930">
        <v>16</v>
      </c>
      <c r="CL3" s="930">
        <v>20</v>
      </c>
      <c r="CM3" s="930">
        <v>21</v>
      </c>
      <c r="CN3" s="930">
        <v>23</v>
      </c>
      <c r="CO3" s="934">
        <v>28</v>
      </c>
      <c r="CP3" s="1043">
        <v>2</v>
      </c>
      <c r="CQ3" s="930">
        <v>6</v>
      </c>
      <c r="CR3" s="930">
        <v>7</v>
      </c>
      <c r="CS3" s="841">
        <v>9</v>
      </c>
      <c r="CT3" s="930">
        <v>13</v>
      </c>
      <c r="CU3" s="935">
        <v>14</v>
      </c>
      <c r="CV3" s="930">
        <v>16</v>
      </c>
      <c r="CW3" s="930">
        <v>20</v>
      </c>
      <c r="CX3" s="930">
        <v>21</v>
      </c>
      <c r="CY3" s="930">
        <v>23</v>
      </c>
      <c r="CZ3" s="930">
        <v>28</v>
      </c>
      <c r="DA3" s="930">
        <v>30</v>
      </c>
      <c r="DB3" s="1043">
        <v>3</v>
      </c>
      <c r="DC3" s="930">
        <v>4</v>
      </c>
      <c r="DD3" s="930">
        <v>6</v>
      </c>
      <c r="DE3" s="930">
        <v>11</v>
      </c>
      <c r="DF3" s="930">
        <v>13</v>
      </c>
      <c r="DG3" s="930">
        <v>17</v>
      </c>
      <c r="DH3" s="841">
        <v>18</v>
      </c>
      <c r="DI3" s="841">
        <v>20</v>
      </c>
      <c r="DJ3" s="930">
        <v>24</v>
      </c>
      <c r="DK3" s="930">
        <v>25</v>
      </c>
      <c r="DL3" s="841">
        <v>25</v>
      </c>
      <c r="DM3" s="930">
        <v>27</v>
      </c>
      <c r="DN3" s="934">
        <v>27</v>
      </c>
      <c r="DO3" s="1043">
        <v>1</v>
      </c>
      <c r="DP3" s="930">
        <v>2</v>
      </c>
      <c r="DQ3" s="930">
        <v>4</v>
      </c>
      <c r="DR3" s="930">
        <v>7</v>
      </c>
      <c r="DS3" s="930">
        <v>8</v>
      </c>
      <c r="DT3" s="930">
        <v>9</v>
      </c>
      <c r="DU3" s="930">
        <v>11</v>
      </c>
      <c r="DV3" s="930">
        <v>15</v>
      </c>
      <c r="DW3" s="930">
        <v>16</v>
      </c>
      <c r="DX3" s="930">
        <v>17</v>
      </c>
      <c r="DY3" s="930">
        <v>16</v>
      </c>
      <c r="DZ3" s="930">
        <v>22</v>
      </c>
      <c r="EA3" s="930">
        <v>23</v>
      </c>
      <c r="EB3" s="930">
        <v>25</v>
      </c>
      <c r="EC3" s="930">
        <v>29</v>
      </c>
      <c r="ED3" s="934">
        <v>30</v>
      </c>
      <c r="EE3" s="1043">
        <v>1</v>
      </c>
      <c r="EF3" s="935">
        <v>5</v>
      </c>
      <c r="EG3" s="935">
        <v>6</v>
      </c>
      <c r="EH3" s="935">
        <v>8</v>
      </c>
      <c r="EI3" s="930">
        <v>12</v>
      </c>
      <c r="EJ3" s="930">
        <v>12</v>
      </c>
      <c r="EK3" s="930">
        <v>13</v>
      </c>
      <c r="EL3" s="930">
        <v>15</v>
      </c>
      <c r="EM3" s="930">
        <v>19</v>
      </c>
      <c r="EN3" s="930">
        <v>20</v>
      </c>
      <c r="EO3" s="930">
        <v>21</v>
      </c>
      <c r="EP3" s="930">
        <v>22</v>
      </c>
      <c r="EQ3" s="930">
        <v>23</v>
      </c>
      <c r="ER3" s="930">
        <v>19</v>
      </c>
      <c r="ES3" s="930">
        <v>20</v>
      </c>
      <c r="ET3" s="930">
        <v>22</v>
      </c>
      <c r="EU3" s="930">
        <v>24</v>
      </c>
      <c r="EV3" s="930">
        <v>25</v>
      </c>
      <c r="EW3" s="930">
        <v>26</v>
      </c>
      <c r="EX3" s="930">
        <v>29</v>
      </c>
      <c r="EY3" s="930">
        <v>26</v>
      </c>
      <c r="EZ3" s="841">
        <v>27</v>
      </c>
      <c r="FA3" s="841">
        <v>28</v>
      </c>
      <c r="FB3" s="841">
        <v>29</v>
      </c>
      <c r="FC3" s="841">
        <v>30</v>
      </c>
      <c r="FD3" s="659">
        <v>1</v>
      </c>
      <c r="FE3" s="699">
        <v>2</v>
      </c>
      <c r="FF3" s="1952"/>
      <c r="FG3" s="1941"/>
      <c r="FH3" s="1941"/>
      <c r="FI3" s="1941"/>
      <c r="FJ3" s="1941"/>
      <c r="FK3" s="1972"/>
      <c r="FL3" s="1945"/>
      <c r="FM3" s="1288">
        <v>0</v>
      </c>
      <c r="FN3" s="912" t="s">
        <v>18</v>
      </c>
      <c r="FO3" s="1345" t="s">
        <v>21</v>
      </c>
      <c r="FP3" s="912" t="s">
        <v>22</v>
      </c>
      <c r="FQ3" s="912" t="s">
        <v>19</v>
      </c>
      <c r="FR3" s="912" t="s">
        <v>20</v>
      </c>
      <c r="FS3" s="1346" t="s">
        <v>1085</v>
      </c>
      <c r="FT3" s="1346" t="s">
        <v>44</v>
      </c>
      <c r="FU3" s="1346" t="s">
        <v>1730</v>
      </c>
      <c r="FV3" s="1346" t="s">
        <v>1880</v>
      </c>
      <c r="FW3" s="1346" t="s">
        <v>1881</v>
      </c>
    </row>
    <row r="4" spans="1:179" ht="16.5" thickBot="1" x14ac:dyDescent="0.3">
      <c r="A4" s="1338">
        <v>1</v>
      </c>
      <c r="B4" s="1188" t="s">
        <v>1625</v>
      </c>
      <c r="C4" s="1288">
        <v>1</v>
      </c>
      <c r="D4" s="1346"/>
      <c r="E4" s="1400"/>
      <c r="F4" s="1514"/>
      <c r="G4" s="1346"/>
      <c r="H4" s="1346"/>
      <c r="I4" s="1346"/>
      <c r="J4" s="1346"/>
      <c r="K4" s="1346"/>
      <c r="L4" s="1346"/>
      <c r="M4" s="1346"/>
      <c r="N4" s="1346"/>
      <c r="O4" s="1390">
        <v>1</v>
      </c>
      <c r="P4" s="1400"/>
      <c r="Q4" s="1346"/>
      <c r="R4" s="1346"/>
      <c r="S4" s="1346">
        <v>1</v>
      </c>
      <c r="T4" s="1392"/>
      <c r="U4" s="1392"/>
      <c r="V4" s="1392"/>
      <c r="W4" s="1392"/>
      <c r="X4" s="1392"/>
      <c r="Y4" s="1392"/>
      <c r="Z4" s="1392"/>
      <c r="AA4" s="1392"/>
      <c r="AB4" s="1392"/>
      <c r="AC4" s="1393"/>
      <c r="AD4" s="1400"/>
      <c r="AE4" s="1346"/>
      <c r="AF4" s="1346">
        <v>1</v>
      </c>
      <c r="AG4" s="1346"/>
      <c r="AH4" s="1346">
        <v>1</v>
      </c>
      <c r="AI4" s="1346"/>
      <c r="AJ4" s="1346"/>
      <c r="AK4" s="1346"/>
      <c r="AL4" s="1346"/>
      <c r="AM4" s="1346"/>
      <c r="AN4" s="1346">
        <v>1</v>
      </c>
      <c r="AO4" s="1393"/>
      <c r="AP4" s="1401"/>
      <c r="AQ4" s="1402"/>
      <c r="AR4" s="1402"/>
      <c r="AS4" s="1402"/>
      <c r="AT4" s="1402"/>
      <c r="AU4" s="1402"/>
      <c r="AV4" s="1402">
        <v>1</v>
      </c>
      <c r="AW4" s="1403"/>
      <c r="AX4" s="1403">
        <v>1</v>
      </c>
      <c r="AY4" s="1403"/>
      <c r="AZ4" s="1403"/>
      <c r="BA4" s="1404">
        <v>1</v>
      </c>
      <c r="BB4" s="1402"/>
      <c r="BC4" s="1405"/>
      <c r="BD4" s="1402"/>
      <c r="BE4" s="1402"/>
      <c r="BF4" s="1402"/>
      <c r="BG4" s="1405"/>
      <c r="BH4" s="1504">
        <v>1</v>
      </c>
      <c r="BI4" s="1402"/>
      <c r="BJ4" s="1402">
        <v>1</v>
      </c>
      <c r="BK4" s="1404"/>
      <c r="BL4" s="1401"/>
      <c r="BM4" s="1402">
        <v>1</v>
      </c>
      <c r="BN4" s="1402"/>
      <c r="BO4" s="1504">
        <v>1</v>
      </c>
      <c r="BP4" s="1405">
        <v>1</v>
      </c>
      <c r="BQ4" s="1402"/>
      <c r="BR4" s="1402"/>
      <c r="BS4" s="1402"/>
      <c r="BT4" s="1402"/>
      <c r="BU4" s="1402"/>
      <c r="BV4" s="1402"/>
      <c r="BW4" s="1402"/>
      <c r="BX4" s="1402"/>
      <c r="BY4" s="1402"/>
      <c r="BZ4" s="1402"/>
      <c r="CA4" s="1402"/>
      <c r="CB4" s="1402">
        <v>1</v>
      </c>
      <c r="CC4" s="1402"/>
      <c r="CD4" s="1404"/>
      <c r="CE4" s="1429">
        <v>1</v>
      </c>
      <c r="CF4" s="1402"/>
      <c r="CG4" s="1402"/>
      <c r="CH4" s="1402">
        <v>1</v>
      </c>
      <c r="CI4" s="1402"/>
      <c r="CJ4" s="1402"/>
      <c r="CK4" s="1402"/>
      <c r="CL4" s="1402"/>
      <c r="CM4" s="1402">
        <v>1</v>
      </c>
      <c r="CN4" s="1402"/>
      <c r="CO4" s="1404">
        <v>1</v>
      </c>
      <c r="CP4" s="1429">
        <v>1</v>
      </c>
      <c r="CQ4" s="1346"/>
      <c r="CR4" s="1346"/>
      <c r="CS4" s="1392">
        <v>1</v>
      </c>
      <c r="CT4" s="1346"/>
      <c r="CU4" s="1346">
        <v>1</v>
      </c>
      <c r="CV4" s="1504"/>
      <c r="CW4" s="1346"/>
      <c r="CX4" s="1346"/>
      <c r="CY4" s="1346">
        <v>1</v>
      </c>
      <c r="CZ4" s="1346"/>
      <c r="DA4" s="1346">
        <v>1</v>
      </c>
      <c r="DB4" s="1391"/>
      <c r="DC4" s="1346">
        <v>1</v>
      </c>
      <c r="DD4" s="1346"/>
      <c r="DE4" s="1346"/>
      <c r="DF4" s="1346"/>
      <c r="DG4" s="1346"/>
      <c r="DH4" s="1392">
        <v>1</v>
      </c>
      <c r="DI4" s="1392"/>
      <c r="DJ4" s="1392"/>
      <c r="DK4" s="1392">
        <v>1</v>
      </c>
      <c r="DL4" s="1392"/>
      <c r="DM4" s="1392"/>
      <c r="DN4" s="1393"/>
      <c r="DO4" s="1391"/>
      <c r="DP4" s="1402">
        <v>1</v>
      </c>
      <c r="DQ4" s="1402"/>
      <c r="DR4" s="1564"/>
      <c r="DS4" s="1402"/>
      <c r="DT4" s="1402">
        <v>1</v>
      </c>
      <c r="DU4" s="1346"/>
      <c r="DV4" s="1402">
        <v>1</v>
      </c>
      <c r="DW4" s="1402">
        <v>1</v>
      </c>
      <c r="DX4" s="1402">
        <v>1</v>
      </c>
      <c r="DY4" s="1402"/>
      <c r="DZ4" s="1402"/>
      <c r="EA4" s="1402">
        <v>1</v>
      </c>
      <c r="EB4" s="1402"/>
      <c r="EC4" s="1402"/>
      <c r="ED4" s="1346"/>
      <c r="EE4" s="1391"/>
      <c r="EF4" s="1389"/>
      <c r="EG4" s="1346"/>
      <c r="EH4" s="1346">
        <v>1</v>
      </c>
      <c r="EI4" s="1346"/>
      <c r="EJ4" s="1455"/>
      <c r="EK4" s="1346"/>
      <c r="EL4" s="1346">
        <v>1</v>
      </c>
      <c r="EM4" s="1346"/>
      <c r="EN4" s="1346"/>
      <c r="EO4" s="1346"/>
      <c r="EP4" s="1392"/>
      <c r="EQ4" s="1346"/>
      <c r="ER4" s="1346"/>
      <c r="ES4" s="1346"/>
      <c r="ET4" s="1346"/>
      <c r="EU4" s="1504"/>
      <c r="EV4" s="1504"/>
      <c r="EW4" s="1346"/>
      <c r="EX4" s="1346"/>
      <c r="EY4" s="1346">
        <v>1</v>
      </c>
      <c r="EZ4" s="1392">
        <v>1</v>
      </c>
      <c r="FA4" s="1392">
        <v>1</v>
      </c>
      <c r="FB4" s="1392">
        <v>1</v>
      </c>
      <c r="FC4" s="1392">
        <v>1</v>
      </c>
      <c r="FD4" s="1401">
        <v>1</v>
      </c>
      <c r="FE4" s="1402">
        <v>1</v>
      </c>
      <c r="FF4" s="218">
        <f>SUM(D4+M4+Q4+AG4+AJ4+AM4+AR4+AU4+AZ4+BC4+BF4+BI4+BN4+BR4+CA4+CF4+CI4+CL4+CQ4+CT4+CW4+DB4+DG4+DJ4+DO4+DS4+DZ4+EC4+EF4+EI4+ER4+EW4)</f>
        <v>0</v>
      </c>
      <c r="FG4" s="396">
        <f>SUM(G4+N4+R4+AB4+AE4+AH4+AK4+AN4+AP4+AS4+AV4+AX4+BA4+BD4+BG4+BJ4+BL4+BP4+BS4+CB4+CD4+CG4+CJ4+CM4+CO4+CR4+CU4+CX4+CZ4+DC4+DE4+DH4+DK4+DP4+DT4+DY4+EA4+ED4+EG4+EK4+ES4)</f>
        <v>17</v>
      </c>
      <c r="FH4" s="396">
        <f>SUM(C4+L4+O4+S4+AC4+AF4+AI4+AL4+AO4+AQ4+AT4+AW4+AY4+BB4+BH4+BK4+BM4+BQ4+BT4+CC4+CE4+CH4+CK4+CN4+CP4+CS4+CY4+DA4+DD4+DF4+DI4+DN4+DQ4+DU4+EB4+EE4+EH4+EL4+ET4+EX4)</f>
        <v>14</v>
      </c>
      <c r="FI4" s="396">
        <f>SUM(E4+P4+AD4+BH4+BO4+CV4+DR4+EJ4+EU4+EV4)</f>
        <v>2</v>
      </c>
      <c r="FJ4" s="396">
        <f>SUM(F4)</f>
        <v>0</v>
      </c>
      <c r="FK4" s="396">
        <f>SUM(H4+I4+J4+K4+T4+U4+V4+W4+X4+Y4+Z4+AA4+BU4+BV4+BW4+BX4+BY4+BZ4+DL4+DM4+DV4+DW4+DX4+EM4+EN4+EO4+EP4+EQ4+EY4+EZ4+FA4+FB4+FC4+FD4+FE4)</f>
        <v>10</v>
      </c>
      <c r="FL4" s="1291">
        <f>SUM(FF4:FK4)</f>
        <v>43</v>
      </c>
      <c r="FM4" s="1347" t="str">
        <f>IF(FL4=0,1,"")</f>
        <v/>
      </c>
      <c r="FN4" s="1347" t="str">
        <f>IF((FL4&gt;0)*AND(FL4&lt;6),1,"")</f>
        <v/>
      </c>
      <c r="FO4" s="1347" t="str">
        <f>IF((FL4&gt;5)*AND(FL4&lt;11),1,"")</f>
        <v/>
      </c>
      <c r="FP4" s="1347" t="str">
        <f>IF((FL4&gt;10)*AND(FL4&lt;21),1,"")</f>
        <v/>
      </c>
      <c r="FQ4" s="1347" t="str">
        <f>IF((FL4&gt;20)*AND(FL4&lt;31),1,"")</f>
        <v/>
      </c>
      <c r="FR4" s="1347" t="str">
        <f>IF((FL4&gt;30)*AND(FL4&lt;41),1,"")</f>
        <v/>
      </c>
      <c r="FS4" s="1347">
        <f>IF((FL4&gt;40)*AND(FL4&lt;51),1,"")</f>
        <v>1</v>
      </c>
      <c r="FT4" s="1347" t="str">
        <f>IF((FL4&gt;50)*AND(FL4&lt;61),1,"")</f>
        <v/>
      </c>
      <c r="FU4" s="1347" t="str">
        <f>IF((FL4&gt;60)*AND(FL4&lt;71),1,"")</f>
        <v/>
      </c>
      <c r="FV4" s="1347" t="str">
        <f>IF((FL4&gt;70)*AND(FL4&lt;81),1,"")</f>
        <v/>
      </c>
      <c r="FW4" s="1347" t="str">
        <f>IF((FL4&gt;80)*AND(FL4&lt;91),1,"")</f>
        <v/>
      </c>
    </row>
    <row r="5" spans="1:179" ht="16.5" thickBot="1" x14ac:dyDescent="0.3">
      <c r="A5" s="1338">
        <v>2</v>
      </c>
      <c r="B5" s="1359" t="s">
        <v>445</v>
      </c>
      <c r="C5" s="1288"/>
      <c r="D5" s="1346"/>
      <c r="E5" s="1400"/>
      <c r="F5" s="1514"/>
      <c r="G5" s="1346"/>
      <c r="H5" s="1346"/>
      <c r="I5" s="1346"/>
      <c r="J5" s="1346"/>
      <c r="K5" s="1346"/>
      <c r="L5" s="1346"/>
      <c r="M5" s="1346"/>
      <c r="N5" s="1346"/>
      <c r="O5" s="1346"/>
      <c r="P5" s="1400"/>
      <c r="Q5" s="1346"/>
      <c r="R5" s="1346"/>
      <c r="S5" s="1346"/>
      <c r="T5" s="1392"/>
      <c r="U5" s="1392"/>
      <c r="V5" s="1392"/>
      <c r="W5" s="1392"/>
      <c r="X5" s="1392"/>
      <c r="Y5" s="1392"/>
      <c r="Z5" s="1392"/>
      <c r="AA5" s="1392"/>
      <c r="AB5" s="1392"/>
      <c r="AC5" s="1393"/>
      <c r="AD5" s="1400"/>
      <c r="AE5" s="1346"/>
      <c r="AF5" s="1346"/>
      <c r="AG5" s="1346"/>
      <c r="AH5" s="1346"/>
      <c r="AI5" s="1346"/>
      <c r="AJ5" s="1346"/>
      <c r="AK5" s="1346"/>
      <c r="AL5" s="1346"/>
      <c r="AM5" s="1346"/>
      <c r="AN5" s="1346"/>
      <c r="AO5" s="1393"/>
      <c r="AP5" s="1406"/>
      <c r="AQ5" s="1394"/>
      <c r="AR5" s="1394"/>
      <c r="AS5" s="1394"/>
      <c r="AT5" s="1394"/>
      <c r="AU5" s="1394"/>
      <c r="AV5" s="1394"/>
      <c r="AW5" s="1407"/>
      <c r="AX5" s="1407"/>
      <c r="AY5" s="1407"/>
      <c r="AZ5" s="1407"/>
      <c r="BA5" s="1408"/>
      <c r="BB5" s="1394"/>
      <c r="BC5" s="1409"/>
      <c r="BD5" s="1394"/>
      <c r="BE5" s="1394"/>
      <c r="BF5" s="1394"/>
      <c r="BG5" s="1409"/>
      <c r="BH5" s="1504"/>
      <c r="BI5" s="1394"/>
      <c r="BJ5" s="1394"/>
      <c r="BK5" s="1408"/>
      <c r="BL5" s="1406"/>
      <c r="BM5" s="1394"/>
      <c r="BN5" s="1394"/>
      <c r="BO5" s="1504">
        <v>1</v>
      </c>
      <c r="BP5" s="1409"/>
      <c r="BQ5" s="1394"/>
      <c r="BR5" s="1394"/>
      <c r="BS5" s="1394"/>
      <c r="BT5" s="1394"/>
      <c r="BU5" s="1394"/>
      <c r="BV5" s="1394"/>
      <c r="BW5" s="1394"/>
      <c r="BX5" s="1394"/>
      <c r="BY5" s="1394"/>
      <c r="BZ5" s="1394"/>
      <c r="CA5" s="1394"/>
      <c r="CB5" s="1394"/>
      <c r="CC5" s="1394"/>
      <c r="CD5" s="1408"/>
      <c r="CE5" s="1406"/>
      <c r="CF5" s="1394"/>
      <c r="CG5" s="1394"/>
      <c r="CH5" s="1394"/>
      <c r="CI5" s="1394"/>
      <c r="CJ5" s="1394"/>
      <c r="CK5" s="1394"/>
      <c r="CL5" s="1394"/>
      <c r="CM5" s="1394"/>
      <c r="CN5" s="1394"/>
      <c r="CO5" s="1408"/>
      <c r="CP5" s="1391"/>
      <c r="CQ5" s="1346"/>
      <c r="CR5" s="1346"/>
      <c r="CS5" s="1392"/>
      <c r="CT5" s="1346"/>
      <c r="CU5" s="1346"/>
      <c r="CV5" s="1504"/>
      <c r="CW5" s="1346"/>
      <c r="CX5" s="1346"/>
      <c r="CY5" s="1346"/>
      <c r="CZ5" s="1346"/>
      <c r="DA5" s="1346"/>
      <c r="DB5" s="1391"/>
      <c r="DC5" s="1346"/>
      <c r="DD5" s="1346"/>
      <c r="DE5" s="1346"/>
      <c r="DF5" s="1346"/>
      <c r="DG5" s="1346"/>
      <c r="DH5" s="1392"/>
      <c r="DI5" s="1392"/>
      <c r="DJ5" s="1392"/>
      <c r="DK5" s="1392"/>
      <c r="DL5" s="1392">
        <v>1</v>
      </c>
      <c r="DM5" s="1392">
        <v>1</v>
      </c>
      <c r="DN5" s="1393"/>
      <c r="DO5" s="1391"/>
      <c r="DP5" s="1394"/>
      <c r="DQ5" s="1394"/>
      <c r="DR5" s="1564"/>
      <c r="DS5" s="1394"/>
      <c r="DT5" s="1394"/>
      <c r="DU5" s="1394"/>
      <c r="DV5" s="1394"/>
      <c r="DW5" s="1394"/>
      <c r="DX5" s="1394"/>
      <c r="DY5" s="1394"/>
      <c r="DZ5" s="1394"/>
      <c r="EA5" s="1394"/>
      <c r="EB5" s="1394"/>
      <c r="EC5" s="1394"/>
      <c r="ED5" s="1408"/>
      <c r="EE5" s="1391"/>
      <c r="EF5" s="1389"/>
      <c r="EG5" s="1346"/>
      <c r="EH5" s="1346"/>
      <c r="EI5" s="1346"/>
      <c r="EJ5" s="1455"/>
      <c r="EK5" s="1346"/>
      <c r="EL5" s="1346"/>
      <c r="EM5" s="1346"/>
      <c r="EN5" s="1346"/>
      <c r="EO5" s="1346"/>
      <c r="EP5" s="1392"/>
      <c r="EQ5" s="1346"/>
      <c r="ER5" s="1346"/>
      <c r="ES5" s="1346"/>
      <c r="ET5" s="1346"/>
      <c r="EU5" s="1504"/>
      <c r="EV5" s="1504"/>
      <c r="EW5" s="1346"/>
      <c r="EX5" s="1346"/>
      <c r="EY5" s="1346"/>
      <c r="EZ5" s="1392"/>
      <c r="FA5" s="1392"/>
      <c r="FB5" s="1392"/>
      <c r="FC5" s="1392"/>
      <c r="FD5" s="1406"/>
      <c r="FE5" s="1394"/>
      <c r="FF5" s="218">
        <f t="shared" ref="FF5:FF69" si="0">SUM(D5+M5+Q5+AG5+AJ5+AM5+AR5+AU5+AZ5+BC5+BF5+BI5+BN5+BR5+CA5+CF5+CI5+CL5+CQ5+CT5+CW5+DB5+DG5+DJ5+DO5+DS5+DZ5+EC5+EF5+EI5+ER5+EW5)</f>
        <v>0</v>
      </c>
      <c r="FG5" s="396">
        <f t="shared" ref="FG5:FG69" si="1">SUM(G5+N5+R5+AB5+AE5+AH5+AK5+AN5+AP5+AS5+AV5+AX5+BA5+BD5+BG5+BJ5+BL5+BP5+BS5+CB5+CD5+CG5+CJ5+CM5+CO5+CR5+CU5+CX5+CZ5+DC5+DE5+DH5+DK5+DP5+DT5+DY5+EA5+ED5+EG5+EK5+ES5)</f>
        <v>0</v>
      </c>
      <c r="FH5" s="396">
        <f t="shared" ref="FH5:FH69" si="2">SUM(C5+L5+O5+S5+AC5+AF5+AI5+AL5+AO5+AQ5+AT5+AW5+AY5+BB5+BH5+BK5+BM5+BQ5+BT5+CC5+CE5+CH5+CK5+CN5+CP5+CS5+CY5+DA5+DD5+DF5+DI5+DN5+DQ5+DU5+EB5+EE5+EH5+EL5+ET5+EX5)</f>
        <v>0</v>
      </c>
      <c r="FI5" s="396">
        <f t="shared" ref="FI5:FI69" si="3">SUM(E5+P5+AD5+BH5+BO5+CV5+DR5+EJ5+EU5+EV5)</f>
        <v>1</v>
      </c>
      <c r="FJ5" s="396">
        <f t="shared" ref="FJ5:FJ69" si="4">SUM(F5)</f>
        <v>0</v>
      </c>
      <c r="FK5" s="396">
        <f t="shared" ref="FK5:FK69" si="5">SUM(H5+I5+J5+K5+T5+U5+V5+W5+X5+Y5+Z5+AA5+BU5+BV5+BW5+BX5+BY5+BZ5+DL5+DM5+DV5+DW5+DX5+EM5+EN5+EO5+EP5+EQ5+EY5+EZ5+FA5+FB5+FC5+FD5+FE5)</f>
        <v>2</v>
      </c>
      <c r="FL5" s="1291">
        <f t="shared" ref="FL5:FL70" si="6">SUM(FF5:FK5)</f>
        <v>3</v>
      </c>
      <c r="FM5" s="1347" t="str">
        <f t="shared" ref="FM5:FM70" si="7">IF(FL5=0,1,"")</f>
        <v/>
      </c>
      <c r="FN5" s="1347">
        <f t="shared" ref="FN5:FN70" si="8">IF((FL5&gt;0)*AND(FL5&lt;6),1,"")</f>
        <v>1</v>
      </c>
      <c r="FO5" s="1347" t="str">
        <f t="shared" ref="FO5:FO70" si="9">IF((FL5&gt;5)*AND(FL5&lt;11),1,"")</f>
        <v/>
      </c>
      <c r="FP5" s="1347" t="str">
        <f t="shared" ref="FP5:FP70" si="10">IF((FL5&gt;10)*AND(FL5&lt;21),1,"")</f>
        <v/>
      </c>
      <c r="FQ5" s="1347" t="str">
        <f t="shared" ref="FQ5:FQ70" si="11">IF((FL5&gt;20)*AND(FL5&lt;31),1,"")</f>
        <v/>
      </c>
      <c r="FR5" s="1347" t="str">
        <f t="shared" ref="FR5:FR70" si="12">IF((FL5&gt;30)*AND(FL5&lt;41),1,"")</f>
        <v/>
      </c>
      <c r="FS5" s="1347" t="str">
        <f t="shared" ref="FS5:FS70" si="13">IF((FL5&gt;40)*AND(FL5&lt;51),1,"")</f>
        <v/>
      </c>
      <c r="FT5" s="1347" t="str">
        <f t="shared" ref="FT5:FT70" si="14">IF((FL5&gt;50)*AND(FL5&lt;61),1,"")</f>
        <v/>
      </c>
      <c r="FU5" s="1347" t="str">
        <f t="shared" ref="FU5:FU70" si="15">IF((FL5&gt;60)*AND(FL5&lt;71),1,"")</f>
        <v/>
      </c>
      <c r="FV5" s="1347" t="str">
        <f t="shared" ref="FV5:FV68" si="16">IF((FL5&gt;70)*AND(FL5&lt;81),1,"")</f>
        <v/>
      </c>
      <c r="FW5" s="1347" t="str">
        <f t="shared" ref="FW5:FW68" si="17">IF((FL5&gt;80)*AND(FL5&lt;91),1,"")</f>
        <v/>
      </c>
    </row>
    <row r="6" spans="1:179" ht="16.5" thickBot="1" x14ac:dyDescent="0.3">
      <c r="A6" s="1338">
        <v>3</v>
      </c>
      <c r="B6" s="1152" t="s">
        <v>1450</v>
      </c>
      <c r="C6" s="1288"/>
      <c r="D6" s="1346"/>
      <c r="E6" s="1400"/>
      <c r="F6" s="1514"/>
      <c r="G6" s="1346"/>
      <c r="H6" s="1346"/>
      <c r="I6" s="1346"/>
      <c r="J6" s="1346"/>
      <c r="K6" s="1346"/>
      <c r="L6" s="1346"/>
      <c r="M6" s="1346"/>
      <c r="N6" s="1346"/>
      <c r="O6" s="1346"/>
      <c r="P6" s="1400"/>
      <c r="Q6" s="1346"/>
      <c r="R6" s="1346"/>
      <c r="S6" s="1346"/>
      <c r="T6" s="1392"/>
      <c r="U6" s="1392"/>
      <c r="V6" s="1392"/>
      <c r="W6" s="1392"/>
      <c r="X6" s="1392"/>
      <c r="Y6" s="1392"/>
      <c r="Z6" s="1392"/>
      <c r="AA6" s="1392"/>
      <c r="AB6" s="1392"/>
      <c r="AC6" s="1393"/>
      <c r="AD6" s="1400"/>
      <c r="AE6" s="1346"/>
      <c r="AF6" s="1346"/>
      <c r="AG6" s="1346"/>
      <c r="AH6" s="1346"/>
      <c r="AI6" s="1346"/>
      <c r="AJ6" s="1346"/>
      <c r="AK6" s="1346"/>
      <c r="AL6" s="1346"/>
      <c r="AM6" s="1346"/>
      <c r="AN6" s="1346"/>
      <c r="AO6" s="1393"/>
      <c r="AP6" s="1391"/>
      <c r="AQ6" s="1346"/>
      <c r="AR6" s="1346"/>
      <c r="AS6" s="1346"/>
      <c r="AT6" s="1346"/>
      <c r="AU6" s="1346"/>
      <c r="AV6" s="1346"/>
      <c r="AW6" s="1392"/>
      <c r="AX6" s="1392"/>
      <c r="AY6" s="1392"/>
      <c r="AZ6" s="1392"/>
      <c r="BA6" s="1393"/>
      <c r="BB6" s="1346"/>
      <c r="BC6" s="1389">
        <v>1</v>
      </c>
      <c r="BD6" s="1346"/>
      <c r="BE6" s="1346"/>
      <c r="BF6" s="1346"/>
      <c r="BG6" s="1389"/>
      <c r="BH6" s="1505">
        <v>1</v>
      </c>
      <c r="BI6" s="1346"/>
      <c r="BJ6" s="1346"/>
      <c r="BK6" s="1393"/>
      <c r="BL6" s="1391"/>
      <c r="BM6" s="1346"/>
      <c r="BN6" s="1346"/>
      <c r="BO6" s="1504">
        <v>1</v>
      </c>
      <c r="BP6" s="1389"/>
      <c r="BQ6" s="1346"/>
      <c r="BR6" s="1346"/>
      <c r="BS6" s="1346"/>
      <c r="BT6" s="1346"/>
      <c r="BU6" s="1346"/>
      <c r="BV6" s="1346"/>
      <c r="BW6" s="1346"/>
      <c r="BX6" s="1346"/>
      <c r="BY6" s="1346"/>
      <c r="BZ6" s="1346"/>
      <c r="CA6" s="1346"/>
      <c r="CB6" s="1346"/>
      <c r="CC6" s="1346"/>
      <c r="CD6" s="1393"/>
      <c r="CE6" s="1391">
        <v>1</v>
      </c>
      <c r="CF6" s="1346"/>
      <c r="CG6" s="1346"/>
      <c r="CH6" s="1346"/>
      <c r="CI6" s="1346"/>
      <c r="CJ6" s="1346"/>
      <c r="CK6" s="1346"/>
      <c r="CL6" s="1346"/>
      <c r="CM6" s="1346"/>
      <c r="CN6" s="1346"/>
      <c r="CO6" s="1393"/>
      <c r="CP6" s="1391"/>
      <c r="CQ6" s="1346"/>
      <c r="CR6" s="1346"/>
      <c r="CS6" s="1392"/>
      <c r="CT6" s="1346"/>
      <c r="CU6" s="1346"/>
      <c r="CV6" s="1504"/>
      <c r="CW6" s="1346"/>
      <c r="CX6" s="1346"/>
      <c r="CY6" s="1346"/>
      <c r="CZ6" s="1346"/>
      <c r="DA6" s="1393"/>
      <c r="DB6" s="1391"/>
      <c r="DC6" s="1346"/>
      <c r="DD6" s="1346"/>
      <c r="DE6" s="1346"/>
      <c r="DF6" s="1346"/>
      <c r="DG6" s="1346"/>
      <c r="DH6" s="1392"/>
      <c r="DI6" s="1392"/>
      <c r="DJ6" s="1392"/>
      <c r="DK6" s="1392"/>
      <c r="DL6" s="1392">
        <v>1</v>
      </c>
      <c r="DM6" s="1392">
        <v>1</v>
      </c>
      <c r="DN6" s="1393"/>
      <c r="DO6" s="1391"/>
      <c r="DP6" s="1346"/>
      <c r="DQ6" s="1346"/>
      <c r="DR6" s="1564"/>
      <c r="DS6" s="1346"/>
      <c r="DT6" s="1346"/>
      <c r="DU6" s="1346"/>
      <c r="DV6" s="1346"/>
      <c r="DW6" s="1346"/>
      <c r="DX6" s="1346"/>
      <c r="DY6" s="1346"/>
      <c r="DZ6" s="1346"/>
      <c r="EA6" s="1346"/>
      <c r="EB6" s="1346"/>
      <c r="EC6" s="1346"/>
      <c r="ED6" s="1393"/>
      <c r="EE6" s="1391"/>
      <c r="EF6" s="1389"/>
      <c r="EG6" s="1346"/>
      <c r="EH6" s="1346"/>
      <c r="EI6" s="1346"/>
      <c r="EJ6" s="1455"/>
      <c r="EK6" s="1346"/>
      <c r="EL6" s="1346"/>
      <c r="EM6" s="1346"/>
      <c r="EN6" s="1346"/>
      <c r="EO6" s="1346"/>
      <c r="EP6" s="1392"/>
      <c r="EQ6" s="1346"/>
      <c r="ER6" s="1346"/>
      <c r="ES6" s="1346"/>
      <c r="ET6" s="1346"/>
      <c r="EU6" s="1504"/>
      <c r="EV6" s="1504"/>
      <c r="EW6" s="1346"/>
      <c r="EX6" s="1346"/>
      <c r="EY6" s="1346"/>
      <c r="EZ6" s="1392"/>
      <c r="FA6" s="1392"/>
      <c r="FB6" s="1392"/>
      <c r="FC6" s="1392"/>
      <c r="FD6" s="1391"/>
      <c r="FE6" s="1346"/>
      <c r="FF6" s="218">
        <f t="shared" si="0"/>
        <v>1</v>
      </c>
      <c r="FG6" s="396">
        <f t="shared" si="1"/>
        <v>0</v>
      </c>
      <c r="FH6" s="396">
        <f t="shared" si="2"/>
        <v>2</v>
      </c>
      <c r="FI6" s="396">
        <f t="shared" si="3"/>
        <v>2</v>
      </c>
      <c r="FJ6" s="396">
        <f t="shared" si="4"/>
        <v>0</v>
      </c>
      <c r="FK6" s="396">
        <f t="shared" si="5"/>
        <v>2</v>
      </c>
      <c r="FL6" s="1291">
        <f t="shared" si="6"/>
        <v>7</v>
      </c>
      <c r="FM6" s="1347" t="str">
        <f t="shared" si="7"/>
        <v/>
      </c>
      <c r="FN6" s="1347" t="str">
        <f t="shared" si="8"/>
        <v/>
      </c>
      <c r="FO6" s="1347">
        <f t="shared" si="9"/>
        <v>1</v>
      </c>
      <c r="FP6" s="1347" t="str">
        <f t="shared" si="10"/>
        <v/>
      </c>
      <c r="FQ6" s="1347" t="str">
        <f t="shared" si="11"/>
        <v/>
      </c>
      <c r="FR6" s="1347" t="str">
        <f t="shared" si="12"/>
        <v/>
      </c>
      <c r="FS6" s="1347" t="str">
        <f t="shared" si="13"/>
        <v/>
      </c>
      <c r="FT6" s="1347" t="str">
        <f t="shared" si="14"/>
        <v/>
      </c>
      <c r="FU6" s="1347" t="str">
        <f t="shared" si="15"/>
        <v/>
      </c>
      <c r="FV6" s="1347" t="str">
        <f t="shared" si="16"/>
        <v/>
      </c>
      <c r="FW6" s="1347" t="str">
        <f t="shared" si="17"/>
        <v/>
      </c>
    </row>
    <row r="7" spans="1:179" ht="16.5" thickBot="1" x14ac:dyDescent="0.3">
      <c r="A7" s="1338">
        <v>4</v>
      </c>
      <c r="B7" s="1152" t="s">
        <v>1790</v>
      </c>
      <c r="C7" s="1288"/>
      <c r="D7" s="1346"/>
      <c r="E7" s="1400"/>
      <c r="F7" s="1514"/>
      <c r="G7" s="1346"/>
      <c r="H7" s="1346"/>
      <c r="I7" s="1346"/>
      <c r="J7" s="1346"/>
      <c r="K7" s="1346"/>
      <c r="L7" s="1346"/>
      <c r="M7" s="1346"/>
      <c r="N7" s="1346"/>
      <c r="O7" s="1346"/>
      <c r="P7" s="1400"/>
      <c r="Q7" s="1346"/>
      <c r="R7" s="1346">
        <v>1</v>
      </c>
      <c r="S7" s="1346"/>
      <c r="T7" s="1392"/>
      <c r="U7" s="1392"/>
      <c r="V7" s="1392"/>
      <c r="W7" s="1392"/>
      <c r="X7" s="1392"/>
      <c r="Y7" s="1392"/>
      <c r="Z7" s="1392"/>
      <c r="AA7" s="1392"/>
      <c r="AB7" s="1392">
        <v>1</v>
      </c>
      <c r="AC7" s="1393"/>
      <c r="AD7" s="1400"/>
      <c r="AE7" s="1346">
        <v>1</v>
      </c>
      <c r="AF7" s="1346"/>
      <c r="AG7" s="1346"/>
      <c r="AH7" s="1346">
        <v>1</v>
      </c>
      <c r="AI7" s="1346"/>
      <c r="AJ7" s="1346"/>
      <c r="AK7" s="1346">
        <v>1</v>
      </c>
      <c r="AL7" s="1346"/>
      <c r="AM7" s="1346"/>
      <c r="AN7" s="1346"/>
      <c r="AO7" s="1393"/>
      <c r="AP7" s="1391"/>
      <c r="AQ7" s="1346">
        <v>1</v>
      </c>
      <c r="AR7" s="1346"/>
      <c r="AS7" s="1346">
        <v>1</v>
      </c>
      <c r="AT7" s="1346"/>
      <c r="AU7" s="1346"/>
      <c r="AV7" s="1346"/>
      <c r="AW7" s="1392"/>
      <c r="AX7" s="1392">
        <v>1</v>
      </c>
      <c r="AY7" s="1392"/>
      <c r="AZ7" s="1392"/>
      <c r="BA7" s="1393"/>
      <c r="BB7" s="1346"/>
      <c r="BC7" s="1389"/>
      <c r="BD7" s="1346"/>
      <c r="BE7" s="1346"/>
      <c r="BF7" s="1346"/>
      <c r="BG7" s="1389"/>
      <c r="BH7" s="1504"/>
      <c r="BI7" s="1346"/>
      <c r="BJ7" s="1346"/>
      <c r="BK7" s="1393"/>
      <c r="BL7" s="1391"/>
      <c r="BM7" s="1346"/>
      <c r="BN7" s="1390">
        <v>1</v>
      </c>
      <c r="BO7" s="1504">
        <v>1</v>
      </c>
      <c r="BP7" s="1389"/>
      <c r="BQ7" s="1346"/>
      <c r="BR7" s="1346"/>
      <c r="BS7" s="1346"/>
      <c r="BT7" s="1346"/>
      <c r="BU7" s="1346">
        <v>1</v>
      </c>
      <c r="BV7" s="1346">
        <v>1</v>
      </c>
      <c r="BW7" s="1346">
        <v>1</v>
      </c>
      <c r="BX7" s="1346">
        <v>1</v>
      </c>
      <c r="BY7" s="1346">
        <v>1</v>
      </c>
      <c r="BZ7" s="1346">
        <v>1</v>
      </c>
      <c r="CA7" s="1346"/>
      <c r="CB7" s="1346"/>
      <c r="CC7" s="1346"/>
      <c r="CD7" s="1393"/>
      <c r="CE7" s="1391"/>
      <c r="CF7" s="1346"/>
      <c r="CG7" s="1346"/>
      <c r="CH7" s="1390">
        <v>1</v>
      </c>
      <c r="CI7" s="1346"/>
      <c r="CJ7" s="1346">
        <v>1</v>
      </c>
      <c r="CK7" s="1346"/>
      <c r="CL7" s="1346"/>
      <c r="CM7" s="1346">
        <v>1</v>
      </c>
      <c r="CN7" s="1346"/>
      <c r="CO7" s="1393">
        <v>1</v>
      </c>
      <c r="CP7" s="1391"/>
      <c r="CQ7" s="1346"/>
      <c r="CR7" s="1346"/>
      <c r="CS7" s="1392"/>
      <c r="CT7" s="1346"/>
      <c r="CU7" s="1346"/>
      <c r="CV7" s="1504"/>
      <c r="CW7" s="1346"/>
      <c r="CX7" s="1346"/>
      <c r="CY7" s="1346">
        <v>1</v>
      </c>
      <c r="CZ7" s="1346"/>
      <c r="DA7" s="1346"/>
      <c r="DB7" s="1391">
        <v>1</v>
      </c>
      <c r="DC7" s="1346">
        <v>1</v>
      </c>
      <c r="DD7" s="1346"/>
      <c r="DE7" s="1346"/>
      <c r="DF7" s="1346"/>
      <c r="DG7" s="1346"/>
      <c r="DH7" s="1392"/>
      <c r="DI7" s="1392"/>
      <c r="DJ7" s="1392"/>
      <c r="DK7" s="1392">
        <v>1</v>
      </c>
      <c r="DL7" s="1392"/>
      <c r="DM7" s="1392"/>
      <c r="DN7" s="1346"/>
      <c r="DO7" s="1391"/>
      <c r="DP7" s="1346">
        <v>1</v>
      </c>
      <c r="DQ7" s="1346"/>
      <c r="DR7" s="1564"/>
      <c r="DS7" s="1346"/>
      <c r="DT7" s="1346"/>
      <c r="DU7" s="1346"/>
      <c r="DV7" s="1346"/>
      <c r="DW7" s="1346"/>
      <c r="DX7" s="1346"/>
      <c r="DY7" s="1346"/>
      <c r="DZ7" s="1346"/>
      <c r="EA7" s="1346"/>
      <c r="EB7" s="1346"/>
      <c r="EC7" s="1346"/>
      <c r="ED7" s="1393"/>
      <c r="EE7" s="1391"/>
      <c r="EF7" s="1389"/>
      <c r="EG7" s="1346"/>
      <c r="EH7" s="1346">
        <v>1</v>
      </c>
      <c r="EI7" s="1346"/>
      <c r="EJ7" s="1455"/>
      <c r="EK7" s="1346"/>
      <c r="EL7" s="1346"/>
      <c r="EM7" s="1346"/>
      <c r="EN7" s="1346"/>
      <c r="EO7" s="1346"/>
      <c r="EP7" s="1392"/>
      <c r="EQ7" s="1346"/>
      <c r="ER7" s="1346"/>
      <c r="ES7" s="1346"/>
      <c r="ET7" s="1346"/>
      <c r="EU7" s="1504"/>
      <c r="EV7" s="1504"/>
      <c r="EW7" s="1346"/>
      <c r="EX7" s="1346"/>
      <c r="EY7" s="1346"/>
      <c r="EZ7" s="1392"/>
      <c r="FA7" s="1392"/>
      <c r="FB7" s="1392"/>
      <c r="FC7" s="1392"/>
      <c r="FD7" s="1391"/>
      <c r="FE7" s="1346"/>
      <c r="FF7" s="218">
        <f t="shared" si="0"/>
        <v>2</v>
      </c>
      <c r="FG7" s="396">
        <f t="shared" si="1"/>
        <v>13</v>
      </c>
      <c r="FH7" s="396">
        <f t="shared" si="2"/>
        <v>4</v>
      </c>
      <c r="FI7" s="396">
        <f t="shared" si="3"/>
        <v>1</v>
      </c>
      <c r="FJ7" s="396">
        <f t="shared" si="4"/>
        <v>0</v>
      </c>
      <c r="FK7" s="396">
        <f t="shared" si="5"/>
        <v>6</v>
      </c>
      <c r="FL7" s="1291">
        <f t="shared" si="6"/>
        <v>26</v>
      </c>
      <c r="FM7" s="1347" t="str">
        <f t="shared" si="7"/>
        <v/>
      </c>
      <c r="FN7" s="1347" t="str">
        <f t="shared" si="8"/>
        <v/>
      </c>
      <c r="FO7" s="1347" t="str">
        <f t="shared" si="9"/>
        <v/>
      </c>
      <c r="FP7" s="1347" t="str">
        <f t="shared" si="10"/>
        <v/>
      </c>
      <c r="FQ7" s="1347">
        <f t="shared" si="11"/>
        <v>1</v>
      </c>
      <c r="FR7" s="1347" t="str">
        <f t="shared" si="12"/>
        <v/>
      </c>
      <c r="FS7" s="1347" t="str">
        <f t="shared" si="13"/>
        <v/>
      </c>
      <c r="FT7" s="1347" t="str">
        <f t="shared" si="14"/>
        <v/>
      </c>
      <c r="FU7" s="1347" t="str">
        <f t="shared" si="15"/>
        <v/>
      </c>
      <c r="FV7" s="1347" t="str">
        <f t="shared" si="16"/>
        <v/>
      </c>
      <c r="FW7" s="1347" t="str">
        <f t="shared" si="17"/>
        <v/>
      </c>
    </row>
    <row r="8" spans="1:179" ht="16.5" thickBot="1" x14ac:dyDescent="0.3">
      <c r="A8" s="1338">
        <v>5</v>
      </c>
      <c r="B8" s="1152" t="s">
        <v>1791</v>
      </c>
      <c r="C8" s="1288"/>
      <c r="D8" s="1346"/>
      <c r="E8" s="1400"/>
      <c r="F8" s="1514"/>
      <c r="G8" s="1346"/>
      <c r="H8" s="1346"/>
      <c r="I8" s="1346"/>
      <c r="J8" s="1346"/>
      <c r="K8" s="1346"/>
      <c r="L8" s="1346"/>
      <c r="M8" s="1346">
        <v>1</v>
      </c>
      <c r="N8" s="1346"/>
      <c r="O8" s="1346"/>
      <c r="P8" s="1400"/>
      <c r="Q8" s="1346">
        <v>1</v>
      </c>
      <c r="R8" s="1346"/>
      <c r="S8" s="1346"/>
      <c r="T8" s="1392"/>
      <c r="U8" s="1392"/>
      <c r="V8" s="1392"/>
      <c r="W8" s="1392"/>
      <c r="X8" s="1392"/>
      <c r="Y8" s="1392"/>
      <c r="Z8" s="1392"/>
      <c r="AA8" s="1392"/>
      <c r="AB8" s="1392"/>
      <c r="AC8" s="1393"/>
      <c r="AD8" s="1400"/>
      <c r="AE8" s="1346"/>
      <c r="AF8" s="1346"/>
      <c r="AG8" s="1346">
        <v>1</v>
      </c>
      <c r="AH8" s="1346"/>
      <c r="AI8" s="1346"/>
      <c r="AJ8" s="1346">
        <v>1</v>
      </c>
      <c r="AK8" s="1346"/>
      <c r="AL8" s="1346"/>
      <c r="AM8" s="1346">
        <v>1</v>
      </c>
      <c r="AN8" s="1346"/>
      <c r="AO8" s="1393"/>
      <c r="AP8" s="1391"/>
      <c r="AQ8" s="1346"/>
      <c r="AR8" s="1346"/>
      <c r="AS8" s="1346"/>
      <c r="AT8" s="1346"/>
      <c r="AU8" s="1346"/>
      <c r="AV8" s="1346"/>
      <c r="AW8" s="1392"/>
      <c r="AX8" s="1392"/>
      <c r="AY8" s="1392"/>
      <c r="AZ8" s="1392"/>
      <c r="BA8" s="1393"/>
      <c r="BB8" s="1346"/>
      <c r="BC8" s="1389"/>
      <c r="BD8" s="1346"/>
      <c r="BE8" s="1346"/>
      <c r="BF8" s="1346"/>
      <c r="BG8" s="1389"/>
      <c r="BH8" s="1504">
        <v>1</v>
      </c>
      <c r="BI8" s="1346"/>
      <c r="BJ8" s="1346"/>
      <c r="BK8" s="1393"/>
      <c r="BL8" s="1391"/>
      <c r="BM8" s="1346"/>
      <c r="BN8" s="1346">
        <v>1</v>
      </c>
      <c r="BO8" s="1504">
        <v>1</v>
      </c>
      <c r="BP8" s="1389"/>
      <c r="BQ8" s="1346"/>
      <c r="BR8" s="1346">
        <v>1</v>
      </c>
      <c r="BS8" s="1346"/>
      <c r="BT8" s="1346"/>
      <c r="BU8" s="1346"/>
      <c r="BV8" s="1346"/>
      <c r="BW8" s="1346"/>
      <c r="BX8" s="1346"/>
      <c r="BY8" s="1346"/>
      <c r="BZ8" s="1346"/>
      <c r="CA8" s="1346"/>
      <c r="CB8" s="1346"/>
      <c r="CC8" s="1346"/>
      <c r="CD8" s="1393"/>
      <c r="CE8" s="1391"/>
      <c r="CF8" s="1346"/>
      <c r="CG8" s="1346"/>
      <c r="CH8" s="1346"/>
      <c r="CI8" s="1346">
        <v>1</v>
      </c>
      <c r="CJ8" s="1346"/>
      <c r="CK8" s="1346"/>
      <c r="CL8" s="1346">
        <v>1</v>
      </c>
      <c r="CM8" s="1346"/>
      <c r="CN8" s="1346"/>
      <c r="CO8" s="1393"/>
      <c r="CP8" s="1391"/>
      <c r="CQ8" s="1346"/>
      <c r="CR8" s="1346"/>
      <c r="CS8" s="1392"/>
      <c r="CT8" s="1346">
        <v>1</v>
      </c>
      <c r="CU8" s="1346"/>
      <c r="CV8" s="1504"/>
      <c r="CW8" s="1346">
        <v>1</v>
      </c>
      <c r="CX8" s="1346"/>
      <c r="CY8" s="1346">
        <v>1</v>
      </c>
      <c r="CZ8" s="1346"/>
      <c r="DA8" s="1346"/>
      <c r="DB8" s="1391"/>
      <c r="DC8" s="1346"/>
      <c r="DD8" s="1346"/>
      <c r="DE8" s="1346"/>
      <c r="DF8" s="1346"/>
      <c r="DG8" s="1346">
        <v>1</v>
      </c>
      <c r="DH8" s="1392"/>
      <c r="DI8" s="1392"/>
      <c r="DJ8" s="1392">
        <v>1</v>
      </c>
      <c r="DK8" s="1392"/>
      <c r="DL8" s="1392"/>
      <c r="DM8" s="1392"/>
      <c r="DN8" s="1393"/>
      <c r="DO8" s="1391"/>
      <c r="DP8" s="1346"/>
      <c r="DQ8" s="1346"/>
      <c r="DR8" s="1564"/>
      <c r="DS8" s="1346"/>
      <c r="DT8" s="1346"/>
      <c r="DU8" s="1346"/>
      <c r="DV8" s="1346"/>
      <c r="DW8" s="1346"/>
      <c r="DX8" s="1346"/>
      <c r="DY8" s="1346"/>
      <c r="DZ8" s="1346"/>
      <c r="EA8" s="1346"/>
      <c r="EB8" s="1346"/>
      <c r="EC8" s="1346">
        <v>1</v>
      </c>
      <c r="ED8" s="1393"/>
      <c r="EE8" s="1391"/>
      <c r="EF8" s="1389"/>
      <c r="EG8" s="1346"/>
      <c r="EH8" s="1346"/>
      <c r="EI8" s="1346">
        <v>1</v>
      </c>
      <c r="EJ8" s="1455"/>
      <c r="EK8" s="1346"/>
      <c r="EL8" s="1346"/>
      <c r="EM8" s="1346"/>
      <c r="EN8" s="1346"/>
      <c r="EO8" s="1346"/>
      <c r="EP8" s="1392"/>
      <c r="EQ8" s="1346"/>
      <c r="ER8" s="1346">
        <v>1</v>
      </c>
      <c r="ES8" s="1346"/>
      <c r="ET8" s="1346"/>
      <c r="EU8" s="1504"/>
      <c r="EV8" s="1504"/>
      <c r="EW8" s="1346">
        <v>1</v>
      </c>
      <c r="EX8" s="1346"/>
      <c r="EY8" s="1346"/>
      <c r="EZ8" s="1392"/>
      <c r="FA8" s="1392"/>
      <c r="FB8" s="1392"/>
      <c r="FC8" s="1392"/>
      <c r="FD8" s="1391"/>
      <c r="FE8" s="1346"/>
      <c r="FF8" s="218">
        <f t="shared" si="0"/>
        <v>17</v>
      </c>
      <c r="FG8" s="396">
        <f t="shared" si="1"/>
        <v>0</v>
      </c>
      <c r="FH8" s="396">
        <f t="shared" si="2"/>
        <v>2</v>
      </c>
      <c r="FI8" s="396">
        <f t="shared" si="3"/>
        <v>2</v>
      </c>
      <c r="FJ8" s="396">
        <f t="shared" si="4"/>
        <v>0</v>
      </c>
      <c r="FK8" s="396">
        <f t="shared" si="5"/>
        <v>0</v>
      </c>
      <c r="FL8" s="1291">
        <f t="shared" si="6"/>
        <v>21</v>
      </c>
      <c r="FM8" s="1347" t="str">
        <f t="shared" si="7"/>
        <v/>
      </c>
      <c r="FN8" s="1347" t="str">
        <f t="shared" si="8"/>
        <v/>
      </c>
      <c r="FO8" s="1347" t="str">
        <f t="shared" si="9"/>
        <v/>
      </c>
      <c r="FP8" s="1347" t="str">
        <f t="shared" si="10"/>
        <v/>
      </c>
      <c r="FQ8" s="1347">
        <f t="shared" si="11"/>
        <v>1</v>
      </c>
      <c r="FR8" s="1347" t="str">
        <f t="shared" si="12"/>
        <v/>
      </c>
      <c r="FS8" s="1347" t="str">
        <f t="shared" si="13"/>
        <v/>
      </c>
      <c r="FT8" s="1347" t="str">
        <f t="shared" si="14"/>
        <v/>
      </c>
      <c r="FU8" s="1347" t="str">
        <f t="shared" si="15"/>
        <v/>
      </c>
      <c r="FV8" s="1347" t="str">
        <f t="shared" si="16"/>
        <v/>
      </c>
      <c r="FW8" s="1347" t="str">
        <f t="shared" si="17"/>
        <v/>
      </c>
    </row>
    <row r="9" spans="1:179" ht="16.5" thickBot="1" x14ac:dyDescent="0.3">
      <c r="A9" s="1338">
        <v>6</v>
      </c>
      <c r="B9" s="1344" t="s">
        <v>420</v>
      </c>
      <c r="C9" s="1288"/>
      <c r="D9" s="1346"/>
      <c r="E9" s="1400"/>
      <c r="F9" s="1514"/>
      <c r="G9" s="1346"/>
      <c r="H9" s="1346"/>
      <c r="I9" s="1346"/>
      <c r="J9" s="1346"/>
      <c r="K9" s="1346"/>
      <c r="L9" s="1346"/>
      <c r="M9" s="1346"/>
      <c r="N9" s="1346">
        <v>1</v>
      </c>
      <c r="O9" s="1346"/>
      <c r="P9" s="1400">
        <v>1</v>
      </c>
      <c r="Q9" s="1346"/>
      <c r="R9" s="1346">
        <v>1</v>
      </c>
      <c r="S9" s="1346"/>
      <c r="T9" s="1392"/>
      <c r="U9" s="1392"/>
      <c r="V9" s="1392"/>
      <c r="W9" s="1392"/>
      <c r="X9" s="1392"/>
      <c r="Y9" s="1392"/>
      <c r="Z9" s="1392"/>
      <c r="AA9" s="1392"/>
      <c r="AB9" s="1392"/>
      <c r="AC9" s="1393"/>
      <c r="AD9" s="1400"/>
      <c r="AE9" s="1346"/>
      <c r="AF9" s="1346"/>
      <c r="AG9" s="1346"/>
      <c r="AH9" s="1346">
        <v>1</v>
      </c>
      <c r="AI9" s="1346"/>
      <c r="AJ9" s="1346"/>
      <c r="AK9" s="1397">
        <v>1</v>
      </c>
      <c r="AL9" s="1346"/>
      <c r="AM9" s="1346"/>
      <c r="AN9" s="1346"/>
      <c r="AO9" s="1393"/>
      <c r="AP9" s="1391"/>
      <c r="AQ9" s="1346"/>
      <c r="AR9" s="1346"/>
      <c r="AS9" s="1346"/>
      <c r="AT9" s="1346"/>
      <c r="AU9" s="1346"/>
      <c r="AV9" s="1346"/>
      <c r="AW9" s="1392"/>
      <c r="AX9" s="1392"/>
      <c r="AY9" s="1392">
        <v>1</v>
      </c>
      <c r="AZ9" s="1392"/>
      <c r="BA9" s="1393"/>
      <c r="BB9" s="1346"/>
      <c r="BC9" s="1389"/>
      <c r="BD9" s="1346"/>
      <c r="BE9" s="1346"/>
      <c r="BF9" s="1346"/>
      <c r="BG9" s="1389"/>
      <c r="BH9" s="1504">
        <v>1</v>
      </c>
      <c r="BI9" s="1346"/>
      <c r="BJ9" s="1346"/>
      <c r="BK9" s="1393"/>
      <c r="BL9" s="1391">
        <v>1</v>
      </c>
      <c r="BM9" s="1346"/>
      <c r="BN9" s="1346"/>
      <c r="BO9" s="1504"/>
      <c r="BP9" s="1389">
        <v>1</v>
      </c>
      <c r="BQ9" s="1346"/>
      <c r="BR9" s="1346"/>
      <c r="BS9" s="1346"/>
      <c r="BT9" s="1346"/>
      <c r="BU9" s="1390">
        <v>1</v>
      </c>
      <c r="BV9" s="1390">
        <v>1</v>
      </c>
      <c r="BW9" s="1390">
        <v>1</v>
      </c>
      <c r="BX9" s="1390">
        <v>1</v>
      </c>
      <c r="BY9" s="1390">
        <v>1</v>
      </c>
      <c r="BZ9" s="1390">
        <v>1</v>
      </c>
      <c r="CA9" s="1346"/>
      <c r="CB9" s="1346"/>
      <c r="CC9" s="1346"/>
      <c r="CD9" s="1393"/>
      <c r="CE9" s="1391"/>
      <c r="CF9" s="1346"/>
      <c r="CG9" s="1346"/>
      <c r="CH9" s="1346"/>
      <c r="CI9" s="1346"/>
      <c r="CJ9" s="1346"/>
      <c r="CK9" s="1346"/>
      <c r="CL9" s="1346"/>
      <c r="CM9" s="1346"/>
      <c r="CN9" s="1346"/>
      <c r="CO9" s="1393"/>
      <c r="CP9" s="1391"/>
      <c r="CQ9" s="1346"/>
      <c r="CR9" s="1346"/>
      <c r="CS9" s="1392"/>
      <c r="CT9" s="1346"/>
      <c r="CU9" s="1346"/>
      <c r="CV9" s="1504"/>
      <c r="CW9" s="1346"/>
      <c r="CX9" s="1397">
        <v>1</v>
      </c>
      <c r="CY9" s="1346"/>
      <c r="CZ9" s="1346"/>
      <c r="DA9" s="1346"/>
      <c r="DB9" s="1391"/>
      <c r="DC9" s="1346"/>
      <c r="DD9" s="1346"/>
      <c r="DE9" s="1346"/>
      <c r="DF9" s="1346"/>
      <c r="DG9" s="1346"/>
      <c r="DH9" s="1392"/>
      <c r="DI9" s="1392"/>
      <c r="DJ9" s="1392"/>
      <c r="DK9" s="1392"/>
      <c r="DL9" s="1390">
        <v>1</v>
      </c>
      <c r="DM9" s="1390">
        <v>1</v>
      </c>
      <c r="DN9" s="1393"/>
      <c r="DO9" s="1391"/>
      <c r="DP9" s="1346"/>
      <c r="DQ9" s="1390">
        <v>1</v>
      </c>
      <c r="DR9" s="1564"/>
      <c r="DS9" s="1346"/>
      <c r="DT9" s="1346">
        <v>1</v>
      </c>
      <c r="DU9" s="1346"/>
      <c r="DV9" s="1346">
        <v>1</v>
      </c>
      <c r="DW9" s="1346">
        <v>1</v>
      </c>
      <c r="DX9" s="1392">
        <v>1</v>
      </c>
      <c r="DY9" s="1392"/>
      <c r="DZ9" s="1392"/>
      <c r="EA9" s="1390">
        <v>1</v>
      </c>
      <c r="EB9" s="1392"/>
      <c r="EC9" s="1346"/>
      <c r="ED9" s="1393"/>
      <c r="EE9" s="1391"/>
      <c r="EF9" s="1389"/>
      <c r="EG9" s="1410">
        <v>1</v>
      </c>
      <c r="EH9" s="1346"/>
      <c r="EI9" s="1346"/>
      <c r="EJ9" s="1455"/>
      <c r="EK9" s="1346"/>
      <c r="EL9" s="1346"/>
      <c r="EM9" s="1346"/>
      <c r="EN9" s="1346"/>
      <c r="EO9" s="1392"/>
      <c r="EP9" s="1392"/>
      <c r="EQ9" s="1346"/>
      <c r="ER9" s="1346"/>
      <c r="ES9" s="1346"/>
      <c r="ET9" s="1346"/>
      <c r="EU9" s="1504"/>
      <c r="EV9" s="1504"/>
      <c r="EW9" s="1346"/>
      <c r="EX9" s="1346"/>
      <c r="EY9" s="1346">
        <v>1</v>
      </c>
      <c r="EZ9" s="1392">
        <v>1</v>
      </c>
      <c r="FA9" s="1392">
        <v>1</v>
      </c>
      <c r="FB9" s="1392">
        <v>1</v>
      </c>
      <c r="FC9" s="1392">
        <v>1</v>
      </c>
      <c r="FD9" s="1391">
        <v>1</v>
      </c>
      <c r="FE9" s="1346">
        <v>1</v>
      </c>
      <c r="FF9" s="218">
        <f t="shared" si="0"/>
        <v>0</v>
      </c>
      <c r="FG9" s="396">
        <f t="shared" si="1"/>
        <v>10</v>
      </c>
      <c r="FH9" s="396">
        <f t="shared" si="2"/>
        <v>3</v>
      </c>
      <c r="FI9" s="396">
        <f t="shared" si="3"/>
        <v>2</v>
      </c>
      <c r="FJ9" s="396">
        <f t="shared" si="4"/>
        <v>0</v>
      </c>
      <c r="FK9" s="396">
        <f t="shared" si="5"/>
        <v>18</v>
      </c>
      <c r="FL9" s="1291">
        <f t="shared" si="6"/>
        <v>33</v>
      </c>
      <c r="FM9" s="1347" t="str">
        <f t="shared" si="7"/>
        <v/>
      </c>
      <c r="FN9" s="1347" t="str">
        <f t="shared" si="8"/>
        <v/>
      </c>
      <c r="FO9" s="1347" t="str">
        <f t="shared" si="9"/>
        <v/>
      </c>
      <c r="FP9" s="1347" t="str">
        <f t="shared" si="10"/>
        <v/>
      </c>
      <c r="FQ9" s="1347" t="str">
        <f t="shared" si="11"/>
        <v/>
      </c>
      <c r="FR9" s="1347">
        <f t="shared" si="12"/>
        <v>1</v>
      </c>
      <c r="FS9" s="1347" t="str">
        <f t="shared" si="13"/>
        <v/>
      </c>
      <c r="FT9" s="1347" t="str">
        <f t="shared" si="14"/>
        <v/>
      </c>
      <c r="FU9" s="1347" t="str">
        <f t="shared" si="15"/>
        <v/>
      </c>
      <c r="FV9" s="1347" t="str">
        <f t="shared" si="16"/>
        <v/>
      </c>
      <c r="FW9" s="1347" t="str">
        <f t="shared" si="17"/>
        <v/>
      </c>
    </row>
    <row r="10" spans="1:179" ht="16.5" thickBot="1" x14ac:dyDescent="0.3">
      <c r="A10" s="1338">
        <v>7</v>
      </c>
      <c r="B10" s="1152" t="s">
        <v>1449</v>
      </c>
      <c r="C10" s="1288"/>
      <c r="D10" s="1346">
        <v>1</v>
      </c>
      <c r="E10" s="1400"/>
      <c r="F10" s="1514"/>
      <c r="G10" s="1346"/>
      <c r="H10" s="1346"/>
      <c r="I10" s="1346"/>
      <c r="J10" s="1346"/>
      <c r="K10" s="1346"/>
      <c r="L10" s="1346"/>
      <c r="M10" s="1346"/>
      <c r="N10" s="1346"/>
      <c r="O10" s="1346"/>
      <c r="P10" s="1400"/>
      <c r="Q10" s="1346"/>
      <c r="R10" s="1346"/>
      <c r="S10" s="1346"/>
      <c r="T10" s="1392"/>
      <c r="U10" s="1392"/>
      <c r="V10" s="1392"/>
      <c r="W10" s="1392"/>
      <c r="X10" s="1392"/>
      <c r="Y10" s="1392"/>
      <c r="Z10" s="1392"/>
      <c r="AA10" s="1392"/>
      <c r="AB10" s="1392"/>
      <c r="AC10" s="1393"/>
      <c r="AD10" s="1400"/>
      <c r="AE10" s="1346"/>
      <c r="AF10" s="1346">
        <v>1</v>
      </c>
      <c r="AG10" s="1346"/>
      <c r="AH10" s="1346"/>
      <c r="AI10" s="1346">
        <v>1</v>
      </c>
      <c r="AJ10" s="1346"/>
      <c r="AK10" s="1346"/>
      <c r="AL10" s="1346"/>
      <c r="AM10" s="1346"/>
      <c r="AN10" s="1346"/>
      <c r="AO10" s="1393"/>
      <c r="AP10" s="1391"/>
      <c r="AQ10" s="1346"/>
      <c r="AR10" s="1346"/>
      <c r="AS10" s="1346"/>
      <c r="AT10" s="1346"/>
      <c r="AU10" s="1346"/>
      <c r="AV10" s="1346"/>
      <c r="AW10" s="1392"/>
      <c r="AX10" s="1392"/>
      <c r="AY10" s="1392"/>
      <c r="AZ10" s="1392"/>
      <c r="BA10" s="1393"/>
      <c r="BB10" s="1346"/>
      <c r="BC10" s="1389"/>
      <c r="BD10" s="1346"/>
      <c r="BE10" s="1346">
        <v>1</v>
      </c>
      <c r="BF10" s="1346"/>
      <c r="BG10" s="1389"/>
      <c r="BH10" s="1504">
        <v>1</v>
      </c>
      <c r="BI10" s="1346"/>
      <c r="BJ10" s="1346"/>
      <c r="BK10" s="1393"/>
      <c r="BL10" s="1391"/>
      <c r="BM10" s="1346"/>
      <c r="BN10" s="1346"/>
      <c r="BO10" s="1504"/>
      <c r="BP10" s="1389"/>
      <c r="BQ10" s="1346">
        <v>1</v>
      </c>
      <c r="BR10" s="1346"/>
      <c r="BS10" s="1346"/>
      <c r="BT10" s="1346"/>
      <c r="BU10" s="1346"/>
      <c r="BV10" s="1346"/>
      <c r="BW10" s="1346"/>
      <c r="BX10" s="1346"/>
      <c r="BY10" s="1346"/>
      <c r="BZ10" s="1346"/>
      <c r="CA10" s="1346"/>
      <c r="CB10" s="1346"/>
      <c r="CC10" s="1346"/>
      <c r="CD10" s="1393"/>
      <c r="CE10" s="1391">
        <v>1</v>
      </c>
      <c r="CF10" s="1346"/>
      <c r="CG10" s="1346"/>
      <c r="CH10" s="1346"/>
      <c r="CI10" s="1346"/>
      <c r="CJ10" s="1346"/>
      <c r="CK10" s="1346"/>
      <c r="CL10" s="1346"/>
      <c r="CM10" s="1346"/>
      <c r="CN10" s="1346"/>
      <c r="CO10" s="1393"/>
      <c r="CP10" s="1391"/>
      <c r="CQ10" s="1346"/>
      <c r="CR10" s="1346"/>
      <c r="CS10" s="1392"/>
      <c r="CT10" s="1346"/>
      <c r="CU10" s="1346"/>
      <c r="CV10" s="1504"/>
      <c r="CW10" s="1346"/>
      <c r="CX10" s="1346"/>
      <c r="CY10" s="1346"/>
      <c r="CZ10" s="1346"/>
      <c r="DA10" s="1346"/>
      <c r="DB10" s="1391"/>
      <c r="DC10" s="1346"/>
      <c r="DD10" s="1346">
        <v>1</v>
      </c>
      <c r="DE10" s="1346"/>
      <c r="DF10" s="1346"/>
      <c r="DG10" s="1346"/>
      <c r="DH10" s="1392"/>
      <c r="DI10" s="1392"/>
      <c r="DJ10" s="1392"/>
      <c r="DK10" s="1392"/>
      <c r="DL10" s="1392"/>
      <c r="DM10" s="1392"/>
      <c r="DN10" s="1393">
        <v>1</v>
      </c>
      <c r="DO10" s="1391"/>
      <c r="DP10" s="1346"/>
      <c r="DQ10" s="1346"/>
      <c r="DR10" s="1564"/>
      <c r="DS10" s="1346"/>
      <c r="DT10" s="1346"/>
      <c r="DU10" s="1346"/>
      <c r="DV10" s="1346"/>
      <c r="DW10" s="1346"/>
      <c r="DX10" s="1346"/>
      <c r="DY10" s="1346"/>
      <c r="DZ10" s="1346"/>
      <c r="EA10" s="1346"/>
      <c r="EB10" s="1346"/>
      <c r="EC10" s="1346"/>
      <c r="ED10" s="1393"/>
      <c r="EE10" s="1391"/>
      <c r="EF10" s="1389"/>
      <c r="EG10" s="1346"/>
      <c r="EH10" s="1346"/>
      <c r="EI10" s="1346"/>
      <c r="EJ10" s="1455"/>
      <c r="EK10" s="1346"/>
      <c r="EL10" s="1346"/>
      <c r="EM10" s="1346"/>
      <c r="EN10" s="1346"/>
      <c r="EO10" s="1346"/>
      <c r="EP10" s="1392"/>
      <c r="EQ10" s="1346"/>
      <c r="ER10" s="1346"/>
      <c r="ES10" s="1346"/>
      <c r="ET10" s="1346"/>
      <c r="EU10" s="1504"/>
      <c r="EV10" s="1504"/>
      <c r="EW10" s="1346"/>
      <c r="EX10" s="1346"/>
      <c r="EY10" s="1346"/>
      <c r="EZ10" s="1392"/>
      <c r="FA10" s="1392"/>
      <c r="FB10" s="1392"/>
      <c r="FC10" s="1392"/>
      <c r="FD10" s="1391"/>
      <c r="FE10" s="1346"/>
      <c r="FF10" s="218">
        <f t="shared" si="0"/>
        <v>1</v>
      </c>
      <c r="FG10" s="396">
        <f t="shared" si="1"/>
        <v>0</v>
      </c>
      <c r="FH10" s="396">
        <f t="shared" si="2"/>
        <v>7</v>
      </c>
      <c r="FI10" s="396">
        <f t="shared" si="3"/>
        <v>1</v>
      </c>
      <c r="FJ10" s="396">
        <f t="shared" si="4"/>
        <v>0</v>
      </c>
      <c r="FK10" s="396">
        <f t="shared" si="5"/>
        <v>0</v>
      </c>
      <c r="FL10" s="1291">
        <f t="shared" si="6"/>
        <v>9</v>
      </c>
      <c r="FM10" s="1347" t="str">
        <f t="shared" si="7"/>
        <v/>
      </c>
      <c r="FN10" s="1347" t="str">
        <f t="shared" si="8"/>
        <v/>
      </c>
      <c r="FO10" s="1347">
        <f t="shared" si="9"/>
        <v>1</v>
      </c>
      <c r="FP10" s="1347" t="str">
        <f t="shared" si="10"/>
        <v/>
      </c>
      <c r="FQ10" s="1347" t="str">
        <f t="shared" si="11"/>
        <v/>
      </c>
      <c r="FR10" s="1347" t="str">
        <f t="shared" si="12"/>
        <v/>
      </c>
      <c r="FS10" s="1347" t="str">
        <f t="shared" si="13"/>
        <v/>
      </c>
      <c r="FT10" s="1347" t="str">
        <f t="shared" si="14"/>
        <v/>
      </c>
      <c r="FU10" s="1347" t="str">
        <f t="shared" si="15"/>
        <v/>
      </c>
      <c r="FV10" s="1347" t="str">
        <f t="shared" si="16"/>
        <v/>
      </c>
      <c r="FW10" s="1347" t="str">
        <f t="shared" si="17"/>
        <v/>
      </c>
    </row>
    <row r="11" spans="1:179" ht="16.5" thickBot="1" x14ac:dyDescent="0.3">
      <c r="A11" s="1338"/>
      <c r="B11" s="1373" t="s">
        <v>1667</v>
      </c>
      <c r="C11" s="1288"/>
      <c r="D11" s="1346"/>
      <c r="E11" s="1400"/>
      <c r="F11" s="1514"/>
      <c r="G11" s="1346"/>
      <c r="H11" s="1346"/>
      <c r="I11" s="1346"/>
      <c r="J11" s="1346"/>
      <c r="K11" s="1346"/>
      <c r="L11" s="1346"/>
      <c r="M11" s="1346"/>
      <c r="N11" s="1346"/>
      <c r="O11" s="1346"/>
      <c r="P11" s="1400"/>
      <c r="Q11" s="1346"/>
      <c r="R11" s="1346"/>
      <c r="S11" s="1346"/>
      <c r="T11" s="1392"/>
      <c r="U11" s="1392"/>
      <c r="V11" s="1392"/>
      <c r="W11" s="1392"/>
      <c r="X11" s="1392"/>
      <c r="Y11" s="1392"/>
      <c r="Z11" s="1392"/>
      <c r="AA11" s="1392"/>
      <c r="AB11" s="1392"/>
      <c r="AC11" s="1393"/>
      <c r="AD11" s="1400"/>
      <c r="AE11" s="1346"/>
      <c r="AF11" s="1346"/>
      <c r="AG11" s="1346"/>
      <c r="AH11" s="1346"/>
      <c r="AI11" s="1346"/>
      <c r="AJ11" s="1346"/>
      <c r="AK11" s="1346"/>
      <c r="AL11" s="1346"/>
      <c r="AM11" s="1346"/>
      <c r="AN11" s="1346"/>
      <c r="AO11" s="1393"/>
      <c r="AP11" s="1391"/>
      <c r="AQ11" s="1346"/>
      <c r="AR11" s="1346"/>
      <c r="AS11" s="1346"/>
      <c r="AT11" s="1346"/>
      <c r="AU11" s="1346"/>
      <c r="AV11" s="1346"/>
      <c r="AW11" s="1392"/>
      <c r="AX11" s="1392"/>
      <c r="AY11" s="1392"/>
      <c r="AZ11" s="1392"/>
      <c r="BA11" s="1393"/>
      <c r="BB11" s="1346"/>
      <c r="BC11" s="1389"/>
      <c r="BD11" s="1346"/>
      <c r="BE11" s="1346"/>
      <c r="BF11" s="1346"/>
      <c r="BG11" s="1389"/>
      <c r="BH11" s="1504"/>
      <c r="BI11" s="1346"/>
      <c r="BJ11" s="1346"/>
      <c r="BK11" s="1393"/>
      <c r="BL11" s="1391"/>
      <c r="BM11" s="1346"/>
      <c r="BN11" s="1346"/>
      <c r="BO11" s="1504"/>
      <c r="BP11" s="1389"/>
      <c r="BQ11" s="1346"/>
      <c r="BR11" s="1346"/>
      <c r="BS11" s="1346"/>
      <c r="BT11" s="1346"/>
      <c r="BU11" s="1346"/>
      <c r="BV11" s="1346"/>
      <c r="BW11" s="1346"/>
      <c r="BX11" s="1346"/>
      <c r="BY11" s="1346"/>
      <c r="BZ11" s="1346"/>
      <c r="CA11" s="1346"/>
      <c r="CB11" s="1346"/>
      <c r="CC11" s="1346"/>
      <c r="CD11" s="1393"/>
      <c r="CE11" s="1391"/>
      <c r="CF11" s="1346"/>
      <c r="CG11" s="1346"/>
      <c r="CH11" s="1346"/>
      <c r="CI11" s="1346"/>
      <c r="CJ11" s="1346"/>
      <c r="CK11" s="1346"/>
      <c r="CL11" s="1346"/>
      <c r="CM11" s="1346"/>
      <c r="CN11" s="1346"/>
      <c r="CO11" s="1393"/>
      <c r="CP11" s="1391"/>
      <c r="CQ11" s="1346"/>
      <c r="CR11" s="1346"/>
      <c r="CS11" s="1392"/>
      <c r="CT11" s="1346"/>
      <c r="CU11" s="1346"/>
      <c r="CV11" s="1504"/>
      <c r="CW11" s="1346"/>
      <c r="CX11" s="1346"/>
      <c r="CY11" s="1346"/>
      <c r="CZ11" s="1346"/>
      <c r="DA11" s="1346"/>
      <c r="DB11" s="1391"/>
      <c r="DC11" s="1346"/>
      <c r="DD11" s="1346"/>
      <c r="DE11" s="1346"/>
      <c r="DF11" s="1346"/>
      <c r="DG11" s="1346"/>
      <c r="DH11" s="1392"/>
      <c r="DI11" s="1392"/>
      <c r="DJ11" s="1392"/>
      <c r="DK11" s="1392"/>
      <c r="DL11" s="1392"/>
      <c r="DM11" s="1392"/>
      <c r="DN11" s="1393"/>
      <c r="DO11" s="1391"/>
      <c r="DP11" s="1346"/>
      <c r="DQ11" s="1346"/>
      <c r="DR11" s="1564"/>
      <c r="DS11" s="1346"/>
      <c r="DT11" s="1346"/>
      <c r="DU11" s="1346"/>
      <c r="DV11" s="1346"/>
      <c r="DW11" s="1346"/>
      <c r="DX11" s="1346"/>
      <c r="DY11" s="1346"/>
      <c r="DZ11" s="1346"/>
      <c r="EA11" s="1346"/>
      <c r="EB11" s="1346"/>
      <c r="EC11" s="1346"/>
      <c r="ED11" s="1393"/>
      <c r="EE11" s="1391"/>
      <c r="EF11" s="1389"/>
      <c r="EG11" s="1346"/>
      <c r="EH11" s="1346"/>
      <c r="EI11" s="1346"/>
      <c r="EJ11" s="1455"/>
      <c r="EK11" s="1346"/>
      <c r="EL11" s="1346"/>
      <c r="EM11" s="1346"/>
      <c r="EN11" s="1346"/>
      <c r="EO11" s="1346"/>
      <c r="EP11" s="1392"/>
      <c r="EQ11" s="1346"/>
      <c r="ER11" s="1346"/>
      <c r="ES11" s="1346"/>
      <c r="ET11" s="1346"/>
      <c r="EU11" s="1504"/>
      <c r="EV11" s="1504"/>
      <c r="EW11" s="1346"/>
      <c r="EX11" s="1346"/>
      <c r="EY11" s="1346"/>
      <c r="EZ11" s="1392"/>
      <c r="FA11" s="1392"/>
      <c r="FB11" s="1392"/>
      <c r="FC11" s="1392"/>
      <c r="FD11" s="1391"/>
      <c r="FE11" s="1346"/>
      <c r="FF11" s="218">
        <f t="shared" si="0"/>
        <v>0</v>
      </c>
      <c r="FG11" s="396">
        <f t="shared" si="1"/>
        <v>0</v>
      </c>
      <c r="FH11" s="396">
        <f t="shared" si="2"/>
        <v>0</v>
      </c>
      <c r="FI11" s="396">
        <f t="shared" si="3"/>
        <v>0</v>
      </c>
      <c r="FJ11" s="396">
        <f t="shared" si="4"/>
        <v>0</v>
      </c>
      <c r="FK11" s="396">
        <f t="shared" si="5"/>
        <v>0</v>
      </c>
      <c r="FL11" s="1291">
        <f t="shared" si="6"/>
        <v>0</v>
      </c>
      <c r="FM11" s="1347"/>
      <c r="FN11" s="1347"/>
      <c r="FO11" s="1347"/>
      <c r="FP11" s="1347"/>
      <c r="FQ11" s="1347"/>
      <c r="FR11" s="1347"/>
      <c r="FS11" s="1347"/>
      <c r="FT11" s="1347"/>
      <c r="FU11" s="1347"/>
      <c r="FV11" s="1347"/>
      <c r="FW11" s="1347"/>
    </row>
    <row r="12" spans="1:179" ht="16.5" thickBot="1" x14ac:dyDescent="0.3">
      <c r="A12" s="1338">
        <v>8</v>
      </c>
      <c r="B12" s="1343" t="s">
        <v>1792</v>
      </c>
      <c r="C12" s="1288"/>
      <c r="D12" s="1346"/>
      <c r="E12" s="1400"/>
      <c r="F12" s="1514"/>
      <c r="G12" s="1346"/>
      <c r="H12" s="1346"/>
      <c r="I12" s="1346"/>
      <c r="J12" s="1346"/>
      <c r="K12" s="1346"/>
      <c r="L12" s="1346"/>
      <c r="M12" s="1346"/>
      <c r="N12" s="1346"/>
      <c r="O12" s="1346"/>
      <c r="P12" s="1400"/>
      <c r="Q12" s="1346"/>
      <c r="R12" s="1346"/>
      <c r="S12" s="1346"/>
      <c r="T12" s="1392"/>
      <c r="U12" s="1392"/>
      <c r="V12" s="1392"/>
      <c r="W12" s="1392"/>
      <c r="X12" s="1392"/>
      <c r="Y12" s="1392"/>
      <c r="Z12" s="1392"/>
      <c r="AA12" s="1392"/>
      <c r="AB12" s="1392"/>
      <c r="AC12" s="1393"/>
      <c r="AD12" s="1400"/>
      <c r="AE12" s="1346"/>
      <c r="AF12" s="1346"/>
      <c r="AG12" s="1346"/>
      <c r="AH12" s="1346"/>
      <c r="AI12" s="1346"/>
      <c r="AJ12" s="1346"/>
      <c r="AK12" s="1346"/>
      <c r="AL12" s="1346"/>
      <c r="AM12" s="1346"/>
      <c r="AN12" s="1346"/>
      <c r="AO12" s="1393">
        <v>1</v>
      </c>
      <c r="AP12" s="1391"/>
      <c r="AQ12" s="1346">
        <v>1</v>
      </c>
      <c r="AR12" s="1346"/>
      <c r="AS12" s="1346"/>
      <c r="AT12" s="1346"/>
      <c r="AU12" s="1346"/>
      <c r="AV12" s="1346"/>
      <c r="AW12" s="1392">
        <v>1</v>
      </c>
      <c r="AX12" s="1392">
        <v>1</v>
      </c>
      <c r="AY12" s="1392"/>
      <c r="AZ12" s="1392"/>
      <c r="BA12" s="1393"/>
      <c r="BB12" s="1346">
        <v>1</v>
      </c>
      <c r="BC12" s="1389"/>
      <c r="BD12" s="1346">
        <v>1</v>
      </c>
      <c r="BE12" s="1346"/>
      <c r="BF12" s="1346"/>
      <c r="BG12" s="1389"/>
      <c r="BH12" s="1504">
        <v>1</v>
      </c>
      <c r="BI12" s="1346"/>
      <c r="BJ12" s="1346"/>
      <c r="BK12" s="1393"/>
      <c r="BL12" s="1391"/>
      <c r="BM12" s="1346">
        <v>1</v>
      </c>
      <c r="BN12" s="1346"/>
      <c r="BO12" s="1504"/>
      <c r="BP12" s="1389">
        <v>1</v>
      </c>
      <c r="BQ12" s="1346">
        <v>1</v>
      </c>
      <c r="BR12" s="1346"/>
      <c r="BS12" s="1346"/>
      <c r="BT12" s="1346"/>
      <c r="BU12" s="1346"/>
      <c r="BV12" s="1346"/>
      <c r="BW12" s="1346"/>
      <c r="BX12" s="1346"/>
      <c r="BY12" s="1346"/>
      <c r="BZ12" s="1346"/>
      <c r="CA12" s="1346"/>
      <c r="CB12" s="1346"/>
      <c r="CC12" s="1346"/>
      <c r="CD12" s="1393">
        <v>1</v>
      </c>
      <c r="CE12" s="1391"/>
      <c r="CF12" s="1346"/>
      <c r="CG12" s="1346">
        <v>1</v>
      </c>
      <c r="CH12" s="1346">
        <v>1</v>
      </c>
      <c r="CI12" s="1346"/>
      <c r="CJ12" s="1346"/>
      <c r="CK12" s="1346"/>
      <c r="CL12" s="1346"/>
      <c r="CM12" s="1346">
        <v>1</v>
      </c>
      <c r="CN12" s="1346"/>
      <c r="CO12" s="1393">
        <v>1</v>
      </c>
      <c r="CP12" s="1391"/>
      <c r="CQ12" s="1346"/>
      <c r="CR12" s="1346">
        <v>1</v>
      </c>
      <c r="CS12" s="1392"/>
      <c r="CT12" s="1346"/>
      <c r="CU12" s="1346"/>
      <c r="CV12" s="1504"/>
      <c r="CW12" s="1346"/>
      <c r="CX12" s="1346"/>
      <c r="CY12" s="1346"/>
      <c r="CZ12" s="1346"/>
      <c r="DA12" s="1346">
        <v>1</v>
      </c>
      <c r="DB12" s="1391"/>
      <c r="DC12" s="1346"/>
      <c r="DD12" s="1346">
        <v>1</v>
      </c>
      <c r="DE12" s="1346"/>
      <c r="DF12" s="1346">
        <v>1</v>
      </c>
      <c r="DG12" s="1346"/>
      <c r="DH12" s="1392">
        <v>1</v>
      </c>
      <c r="DI12" s="1392"/>
      <c r="DJ12" s="1392"/>
      <c r="DK12" s="1392">
        <v>1</v>
      </c>
      <c r="DL12" s="1392"/>
      <c r="DM12" s="1392"/>
      <c r="DN12" s="1393"/>
      <c r="DO12" s="1391"/>
      <c r="DP12" s="1346">
        <v>1</v>
      </c>
      <c r="DQ12" s="1346"/>
      <c r="DR12" s="1564"/>
      <c r="DS12" s="1346"/>
      <c r="DT12" s="1346"/>
      <c r="DU12" s="1346"/>
      <c r="DV12" s="1346"/>
      <c r="DW12" s="1346"/>
      <c r="DX12" s="1346"/>
      <c r="DY12" s="1346"/>
      <c r="DZ12" s="1346"/>
      <c r="EA12" s="1346"/>
      <c r="EB12" s="1346"/>
      <c r="EC12" s="1346"/>
      <c r="ED12" s="1393"/>
      <c r="EE12" s="1391"/>
      <c r="EF12" s="1389"/>
      <c r="EG12" s="1346"/>
      <c r="EH12" s="1346"/>
      <c r="EI12" s="1346"/>
      <c r="EJ12" s="1455"/>
      <c r="EK12" s="1346"/>
      <c r="EL12" s="1346"/>
      <c r="EM12" s="1346"/>
      <c r="EN12" s="1346"/>
      <c r="EO12" s="1346"/>
      <c r="EP12" s="1392"/>
      <c r="EQ12" s="1346"/>
      <c r="ER12" s="1346"/>
      <c r="ES12" s="1346"/>
      <c r="ET12" s="1346"/>
      <c r="EU12" s="1504"/>
      <c r="EV12" s="1504"/>
      <c r="EW12" s="1346"/>
      <c r="EX12" s="1346"/>
      <c r="EY12" s="1346"/>
      <c r="EZ12" s="1392"/>
      <c r="FA12" s="1392"/>
      <c r="FB12" s="1392"/>
      <c r="FC12" s="1392"/>
      <c r="FD12" s="1391"/>
      <c r="FE12" s="1346"/>
      <c r="FF12" s="218">
        <f t="shared" si="0"/>
        <v>0</v>
      </c>
      <c r="FG12" s="396">
        <f t="shared" si="1"/>
        <v>11</v>
      </c>
      <c r="FH12" s="396">
        <f t="shared" si="2"/>
        <v>11</v>
      </c>
      <c r="FI12" s="396">
        <f t="shared" si="3"/>
        <v>1</v>
      </c>
      <c r="FJ12" s="396">
        <f t="shared" si="4"/>
        <v>0</v>
      </c>
      <c r="FK12" s="396">
        <f t="shared" si="5"/>
        <v>0</v>
      </c>
      <c r="FL12" s="1291">
        <f t="shared" si="6"/>
        <v>23</v>
      </c>
      <c r="FM12" s="1347" t="str">
        <f t="shared" si="7"/>
        <v/>
      </c>
      <c r="FN12" s="1347" t="str">
        <f t="shared" si="8"/>
        <v/>
      </c>
      <c r="FO12" s="1347" t="str">
        <f t="shared" si="9"/>
        <v/>
      </c>
      <c r="FP12" s="1347" t="str">
        <f t="shared" si="10"/>
        <v/>
      </c>
      <c r="FQ12" s="1347">
        <f t="shared" si="11"/>
        <v>1</v>
      </c>
      <c r="FR12" s="1347" t="str">
        <f t="shared" si="12"/>
        <v/>
      </c>
      <c r="FS12" s="1347" t="str">
        <f t="shared" si="13"/>
        <v/>
      </c>
      <c r="FT12" s="1347" t="str">
        <f t="shared" si="14"/>
        <v/>
      </c>
      <c r="FU12" s="1347" t="str">
        <f t="shared" si="15"/>
        <v/>
      </c>
      <c r="FV12" s="1347" t="str">
        <f t="shared" si="16"/>
        <v/>
      </c>
      <c r="FW12" s="1347" t="str">
        <f t="shared" si="17"/>
        <v/>
      </c>
    </row>
    <row r="13" spans="1:179" ht="16.5" thickBot="1" x14ac:dyDescent="0.3">
      <c r="A13" s="1338">
        <v>9</v>
      </c>
      <c r="B13" s="1152" t="s">
        <v>1604</v>
      </c>
      <c r="C13" s="1288"/>
      <c r="D13" s="1346"/>
      <c r="E13" s="1400"/>
      <c r="F13" s="1514"/>
      <c r="G13" s="1346"/>
      <c r="H13" s="1346"/>
      <c r="I13" s="1346"/>
      <c r="J13" s="1346"/>
      <c r="K13" s="1346"/>
      <c r="L13" s="1346"/>
      <c r="M13" s="1346"/>
      <c r="N13" s="1346"/>
      <c r="O13" s="1346"/>
      <c r="P13" s="1400"/>
      <c r="Q13" s="1346"/>
      <c r="R13" s="1346"/>
      <c r="S13" s="1346"/>
      <c r="T13" s="1392"/>
      <c r="U13" s="1392"/>
      <c r="V13" s="1392"/>
      <c r="W13" s="1392"/>
      <c r="X13" s="1392"/>
      <c r="Y13" s="1392"/>
      <c r="Z13" s="1392"/>
      <c r="AA13" s="1392"/>
      <c r="AB13" s="1392"/>
      <c r="AC13" s="1393"/>
      <c r="AD13" s="1400"/>
      <c r="AE13" s="1346"/>
      <c r="AF13" s="1346"/>
      <c r="AG13" s="1346">
        <v>1</v>
      </c>
      <c r="AH13" s="1346"/>
      <c r="AI13" s="1346"/>
      <c r="AJ13" s="1346">
        <v>1</v>
      </c>
      <c r="AK13" s="1346"/>
      <c r="AL13" s="1346"/>
      <c r="AM13" s="1346">
        <v>1</v>
      </c>
      <c r="AN13" s="1346"/>
      <c r="AO13" s="1393"/>
      <c r="AP13" s="1391"/>
      <c r="AQ13" s="1346"/>
      <c r="AR13" s="1346">
        <v>1</v>
      </c>
      <c r="AS13" s="1346"/>
      <c r="AT13" s="1346"/>
      <c r="AU13" s="1346">
        <v>1</v>
      </c>
      <c r="AV13" s="1346"/>
      <c r="AW13" s="1392"/>
      <c r="AX13" s="1392"/>
      <c r="AY13" s="1392"/>
      <c r="AZ13" s="1392"/>
      <c r="BA13" s="1393"/>
      <c r="BB13" s="1346"/>
      <c r="BC13" s="1389"/>
      <c r="BD13" s="1346"/>
      <c r="BE13" s="1346"/>
      <c r="BF13" s="1346">
        <v>1</v>
      </c>
      <c r="BG13" s="1389"/>
      <c r="BH13" s="1504"/>
      <c r="BI13" s="1346">
        <v>1</v>
      </c>
      <c r="BJ13" s="1346"/>
      <c r="BK13" s="1393"/>
      <c r="BL13" s="1391"/>
      <c r="BM13" s="1346"/>
      <c r="BN13" s="1346">
        <v>1</v>
      </c>
      <c r="BO13" s="1504">
        <v>1</v>
      </c>
      <c r="BP13" s="1389"/>
      <c r="BQ13" s="1346"/>
      <c r="BR13" s="1346">
        <v>1</v>
      </c>
      <c r="BS13" s="1346"/>
      <c r="BT13" s="1346"/>
      <c r="BU13" s="1346"/>
      <c r="BV13" s="1346"/>
      <c r="BW13" s="1346"/>
      <c r="BX13" s="1346"/>
      <c r="BY13" s="1346"/>
      <c r="BZ13" s="1346"/>
      <c r="CA13" s="1346"/>
      <c r="CB13" s="1346"/>
      <c r="CC13" s="1346"/>
      <c r="CD13" s="1393"/>
      <c r="CE13" s="1391"/>
      <c r="CF13" s="1346">
        <v>1</v>
      </c>
      <c r="CG13" s="1346"/>
      <c r="CH13" s="1346"/>
      <c r="CI13" s="1346">
        <v>1</v>
      </c>
      <c r="CJ13" s="1346"/>
      <c r="CK13" s="1346"/>
      <c r="CL13" s="1346">
        <v>1</v>
      </c>
      <c r="CM13" s="1346"/>
      <c r="CN13" s="1346"/>
      <c r="CO13" s="1393"/>
      <c r="CP13" s="1391"/>
      <c r="CQ13" s="1346">
        <v>1</v>
      </c>
      <c r="CR13" s="1346"/>
      <c r="CS13" s="1392"/>
      <c r="CT13" s="1346"/>
      <c r="CU13" s="1346"/>
      <c r="CV13" s="1504"/>
      <c r="CW13" s="1346">
        <v>1</v>
      </c>
      <c r="CX13" s="1346"/>
      <c r="CY13" s="1346">
        <v>1</v>
      </c>
      <c r="CZ13" s="1346"/>
      <c r="DA13" s="1346"/>
      <c r="DB13" s="1391"/>
      <c r="DC13" s="1346"/>
      <c r="DD13" s="1346"/>
      <c r="DE13" s="1346"/>
      <c r="DF13" s="1346"/>
      <c r="DG13" s="1346">
        <v>1</v>
      </c>
      <c r="DH13" s="1392"/>
      <c r="DI13" s="1392"/>
      <c r="DJ13" s="1392"/>
      <c r="DK13" s="1392"/>
      <c r="DL13" s="1392"/>
      <c r="DM13" s="1392"/>
      <c r="DN13" s="1393"/>
      <c r="DO13" s="1391">
        <v>1</v>
      </c>
      <c r="DP13" s="1346"/>
      <c r="DQ13" s="1346"/>
      <c r="DR13" s="1564"/>
      <c r="DS13" s="1346">
        <v>1</v>
      </c>
      <c r="DT13" s="1346"/>
      <c r="DU13" s="1346"/>
      <c r="DV13" s="1346"/>
      <c r="DW13" s="1346"/>
      <c r="DX13" s="1346"/>
      <c r="DY13" s="1346"/>
      <c r="DZ13" s="1346"/>
      <c r="EA13" s="1346"/>
      <c r="EB13" s="1346"/>
      <c r="EC13" s="1346"/>
      <c r="ED13" s="1393"/>
      <c r="EE13" s="1391"/>
      <c r="EF13" s="1389"/>
      <c r="EG13" s="1346"/>
      <c r="EH13" s="1346"/>
      <c r="EI13" s="1346">
        <v>1</v>
      </c>
      <c r="EJ13" s="1455"/>
      <c r="EK13" s="1346"/>
      <c r="EL13" s="1346"/>
      <c r="EM13" s="1346"/>
      <c r="EN13" s="1346"/>
      <c r="EO13" s="1346"/>
      <c r="EP13" s="1392"/>
      <c r="EQ13" s="1346"/>
      <c r="ER13" s="1346">
        <v>1</v>
      </c>
      <c r="ES13" s="1346"/>
      <c r="ET13" s="1346"/>
      <c r="EU13" s="1504"/>
      <c r="EV13" s="1504"/>
      <c r="EW13" s="1346">
        <v>1</v>
      </c>
      <c r="EX13" s="1346"/>
      <c r="EY13" s="1346"/>
      <c r="EZ13" s="1392"/>
      <c r="FA13" s="1392"/>
      <c r="FB13" s="1392"/>
      <c r="FC13" s="1392"/>
      <c r="FD13" s="1391"/>
      <c r="FE13" s="1346"/>
      <c r="FF13" s="218">
        <f t="shared" si="0"/>
        <v>20</v>
      </c>
      <c r="FG13" s="396">
        <f t="shared" si="1"/>
        <v>0</v>
      </c>
      <c r="FH13" s="396">
        <f t="shared" si="2"/>
        <v>1</v>
      </c>
      <c r="FI13" s="396">
        <f t="shared" si="3"/>
        <v>1</v>
      </c>
      <c r="FJ13" s="396">
        <f t="shared" si="4"/>
        <v>0</v>
      </c>
      <c r="FK13" s="396">
        <f t="shared" si="5"/>
        <v>0</v>
      </c>
      <c r="FL13" s="1291">
        <f t="shared" si="6"/>
        <v>22</v>
      </c>
      <c r="FM13" s="1347" t="str">
        <f t="shared" si="7"/>
        <v/>
      </c>
      <c r="FN13" s="1347" t="str">
        <f t="shared" si="8"/>
        <v/>
      </c>
      <c r="FO13" s="1347" t="str">
        <f t="shared" si="9"/>
        <v/>
      </c>
      <c r="FP13" s="1347" t="str">
        <f t="shared" si="10"/>
        <v/>
      </c>
      <c r="FQ13" s="1347">
        <f t="shared" si="11"/>
        <v>1</v>
      </c>
      <c r="FR13" s="1347" t="str">
        <f t="shared" si="12"/>
        <v/>
      </c>
      <c r="FS13" s="1347" t="str">
        <f t="shared" si="13"/>
        <v/>
      </c>
      <c r="FT13" s="1347" t="str">
        <f t="shared" si="14"/>
        <v/>
      </c>
      <c r="FU13" s="1347" t="str">
        <f t="shared" si="15"/>
        <v/>
      </c>
      <c r="FV13" s="1347" t="str">
        <f t="shared" si="16"/>
        <v/>
      </c>
      <c r="FW13" s="1347" t="str">
        <f t="shared" si="17"/>
        <v/>
      </c>
    </row>
    <row r="14" spans="1:179" ht="16.5" thickBot="1" x14ac:dyDescent="0.3">
      <c r="A14" s="1338">
        <v>10</v>
      </c>
      <c r="B14" s="1152" t="s">
        <v>1600</v>
      </c>
      <c r="C14" s="1288"/>
      <c r="D14" s="1346"/>
      <c r="E14" s="1400"/>
      <c r="F14" s="1514"/>
      <c r="G14" s="1346"/>
      <c r="H14" s="1346"/>
      <c r="I14" s="1346"/>
      <c r="J14" s="1346"/>
      <c r="K14" s="1346"/>
      <c r="L14" s="1346"/>
      <c r="M14" s="1346"/>
      <c r="N14" s="1346"/>
      <c r="O14" s="1346"/>
      <c r="P14" s="1400"/>
      <c r="Q14" s="1346"/>
      <c r="R14" s="1346"/>
      <c r="S14" s="1346"/>
      <c r="T14" s="1392">
        <v>1</v>
      </c>
      <c r="U14" s="1392">
        <v>1</v>
      </c>
      <c r="V14" s="1392">
        <v>1</v>
      </c>
      <c r="W14" s="1392">
        <v>1</v>
      </c>
      <c r="X14" s="1392">
        <v>1</v>
      </c>
      <c r="Y14" s="1392">
        <v>1</v>
      </c>
      <c r="Z14" s="1392">
        <v>1</v>
      </c>
      <c r="AA14" s="1392">
        <v>1</v>
      </c>
      <c r="AB14" s="1392"/>
      <c r="AC14" s="1393"/>
      <c r="AD14" s="1400"/>
      <c r="AE14" s="1346"/>
      <c r="AF14" s="1346"/>
      <c r="AG14" s="1346">
        <v>1</v>
      </c>
      <c r="AH14" s="1346"/>
      <c r="AI14" s="1346"/>
      <c r="AJ14" s="1346"/>
      <c r="AK14" s="1346"/>
      <c r="AL14" s="1346"/>
      <c r="AM14" s="1346"/>
      <c r="AN14" s="1346"/>
      <c r="AO14" s="1393"/>
      <c r="AP14" s="1391"/>
      <c r="AQ14" s="1346"/>
      <c r="AR14" s="1346"/>
      <c r="AS14" s="1346"/>
      <c r="AT14" s="1346"/>
      <c r="AU14" s="1346"/>
      <c r="AV14" s="1346"/>
      <c r="AW14" s="1392"/>
      <c r="AX14" s="1392"/>
      <c r="AY14" s="1392"/>
      <c r="AZ14" s="1392"/>
      <c r="BA14" s="1393"/>
      <c r="BB14" s="1346"/>
      <c r="BC14" s="1389"/>
      <c r="BD14" s="1346"/>
      <c r="BE14" s="1346"/>
      <c r="BF14" s="1346"/>
      <c r="BG14" s="1389"/>
      <c r="BH14" s="1504"/>
      <c r="BI14" s="1346"/>
      <c r="BJ14" s="1346"/>
      <c r="BK14" s="1393"/>
      <c r="BL14" s="1391"/>
      <c r="BM14" s="1346"/>
      <c r="BN14" s="1346"/>
      <c r="BO14" s="1504">
        <v>1</v>
      </c>
      <c r="BP14" s="1389"/>
      <c r="BQ14" s="1346"/>
      <c r="BR14" s="1346"/>
      <c r="BS14" s="1346"/>
      <c r="BT14" s="1346"/>
      <c r="BU14" s="1346"/>
      <c r="BV14" s="1346"/>
      <c r="BW14" s="1346"/>
      <c r="BX14" s="1346"/>
      <c r="BY14" s="1346"/>
      <c r="BZ14" s="1346"/>
      <c r="CA14" s="1346"/>
      <c r="CB14" s="1346"/>
      <c r="CC14" s="1346"/>
      <c r="CD14" s="1393"/>
      <c r="CE14" s="1391"/>
      <c r="CF14" s="1346">
        <v>1</v>
      </c>
      <c r="CG14" s="1346"/>
      <c r="CH14" s="1346"/>
      <c r="CI14" s="1346"/>
      <c r="CJ14" s="1346"/>
      <c r="CK14" s="1346"/>
      <c r="CL14" s="1390">
        <v>1</v>
      </c>
      <c r="CM14" s="1346"/>
      <c r="CN14" s="1346"/>
      <c r="CO14" s="1393"/>
      <c r="CP14" s="1391"/>
      <c r="CQ14" s="1346"/>
      <c r="CR14" s="1346"/>
      <c r="CS14" s="1392"/>
      <c r="CT14" s="1346">
        <v>1</v>
      </c>
      <c r="CU14" s="1346"/>
      <c r="CV14" s="1504"/>
      <c r="CW14" s="1346"/>
      <c r="CX14" s="1346"/>
      <c r="CY14" s="1346"/>
      <c r="CZ14" s="1346"/>
      <c r="DA14" s="1346"/>
      <c r="DB14" s="1391"/>
      <c r="DC14" s="1346"/>
      <c r="DD14" s="1346"/>
      <c r="DE14" s="1346"/>
      <c r="DF14" s="1346"/>
      <c r="DG14" s="1346"/>
      <c r="DH14" s="1392"/>
      <c r="DI14" s="1392"/>
      <c r="DJ14" s="1392"/>
      <c r="DK14" s="1392"/>
      <c r="DL14" s="1392"/>
      <c r="DM14" s="1392"/>
      <c r="DN14" s="1393"/>
      <c r="DO14" s="1391"/>
      <c r="DP14" s="1346"/>
      <c r="DQ14" s="1346"/>
      <c r="DR14" s="1564"/>
      <c r="DS14" s="1346"/>
      <c r="DT14" s="1346"/>
      <c r="DU14" s="1346">
        <v>1</v>
      </c>
      <c r="DV14" s="1346"/>
      <c r="DW14" s="1346"/>
      <c r="DX14" s="1346"/>
      <c r="DY14" s="1346"/>
      <c r="DZ14" s="1346">
        <v>1</v>
      </c>
      <c r="EA14" s="1346"/>
      <c r="EB14" s="1346"/>
      <c r="EC14" s="1346"/>
      <c r="ED14" s="1393"/>
      <c r="EE14" s="1391"/>
      <c r="EF14" s="1389"/>
      <c r="EG14" s="1346"/>
      <c r="EH14" s="1346"/>
      <c r="EI14" s="1346"/>
      <c r="EJ14" s="1455"/>
      <c r="EK14" s="1346"/>
      <c r="EL14" s="1346"/>
      <c r="EM14" s="1346"/>
      <c r="EN14" s="1346"/>
      <c r="EO14" s="1346"/>
      <c r="EP14" s="1392"/>
      <c r="EQ14" s="1346"/>
      <c r="ER14" s="1346"/>
      <c r="ES14" s="1346"/>
      <c r="ET14" s="1346"/>
      <c r="EU14" s="1504"/>
      <c r="EV14" s="1504"/>
      <c r="EW14" s="1346"/>
      <c r="EX14" s="1346"/>
      <c r="EY14" s="1346"/>
      <c r="EZ14" s="1392"/>
      <c r="FA14" s="1392"/>
      <c r="FB14" s="1392"/>
      <c r="FC14" s="1392"/>
      <c r="FD14" s="1391"/>
      <c r="FE14" s="1346"/>
      <c r="FF14" s="218">
        <f t="shared" si="0"/>
        <v>5</v>
      </c>
      <c r="FG14" s="396">
        <f t="shared" si="1"/>
        <v>0</v>
      </c>
      <c r="FH14" s="396">
        <f t="shared" si="2"/>
        <v>1</v>
      </c>
      <c r="FI14" s="396">
        <f t="shared" si="3"/>
        <v>1</v>
      </c>
      <c r="FJ14" s="396">
        <f t="shared" si="4"/>
        <v>0</v>
      </c>
      <c r="FK14" s="396">
        <f t="shared" si="5"/>
        <v>8</v>
      </c>
      <c r="FL14" s="1291">
        <f t="shared" si="6"/>
        <v>15</v>
      </c>
      <c r="FM14" s="1347" t="str">
        <f t="shared" si="7"/>
        <v/>
      </c>
      <c r="FN14" s="1347" t="str">
        <f t="shared" si="8"/>
        <v/>
      </c>
      <c r="FO14" s="1347" t="str">
        <f t="shared" si="9"/>
        <v/>
      </c>
      <c r="FP14" s="1347">
        <f t="shared" si="10"/>
        <v>1</v>
      </c>
      <c r="FQ14" s="1347" t="str">
        <f t="shared" si="11"/>
        <v/>
      </c>
      <c r="FR14" s="1347" t="str">
        <f t="shared" si="12"/>
        <v/>
      </c>
      <c r="FS14" s="1347" t="str">
        <f t="shared" si="13"/>
        <v/>
      </c>
      <c r="FT14" s="1347" t="str">
        <f t="shared" si="14"/>
        <v/>
      </c>
      <c r="FU14" s="1347" t="str">
        <f t="shared" si="15"/>
        <v/>
      </c>
      <c r="FV14" s="1347" t="str">
        <f t="shared" si="16"/>
        <v/>
      </c>
      <c r="FW14" s="1347" t="str">
        <f t="shared" si="17"/>
        <v/>
      </c>
    </row>
    <row r="15" spans="1:179" ht="16.5" thickBot="1" x14ac:dyDescent="0.3">
      <c r="A15" s="1338">
        <v>11</v>
      </c>
      <c r="B15" s="1343" t="s">
        <v>1776</v>
      </c>
      <c r="C15" s="1288"/>
      <c r="D15" s="1346"/>
      <c r="E15" s="1400"/>
      <c r="F15" s="1514"/>
      <c r="G15" s="1346"/>
      <c r="H15" s="1394"/>
      <c r="I15" s="1394"/>
      <c r="J15" s="1394"/>
      <c r="K15" s="1394"/>
      <c r="L15" s="1394"/>
      <c r="M15" s="1346"/>
      <c r="N15" s="1346"/>
      <c r="O15" s="1346"/>
      <c r="P15" s="1400"/>
      <c r="Q15" s="1346">
        <v>1</v>
      </c>
      <c r="R15" s="1346"/>
      <c r="S15" s="1346"/>
      <c r="T15" s="1392"/>
      <c r="U15" s="1392"/>
      <c r="V15" s="1392"/>
      <c r="W15" s="1392"/>
      <c r="X15" s="1392"/>
      <c r="Y15" s="1392"/>
      <c r="Z15" s="1392"/>
      <c r="AA15" s="1392"/>
      <c r="AB15" s="1392"/>
      <c r="AC15" s="1393"/>
      <c r="AD15" s="1400"/>
      <c r="AE15" s="1346"/>
      <c r="AF15" s="1346"/>
      <c r="AG15" s="1346">
        <v>1</v>
      </c>
      <c r="AH15" s="1346"/>
      <c r="AI15" s="1346"/>
      <c r="AJ15" s="1346">
        <v>1</v>
      </c>
      <c r="AK15" s="1346"/>
      <c r="AL15" s="1346"/>
      <c r="AM15" s="1346">
        <v>1</v>
      </c>
      <c r="AN15" s="1346"/>
      <c r="AO15" s="1393"/>
      <c r="AP15" s="1391"/>
      <c r="AQ15" s="1346"/>
      <c r="AR15" s="1346">
        <v>1</v>
      </c>
      <c r="AS15" s="1346"/>
      <c r="AT15" s="1346"/>
      <c r="AU15" s="1346">
        <v>1</v>
      </c>
      <c r="AV15" s="1346"/>
      <c r="AW15" s="1392"/>
      <c r="AX15" s="1392"/>
      <c r="AY15" s="1392"/>
      <c r="AZ15" s="1392"/>
      <c r="BA15" s="1393"/>
      <c r="BB15" s="1394"/>
      <c r="BC15" s="1389">
        <v>1</v>
      </c>
      <c r="BD15" s="1346"/>
      <c r="BE15" s="1346"/>
      <c r="BF15" s="1346">
        <v>1</v>
      </c>
      <c r="BG15" s="1389"/>
      <c r="BH15" s="1504"/>
      <c r="BI15" s="1346">
        <v>1</v>
      </c>
      <c r="BJ15" s="1346"/>
      <c r="BK15" s="1393"/>
      <c r="BL15" s="1391"/>
      <c r="BM15" s="1346"/>
      <c r="BN15" s="1346">
        <v>1</v>
      </c>
      <c r="BO15" s="1504">
        <v>1</v>
      </c>
      <c r="BP15" s="1389"/>
      <c r="BQ15" s="1346"/>
      <c r="BR15" s="1346"/>
      <c r="BS15" s="1346"/>
      <c r="BT15" s="1346"/>
      <c r="BU15" s="1346"/>
      <c r="BV15" s="1346"/>
      <c r="BW15" s="1346"/>
      <c r="BX15" s="1346"/>
      <c r="BY15" s="1346"/>
      <c r="BZ15" s="1346"/>
      <c r="CA15" s="1346">
        <v>1</v>
      </c>
      <c r="CB15" s="1346"/>
      <c r="CC15" s="1346"/>
      <c r="CD15" s="1393"/>
      <c r="CE15" s="1391"/>
      <c r="CF15" s="1346">
        <v>1</v>
      </c>
      <c r="CG15" s="1346"/>
      <c r="CH15" s="1346"/>
      <c r="CI15" s="1346">
        <v>1</v>
      </c>
      <c r="CJ15" s="1346"/>
      <c r="CK15" s="1346"/>
      <c r="CL15" s="1346">
        <v>1</v>
      </c>
      <c r="CM15" s="1346"/>
      <c r="CN15" s="1346"/>
      <c r="CO15" s="1393"/>
      <c r="CP15" s="1391"/>
      <c r="CQ15" s="1346">
        <v>1</v>
      </c>
      <c r="CR15" s="1346"/>
      <c r="CS15" s="1392"/>
      <c r="CT15" s="1346">
        <v>1</v>
      </c>
      <c r="CU15" s="1346"/>
      <c r="CV15" s="1504"/>
      <c r="CW15" s="1346">
        <v>1</v>
      </c>
      <c r="CX15" s="1346"/>
      <c r="CY15" s="1346"/>
      <c r="CZ15" s="1346"/>
      <c r="DA15" s="1346"/>
      <c r="DB15" s="1391">
        <v>1</v>
      </c>
      <c r="DC15" s="1346"/>
      <c r="DD15" s="1346"/>
      <c r="DE15" s="1346"/>
      <c r="DF15" s="1346"/>
      <c r="DG15" s="1346">
        <v>1</v>
      </c>
      <c r="DH15" s="1392"/>
      <c r="DI15" s="1392"/>
      <c r="DJ15" s="1392">
        <v>1</v>
      </c>
      <c r="DK15" s="1392"/>
      <c r="DL15" s="1392"/>
      <c r="DM15" s="1392"/>
      <c r="DN15" s="1393"/>
      <c r="DO15" s="1391"/>
      <c r="DP15" s="1346"/>
      <c r="DQ15" s="1346"/>
      <c r="DR15" s="1564"/>
      <c r="DS15" s="1346"/>
      <c r="DT15" s="1346"/>
      <c r="DU15" s="1346"/>
      <c r="DV15" s="1346"/>
      <c r="DW15" s="1346"/>
      <c r="DX15" s="1346"/>
      <c r="DY15" s="1346"/>
      <c r="DZ15" s="1346">
        <v>1</v>
      </c>
      <c r="EA15" s="1346"/>
      <c r="EB15" s="1346"/>
      <c r="EC15" s="1346"/>
      <c r="ED15" s="1393"/>
      <c r="EE15" s="1391"/>
      <c r="EF15" s="1389">
        <v>1</v>
      </c>
      <c r="EG15" s="1346"/>
      <c r="EH15" s="1346"/>
      <c r="EI15" s="1346">
        <v>1</v>
      </c>
      <c r="EJ15" s="1455"/>
      <c r="EK15" s="1346"/>
      <c r="EL15" s="1346"/>
      <c r="EM15" s="1346"/>
      <c r="EN15" s="1346"/>
      <c r="EO15" s="1346"/>
      <c r="EP15" s="1392"/>
      <c r="EQ15" s="1346"/>
      <c r="ER15" s="1346">
        <v>1</v>
      </c>
      <c r="ES15" s="1346"/>
      <c r="ET15" s="1346"/>
      <c r="EU15" s="1504"/>
      <c r="EV15" s="1504"/>
      <c r="EW15" s="1346">
        <v>1</v>
      </c>
      <c r="EX15" s="1346"/>
      <c r="EY15" s="1346"/>
      <c r="EZ15" s="1392"/>
      <c r="FA15" s="1392"/>
      <c r="FB15" s="1392"/>
      <c r="FC15" s="1392"/>
      <c r="FD15" s="1391"/>
      <c r="FE15" s="1346"/>
      <c r="FF15" s="218">
        <f t="shared" si="0"/>
        <v>25</v>
      </c>
      <c r="FG15" s="396">
        <f t="shared" si="1"/>
        <v>0</v>
      </c>
      <c r="FH15" s="396">
        <f t="shared" si="2"/>
        <v>0</v>
      </c>
      <c r="FI15" s="396">
        <f t="shared" si="3"/>
        <v>1</v>
      </c>
      <c r="FJ15" s="396">
        <f t="shared" si="4"/>
        <v>0</v>
      </c>
      <c r="FK15" s="396">
        <f t="shared" si="5"/>
        <v>0</v>
      </c>
      <c r="FL15" s="1291">
        <f t="shared" si="6"/>
        <v>26</v>
      </c>
      <c r="FM15" s="1347" t="str">
        <f t="shared" si="7"/>
        <v/>
      </c>
      <c r="FN15" s="1347" t="str">
        <f t="shared" si="8"/>
        <v/>
      </c>
      <c r="FO15" s="1347" t="str">
        <f t="shared" si="9"/>
        <v/>
      </c>
      <c r="FP15" s="1347" t="str">
        <f t="shared" si="10"/>
        <v/>
      </c>
      <c r="FQ15" s="1347">
        <f t="shared" si="11"/>
        <v>1</v>
      </c>
      <c r="FR15" s="1347" t="str">
        <f t="shared" si="12"/>
        <v/>
      </c>
      <c r="FS15" s="1347" t="str">
        <f t="shared" si="13"/>
        <v/>
      </c>
      <c r="FT15" s="1347" t="str">
        <f t="shared" si="14"/>
        <v/>
      </c>
      <c r="FU15" s="1347" t="str">
        <f t="shared" si="15"/>
        <v/>
      </c>
      <c r="FV15" s="1347" t="str">
        <f t="shared" si="16"/>
        <v/>
      </c>
      <c r="FW15" s="1347" t="str">
        <f t="shared" si="17"/>
        <v/>
      </c>
    </row>
    <row r="16" spans="1:179" ht="16.5" thickBot="1" x14ac:dyDescent="0.3">
      <c r="A16" s="1338">
        <v>12</v>
      </c>
      <c r="B16" s="1152" t="s">
        <v>800</v>
      </c>
      <c r="C16" s="1288"/>
      <c r="D16" s="1346"/>
      <c r="E16" s="1400"/>
      <c r="F16" s="1514"/>
      <c r="G16" s="1346">
        <v>1</v>
      </c>
      <c r="H16" s="1394"/>
      <c r="I16" s="1394"/>
      <c r="J16" s="1394"/>
      <c r="K16" s="1394"/>
      <c r="L16" s="1394"/>
      <c r="M16" s="1346"/>
      <c r="N16" s="1346"/>
      <c r="O16" s="1346"/>
      <c r="P16" s="1400"/>
      <c r="Q16" s="1346"/>
      <c r="R16" s="1346"/>
      <c r="S16" s="1346"/>
      <c r="T16" s="1392"/>
      <c r="U16" s="1392"/>
      <c r="V16" s="1392"/>
      <c r="W16" s="1392"/>
      <c r="X16" s="1392"/>
      <c r="Y16" s="1392"/>
      <c r="Z16" s="1392"/>
      <c r="AA16" s="1392"/>
      <c r="AB16" s="1392"/>
      <c r="AC16" s="1393"/>
      <c r="AD16" s="1400"/>
      <c r="AE16" s="1346"/>
      <c r="AF16" s="1346"/>
      <c r="AG16" s="1397">
        <v>1</v>
      </c>
      <c r="AH16" s="1346"/>
      <c r="AI16" s="1346">
        <v>1</v>
      </c>
      <c r="AJ16" s="1346"/>
      <c r="AK16" s="1346"/>
      <c r="AL16" s="1346"/>
      <c r="AM16" s="1346"/>
      <c r="AN16" s="1346"/>
      <c r="AO16" s="1393">
        <v>1</v>
      </c>
      <c r="AP16" s="1391"/>
      <c r="AQ16" s="1346"/>
      <c r="AR16" s="1346"/>
      <c r="AS16" s="1346"/>
      <c r="AT16" s="1346">
        <v>1</v>
      </c>
      <c r="AU16" s="1346"/>
      <c r="AV16" s="1346"/>
      <c r="AW16" s="1392">
        <v>1</v>
      </c>
      <c r="AX16" s="1392"/>
      <c r="AY16" s="1392">
        <v>1</v>
      </c>
      <c r="AZ16" s="1392"/>
      <c r="BA16" s="1393"/>
      <c r="BB16" s="1394"/>
      <c r="BC16" s="1389"/>
      <c r="BD16" s="1346"/>
      <c r="BE16" s="1346"/>
      <c r="BF16" s="1346"/>
      <c r="BG16" s="1389"/>
      <c r="BH16" s="1504">
        <v>1</v>
      </c>
      <c r="BI16" s="1346"/>
      <c r="BJ16" s="1346"/>
      <c r="BK16" s="1393">
        <v>1</v>
      </c>
      <c r="BL16" s="1391"/>
      <c r="BM16" s="1346">
        <v>1</v>
      </c>
      <c r="BN16" s="1346"/>
      <c r="BO16" s="1504">
        <v>1</v>
      </c>
      <c r="BP16" s="1389"/>
      <c r="BQ16" s="1346">
        <v>1</v>
      </c>
      <c r="BR16" s="1346"/>
      <c r="BS16" s="1346"/>
      <c r="BT16" s="1346"/>
      <c r="BU16" s="1346"/>
      <c r="BV16" s="1346"/>
      <c r="BW16" s="1346"/>
      <c r="BX16" s="1346"/>
      <c r="BY16" s="1346"/>
      <c r="BZ16" s="1346"/>
      <c r="CA16" s="1346"/>
      <c r="CB16" s="1346"/>
      <c r="CC16" s="1346"/>
      <c r="CD16" s="1393"/>
      <c r="CE16" s="1391"/>
      <c r="CF16" s="1346"/>
      <c r="CG16" s="1346"/>
      <c r="CH16" s="1346">
        <v>1</v>
      </c>
      <c r="CI16" s="1346"/>
      <c r="CJ16" s="1346"/>
      <c r="CK16" s="1346">
        <v>1</v>
      </c>
      <c r="CL16" s="1346"/>
      <c r="CM16" s="1346"/>
      <c r="CN16" s="1346">
        <v>1</v>
      </c>
      <c r="CO16" s="1393"/>
      <c r="CP16" s="1391">
        <v>1</v>
      </c>
      <c r="CQ16" s="1346"/>
      <c r="CR16" s="1346"/>
      <c r="CS16" s="1392">
        <v>1</v>
      </c>
      <c r="CT16" s="1346"/>
      <c r="CU16" s="1346"/>
      <c r="CV16" s="1504"/>
      <c r="CW16" s="1346"/>
      <c r="CX16" s="1346"/>
      <c r="CY16" s="1346"/>
      <c r="CZ16" s="1346"/>
      <c r="DA16" s="1346">
        <v>1</v>
      </c>
      <c r="DB16" s="1391"/>
      <c r="DC16" s="1346"/>
      <c r="DD16" s="1346">
        <v>1</v>
      </c>
      <c r="DE16" s="1346"/>
      <c r="DF16" s="1346"/>
      <c r="DG16" s="1346"/>
      <c r="DH16" s="1392"/>
      <c r="DI16" s="1392">
        <v>1</v>
      </c>
      <c r="DJ16" s="1392"/>
      <c r="DK16" s="1392"/>
      <c r="DL16" s="1392"/>
      <c r="DM16" s="1392"/>
      <c r="DN16" s="1393">
        <v>1</v>
      </c>
      <c r="DO16" s="1391"/>
      <c r="DP16" s="1346"/>
      <c r="DQ16" s="1346">
        <v>1</v>
      </c>
      <c r="DR16" s="1564"/>
      <c r="DS16" s="1346"/>
      <c r="DT16" s="1346"/>
      <c r="DU16" s="1346">
        <v>1</v>
      </c>
      <c r="DV16" s="1346"/>
      <c r="DW16" s="1346"/>
      <c r="DX16" s="1346"/>
      <c r="DY16" s="1346"/>
      <c r="DZ16" s="1346"/>
      <c r="EA16" s="1346"/>
      <c r="EB16" s="1346"/>
      <c r="EC16" s="1346"/>
      <c r="ED16" s="1393"/>
      <c r="EE16" s="1391"/>
      <c r="EF16" s="1389"/>
      <c r="EG16" s="1346"/>
      <c r="EH16" s="1346">
        <v>1</v>
      </c>
      <c r="EI16" s="1346"/>
      <c r="EJ16" s="1455"/>
      <c r="EK16" s="1346"/>
      <c r="EL16" s="1346"/>
      <c r="EM16" s="1346"/>
      <c r="EN16" s="1346"/>
      <c r="EO16" s="1346"/>
      <c r="EP16" s="1392"/>
      <c r="EQ16" s="1346"/>
      <c r="ER16" s="1346"/>
      <c r="ES16" s="1346"/>
      <c r="ET16" s="1346"/>
      <c r="EU16" s="1504"/>
      <c r="EV16" s="1504"/>
      <c r="EW16" s="1346"/>
      <c r="EX16" s="1346">
        <v>1</v>
      </c>
      <c r="EY16" s="1346"/>
      <c r="EZ16" s="1392"/>
      <c r="FA16" s="1392"/>
      <c r="FB16" s="1392"/>
      <c r="FC16" s="1392"/>
      <c r="FD16" s="1391"/>
      <c r="FE16" s="1346"/>
      <c r="FF16" s="218">
        <f t="shared" si="0"/>
        <v>1</v>
      </c>
      <c r="FG16" s="396">
        <f t="shared" si="1"/>
        <v>1</v>
      </c>
      <c r="FH16" s="396">
        <f t="shared" si="2"/>
        <v>22</v>
      </c>
      <c r="FI16" s="396">
        <f t="shared" si="3"/>
        <v>2</v>
      </c>
      <c r="FJ16" s="396">
        <f t="shared" si="4"/>
        <v>0</v>
      </c>
      <c r="FK16" s="396">
        <f t="shared" si="5"/>
        <v>0</v>
      </c>
      <c r="FL16" s="1291">
        <f t="shared" si="6"/>
        <v>26</v>
      </c>
      <c r="FM16" s="1347" t="str">
        <f t="shared" si="7"/>
        <v/>
      </c>
      <c r="FN16" s="1347" t="str">
        <f t="shared" si="8"/>
        <v/>
      </c>
      <c r="FO16" s="1347" t="str">
        <f t="shared" si="9"/>
        <v/>
      </c>
      <c r="FP16" s="1347" t="str">
        <f t="shared" si="10"/>
        <v/>
      </c>
      <c r="FQ16" s="1347">
        <f t="shared" si="11"/>
        <v>1</v>
      </c>
      <c r="FR16" s="1347" t="str">
        <f t="shared" si="12"/>
        <v/>
      </c>
      <c r="FS16" s="1347" t="str">
        <f t="shared" si="13"/>
        <v/>
      </c>
      <c r="FT16" s="1347" t="str">
        <f t="shared" si="14"/>
        <v/>
      </c>
      <c r="FU16" s="1347" t="str">
        <f t="shared" si="15"/>
        <v/>
      </c>
      <c r="FV16" s="1347" t="str">
        <f t="shared" si="16"/>
        <v/>
      </c>
      <c r="FW16" s="1347" t="str">
        <f t="shared" si="17"/>
        <v/>
      </c>
    </row>
    <row r="17" spans="1:179" ht="16.5" thickBot="1" x14ac:dyDescent="0.3">
      <c r="A17" s="1338"/>
      <c r="B17" s="1373" t="s">
        <v>1580</v>
      </c>
      <c r="C17" s="1288"/>
      <c r="D17" s="1346"/>
      <c r="E17" s="1400"/>
      <c r="F17" s="1514"/>
      <c r="G17" s="1346"/>
      <c r="H17" s="1394"/>
      <c r="I17" s="1394"/>
      <c r="J17" s="1394"/>
      <c r="K17" s="1394"/>
      <c r="L17" s="1394"/>
      <c r="M17" s="1346"/>
      <c r="N17" s="1346"/>
      <c r="O17" s="1346"/>
      <c r="P17" s="1400"/>
      <c r="Q17" s="1346"/>
      <c r="R17" s="1346"/>
      <c r="S17" s="1346"/>
      <c r="T17" s="1392"/>
      <c r="U17" s="1392"/>
      <c r="V17" s="1392"/>
      <c r="W17" s="1392"/>
      <c r="X17" s="1392"/>
      <c r="Y17" s="1392"/>
      <c r="Z17" s="1392"/>
      <c r="AA17" s="1392"/>
      <c r="AB17" s="1392"/>
      <c r="AC17" s="1393"/>
      <c r="AD17" s="1400"/>
      <c r="AE17" s="1346"/>
      <c r="AF17" s="1346"/>
      <c r="AG17" s="1346"/>
      <c r="AH17" s="1346"/>
      <c r="AI17" s="1346"/>
      <c r="AJ17" s="1346"/>
      <c r="AK17" s="1346"/>
      <c r="AL17" s="1346"/>
      <c r="AM17" s="1346"/>
      <c r="AN17" s="1346"/>
      <c r="AO17" s="1393"/>
      <c r="AP17" s="1391"/>
      <c r="AQ17" s="1346"/>
      <c r="AR17" s="1346"/>
      <c r="AS17" s="1346"/>
      <c r="AT17" s="1346"/>
      <c r="AU17" s="1346"/>
      <c r="AV17" s="1346"/>
      <c r="AW17" s="1392"/>
      <c r="AX17" s="1392"/>
      <c r="AY17" s="1392"/>
      <c r="AZ17" s="1392"/>
      <c r="BA17" s="1393"/>
      <c r="BB17" s="1346"/>
      <c r="BC17" s="1389"/>
      <c r="BD17" s="1346"/>
      <c r="BE17" s="1346"/>
      <c r="BF17" s="1346"/>
      <c r="BG17" s="1389"/>
      <c r="BH17" s="1504"/>
      <c r="BI17" s="1346"/>
      <c r="BJ17" s="1346"/>
      <c r="BK17" s="1393"/>
      <c r="BL17" s="1391"/>
      <c r="BM17" s="1346"/>
      <c r="BN17" s="1346"/>
      <c r="BO17" s="1504"/>
      <c r="BP17" s="1389"/>
      <c r="BQ17" s="1346"/>
      <c r="BR17" s="1346"/>
      <c r="BS17" s="1346"/>
      <c r="BT17" s="1346"/>
      <c r="BU17" s="1346"/>
      <c r="BV17" s="1346"/>
      <c r="BW17" s="1346"/>
      <c r="BX17" s="1346"/>
      <c r="BY17" s="1346"/>
      <c r="BZ17" s="1346"/>
      <c r="CA17" s="1346"/>
      <c r="CB17" s="1346"/>
      <c r="CC17" s="1346"/>
      <c r="CD17" s="1393"/>
      <c r="CE17" s="1391"/>
      <c r="CF17" s="1346"/>
      <c r="CG17" s="1346"/>
      <c r="CH17" s="1346"/>
      <c r="CI17" s="1346"/>
      <c r="CJ17" s="1346"/>
      <c r="CK17" s="1346"/>
      <c r="CL17" s="1346"/>
      <c r="CM17" s="1346"/>
      <c r="CN17" s="1346"/>
      <c r="CO17" s="1393"/>
      <c r="CP17" s="1391"/>
      <c r="CQ17" s="1346"/>
      <c r="CR17" s="1346"/>
      <c r="CS17" s="1392"/>
      <c r="CT17" s="1346"/>
      <c r="CU17" s="1346"/>
      <c r="CV17" s="1504"/>
      <c r="CW17" s="1346"/>
      <c r="CX17" s="1346"/>
      <c r="CY17" s="1346"/>
      <c r="CZ17" s="1346"/>
      <c r="DA17" s="1346"/>
      <c r="DB17" s="1391"/>
      <c r="DC17" s="1346"/>
      <c r="DD17" s="1346"/>
      <c r="DE17" s="1346"/>
      <c r="DF17" s="1346"/>
      <c r="DG17" s="1346"/>
      <c r="DH17" s="1392"/>
      <c r="DI17" s="1392"/>
      <c r="DJ17" s="1392"/>
      <c r="DK17" s="1392"/>
      <c r="DL17" s="1392"/>
      <c r="DM17" s="1392"/>
      <c r="DN17" s="1393"/>
      <c r="DO17" s="1391"/>
      <c r="DP17" s="1346"/>
      <c r="DQ17" s="1346"/>
      <c r="DR17" s="1564"/>
      <c r="DS17" s="1346"/>
      <c r="DT17" s="1346"/>
      <c r="DU17" s="1346"/>
      <c r="DV17" s="1346"/>
      <c r="DW17" s="1346"/>
      <c r="DX17" s="1346"/>
      <c r="DY17" s="1346"/>
      <c r="DZ17" s="1346"/>
      <c r="EA17" s="1346"/>
      <c r="EB17" s="1346"/>
      <c r="EC17" s="1346"/>
      <c r="ED17" s="1393"/>
      <c r="EE17" s="1391"/>
      <c r="EF17" s="1389"/>
      <c r="EG17" s="1346"/>
      <c r="EH17" s="1346"/>
      <c r="EI17" s="1346"/>
      <c r="EJ17" s="1455"/>
      <c r="EK17" s="1346"/>
      <c r="EL17" s="1346"/>
      <c r="EM17" s="1346"/>
      <c r="EN17" s="1346"/>
      <c r="EO17" s="1346"/>
      <c r="EP17" s="1392"/>
      <c r="EQ17" s="1346"/>
      <c r="ER17" s="1346"/>
      <c r="ES17" s="1346"/>
      <c r="ET17" s="1346"/>
      <c r="EU17" s="1504"/>
      <c r="EV17" s="1504"/>
      <c r="EW17" s="1346"/>
      <c r="EX17" s="1346"/>
      <c r="EY17" s="1346"/>
      <c r="EZ17" s="1392"/>
      <c r="FA17" s="1392"/>
      <c r="FB17" s="1392"/>
      <c r="FC17" s="1392"/>
      <c r="FD17" s="1391"/>
      <c r="FE17" s="1346"/>
      <c r="FF17" s="218">
        <f t="shared" si="0"/>
        <v>0</v>
      </c>
      <c r="FG17" s="396">
        <f t="shared" si="1"/>
        <v>0</v>
      </c>
      <c r="FH17" s="396">
        <f t="shared" si="2"/>
        <v>0</v>
      </c>
      <c r="FI17" s="396">
        <f t="shared" si="3"/>
        <v>0</v>
      </c>
      <c r="FJ17" s="396">
        <f t="shared" si="4"/>
        <v>0</v>
      </c>
      <c r="FK17" s="396">
        <f t="shared" si="5"/>
        <v>0</v>
      </c>
      <c r="FL17" s="1291">
        <f t="shared" si="6"/>
        <v>0</v>
      </c>
      <c r="FM17" s="1347"/>
      <c r="FN17" s="1347"/>
      <c r="FO17" s="1347"/>
      <c r="FP17" s="1347"/>
      <c r="FQ17" s="1347"/>
      <c r="FR17" s="1347"/>
      <c r="FS17" s="1347"/>
      <c r="FT17" s="1347"/>
      <c r="FU17" s="1347"/>
      <c r="FV17" s="1347"/>
      <c r="FW17" s="1347"/>
    </row>
    <row r="18" spans="1:179" ht="16.5" thickBot="1" x14ac:dyDescent="0.3">
      <c r="A18" s="1338">
        <v>13</v>
      </c>
      <c r="B18" s="1152" t="s">
        <v>380</v>
      </c>
      <c r="C18" s="1412"/>
      <c r="D18" s="1395"/>
      <c r="E18" s="1400"/>
      <c r="F18" s="1514"/>
      <c r="G18" s="1395"/>
      <c r="H18" s="1395"/>
      <c r="I18" s="1395"/>
      <c r="J18" s="1395"/>
      <c r="K18" s="1395"/>
      <c r="L18" s="1395"/>
      <c r="M18" s="1395">
        <v>1</v>
      </c>
      <c r="N18" s="1395"/>
      <c r="O18" s="1395"/>
      <c r="P18" s="1400">
        <v>1</v>
      </c>
      <c r="Q18" s="1395">
        <v>1</v>
      </c>
      <c r="R18" s="1395"/>
      <c r="S18" s="1395"/>
      <c r="T18" s="1413">
        <v>1</v>
      </c>
      <c r="U18" s="1413">
        <v>1</v>
      </c>
      <c r="V18" s="1413">
        <v>1</v>
      </c>
      <c r="W18" s="1413">
        <v>1</v>
      </c>
      <c r="X18" s="1413">
        <v>1</v>
      </c>
      <c r="Y18" s="1413">
        <v>1</v>
      </c>
      <c r="Z18" s="1413">
        <v>1</v>
      </c>
      <c r="AA18" s="1413">
        <v>1</v>
      </c>
      <c r="AB18" s="1413"/>
      <c r="AC18" s="1398"/>
      <c r="AD18" s="1400">
        <v>1</v>
      </c>
      <c r="AE18" s="1413"/>
      <c r="AF18" s="1395"/>
      <c r="AG18" s="1413">
        <v>1</v>
      </c>
      <c r="AH18" s="1413"/>
      <c r="AI18" s="1395"/>
      <c r="AJ18" s="1413">
        <v>1</v>
      </c>
      <c r="AK18" s="1413"/>
      <c r="AL18" s="1413"/>
      <c r="AM18" s="1413">
        <v>1</v>
      </c>
      <c r="AN18" s="1413"/>
      <c r="AO18" s="1398"/>
      <c r="AP18" s="1414"/>
      <c r="AQ18" s="1395"/>
      <c r="AR18" s="1395"/>
      <c r="AS18" s="1395"/>
      <c r="AT18" s="1395"/>
      <c r="AU18" s="1395">
        <v>1</v>
      </c>
      <c r="AV18" s="1395"/>
      <c r="AW18" s="1395"/>
      <c r="AX18" s="1413"/>
      <c r="AY18" s="1413"/>
      <c r="AZ18" s="1413"/>
      <c r="BA18" s="1398"/>
      <c r="BB18" s="1395"/>
      <c r="BC18" s="1395"/>
      <c r="BD18" s="1395"/>
      <c r="BE18" s="1395"/>
      <c r="BF18" s="1395"/>
      <c r="BG18" s="1395"/>
      <c r="BH18" s="1504">
        <v>1</v>
      </c>
      <c r="BI18" s="1395">
        <v>1</v>
      </c>
      <c r="BJ18" s="1395"/>
      <c r="BK18" s="1398"/>
      <c r="BL18" s="1414"/>
      <c r="BM18" s="1395"/>
      <c r="BN18" s="1395">
        <v>1</v>
      </c>
      <c r="BO18" s="1504">
        <v>1</v>
      </c>
      <c r="BP18" s="1395"/>
      <c r="BQ18" s="1395"/>
      <c r="BR18" s="1395">
        <v>1</v>
      </c>
      <c r="BS18" s="1395"/>
      <c r="BT18" s="1395"/>
      <c r="BU18" s="1395"/>
      <c r="BV18" s="1395"/>
      <c r="BW18" s="1395"/>
      <c r="BX18" s="1395"/>
      <c r="BY18" s="1395"/>
      <c r="BZ18" s="1395"/>
      <c r="CA18" s="1395">
        <v>1</v>
      </c>
      <c r="CB18" s="1395"/>
      <c r="CC18" s="1395"/>
      <c r="CD18" s="1398"/>
      <c r="CE18" s="1414"/>
      <c r="CF18" s="1395"/>
      <c r="CG18" s="1395"/>
      <c r="CH18" s="1395"/>
      <c r="CI18" s="1395"/>
      <c r="CJ18" s="1395"/>
      <c r="CK18" s="1395"/>
      <c r="CL18" s="1395">
        <v>1</v>
      </c>
      <c r="CM18" s="1395"/>
      <c r="CN18" s="1395"/>
      <c r="CO18" s="1398"/>
      <c r="CP18" s="1414"/>
      <c r="CQ18" s="1395">
        <v>1</v>
      </c>
      <c r="CR18" s="1395"/>
      <c r="CS18" s="1395"/>
      <c r="CT18" s="1395">
        <v>1</v>
      </c>
      <c r="CU18" s="1395"/>
      <c r="CV18" s="1504"/>
      <c r="CW18" s="1395">
        <v>1</v>
      </c>
      <c r="CX18" s="1395"/>
      <c r="CY18" s="1395">
        <v>1</v>
      </c>
      <c r="CZ18" s="1395"/>
      <c r="DA18" s="1398"/>
      <c r="DB18" s="1414"/>
      <c r="DC18" s="1395"/>
      <c r="DD18" s="1395"/>
      <c r="DE18" s="1395"/>
      <c r="DF18" s="1395"/>
      <c r="DG18" s="1395">
        <v>1</v>
      </c>
      <c r="DH18" s="1395"/>
      <c r="DI18" s="1395"/>
      <c r="DJ18" s="1395"/>
      <c r="DK18" s="1395"/>
      <c r="DL18" s="1395"/>
      <c r="DM18" s="1395"/>
      <c r="DN18" s="1398"/>
      <c r="DO18" s="1414"/>
      <c r="DP18" s="1395"/>
      <c r="DQ18" s="1395"/>
      <c r="DR18" s="1564"/>
      <c r="DS18" s="1395"/>
      <c r="DT18" s="1395"/>
      <c r="DU18" s="1395">
        <v>1</v>
      </c>
      <c r="DV18" s="1395">
        <v>1</v>
      </c>
      <c r="DW18" s="1395">
        <v>1</v>
      </c>
      <c r="DX18" s="1395">
        <v>1</v>
      </c>
      <c r="DY18" s="1395"/>
      <c r="DZ18" s="1395"/>
      <c r="EA18" s="1395"/>
      <c r="EB18" s="1395"/>
      <c r="EC18" s="1395"/>
      <c r="ED18" s="1398"/>
      <c r="EE18" s="1414"/>
      <c r="EF18" s="1395">
        <v>1</v>
      </c>
      <c r="EG18" s="1395"/>
      <c r="EH18" s="1395"/>
      <c r="EI18" s="1395"/>
      <c r="EJ18" s="1455"/>
      <c r="EK18" s="1395"/>
      <c r="EL18" s="1395"/>
      <c r="EM18" s="1395"/>
      <c r="EN18" s="1395"/>
      <c r="EO18" s="1395"/>
      <c r="EP18" s="1395"/>
      <c r="EQ18" s="1395"/>
      <c r="ER18" s="1395"/>
      <c r="ES18" s="1395"/>
      <c r="ET18" s="1395"/>
      <c r="EU18" s="1504"/>
      <c r="EV18" s="1504"/>
      <c r="EW18" s="1395"/>
      <c r="EX18" s="1395"/>
      <c r="EY18" s="1395"/>
      <c r="EZ18" s="1413"/>
      <c r="FA18" s="1413"/>
      <c r="FB18" s="1413"/>
      <c r="FC18" s="1413"/>
      <c r="FD18" s="1414"/>
      <c r="FE18" s="1395"/>
      <c r="FF18" s="218">
        <f t="shared" si="0"/>
        <v>16</v>
      </c>
      <c r="FG18" s="396">
        <f t="shared" si="1"/>
        <v>0</v>
      </c>
      <c r="FH18" s="396">
        <f t="shared" si="2"/>
        <v>3</v>
      </c>
      <c r="FI18" s="396">
        <f t="shared" si="3"/>
        <v>4</v>
      </c>
      <c r="FJ18" s="396">
        <f t="shared" si="4"/>
        <v>0</v>
      </c>
      <c r="FK18" s="396">
        <f t="shared" si="5"/>
        <v>11</v>
      </c>
      <c r="FL18" s="1291">
        <f t="shared" si="6"/>
        <v>34</v>
      </c>
      <c r="FM18" s="1347" t="str">
        <f t="shared" si="7"/>
        <v/>
      </c>
      <c r="FN18" s="1347" t="str">
        <f t="shared" si="8"/>
        <v/>
      </c>
      <c r="FO18" s="1347" t="str">
        <f t="shared" si="9"/>
        <v/>
      </c>
      <c r="FP18" s="1347" t="str">
        <f t="shared" si="10"/>
        <v/>
      </c>
      <c r="FQ18" s="1347" t="str">
        <f t="shared" si="11"/>
        <v/>
      </c>
      <c r="FR18" s="1347">
        <f t="shared" si="12"/>
        <v>1</v>
      </c>
      <c r="FS18" s="1347" t="str">
        <f t="shared" si="13"/>
        <v/>
      </c>
      <c r="FT18" s="1347" t="str">
        <f t="shared" si="14"/>
        <v/>
      </c>
      <c r="FU18" s="1347" t="str">
        <f t="shared" si="15"/>
        <v/>
      </c>
      <c r="FV18" s="1347" t="str">
        <f t="shared" si="16"/>
        <v/>
      </c>
      <c r="FW18" s="1347" t="str">
        <f t="shared" si="17"/>
        <v/>
      </c>
    </row>
    <row r="19" spans="1:179" ht="16.5" thickBot="1" x14ac:dyDescent="0.3">
      <c r="A19" s="1338">
        <v>14</v>
      </c>
      <c r="B19" s="1152" t="s">
        <v>708</v>
      </c>
      <c r="C19" s="1412"/>
      <c r="D19" s="1397">
        <v>1</v>
      </c>
      <c r="E19" s="1400"/>
      <c r="F19" s="1514"/>
      <c r="G19" s="1395"/>
      <c r="H19" s="1395"/>
      <c r="I19" s="1395"/>
      <c r="J19" s="1395"/>
      <c r="K19" s="1395"/>
      <c r="L19" s="1395"/>
      <c r="M19" s="1390">
        <v>1</v>
      </c>
      <c r="N19" s="1395"/>
      <c r="O19" s="1395"/>
      <c r="P19" s="1400">
        <v>1</v>
      </c>
      <c r="Q19" s="1410">
        <v>1</v>
      </c>
      <c r="R19" s="1395"/>
      <c r="S19" s="1395"/>
      <c r="T19" s="1413">
        <v>1</v>
      </c>
      <c r="U19" s="1413">
        <v>1</v>
      </c>
      <c r="V19" s="1413">
        <v>1</v>
      </c>
      <c r="W19" s="1413">
        <v>1</v>
      </c>
      <c r="X19" s="1413">
        <v>1</v>
      </c>
      <c r="Y19" s="1413">
        <v>1</v>
      </c>
      <c r="Z19" s="1413">
        <v>1</v>
      </c>
      <c r="AA19" s="1413">
        <v>1</v>
      </c>
      <c r="AB19" s="1413"/>
      <c r="AC19" s="1398"/>
      <c r="AD19" s="1400">
        <v>1</v>
      </c>
      <c r="AE19" s="1413"/>
      <c r="AF19" s="1395"/>
      <c r="AG19" s="1390">
        <v>1</v>
      </c>
      <c r="AH19" s="1413"/>
      <c r="AI19" s="1395"/>
      <c r="AJ19" s="1390">
        <v>1</v>
      </c>
      <c r="AK19" s="1413"/>
      <c r="AL19" s="1413"/>
      <c r="AM19" s="1390">
        <v>1</v>
      </c>
      <c r="AN19" s="1413"/>
      <c r="AO19" s="1398"/>
      <c r="AP19" s="1414"/>
      <c r="AQ19" s="1395"/>
      <c r="AR19" s="1395"/>
      <c r="AS19" s="1395"/>
      <c r="AT19" s="1395"/>
      <c r="AU19" s="1410">
        <v>1</v>
      </c>
      <c r="AV19" s="1395"/>
      <c r="AW19" s="1395"/>
      <c r="AX19" s="1413"/>
      <c r="AY19" s="1413"/>
      <c r="AZ19" s="1395"/>
      <c r="BA19" s="1398"/>
      <c r="BB19" s="1395"/>
      <c r="BC19" s="1395"/>
      <c r="BD19" s="1395"/>
      <c r="BE19" s="1395"/>
      <c r="BF19" s="1395"/>
      <c r="BG19" s="1395"/>
      <c r="BH19" s="1504">
        <v>1</v>
      </c>
      <c r="BI19" s="1410">
        <v>1</v>
      </c>
      <c r="BJ19" s="1395"/>
      <c r="BK19" s="1398"/>
      <c r="BL19" s="1414"/>
      <c r="BM19" s="1395"/>
      <c r="BN19" s="1395"/>
      <c r="BO19" s="1504">
        <v>1</v>
      </c>
      <c r="BP19" s="1395"/>
      <c r="BQ19" s="1395"/>
      <c r="BR19" s="1410">
        <v>1</v>
      </c>
      <c r="BS19" s="1395"/>
      <c r="BT19" s="1395"/>
      <c r="BU19" s="1395"/>
      <c r="BV19" s="1395"/>
      <c r="BW19" s="1395"/>
      <c r="BX19" s="1395"/>
      <c r="BY19" s="1395"/>
      <c r="BZ19" s="1395"/>
      <c r="CA19" s="1410">
        <v>1</v>
      </c>
      <c r="CB19" s="1395"/>
      <c r="CC19" s="1395"/>
      <c r="CD19" s="1398"/>
      <c r="CE19" s="1414"/>
      <c r="CF19" s="1395"/>
      <c r="CG19" s="1395"/>
      <c r="CH19" s="1395"/>
      <c r="CI19" s="1395"/>
      <c r="CJ19" s="1395"/>
      <c r="CK19" s="1395"/>
      <c r="CL19" s="1390">
        <v>1</v>
      </c>
      <c r="CM19" s="1395"/>
      <c r="CN19" s="1395"/>
      <c r="CO19" s="1398"/>
      <c r="CP19" s="1414"/>
      <c r="CQ19" s="1390">
        <v>1</v>
      </c>
      <c r="CR19" s="1395"/>
      <c r="CS19" s="1395"/>
      <c r="CT19" s="1410">
        <v>1</v>
      </c>
      <c r="CU19" s="1395"/>
      <c r="CV19" s="1504"/>
      <c r="CW19" s="1390">
        <v>1</v>
      </c>
      <c r="CX19" s="1395"/>
      <c r="CY19" s="1395">
        <v>1</v>
      </c>
      <c r="CZ19" s="1395"/>
      <c r="DA19" s="1398"/>
      <c r="DB19" s="1414"/>
      <c r="DC19" s="1395"/>
      <c r="DD19" s="1395"/>
      <c r="DE19" s="1395"/>
      <c r="DF19" s="1395"/>
      <c r="DG19" s="1410">
        <v>1</v>
      </c>
      <c r="DH19" s="1395"/>
      <c r="DI19" s="1395"/>
      <c r="DJ19" s="1395"/>
      <c r="DK19" s="1395"/>
      <c r="DL19" s="1395"/>
      <c r="DM19" s="1395"/>
      <c r="DN19" s="1398"/>
      <c r="DO19" s="1414"/>
      <c r="DP19" s="1395"/>
      <c r="DQ19" s="1395"/>
      <c r="DR19" s="1564"/>
      <c r="DS19" s="1395"/>
      <c r="DT19" s="1395"/>
      <c r="DU19" s="1395">
        <v>1</v>
      </c>
      <c r="DV19" s="1390">
        <v>1</v>
      </c>
      <c r="DW19" s="1390">
        <v>1</v>
      </c>
      <c r="DX19" s="1390">
        <v>1</v>
      </c>
      <c r="DY19" s="1395"/>
      <c r="DZ19" s="1395"/>
      <c r="EA19" s="1395"/>
      <c r="EB19" s="1395"/>
      <c r="EC19" s="1395"/>
      <c r="ED19" s="1398"/>
      <c r="EE19" s="1414"/>
      <c r="EF19" s="1410">
        <v>1</v>
      </c>
      <c r="EG19" s="1395"/>
      <c r="EH19" s="1395"/>
      <c r="EI19" s="1395"/>
      <c r="EJ19" s="1455"/>
      <c r="EK19" s="1395"/>
      <c r="EL19" s="1395"/>
      <c r="EM19" s="1395"/>
      <c r="EN19" s="1395"/>
      <c r="EO19" s="1395"/>
      <c r="EP19" s="1395"/>
      <c r="EQ19" s="1395"/>
      <c r="ER19" s="1395"/>
      <c r="ES19" s="1395"/>
      <c r="ET19" s="1395"/>
      <c r="EU19" s="1504"/>
      <c r="EV19" s="1504"/>
      <c r="EW19" s="1395"/>
      <c r="EX19" s="1395"/>
      <c r="EY19" s="1395"/>
      <c r="EZ19" s="1413"/>
      <c r="FA19" s="1413"/>
      <c r="FB19" s="1413"/>
      <c r="FC19" s="1413"/>
      <c r="FD19" s="1414"/>
      <c r="FE19" s="1395"/>
      <c r="FF19" s="218">
        <f t="shared" si="0"/>
        <v>16</v>
      </c>
      <c r="FG19" s="396">
        <f t="shared" si="1"/>
        <v>0</v>
      </c>
      <c r="FH19" s="396">
        <f t="shared" si="2"/>
        <v>3</v>
      </c>
      <c r="FI19" s="396">
        <f t="shared" si="3"/>
        <v>4</v>
      </c>
      <c r="FJ19" s="396">
        <f t="shared" si="4"/>
        <v>0</v>
      </c>
      <c r="FK19" s="396">
        <f t="shared" si="5"/>
        <v>11</v>
      </c>
      <c r="FL19" s="1291">
        <f t="shared" si="6"/>
        <v>34</v>
      </c>
      <c r="FM19" s="1347" t="str">
        <f t="shared" si="7"/>
        <v/>
      </c>
      <c r="FN19" s="1347" t="str">
        <f t="shared" si="8"/>
        <v/>
      </c>
      <c r="FO19" s="1347" t="str">
        <f t="shared" si="9"/>
        <v/>
      </c>
      <c r="FP19" s="1347" t="str">
        <f t="shared" si="10"/>
        <v/>
      </c>
      <c r="FQ19" s="1347" t="str">
        <f t="shared" si="11"/>
        <v/>
      </c>
      <c r="FR19" s="1347">
        <f t="shared" si="12"/>
        <v>1</v>
      </c>
      <c r="FS19" s="1347" t="str">
        <f t="shared" si="13"/>
        <v/>
      </c>
      <c r="FT19" s="1347" t="str">
        <f t="shared" si="14"/>
        <v/>
      </c>
      <c r="FU19" s="1347" t="str">
        <f t="shared" si="15"/>
        <v/>
      </c>
      <c r="FV19" s="1347" t="str">
        <f t="shared" si="16"/>
        <v/>
      </c>
      <c r="FW19" s="1347" t="str">
        <f t="shared" si="17"/>
        <v/>
      </c>
    </row>
    <row r="20" spans="1:179" ht="16.5" thickBot="1" x14ac:dyDescent="0.3">
      <c r="A20" s="1338">
        <v>15</v>
      </c>
      <c r="B20" s="1152" t="s">
        <v>1119</v>
      </c>
      <c r="C20" s="1288"/>
      <c r="D20" s="1346"/>
      <c r="E20" s="1400"/>
      <c r="F20" s="1514"/>
      <c r="G20" s="1346"/>
      <c r="H20" s="1346"/>
      <c r="I20" s="1346"/>
      <c r="J20" s="1346"/>
      <c r="K20" s="1346"/>
      <c r="L20" s="1346"/>
      <c r="M20" s="1346"/>
      <c r="N20" s="1346">
        <v>1</v>
      </c>
      <c r="O20" s="1346"/>
      <c r="P20" s="1400">
        <v>1</v>
      </c>
      <c r="Q20" s="1346"/>
      <c r="R20" s="1346">
        <v>1</v>
      </c>
      <c r="S20" s="1346"/>
      <c r="T20" s="1392"/>
      <c r="U20" s="1392"/>
      <c r="V20" s="1392"/>
      <c r="W20" s="1392"/>
      <c r="X20" s="1392"/>
      <c r="Y20" s="1392"/>
      <c r="Z20" s="1392"/>
      <c r="AA20" s="1392"/>
      <c r="AB20" s="1392">
        <v>1</v>
      </c>
      <c r="AC20" s="1393"/>
      <c r="AD20" s="1400"/>
      <c r="AE20" s="1346">
        <v>1</v>
      </c>
      <c r="AF20" s="1399"/>
      <c r="AG20" s="1399"/>
      <c r="AH20" s="1346">
        <v>1</v>
      </c>
      <c r="AI20" s="1399"/>
      <c r="AJ20" s="1346"/>
      <c r="AK20" s="1346"/>
      <c r="AL20" s="1346"/>
      <c r="AM20" s="1346"/>
      <c r="AN20" s="1346">
        <v>1</v>
      </c>
      <c r="AO20" s="1393"/>
      <c r="AP20" s="1391"/>
      <c r="AQ20" s="1346"/>
      <c r="AR20" s="1346"/>
      <c r="AS20" s="1346">
        <v>1</v>
      </c>
      <c r="AT20" s="1346"/>
      <c r="AU20" s="1346"/>
      <c r="AV20" s="1346"/>
      <c r="AW20" s="1392"/>
      <c r="AX20" s="1392"/>
      <c r="AY20" s="1392"/>
      <c r="AZ20" s="1392"/>
      <c r="BA20" s="1393">
        <v>1</v>
      </c>
      <c r="BB20" s="1346"/>
      <c r="BC20" s="1389"/>
      <c r="BD20" s="1346">
        <v>1</v>
      </c>
      <c r="BE20" s="1346"/>
      <c r="BF20" s="1346"/>
      <c r="BG20" s="1389"/>
      <c r="BH20" s="1504">
        <v>1</v>
      </c>
      <c r="BI20" s="1346"/>
      <c r="BJ20" s="1346"/>
      <c r="BK20" s="1393"/>
      <c r="BL20" s="1391"/>
      <c r="BM20" s="1346"/>
      <c r="BN20" s="1346"/>
      <c r="BO20" s="1504">
        <v>1</v>
      </c>
      <c r="BP20" s="1389">
        <v>1</v>
      </c>
      <c r="BQ20" s="1346"/>
      <c r="BR20" s="1346"/>
      <c r="BS20" s="1346"/>
      <c r="BT20" s="1346"/>
      <c r="BU20" s="1346">
        <v>1</v>
      </c>
      <c r="BV20" s="1346">
        <v>1</v>
      </c>
      <c r="BW20" s="1346">
        <v>1</v>
      </c>
      <c r="BX20" s="1346">
        <v>1</v>
      </c>
      <c r="BY20" s="1346">
        <v>1</v>
      </c>
      <c r="BZ20" s="1346">
        <v>1</v>
      </c>
      <c r="CA20" s="1346"/>
      <c r="CB20" s="1346"/>
      <c r="CC20" s="1346"/>
      <c r="CD20" s="1393">
        <v>1</v>
      </c>
      <c r="CE20" s="1391"/>
      <c r="CF20" s="1346"/>
      <c r="CG20" s="1346"/>
      <c r="CH20" s="1346"/>
      <c r="CI20" s="1346"/>
      <c r="CJ20" s="1346">
        <v>1</v>
      </c>
      <c r="CK20" s="1346"/>
      <c r="CL20" s="1346"/>
      <c r="CM20" s="1346">
        <v>1</v>
      </c>
      <c r="CN20" s="1346"/>
      <c r="CO20" s="1393">
        <v>1</v>
      </c>
      <c r="CP20" s="1391"/>
      <c r="CQ20" s="1346"/>
      <c r="CR20" s="1346">
        <v>1</v>
      </c>
      <c r="CS20" s="1392"/>
      <c r="CT20" s="1346"/>
      <c r="CU20" s="1346"/>
      <c r="CV20" s="1504"/>
      <c r="CW20" s="1346"/>
      <c r="CX20" s="1346">
        <v>1</v>
      </c>
      <c r="CY20" s="1346"/>
      <c r="CZ20" s="1346">
        <v>1</v>
      </c>
      <c r="DA20" s="1346"/>
      <c r="DB20" s="1391"/>
      <c r="DC20" s="1346">
        <v>1</v>
      </c>
      <c r="DD20" s="1346"/>
      <c r="DE20" s="1346"/>
      <c r="DF20" s="1346"/>
      <c r="DG20" s="1346"/>
      <c r="DH20" s="1392"/>
      <c r="DI20" s="1392"/>
      <c r="DJ20" s="1392"/>
      <c r="DK20" s="1392">
        <v>1</v>
      </c>
      <c r="DL20" s="1392"/>
      <c r="DM20" s="1392"/>
      <c r="DN20" s="1393"/>
      <c r="DO20" s="1391"/>
      <c r="DP20" s="1346"/>
      <c r="DQ20" s="1346"/>
      <c r="DR20" s="1564"/>
      <c r="DS20" s="1346"/>
      <c r="DT20" s="1346">
        <v>1</v>
      </c>
      <c r="DU20" s="1346"/>
      <c r="DV20" s="1346"/>
      <c r="DW20" s="1346"/>
      <c r="DX20" s="1346"/>
      <c r="DY20" s="1346"/>
      <c r="DZ20" s="1346"/>
      <c r="EA20" s="1346"/>
      <c r="EB20" s="1346"/>
      <c r="EC20" s="1346"/>
      <c r="ED20" s="1393">
        <v>1</v>
      </c>
      <c r="EE20" s="1391"/>
      <c r="EF20" s="1389"/>
      <c r="EG20" s="1346"/>
      <c r="EH20" s="1346"/>
      <c r="EI20" s="1346"/>
      <c r="EJ20" s="1455"/>
      <c r="EK20" s="1346"/>
      <c r="EL20" s="1346"/>
      <c r="EM20" s="1346"/>
      <c r="EN20" s="1346"/>
      <c r="EO20" s="1346"/>
      <c r="EP20" s="1392"/>
      <c r="EQ20" s="1346"/>
      <c r="ER20" s="1346"/>
      <c r="ES20" s="1346">
        <v>1</v>
      </c>
      <c r="ET20" s="1346"/>
      <c r="EU20" s="1504"/>
      <c r="EV20" s="1504">
        <v>1</v>
      </c>
      <c r="EW20" s="1346"/>
      <c r="EX20" s="1346"/>
      <c r="EY20" s="1346">
        <v>1</v>
      </c>
      <c r="EZ20" s="1392">
        <v>1</v>
      </c>
      <c r="FA20" s="1392">
        <v>1</v>
      </c>
      <c r="FB20" s="1392">
        <v>1</v>
      </c>
      <c r="FC20" s="1392">
        <v>1</v>
      </c>
      <c r="FD20" s="1391">
        <v>1</v>
      </c>
      <c r="FE20" s="1346">
        <v>1</v>
      </c>
      <c r="FF20" s="218">
        <f t="shared" si="0"/>
        <v>0</v>
      </c>
      <c r="FG20" s="396">
        <f t="shared" si="1"/>
        <v>22</v>
      </c>
      <c r="FH20" s="396">
        <f t="shared" si="2"/>
        <v>1</v>
      </c>
      <c r="FI20" s="396">
        <f t="shared" si="3"/>
        <v>4</v>
      </c>
      <c r="FJ20" s="396">
        <f t="shared" si="4"/>
        <v>0</v>
      </c>
      <c r="FK20" s="396">
        <f t="shared" si="5"/>
        <v>13</v>
      </c>
      <c r="FL20" s="1291">
        <f t="shared" si="6"/>
        <v>40</v>
      </c>
      <c r="FM20" s="1347" t="str">
        <f t="shared" si="7"/>
        <v/>
      </c>
      <c r="FN20" s="1347" t="str">
        <f t="shared" si="8"/>
        <v/>
      </c>
      <c r="FO20" s="1347" t="str">
        <f t="shared" si="9"/>
        <v/>
      </c>
      <c r="FP20" s="1347" t="str">
        <f t="shared" si="10"/>
        <v/>
      </c>
      <c r="FQ20" s="1347" t="str">
        <f t="shared" si="11"/>
        <v/>
      </c>
      <c r="FR20" s="1347">
        <f t="shared" si="12"/>
        <v>1</v>
      </c>
      <c r="FS20" s="1347" t="str">
        <f t="shared" si="13"/>
        <v/>
      </c>
      <c r="FT20" s="1347" t="str">
        <f t="shared" si="14"/>
        <v/>
      </c>
      <c r="FU20" s="1347" t="str">
        <f t="shared" si="15"/>
        <v/>
      </c>
      <c r="FV20" s="1347" t="str">
        <f t="shared" si="16"/>
        <v/>
      </c>
      <c r="FW20" s="1347" t="str">
        <f t="shared" si="17"/>
        <v/>
      </c>
    </row>
    <row r="21" spans="1:179" ht="16.5" thickBot="1" x14ac:dyDescent="0.3">
      <c r="A21" s="1338">
        <v>16</v>
      </c>
      <c r="B21" s="1152" t="s">
        <v>1581</v>
      </c>
      <c r="C21" s="1288"/>
      <c r="D21" s="1346"/>
      <c r="E21" s="1400"/>
      <c r="F21" s="1514"/>
      <c r="G21" s="1346"/>
      <c r="H21" s="1346"/>
      <c r="I21" s="1346"/>
      <c r="J21" s="1346"/>
      <c r="K21" s="1346"/>
      <c r="L21" s="1346"/>
      <c r="M21" s="1346"/>
      <c r="N21" s="1346">
        <v>1</v>
      </c>
      <c r="O21" s="1346"/>
      <c r="P21" s="1400">
        <v>1</v>
      </c>
      <c r="Q21" s="1346"/>
      <c r="R21" s="1346">
        <v>1</v>
      </c>
      <c r="S21" s="1346"/>
      <c r="T21" s="1392"/>
      <c r="U21" s="1392"/>
      <c r="V21" s="1392"/>
      <c r="W21" s="1392"/>
      <c r="X21" s="1392"/>
      <c r="Y21" s="1392"/>
      <c r="Z21" s="1392"/>
      <c r="AA21" s="1392"/>
      <c r="AB21" s="1390">
        <v>1</v>
      </c>
      <c r="AC21" s="1393"/>
      <c r="AD21" s="1400">
        <v>1</v>
      </c>
      <c r="AE21" s="1346">
        <v>1</v>
      </c>
      <c r="AF21" s="1346"/>
      <c r="AG21" s="1346"/>
      <c r="AH21" s="1390">
        <v>1</v>
      </c>
      <c r="AI21" s="1346"/>
      <c r="AJ21" s="1346"/>
      <c r="AK21" s="1346"/>
      <c r="AL21" s="1346"/>
      <c r="AM21" s="1346"/>
      <c r="AN21" s="1390">
        <v>1</v>
      </c>
      <c r="AO21" s="1393"/>
      <c r="AP21" s="1391"/>
      <c r="AQ21" s="1346"/>
      <c r="AR21" s="1346"/>
      <c r="AS21" s="1390">
        <v>1</v>
      </c>
      <c r="AT21" s="1346"/>
      <c r="AU21" s="1346"/>
      <c r="AV21" s="1346"/>
      <c r="AW21" s="1392"/>
      <c r="AX21" s="1392"/>
      <c r="AY21" s="1392"/>
      <c r="AZ21" s="1392"/>
      <c r="BA21" s="1502">
        <v>1</v>
      </c>
      <c r="BB21" s="1391"/>
      <c r="BC21" s="1389"/>
      <c r="BD21" s="1346">
        <v>1</v>
      </c>
      <c r="BE21" s="1346"/>
      <c r="BF21" s="1346"/>
      <c r="BG21" s="1389"/>
      <c r="BH21" s="1504">
        <v>1</v>
      </c>
      <c r="BI21" s="1346"/>
      <c r="BJ21" s="1390">
        <v>1</v>
      </c>
      <c r="BK21" s="1393"/>
      <c r="BL21" s="1391"/>
      <c r="BM21" s="1346"/>
      <c r="BN21" s="1346"/>
      <c r="BO21" s="1504">
        <v>1</v>
      </c>
      <c r="BP21" s="1390">
        <v>1</v>
      </c>
      <c r="BQ21" s="1346"/>
      <c r="BR21" s="1346"/>
      <c r="BS21" s="1346"/>
      <c r="BT21" s="1346"/>
      <c r="BU21" s="1390">
        <v>1</v>
      </c>
      <c r="BV21" s="1390">
        <v>1</v>
      </c>
      <c r="BW21" s="1390">
        <v>1</v>
      </c>
      <c r="BX21" s="1390">
        <v>1</v>
      </c>
      <c r="BY21" s="1390">
        <v>1</v>
      </c>
      <c r="BZ21" s="1390">
        <v>1</v>
      </c>
      <c r="CA21" s="1346"/>
      <c r="CB21" s="1346"/>
      <c r="CC21" s="1346"/>
      <c r="CD21" s="1390">
        <v>1</v>
      </c>
      <c r="CE21" s="1391"/>
      <c r="CF21" s="1346"/>
      <c r="CG21" s="1346">
        <v>1</v>
      </c>
      <c r="CH21" s="1346"/>
      <c r="CI21" s="1346"/>
      <c r="CJ21" s="1346">
        <v>1</v>
      </c>
      <c r="CK21" s="1346"/>
      <c r="CL21" s="1346"/>
      <c r="CM21" s="1410">
        <v>1</v>
      </c>
      <c r="CN21" s="1346"/>
      <c r="CO21" s="1502">
        <v>1</v>
      </c>
      <c r="CP21" s="1391"/>
      <c r="CQ21" s="1346"/>
      <c r="CR21" s="1346">
        <v>1</v>
      </c>
      <c r="CS21" s="1392"/>
      <c r="CT21" s="1346"/>
      <c r="CU21" s="1346">
        <v>1</v>
      </c>
      <c r="CV21" s="1504"/>
      <c r="CW21" s="1346"/>
      <c r="CX21" s="1390">
        <v>1</v>
      </c>
      <c r="CY21" s="1346"/>
      <c r="CZ21" s="1390">
        <v>1</v>
      </c>
      <c r="DA21" s="1346"/>
      <c r="DB21" s="1391"/>
      <c r="DC21" s="1346">
        <v>1</v>
      </c>
      <c r="DD21" s="1346"/>
      <c r="DE21" s="1346"/>
      <c r="DF21" s="1346"/>
      <c r="DG21" s="1346"/>
      <c r="DH21" s="1392"/>
      <c r="DI21" s="1392"/>
      <c r="DJ21" s="1392"/>
      <c r="DK21" s="1390">
        <v>1</v>
      </c>
      <c r="DL21" s="1392"/>
      <c r="DM21" s="1392"/>
      <c r="DN21" s="1393"/>
      <c r="DO21" s="1346"/>
      <c r="DP21" s="1346"/>
      <c r="DQ21" s="1346"/>
      <c r="DR21" s="1564"/>
      <c r="DS21" s="1346"/>
      <c r="DT21" s="1390">
        <v>1</v>
      </c>
      <c r="DU21" s="1346"/>
      <c r="DV21" s="1346"/>
      <c r="DW21" s="1346"/>
      <c r="DX21" s="1392"/>
      <c r="DY21" s="1346"/>
      <c r="DZ21" s="1346"/>
      <c r="EA21" s="1346"/>
      <c r="EB21" s="1346"/>
      <c r="EC21" s="1346"/>
      <c r="ED21" s="1390">
        <v>1</v>
      </c>
      <c r="EE21" s="1391"/>
      <c r="EF21" s="1389"/>
      <c r="EG21" s="1346">
        <v>1</v>
      </c>
      <c r="EH21" s="1392"/>
      <c r="EI21" s="1392"/>
      <c r="EJ21" s="1455"/>
      <c r="EK21" s="1346"/>
      <c r="EL21" s="1346"/>
      <c r="EM21" s="1346"/>
      <c r="EN21" s="1346"/>
      <c r="EO21" s="1346"/>
      <c r="EP21" s="1392"/>
      <c r="EQ21" s="1346"/>
      <c r="ER21" s="1390">
        <v>1</v>
      </c>
      <c r="ES21" s="1390">
        <v>1</v>
      </c>
      <c r="ET21" s="1346"/>
      <c r="EU21" s="1504">
        <v>1</v>
      </c>
      <c r="EV21" s="1504">
        <v>1</v>
      </c>
      <c r="EW21" s="1346"/>
      <c r="EX21" s="1346"/>
      <c r="EY21" s="1390">
        <v>1</v>
      </c>
      <c r="EZ21" s="1390">
        <v>1</v>
      </c>
      <c r="FA21" s="1390">
        <v>1</v>
      </c>
      <c r="FB21" s="1390">
        <v>1</v>
      </c>
      <c r="FC21" s="1503">
        <v>1</v>
      </c>
      <c r="FD21" s="1429">
        <v>1</v>
      </c>
      <c r="FE21" s="1390">
        <v>1</v>
      </c>
      <c r="FF21" s="218">
        <f t="shared" si="0"/>
        <v>1</v>
      </c>
      <c r="FG21" s="396">
        <f t="shared" si="1"/>
        <v>26</v>
      </c>
      <c r="FH21" s="396">
        <f t="shared" si="2"/>
        <v>1</v>
      </c>
      <c r="FI21" s="396">
        <f t="shared" si="3"/>
        <v>6</v>
      </c>
      <c r="FJ21" s="396">
        <f t="shared" si="4"/>
        <v>0</v>
      </c>
      <c r="FK21" s="396">
        <f t="shared" si="5"/>
        <v>13</v>
      </c>
      <c r="FL21" s="1291">
        <f t="shared" si="6"/>
        <v>47</v>
      </c>
      <c r="FM21" s="1347" t="str">
        <f t="shared" si="7"/>
        <v/>
      </c>
      <c r="FN21" s="1347" t="str">
        <f t="shared" si="8"/>
        <v/>
      </c>
      <c r="FO21" s="1347" t="str">
        <f t="shared" si="9"/>
        <v/>
      </c>
      <c r="FP21" s="1347" t="str">
        <f t="shared" si="10"/>
        <v/>
      </c>
      <c r="FQ21" s="1347" t="str">
        <f t="shared" si="11"/>
        <v/>
      </c>
      <c r="FR21" s="1347" t="str">
        <f t="shared" si="12"/>
        <v/>
      </c>
      <c r="FS21" s="1347">
        <f t="shared" si="13"/>
        <v>1</v>
      </c>
      <c r="FT21" s="1347" t="str">
        <f t="shared" si="14"/>
        <v/>
      </c>
      <c r="FU21" s="1347" t="str">
        <f t="shared" si="15"/>
        <v/>
      </c>
      <c r="FV21" s="1347" t="str">
        <f t="shared" si="16"/>
        <v/>
      </c>
      <c r="FW21" s="1347" t="str">
        <f t="shared" si="17"/>
        <v/>
      </c>
    </row>
    <row r="22" spans="1:179" ht="16.5" thickBot="1" x14ac:dyDescent="0.3">
      <c r="A22" s="1338">
        <v>17</v>
      </c>
      <c r="B22" s="1152" t="s">
        <v>1039</v>
      </c>
      <c r="C22" s="1288"/>
      <c r="D22" s="1346"/>
      <c r="E22" s="1400"/>
      <c r="F22" s="1514"/>
      <c r="G22" s="1346"/>
      <c r="H22" s="1346"/>
      <c r="I22" s="1346"/>
      <c r="J22" s="1346"/>
      <c r="K22" s="1346"/>
      <c r="L22" s="1346"/>
      <c r="M22" s="1346"/>
      <c r="N22" s="1346"/>
      <c r="O22" s="1346"/>
      <c r="P22" s="1400"/>
      <c r="Q22" s="1346"/>
      <c r="R22" s="1346"/>
      <c r="S22" s="1346"/>
      <c r="T22" s="1392"/>
      <c r="U22" s="1392"/>
      <c r="V22" s="1392"/>
      <c r="W22" s="1392"/>
      <c r="X22" s="1392"/>
      <c r="Y22" s="1392"/>
      <c r="Z22" s="1392"/>
      <c r="AA22" s="1392"/>
      <c r="AB22" s="1392"/>
      <c r="AC22" s="1393"/>
      <c r="AD22" s="1400"/>
      <c r="AE22" s="1346"/>
      <c r="AF22" s="1346"/>
      <c r="AG22" s="1346"/>
      <c r="AH22" s="1346"/>
      <c r="AI22" s="1346"/>
      <c r="AJ22" s="1346"/>
      <c r="AK22" s="1346"/>
      <c r="AL22" s="1346"/>
      <c r="AM22" s="1346"/>
      <c r="AN22" s="1346"/>
      <c r="AO22" s="1393"/>
      <c r="AP22" s="1391"/>
      <c r="AQ22" s="1346"/>
      <c r="AR22" s="1346"/>
      <c r="AS22" s="1346"/>
      <c r="AT22" s="1346"/>
      <c r="AU22" s="1346"/>
      <c r="AV22" s="1346"/>
      <c r="AW22" s="1392"/>
      <c r="AX22" s="1392"/>
      <c r="AY22" s="1392"/>
      <c r="AZ22" s="1392"/>
      <c r="BA22" s="1393"/>
      <c r="BB22" s="1346"/>
      <c r="BC22" s="1389"/>
      <c r="BD22" s="1346"/>
      <c r="BE22" s="1346"/>
      <c r="BF22" s="1346"/>
      <c r="BG22" s="1389"/>
      <c r="BH22" s="1504"/>
      <c r="BI22" s="1346"/>
      <c r="BJ22" s="1346"/>
      <c r="BK22" s="1393"/>
      <c r="BL22" s="1391"/>
      <c r="BM22" s="1346"/>
      <c r="BN22" s="1346"/>
      <c r="BO22" s="1504">
        <v>1</v>
      </c>
      <c r="BP22" s="1389"/>
      <c r="BQ22" s="1346"/>
      <c r="BR22" s="1346"/>
      <c r="BS22" s="1346"/>
      <c r="BT22" s="1346"/>
      <c r="BU22" s="1346"/>
      <c r="BV22" s="1346"/>
      <c r="BW22" s="1346"/>
      <c r="BX22" s="1346"/>
      <c r="BY22" s="1346"/>
      <c r="BZ22" s="1346"/>
      <c r="CA22" s="1346"/>
      <c r="CB22" s="1346"/>
      <c r="CC22" s="1346"/>
      <c r="CD22" s="1393"/>
      <c r="CE22" s="1391"/>
      <c r="CF22" s="1346"/>
      <c r="CG22" s="1346"/>
      <c r="CH22" s="1346"/>
      <c r="CI22" s="1346"/>
      <c r="CJ22" s="1346"/>
      <c r="CK22" s="1346"/>
      <c r="CL22" s="1346"/>
      <c r="CM22" s="1346"/>
      <c r="CN22" s="1346"/>
      <c r="CO22" s="1393"/>
      <c r="CP22" s="1391"/>
      <c r="CQ22" s="1346"/>
      <c r="CR22" s="1346"/>
      <c r="CS22" s="1392"/>
      <c r="CT22" s="1346"/>
      <c r="CU22" s="1346"/>
      <c r="CV22" s="1504"/>
      <c r="CW22" s="1346"/>
      <c r="CX22" s="1346"/>
      <c r="CY22" s="1346"/>
      <c r="CZ22" s="1346"/>
      <c r="DA22" s="1346"/>
      <c r="DB22" s="1391"/>
      <c r="DC22" s="1346"/>
      <c r="DD22" s="1346"/>
      <c r="DE22" s="1346"/>
      <c r="DF22" s="1346"/>
      <c r="DG22" s="1346"/>
      <c r="DH22" s="1392"/>
      <c r="DI22" s="1392"/>
      <c r="DJ22" s="1392"/>
      <c r="DK22" s="1392"/>
      <c r="DL22" s="1392"/>
      <c r="DM22" s="1392"/>
      <c r="DN22" s="1393"/>
      <c r="DO22" s="1391"/>
      <c r="DP22" s="1346"/>
      <c r="DQ22" s="1346"/>
      <c r="DR22" s="1564"/>
      <c r="DS22" s="1346"/>
      <c r="DT22" s="1346"/>
      <c r="DU22" s="1346"/>
      <c r="DV22" s="1346"/>
      <c r="DW22" s="1346"/>
      <c r="DX22" s="1346"/>
      <c r="DY22" s="1346"/>
      <c r="DZ22" s="1346"/>
      <c r="EA22" s="1346"/>
      <c r="EB22" s="1346"/>
      <c r="EC22" s="1346"/>
      <c r="ED22" s="1393"/>
      <c r="EE22" s="1391"/>
      <c r="EF22" s="1389"/>
      <c r="EG22" s="1346"/>
      <c r="EH22" s="1346"/>
      <c r="EI22" s="1346"/>
      <c r="EJ22" s="1455"/>
      <c r="EK22" s="1346"/>
      <c r="EL22" s="1346"/>
      <c r="EM22" s="1346"/>
      <c r="EN22" s="1346"/>
      <c r="EO22" s="1346"/>
      <c r="EP22" s="1392"/>
      <c r="EQ22" s="1346"/>
      <c r="ER22" s="1346"/>
      <c r="ES22" s="1346"/>
      <c r="ET22" s="1346"/>
      <c r="EU22" s="1504"/>
      <c r="EV22" s="1504"/>
      <c r="EW22" s="1346"/>
      <c r="EX22" s="1346"/>
      <c r="EY22" s="1346"/>
      <c r="EZ22" s="1392"/>
      <c r="FA22" s="1392"/>
      <c r="FB22" s="1392"/>
      <c r="FC22" s="1392"/>
      <c r="FD22" s="1391"/>
      <c r="FE22" s="1346"/>
      <c r="FF22" s="218">
        <f t="shared" si="0"/>
        <v>0</v>
      </c>
      <c r="FG22" s="396">
        <f t="shared" si="1"/>
        <v>0</v>
      </c>
      <c r="FH22" s="396">
        <f t="shared" si="2"/>
        <v>0</v>
      </c>
      <c r="FI22" s="396">
        <f t="shared" si="3"/>
        <v>1</v>
      </c>
      <c r="FJ22" s="396">
        <f t="shared" si="4"/>
        <v>0</v>
      </c>
      <c r="FK22" s="396">
        <f t="shared" si="5"/>
        <v>0</v>
      </c>
      <c r="FL22" s="1291">
        <f t="shared" si="6"/>
        <v>1</v>
      </c>
      <c r="FM22" s="1347" t="str">
        <f t="shared" si="7"/>
        <v/>
      </c>
      <c r="FN22" s="1347">
        <f t="shared" si="8"/>
        <v>1</v>
      </c>
      <c r="FO22" s="1347" t="str">
        <f t="shared" si="9"/>
        <v/>
      </c>
      <c r="FP22" s="1347" t="str">
        <f t="shared" si="10"/>
        <v/>
      </c>
      <c r="FQ22" s="1347" t="str">
        <f t="shared" si="11"/>
        <v/>
      </c>
      <c r="FR22" s="1347" t="str">
        <f t="shared" si="12"/>
        <v/>
      </c>
      <c r="FS22" s="1347" t="str">
        <f t="shared" si="13"/>
        <v/>
      </c>
      <c r="FT22" s="1347" t="str">
        <f t="shared" si="14"/>
        <v/>
      </c>
      <c r="FU22" s="1347" t="str">
        <f t="shared" si="15"/>
        <v/>
      </c>
      <c r="FV22" s="1347" t="str">
        <f t="shared" si="16"/>
        <v/>
      </c>
      <c r="FW22" s="1347" t="str">
        <f t="shared" si="17"/>
        <v/>
      </c>
    </row>
    <row r="23" spans="1:179" ht="16.5" thickBot="1" x14ac:dyDescent="0.3">
      <c r="A23" s="1338">
        <v>18</v>
      </c>
      <c r="B23" s="1343" t="s">
        <v>1787</v>
      </c>
      <c r="C23" s="1288"/>
      <c r="D23" s="1346"/>
      <c r="E23" s="1400"/>
      <c r="F23" s="1514"/>
      <c r="G23" s="1346"/>
      <c r="H23" s="1346"/>
      <c r="I23" s="1346"/>
      <c r="J23" s="1346"/>
      <c r="K23" s="1346"/>
      <c r="L23" s="1346"/>
      <c r="M23" s="1346"/>
      <c r="N23" s="1346"/>
      <c r="O23" s="1346"/>
      <c r="P23" s="1400"/>
      <c r="Q23" s="1346"/>
      <c r="R23" s="1346"/>
      <c r="S23" s="1346"/>
      <c r="T23" s="1392"/>
      <c r="U23" s="1392"/>
      <c r="V23" s="1392"/>
      <c r="W23" s="1392"/>
      <c r="X23" s="1392"/>
      <c r="Y23" s="1392"/>
      <c r="Z23" s="1392"/>
      <c r="AA23" s="1392"/>
      <c r="AB23" s="1392"/>
      <c r="AC23" s="1393"/>
      <c r="AD23" s="1400"/>
      <c r="AE23" s="1346"/>
      <c r="AF23" s="1399"/>
      <c r="AG23" s="1399"/>
      <c r="AH23" s="1346"/>
      <c r="AI23" s="1399">
        <v>1</v>
      </c>
      <c r="AJ23" s="1346"/>
      <c r="AK23" s="1346"/>
      <c r="AL23" s="1346"/>
      <c r="AM23" s="1346"/>
      <c r="AN23" s="1346"/>
      <c r="AO23" s="1393">
        <v>1</v>
      </c>
      <c r="AP23" s="1391"/>
      <c r="AQ23" s="1346">
        <v>1</v>
      </c>
      <c r="AR23" s="1346"/>
      <c r="AS23" s="1346"/>
      <c r="AT23" s="1346"/>
      <c r="AU23" s="1346"/>
      <c r="AV23" s="1346"/>
      <c r="AW23" s="1392"/>
      <c r="AX23" s="1392"/>
      <c r="AY23" s="1392">
        <v>1</v>
      </c>
      <c r="AZ23" s="1392"/>
      <c r="BA23" s="1393"/>
      <c r="BB23" s="1346">
        <v>1</v>
      </c>
      <c r="BC23" s="1389"/>
      <c r="BD23" s="1346"/>
      <c r="BE23" s="1346">
        <v>1</v>
      </c>
      <c r="BF23" s="1346"/>
      <c r="BG23" s="1389"/>
      <c r="BH23" s="1504">
        <v>1</v>
      </c>
      <c r="BI23" s="1346"/>
      <c r="BJ23" s="1346"/>
      <c r="BK23" s="1390">
        <v>1</v>
      </c>
      <c r="BL23" s="1391">
        <v>1</v>
      </c>
      <c r="BM23" s="1346">
        <v>1</v>
      </c>
      <c r="BN23" s="1346"/>
      <c r="BO23" s="1504">
        <v>1</v>
      </c>
      <c r="BP23" s="1389">
        <v>1</v>
      </c>
      <c r="BQ23" s="1390">
        <v>1</v>
      </c>
      <c r="BR23" s="1346"/>
      <c r="BS23" s="1346"/>
      <c r="BT23" s="1346"/>
      <c r="BU23" s="1390">
        <v>1</v>
      </c>
      <c r="BV23" s="1390">
        <v>1</v>
      </c>
      <c r="BW23" s="1390">
        <v>1</v>
      </c>
      <c r="BX23" s="1390">
        <v>1</v>
      </c>
      <c r="BY23" s="1390">
        <v>1</v>
      </c>
      <c r="BZ23" s="1390">
        <v>1</v>
      </c>
      <c r="CA23" s="1346"/>
      <c r="CB23" s="1346"/>
      <c r="CC23" s="1346"/>
      <c r="CD23" s="1393"/>
      <c r="CE23" s="1391"/>
      <c r="CF23" s="1346"/>
      <c r="CG23" s="1346">
        <v>1</v>
      </c>
      <c r="CH23" s="1346"/>
      <c r="CI23" s="1346"/>
      <c r="CJ23" s="1346"/>
      <c r="CK23" s="1346">
        <v>1</v>
      </c>
      <c r="CL23" s="1346"/>
      <c r="CM23" s="1394">
        <v>1</v>
      </c>
      <c r="CN23" s="1346">
        <v>1</v>
      </c>
      <c r="CO23" s="1390">
        <v>1</v>
      </c>
      <c r="CP23" s="1391">
        <v>1</v>
      </c>
      <c r="CQ23" s="1346"/>
      <c r="CR23" s="1346">
        <v>1</v>
      </c>
      <c r="CS23" s="1392"/>
      <c r="CT23" s="1346"/>
      <c r="CU23" s="1346"/>
      <c r="CV23" s="1504"/>
      <c r="CW23" s="1346"/>
      <c r="CX23" s="1346"/>
      <c r="CY23" s="1346">
        <v>1</v>
      </c>
      <c r="CZ23" s="1346"/>
      <c r="DA23" s="1346"/>
      <c r="DB23" s="1391"/>
      <c r="DC23" s="1346">
        <v>1</v>
      </c>
      <c r="DD23" s="1346"/>
      <c r="DE23" s="1346"/>
      <c r="DF23" s="1346"/>
      <c r="DG23" s="1346"/>
      <c r="DH23" s="1392"/>
      <c r="DI23" s="1392"/>
      <c r="DJ23" s="1392"/>
      <c r="DK23" s="1392"/>
      <c r="DL23" s="1392">
        <v>1</v>
      </c>
      <c r="DM23" s="1392">
        <v>1</v>
      </c>
      <c r="DN23" s="1393"/>
      <c r="DO23" s="1391"/>
      <c r="DP23" s="1346"/>
      <c r="DQ23" s="1346"/>
      <c r="DR23" s="1564"/>
      <c r="DS23" s="1346"/>
      <c r="DT23" s="1346"/>
      <c r="DU23" s="1346"/>
      <c r="DV23" s="1346"/>
      <c r="DW23" s="1346"/>
      <c r="DX23" s="1346"/>
      <c r="DY23" s="1346"/>
      <c r="DZ23" s="1346"/>
      <c r="EA23" s="1346"/>
      <c r="EB23" s="1346">
        <v>1</v>
      </c>
      <c r="EC23" s="1346"/>
      <c r="ED23" s="1393"/>
      <c r="EE23" s="1391"/>
      <c r="EF23" s="1389"/>
      <c r="EG23" s="1346"/>
      <c r="EH23" s="1346">
        <v>1</v>
      </c>
      <c r="EI23" s="1346"/>
      <c r="EJ23" s="1455"/>
      <c r="EK23" s="1346"/>
      <c r="EL23" s="1390">
        <v>1</v>
      </c>
      <c r="EM23" s="1346">
        <v>1</v>
      </c>
      <c r="EN23" s="1346">
        <v>1</v>
      </c>
      <c r="EO23" s="1346">
        <v>1</v>
      </c>
      <c r="EP23" s="1392">
        <v>1</v>
      </c>
      <c r="EQ23" s="1346">
        <v>1</v>
      </c>
      <c r="ER23" s="1346"/>
      <c r="ES23" s="1346"/>
      <c r="ET23" s="1346"/>
      <c r="EU23" s="1504"/>
      <c r="EV23" s="1504"/>
      <c r="EW23" s="1346"/>
      <c r="EX23" s="1346"/>
      <c r="EY23" s="1346"/>
      <c r="EZ23" s="1392"/>
      <c r="FA23" s="1392"/>
      <c r="FB23" s="1392"/>
      <c r="FC23" s="1392"/>
      <c r="FD23" s="1391"/>
      <c r="FE23" s="1346"/>
      <c r="FF23" s="218">
        <f t="shared" si="0"/>
        <v>0</v>
      </c>
      <c r="FG23" s="396">
        <f t="shared" si="1"/>
        <v>7</v>
      </c>
      <c r="FH23" s="396">
        <f t="shared" si="2"/>
        <v>16</v>
      </c>
      <c r="FI23" s="396">
        <f t="shared" si="3"/>
        <v>2</v>
      </c>
      <c r="FJ23" s="396">
        <f t="shared" si="4"/>
        <v>0</v>
      </c>
      <c r="FK23" s="396">
        <f t="shared" si="5"/>
        <v>13</v>
      </c>
      <c r="FL23" s="1291">
        <f t="shared" si="6"/>
        <v>38</v>
      </c>
      <c r="FM23" s="1347" t="str">
        <f t="shared" si="7"/>
        <v/>
      </c>
      <c r="FN23" s="1347" t="str">
        <f t="shared" si="8"/>
        <v/>
      </c>
      <c r="FO23" s="1347" t="str">
        <f t="shared" si="9"/>
        <v/>
      </c>
      <c r="FP23" s="1347" t="str">
        <f t="shared" si="10"/>
        <v/>
      </c>
      <c r="FQ23" s="1347" t="str">
        <f t="shared" si="11"/>
        <v/>
      </c>
      <c r="FR23" s="1347">
        <f t="shared" si="12"/>
        <v>1</v>
      </c>
      <c r="FS23" s="1347" t="str">
        <f t="shared" si="13"/>
        <v/>
      </c>
      <c r="FT23" s="1347" t="str">
        <f t="shared" si="14"/>
        <v/>
      </c>
      <c r="FU23" s="1347" t="str">
        <f t="shared" si="15"/>
        <v/>
      </c>
      <c r="FV23" s="1347" t="str">
        <f t="shared" si="16"/>
        <v/>
      </c>
      <c r="FW23" s="1347" t="str">
        <f t="shared" si="17"/>
        <v/>
      </c>
    </row>
    <row r="24" spans="1:179" ht="16.5" thickBot="1" x14ac:dyDescent="0.3">
      <c r="A24" s="1338"/>
      <c r="B24" s="1373" t="s">
        <v>371</v>
      </c>
      <c r="C24" s="1288"/>
      <c r="D24" s="1346"/>
      <c r="E24" s="1400"/>
      <c r="F24" s="1514"/>
      <c r="G24" s="1346"/>
      <c r="H24" s="1346"/>
      <c r="I24" s="1346"/>
      <c r="J24" s="1346"/>
      <c r="K24" s="1346"/>
      <c r="L24" s="1346"/>
      <c r="M24" s="1346"/>
      <c r="N24" s="1346"/>
      <c r="O24" s="1346"/>
      <c r="P24" s="1400"/>
      <c r="Q24" s="1346"/>
      <c r="R24" s="1346"/>
      <c r="S24" s="1346"/>
      <c r="T24" s="1392"/>
      <c r="U24" s="1392"/>
      <c r="V24" s="1392"/>
      <c r="W24" s="1392"/>
      <c r="X24" s="1392"/>
      <c r="Y24" s="1392"/>
      <c r="Z24" s="1392"/>
      <c r="AA24" s="1392"/>
      <c r="AB24" s="1392"/>
      <c r="AC24" s="1393"/>
      <c r="AD24" s="1400"/>
      <c r="AE24" s="1346"/>
      <c r="AF24" s="1399"/>
      <c r="AG24" s="1399"/>
      <c r="AH24" s="1346"/>
      <c r="AI24" s="1399"/>
      <c r="AJ24" s="1346"/>
      <c r="AK24" s="1346"/>
      <c r="AL24" s="1346"/>
      <c r="AM24" s="1346"/>
      <c r="AN24" s="1346"/>
      <c r="AO24" s="1393"/>
      <c r="AP24" s="1391"/>
      <c r="AQ24" s="1346"/>
      <c r="AR24" s="1346"/>
      <c r="AS24" s="1346"/>
      <c r="AT24" s="1346"/>
      <c r="AU24" s="1346"/>
      <c r="AV24" s="1346"/>
      <c r="AW24" s="1392"/>
      <c r="AX24" s="1392"/>
      <c r="AY24" s="1392"/>
      <c r="AZ24" s="1392"/>
      <c r="BA24" s="1393"/>
      <c r="BB24" s="1346"/>
      <c r="BC24" s="1389"/>
      <c r="BD24" s="1346"/>
      <c r="BE24" s="1346"/>
      <c r="BF24" s="1346"/>
      <c r="BG24" s="1389"/>
      <c r="BH24" s="1504"/>
      <c r="BI24" s="1346"/>
      <c r="BJ24" s="1346"/>
      <c r="BK24" s="1393"/>
      <c r="BL24" s="1391"/>
      <c r="BM24" s="1346"/>
      <c r="BN24" s="1346"/>
      <c r="BO24" s="1504"/>
      <c r="BP24" s="1389"/>
      <c r="BQ24" s="1346"/>
      <c r="BR24" s="1346"/>
      <c r="BS24" s="1346"/>
      <c r="BT24" s="1346"/>
      <c r="BU24" s="1346"/>
      <c r="BV24" s="1346"/>
      <c r="BW24" s="1346"/>
      <c r="BX24" s="1346"/>
      <c r="BY24" s="1346"/>
      <c r="BZ24" s="1346"/>
      <c r="CA24" s="1346"/>
      <c r="CB24" s="1346"/>
      <c r="CC24" s="1346"/>
      <c r="CD24" s="1393"/>
      <c r="CE24" s="1391"/>
      <c r="CF24" s="1346"/>
      <c r="CG24" s="1346"/>
      <c r="CH24" s="1346"/>
      <c r="CI24" s="1346"/>
      <c r="CJ24" s="1346"/>
      <c r="CK24" s="1346"/>
      <c r="CL24" s="1346"/>
      <c r="CM24" s="1394"/>
      <c r="CN24" s="1346"/>
      <c r="CO24" s="1393"/>
      <c r="CP24" s="1391"/>
      <c r="CQ24" s="1346"/>
      <c r="CR24" s="1346"/>
      <c r="CS24" s="1392"/>
      <c r="CT24" s="1346"/>
      <c r="CU24" s="1346"/>
      <c r="CV24" s="1504"/>
      <c r="CW24" s="1346"/>
      <c r="CX24" s="1346"/>
      <c r="CY24" s="1346"/>
      <c r="CZ24" s="1346"/>
      <c r="DA24" s="1346"/>
      <c r="DB24" s="1391"/>
      <c r="DC24" s="1346"/>
      <c r="DD24" s="1346"/>
      <c r="DE24" s="1346"/>
      <c r="DF24" s="1346"/>
      <c r="DG24" s="1346"/>
      <c r="DH24" s="1392"/>
      <c r="DI24" s="1392"/>
      <c r="DJ24" s="1392"/>
      <c r="DK24" s="1392"/>
      <c r="DL24" s="1392"/>
      <c r="DM24" s="1392"/>
      <c r="DN24" s="1393"/>
      <c r="DO24" s="1391"/>
      <c r="DP24" s="1346"/>
      <c r="DQ24" s="1346"/>
      <c r="DR24" s="1564"/>
      <c r="DS24" s="1346"/>
      <c r="DT24" s="1346"/>
      <c r="DU24" s="1346"/>
      <c r="DV24" s="1346"/>
      <c r="DW24" s="1346"/>
      <c r="DX24" s="1346"/>
      <c r="DY24" s="1346"/>
      <c r="DZ24" s="1346"/>
      <c r="EA24" s="1346"/>
      <c r="EB24" s="1346"/>
      <c r="EC24" s="1346"/>
      <c r="ED24" s="1393"/>
      <c r="EE24" s="1391"/>
      <c r="EF24" s="1389"/>
      <c r="EG24" s="1346"/>
      <c r="EH24" s="1346"/>
      <c r="EI24" s="1346"/>
      <c r="EJ24" s="1455"/>
      <c r="EK24" s="1346"/>
      <c r="EL24" s="1346"/>
      <c r="EM24" s="1346"/>
      <c r="EN24" s="1346"/>
      <c r="EO24" s="1346"/>
      <c r="EP24" s="1392"/>
      <c r="EQ24" s="1346"/>
      <c r="ER24" s="1346"/>
      <c r="ES24" s="1346"/>
      <c r="ET24" s="1346"/>
      <c r="EU24" s="1504"/>
      <c r="EV24" s="1504"/>
      <c r="EW24" s="1346"/>
      <c r="EX24" s="1346"/>
      <c r="EY24" s="1346"/>
      <c r="EZ24" s="1392"/>
      <c r="FA24" s="1392"/>
      <c r="FB24" s="1392"/>
      <c r="FC24" s="1392"/>
      <c r="FD24" s="1391"/>
      <c r="FE24" s="1346"/>
      <c r="FF24" s="218">
        <f t="shared" si="0"/>
        <v>0</v>
      </c>
      <c r="FG24" s="396">
        <f t="shared" si="1"/>
        <v>0</v>
      </c>
      <c r="FH24" s="396">
        <f t="shared" si="2"/>
        <v>0</v>
      </c>
      <c r="FI24" s="396">
        <f t="shared" si="3"/>
        <v>0</v>
      </c>
      <c r="FJ24" s="396">
        <f t="shared" si="4"/>
        <v>0</v>
      </c>
      <c r="FK24" s="396">
        <f t="shared" si="5"/>
        <v>0</v>
      </c>
      <c r="FL24" s="1291">
        <f t="shared" si="6"/>
        <v>0</v>
      </c>
      <c r="FM24" s="1347"/>
      <c r="FN24" s="1347"/>
      <c r="FO24" s="1347"/>
      <c r="FP24" s="1347"/>
      <c r="FQ24" s="1347"/>
      <c r="FR24" s="1347"/>
      <c r="FS24" s="1347"/>
      <c r="FT24" s="1347"/>
      <c r="FU24" s="1347"/>
      <c r="FV24" s="1347"/>
      <c r="FW24" s="1347"/>
    </row>
    <row r="25" spans="1:179" ht="16.5" thickBot="1" x14ac:dyDescent="0.3">
      <c r="A25" s="1338"/>
      <c r="B25" s="1373" t="s">
        <v>1607</v>
      </c>
      <c r="C25" s="1288"/>
      <c r="D25" s="1346"/>
      <c r="E25" s="1400"/>
      <c r="F25" s="1514"/>
      <c r="G25" s="1346"/>
      <c r="H25" s="1346"/>
      <c r="I25" s="1346"/>
      <c r="J25" s="1346"/>
      <c r="K25" s="1346"/>
      <c r="L25" s="1346"/>
      <c r="M25" s="1346"/>
      <c r="N25" s="1346"/>
      <c r="O25" s="1346"/>
      <c r="P25" s="1400"/>
      <c r="Q25" s="1346"/>
      <c r="R25" s="1346"/>
      <c r="S25" s="1346"/>
      <c r="T25" s="1392"/>
      <c r="U25" s="1392"/>
      <c r="V25" s="1392"/>
      <c r="W25" s="1392"/>
      <c r="X25" s="1392"/>
      <c r="Y25" s="1392"/>
      <c r="Z25" s="1392"/>
      <c r="AA25" s="1392"/>
      <c r="AB25" s="1392"/>
      <c r="AC25" s="1393"/>
      <c r="AD25" s="1400"/>
      <c r="AE25" s="1346"/>
      <c r="AF25" s="1399"/>
      <c r="AG25" s="1399"/>
      <c r="AH25" s="1346"/>
      <c r="AI25" s="1399"/>
      <c r="AJ25" s="1346"/>
      <c r="AK25" s="1346"/>
      <c r="AL25" s="1346"/>
      <c r="AM25" s="1346"/>
      <c r="AN25" s="1346"/>
      <c r="AO25" s="1393"/>
      <c r="AP25" s="1391"/>
      <c r="AQ25" s="1346"/>
      <c r="AR25" s="1346"/>
      <c r="AS25" s="1346"/>
      <c r="AT25" s="1346"/>
      <c r="AU25" s="1346"/>
      <c r="AV25" s="1346"/>
      <c r="AW25" s="1392"/>
      <c r="AX25" s="1392"/>
      <c r="AY25" s="1392"/>
      <c r="AZ25" s="1392"/>
      <c r="BA25" s="1393"/>
      <c r="BB25" s="1346"/>
      <c r="BC25" s="1389"/>
      <c r="BD25" s="1346"/>
      <c r="BE25" s="1346"/>
      <c r="BF25" s="1346"/>
      <c r="BG25" s="1389"/>
      <c r="BH25" s="1504"/>
      <c r="BI25" s="1346"/>
      <c r="BJ25" s="1346"/>
      <c r="BK25" s="1393"/>
      <c r="BL25" s="1391"/>
      <c r="BM25" s="1346"/>
      <c r="BN25" s="1346"/>
      <c r="BO25" s="1504"/>
      <c r="BP25" s="1389"/>
      <c r="BQ25" s="1346"/>
      <c r="BR25" s="1346"/>
      <c r="BS25" s="1346"/>
      <c r="BT25" s="1346"/>
      <c r="BU25" s="1346"/>
      <c r="BV25" s="1346"/>
      <c r="BW25" s="1346"/>
      <c r="BX25" s="1346"/>
      <c r="BY25" s="1346"/>
      <c r="BZ25" s="1346"/>
      <c r="CA25" s="1346"/>
      <c r="CB25" s="1346"/>
      <c r="CC25" s="1346"/>
      <c r="CD25" s="1393"/>
      <c r="CE25" s="1391"/>
      <c r="CF25" s="1346"/>
      <c r="CG25" s="1346"/>
      <c r="CH25" s="1346"/>
      <c r="CI25" s="1346"/>
      <c r="CJ25" s="1346"/>
      <c r="CK25" s="1346"/>
      <c r="CL25" s="1346"/>
      <c r="CM25" s="1394"/>
      <c r="CN25" s="1346"/>
      <c r="CO25" s="1393"/>
      <c r="CP25" s="1391"/>
      <c r="CQ25" s="1346"/>
      <c r="CR25" s="1346"/>
      <c r="CS25" s="1392"/>
      <c r="CT25" s="1346"/>
      <c r="CU25" s="1346"/>
      <c r="CV25" s="1504"/>
      <c r="CW25" s="1346"/>
      <c r="CX25" s="1346"/>
      <c r="CY25" s="1346"/>
      <c r="CZ25" s="1346"/>
      <c r="DA25" s="1346"/>
      <c r="DB25" s="1391"/>
      <c r="DC25" s="1346"/>
      <c r="DD25" s="1346"/>
      <c r="DE25" s="1346"/>
      <c r="DF25" s="1346"/>
      <c r="DG25" s="1346"/>
      <c r="DH25" s="1392"/>
      <c r="DI25" s="1392"/>
      <c r="DJ25" s="1392"/>
      <c r="DK25" s="1392"/>
      <c r="DL25" s="1392"/>
      <c r="DM25" s="1392"/>
      <c r="DN25" s="1393"/>
      <c r="DO25" s="1391"/>
      <c r="DP25" s="1346"/>
      <c r="DQ25" s="1346"/>
      <c r="DR25" s="1564"/>
      <c r="DS25" s="1346"/>
      <c r="DT25" s="1346"/>
      <c r="DU25" s="1346"/>
      <c r="DV25" s="1346"/>
      <c r="DW25" s="1346"/>
      <c r="DX25" s="1346"/>
      <c r="DY25" s="1346"/>
      <c r="DZ25" s="1346"/>
      <c r="EA25" s="1346"/>
      <c r="EB25" s="1346"/>
      <c r="EC25" s="1346"/>
      <c r="ED25" s="1393"/>
      <c r="EE25" s="1391"/>
      <c r="EF25" s="1389"/>
      <c r="EG25" s="1346"/>
      <c r="EH25" s="1346"/>
      <c r="EI25" s="1346"/>
      <c r="EJ25" s="1455"/>
      <c r="EK25" s="1346"/>
      <c r="EL25" s="1346"/>
      <c r="EM25" s="1346"/>
      <c r="EN25" s="1346"/>
      <c r="EO25" s="1346"/>
      <c r="EP25" s="1392"/>
      <c r="EQ25" s="1346"/>
      <c r="ER25" s="1346"/>
      <c r="ES25" s="1346"/>
      <c r="ET25" s="1346"/>
      <c r="EU25" s="1504"/>
      <c r="EV25" s="1504"/>
      <c r="EW25" s="1346"/>
      <c r="EX25" s="1346"/>
      <c r="EY25" s="1346"/>
      <c r="EZ25" s="1392"/>
      <c r="FA25" s="1392"/>
      <c r="FB25" s="1392"/>
      <c r="FC25" s="1392"/>
      <c r="FD25" s="1391"/>
      <c r="FE25" s="1346"/>
      <c r="FF25" s="218">
        <f t="shared" si="0"/>
        <v>0</v>
      </c>
      <c r="FG25" s="396">
        <f t="shared" si="1"/>
        <v>0</v>
      </c>
      <c r="FH25" s="396">
        <f t="shared" si="2"/>
        <v>0</v>
      </c>
      <c r="FI25" s="396">
        <f t="shared" si="3"/>
        <v>0</v>
      </c>
      <c r="FJ25" s="396">
        <f t="shared" si="4"/>
        <v>0</v>
      </c>
      <c r="FK25" s="396">
        <f t="shared" si="5"/>
        <v>0</v>
      </c>
      <c r="FL25" s="1291">
        <f t="shared" si="6"/>
        <v>0</v>
      </c>
      <c r="FM25" s="1347"/>
      <c r="FN25" s="1347"/>
      <c r="FO25" s="1347"/>
      <c r="FP25" s="1347"/>
      <c r="FQ25" s="1347"/>
      <c r="FR25" s="1347"/>
      <c r="FS25" s="1347"/>
      <c r="FT25" s="1347"/>
      <c r="FU25" s="1347"/>
      <c r="FV25" s="1347"/>
      <c r="FW25" s="1347"/>
    </row>
    <row r="26" spans="1:179" ht="16.5" thickBot="1" x14ac:dyDescent="0.3">
      <c r="A26" s="1338">
        <v>19</v>
      </c>
      <c r="B26" s="1152" t="s">
        <v>1582</v>
      </c>
      <c r="C26" s="1288"/>
      <c r="D26" s="1346">
        <v>1</v>
      </c>
      <c r="E26" s="1400"/>
      <c r="F26" s="1514"/>
      <c r="G26" s="1346"/>
      <c r="H26" s="1346"/>
      <c r="I26" s="1346"/>
      <c r="J26" s="1346"/>
      <c r="K26" s="1346"/>
      <c r="L26" s="1346"/>
      <c r="M26" s="1346">
        <v>1</v>
      </c>
      <c r="N26" s="1346"/>
      <c r="O26" s="1346"/>
      <c r="P26" s="1400"/>
      <c r="Q26" s="1346">
        <v>1</v>
      </c>
      <c r="R26" s="1346"/>
      <c r="S26" s="1346"/>
      <c r="T26" s="1392"/>
      <c r="U26" s="1392"/>
      <c r="V26" s="1392"/>
      <c r="W26" s="1392"/>
      <c r="X26" s="1392"/>
      <c r="Y26" s="1392"/>
      <c r="Z26" s="1392"/>
      <c r="AA26" s="1392"/>
      <c r="AB26" s="1392"/>
      <c r="AC26" s="1393"/>
      <c r="AD26" s="1400"/>
      <c r="AE26" s="1346"/>
      <c r="AF26" s="1399"/>
      <c r="AG26" s="1399">
        <v>1</v>
      </c>
      <c r="AH26" s="1346"/>
      <c r="AI26" s="1399"/>
      <c r="AJ26" s="1346"/>
      <c r="AK26" s="1346"/>
      <c r="AL26" s="1346"/>
      <c r="AM26" s="1346"/>
      <c r="AN26" s="1346"/>
      <c r="AO26" s="1393"/>
      <c r="AP26" s="1391"/>
      <c r="AQ26" s="1346"/>
      <c r="AR26" s="1346">
        <v>1</v>
      </c>
      <c r="AS26" s="1346"/>
      <c r="AT26" s="1346"/>
      <c r="AU26" s="1346">
        <v>1</v>
      </c>
      <c r="AV26" s="1346"/>
      <c r="AW26" s="1392"/>
      <c r="AX26" s="1392"/>
      <c r="AY26" s="1392"/>
      <c r="AZ26" s="1392"/>
      <c r="BA26" s="1393"/>
      <c r="BB26" s="1346"/>
      <c r="BC26" s="1389"/>
      <c r="BD26" s="1346"/>
      <c r="BE26" s="1346"/>
      <c r="BF26" s="1346">
        <v>1</v>
      </c>
      <c r="BG26" s="1389"/>
      <c r="BH26" s="1504"/>
      <c r="BI26" s="1346"/>
      <c r="BJ26" s="1346"/>
      <c r="BK26" s="1393"/>
      <c r="BL26" s="1391"/>
      <c r="BM26" s="1346"/>
      <c r="BN26" s="1346">
        <v>1</v>
      </c>
      <c r="BO26" s="1504">
        <v>1</v>
      </c>
      <c r="BP26" s="1389"/>
      <c r="BQ26" s="1346"/>
      <c r="BR26" s="1346"/>
      <c r="BS26" s="1346"/>
      <c r="BT26" s="1346"/>
      <c r="BU26" s="1346"/>
      <c r="BV26" s="1346"/>
      <c r="BW26" s="1346"/>
      <c r="BX26" s="1346"/>
      <c r="BY26" s="1346"/>
      <c r="BZ26" s="1346"/>
      <c r="CA26" s="1346"/>
      <c r="CB26" s="1346"/>
      <c r="CC26" s="1346"/>
      <c r="CD26" s="1393"/>
      <c r="CE26" s="1391"/>
      <c r="CF26" s="1346">
        <v>1</v>
      </c>
      <c r="CG26" s="1346"/>
      <c r="CH26" s="1346"/>
      <c r="CI26" s="1346"/>
      <c r="CJ26" s="1346"/>
      <c r="CK26" s="1346"/>
      <c r="CL26" s="1346"/>
      <c r="CM26" s="1394"/>
      <c r="CN26" s="1346"/>
      <c r="CO26" s="1393"/>
      <c r="CP26" s="1391"/>
      <c r="CQ26" s="1346">
        <v>1</v>
      </c>
      <c r="CR26" s="1346"/>
      <c r="CS26" s="1392"/>
      <c r="CT26" s="1346"/>
      <c r="CU26" s="1346"/>
      <c r="CV26" s="1504"/>
      <c r="CW26" s="1346"/>
      <c r="CX26" s="1346"/>
      <c r="CY26" s="1346"/>
      <c r="CZ26" s="1346"/>
      <c r="DA26" s="1346"/>
      <c r="DB26" s="1391"/>
      <c r="DC26" s="1346"/>
      <c r="DD26" s="1346"/>
      <c r="DE26" s="1346"/>
      <c r="DF26" s="1346"/>
      <c r="DG26" s="1346"/>
      <c r="DH26" s="1392"/>
      <c r="DI26" s="1392"/>
      <c r="DJ26" s="1392"/>
      <c r="DK26" s="1392"/>
      <c r="DL26" s="1392"/>
      <c r="DM26" s="1392"/>
      <c r="DN26" s="1393"/>
      <c r="DO26" s="1391">
        <v>1</v>
      </c>
      <c r="DP26" s="1346"/>
      <c r="DQ26" s="1346"/>
      <c r="DR26" s="1564"/>
      <c r="DS26" s="1346">
        <v>1</v>
      </c>
      <c r="DT26" s="1346"/>
      <c r="DU26" s="1346">
        <v>1</v>
      </c>
      <c r="DV26" s="1346"/>
      <c r="DW26" s="1346"/>
      <c r="DX26" s="1346"/>
      <c r="DY26" s="1346"/>
      <c r="DZ26" s="1346"/>
      <c r="EA26" s="1346"/>
      <c r="EB26" s="1346"/>
      <c r="EC26" s="1346"/>
      <c r="ED26" s="1393"/>
      <c r="EE26" s="1391"/>
      <c r="EF26" s="1389">
        <v>1</v>
      </c>
      <c r="EG26" s="1346"/>
      <c r="EH26" s="1346"/>
      <c r="EI26" s="1346">
        <v>1</v>
      </c>
      <c r="EJ26" s="1455"/>
      <c r="EK26" s="1346"/>
      <c r="EL26" s="1346"/>
      <c r="EM26" s="1346"/>
      <c r="EN26" s="1346"/>
      <c r="EO26" s="1346"/>
      <c r="EP26" s="1392"/>
      <c r="EQ26" s="1346"/>
      <c r="ER26" s="1346"/>
      <c r="ES26" s="1346"/>
      <c r="ET26" s="1346"/>
      <c r="EU26" s="1504"/>
      <c r="EV26" s="1504"/>
      <c r="EW26" s="1346"/>
      <c r="EX26" s="1346"/>
      <c r="EY26" s="1346"/>
      <c r="EZ26" s="1392"/>
      <c r="FA26" s="1392"/>
      <c r="FB26" s="1392"/>
      <c r="FC26" s="1392"/>
      <c r="FD26" s="1391"/>
      <c r="FE26" s="1346"/>
      <c r="FF26" s="218">
        <f t="shared" si="0"/>
        <v>14</v>
      </c>
      <c r="FG26" s="396">
        <f t="shared" si="1"/>
        <v>0</v>
      </c>
      <c r="FH26" s="396">
        <f t="shared" si="2"/>
        <v>1</v>
      </c>
      <c r="FI26" s="396">
        <f t="shared" si="3"/>
        <v>1</v>
      </c>
      <c r="FJ26" s="396">
        <f t="shared" si="4"/>
        <v>0</v>
      </c>
      <c r="FK26" s="396">
        <f t="shared" si="5"/>
        <v>0</v>
      </c>
      <c r="FL26" s="1291">
        <f t="shared" si="6"/>
        <v>16</v>
      </c>
      <c r="FM26" s="1347" t="str">
        <f t="shared" si="7"/>
        <v/>
      </c>
      <c r="FN26" s="1347" t="str">
        <f t="shared" si="8"/>
        <v/>
      </c>
      <c r="FO26" s="1347" t="str">
        <f t="shared" si="9"/>
        <v/>
      </c>
      <c r="FP26" s="1347">
        <f t="shared" si="10"/>
        <v>1</v>
      </c>
      <c r="FQ26" s="1347" t="str">
        <f t="shared" si="11"/>
        <v/>
      </c>
      <c r="FR26" s="1347" t="str">
        <f t="shared" si="12"/>
        <v/>
      </c>
      <c r="FS26" s="1347" t="str">
        <f t="shared" si="13"/>
        <v/>
      </c>
      <c r="FT26" s="1347" t="str">
        <f t="shared" si="14"/>
        <v/>
      </c>
      <c r="FU26" s="1347" t="str">
        <f t="shared" si="15"/>
        <v/>
      </c>
      <c r="FV26" s="1347" t="str">
        <f t="shared" si="16"/>
        <v/>
      </c>
      <c r="FW26" s="1347" t="str">
        <f t="shared" si="17"/>
        <v/>
      </c>
    </row>
    <row r="27" spans="1:179" ht="16.5" thickBot="1" x14ac:dyDescent="0.3">
      <c r="A27" s="1338"/>
      <c r="B27" s="1373" t="s">
        <v>1602</v>
      </c>
      <c r="C27" s="1288"/>
      <c r="D27" s="1346"/>
      <c r="E27" s="1400"/>
      <c r="F27" s="1514"/>
      <c r="G27" s="1346"/>
      <c r="H27" s="1346"/>
      <c r="I27" s="1346"/>
      <c r="J27" s="1346"/>
      <c r="K27" s="1346"/>
      <c r="L27" s="1346"/>
      <c r="M27" s="1346"/>
      <c r="N27" s="1346"/>
      <c r="O27" s="1346"/>
      <c r="P27" s="1400"/>
      <c r="Q27" s="1346"/>
      <c r="R27" s="1346"/>
      <c r="S27" s="1346"/>
      <c r="T27" s="1392"/>
      <c r="U27" s="1392"/>
      <c r="V27" s="1392"/>
      <c r="W27" s="1392"/>
      <c r="X27" s="1392"/>
      <c r="Y27" s="1392"/>
      <c r="Z27" s="1392"/>
      <c r="AA27" s="1392"/>
      <c r="AB27" s="1392"/>
      <c r="AC27" s="1393"/>
      <c r="AD27" s="1400"/>
      <c r="AE27" s="1346"/>
      <c r="AF27" s="1399"/>
      <c r="AG27" s="1399"/>
      <c r="AH27" s="1346"/>
      <c r="AI27" s="1399"/>
      <c r="AJ27" s="1346"/>
      <c r="AK27" s="1346"/>
      <c r="AL27" s="1346"/>
      <c r="AM27" s="1346"/>
      <c r="AN27" s="1346"/>
      <c r="AO27" s="1393"/>
      <c r="AP27" s="1391"/>
      <c r="AQ27" s="1346"/>
      <c r="AR27" s="1346"/>
      <c r="AS27" s="1346"/>
      <c r="AT27" s="1346"/>
      <c r="AU27" s="1346"/>
      <c r="AV27" s="1346"/>
      <c r="AW27" s="1392"/>
      <c r="AX27" s="1392"/>
      <c r="AY27" s="1392"/>
      <c r="AZ27" s="1392"/>
      <c r="BA27" s="1393"/>
      <c r="BB27" s="1346"/>
      <c r="BC27" s="1389"/>
      <c r="BD27" s="1346"/>
      <c r="BE27" s="1346"/>
      <c r="BF27" s="1346"/>
      <c r="BG27" s="1389"/>
      <c r="BH27" s="1504"/>
      <c r="BI27" s="1346"/>
      <c r="BJ27" s="1346"/>
      <c r="BK27" s="1393"/>
      <c r="BL27" s="1391"/>
      <c r="BM27" s="1346"/>
      <c r="BN27" s="1346"/>
      <c r="BO27" s="1504"/>
      <c r="BP27" s="1389"/>
      <c r="BQ27" s="1346"/>
      <c r="BR27" s="1346"/>
      <c r="BS27" s="1346"/>
      <c r="BT27" s="1346"/>
      <c r="BU27" s="1346"/>
      <c r="BV27" s="1346"/>
      <c r="BW27" s="1346"/>
      <c r="BX27" s="1346"/>
      <c r="BY27" s="1346"/>
      <c r="BZ27" s="1346"/>
      <c r="CA27" s="1346"/>
      <c r="CB27" s="1346"/>
      <c r="CC27" s="1346"/>
      <c r="CD27" s="1393"/>
      <c r="CE27" s="1391"/>
      <c r="CF27" s="1346"/>
      <c r="CG27" s="1346"/>
      <c r="CH27" s="1346"/>
      <c r="CI27" s="1346"/>
      <c r="CJ27" s="1346"/>
      <c r="CK27" s="1346"/>
      <c r="CL27" s="1346"/>
      <c r="CM27" s="1394"/>
      <c r="CN27" s="1346"/>
      <c r="CO27" s="1393"/>
      <c r="CP27" s="1391"/>
      <c r="CQ27" s="1346"/>
      <c r="CR27" s="1346"/>
      <c r="CS27" s="1392"/>
      <c r="CT27" s="1346"/>
      <c r="CU27" s="1346"/>
      <c r="CV27" s="1504"/>
      <c r="CW27" s="1346"/>
      <c r="CX27" s="1346"/>
      <c r="CY27" s="1346"/>
      <c r="CZ27" s="1346"/>
      <c r="DA27" s="1393"/>
      <c r="DB27" s="1391"/>
      <c r="DC27" s="1346"/>
      <c r="DD27" s="1346"/>
      <c r="DE27" s="1346"/>
      <c r="DF27" s="1346"/>
      <c r="DG27" s="1346"/>
      <c r="DH27" s="1392"/>
      <c r="DI27" s="1392"/>
      <c r="DJ27" s="1392"/>
      <c r="DK27" s="1392"/>
      <c r="DL27" s="1392"/>
      <c r="DM27" s="1392"/>
      <c r="DN27" s="1393"/>
      <c r="DO27" s="1391"/>
      <c r="DP27" s="1346"/>
      <c r="DQ27" s="1346"/>
      <c r="DR27" s="1564"/>
      <c r="DS27" s="1346"/>
      <c r="DT27" s="1346"/>
      <c r="DU27" s="1346"/>
      <c r="DV27" s="1346"/>
      <c r="DW27" s="1346"/>
      <c r="DX27" s="1346"/>
      <c r="DY27" s="1346"/>
      <c r="DZ27" s="1346"/>
      <c r="EA27" s="1346"/>
      <c r="EB27" s="1346"/>
      <c r="EC27" s="1392"/>
      <c r="ED27" s="1393"/>
      <c r="EE27" s="1391"/>
      <c r="EF27" s="1389"/>
      <c r="EG27" s="1346"/>
      <c r="EH27" s="1346"/>
      <c r="EI27" s="1346"/>
      <c r="EJ27" s="1455"/>
      <c r="EK27" s="1346"/>
      <c r="EL27" s="1346"/>
      <c r="EM27" s="1346"/>
      <c r="EN27" s="1346"/>
      <c r="EO27" s="1346"/>
      <c r="EP27" s="1392"/>
      <c r="EQ27" s="1346"/>
      <c r="ER27" s="1346"/>
      <c r="ES27" s="1346"/>
      <c r="ET27" s="1392"/>
      <c r="EU27" s="1504"/>
      <c r="EV27" s="1504"/>
      <c r="EW27" s="1392"/>
      <c r="EX27" s="1392"/>
      <c r="EY27" s="1392"/>
      <c r="EZ27" s="1392"/>
      <c r="FA27" s="1392"/>
      <c r="FB27" s="1392"/>
      <c r="FC27" s="1392"/>
      <c r="FD27" s="1391"/>
      <c r="FE27" s="1346"/>
      <c r="FF27" s="218">
        <f t="shared" si="0"/>
        <v>0</v>
      </c>
      <c r="FG27" s="396">
        <f t="shared" si="1"/>
        <v>0</v>
      </c>
      <c r="FH27" s="396">
        <f t="shared" si="2"/>
        <v>0</v>
      </c>
      <c r="FI27" s="396">
        <f t="shared" si="3"/>
        <v>0</v>
      </c>
      <c r="FJ27" s="396">
        <f t="shared" si="4"/>
        <v>0</v>
      </c>
      <c r="FK27" s="396">
        <f t="shared" si="5"/>
        <v>0</v>
      </c>
      <c r="FL27" s="1291">
        <f t="shared" si="6"/>
        <v>0</v>
      </c>
      <c r="FM27" s="1347"/>
      <c r="FN27" s="1347"/>
      <c r="FO27" s="1347"/>
      <c r="FP27" s="1347"/>
      <c r="FQ27" s="1347"/>
      <c r="FR27" s="1347"/>
      <c r="FS27" s="1347"/>
      <c r="FT27" s="1347"/>
      <c r="FU27" s="1347"/>
      <c r="FV27" s="1347"/>
      <c r="FW27" s="1347"/>
    </row>
    <row r="28" spans="1:179" ht="16.5" thickBot="1" x14ac:dyDescent="0.3">
      <c r="A28" s="1338">
        <v>20</v>
      </c>
      <c r="B28" s="1152" t="s">
        <v>1666</v>
      </c>
      <c r="C28" s="1288"/>
      <c r="D28" s="1346">
        <v>1</v>
      </c>
      <c r="E28" s="1400"/>
      <c r="F28" s="1514"/>
      <c r="G28" s="1346"/>
      <c r="H28" s="1346"/>
      <c r="I28" s="1346"/>
      <c r="J28" s="1346"/>
      <c r="K28" s="1346"/>
      <c r="L28" s="1346"/>
      <c r="M28" s="1346">
        <v>1</v>
      </c>
      <c r="N28" s="1346"/>
      <c r="O28" s="1346"/>
      <c r="P28" s="1400"/>
      <c r="Q28" s="1346"/>
      <c r="R28" s="1346"/>
      <c r="S28" s="1346"/>
      <c r="T28" s="1392"/>
      <c r="U28" s="1392"/>
      <c r="V28" s="1392"/>
      <c r="W28" s="1392"/>
      <c r="X28" s="1392"/>
      <c r="Y28" s="1392"/>
      <c r="Z28" s="1392"/>
      <c r="AA28" s="1392"/>
      <c r="AB28" s="1392"/>
      <c r="AC28" s="1393"/>
      <c r="AD28" s="1400">
        <v>1</v>
      </c>
      <c r="AE28" s="1346"/>
      <c r="AF28" s="1399"/>
      <c r="AG28" s="1399">
        <v>1</v>
      </c>
      <c r="AH28" s="1346"/>
      <c r="AI28" s="1399"/>
      <c r="AJ28" s="1346">
        <v>1</v>
      </c>
      <c r="AK28" s="1346"/>
      <c r="AL28" s="1346"/>
      <c r="AM28" s="1346"/>
      <c r="AN28" s="1346"/>
      <c r="AO28" s="1393"/>
      <c r="AP28" s="1391"/>
      <c r="AQ28" s="1346"/>
      <c r="AR28" s="1346"/>
      <c r="AS28" s="1346"/>
      <c r="AT28" s="1346"/>
      <c r="AU28" s="1346">
        <v>1</v>
      </c>
      <c r="AV28" s="1346"/>
      <c r="AW28" s="1392"/>
      <c r="AX28" s="1392"/>
      <c r="AY28" s="1392"/>
      <c r="AZ28" s="1392"/>
      <c r="BA28" s="1393"/>
      <c r="BB28" s="1346"/>
      <c r="BC28" s="1389">
        <v>1</v>
      </c>
      <c r="BD28" s="1346"/>
      <c r="BE28" s="1346"/>
      <c r="BF28" s="1346"/>
      <c r="BG28" s="1389"/>
      <c r="BH28" s="1504"/>
      <c r="BI28" s="1346"/>
      <c r="BJ28" s="1346"/>
      <c r="BK28" s="1393"/>
      <c r="BL28" s="1391"/>
      <c r="BM28" s="1346"/>
      <c r="BN28" s="1346">
        <v>1</v>
      </c>
      <c r="BO28" s="1504">
        <v>1</v>
      </c>
      <c r="BP28" s="1389"/>
      <c r="BQ28" s="1346"/>
      <c r="BR28" s="1346"/>
      <c r="BS28" s="1346"/>
      <c r="BT28" s="1346"/>
      <c r="BU28" s="1346"/>
      <c r="BV28" s="1346"/>
      <c r="BW28" s="1346"/>
      <c r="BX28" s="1346"/>
      <c r="BY28" s="1346"/>
      <c r="BZ28" s="1346"/>
      <c r="CA28" s="1346"/>
      <c r="CB28" s="1346"/>
      <c r="CC28" s="1346"/>
      <c r="CD28" s="1393"/>
      <c r="CE28" s="1391"/>
      <c r="CF28" s="1346">
        <v>1</v>
      </c>
      <c r="CG28" s="1346"/>
      <c r="CH28" s="1346"/>
      <c r="CI28" s="1346"/>
      <c r="CJ28" s="1346"/>
      <c r="CK28" s="1346"/>
      <c r="CL28" s="1346">
        <v>1</v>
      </c>
      <c r="CM28" s="1394"/>
      <c r="CN28" s="1346"/>
      <c r="CO28" s="1393"/>
      <c r="CP28" s="1391"/>
      <c r="CQ28" s="1346">
        <v>1</v>
      </c>
      <c r="CR28" s="1346"/>
      <c r="CS28" s="1392"/>
      <c r="CT28" s="1346"/>
      <c r="CU28" s="1346"/>
      <c r="CV28" s="1504"/>
      <c r="CW28" s="1346">
        <v>1</v>
      </c>
      <c r="CX28" s="1346"/>
      <c r="CY28" s="1346"/>
      <c r="CZ28" s="1346"/>
      <c r="DA28" s="1393"/>
      <c r="DB28" s="1391"/>
      <c r="DC28" s="1346"/>
      <c r="DD28" s="1346"/>
      <c r="DE28" s="1346"/>
      <c r="DF28" s="1346"/>
      <c r="DG28" s="1346">
        <v>1</v>
      </c>
      <c r="DH28" s="1392"/>
      <c r="DI28" s="1392"/>
      <c r="DJ28" s="1392"/>
      <c r="DK28" s="1392"/>
      <c r="DL28" s="1392"/>
      <c r="DM28" s="1392"/>
      <c r="DN28" s="1393"/>
      <c r="DO28" s="1391"/>
      <c r="DP28" s="1346"/>
      <c r="DQ28" s="1346"/>
      <c r="DR28" s="1564"/>
      <c r="DS28" s="1346"/>
      <c r="DT28" s="1346"/>
      <c r="DU28" s="1346"/>
      <c r="DV28" s="1346"/>
      <c r="DW28" s="1346"/>
      <c r="DX28" s="1346"/>
      <c r="DY28" s="1346"/>
      <c r="DZ28" s="1346"/>
      <c r="EA28" s="1346"/>
      <c r="EB28" s="1346"/>
      <c r="EC28" s="1392"/>
      <c r="ED28" s="1393"/>
      <c r="EE28" s="1391"/>
      <c r="EF28" s="1389"/>
      <c r="EG28" s="1346"/>
      <c r="EH28" s="1346"/>
      <c r="EI28" s="1346"/>
      <c r="EJ28" s="1455"/>
      <c r="EK28" s="1346"/>
      <c r="EL28" s="1346"/>
      <c r="EM28" s="1346"/>
      <c r="EN28" s="1346"/>
      <c r="EO28" s="1346"/>
      <c r="EP28" s="1392"/>
      <c r="EQ28" s="1346"/>
      <c r="ER28" s="1346"/>
      <c r="ES28" s="1346"/>
      <c r="ET28" s="1392"/>
      <c r="EU28" s="1504"/>
      <c r="EV28" s="1504"/>
      <c r="EW28" s="1392"/>
      <c r="EX28" s="1392"/>
      <c r="EY28" s="1392"/>
      <c r="EZ28" s="1392"/>
      <c r="FA28" s="1392"/>
      <c r="FB28" s="1392"/>
      <c r="FC28" s="1392"/>
      <c r="FD28" s="1391"/>
      <c r="FE28" s="1346"/>
      <c r="FF28" s="218">
        <f t="shared" si="0"/>
        <v>12</v>
      </c>
      <c r="FG28" s="396">
        <f t="shared" si="1"/>
        <v>0</v>
      </c>
      <c r="FH28" s="396">
        <f t="shared" si="2"/>
        <v>0</v>
      </c>
      <c r="FI28" s="396">
        <f t="shared" si="3"/>
        <v>2</v>
      </c>
      <c r="FJ28" s="396">
        <f t="shared" si="4"/>
        <v>0</v>
      </c>
      <c r="FK28" s="396">
        <f t="shared" si="5"/>
        <v>0</v>
      </c>
      <c r="FL28" s="1291">
        <f t="shared" si="6"/>
        <v>14</v>
      </c>
      <c r="FM28" s="1347" t="str">
        <f t="shared" si="7"/>
        <v/>
      </c>
      <c r="FN28" s="1347" t="str">
        <f t="shared" si="8"/>
        <v/>
      </c>
      <c r="FO28" s="1347" t="str">
        <f t="shared" si="9"/>
        <v/>
      </c>
      <c r="FP28" s="1347">
        <f t="shared" si="10"/>
        <v>1</v>
      </c>
      <c r="FQ28" s="1347" t="str">
        <f t="shared" si="11"/>
        <v/>
      </c>
      <c r="FR28" s="1347" t="str">
        <f t="shared" si="12"/>
        <v/>
      </c>
      <c r="FS28" s="1347" t="str">
        <f t="shared" si="13"/>
        <v/>
      </c>
      <c r="FT28" s="1347" t="str">
        <f t="shared" si="14"/>
        <v/>
      </c>
      <c r="FU28" s="1347" t="str">
        <f t="shared" si="15"/>
        <v/>
      </c>
      <c r="FV28" s="1347" t="str">
        <f t="shared" si="16"/>
        <v/>
      </c>
      <c r="FW28" s="1347" t="str">
        <f t="shared" si="17"/>
        <v/>
      </c>
    </row>
    <row r="29" spans="1:179" ht="16.5" thickBot="1" x14ac:dyDescent="0.3">
      <c r="A29" s="1338">
        <v>21</v>
      </c>
      <c r="B29" s="1152" t="s">
        <v>892</v>
      </c>
      <c r="C29" s="1412"/>
      <c r="D29" s="1395"/>
      <c r="E29" s="1400"/>
      <c r="F29" s="1514"/>
      <c r="G29" s="1395"/>
      <c r="H29" s="1395"/>
      <c r="I29" s="1395"/>
      <c r="J29" s="1395"/>
      <c r="K29" s="1395"/>
      <c r="L29" s="1395"/>
      <c r="M29" s="1395"/>
      <c r="N29" s="1395"/>
      <c r="O29" s="1395"/>
      <c r="P29" s="1400">
        <v>1</v>
      </c>
      <c r="Q29" s="1395"/>
      <c r="R29" s="1395"/>
      <c r="S29" s="1395">
        <v>1</v>
      </c>
      <c r="T29" s="1397">
        <v>1</v>
      </c>
      <c r="U29" s="1397">
        <v>1</v>
      </c>
      <c r="V29" s="1397">
        <v>1</v>
      </c>
      <c r="W29" s="1397">
        <v>1</v>
      </c>
      <c r="X29" s="1397">
        <v>1</v>
      </c>
      <c r="Y29" s="1397">
        <v>1</v>
      </c>
      <c r="Z29" s="1397">
        <v>1</v>
      </c>
      <c r="AA29" s="1397">
        <v>1</v>
      </c>
      <c r="AB29" s="1413"/>
      <c r="AC29" s="1398"/>
      <c r="AD29" s="1400">
        <v>1</v>
      </c>
      <c r="AE29" s="1395"/>
      <c r="AF29" s="1395">
        <v>1</v>
      </c>
      <c r="AG29" s="1395"/>
      <c r="AH29" s="1395"/>
      <c r="AI29" s="1397">
        <v>1</v>
      </c>
      <c r="AJ29" s="1395"/>
      <c r="AK29" s="1395"/>
      <c r="AL29" s="1395"/>
      <c r="AM29" s="1395"/>
      <c r="AN29" s="1395"/>
      <c r="AO29" s="1398"/>
      <c r="AP29" s="1414"/>
      <c r="AQ29" s="1395"/>
      <c r="AR29" s="1395"/>
      <c r="AS29" s="1395"/>
      <c r="AT29" s="1395"/>
      <c r="AU29" s="1395"/>
      <c r="AV29" s="1395"/>
      <c r="AW29" s="1395"/>
      <c r="AX29" s="1413"/>
      <c r="AY29" s="1413">
        <v>1</v>
      </c>
      <c r="AZ29" s="1413"/>
      <c r="BA29" s="1398"/>
      <c r="BB29" s="1395"/>
      <c r="BC29" s="1395">
        <v>1</v>
      </c>
      <c r="BD29" s="1395"/>
      <c r="BE29" s="1395">
        <v>1</v>
      </c>
      <c r="BF29" s="1395"/>
      <c r="BG29" s="1395"/>
      <c r="BH29" s="1504">
        <v>1</v>
      </c>
      <c r="BI29" s="1395"/>
      <c r="BJ29" s="1395"/>
      <c r="BK29" s="1398">
        <v>1</v>
      </c>
      <c r="BL29" s="1414"/>
      <c r="BM29" s="1395"/>
      <c r="BN29" s="1395"/>
      <c r="BO29" s="1504">
        <v>1</v>
      </c>
      <c r="BP29" s="1395"/>
      <c r="BQ29" s="1395">
        <v>1</v>
      </c>
      <c r="BR29" s="1395"/>
      <c r="BS29" s="1395"/>
      <c r="BT29" s="1395"/>
      <c r="BU29" s="1397">
        <v>1</v>
      </c>
      <c r="BV29" s="1397">
        <v>1</v>
      </c>
      <c r="BW29" s="1397">
        <v>1</v>
      </c>
      <c r="BX29" s="1397">
        <v>1</v>
      </c>
      <c r="BY29" s="1397">
        <v>1</v>
      </c>
      <c r="BZ29" s="1397">
        <v>1</v>
      </c>
      <c r="CA29" s="1395"/>
      <c r="CB29" s="1395"/>
      <c r="CC29" s="1395"/>
      <c r="CD29" s="1398"/>
      <c r="CE29" s="1414">
        <v>1</v>
      </c>
      <c r="CF29" s="1395"/>
      <c r="CG29" s="1395"/>
      <c r="CH29" s="1395">
        <v>1</v>
      </c>
      <c r="CI29" s="1395"/>
      <c r="CJ29" s="1395"/>
      <c r="CK29" s="1395">
        <v>1</v>
      </c>
      <c r="CL29" s="1395"/>
      <c r="CM29" s="1395"/>
      <c r="CN29" s="1395"/>
      <c r="CO29" s="1398"/>
      <c r="CP29" s="1414"/>
      <c r="CQ29" s="1395">
        <v>1</v>
      </c>
      <c r="CR29" s="1395"/>
      <c r="CS29" s="1395">
        <v>1</v>
      </c>
      <c r="CT29" s="1395"/>
      <c r="CU29" s="1395"/>
      <c r="CV29" s="1504"/>
      <c r="CW29" s="1395"/>
      <c r="CX29" s="1395"/>
      <c r="CY29" s="1395">
        <v>1</v>
      </c>
      <c r="CZ29" s="1395"/>
      <c r="DA29" s="1398">
        <v>1</v>
      </c>
      <c r="DB29" s="1414"/>
      <c r="DC29" s="1395"/>
      <c r="DD29" s="1395">
        <v>1</v>
      </c>
      <c r="DE29" s="1395"/>
      <c r="DF29" s="1395"/>
      <c r="DG29" s="1395"/>
      <c r="DH29" s="1395"/>
      <c r="DI29" s="1395">
        <v>1</v>
      </c>
      <c r="DJ29" s="1395"/>
      <c r="DK29" s="1395"/>
      <c r="DL29" s="1395">
        <v>1</v>
      </c>
      <c r="DM29" s="1395">
        <v>1</v>
      </c>
      <c r="DN29" s="1398"/>
      <c r="DO29" s="1414"/>
      <c r="DP29" s="1395"/>
      <c r="DQ29" s="1397">
        <v>1</v>
      </c>
      <c r="DR29" s="1564"/>
      <c r="DS29" s="1395"/>
      <c r="DT29" s="1395"/>
      <c r="DU29" s="1395"/>
      <c r="DV29" s="1395">
        <v>1</v>
      </c>
      <c r="DW29" s="1395">
        <v>1</v>
      </c>
      <c r="DX29" s="1395">
        <v>1</v>
      </c>
      <c r="DY29" s="1395"/>
      <c r="DZ29" s="1395"/>
      <c r="EA29" s="1395"/>
      <c r="EB29" s="1395"/>
      <c r="EC29" s="1413"/>
      <c r="ED29" s="1398"/>
      <c r="EE29" s="1414">
        <v>1</v>
      </c>
      <c r="EF29" s="1395"/>
      <c r="EG29" s="1395"/>
      <c r="EH29" s="1395">
        <v>1</v>
      </c>
      <c r="EI29" s="1395"/>
      <c r="EJ29" s="1455"/>
      <c r="EK29" s="1395"/>
      <c r="EL29" s="1395">
        <v>1</v>
      </c>
      <c r="EM29" s="1395"/>
      <c r="EN29" s="1395"/>
      <c r="EO29" s="1395"/>
      <c r="EP29" s="1395"/>
      <c r="EQ29" s="1395"/>
      <c r="ER29" s="1395"/>
      <c r="ES29" s="1395"/>
      <c r="ET29" s="1413"/>
      <c r="EU29" s="1504"/>
      <c r="EV29" s="1504">
        <v>1</v>
      </c>
      <c r="EW29" s="1413"/>
      <c r="EX29" s="1413"/>
      <c r="EY29" s="1413"/>
      <c r="EZ29" s="1413"/>
      <c r="FA29" s="1413"/>
      <c r="FB29" s="1413"/>
      <c r="FC29" s="1413"/>
      <c r="FD29" s="1414"/>
      <c r="FE29" s="1395"/>
      <c r="FF29" s="218">
        <f t="shared" si="0"/>
        <v>2</v>
      </c>
      <c r="FG29" s="396">
        <f t="shared" si="1"/>
        <v>0</v>
      </c>
      <c r="FH29" s="396">
        <f t="shared" si="2"/>
        <v>19</v>
      </c>
      <c r="FI29" s="396">
        <f t="shared" si="3"/>
        <v>5</v>
      </c>
      <c r="FJ29" s="396">
        <f t="shared" si="4"/>
        <v>0</v>
      </c>
      <c r="FK29" s="396">
        <f t="shared" si="5"/>
        <v>19</v>
      </c>
      <c r="FL29" s="1291">
        <f t="shared" si="6"/>
        <v>45</v>
      </c>
      <c r="FM29" s="1347" t="str">
        <f t="shared" si="7"/>
        <v/>
      </c>
      <c r="FN29" s="1347" t="str">
        <f t="shared" si="8"/>
        <v/>
      </c>
      <c r="FO29" s="1347" t="str">
        <f t="shared" si="9"/>
        <v/>
      </c>
      <c r="FP29" s="1347" t="str">
        <f t="shared" si="10"/>
        <v/>
      </c>
      <c r="FQ29" s="1347" t="str">
        <f t="shared" si="11"/>
        <v/>
      </c>
      <c r="FR29" s="1347" t="str">
        <f t="shared" si="12"/>
        <v/>
      </c>
      <c r="FS29" s="1347">
        <f t="shared" si="13"/>
        <v>1</v>
      </c>
      <c r="FT29" s="1347" t="str">
        <f t="shared" si="14"/>
        <v/>
      </c>
      <c r="FU29" s="1347" t="str">
        <f t="shared" si="15"/>
        <v/>
      </c>
      <c r="FV29" s="1347" t="str">
        <f t="shared" si="16"/>
        <v/>
      </c>
      <c r="FW29" s="1347" t="str">
        <f t="shared" si="17"/>
        <v/>
      </c>
    </row>
    <row r="30" spans="1:179" ht="16.5" thickBot="1" x14ac:dyDescent="0.3">
      <c r="A30" s="1338">
        <v>22</v>
      </c>
      <c r="B30" s="1152" t="s">
        <v>1088</v>
      </c>
      <c r="C30" s="1288"/>
      <c r="D30" s="1346"/>
      <c r="E30" s="1400"/>
      <c r="F30" s="1514"/>
      <c r="G30" s="1346"/>
      <c r="H30" s="1346"/>
      <c r="I30" s="1346"/>
      <c r="J30" s="1346"/>
      <c r="K30" s="1346"/>
      <c r="L30" s="1346"/>
      <c r="M30" s="1346"/>
      <c r="N30" s="1346"/>
      <c r="O30" s="1346"/>
      <c r="P30" s="1400">
        <v>1</v>
      </c>
      <c r="Q30" s="1394"/>
      <c r="R30" s="1346"/>
      <c r="S30" s="1346"/>
      <c r="T30" s="1392">
        <v>1</v>
      </c>
      <c r="U30" s="1392">
        <v>1</v>
      </c>
      <c r="V30" s="1392">
        <v>1</v>
      </c>
      <c r="W30" s="1392">
        <v>1</v>
      </c>
      <c r="X30" s="1392">
        <v>1</v>
      </c>
      <c r="Y30" s="1392">
        <v>1</v>
      </c>
      <c r="Z30" s="1392">
        <v>1</v>
      </c>
      <c r="AA30" s="1392">
        <v>1</v>
      </c>
      <c r="AB30" s="1392"/>
      <c r="AC30" s="1393"/>
      <c r="AD30" s="1400"/>
      <c r="AE30" s="1346"/>
      <c r="AF30" s="1346"/>
      <c r="AG30" s="1346"/>
      <c r="AH30" s="1346"/>
      <c r="AI30" s="1346"/>
      <c r="AJ30" s="1346"/>
      <c r="AK30" s="1346"/>
      <c r="AL30" s="1346"/>
      <c r="AM30" s="1346"/>
      <c r="AN30" s="1346"/>
      <c r="AO30" s="1393"/>
      <c r="AP30" s="1391"/>
      <c r="AQ30" s="1346"/>
      <c r="AR30" s="1346"/>
      <c r="AS30" s="1346"/>
      <c r="AT30" s="1346"/>
      <c r="AU30" s="1346"/>
      <c r="AV30" s="1346"/>
      <c r="AW30" s="1392"/>
      <c r="AX30" s="1392"/>
      <c r="AY30" s="1392"/>
      <c r="AZ30" s="1392"/>
      <c r="BA30" s="1393"/>
      <c r="BB30" s="1346"/>
      <c r="BC30" s="1389"/>
      <c r="BD30" s="1346"/>
      <c r="BE30" s="1346"/>
      <c r="BF30" s="1346"/>
      <c r="BG30" s="1389"/>
      <c r="BH30" s="1504">
        <v>1</v>
      </c>
      <c r="BI30" s="1346"/>
      <c r="BJ30" s="1346"/>
      <c r="BK30" s="1393"/>
      <c r="BL30" s="1391"/>
      <c r="BM30" s="1346"/>
      <c r="BN30" s="1346"/>
      <c r="BO30" s="1504">
        <v>1</v>
      </c>
      <c r="BP30" s="1389"/>
      <c r="BQ30" s="1346"/>
      <c r="BR30" s="1346"/>
      <c r="BS30" s="1346"/>
      <c r="BT30" s="1346"/>
      <c r="BU30" s="1346">
        <v>1</v>
      </c>
      <c r="BV30" s="1346">
        <v>1</v>
      </c>
      <c r="BW30" s="1346">
        <v>1</v>
      </c>
      <c r="BX30" s="1346">
        <v>1</v>
      </c>
      <c r="BY30" s="1346">
        <v>1</v>
      </c>
      <c r="BZ30" s="1346">
        <v>1</v>
      </c>
      <c r="CA30" s="1346"/>
      <c r="CB30" s="1346"/>
      <c r="CC30" s="1346"/>
      <c r="CD30" s="1393"/>
      <c r="CE30" s="1391"/>
      <c r="CF30" s="1346"/>
      <c r="CG30" s="1346"/>
      <c r="CH30" s="1346"/>
      <c r="CI30" s="1346"/>
      <c r="CJ30" s="1346"/>
      <c r="CK30" s="1346"/>
      <c r="CL30" s="1346"/>
      <c r="CM30" s="1346"/>
      <c r="CN30" s="1346"/>
      <c r="CO30" s="1393"/>
      <c r="CP30" s="1391"/>
      <c r="CQ30" s="1346"/>
      <c r="CR30" s="1346"/>
      <c r="CS30" s="1392"/>
      <c r="CT30" s="1346"/>
      <c r="CU30" s="1346"/>
      <c r="CV30" s="1504"/>
      <c r="CW30" s="1346"/>
      <c r="CX30" s="1346"/>
      <c r="CY30" s="1390">
        <v>1</v>
      </c>
      <c r="CZ30" s="1346"/>
      <c r="DA30" s="1346"/>
      <c r="DB30" s="1391"/>
      <c r="DC30" s="1346"/>
      <c r="DD30" s="1346"/>
      <c r="DE30" s="1346"/>
      <c r="DF30" s="1346"/>
      <c r="DG30" s="1346"/>
      <c r="DH30" s="1392"/>
      <c r="DI30" s="1392"/>
      <c r="DJ30" s="1392"/>
      <c r="DK30" s="1392"/>
      <c r="DL30" s="1390">
        <v>1</v>
      </c>
      <c r="DM30" s="1390">
        <v>1</v>
      </c>
      <c r="DN30" s="1393"/>
      <c r="DO30" s="1391"/>
      <c r="DP30" s="1346"/>
      <c r="DQ30" s="1346"/>
      <c r="DR30" s="1564"/>
      <c r="DS30" s="1346"/>
      <c r="DT30" s="1346"/>
      <c r="DU30" s="1346"/>
      <c r="DV30" s="1346">
        <v>1</v>
      </c>
      <c r="DW30" s="1346">
        <v>1</v>
      </c>
      <c r="DX30" s="1346">
        <v>1</v>
      </c>
      <c r="DY30" s="1346"/>
      <c r="DZ30" s="1346"/>
      <c r="EA30" s="1346"/>
      <c r="EB30" s="1346"/>
      <c r="EC30" s="1346"/>
      <c r="ED30" s="1393"/>
      <c r="EE30" s="1391"/>
      <c r="EF30" s="1389"/>
      <c r="EG30" s="1346"/>
      <c r="EH30" s="1346"/>
      <c r="EI30" s="1346"/>
      <c r="EJ30" s="1455"/>
      <c r="EK30" s="1346"/>
      <c r="EL30" s="1346"/>
      <c r="EM30" s="1346"/>
      <c r="EN30" s="1346"/>
      <c r="EO30" s="1346"/>
      <c r="EP30" s="1392"/>
      <c r="EQ30" s="1346"/>
      <c r="ER30" s="1346"/>
      <c r="ES30" s="1346"/>
      <c r="ET30" s="1346"/>
      <c r="EU30" s="1504"/>
      <c r="EV30" s="1504">
        <v>1</v>
      </c>
      <c r="EW30" s="1346"/>
      <c r="EX30" s="1346"/>
      <c r="EY30" s="1346"/>
      <c r="EZ30" s="1392"/>
      <c r="FA30" s="1392"/>
      <c r="FB30" s="1392"/>
      <c r="FC30" s="1392"/>
      <c r="FD30" s="1391"/>
      <c r="FE30" s="1346"/>
      <c r="FF30" s="218">
        <f t="shared" si="0"/>
        <v>0</v>
      </c>
      <c r="FG30" s="396">
        <f t="shared" si="1"/>
        <v>0</v>
      </c>
      <c r="FH30" s="396">
        <f t="shared" si="2"/>
        <v>2</v>
      </c>
      <c r="FI30" s="396">
        <f t="shared" si="3"/>
        <v>4</v>
      </c>
      <c r="FJ30" s="396">
        <f t="shared" si="4"/>
        <v>0</v>
      </c>
      <c r="FK30" s="396">
        <f t="shared" si="5"/>
        <v>19</v>
      </c>
      <c r="FL30" s="1291">
        <f t="shared" si="6"/>
        <v>25</v>
      </c>
      <c r="FM30" s="1347" t="str">
        <f t="shared" si="7"/>
        <v/>
      </c>
      <c r="FN30" s="1347" t="str">
        <f t="shared" si="8"/>
        <v/>
      </c>
      <c r="FO30" s="1347" t="str">
        <f t="shared" si="9"/>
        <v/>
      </c>
      <c r="FP30" s="1347" t="str">
        <f t="shared" si="10"/>
        <v/>
      </c>
      <c r="FQ30" s="1347">
        <f t="shared" si="11"/>
        <v>1</v>
      </c>
      <c r="FR30" s="1347" t="str">
        <f t="shared" si="12"/>
        <v/>
      </c>
      <c r="FS30" s="1347" t="str">
        <f t="shared" si="13"/>
        <v/>
      </c>
      <c r="FT30" s="1347" t="str">
        <f t="shared" si="14"/>
        <v/>
      </c>
      <c r="FU30" s="1347" t="str">
        <f t="shared" si="15"/>
        <v/>
      </c>
      <c r="FV30" s="1347" t="str">
        <f t="shared" si="16"/>
        <v/>
      </c>
      <c r="FW30" s="1347" t="str">
        <f t="shared" si="17"/>
        <v/>
      </c>
    </row>
    <row r="31" spans="1:179" ht="16.5" thickBot="1" x14ac:dyDescent="0.3">
      <c r="A31" s="1338">
        <v>23</v>
      </c>
      <c r="B31" s="1152" t="s">
        <v>1669</v>
      </c>
      <c r="C31" s="1288"/>
      <c r="D31" s="1346"/>
      <c r="E31" s="1400"/>
      <c r="F31" s="1514"/>
      <c r="G31" s="1346"/>
      <c r="H31" s="1346"/>
      <c r="I31" s="1346"/>
      <c r="J31" s="1346"/>
      <c r="K31" s="1346"/>
      <c r="L31" s="1346"/>
      <c r="M31" s="1346"/>
      <c r="N31" s="1346"/>
      <c r="O31" s="1346"/>
      <c r="P31" s="1400">
        <v>1</v>
      </c>
      <c r="Q31" s="1394"/>
      <c r="R31" s="1346"/>
      <c r="S31" s="1346"/>
      <c r="T31" s="1392"/>
      <c r="U31" s="1392"/>
      <c r="V31" s="1392"/>
      <c r="W31" s="1392"/>
      <c r="X31" s="1392"/>
      <c r="Y31" s="1392"/>
      <c r="Z31" s="1392"/>
      <c r="AA31" s="1392"/>
      <c r="AB31" s="1392"/>
      <c r="AC31" s="1393"/>
      <c r="AD31" s="1400">
        <v>1</v>
      </c>
      <c r="AE31" s="1346"/>
      <c r="AF31" s="1346"/>
      <c r="AG31" s="1346"/>
      <c r="AH31" s="1346"/>
      <c r="AI31" s="1346"/>
      <c r="AJ31" s="1346"/>
      <c r="AK31" s="1346"/>
      <c r="AL31" s="1346"/>
      <c r="AM31" s="1346"/>
      <c r="AN31" s="1346"/>
      <c r="AO31" s="1420">
        <v>1</v>
      </c>
      <c r="AP31" s="1391"/>
      <c r="AQ31" s="1346"/>
      <c r="AR31" s="1346"/>
      <c r="AS31" s="1346"/>
      <c r="AT31" s="1346"/>
      <c r="AU31" s="1346"/>
      <c r="AV31" s="1346"/>
      <c r="AW31" s="1392"/>
      <c r="AX31" s="1392"/>
      <c r="AY31" s="1392"/>
      <c r="AZ31" s="1392"/>
      <c r="BA31" s="1393"/>
      <c r="BB31" s="1346"/>
      <c r="BC31" s="1389"/>
      <c r="BD31" s="1346"/>
      <c r="BE31" s="1346"/>
      <c r="BF31" s="1346"/>
      <c r="BG31" s="1389"/>
      <c r="BH31" s="1504"/>
      <c r="BI31" s="1346"/>
      <c r="BJ31" s="1346"/>
      <c r="BK31" s="1393"/>
      <c r="BL31" s="1391"/>
      <c r="BM31" s="1346"/>
      <c r="BN31" s="1346"/>
      <c r="BO31" s="1504"/>
      <c r="BP31" s="1389"/>
      <c r="BQ31" s="1346"/>
      <c r="BR31" s="1346"/>
      <c r="BS31" s="1346"/>
      <c r="BT31" s="1346"/>
      <c r="BU31" s="1346"/>
      <c r="BV31" s="1346"/>
      <c r="BW31" s="1346"/>
      <c r="BX31" s="1346"/>
      <c r="BY31" s="1346"/>
      <c r="BZ31" s="1346"/>
      <c r="CA31" s="1346"/>
      <c r="CB31" s="1346"/>
      <c r="CC31" s="1346"/>
      <c r="CD31" s="1393"/>
      <c r="CE31" s="1391"/>
      <c r="CF31" s="1346"/>
      <c r="CG31" s="1346"/>
      <c r="CH31" s="1346"/>
      <c r="CI31" s="1346"/>
      <c r="CJ31" s="1346"/>
      <c r="CK31" s="1346"/>
      <c r="CL31" s="1346"/>
      <c r="CM31" s="1346"/>
      <c r="CN31" s="1346"/>
      <c r="CO31" s="1393"/>
      <c r="CP31" s="1391"/>
      <c r="CQ31" s="1346"/>
      <c r="CR31" s="1346"/>
      <c r="CS31" s="1392"/>
      <c r="CT31" s="1346"/>
      <c r="CU31" s="1346"/>
      <c r="CV31" s="1504"/>
      <c r="CW31" s="1346"/>
      <c r="CX31" s="1346"/>
      <c r="CY31" s="1346"/>
      <c r="CZ31" s="1346"/>
      <c r="DA31" s="1346"/>
      <c r="DB31" s="1391"/>
      <c r="DC31" s="1346"/>
      <c r="DD31" s="1346"/>
      <c r="DE31" s="1346"/>
      <c r="DF31" s="1346"/>
      <c r="DG31" s="1346"/>
      <c r="DH31" s="1392"/>
      <c r="DI31" s="1392"/>
      <c r="DJ31" s="1392"/>
      <c r="DK31" s="1392"/>
      <c r="DL31" s="1392"/>
      <c r="DM31" s="1392"/>
      <c r="DN31" s="1393"/>
      <c r="DO31" s="1391"/>
      <c r="DP31" s="1346"/>
      <c r="DQ31" s="1346"/>
      <c r="DR31" s="1564"/>
      <c r="DS31" s="1346"/>
      <c r="DT31" s="1346"/>
      <c r="DU31" s="1346"/>
      <c r="DV31" s="1346"/>
      <c r="DW31" s="1346"/>
      <c r="DX31" s="1346"/>
      <c r="DY31" s="1346"/>
      <c r="DZ31" s="1346"/>
      <c r="EA31" s="1346"/>
      <c r="EB31" s="1346"/>
      <c r="EC31" s="1346"/>
      <c r="ED31" s="1393"/>
      <c r="EE31" s="1391"/>
      <c r="EF31" s="1389"/>
      <c r="EG31" s="1346"/>
      <c r="EH31" s="1346"/>
      <c r="EI31" s="1346"/>
      <c r="EJ31" s="1455"/>
      <c r="EK31" s="1346"/>
      <c r="EL31" s="1346"/>
      <c r="EM31" s="1346"/>
      <c r="EN31" s="1346"/>
      <c r="EO31" s="1346"/>
      <c r="EP31" s="1392"/>
      <c r="EQ31" s="1346"/>
      <c r="ER31" s="1346"/>
      <c r="ES31" s="1346"/>
      <c r="ET31" s="1346"/>
      <c r="EU31" s="1504"/>
      <c r="EV31" s="1504"/>
      <c r="EW31" s="1346"/>
      <c r="EX31" s="1346"/>
      <c r="EY31" s="1346"/>
      <c r="EZ31" s="1392"/>
      <c r="FA31" s="1392"/>
      <c r="FB31" s="1392"/>
      <c r="FC31" s="1392"/>
      <c r="FD31" s="1391"/>
      <c r="FE31" s="1346"/>
      <c r="FF31" s="218">
        <f t="shared" si="0"/>
        <v>0</v>
      </c>
      <c r="FG31" s="396">
        <f t="shared" si="1"/>
        <v>0</v>
      </c>
      <c r="FH31" s="396">
        <f t="shared" si="2"/>
        <v>1</v>
      </c>
      <c r="FI31" s="396">
        <f t="shared" si="3"/>
        <v>2</v>
      </c>
      <c r="FJ31" s="396">
        <f t="shared" si="4"/>
        <v>0</v>
      </c>
      <c r="FK31" s="396">
        <f t="shared" si="5"/>
        <v>0</v>
      </c>
      <c r="FL31" s="1291">
        <f>SUM(FF31:FK31)</f>
        <v>3</v>
      </c>
      <c r="FM31" s="1347" t="str">
        <f t="shared" si="7"/>
        <v/>
      </c>
      <c r="FN31" s="1347">
        <f t="shared" si="8"/>
        <v>1</v>
      </c>
      <c r="FO31" s="1347" t="str">
        <f t="shared" si="9"/>
        <v/>
      </c>
      <c r="FP31" s="1347" t="str">
        <f t="shared" si="10"/>
        <v/>
      </c>
      <c r="FQ31" s="1347" t="str">
        <f t="shared" si="11"/>
        <v/>
      </c>
      <c r="FR31" s="1347" t="str">
        <f t="shared" si="12"/>
        <v/>
      </c>
      <c r="FS31" s="1347" t="str">
        <f t="shared" si="13"/>
        <v/>
      </c>
      <c r="FT31" s="1347" t="str">
        <f t="shared" si="14"/>
        <v/>
      </c>
      <c r="FU31" s="1347" t="str">
        <f t="shared" si="15"/>
        <v/>
      </c>
      <c r="FV31" s="1347" t="str">
        <f t="shared" si="16"/>
        <v/>
      </c>
      <c r="FW31" s="1347" t="str">
        <f t="shared" si="17"/>
        <v/>
      </c>
    </row>
    <row r="32" spans="1:179" ht="16.5" thickBot="1" x14ac:dyDescent="0.3">
      <c r="A32" s="1338">
        <v>24</v>
      </c>
      <c r="B32" s="1343" t="s">
        <v>1775</v>
      </c>
      <c r="C32" s="1288"/>
      <c r="D32" s="1346"/>
      <c r="E32" s="1400"/>
      <c r="F32" s="1514"/>
      <c r="G32" s="1346"/>
      <c r="H32" s="1346"/>
      <c r="I32" s="1346"/>
      <c r="J32" s="1346"/>
      <c r="K32" s="1346"/>
      <c r="L32" s="1346"/>
      <c r="M32" s="1346"/>
      <c r="N32" s="1346"/>
      <c r="O32" s="1346"/>
      <c r="P32" s="1400"/>
      <c r="Q32" s="1394">
        <v>1</v>
      </c>
      <c r="R32" s="1346"/>
      <c r="S32" s="1346"/>
      <c r="T32" s="1392"/>
      <c r="U32" s="1392"/>
      <c r="V32" s="1392"/>
      <c r="W32" s="1392"/>
      <c r="X32" s="1392"/>
      <c r="Y32" s="1392"/>
      <c r="Z32" s="1392"/>
      <c r="AA32" s="1392"/>
      <c r="AB32" s="1392"/>
      <c r="AC32" s="1393">
        <v>1</v>
      </c>
      <c r="AD32" s="1400"/>
      <c r="AE32" s="1346"/>
      <c r="AF32" s="1346">
        <v>1</v>
      </c>
      <c r="AG32" s="1346">
        <v>1</v>
      </c>
      <c r="AH32" s="1346"/>
      <c r="AI32" s="1346"/>
      <c r="AJ32" s="1346">
        <v>1</v>
      </c>
      <c r="AK32" s="1346"/>
      <c r="AL32" s="1346"/>
      <c r="AM32" s="1346"/>
      <c r="AN32" s="1346"/>
      <c r="AO32" s="1420">
        <v>1</v>
      </c>
      <c r="AP32" s="1391"/>
      <c r="AQ32" s="1346"/>
      <c r="AR32" s="1346">
        <v>1</v>
      </c>
      <c r="AS32" s="1346"/>
      <c r="AT32" s="1346"/>
      <c r="AU32" s="1346">
        <v>1</v>
      </c>
      <c r="AV32" s="1346"/>
      <c r="AW32" s="1392"/>
      <c r="AX32" s="1392"/>
      <c r="AY32" s="1390">
        <v>1</v>
      </c>
      <c r="AZ32" s="1392"/>
      <c r="BA32" s="1393"/>
      <c r="BB32" s="1346"/>
      <c r="BC32" s="1389">
        <v>1</v>
      </c>
      <c r="BD32" s="1346"/>
      <c r="BE32" s="1346"/>
      <c r="BF32" s="1346">
        <v>1</v>
      </c>
      <c r="BG32" s="1389"/>
      <c r="BH32" s="1504">
        <v>1</v>
      </c>
      <c r="BI32" s="1346"/>
      <c r="BJ32" s="1346"/>
      <c r="BK32" s="1393"/>
      <c r="BL32" s="1391"/>
      <c r="BM32" s="1346"/>
      <c r="BN32" s="1346">
        <v>1</v>
      </c>
      <c r="BO32" s="1504">
        <v>1</v>
      </c>
      <c r="BP32" s="1389"/>
      <c r="BQ32" s="1346">
        <v>1</v>
      </c>
      <c r="BR32" s="1346">
        <v>1</v>
      </c>
      <c r="BS32" s="1346"/>
      <c r="BT32" s="1346"/>
      <c r="BU32" s="1346"/>
      <c r="BV32" s="1346"/>
      <c r="BW32" s="1346"/>
      <c r="BX32" s="1346"/>
      <c r="BY32" s="1346"/>
      <c r="BZ32" s="1346"/>
      <c r="CA32" s="1346">
        <v>1</v>
      </c>
      <c r="CB32" s="1346"/>
      <c r="CC32" s="1346"/>
      <c r="CD32" s="1393"/>
      <c r="CE32" s="1391">
        <v>1</v>
      </c>
      <c r="CF32" s="1346"/>
      <c r="CG32" s="1346"/>
      <c r="CH32" s="1346"/>
      <c r="CI32" s="1346">
        <v>1</v>
      </c>
      <c r="CJ32" s="1346"/>
      <c r="CK32" s="1346"/>
      <c r="CL32" s="1346">
        <v>1</v>
      </c>
      <c r="CM32" s="1346"/>
      <c r="CN32" s="1346"/>
      <c r="CO32" s="1393"/>
      <c r="CP32" s="1391"/>
      <c r="CQ32" s="1346">
        <v>1</v>
      </c>
      <c r="CR32" s="1346"/>
      <c r="CS32" s="1392"/>
      <c r="CT32" s="1346">
        <v>1</v>
      </c>
      <c r="CU32" s="1346"/>
      <c r="CV32" s="1504"/>
      <c r="CW32" s="1346">
        <v>1</v>
      </c>
      <c r="CX32" s="1346"/>
      <c r="CY32" s="1346">
        <v>1</v>
      </c>
      <c r="CZ32" s="1346"/>
      <c r="DA32" s="1346"/>
      <c r="DB32" s="1391">
        <v>1</v>
      </c>
      <c r="DC32" s="1346"/>
      <c r="DD32" s="1346"/>
      <c r="DE32" s="1346"/>
      <c r="DF32" s="1346"/>
      <c r="DG32" s="1346"/>
      <c r="DH32" s="1392"/>
      <c r="DI32" s="1392"/>
      <c r="DJ32" s="1392">
        <v>1</v>
      </c>
      <c r="DK32" s="1392"/>
      <c r="DL32" s="1392"/>
      <c r="DM32" s="1392"/>
      <c r="DN32" s="1393">
        <v>1</v>
      </c>
      <c r="DO32" s="1391"/>
      <c r="DP32" s="1346"/>
      <c r="DQ32" s="1346"/>
      <c r="DR32" s="1564"/>
      <c r="DS32" s="1346"/>
      <c r="DT32" s="1346"/>
      <c r="DU32" s="1346">
        <v>1</v>
      </c>
      <c r="DV32" s="1346"/>
      <c r="DW32" s="1346"/>
      <c r="DX32" s="1346"/>
      <c r="DY32" s="1346"/>
      <c r="DZ32" s="1346">
        <v>1</v>
      </c>
      <c r="EA32" s="1346"/>
      <c r="EB32" s="1346"/>
      <c r="EC32" s="1346"/>
      <c r="ED32" s="1393"/>
      <c r="EE32" s="1391"/>
      <c r="EF32" s="1389"/>
      <c r="EG32" s="1346"/>
      <c r="EH32" s="1346"/>
      <c r="EI32" s="1346">
        <v>1</v>
      </c>
      <c r="EJ32" s="1455"/>
      <c r="EK32" s="1346"/>
      <c r="EL32" s="1346"/>
      <c r="EM32" s="1346"/>
      <c r="EN32" s="1346"/>
      <c r="EO32" s="1346"/>
      <c r="EP32" s="1392"/>
      <c r="EQ32" s="1346"/>
      <c r="ER32" s="1346"/>
      <c r="ES32" s="1346"/>
      <c r="ET32" s="1346"/>
      <c r="EU32" s="1504"/>
      <c r="EV32" s="1504"/>
      <c r="EW32" s="1346">
        <v>1</v>
      </c>
      <c r="EX32" s="1346"/>
      <c r="EY32" s="1346"/>
      <c r="EZ32" s="1392"/>
      <c r="FA32" s="1392"/>
      <c r="FB32" s="1392"/>
      <c r="FC32" s="1392"/>
      <c r="FD32" s="1391"/>
      <c r="FE32" s="1346"/>
      <c r="FF32" s="218">
        <f t="shared" si="0"/>
        <v>20</v>
      </c>
      <c r="FG32" s="396">
        <f t="shared" si="1"/>
        <v>0</v>
      </c>
      <c r="FH32" s="396">
        <f t="shared" si="2"/>
        <v>10</v>
      </c>
      <c r="FI32" s="396">
        <f t="shared" si="3"/>
        <v>2</v>
      </c>
      <c r="FJ32" s="396">
        <f t="shared" si="4"/>
        <v>0</v>
      </c>
      <c r="FK32" s="396">
        <f t="shared" si="5"/>
        <v>0</v>
      </c>
      <c r="FL32" s="1291">
        <f t="shared" si="6"/>
        <v>32</v>
      </c>
      <c r="FM32" s="1347" t="str">
        <f t="shared" si="7"/>
        <v/>
      </c>
      <c r="FN32" s="1347" t="str">
        <f t="shared" si="8"/>
        <v/>
      </c>
      <c r="FO32" s="1347" t="str">
        <f t="shared" si="9"/>
        <v/>
      </c>
      <c r="FP32" s="1347" t="str">
        <f t="shared" si="10"/>
        <v/>
      </c>
      <c r="FQ32" s="1347" t="str">
        <f t="shared" si="11"/>
        <v/>
      </c>
      <c r="FR32" s="1347">
        <f t="shared" si="12"/>
        <v>1</v>
      </c>
      <c r="FS32" s="1347" t="str">
        <f t="shared" si="13"/>
        <v/>
      </c>
      <c r="FT32" s="1347" t="str">
        <f t="shared" si="14"/>
        <v/>
      </c>
      <c r="FU32" s="1347" t="str">
        <f t="shared" si="15"/>
        <v/>
      </c>
      <c r="FV32" s="1347" t="str">
        <f t="shared" si="16"/>
        <v/>
      </c>
      <c r="FW32" s="1347" t="str">
        <f t="shared" si="17"/>
        <v/>
      </c>
    </row>
    <row r="33" spans="1:179" ht="16.5" thickBot="1" x14ac:dyDescent="0.3">
      <c r="A33" s="1338">
        <v>25</v>
      </c>
      <c r="B33" s="1152" t="s">
        <v>1621</v>
      </c>
      <c r="C33" s="1288"/>
      <c r="D33" s="1346"/>
      <c r="E33" s="1400"/>
      <c r="F33" s="1514"/>
      <c r="G33" s="1346"/>
      <c r="H33" s="1346"/>
      <c r="I33" s="1346"/>
      <c r="J33" s="1346"/>
      <c r="K33" s="1346"/>
      <c r="L33" s="1346"/>
      <c r="M33" s="1346"/>
      <c r="N33" s="1346">
        <v>1</v>
      </c>
      <c r="O33" s="1346"/>
      <c r="P33" s="1400"/>
      <c r="Q33" s="1394"/>
      <c r="R33" s="1346">
        <v>1</v>
      </c>
      <c r="S33" s="1346"/>
      <c r="T33" s="1392"/>
      <c r="U33" s="1392"/>
      <c r="V33" s="1392"/>
      <c r="W33" s="1392"/>
      <c r="X33" s="1392"/>
      <c r="Y33" s="1392"/>
      <c r="Z33" s="1392"/>
      <c r="AA33" s="1392"/>
      <c r="AB33" s="1392">
        <v>1</v>
      </c>
      <c r="AC33" s="1393"/>
      <c r="AD33" s="1400"/>
      <c r="AE33" s="1346"/>
      <c r="AF33" s="1346"/>
      <c r="AG33" s="1346"/>
      <c r="AH33" s="1346"/>
      <c r="AI33" s="1346"/>
      <c r="AJ33" s="1346"/>
      <c r="AK33" s="1346"/>
      <c r="AL33" s="1346"/>
      <c r="AM33" s="1346"/>
      <c r="AN33" s="1346"/>
      <c r="AO33" s="1420"/>
      <c r="AP33" s="1391"/>
      <c r="AQ33" s="1346"/>
      <c r="AR33" s="1346"/>
      <c r="AS33" s="1346">
        <v>1</v>
      </c>
      <c r="AT33" s="1346"/>
      <c r="AU33" s="1346"/>
      <c r="AV33" s="1346">
        <v>1</v>
      </c>
      <c r="AW33" s="1392"/>
      <c r="AX33" s="1392">
        <v>1</v>
      </c>
      <c r="AY33" s="1392"/>
      <c r="AZ33" s="1392"/>
      <c r="BA33" s="1393">
        <v>1</v>
      </c>
      <c r="BB33" s="1346"/>
      <c r="BC33" s="1389"/>
      <c r="BD33" s="1346">
        <v>1</v>
      </c>
      <c r="BE33" s="1346"/>
      <c r="BF33" s="1346"/>
      <c r="BG33" s="1389"/>
      <c r="BH33" s="1504"/>
      <c r="BI33" s="1346"/>
      <c r="BJ33" s="1346"/>
      <c r="BK33" s="1393"/>
      <c r="BL33" s="1391">
        <v>1</v>
      </c>
      <c r="BM33" s="1346"/>
      <c r="BN33" s="1346"/>
      <c r="BO33" s="1504"/>
      <c r="BP33" s="1389">
        <v>1</v>
      </c>
      <c r="BQ33" s="1346"/>
      <c r="BR33" s="1346"/>
      <c r="BS33" s="1346"/>
      <c r="BT33" s="1346"/>
      <c r="BU33" s="1346"/>
      <c r="BV33" s="1346"/>
      <c r="BW33" s="1346"/>
      <c r="BX33" s="1346"/>
      <c r="BY33" s="1346"/>
      <c r="BZ33" s="1346"/>
      <c r="CA33" s="1346"/>
      <c r="CB33" s="1346">
        <v>1</v>
      </c>
      <c r="CC33" s="1346"/>
      <c r="CD33" s="1393"/>
      <c r="CE33" s="1391"/>
      <c r="CF33" s="1346"/>
      <c r="CG33" s="1346"/>
      <c r="CH33" s="1346"/>
      <c r="CI33" s="1346"/>
      <c r="CJ33" s="1346"/>
      <c r="CK33" s="1346"/>
      <c r="CL33" s="1346"/>
      <c r="CM33" s="1346">
        <v>1</v>
      </c>
      <c r="CN33" s="1346"/>
      <c r="CO33" s="1393">
        <v>1</v>
      </c>
      <c r="CP33" s="1391"/>
      <c r="CQ33" s="1346"/>
      <c r="CR33" s="1390">
        <v>1</v>
      </c>
      <c r="CS33" s="1392"/>
      <c r="CT33" s="1346"/>
      <c r="CU33" s="1346">
        <v>1</v>
      </c>
      <c r="CV33" s="1504"/>
      <c r="CW33" s="1346"/>
      <c r="CX33" s="1346">
        <v>1</v>
      </c>
      <c r="CY33" s="1346"/>
      <c r="CZ33" s="1346">
        <v>1</v>
      </c>
      <c r="DA33" s="1346"/>
      <c r="DB33" s="1391"/>
      <c r="DC33" s="1346">
        <v>1</v>
      </c>
      <c r="DD33" s="1346"/>
      <c r="DE33" s="1346"/>
      <c r="DF33" s="1346"/>
      <c r="DG33" s="1346"/>
      <c r="DH33" s="1392"/>
      <c r="DI33" s="1392"/>
      <c r="DJ33" s="1392"/>
      <c r="DK33" s="1392">
        <v>1</v>
      </c>
      <c r="DL33" s="1392"/>
      <c r="DM33" s="1392"/>
      <c r="DN33" s="1393"/>
      <c r="DO33" s="1391"/>
      <c r="DP33" s="1346">
        <v>1</v>
      </c>
      <c r="DQ33" s="1346"/>
      <c r="DR33" s="1564"/>
      <c r="DS33" s="1346"/>
      <c r="DT33" s="1346"/>
      <c r="DU33" s="1346"/>
      <c r="DV33" s="1346"/>
      <c r="DW33" s="1346"/>
      <c r="DX33" s="1346"/>
      <c r="DY33" s="1346"/>
      <c r="DZ33" s="1346"/>
      <c r="EA33" s="1346"/>
      <c r="EB33" s="1346"/>
      <c r="EC33" s="1346"/>
      <c r="ED33" s="1393"/>
      <c r="EE33" s="1391"/>
      <c r="EF33" s="1389"/>
      <c r="EG33" s="1346"/>
      <c r="EH33" s="1346"/>
      <c r="EI33" s="1346"/>
      <c r="EJ33" s="1455"/>
      <c r="EK33" s="1346"/>
      <c r="EL33" s="1346"/>
      <c r="EM33" s="1346"/>
      <c r="EN33" s="1346"/>
      <c r="EO33" s="1346"/>
      <c r="EP33" s="1392"/>
      <c r="EQ33" s="1346"/>
      <c r="ER33" s="1346"/>
      <c r="ES33" s="1346"/>
      <c r="ET33" s="1346"/>
      <c r="EU33" s="1504"/>
      <c r="EV33" s="1504"/>
      <c r="EW33" s="1346"/>
      <c r="EX33" s="1346"/>
      <c r="EY33" s="1346"/>
      <c r="EZ33" s="1392"/>
      <c r="FA33" s="1392"/>
      <c r="FB33" s="1392"/>
      <c r="FC33" s="1392"/>
      <c r="FD33" s="1391"/>
      <c r="FE33" s="1346"/>
      <c r="FF33" s="218">
        <f t="shared" si="0"/>
        <v>0</v>
      </c>
      <c r="FG33" s="396">
        <f t="shared" si="1"/>
        <v>20</v>
      </c>
      <c r="FH33" s="396">
        <f t="shared" si="2"/>
        <v>0</v>
      </c>
      <c r="FI33" s="396">
        <f t="shared" si="3"/>
        <v>0</v>
      </c>
      <c r="FJ33" s="396">
        <f t="shared" si="4"/>
        <v>0</v>
      </c>
      <c r="FK33" s="396">
        <f t="shared" si="5"/>
        <v>0</v>
      </c>
      <c r="FL33" s="1291">
        <f t="shared" si="6"/>
        <v>20</v>
      </c>
      <c r="FM33" s="1347" t="str">
        <f t="shared" si="7"/>
        <v/>
      </c>
      <c r="FN33" s="1347" t="str">
        <f t="shared" si="8"/>
        <v/>
      </c>
      <c r="FO33" s="1347" t="str">
        <f t="shared" si="9"/>
        <v/>
      </c>
      <c r="FP33" s="1347">
        <f t="shared" si="10"/>
        <v>1</v>
      </c>
      <c r="FQ33" s="1347" t="str">
        <f t="shared" si="11"/>
        <v/>
      </c>
      <c r="FR33" s="1347" t="str">
        <f t="shared" si="12"/>
        <v/>
      </c>
      <c r="FS33" s="1347" t="str">
        <f t="shared" si="13"/>
        <v/>
      </c>
      <c r="FT33" s="1347" t="str">
        <f t="shared" si="14"/>
        <v/>
      </c>
      <c r="FU33" s="1347" t="str">
        <f t="shared" si="15"/>
        <v/>
      </c>
      <c r="FV33" s="1347" t="str">
        <f t="shared" si="16"/>
        <v/>
      </c>
      <c r="FW33" s="1347" t="str">
        <f t="shared" si="17"/>
        <v/>
      </c>
    </row>
    <row r="34" spans="1:179" ht="16.5" thickBot="1" x14ac:dyDescent="0.3">
      <c r="A34" s="1338">
        <v>26</v>
      </c>
      <c r="B34" s="1152" t="s">
        <v>375</v>
      </c>
      <c r="C34" s="1288"/>
      <c r="D34" s="1346"/>
      <c r="E34" s="1400"/>
      <c r="F34" s="1514"/>
      <c r="G34" s="1346"/>
      <c r="H34" s="1346"/>
      <c r="I34" s="1346"/>
      <c r="J34" s="1346"/>
      <c r="K34" s="1346"/>
      <c r="L34" s="1346"/>
      <c r="M34" s="1346"/>
      <c r="N34" s="1346"/>
      <c r="O34" s="1346"/>
      <c r="P34" s="1400"/>
      <c r="Q34" s="1346"/>
      <c r="R34" s="1346"/>
      <c r="S34" s="1346"/>
      <c r="T34" s="1392"/>
      <c r="U34" s="1392"/>
      <c r="V34" s="1392"/>
      <c r="W34" s="1392"/>
      <c r="X34" s="1392"/>
      <c r="Y34" s="1392"/>
      <c r="Z34" s="1392"/>
      <c r="AA34" s="1392"/>
      <c r="AB34" s="1392"/>
      <c r="AC34" s="1393"/>
      <c r="AD34" s="1400">
        <v>1</v>
      </c>
      <c r="AE34" s="1346"/>
      <c r="AF34" s="1346">
        <v>1</v>
      </c>
      <c r="AG34" s="1410">
        <v>1</v>
      </c>
      <c r="AH34" s="1346"/>
      <c r="AI34" s="1346">
        <v>1</v>
      </c>
      <c r="AJ34" s="1346"/>
      <c r="AK34" s="1346"/>
      <c r="AL34" s="1346"/>
      <c r="AM34" s="1346"/>
      <c r="AN34" s="1346"/>
      <c r="AO34" s="1420">
        <v>1</v>
      </c>
      <c r="AP34" s="1391"/>
      <c r="AQ34" s="1346"/>
      <c r="AR34" s="1346"/>
      <c r="AS34" s="1346"/>
      <c r="AT34" s="1346">
        <v>1</v>
      </c>
      <c r="AU34" s="1346"/>
      <c r="AV34" s="1346"/>
      <c r="AW34" s="1392">
        <v>1</v>
      </c>
      <c r="AX34" s="1392"/>
      <c r="AY34" s="1392"/>
      <c r="AZ34" s="1392"/>
      <c r="BA34" s="1393"/>
      <c r="BB34" s="1346">
        <v>1</v>
      </c>
      <c r="BC34" s="1389"/>
      <c r="BD34" s="1346"/>
      <c r="BE34" s="1346">
        <v>1</v>
      </c>
      <c r="BF34" s="1346"/>
      <c r="BG34" s="1389"/>
      <c r="BH34" s="1504"/>
      <c r="BI34" s="1346"/>
      <c r="BJ34" s="1346"/>
      <c r="BK34" s="1393"/>
      <c r="BL34" s="1391"/>
      <c r="BM34" s="1346">
        <v>1</v>
      </c>
      <c r="BN34" s="1346">
        <v>1</v>
      </c>
      <c r="BO34" s="1504">
        <v>1</v>
      </c>
      <c r="BP34" s="1389"/>
      <c r="BQ34" s="1346"/>
      <c r="BR34" s="1346"/>
      <c r="BS34" s="1346"/>
      <c r="BT34" s="1346"/>
      <c r="BU34" s="1346"/>
      <c r="BV34" s="1346"/>
      <c r="BW34" s="1346"/>
      <c r="BX34" s="1346"/>
      <c r="BY34" s="1346"/>
      <c r="BZ34" s="1346"/>
      <c r="CA34" s="1346"/>
      <c r="CB34" s="1346"/>
      <c r="CC34" s="1346"/>
      <c r="CD34" s="1393"/>
      <c r="CE34" s="1391">
        <v>1</v>
      </c>
      <c r="CF34" s="1346"/>
      <c r="CG34" s="1346"/>
      <c r="CH34" s="1346">
        <v>1</v>
      </c>
      <c r="CI34" s="1346"/>
      <c r="CJ34" s="1346"/>
      <c r="CK34" s="1346">
        <v>1</v>
      </c>
      <c r="CL34" s="1346"/>
      <c r="CM34" s="1346"/>
      <c r="CN34" s="1346">
        <v>1</v>
      </c>
      <c r="CO34" s="1393"/>
      <c r="CP34" s="1391"/>
      <c r="CQ34" s="1346"/>
      <c r="CR34" s="1346"/>
      <c r="CS34" s="1392">
        <v>1</v>
      </c>
      <c r="CT34" s="1346">
        <v>1</v>
      </c>
      <c r="CU34" s="1346"/>
      <c r="CV34" s="1504"/>
      <c r="CW34" s="1346"/>
      <c r="CX34" s="1346"/>
      <c r="CY34" s="1346">
        <v>1</v>
      </c>
      <c r="CZ34" s="1346"/>
      <c r="DA34" s="1346">
        <v>1</v>
      </c>
      <c r="DB34" s="1391"/>
      <c r="DC34" s="1346"/>
      <c r="DD34" s="1346">
        <v>1</v>
      </c>
      <c r="DE34" s="1346"/>
      <c r="DF34" s="1346"/>
      <c r="DG34" s="1346"/>
      <c r="DH34" s="1392"/>
      <c r="DI34" s="1392">
        <v>1</v>
      </c>
      <c r="DJ34" s="1392"/>
      <c r="DK34" s="1392"/>
      <c r="DL34" s="1392"/>
      <c r="DM34" s="1392"/>
      <c r="DN34" s="1393">
        <v>1</v>
      </c>
      <c r="DO34" s="1391"/>
      <c r="DP34" s="1346"/>
      <c r="DQ34" s="1346">
        <v>1</v>
      </c>
      <c r="DR34" s="1564"/>
      <c r="DS34" s="1346"/>
      <c r="DT34" s="1346"/>
      <c r="DU34" s="1346">
        <v>1</v>
      </c>
      <c r="DV34" s="1346"/>
      <c r="DW34" s="1346"/>
      <c r="DX34" s="1346"/>
      <c r="DY34" s="1346"/>
      <c r="DZ34" s="1346"/>
      <c r="EA34" s="1346"/>
      <c r="EB34" s="1346"/>
      <c r="EC34" s="1346"/>
      <c r="ED34" s="1393"/>
      <c r="EE34" s="1391"/>
      <c r="EF34" s="1389"/>
      <c r="EG34" s="1346"/>
      <c r="EH34" s="1346"/>
      <c r="EI34" s="1346"/>
      <c r="EJ34" s="1455"/>
      <c r="EK34" s="1346"/>
      <c r="EL34" s="1346"/>
      <c r="EM34" s="1346"/>
      <c r="EN34" s="1346"/>
      <c r="EO34" s="1346"/>
      <c r="EP34" s="1392"/>
      <c r="EQ34" s="1346"/>
      <c r="ER34" s="1346"/>
      <c r="ES34" s="1346"/>
      <c r="ET34" s="1346"/>
      <c r="EU34" s="1504"/>
      <c r="EV34" s="1504"/>
      <c r="EW34" s="1346"/>
      <c r="EX34" s="1346"/>
      <c r="EY34" s="1346"/>
      <c r="EZ34" s="1392"/>
      <c r="FA34" s="1392"/>
      <c r="FB34" s="1392"/>
      <c r="FC34" s="1392"/>
      <c r="FD34" s="1391"/>
      <c r="FE34" s="1346"/>
      <c r="FF34" s="218">
        <f t="shared" si="0"/>
        <v>3</v>
      </c>
      <c r="FG34" s="396">
        <f t="shared" si="1"/>
        <v>0</v>
      </c>
      <c r="FH34" s="396">
        <f t="shared" si="2"/>
        <v>19</v>
      </c>
      <c r="FI34" s="396">
        <f t="shared" si="3"/>
        <v>2</v>
      </c>
      <c r="FJ34" s="396">
        <f t="shared" si="4"/>
        <v>0</v>
      </c>
      <c r="FK34" s="396">
        <f t="shared" si="5"/>
        <v>0</v>
      </c>
      <c r="FL34" s="1291">
        <f t="shared" si="6"/>
        <v>24</v>
      </c>
      <c r="FM34" s="1347" t="str">
        <f t="shared" si="7"/>
        <v/>
      </c>
      <c r="FN34" s="1347" t="str">
        <f t="shared" si="8"/>
        <v/>
      </c>
      <c r="FO34" s="1347" t="str">
        <f t="shared" si="9"/>
        <v/>
      </c>
      <c r="FP34" s="1347" t="str">
        <f t="shared" si="10"/>
        <v/>
      </c>
      <c r="FQ34" s="1347">
        <f t="shared" si="11"/>
        <v>1</v>
      </c>
      <c r="FR34" s="1347" t="str">
        <f t="shared" si="12"/>
        <v/>
      </c>
      <c r="FS34" s="1347" t="str">
        <f t="shared" si="13"/>
        <v/>
      </c>
      <c r="FT34" s="1347" t="str">
        <f t="shared" si="14"/>
        <v/>
      </c>
      <c r="FU34" s="1347" t="str">
        <f t="shared" si="15"/>
        <v/>
      </c>
      <c r="FV34" s="1347" t="str">
        <f t="shared" si="16"/>
        <v/>
      </c>
      <c r="FW34" s="1347" t="str">
        <f t="shared" si="17"/>
        <v/>
      </c>
    </row>
    <row r="35" spans="1:179" ht="16.5" thickBot="1" x14ac:dyDescent="0.3">
      <c r="A35" s="1338">
        <v>27</v>
      </c>
      <c r="B35" s="1152" t="s">
        <v>321</v>
      </c>
      <c r="C35" s="1288">
        <v>1</v>
      </c>
      <c r="D35" s="1346"/>
      <c r="E35" s="1400"/>
      <c r="F35" s="1514"/>
      <c r="G35" s="1346"/>
      <c r="H35" s="1346"/>
      <c r="I35" s="1346"/>
      <c r="J35" s="1346"/>
      <c r="K35" s="1346"/>
      <c r="L35" s="1346"/>
      <c r="M35" s="1346">
        <v>1</v>
      </c>
      <c r="N35" s="1346"/>
      <c r="O35" s="1346"/>
      <c r="P35" s="1400">
        <v>1</v>
      </c>
      <c r="Q35" s="1346"/>
      <c r="R35" s="1346"/>
      <c r="S35" s="1346">
        <v>1</v>
      </c>
      <c r="T35" s="1392">
        <v>1</v>
      </c>
      <c r="U35" s="1392">
        <v>1</v>
      </c>
      <c r="V35" s="1392">
        <v>1</v>
      </c>
      <c r="W35" s="1392">
        <v>1</v>
      </c>
      <c r="X35" s="1392">
        <v>1</v>
      </c>
      <c r="Y35" s="1392">
        <v>1</v>
      </c>
      <c r="Z35" s="1392">
        <v>1</v>
      </c>
      <c r="AA35" s="1392">
        <v>1</v>
      </c>
      <c r="AB35" s="1392"/>
      <c r="AC35" s="1393"/>
      <c r="AD35" s="1400">
        <v>1</v>
      </c>
      <c r="AE35" s="1346"/>
      <c r="AF35" s="1399"/>
      <c r="AG35" s="1399">
        <v>1</v>
      </c>
      <c r="AH35" s="1346"/>
      <c r="AI35" s="1399">
        <v>1</v>
      </c>
      <c r="AJ35" s="1346">
        <v>1</v>
      </c>
      <c r="AK35" s="1346"/>
      <c r="AL35" s="1346"/>
      <c r="AM35" s="1346">
        <v>1</v>
      </c>
      <c r="AN35" s="1346"/>
      <c r="AO35" s="1390">
        <v>1</v>
      </c>
      <c r="AP35" s="1391"/>
      <c r="AQ35" s="1346"/>
      <c r="AR35" s="1346"/>
      <c r="AS35" s="1346"/>
      <c r="AT35" s="1346"/>
      <c r="AU35" s="1346"/>
      <c r="AV35" s="1346"/>
      <c r="AW35" s="1392"/>
      <c r="AX35" s="1392"/>
      <c r="AY35" s="1392">
        <v>1</v>
      </c>
      <c r="AZ35" s="1392"/>
      <c r="BA35" s="1393"/>
      <c r="BB35" s="1346"/>
      <c r="BC35" s="1389"/>
      <c r="BD35" s="1346"/>
      <c r="BE35" s="1390">
        <v>1</v>
      </c>
      <c r="BF35" s="1390">
        <v>1</v>
      </c>
      <c r="BG35" s="1389"/>
      <c r="BH35" s="1504">
        <v>1</v>
      </c>
      <c r="BI35" s="1390">
        <v>1</v>
      </c>
      <c r="BJ35" s="1346"/>
      <c r="BK35" s="1393">
        <v>1</v>
      </c>
      <c r="BL35" s="1391"/>
      <c r="BM35" s="1410">
        <v>1</v>
      </c>
      <c r="BN35" s="1346">
        <v>1</v>
      </c>
      <c r="BO35" s="1504">
        <v>1</v>
      </c>
      <c r="BP35" s="1389"/>
      <c r="BQ35" s="1346">
        <v>1</v>
      </c>
      <c r="BR35" s="1346"/>
      <c r="BS35" s="1346"/>
      <c r="BT35" s="1346"/>
      <c r="BU35" s="1346"/>
      <c r="BV35" s="1346"/>
      <c r="BW35" s="1346"/>
      <c r="BX35" s="1346"/>
      <c r="BY35" s="1346"/>
      <c r="BZ35" s="1346"/>
      <c r="CA35" s="1346">
        <v>1</v>
      </c>
      <c r="CB35" s="1346"/>
      <c r="CC35" s="1346"/>
      <c r="CD35" s="1393"/>
      <c r="CE35" s="1391">
        <v>1</v>
      </c>
      <c r="CF35" s="1346"/>
      <c r="CG35" s="1346"/>
      <c r="CH35" s="1346"/>
      <c r="CI35" s="1346"/>
      <c r="CJ35" s="1346"/>
      <c r="CK35" s="1346"/>
      <c r="CL35" s="1390">
        <v>1</v>
      </c>
      <c r="CM35" s="1346"/>
      <c r="CN35" s="1346">
        <v>1</v>
      </c>
      <c r="CO35" s="1393"/>
      <c r="CP35" s="1391"/>
      <c r="CQ35" s="1410">
        <v>1</v>
      </c>
      <c r="CR35" s="1346"/>
      <c r="CS35" s="1392"/>
      <c r="CT35" s="1346">
        <v>1</v>
      </c>
      <c r="CU35" s="1346"/>
      <c r="CV35" s="1504"/>
      <c r="CW35" s="1390">
        <v>1</v>
      </c>
      <c r="CX35" s="1346"/>
      <c r="CY35" s="1390">
        <v>1</v>
      </c>
      <c r="CZ35" s="1346"/>
      <c r="DA35" s="1346"/>
      <c r="DB35" s="1391"/>
      <c r="DC35" s="1346"/>
      <c r="DD35" s="1346"/>
      <c r="DE35" s="1346"/>
      <c r="DF35" s="1346"/>
      <c r="DG35" s="1390">
        <v>1</v>
      </c>
      <c r="DH35" s="1392"/>
      <c r="DI35" s="1390">
        <v>1</v>
      </c>
      <c r="DJ35" s="1390">
        <v>1</v>
      </c>
      <c r="DK35" s="1392"/>
      <c r="DL35" s="1390">
        <v>1</v>
      </c>
      <c r="DM35" s="1390">
        <v>1</v>
      </c>
      <c r="DN35" s="1392"/>
      <c r="DO35" s="1391"/>
      <c r="DP35" s="1346"/>
      <c r="DQ35" s="1346"/>
      <c r="DR35" s="1564"/>
      <c r="DS35" s="1346"/>
      <c r="DT35" s="1346"/>
      <c r="DU35" s="1390">
        <v>1</v>
      </c>
      <c r="DV35" s="1390">
        <v>1</v>
      </c>
      <c r="DW35" s="1390">
        <v>1</v>
      </c>
      <c r="DX35" s="1390">
        <v>1</v>
      </c>
      <c r="DY35" s="1346"/>
      <c r="DZ35" s="1346"/>
      <c r="EA35" s="1346"/>
      <c r="EB35" s="1346"/>
      <c r="EC35" s="1346"/>
      <c r="ED35" s="1393"/>
      <c r="EE35" s="1391"/>
      <c r="EF35" s="1389"/>
      <c r="EG35" s="1346"/>
      <c r="EH35" s="1346"/>
      <c r="EI35" s="1346"/>
      <c r="EJ35" s="1455"/>
      <c r="EK35" s="1346"/>
      <c r="EL35" s="1346"/>
      <c r="EM35" s="1346"/>
      <c r="EN35" s="1346"/>
      <c r="EO35" s="1346"/>
      <c r="EP35" s="1392"/>
      <c r="EQ35" s="1346"/>
      <c r="ER35" s="1346"/>
      <c r="ES35" s="1392"/>
      <c r="ET35" s="1392"/>
      <c r="EU35" s="1504"/>
      <c r="EV35" s="1504">
        <v>1</v>
      </c>
      <c r="EW35" s="1346"/>
      <c r="EX35" s="1346"/>
      <c r="EY35" s="1346"/>
      <c r="EZ35" s="1392"/>
      <c r="FA35" s="1392"/>
      <c r="FB35" s="1392"/>
      <c r="FC35" s="1392"/>
      <c r="FD35" s="1391"/>
      <c r="FE35" s="1346"/>
      <c r="FF35" s="218">
        <f t="shared" si="0"/>
        <v>14</v>
      </c>
      <c r="FG35" s="396">
        <f t="shared" si="1"/>
        <v>0</v>
      </c>
      <c r="FH35" s="396">
        <f t="shared" si="2"/>
        <v>14</v>
      </c>
      <c r="FI35" s="396">
        <f t="shared" si="3"/>
        <v>5</v>
      </c>
      <c r="FJ35" s="396">
        <f t="shared" si="4"/>
        <v>0</v>
      </c>
      <c r="FK35" s="396">
        <f t="shared" si="5"/>
        <v>13</v>
      </c>
      <c r="FL35" s="1291">
        <f t="shared" si="6"/>
        <v>46</v>
      </c>
      <c r="FM35" s="1347" t="str">
        <f t="shared" si="7"/>
        <v/>
      </c>
      <c r="FN35" s="1347" t="str">
        <f t="shared" si="8"/>
        <v/>
      </c>
      <c r="FO35" s="1347" t="str">
        <f t="shared" si="9"/>
        <v/>
      </c>
      <c r="FP35" s="1347" t="str">
        <f t="shared" si="10"/>
        <v/>
      </c>
      <c r="FQ35" s="1347" t="str">
        <f t="shared" si="11"/>
        <v/>
      </c>
      <c r="FR35" s="1347" t="str">
        <f t="shared" si="12"/>
        <v/>
      </c>
      <c r="FS35" s="1347">
        <f t="shared" si="13"/>
        <v>1</v>
      </c>
      <c r="FT35" s="1347" t="str">
        <f t="shared" si="14"/>
        <v/>
      </c>
      <c r="FU35" s="1347" t="str">
        <f t="shared" si="15"/>
        <v/>
      </c>
      <c r="FV35" s="1347" t="str">
        <f t="shared" si="16"/>
        <v/>
      </c>
      <c r="FW35" s="1347" t="str">
        <f t="shared" si="17"/>
        <v/>
      </c>
    </row>
    <row r="36" spans="1:179" ht="16.5" thickBot="1" x14ac:dyDescent="0.3">
      <c r="A36" s="1338">
        <v>28</v>
      </c>
      <c r="B36" s="1343" t="s">
        <v>1794</v>
      </c>
      <c r="C36" s="1288"/>
      <c r="D36" s="1346"/>
      <c r="E36" s="1400"/>
      <c r="F36" s="1514"/>
      <c r="G36" s="1346"/>
      <c r="H36" s="1394"/>
      <c r="I36" s="1394"/>
      <c r="J36" s="1394"/>
      <c r="K36" s="1394"/>
      <c r="L36" s="1394"/>
      <c r="M36" s="1346"/>
      <c r="N36" s="1346"/>
      <c r="O36" s="1346"/>
      <c r="P36" s="1400"/>
      <c r="Q36" s="1346"/>
      <c r="R36" s="1346"/>
      <c r="S36" s="1346"/>
      <c r="T36" s="1392"/>
      <c r="U36" s="1392"/>
      <c r="V36" s="1392"/>
      <c r="W36" s="1392"/>
      <c r="X36" s="1392"/>
      <c r="Y36" s="1392"/>
      <c r="Z36" s="1392"/>
      <c r="AA36" s="1392"/>
      <c r="AB36" s="1392"/>
      <c r="AC36" s="1393"/>
      <c r="AD36" s="1400"/>
      <c r="AE36" s="1346"/>
      <c r="AF36" s="1399"/>
      <c r="AG36" s="1399"/>
      <c r="AH36" s="1346"/>
      <c r="AI36" s="1399"/>
      <c r="AJ36" s="1346"/>
      <c r="AK36" s="1346"/>
      <c r="AL36" s="1346"/>
      <c r="AM36" s="1346"/>
      <c r="AN36" s="1346"/>
      <c r="AO36" s="1392"/>
      <c r="AP36" s="1391"/>
      <c r="AQ36" s="1346"/>
      <c r="AR36" s="1346"/>
      <c r="AS36" s="1346"/>
      <c r="AT36" s="1346"/>
      <c r="AU36" s="1346">
        <v>1</v>
      </c>
      <c r="AV36" s="1346"/>
      <c r="AW36" s="1392"/>
      <c r="AX36" s="1392"/>
      <c r="AY36" s="1392"/>
      <c r="AZ36" s="1392"/>
      <c r="BA36" s="1393"/>
      <c r="BB36" s="1394"/>
      <c r="BC36" s="1389">
        <v>1</v>
      </c>
      <c r="BD36" s="1346"/>
      <c r="BE36" s="1346"/>
      <c r="BF36" s="1346">
        <v>1</v>
      </c>
      <c r="BG36" s="1389"/>
      <c r="BH36" s="1504">
        <v>1</v>
      </c>
      <c r="BI36" s="1346">
        <v>1</v>
      </c>
      <c r="BJ36" s="1346"/>
      <c r="BK36" s="1393"/>
      <c r="BL36" s="1391"/>
      <c r="BM36" s="1346"/>
      <c r="BN36" s="1346"/>
      <c r="BO36" s="1504"/>
      <c r="BP36" s="1389"/>
      <c r="BQ36" s="1346"/>
      <c r="BR36" s="1346"/>
      <c r="BS36" s="1346"/>
      <c r="BT36" s="1346"/>
      <c r="BU36" s="1346"/>
      <c r="BV36" s="1346"/>
      <c r="BW36" s="1346"/>
      <c r="BX36" s="1346"/>
      <c r="BY36" s="1346"/>
      <c r="BZ36" s="1346"/>
      <c r="CA36" s="1346"/>
      <c r="CB36" s="1346"/>
      <c r="CC36" s="1346"/>
      <c r="CD36" s="1393"/>
      <c r="CE36" s="1391"/>
      <c r="CF36" s="1346"/>
      <c r="CG36" s="1346"/>
      <c r="CH36" s="1346"/>
      <c r="CI36" s="1346">
        <v>1</v>
      </c>
      <c r="CJ36" s="1346"/>
      <c r="CK36" s="1346"/>
      <c r="CL36" s="1346">
        <v>1</v>
      </c>
      <c r="CM36" s="1346"/>
      <c r="CN36" s="1346"/>
      <c r="CO36" s="1393"/>
      <c r="CP36" s="1391"/>
      <c r="CQ36" s="1346">
        <v>1</v>
      </c>
      <c r="CR36" s="1346"/>
      <c r="CS36" s="1392"/>
      <c r="CT36" s="1346">
        <v>1</v>
      </c>
      <c r="CU36" s="1346"/>
      <c r="CV36" s="1504"/>
      <c r="CW36" s="1346">
        <v>1</v>
      </c>
      <c r="CX36" s="1346"/>
      <c r="CY36" s="1346"/>
      <c r="CZ36" s="1346"/>
      <c r="DA36" s="1346"/>
      <c r="DB36" s="1391"/>
      <c r="DC36" s="1346"/>
      <c r="DD36" s="1346"/>
      <c r="DE36" s="1346"/>
      <c r="DF36" s="1346"/>
      <c r="DG36" s="1346"/>
      <c r="DH36" s="1392"/>
      <c r="DI36" s="1392"/>
      <c r="DJ36" s="1392"/>
      <c r="DK36" s="1392"/>
      <c r="DL36" s="1392"/>
      <c r="DM36" s="1392"/>
      <c r="DN36" s="1392"/>
      <c r="DO36" s="1391"/>
      <c r="DP36" s="1346"/>
      <c r="DQ36" s="1392"/>
      <c r="DR36" s="1564"/>
      <c r="DS36" s="1346"/>
      <c r="DT36" s="1346"/>
      <c r="DU36" s="1346"/>
      <c r="DV36" s="1392"/>
      <c r="DW36" s="1346"/>
      <c r="DX36" s="1346"/>
      <c r="DY36" s="1346"/>
      <c r="DZ36" s="1346"/>
      <c r="EA36" s="1346"/>
      <c r="EB36" s="1346"/>
      <c r="EC36" s="1346"/>
      <c r="ED36" s="1393"/>
      <c r="EE36" s="1391"/>
      <c r="EF36" s="1389"/>
      <c r="EG36" s="1346"/>
      <c r="EH36" s="1346"/>
      <c r="EI36" s="1346"/>
      <c r="EJ36" s="1455"/>
      <c r="EK36" s="1346"/>
      <c r="EL36" s="1346"/>
      <c r="EM36" s="1346"/>
      <c r="EN36" s="1346"/>
      <c r="EO36" s="1346"/>
      <c r="EP36" s="1392"/>
      <c r="EQ36" s="1346"/>
      <c r="ER36" s="1346"/>
      <c r="ES36" s="1392"/>
      <c r="ET36" s="1392"/>
      <c r="EU36" s="1504"/>
      <c r="EV36" s="1504"/>
      <c r="EW36" s="1346"/>
      <c r="EX36" s="1346"/>
      <c r="EY36" s="1346"/>
      <c r="EZ36" s="1392"/>
      <c r="FA36" s="1392"/>
      <c r="FB36" s="1392"/>
      <c r="FC36" s="1392"/>
      <c r="FD36" s="1391"/>
      <c r="FE36" s="1346"/>
      <c r="FF36" s="218">
        <f t="shared" si="0"/>
        <v>9</v>
      </c>
      <c r="FG36" s="396">
        <f t="shared" si="1"/>
        <v>0</v>
      </c>
      <c r="FH36" s="396">
        <f t="shared" si="2"/>
        <v>1</v>
      </c>
      <c r="FI36" s="396">
        <f t="shared" si="3"/>
        <v>1</v>
      </c>
      <c r="FJ36" s="396">
        <f t="shared" si="4"/>
        <v>0</v>
      </c>
      <c r="FK36" s="396">
        <f t="shared" si="5"/>
        <v>0</v>
      </c>
      <c r="FL36" s="1291">
        <f t="shared" si="6"/>
        <v>11</v>
      </c>
      <c r="FM36" s="1347" t="str">
        <f t="shared" si="7"/>
        <v/>
      </c>
      <c r="FN36" s="1347" t="str">
        <f t="shared" si="8"/>
        <v/>
      </c>
      <c r="FO36" s="1347" t="str">
        <f t="shared" si="9"/>
        <v/>
      </c>
      <c r="FP36" s="1347">
        <f t="shared" si="10"/>
        <v>1</v>
      </c>
      <c r="FQ36" s="1347" t="str">
        <f t="shared" si="11"/>
        <v/>
      </c>
      <c r="FR36" s="1347" t="str">
        <f t="shared" si="12"/>
        <v/>
      </c>
      <c r="FS36" s="1347" t="str">
        <f t="shared" si="13"/>
        <v/>
      </c>
      <c r="FT36" s="1347" t="str">
        <f t="shared" si="14"/>
        <v/>
      </c>
      <c r="FU36" s="1347" t="str">
        <f t="shared" si="15"/>
        <v/>
      </c>
      <c r="FV36" s="1347" t="str">
        <f t="shared" si="16"/>
        <v/>
      </c>
      <c r="FW36" s="1347" t="str">
        <f t="shared" si="17"/>
        <v/>
      </c>
    </row>
    <row r="37" spans="1:179" ht="16.5" thickBot="1" x14ac:dyDescent="0.3">
      <c r="A37" s="1338"/>
      <c r="B37" s="1343" t="s">
        <v>1879</v>
      </c>
      <c r="C37" s="1288"/>
      <c r="D37" s="1346"/>
      <c r="E37" s="1400"/>
      <c r="F37" s="1514"/>
      <c r="G37" s="1346"/>
      <c r="H37" s="1394"/>
      <c r="I37" s="1394"/>
      <c r="J37" s="1394"/>
      <c r="K37" s="1394"/>
      <c r="L37" s="1394"/>
      <c r="M37" s="1346"/>
      <c r="N37" s="1346"/>
      <c r="O37" s="1346"/>
      <c r="P37" s="1400"/>
      <c r="Q37" s="1346"/>
      <c r="R37" s="1346"/>
      <c r="S37" s="1346"/>
      <c r="T37" s="1392"/>
      <c r="U37" s="1392"/>
      <c r="V37" s="1392"/>
      <c r="W37" s="1392"/>
      <c r="X37" s="1392"/>
      <c r="Y37" s="1392"/>
      <c r="Z37" s="1392"/>
      <c r="AA37" s="1392"/>
      <c r="AB37" s="1392"/>
      <c r="AC37" s="1393"/>
      <c r="AD37" s="1400"/>
      <c r="AE37" s="1346"/>
      <c r="AF37" s="1399"/>
      <c r="AG37" s="1399"/>
      <c r="AH37" s="1346"/>
      <c r="AI37" s="1399"/>
      <c r="AJ37" s="1346"/>
      <c r="AK37" s="1346"/>
      <c r="AL37" s="1346"/>
      <c r="AM37" s="1346"/>
      <c r="AN37" s="1346"/>
      <c r="AO37" s="1392"/>
      <c r="AP37" s="1391"/>
      <c r="AQ37" s="1346"/>
      <c r="AR37" s="1346"/>
      <c r="AS37" s="1346"/>
      <c r="AT37" s="1346"/>
      <c r="AU37" s="1346"/>
      <c r="AV37" s="1346"/>
      <c r="AW37" s="1392"/>
      <c r="AX37" s="1392"/>
      <c r="AY37" s="1392"/>
      <c r="AZ37" s="1392"/>
      <c r="BA37" s="1393"/>
      <c r="BB37" s="1394"/>
      <c r="BC37" s="1389"/>
      <c r="BD37" s="1346"/>
      <c r="BE37" s="1346"/>
      <c r="BF37" s="1346"/>
      <c r="BG37" s="1389"/>
      <c r="BH37" s="1504"/>
      <c r="BI37" s="1346"/>
      <c r="BJ37" s="1346"/>
      <c r="BK37" s="1393"/>
      <c r="BL37" s="1391"/>
      <c r="BM37" s="1346"/>
      <c r="BN37" s="1346"/>
      <c r="BO37" s="1504"/>
      <c r="BP37" s="1389"/>
      <c r="BQ37" s="1346"/>
      <c r="BR37" s="1346"/>
      <c r="BS37" s="1346"/>
      <c r="BT37" s="1346"/>
      <c r="BU37" s="1346"/>
      <c r="BV37" s="1346"/>
      <c r="BW37" s="1346"/>
      <c r="BX37" s="1346"/>
      <c r="BY37" s="1346"/>
      <c r="BZ37" s="1346"/>
      <c r="CA37" s="1346"/>
      <c r="CB37" s="1346"/>
      <c r="CC37" s="1346"/>
      <c r="CD37" s="1393"/>
      <c r="CE37" s="1391"/>
      <c r="CF37" s="1346"/>
      <c r="CG37" s="1346"/>
      <c r="CH37" s="1346"/>
      <c r="CI37" s="1346"/>
      <c r="CJ37" s="1346"/>
      <c r="CK37" s="1346"/>
      <c r="CL37" s="1346"/>
      <c r="CM37" s="1346"/>
      <c r="CN37" s="1346"/>
      <c r="CO37" s="1393"/>
      <c r="CP37" s="1391"/>
      <c r="CQ37" s="1346"/>
      <c r="CR37" s="1346"/>
      <c r="CS37" s="1392"/>
      <c r="CT37" s="1346"/>
      <c r="CU37" s="1346"/>
      <c r="CV37" s="1504"/>
      <c r="CW37" s="1346"/>
      <c r="CX37" s="1346"/>
      <c r="CY37" s="1346"/>
      <c r="CZ37" s="1346"/>
      <c r="DA37" s="1346"/>
      <c r="DB37" s="1391"/>
      <c r="DC37" s="1346"/>
      <c r="DD37" s="1346"/>
      <c r="DE37" s="1346"/>
      <c r="DF37" s="1346"/>
      <c r="DG37" s="1346"/>
      <c r="DH37" s="1392"/>
      <c r="DI37" s="1392"/>
      <c r="DJ37" s="1392"/>
      <c r="DK37" s="1392"/>
      <c r="DL37" s="1392"/>
      <c r="DM37" s="1392"/>
      <c r="DN37" s="1392"/>
      <c r="DO37" s="1391"/>
      <c r="DP37" s="1346"/>
      <c r="DQ37" s="1392"/>
      <c r="DR37" s="1564"/>
      <c r="DS37" s="1346"/>
      <c r="DT37" s="1346"/>
      <c r="DU37" s="1346"/>
      <c r="DV37" s="1392"/>
      <c r="DW37" s="1346"/>
      <c r="DX37" s="1346"/>
      <c r="DY37" s="1346"/>
      <c r="DZ37" s="1346"/>
      <c r="EA37" s="1346"/>
      <c r="EB37" s="1346"/>
      <c r="EC37" s="1346"/>
      <c r="ED37" s="1393"/>
      <c r="EE37" s="1391"/>
      <c r="EF37" s="1389"/>
      <c r="EG37" s="1346"/>
      <c r="EH37" s="1346"/>
      <c r="EI37" s="1346"/>
      <c r="EJ37" s="1455"/>
      <c r="EK37" s="1346"/>
      <c r="EL37" s="1346"/>
      <c r="EM37" s="1346"/>
      <c r="EN37" s="1346"/>
      <c r="EO37" s="1346"/>
      <c r="EP37" s="1392"/>
      <c r="EQ37" s="1346"/>
      <c r="ER37" s="1346">
        <v>1</v>
      </c>
      <c r="ES37" s="1392"/>
      <c r="ET37" s="1392"/>
      <c r="EU37" s="1504"/>
      <c r="EV37" s="1504"/>
      <c r="EW37" s="1346"/>
      <c r="EX37" s="1346"/>
      <c r="EY37" s="1346"/>
      <c r="EZ37" s="1392"/>
      <c r="FA37" s="1392"/>
      <c r="FB37" s="1392"/>
      <c r="FC37" s="1392"/>
      <c r="FD37" s="1391"/>
      <c r="FE37" s="1346"/>
      <c r="FF37" s="218"/>
      <c r="FG37" s="396"/>
      <c r="FH37" s="396"/>
      <c r="FI37" s="396"/>
      <c r="FJ37" s="396"/>
      <c r="FK37" s="396"/>
      <c r="FL37" s="1291"/>
      <c r="FM37" s="1347"/>
      <c r="FN37" s="1347"/>
      <c r="FO37" s="1347"/>
      <c r="FP37" s="1347"/>
      <c r="FQ37" s="1347"/>
      <c r="FR37" s="1347"/>
      <c r="FS37" s="1347"/>
      <c r="FT37" s="1347"/>
      <c r="FU37" s="1347"/>
      <c r="FV37" s="1347"/>
      <c r="FW37" s="1347"/>
    </row>
    <row r="38" spans="1:179" ht="16.5" thickBot="1" x14ac:dyDescent="0.3">
      <c r="A38" s="1338">
        <v>29</v>
      </c>
      <c r="B38" s="1152" t="s">
        <v>164</v>
      </c>
      <c r="C38" s="1288">
        <v>1</v>
      </c>
      <c r="D38" s="1346"/>
      <c r="E38" s="1400"/>
      <c r="F38" s="1514"/>
      <c r="G38" s="1346"/>
      <c r="H38" s="1394"/>
      <c r="I38" s="1394"/>
      <c r="J38" s="1394"/>
      <c r="K38" s="1394"/>
      <c r="L38" s="1394"/>
      <c r="M38" s="1346"/>
      <c r="N38" s="1346"/>
      <c r="O38" s="1346"/>
      <c r="P38" s="1400">
        <v>1</v>
      </c>
      <c r="Q38" s="1390">
        <v>1</v>
      </c>
      <c r="R38" s="1346"/>
      <c r="S38" s="1346">
        <v>1</v>
      </c>
      <c r="T38" s="1392">
        <v>1</v>
      </c>
      <c r="U38" s="1392">
        <v>1</v>
      </c>
      <c r="V38" s="1392">
        <v>1</v>
      </c>
      <c r="W38" s="1392">
        <v>1</v>
      </c>
      <c r="X38" s="1392">
        <v>1</v>
      </c>
      <c r="Y38" s="1392">
        <v>1</v>
      </c>
      <c r="Z38" s="1392">
        <v>1</v>
      </c>
      <c r="AA38" s="1392">
        <v>1</v>
      </c>
      <c r="AB38" s="1392"/>
      <c r="AC38" s="1393"/>
      <c r="AD38" s="1400">
        <v>1</v>
      </c>
      <c r="AE38" s="1346"/>
      <c r="AF38" s="1346"/>
      <c r="AG38" s="1346">
        <v>1</v>
      </c>
      <c r="AH38" s="1346"/>
      <c r="AI38" s="1390">
        <v>1</v>
      </c>
      <c r="AJ38" s="1346"/>
      <c r="AK38" s="1346"/>
      <c r="AL38" s="1346"/>
      <c r="AM38" s="1346"/>
      <c r="AN38" s="1346"/>
      <c r="AO38" s="1393"/>
      <c r="AP38" s="1391"/>
      <c r="AQ38" s="1346"/>
      <c r="AR38" s="1346"/>
      <c r="AS38" s="1346"/>
      <c r="AT38" s="1346"/>
      <c r="AU38" s="1346"/>
      <c r="AV38" s="1346"/>
      <c r="AW38" s="1392"/>
      <c r="AX38" s="1392"/>
      <c r="AY38" s="1390">
        <v>1</v>
      </c>
      <c r="AZ38" s="1392"/>
      <c r="BA38" s="1393"/>
      <c r="BB38" s="1394"/>
      <c r="BC38" s="1389"/>
      <c r="BD38" s="1346"/>
      <c r="BE38" s="1346">
        <v>1</v>
      </c>
      <c r="BF38" s="1346"/>
      <c r="BG38" s="1389"/>
      <c r="BH38" s="1504">
        <v>1</v>
      </c>
      <c r="BI38" s="1346"/>
      <c r="BJ38" s="1346"/>
      <c r="BK38" s="1393"/>
      <c r="BL38" s="1391"/>
      <c r="BM38" s="1346"/>
      <c r="BN38" s="1346"/>
      <c r="BO38" s="1504">
        <v>1</v>
      </c>
      <c r="BP38" s="1389"/>
      <c r="BQ38" s="1390">
        <v>1</v>
      </c>
      <c r="BR38" s="1346"/>
      <c r="BS38" s="1346"/>
      <c r="BT38" s="1346"/>
      <c r="BU38" s="1346"/>
      <c r="BV38" s="1346"/>
      <c r="BW38" s="1346"/>
      <c r="BX38" s="1346"/>
      <c r="BY38" s="1346"/>
      <c r="BZ38" s="1346"/>
      <c r="CA38" s="1346"/>
      <c r="CB38" s="1346"/>
      <c r="CC38" s="1346"/>
      <c r="CD38" s="1393"/>
      <c r="CE38" s="1391"/>
      <c r="CF38" s="1346">
        <v>1</v>
      </c>
      <c r="CG38" s="1346"/>
      <c r="CH38" s="1346"/>
      <c r="CI38" s="1346"/>
      <c r="CJ38" s="1346"/>
      <c r="CK38" s="1346"/>
      <c r="CL38" s="1346"/>
      <c r="CM38" s="1346"/>
      <c r="CN38" s="1346">
        <v>1</v>
      </c>
      <c r="CO38" s="1393"/>
      <c r="CP38" s="1391"/>
      <c r="CQ38" s="1346"/>
      <c r="CR38" s="1346"/>
      <c r="CS38" s="1392">
        <v>1</v>
      </c>
      <c r="CT38" s="1346"/>
      <c r="CU38" s="1346"/>
      <c r="CV38" s="1504"/>
      <c r="CW38" s="1346"/>
      <c r="CX38" s="1346"/>
      <c r="CY38" s="1346"/>
      <c r="CZ38" s="1346"/>
      <c r="DA38" s="1346"/>
      <c r="DB38" s="1391"/>
      <c r="DC38" s="1346"/>
      <c r="DD38" s="1346"/>
      <c r="DE38" s="1346"/>
      <c r="DF38" s="1346"/>
      <c r="DG38" s="1346"/>
      <c r="DH38" s="1392"/>
      <c r="DI38" s="1392"/>
      <c r="DJ38" s="1392"/>
      <c r="DK38" s="1392"/>
      <c r="DL38" s="1392">
        <v>1</v>
      </c>
      <c r="DM38" s="1392">
        <v>1</v>
      </c>
      <c r="DN38" s="1393"/>
      <c r="DO38" s="1391"/>
      <c r="DP38" s="1346"/>
      <c r="DQ38" s="1390">
        <v>1</v>
      </c>
      <c r="DR38" s="1564"/>
      <c r="DS38" s="1346"/>
      <c r="DT38" s="1346"/>
      <c r="DU38" s="1346">
        <v>1</v>
      </c>
      <c r="DV38" s="1392">
        <v>1</v>
      </c>
      <c r="DW38" s="1346">
        <v>1</v>
      </c>
      <c r="DX38" s="1346">
        <v>1</v>
      </c>
      <c r="DY38" s="1346"/>
      <c r="DZ38" s="1390">
        <v>1</v>
      </c>
      <c r="EA38" s="1346"/>
      <c r="EB38" s="1390">
        <v>1</v>
      </c>
      <c r="EC38" s="1346"/>
      <c r="ED38" s="1393"/>
      <c r="EE38" s="1391">
        <v>1</v>
      </c>
      <c r="EF38" s="1389"/>
      <c r="EG38" s="1346"/>
      <c r="EH38" s="1346"/>
      <c r="EI38" s="1346">
        <v>1</v>
      </c>
      <c r="EJ38" s="1455"/>
      <c r="EK38" s="1346"/>
      <c r="EL38" s="1346">
        <v>1</v>
      </c>
      <c r="EM38" s="1346">
        <v>1</v>
      </c>
      <c r="EN38" s="1346">
        <v>1</v>
      </c>
      <c r="EO38" s="1346">
        <v>1</v>
      </c>
      <c r="EP38" s="1392">
        <v>1</v>
      </c>
      <c r="EQ38" s="1346">
        <v>1</v>
      </c>
      <c r="ER38" s="1346"/>
      <c r="ES38" s="1346"/>
      <c r="ET38" s="1346"/>
      <c r="EU38" s="1504"/>
      <c r="EV38" s="1504"/>
      <c r="EW38" s="1346"/>
      <c r="EX38" s="1346"/>
      <c r="EY38" s="1346"/>
      <c r="EZ38" s="1392"/>
      <c r="FA38" s="1392"/>
      <c r="FB38" s="1392"/>
      <c r="FC38" s="1392"/>
      <c r="FD38" s="1391"/>
      <c r="FE38" s="1346"/>
      <c r="FF38" s="218">
        <f t="shared" si="0"/>
        <v>5</v>
      </c>
      <c r="FG38" s="396">
        <f t="shared" si="1"/>
        <v>0</v>
      </c>
      <c r="FH38" s="396">
        <f t="shared" si="2"/>
        <v>13</v>
      </c>
      <c r="FI38" s="396">
        <f t="shared" si="3"/>
        <v>4</v>
      </c>
      <c r="FJ38" s="396">
        <f t="shared" si="4"/>
        <v>0</v>
      </c>
      <c r="FK38" s="396">
        <f t="shared" si="5"/>
        <v>18</v>
      </c>
      <c r="FL38" s="1291">
        <f t="shared" si="6"/>
        <v>40</v>
      </c>
      <c r="FM38" s="1347" t="str">
        <f t="shared" si="7"/>
        <v/>
      </c>
      <c r="FN38" s="1347" t="str">
        <f t="shared" si="8"/>
        <v/>
      </c>
      <c r="FO38" s="1347" t="str">
        <f t="shared" si="9"/>
        <v/>
      </c>
      <c r="FP38" s="1347" t="str">
        <f t="shared" si="10"/>
        <v/>
      </c>
      <c r="FQ38" s="1347" t="str">
        <f t="shared" si="11"/>
        <v/>
      </c>
      <c r="FR38" s="1347">
        <f t="shared" si="12"/>
        <v>1</v>
      </c>
      <c r="FS38" s="1347" t="str">
        <f t="shared" si="13"/>
        <v/>
      </c>
      <c r="FT38" s="1347" t="str">
        <f t="shared" si="14"/>
        <v/>
      </c>
      <c r="FU38" s="1347" t="str">
        <f t="shared" si="15"/>
        <v/>
      </c>
      <c r="FV38" s="1347" t="str">
        <f t="shared" si="16"/>
        <v/>
      </c>
      <c r="FW38" s="1347" t="str">
        <f t="shared" si="17"/>
        <v/>
      </c>
    </row>
    <row r="39" spans="1:179" ht="16.5" thickBot="1" x14ac:dyDescent="0.3">
      <c r="A39" s="1338">
        <v>30</v>
      </c>
      <c r="B39" s="1152" t="s">
        <v>1595</v>
      </c>
      <c r="C39" s="1288">
        <v>1</v>
      </c>
      <c r="D39" s="1346"/>
      <c r="E39" s="1400"/>
      <c r="F39" s="1514"/>
      <c r="G39" s="1346"/>
      <c r="H39" s="1394"/>
      <c r="I39" s="1394"/>
      <c r="J39" s="1394"/>
      <c r="K39" s="1394"/>
      <c r="L39" s="1394"/>
      <c r="M39" s="1346"/>
      <c r="N39" s="1346">
        <v>1</v>
      </c>
      <c r="O39" s="1346"/>
      <c r="P39" s="1400">
        <v>1</v>
      </c>
      <c r="Q39" s="1346"/>
      <c r="R39" s="1410">
        <v>1</v>
      </c>
      <c r="S39" s="1346"/>
      <c r="T39" s="1392"/>
      <c r="U39" s="1392"/>
      <c r="V39" s="1392"/>
      <c r="W39" s="1392"/>
      <c r="X39" s="1392"/>
      <c r="Y39" s="1392"/>
      <c r="Z39" s="1392"/>
      <c r="AA39" s="1392"/>
      <c r="AB39" s="1410">
        <v>1</v>
      </c>
      <c r="AC39" s="1393"/>
      <c r="AD39" s="1400"/>
      <c r="AE39" s="1346"/>
      <c r="AF39" s="1346"/>
      <c r="AG39" s="1346"/>
      <c r="AH39" s="1346"/>
      <c r="AI39" s="1346"/>
      <c r="AJ39" s="1346"/>
      <c r="AK39" s="1346"/>
      <c r="AL39" s="1346"/>
      <c r="AM39" s="1346"/>
      <c r="AN39" s="1346">
        <v>1</v>
      </c>
      <c r="AO39" s="1393"/>
      <c r="AP39" s="1391"/>
      <c r="AQ39" s="1346"/>
      <c r="AR39" s="1346"/>
      <c r="AS39" s="1346">
        <v>1</v>
      </c>
      <c r="AT39" s="1346"/>
      <c r="AU39" s="1346"/>
      <c r="AV39" s="1346">
        <v>1</v>
      </c>
      <c r="AW39" s="1392"/>
      <c r="AX39" s="1392"/>
      <c r="AY39" s="1392"/>
      <c r="AZ39" s="1392"/>
      <c r="BA39" s="1393"/>
      <c r="BB39" s="1394"/>
      <c r="BC39" s="1389"/>
      <c r="BD39" s="1346">
        <v>1</v>
      </c>
      <c r="BE39" s="1346"/>
      <c r="BF39" s="1346"/>
      <c r="BG39" s="1389"/>
      <c r="BH39" s="1504">
        <v>1</v>
      </c>
      <c r="BI39" s="1346"/>
      <c r="BJ39" s="1346"/>
      <c r="BK39" s="1393"/>
      <c r="BL39" s="1391">
        <v>1</v>
      </c>
      <c r="BM39" s="1346"/>
      <c r="BN39" s="1346"/>
      <c r="BO39" s="1504"/>
      <c r="BP39" s="1389"/>
      <c r="BQ39" s="1346"/>
      <c r="BR39" s="1346"/>
      <c r="BS39" s="1346"/>
      <c r="BT39" s="1346"/>
      <c r="BU39" s="1346"/>
      <c r="BV39" s="1346"/>
      <c r="BW39" s="1346"/>
      <c r="BX39" s="1346"/>
      <c r="BY39" s="1346"/>
      <c r="BZ39" s="1346"/>
      <c r="CA39" s="1346"/>
      <c r="CB39" s="1346"/>
      <c r="CC39" s="1346"/>
      <c r="CD39" s="1393">
        <v>1</v>
      </c>
      <c r="CE39" s="1391"/>
      <c r="CF39" s="1346"/>
      <c r="CG39" s="1410">
        <v>1</v>
      </c>
      <c r="CH39" s="1346"/>
      <c r="CI39" s="1346"/>
      <c r="CJ39" s="1346">
        <v>1</v>
      </c>
      <c r="CK39" s="1346"/>
      <c r="CL39" s="1346"/>
      <c r="CM39" s="1346">
        <v>1</v>
      </c>
      <c r="CN39" s="1346"/>
      <c r="CO39" s="1393">
        <v>1</v>
      </c>
      <c r="CP39" s="1391"/>
      <c r="CQ39" s="1346"/>
      <c r="CR39" s="1346">
        <v>1</v>
      </c>
      <c r="CS39" s="1392"/>
      <c r="CT39" s="1346"/>
      <c r="CU39" s="1346"/>
      <c r="CV39" s="1504"/>
      <c r="CW39" s="1346"/>
      <c r="CX39" s="1346">
        <v>1</v>
      </c>
      <c r="CY39" s="1346"/>
      <c r="CZ39" s="1346"/>
      <c r="DA39" s="1346"/>
      <c r="DB39" s="1391"/>
      <c r="DC39" s="1346">
        <v>1</v>
      </c>
      <c r="DD39" s="1346"/>
      <c r="DE39" s="1346">
        <v>1</v>
      </c>
      <c r="DF39" s="1346"/>
      <c r="DG39" s="1346"/>
      <c r="DH39" s="1392"/>
      <c r="DI39" s="1392"/>
      <c r="DJ39" s="1392"/>
      <c r="DK39" s="1410">
        <v>1</v>
      </c>
      <c r="DL39" s="1392"/>
      <c r="DM39" s="1392"/>
      <c r="DN39" s="1393"/>
      <c r="DO39" s="1391"/>
      <c r="DP39" s="1346">
        <v>1</v>
      </c>
      <c r="DQ39" s="1346"/>
      <c r="DR39" s="1564"/>
      <c r="DS39" s="1346"/>
      <c r="DT39" s="1346">
        <v>1</v>
      </c>
      <c r="DU39" s="1346"/>
      <c r="DV39" s="1346"/>
      <c r="DW39" s="1346"/>
      <c r="DX39" s="1346"/>
      <c r="DY39" s="1346"/>
      <c r="DZ39" s="1346"/>
      <c r="EA39" s="1346">
        <v>1</v>
      </c>
      <c r="EB39" s="1346"/>
      <c r="EC39" s="1346"/>
      <c r="ED39" s="1393">
        <v>1</v>
      </c>
      <c r="EE39" s="1391"/>
      <c r="EF39" s="1389"/>
      <c r="EG39" s="1346"/>
      <c r="EH39" s="1346"/>
      <c r="EI39" s="1346"/>
      <c r="EJ39" s="1455"/>
      <c r="EK39" s="1410"/>
      <c r="EL39" s="1346"/>
      <c r="EM39" s="1346"/>
      <c r="EN39" s="1346"/>
      <c r="EO39" s="1346"/>
      <c r="EP39" s="1392"/>
      <c r="EQ39" s="1346"/>
      <c r="ER39" s="1346"/>
      <c r="ES39" s="1346"/>
      <c r="ET39" s="1346"/>
      <c r="EU39" s="1504"/>
      <c r="EV39" s="1504"/>
      <c r="EW39" s="1346"/>
      <c r="EX39" s="1346"/>
      <c r="EY39" s="1346"/>
      <c r="EZ39" s="1392"/>
      <c r="FA39" s="1392"/>
      <c r="FB39" s="1392"/>
      <c r="FC39" s="1392"/>
      <c r="FD39" s="1391"/>
      <c r="FE39" s="1346"/>
      <c r="FF39" s="218">
        <f t="shared" si="0"/>
        <v>0</v>
      </c>
      <c r="FG39" s="396">
        <f t="shared" si="1"/>
        <v>22</v>
      </c>
      <c r="FH39" s="396">
        <f t="shared" si="2"/>
        <v>2</v>
      </c>
      <c r="FI39" s="396">
        <f t="shared" si="3"/>
        <v>2</v>
      </c>
      <c r="FJ39" s="396">
        <f t="shared" si="4"/>
        <v>0</v>
      </c>
      <c r="FK39" s="396">
        <f t="shared" si="5"/>
        <v>0</v>
      </c>
      <c r="FL39" s="1291">
        <f t="shared" si="6"/>
        <v>26</v>
      </c>
      <c r="FM39" s="1347" t="str">
        <f t="shared" si="7"/>
        <v/>
      </c>
      <c r="FN39" s="1347" t="str">
        <f t="shared" si="8"/>
        <v/>
      </c>
      <c r="FO39" s="1347" t="str">
        <f t="shared" si="9"/>
        <v/>
      </c>
      <c r="FP39" s="1347" t="str">
        <f t="shared" si="10"/>
        <v/>
      </c>
      <c r="FQ39" s="1347">
        <f t="shared" si="11"/>
        <v>1</v>
      </c>
      <c r="FR39" s="1347" t="str">
        <f t="shared" si="12"/>
        <v/>
      </c>
      <c r="FS39" s="1347" t="str">
        <f t="shared" si="13"/>
        <v/>
      </c>
      <c r="FT39" s="1347" t="str">
        <f t="shared" si="14"/>
        <v/>
      </c>
      <c r="FU39" s="1347" t="str">
        <f t="shared" si="15"/>
        <v/>
      </c>
      <c r="FV39" s="1347" t="str">
        <f t="shared" si="16"/>
        <v/>
      </c>
      <c r="FW39" s="1347" t="str">
        <f t="shared" si="17"/>
        <v/>
      </c>
    </row>
    <row r="40" spans="1:179" ht="16.5" thickBot="1" x14ac:dyDescent="0.3">
      <c r="A40" s="1338"/>
      <c r="B40" s="1373" t="s">
        <v>517</v>
      </c>
      <c r="C40" s="1288"/>
      <c r="D40" s="1346"/>
      <c r="E40" s="1400"/>
      <c r="F40" s="1514"/>
      <c r="G40" s="1346"/>
      <c r="H40" s="1394"/>
      <c r="I40" s="1394"/>
      <c r="J40" s="1394"/>
      <c r="K40" s="1394"/>
      <c r="L40" s="1394"/>
      <c r="M40" s="1346"/>
      <c r="N40" s="1346"/>
      <c r="O40" s="1346"/>
      <c r="P40" s="1400"/>
      <c r="Q40" s="1346"/>
      <c r="R40" s="1346"/>
      <c r="S40" s="1346"/>
      <c r="T40" s="1392"/>
      <c r="U40" s="1392"/>
      <c r="V40" s="1392"/>
      <c r="W40" s="1392"/>
      <c r="X40" s="1392"/>
      <c r="Y40" s="1392"/>
      <c r="Z40" s="1392"/>
      <c r="AA40" s="1392"/>
      <c r="AB40" s="1392"/>
      <c r="AC40" s="1393"/>
      <c r="AD40" s="1400"/>
      <c r="AE40" s="1346"/>
      <c r="AF40" s="1346"/>
      <c r="AG40" s="1346"/>
      <c r="AH40" s="1346"/>
      <c r="AI40" s="1346"/>
      <c r="AJ40" s="1346"/>
      <c r="AK40" s="1346"/>
      <c r="AL40" s="1346"/>
      <c r="AM40" s="1346"/>
      <c r="AN40" s="1346"/>
      <c r="AO40" s="1393"/>
      <c r="AP40" s="1391"/>
      <c r="AQ40" s="1346"/>
      <c r="AR40" s="1346"/>
      <c r="AS40" s="1346"/>
      <c r="AT40" s="1346"/>
      <c r="AU40" s="1346"/>
      <c r="AV40" s="1346"/>
      <c r="AW40" s="1392"/>
      <c r="AX40" s="1392"/>
      <c r="AY40" s="1392"/>
      <c r="AZ40" s="1392"/>
      <c r="BA40" s="1393"/>
      <c r="BB40" s="1394"/>
      <c r="BC40" s="1389"/>
      <c r="BD40" s="1346"/>
      <c r="BE40" s="1346"/>
      <c r="BF40" s="1346"/>
      <c r="BG40" s="1389"/>
      <c r="BH40" s="1504"/>
      <c r="BI40" s="1346"/>
      <c r="BJ40" s="1346"/>
      <c r="BK40" s="1393"/>
      <c r="BL40" s="1391"/>
      <c r="BM40" s="1346"/>
      <c r="BN40" s="1346"/>
      <c r="BO40" s="1504"/>
      <c r="BP40" s="1389"/>
      <c r="BQ40" s="1346"/>
      <c r="BR40" s="1346"/>
      <c r="BS40" s="1346"/>
      <c r="BT40" s="1346"/>
      <c r="BU40" s="1346"/>
      <c r="BV40" s="1346"/>
      <c r="BW40" s="1346"/>
      <c r="BX40" s="1346"/>
      <c r="BY40" s="1346"/>
      <c r="BZ40" s="1346"/>
      <c r="CA40" s="1346"/>
      <c r="CB40" s="1346"/>
      <c r="CC40" s="1346"/>
      <c r="CD40" s="1393"/>
      <c r="CE40" s="1391"/>
      <c r="CF40" s="1346"/>
      <c r="CG40" s="1346"/>
      <c r="CH40" s="1346"/>
      <c r="CI40" s="1346"/>
      <c r="CJ40" s="1346"/>
      <c r="CK40" s="1346"/>
      <c r="CL40" s="1346"/>
      <c r="CM40" s="1346"/>
      <c r="CN40" s="1346"/>
      <c r="CO40" s="1393"/>
      <c r="CP40" s="1391"/>
      <c r="CQ40" s="1346"/>
      <c r="CR40" s="1346"/>
      <c r="CS40" s="1392"/>
      <c r="CT40" s="1346"/>
      <c r="CU40" s="1346"/>
      <c r="CV40" s="1504"/>
      <c r="CW40" s="1346"/>
      <c r="CX40" s="1346"/>
      <c r="CY40" s="1346"/>
      <c r="CZ40" s="1346"/>
      <c r="DA40" s="1346"/>
      <c r="DB40" s="1391"/>
      <c r="DC40" s="1346"/>
      <c r="DD40" s="1346"/>
      <c r="DE40" s="1346"/>
      <c r="DF40" s="1346"/>
      <c r="DG40" s="1346"/>
      <c r="DH40" s="1392"/>
      <c r="DI40" s="1392"/>
      <c r="DJ40" s="1392"/>
      <c r="DK40" s="1392"/>
      <c r="DL40" s="1392"/>
      <c r="DM40" s="1392"/>
      <c r="DN40" s="1393"/>
      <c r="DO40" s="1391"/>
      <c r="DP40" s="1346"/>
      <c r="DQ40" s="1346"/>
      <c r="DR40" s="1564"/>
      <c r="DS40" s="1346"/>
      <c r="DT40" s="1346"/>
      <c r="DU40" s="1346"/>
      <c r="DV40" s="1346"/>
      <c r="DW40" s="1346"/>
      <c r="DX40" s="1346"/>
      <c r="DY40" s="1346"/>
      <c r="DZ40" s="1346"/>
      <c r="EA40" s="1346"/>
      <c r="EB40" s="1346"/>
      <c r="EC40" s="1346"/>
      <c r="ED40" s="1393"/>
      <c r="EE40" s="1391"/>
      <c r="EF40" s="1389"/>
      <c r="EG40" s="1346"/>
      <c r="EH40" s="1346"/>
      <c r="EI40" s="1346"/>
      <c r="EJ40" s="1455"/>
      <c r="EK40" s="1346"/>
      <c r="EL40" s="1346"/>
      <c r="EM40" s="1346"/>
      <c r="EN40" s="1346"/>
      <c r="EO40" s="1346"/>
      <c r="EP40" s="1392"/>
      <c r="EQ40" s="1346"/>
      <c r="ER40" s="1346"/>
      <c r="ES40" s="1346"/>
      <c r="ET40" s="1346"/>
      <c r="EU40" s="1504"/>
      <c r="EV40" s="1504"/>
      <c r="EW40" s="1346"/>
      <c r="EX40" s="1346"/>
      <c r="EY40" s="1346"/>
      <c r="EZ40" s="1392"/>
      <c r="FA40" s="1392"/>
      <c r="FB40" s="1392"/>
      <c r="FC40" s="1392"/>
      <c r="FD40" s="1391"/>
      <c r="FE40" s="1346"/>
      <c r="FF40" s="218">
        <f t="shared" si="0"/>
        <v>0</v>
      </c>
      <c r="FG40" s="396">
        <f t="shared" si="1"/>
        <v>0</v>
      </c>
      <c r="FH40" s="396">
        <f t="shared" si="2"/>
        <v>0</v>
      </c>
      <c r="FI40" s="396">
        <f t="shared" si="3"/>
        <v>0</v>
      </c>
      <c r="FJ40" s="396">
        <f t="shared" si="4"/>
        <v>0</v>
      </c>
      <c r="FK40" s="396">
        <f t="shared" si="5"/>
        <v>0</v>
      </c>
      <c r="FL40" s="1291">
        <f t="shared" si="6"/>
        <v>0</v>
      </c>
      <c r="FM40" s="1347"/>
      <c r="FN40" s="1347"/>
      <c r="FO40" s="1347"/>
      <c r="FP40" s="1347"/>
      <c r="FQ40" s="1347"/>
      <c r="FR40" s="1347"/>
      <c r="FS40" s="1347"/>
      <c r="FT40" s="1347"/>
      <c r="FU40" s="1347"/>
      <c r="FV40" s="1347"/>
      <c r="FW40" s="1347"/>
    </row>
    <row r="41" spans="1:179" ht="16.5" thickBot="1" x14ac:dyDescent="0.3">
      <c r="A41" s="1338"/>
      <c r="B41" s="1373" t="s">
        <v>816</v>
      </c>
      <c r="C41" s="1288"/>
      <c r="D41" s="1346"/>
      <c r="E41" s="1400"/>
      <c r="F41" s="1514"/>
      <c r="G41" s="1346"/>
      <c r="H41" s="1346"/>
      <c r="I41" s="1346"/>
      <c r="J41" s="1346"/>
      <c r="K41" s="1346"/>
      <c r="L41" s="1346"/>
      <c r="M41" s="1346"/>
      <c r="N41" s="1346"/>
      <c r="O41" s="1346"/>
      <c r="P41" s="1400"/>
      <c r="Q41" s="1346"/>
      <c r="R41" s="1346"/>
      <c r="S41" s="1346"/>
      <c r="T41" s="1392"/>
      <c r="U41" s="1392"/>
      <c r="V41" s="1392"/>
      <c r="W41" s="1392"/>
      <c r="X41" s="1392"/>
      <c r="Y41" s="1392"/>
      <c r="Z41" s="1392"/>
      <c r="AA41" s="1392"/>
      <c r="AB41" s="1392"/>
      <c r="AC41" s="1393"/>
      <c r="AD41" s="1400"/>
      <c r="AE41" s="1346"/>
      <c r="AF41" s="1346"/>
      <c r="AG41" s="1346"/>
      <c r="AH41" s="1346"/>
      <c r="AI41" s="1346"/>
      <c r="AJ41" s="1346"/>
      <c r="AK41" s="1346"/>
      <c r="AL41" s="1346"/>
      <c r="AM41" s="1346"/>
      <c r="AN41" s="1346"/>
      <c r="AO41" s="1393"/>
      <c r="AP41" s="1391"/>
      <c r="AQ41" s="1346"/>
      <c r="AR41" s="1346"/>
      <c r="AS41" s="1346"/>
      <c r="AT41" s="1346"/>
      <c r="AU41" s="1346"/>
      <c r="AV41" s="1346"/>
      <c r="AW41" s="1392"/>
      <c r="AX41" s="1392"/>
      <c r="AY41" s="1392"/>
      <c r="AZ41" s="1392"/>
      <c r="BA41" s="1393"/>
      <c r="BB41" s="1346"/>
      <c r="BC41" s="1389"/>
      <c r="BD41" s="1346"/>
      <c r="BE41" s="1346"/>
      <c r="BF41" s="1346"/>
      <c r="BG41" s="1389"/>
      <c r="BH41" s="1504"/>
      <c r="BI41" s="1346"/>
      <c r="BJ41" s="1346"/>
      <c r="BK41" s="1393"/>
      <c r="BL41" s="1391"/>
      <c r="BM41" s="1346"/>
      <c r="BN41" s="1346"/>
      <c r="BO41" s="1504"/>
      <c r="BP41" s="1389"/>
      <c r="BQ41" s="1346"/>
      <c r="BR41" s="1346"/>
      <c r="BS41" s="1346"/>
      <c r="BT41" s="1346"/>
      <c r="BU41" s="1346"/>
      <c r="BV41" s="1346"/>
      <c r="BW41" s="1346"/>
      <c r="BX41" s="1346"/>
      <c r="BY41" s="1346"/>
      <c r="BZ41" s="1346"/>
      <c r="CA41" s="1346"/>
      <c r="CB41" s="1346"/>
      <c r="CC41" s="1346"/>
      <c r="CD41" s="1393"/>
      <c r="CE41" s="1391"/>
      <c r="CF41" s="1346"/>
      <c r="CG41" s="1346"/>
      <c r="CH41" s="1346"/>
      <c r="CI41" s="1346"/>
      <c r="CJ41" s="1346"/>
      <c r="CK41" s="1346"/>
      <c r="CL41" s="1346"/>
      <c r="CM41" s="1346"/>
      <c r="CN41" s="1346"/>
      <c r="CO41" s="1393"/>
      <c r="CP41" s="1391"/>
      <c r="CQ41" s="1346"/>
      <c r="CR41" s="1346"/>
      <c r="CS41" s="1392"/>
      <c r="CT41" s="1346"/>
      <c r="CU41" s="1346"/>
      <c r="CV41" s="1504"/>
      <c r="CW41" s="1346"/>
      <c r="CX41" s="1346"/>
      <c r="CY41" s="1346"/>
      <c r="CZ41" s="1346"/>
      <c r="DA41" s="1346"/>
      <c r="DB41" s="1391"/>
      <c r="DC41" s="1346"/>
      <c r="DD41" s="1346"/>
      <c r="DE41" s="1346"/>
      <c r="DF41" s="1346"/>
      <c r="DG41" s="1346"/>
      <c r="DH41" s="1392"/>
      <c r="DI41" s="1392"/>
      <c r="DJ41" s="1392"/>
      <c r="DK41" s="1392"/>
      <c r="DL41" s="1392"/>
      <c r="DM41" s="1392"/>
      <c r="DN41" s="1393"/>
      <c r="DO41" s="1391"/>
      <c r="DP41" s="1346"/>
      <c r="DQ41" s="1346"/>
      <c r="DR41" s="1564"/>
      <c r="DS41" s="1346"/>
      <c r="DT41" s="1346"/>
      <c r="DU41" s="1346"/>
      <c r="DV41" s="1346"/>
      <c r="DW41" s="1346"/>
      <c r="DX41" s="1346"/>
      <c r="DY41" s="1346"/>
      <c r="DZ41" s="1346"/>
      <c r="EA41" s="1346"/>
      <c r="EB41" s="1346"/>
      <c r="EC41" s="1346"/>
      <c r="ED41" s="1393"/>
      <c r="EE41" s="1391"/>
      <c r="EF41" s="1389"/>
      <c r="EG41" s="1346"/>
      <c r="EH41" s="1346"/>
      <c r="EI41" s="1346"/>
      <c r="EJ41" s="1455"/>
      <c r="EK41" s="1346"/>
      <c r="EL41" s="1346"/>
      <c r="EM41" s="1346"/>
      <c r="EN41" s="1346"/>
      <c r="EO41" s="1346"/>
      <c r="EP41" s="1392"/>
      <c r="EQ41" s="1346"/>
      <c r="ER41" s="1346"/>
      <c r="ES41" s="1346"/>
      <c r="ET41" s="1346"/>
      <c r="EU41" s="1504"/>
      <c r="EV41" s="1504"/>
      <c r="EW41" s="1346"/>
      <c r="EX41" s="1346"/>
      <c r="EY41" s="1346"/>
      <c r="EZ41" s="1392"/>
      <c r="FA41" s="1392"/>
      <c r="FB41" s="1392"/>
      <c r="FC41" s="1392"/>
      <c r="FD41" s="1391"/>
      <c r="FE41" s="1346"/>
      <c r="FF41" s="218">
        <f t="shared" si="0"/>
        <v>0</v>
      </c>
      <c r="FG41" s="396">
        <f t="shared" si="1"/>
        <v>0</v>
      </c>
      <c r="FH41" s="396">
        <f t="shared" si="2"/>
        <v>0</v>
      </c>
      <c r="FI41" s="396">
        <f t="shared" si="3"/>
        <v>0</v>
      </c>
      <c r="FJ41" s="396">
        <f t="shared" si="4"/>
        <v>0</v>
      </c>
      <c r="FK41" s="396">
        <f t="shared" si="5"/>
        <v>0</v>
      </c>
      <c r="FL41" s="1291">
        <f t="shared" si="6"/>
        <v>0</v>
      </c>
      <c r="FM41" s="1347"/>
      <c r="FN41" s="1347"/>
      <c r="FO41" s="1347"/>
      <c r="FP41" s="1347"/>
      <c r="FQ41" s="1347"/>
      <c r="FR41" s="1347"/>
      <c r="FS41" s="1347"/>
      <c r="FT41" s="1347"/>
      <c r="FU41" s="1347"/>
      <c r="FV41" s="1347"/>
      <c r="FW41" s="1347"/>
    </row>
    <row r="42" spans="1:179" ht="16.5" thickBot="1" x14ac:dyDescent="0.3">
      <c r="A42" s="1338">
        <v>31</v>
      </c>
      <c r="B42" s="1343" t="s">
        <v>526</v>
      </c>
      <c r="C42" s="1288"/>
      <c r="D42" s="1346"/>
      <c r="E42" s="1400"/>
      <c r="F42" s="1514"/>
      <c r="G42" s="1346"/>
      <c r="H42" s="1346"/>
      <c r="I42" s="1346"/>
      <c r="J42" s="1346"/>
      <c r="K42" s="1346"/>
      <c r="L42" s="1346"/>
      <c r="M42" s="1346"/>
      <c r="N42" s="1346"/>
      <c r="O42" s="1346"/>
      <c r="P42" s="1400"/>
      <c r="Q42" s="1346"/>
      <c r="R42" s="1346"/>
      <c r="S42" s="1346"/>
      <c r="T42" s="1392"/>
      <c r="U42" s="1392"/>
      <c r="V42" s="1392"/>
      <c r="W42" s="1392"/>
      <c r="X42" s="1392"/>
      <c r="Y42" s="1392"/>
      <c r="Z42" s="1392"/>
      <c r="AA42" s="1392"/>
      <c r="AB42" s="1392"/>
      <c r="AC42" s="1393"/>
      <c r="AD42" s="1400"/>
      <c r="AE42" s="1346"/>
      <c r="AF42" s="1346"/>
      <c r="AG42" s="1346"/>
      <c r="AH42" s="1346"/>
      <c r="AI42" s="1346"/>
      <c r="AJ42" s="1346"/>
      <c r="AK42" s="1346"/>
      <c r="AL42" s="1346"/>
      <c r="AM42" s="1346"/>
      <c r="AN42" s="1346"/>
      <c r="AO42" s="1393"/>
      <c r="AP42" s="1391"/>
      <c r="AQ42" s="1346"/>
      <c r="AR42" s="1346"/>
      <c r="AS42" s="1346"/>
      <c r="AT42" s="1346"/>
      <c r="AU42" s="1346"/>
      <c r="AV42" s="1346"/>
      <c r="AW42" s="1392"/>
      <c r="AX42" s="1392"/>
      <c r="AY42" s="1392"/>
      <c r="AZ42" s="1392"/>
      <c r="BA42" s="1393"/>
      <c r="BB42" s="1346"/>
      <c r="BC42" s="1389"/>
      <c r="BD42" s="1346"/>
      <c r="BE42" s="1346"/>
      <c r="BF42" s="1346"/>
      <c r="BG42" s="1389"/>
      <c r="BH42" s="1504"/>
      <c r="BI42" s="1346"/>
      <c r="BJ42" s="1346"/>
      <c r="BK42" s="1393"/>
      <c r="BL42" s="1391"/>
      <c r="BM42" s="1346"/>
      <c r="BN42" s="1346"/>
      <c r="BO42" s="1504"/>
      <c r="BP42" s="1389"/>
      <c r="BQ42" s="1346"/>
      <c r="BR42" s="1346"/>
      <c r="BS42" s="1346"/>
      <c r="BT42" s="1346"/>
      <c r="BU42" s="1346"/>
      <c r="BV42" s="1346"/>
      <c r="BW42" s="1346"/>
      <c r="BX42" s="1346"/>
      <c r="BY42" s="1346"/>
      <c r="BZ42" s="1346"/>
      <c r="CA42" s="1346"/>
      <c r="CB42" s="1346"/>
      <c r="CC42" s="1346"/>
      <c r="CD42" s="1393"/>
      <c r="CE42" s="1391"/>
      <c r="CF42" s="1346"/>
      <c r="CG42" s="1346"/>
      <c r="CH42" s="1346"/>
      <c r="CI42" s="1346"/>
      <c r="CJ42" s="1346"/>
      <c r="CK42" s="1346"/>
      <c r="CL42" s="1346"/>
      <c r="CM42" s="1346"/>
      <c r="CN42" s="1346"/>
      <c r="CO42" s="1393"/>
      <c r="CP42" s="1391"/>
      <c r="CQ42" s="1346"/>
      <c r="CR42" s="1346"/>
      <c r="CS42" s="1392"/>
      <c r="CT42" s="1346"/>
      <c r="CU42" s="1346"/>
      <c r="CV42" s="1504"/>
      <c r="CW42" s="1346"/>
      <c r="CX42" s="1346"/>
      <c r="CY42" s="1346"/>
      <c r="CZ42" s="1346"/>
      <c r="DA42" s="1346"/>
      <c r="DB42" s="1391"/>
      <c r="DC42" s="1346"/>
      <c r="DD42" s="1346"/>
      <c r="DE42" s="1346"/>
      <c r="DF42" s="1346"/>
      <c r="DG42" s="1346"/>
      <c r="DH42" s="1392"/>
      <c r="DI42" s="1392"/>
      <c r="DJ42" s="1392"/>
      <c r="DK42" s="1392"/>
      <c r="DL42" s="1392"/>
      <c r="DM42" s="1392"/>
      <c r="DN42" s="1393"/>
      <c r="DO42" s="1391"/>
      <c r="DP42" s="1346"/>
      <c r="DQ42" s="1346"/>
      <c r="DR42" s="1564"/>
      <c r="DS42" s="1346"/>
      <c r="DT42" s="1346"/>
      <c r="DU42" s="1346"/>
      <c r="DV42" s="1346"/>
      <c r="DW42" s="1346"/>
      <c r="DX42" s="1346"/>
      <c r="DY42" s="1346"/>
      <c r="DZ42" s="1346"/>
      <c r="EA42" s="1346"/>
      <c r="EB42" s="1346"/>
      <c r="EC42" s="1346"/>
      <c r="ED42" s="1393"/>
      <c r="EE42" s="1391"/>
      <c r="EF42" s="1389"/>
      <c r="EG42" s="1346"/>
      <c r="EH42" s="1346"/>
      <c r="EI42" s="1346"/>
      <c r="EJ42" s="1455"/>
      <c r="EK42" s="1346"/>
      <c r="EL42" s="1346"/>
      <c r="EM42" s="1346"/>
      <c r="EN42" s="1346"/>
      <c r="EO42" s="1346"/>
      <c r="EP42" s="1392"/>
      <c r="EQ42" s="1346"/>
      <c r="ER42" s="1346"/>
      <c r="ES42" s="1346"/>
      <c r="ET42" s="1346"/>
      <c r="EU42" s="1504"/>
      <c r="EV42" s="1504"/>
      <c r="EW42" s="1346"/>
      <c r="EX42" s="1346"/>
      <c r="EY42" s="1346"/>
      <c r="EZ42" s="1392"/>
      <c r="FA42" s="1392"/>
      <c r="FB42" s="1392"/>
      <c r="FC42" s="1392"/>
      <c r="FD42" s="1391"/>
      <c r="FE42" s="1346"/>
      <c r="FF42" s="218">
        <f t="shared" si="0"/>
        <v>0</v>
      </c>
      <c r="FG42" s="396">
        <f t="shared" si="1"/>
        <v>0</v>
      </c>
      <c r="FH42" s="396">
        <f t="shared" si="2"/>
        <v>0</v>
      </c>
      <c r="FI42" s="396">
        <f t="shared" si="3"/>
        <v>0</v>
      </c>
      <c r="FJ42" s="396">
        <f t="shared" si="4"/>
        <v>0</v>
      </c>
      <c r="FK42" s="396">
        <f t="shared" si="5"/>
        <v>0</v>
      </c>
      <c r="FL42" s="1291">
        <f t="shared" si="6"/>
        <v>0</v>
      </c>
      <c r="FM42" s="1347">
        <f t="shared" si="7"/>
        <v>1</v>
      </c>
      <c r="FN42" s="1347" t="str">
        <f t="shared" si="8"/>
        <v/>
      </c>
      <c r="FO42" s="1347" t="str">
        <f t="shared" si="9"/>
        <v/>
      </c>
      <c r="FP42" s="1347" t="str">
        <f t="shared" si="10"/>
        <v/>
      </c>
      <c r="FQ42" s="1347" t="str">
        <f t="shared" si="11"/>
        <v/>
      </c>
      <c r="FR42" s="1347" t="str">
        <f t="shared" si="12"/>
        <v/>
      </c>
      <c r="FS42" s="1347" t="str">
        <f t="shared" si="13"/>
        <v/>
      </c>
      <c r="FT42" s="1347" t="str">
        <f t="shared" si="14"/>
        <v/>
      </c>
      <c r="FU42" s="1347" t="str">
        <f t="shared" si="15"/>
        <v/>
      </c>
      <c r="FV42" s="1347" t="str">
        <f t="shared" si="16"/>
        <v/>
      </c>
      <c r="FW42" s="1347" t="str">
        <f t="shared" si="17"/>
        <v/>
      </c>
    </row>
    <row r="43" spans="1:179" ht="16.5" thickBot="1" x14ac:dyDescent="0.3">
      <c r="A43" s="1338"/>
      <c r="B43" s="1373" t="s">
        <v>1584</v>
      </c>
      <c r="C43" s="1288"/>
      <c r="D43" s="1346"/>
      <c r="E43" s="1400"/>
      <c r="F43" s="1514"/>
      <c r="G43" s="1346"/>
      <c r="H43" s="1346"/>
      <c r="I43" s="1346"/>
      <c r="J43" s="1346"/>
      <c r="K43" s="1346"/>
      <c r="L43" s="1346"/>
      <c r="M43" s="1346"/>
      <c r="N43" s="1346"/>
      <c r="O43" s="1346"/>
      <c r="P43" s="1400"/>
      <c r="Q43" s="1346"/>
      <c r="R43" s="1346"/>
      <c r="S43" s="1346"/>
      <c r="T43" s="1392"/>
      <c r="U43" s="1392"/>
      <c r="V43" s="1392"/>
      <c r="W43" s="1392"/>
      <c r="X43" s="1392"/>
      <c r="Y43" s="1392"/>
      <c r="Z43" s="1392"/>
      <c r="AA43" s="1392"/>
      <c r="AB43" s="1392"/>
      <c r="AC43" s="1393"/>
      <c r="AD43" s="1400"/>
      <c r="AE43" s="1346"/>
      <c r="AF43" s="1346"/>
      <c r="AG43" s="1346"/>
      <c r="AH43" s="1346"/>
      <c r="AI43" s="1346"/>
      <c r="AJ43" s="1346"/>
      <c r="AK43" s="1346"/>
      <c r="AL43" s="1346"/>
      <c r="AM43" s="1346"/>
      <c r="AN43" s="1346"/>
      <c r="AO43" s="1393"/>
      <c r="AP43" s="1391"/>
      <c r="AQ43" s="1346"/>
      <c r="AR43" s="1346"/>
      <c r="AS43" s="1346"/>
      <c r="AT43" s="1346"/>
      <c r="AU43" s="1346"/>
      <c r="AV43" s="1346"/>
      <c r="AW43" s="1392"/>
      <c r="AX43" s="1392"/>
      <c r="AY43" s="1392"/>
      <c r="AZ43" s="1392"/>
      <c r="BA43" s="1393"/>
      <c r="BB43" s="1346"/>
      <c r="BC43" s="1389"/>
      <c r="BD43" s="1346"/>
      <c r="BE43" s="1346"/>
      <c r="BF43" s="1346"/>
      <c r="BG43" s="1389"/>
      <c r="BH43" s="1504"/>
      <c r="BI43" s="1346"/>
      <c r="BJ43" s="1346"/>
      <c r="BK43" s="1393"/>
      <c r="BL43" s="1391"/>
      <c r="BM43" s="1346"/>
      <c r="BN43" s="1346"/>
      <c r="BO43" s="1504"/>
      <c r="BP43" s="1389"/>
      <c r="BQ43" s="1346"/>
      <c r="BR43" s="1346"/>
      <c r="BS43" s="1346"/>
      <c r="BT43" s="1346"/>
      <c r="BU43" s="1346"/>
      <c r="BV43" s="1346"/>
      <c r="BW43" s="1346"/>
      <c r="BX43" s="1346"/>
      <c r="BY43" s="1346"/>
      <c r="BZ43" s="1346"/>
      <c r="CA43" s="1346"/>
      <c r="CB43" s="1346"/>
      <c r="CC43" s="1346"/>
      <c r="CD43" s="1393"/>
      <c r="CE43" s="1391"/>
      <c r="CF43" s="1346"/>
      <c r="CG43" s="1346"/>
      <c r="CH43" s="1346"/>
      <c r="CI43" s="1346"/>
      <c r="CJ43" s="1346"/>
      <c r="CK43" s="1346"/>
      <c r="CL43" s="1346"/>
      <c r="CM43" s="1346"/>
      <c r="CN43" s="1346"/>
      <c r="CO43" s="1393"/>
      <c r="CP43" s="1391"/>
      <c r="CQ43" s="1346"/>
      <c r="CR43" s="1346"/>
      <c r="CS43" s="1392"/>
      <c r="CT43" s="1346"/>
      <c r="CU43" s="1346"/>
      <c r="CV43" s="1504"/>
      <c r="CW43" s="1346"/>
      <c r="CX43" s="1346"/>
      <c r="CY43" s="1346"/>
      <c r="CZ43" s="1346"/>
      <c r="DA43" s="1346"/>
      <c r="DB43" s="1391"/>
      <c r="DC43" s="1346"/>
      <c r="DD43" s="1346"/>
      <c r="DE43" s="1346"/>
      <c r="DF43" s="1346"/>
      <c r="DG43" s="1346"/>
      <c r="DH43" s="1392"/>
      <c r="DI43" s="1392"/>
      <c r="DJ43" s="1392"/>
      <c r="DK43" s="1392"/>
      <c r="DL43" s="1392"/>
      <c r="DM43" s="1392"/>
      <c r="DN43" s="1393"/>
      <c r="DO43" s="1391"/>
      <c r="DP43" s="1346"/>
      <c r="DQ43" s="1346"/>
      <c r="DR43" s="1564"/>
      <c r="DS43" s="1346"/>
      <c r="DT43" s="1346"/>
      <c r="DU43" s="1346"/>
      <c r="DV43" s="1346"/>
      <c r="DW43" s="1346"/>
      <c r="DX43" s="1346"/>
      <c r="DY43" s="1346"/>
      <c r="DZ43" s="1346"/>
      <c r="EA43" s="1346"/>
      <c r="EB43" s="1346"/>
      <c r="EC43" s="1346"/>
      <c r="ED43" s="1393"/>
      <c r="EE43" s="1391"/>
      <c r="EF43" s="1389"/>
      <c r="EG43" s="1346"/>
      <c r="EH43" s="1346"/>
      <c r="EI43" s="1346"/>
      <c r="EJ43" s="1455"/>
      <c r="EK43" s="1346"/>
      <c r="EL43" s="1346"/>
      <c r="EM43" s="1346"/>
      <c r="EN43" s="1346"/>
      <c r="EO43" s="1346"/>
      <c r="EP43" s="1392"/>
      <c r="EQ43" s="1346"/>
      <c r="ER43" s="1346"/>
      <c r="ES43" s="1346"/>
      <c r="ET43" s="1346"/>
      <c r="EU43" s="1504"/>
      <c r="EV43" s="1504"/>
      <c r="EW43" s="1346"/>
      <c r="EX43" s="1346"/>
      <c r="EY43" s="1346"/>
      <c r="EZ43" s="1392"/>
      <c r="FA43" s="1392"/>
      <c r="FB43" s="1392"/>
      <c r="FC43" s="1392"/>
      <c r="FD43" s="1391"/>
      <c r="FE43" s="1346"/>
      <c r="FF43" s="218">
        <f t="shared" si="0"/>
        <v>0</v>
      </c>
      <c r="FG43" s="396">
        <f t="shared" si="1"/>
        <v>0</v>
      </c>
      <c r="FH43" s="396">
        <f t="shared" si="2"/>
        <v>0</v>
      </c>
      <c r="FI43" s="396">
        <f t="shared" si="3"/>
        <v>0</v>
      </c>
      <c r="FJ43" s="396">
        <f t="shared" si="4"/>
        <v>0</v>
      </c>
      <c r="FK43" s="396">
        <f t="shared" si="5"/>
        <v>0</v>
      </c>
      <c r="FL43" s="1291">
        <f t="shared" si="6"/>
        <v>0</v>
      </c>
      <c r="FM43" s="1347"/>
      <c r="FN43" s="1347"/>
      <c r="FO43" s="1347"/>
      <c r="FP43" s="1347"/>
      <c r="FQ43" s="1347"/>
      <c r="FR43" s="1347"/>
      <c r="FS43" s="1347"/>
      <c r="FT43" s="1347"/>
      <c r="FU43" s="1347"/>
      <c r="FV43" s="1347"/>
      <c r="FW43" s="1347"/>
    </row>
    <row r="44" spans="1:179" ht="16.5" thickBot="1" x14ac:dyDescent="0.3">
      <c r="A44" s="1338">
        <v>32</v>
      </c>
      <c r="B44" s="1152" t="s">
        <v>527</v>
      </c>
      <c r="C44" s="1288">
        <v>1</v>
      </c>
      <c r="D44" s="1346"/>
      <c r="E44" s="1400"/>
      <c r="F44" s="1514"/>
      <c r="G44" s="1390">
        <v>1</v>
      </c>
      <c r="H44" s="1346"/>
      <c r="I44" s="1346"/>
      <c r="J44" s="1346"/>
      <c r="K44" s="1346"/>
      <c r="L44" s="1346"/>
      <c r="M44" s="1346"/>
      <c r="N44" s="1346"/>
      <c r="O44" s="1346"/>
      <c r="P44" s="1400">
        <v>1</v>
      </c>
      <c r="Q44" s="1346"/>
      <c r="R44" s="1346"/>
      <c r="S44" s="1346"/>
      <c r="T44" s="1392">
        <v>1</v>
      </c>
      <c r="U44" s="1392">
        <v>1</v>
      </c>
      <c r="V44" s="1392">
        <v>1</v>
      </c>
      <c r="W44" s="1392">
        <v>1</v>
      </c>
      <c r="X44" s="1392">
        <v>1</v>
      </c>
      <c r="Y44" s="1392">
        <v>1</v>
      </c>
      <c r="Z44" s="1392">
        <v>1</v>
      </c>
      <c r="AA44" s="1392">
        <v>1</v>
      </c>
      <c r="AB44" s="1346"/>
      <c r="AC44" s="1393"/>
      <c r="AD44" s="1400"/>
      <c r="AE44" s="1346"/>
      <c r="AF44" s="1346">
        <v>1</v>
      </c>
      <c r="AG44" s="1346"/>
      <c r="AH44" s="1346"/>
      <c r="AI44" s="1346">
        <v>1</v>
      </c>
      <c r="AJ44" s="1346"/>
      <c r="AK44" s="1346"/>
      <c r="AL44" s="1346"/>
      <c r="AM44" s="1346"/>
      <c r="AN44" s="1346"/>
      <c r="AO44" s="1410">
        <v>1</v>
      </c>
      <c r="AP44" s="1391"/>
      <c r="AQ44" s="1346">
        <v>1</v>
      </c>
      <c r="AR44" s="1346"/>
      <c r="AS44" s="1346"/>
      <c r="AT44" s="1346">
        <v>1</v>
      </c>
      <c r="AU44" s="1346"/>
      <c r="AV44" s="1346"/>
      <c r="AW44" s="1346">
        <v>1</v>
      </c>
      <c r="AX44" s="1392"/>
      <c r="AY44" s="1392">
        <v>1</v>
      </c>
      <c r="AZ44" s="1392"/>
      <c r="BA44" s="1393"/>
      <c r="BB44" s="1346"/>
      <c r="BC44" s="1346"/>
      <c r="BD44" s="1346"/>
      <c r="BE44" s="1346">
        <v>1</v>
      </c>
      <c r="BF44" s="1346"/>
      <c r="BG44" s="1346"/>
      <c r="BH44" s="1504">
        <v>1</v>
      </c>
      <c r="BI44" s="1346"/>
      <c r="BJ44" s="1346"/>
      <c r="BK44" s="1393">
        <v>1</v>
      </c>
      <c r="BL44" s="1391"/>
      <c r="BM44" s="1390">
        <v>1</v>
      </c>
      <c r="BN44" s="1346"/>
      <c r="BO44" s="1504">
        <v>1</v>
      </c>
      <c r="BP44" s="1346"/>
      <c r="BQ44" s="1346">
        <v>1</v>
      </c>
      <c r="BR44" s="1346"/>
      <c r="BS44" s="1346"/>
      <c r="BT44" s="1397"/>
      <c r="BU44" s="1346"/>
      <c r="BV44" s="1346"/>
      <c r="BW44" s="1346"/>
      <c r="BX44" s="1346"/>
      <c r="BY44" s="1346"/>
      <c r="BZ44" s="1346"/>
      <c r="CA44" s="1346"/>
      <c r="CB44" s="1346"/>
      <c r="CC44" s="1346"/>
      <c r="CD44" s="1393"/>
      <c r="CE44" s="1429">
        <v>1</v>
      </c>
      <c r="CF44" s="1346"/>
      <c r="CG44" s="1346"/>
      <c r="CH44" s="1346">
        <v>1</v>
      </c>
      <c r="CI44" s="1346"/>
      <c r="CJ44" s="1346"/>
      <c r="CK44" s="1390">
        <v>1</v>
      </c>
      <c r="CL44" s="1346"/>
      <c r="CM44" s="1346"/>
      <c r="CN44" s="1346">
        <v>1</v>
      </c>
      <c r="CO44" s="1393"/>
      <c r="CP44" s="1391">
        <v>1</v>
      </c>
      <c r="CQ44" s="1346"/>
      <c r="CR44" s="1346"/>
      <c r="CS44" s="1390">
        <v>1</v>
      </c>
      <c r="CT44" s="1346"/>
      <c r="CU44" s="1346"/>
      <c r="CV44" s="1504"/>
      <c r="CW44" s="1346"/>
      <c r="CX44" s="1346"/>
      <c r="CY44" s="1346">
        <v>1</v>
      </c>
      <c r="CZ44" s="1346"/>
      <c r="DA44" s="1390">
        <v>1</v>
      </c>
      <c r="DB44" s="1391"/>
      <c r="DC44" s="1346"/>
      <c r="DD44" s="1410">
        <v>1</v>
      </c>
      <c r="DE44" s="1346"/>
      <c r="DF44" s="1346">
        <v>1</v>
      </c>
      <c r="DG44" s="1346"/>
      <c r="DH44" s="1392"/>
      <c r="DI44" s="1392">
        <v>1</v>
      </c>
      <c r="DJ44" s="1392"/>
      <c r="DK44" s="1392"/>
      <c r="DL44" s="1390">
        <v>1</v>
      </c>
      <c r="DM44" s="1390">
        <v>1</v>
      </c>
      <c r="DN44" s="1393"/>
      <c r="DO44" s="1391"/>
      <c r="DP44" s="1346"/>
      <c r="DQ44" s="1390">
        <v>1</v>
      </c>
      <c r="DR44" s="1564"/>
      <c r="DS44" s="1346"/>
      <c r="DT44" s="1346"/>
      <c r="DU44" s="1346"/>
      <c r="DV44" s="1346">
        <v>1</v>
      </c>
      <c r="DW44" s="1346">
        <v>1</v>
      </c>
      <c r="DX44" s="1346">
        <v>1</v>
      </c>
      <c r="DY44" s="1346"/>
      <c r="DZ44" s="1346"/>
      <c r="EA44" s="1346"/>
      <c r="EB44" s="1346">
        <v>1</v>
      </c>
      <c r="EC44" s="1346"/>
      <c r="ED44" s="1393"/>
      <c r="EE44" s="1391">
        <v>1</v>
      </c>
      <c r="EF44" s="1389"/>
      <c r="EG44" s="1346"/>
      <c r="EH44" s="1346"/>
      <c r="EI44" s="1392"/>
      <c r="EJ44" s="1455"/>
      <c r="EK44" s="1346"/>
      <c r="EL44" s="1346">
        <v>1</v>
      </c>
      <c r="EM44" s="1346">
        <v>1</v>
      </c>
      <c r="EN44" s="1346">
        <v>1</v>
      </c>
      <c r="EO44" s="1346">
        <v>1</v>
      </c>
      <c r="EP44" s="1392">
        <v>1</v>
      </c>
      <c r="EQ44" s="1346">
        <v>1</v>
      </c>
      <c r="ER44" s="1346"/>
      <c r="ES44" s="1346"/>
      <c r="ET44" s="1346"/>
      <c r="EU44" s="1504"/>
      <c r="EV44" s="1504"/>
      <c r="EW44" s="1346"/>
      <c r="EX44" s="1410">
        <v>1</v>
      </c>
      <c r="EY44" s="1346"/>
      <c r="EZ44" s="1392"/>
      <c r="FA44" s="1392"/>
      <c r="FB44" s="1392"/>
      <c r="FC44" s="1392"/>
      <c r="FD44" s="1391"/>
      <c r="FE44" s="1346"/>
      <c r="FF44" s="218">
        <f t="shared" si="0"/>
        <v>0</v>
      </c>
      <c r="FG44" s="396">
        <f t="shared" si="1"/>
        <v>1</v>
      </c>
      <c r="FH44" s="396">
        <f t="shared" si="2"/>
        <v>28</v>
      </c>
      <c r="FI44" s="396">
        <f t="shared" si="3"/>
        <v>3</v>
      </c>
      <c r="FJ44" s="396">
        <f t="shared" si="4"/>
        <v>0</v>
      </c>
      <c r="FK44" s="396">
        <f t="shared" si="5"/>
        <v>18</v>
      </c>
      <c r="FL44" s="1291">
        <f t="shared" si="6"/>
        <v>50</v>
      </c>
      <c r="FM44" s="1347" t="str">
        <f t="shared" si="7"/>
        <v/>
      </c>
      <c r="FN44" s="1347" t="str">
        <f t="shared" si="8"/>
        <v/>
      </c>
      <c r="FO44" s="1347" t="str">
        <f t="shared" si="9"/>
        <v/>
      </c>
      <c r="FP44" s="1347" t="str">
        <f t="shared" si="10"/>
        <v/>
      </c>
      <c r="FQ44" s="1347" t="str">
        <f t="shared" si="11"/>
        <v/>
      </c>
      <c r="FR44" s="1347" t="str">
        <f t="shared" si="12"/>
        <v/>
      </c>
      <c r="FS44" s="1347">
        <f t="shared" si="13"/>
        <v>1</v>
      </c>
      <c r="FT44" s="1347" t="str">
        <f t="shared" si="14"/>
        <v/>
      </c>
      <c r="FU44" s="1347" t="str">
        <f t="shared" si="15"/>
        <v/>
      </c>
      <c r="FV44" s="1347" t="str">
        <f t="shared" si="16"/>
        <v/>
      </c>
      <c r="FW44" s="1347" t="str">
        <f t="shared" si="17"/>
        <v/>
      </c>
    </row>
    <row r="45" spans="1:179" ht="16.5" thickBot="1" x14ac:dyDescent="0.3">
      <c r="A45" s="1338">
        <v>33</v>
      </c>
      <c r="B45" s="1152" t="s">
        <v>1120</v>
      </c>
      <c r="C45" s="1288"/>
      <c r="D45" s="1346"/>
      <c r="E45" s="1400"/>
      <c r="F45" s="1514"/>
      <c r="G45" s="1346"/>
      <c r="H45" s="1346"/>
      <c r="I45" s="1346"/>
      <c r="J45" s="1346"/>
      <c r="K45" s="1346"/>
      <c r="L45" s="1346"/>
      <c r="M45" s="1346"/>
      <c r="N45" s="1346">
        <v>1</v>
      </c>
      <c r="O45" s="1346"/>
      <c r="P45" s="1400">
        <v>1</v>
      </c>
      <c r="Q45" s="1346"/>
      <c r="R45" s="1390">
        <v>1</v>
      </c>
      <c r="S45" s="1346"/>
      <c r="T45" s="1392"/>
      <c r="U45" s="1392"/>
      <c r="V45" s="1392"/>
      <c r="W45" s="1392"/>
      <c r="X45" s="1392"/>
      <c r="Y45" s="1392"/>
      <c r="Z45" s="1392"/>
      <c r="AA45" s="1392"/>
      <c r="AB45" s="1392">
        <v>1</v>
      </c>
      <c r="AC45" s="1393"/>
      <c r="AD45" s="1400"/>
      <c r="AE45" s="1390">
        <v>1</v>
      </c>
      <c r="AF45" s="1346"/>
      <c r="AG45" s="1392"/>
      <c r="AH45" s="1392">
        <v>1</v>
      </c>
      <c r="AI45" s="1346"/>
      <c r="AJ45" s="1392"/>
      <c r="AK45" s="1390">
        <v>1</v>
      </c>
      <c r="AL45" s="1392"/>
      <c r="AM45" s="1392"/>
      <c r="AN45" s="1392"/>
      <c r="AO45" s="1393"/>
      <c r="AP45" s="1391"/>
      <c r="AQ45" s="1392"/>
      <c r="AR45" s="1392"/>
      <c r="AS45" s="1392">
        <v>1</v>
      </c>
      <c r="AT45" s="1392"/>
      <c r="AU45" s="1392"/>
      <c r="AV45" s="1392"/>
      <c r="AW45" s="1392"/>
      <c r="AX45" s="1390">
        <v>1</v>
      </c>
      <c r="AY45" s="1392"/>
      <c r="AZ45" s="1392"/>
      <c r="BA45" s="1393">
        <v>1</v>
      </c>
      <c r="BB45" s="1391"/>
      <c r="BC45" s="1346"/>
      <c r="BD45" s="1346"/>
      <c r="BE45" s="1346"/>
      <c r="BF45" s="1346"/>
      <c r="BG45" s="1346"/>
      <c r="BH45" s="1504"/>
      <c r="BI45" s="1346"/>
      <c r="BJ45" s="1346"/>
      <c r="BK45" s="1393"/>
      <c r="BL45" s="1390">
        <v>1</v>
      </c>
      <c r="BM45" s="1392"/>
      <c r="BN45" s="1392"/>
      <c r="BO45" s="1504">
        <v>1</v>
      </c>
      <c r="BP45" s="1392"/>
      <c r="BQ45" s="1392"/>
      <c r="BR45" s="1392"/>
      <c r="BS45" s="1392"/>
      <c r="BT45" s="1392"/>
      <c r="BU45" s="1392"/>
      <c r="BV45" s="1392"/>
      <c r="BW45" s="1392"/>
      <c r="BX45" s="1392"/>
      <c r="BY45" s="1392"/>
      <c r="BZ45" s="1392"/>
      <c r="CA45" s="1392"/>
      <c r="CB45" s="1392">
        <v>1</v>
      </c>
      <c r="CC45" s="1392"/>
      <c r="CD45" s="1393"/>
      <c r="CE45" s="1421"/>
      <c r="CF45" s="1392"/>
      <c r="CG45" s="1392">
        <v>1</v>
      </c>
      <c r="CH45" s="1392"/>
      <c r="CI45" s="1392"/>
      <c r="CJ45" s="1390">
        <v>1</v>
      </c>
      <c r="CK45" s="1392"/>
      <c r="CL45" s="1392"/>
      <c r="CM45" s="1392">
        <v>1</v>
      </c>
      <c r="CN45" s="1392"/>
      <c r="CO45" s="1393">
        <v>1</v>
      </c>
      <c r="CP45" s="1391"/>
      <c r="CQ45" s="1392"/>
      <c r="CR45" s="1390">
        <v>1</v>
      </c>
      <c r="CS45" s="1392"/>
      <c r="CT45" s="1392"/>
      <c r="CU45" s="1390">
        <v>1</v>
      </c>
      <c r="CV45" s="1504"/>
      <c r="CW45" s="1392"/>
      <c r="CX45" s="1392"/>
      <c r="CY45" s="1392"/>
      <c r="CZ45" s="1392">
        <v>1</v>
      </c>
      <c r="DA45" s="1392"/>
      <c r="DB45" s="1421"/>
      <c r="DC45" s="1390">
        <v>1</v>
      </c>
      <c r="DD45" s="1392"/>
      <c r="DE45" s="1392"/>
      <c r="DF45" s="1392"/>
      <c r="DG45" s="1392"/>
      <c r="DH45" s="1392"/>
      <c r="DI45" s="1392"/>
      <c r="DJ45" s="1392"/>
      <c r="DK45" s="1392">
        <v>1</v>
      </c>
      <c r="DL45" s="1392"/>
      <c r="DM45" s="1392"/>
      <c r="DN45" s="1393"/>
      <c r="DO45" s="1391"/>
      <c r="DP45" s="1392">
        <v>1</v>
      </c>
      <c r="DQ45" s="1392"/>
      <c r="DR45" s="1564"/>
      <c r="DS45" s="1392"/>
      <c r="DT45" s="1410">
        <v>1</v>
      </c>
      <c r="DU45" s="1407"/>
      <c r="DV45" s="1407"/>
      <c r="DW45" s="1392"/>
      <c r="DX45" s="1407"/>
      <c r="DY45" s="1407"/>
      <c r="DZ45" s="1407"/>
      <c r="EA45" s="1407">
        <v>1</v>
      </c>
      <c r="EB45" s="1407"/>
      <c r="EC45" s="1394"/>
      <c r="ED45" s="1392"/>
      <c r="EE45" s="1391"/>
      <c r="EF45" s="1346"/>
      <c r="EG45" s="1389"/>
      <c r="EH45" s="1389"/>
      <c r="EI45" s="1346"/>
      <c r="EJ45" s="1455"/>
      <c r="EK45" s="1346"/>
      <c r="EL45" s="1346"/>
      <c r="EM45" s="1346"/>
      <c r="EN45" s="1346"/>
      <c r="EO45" s="1346"/>
      <c r="EP45" s="1392"/>
      <c r="EQ45" s="1346"/>
      <c r="ER45" s="1346"/>
      <c r="ES45" s="1346">
        <v>1</v>
      </c>
      <c r="ET45" s="1346"/>
      <c r="EU45" s="1504"/>
      <c r="EV45" s="1504"/>
      <c r="EW45" s="1346"/>
      <c r="EX45" s="1346"/>
      <c r="EY45" s="1346"/>
      <c r="EZ45" s="1392"/>
      <c r="FA45" s="1392"/>
      <c r="FB45" s="1392"/>
      <c r="FC45" s="1392"/>
      <c r="FD45" s="1391"/>
      <c r="FE45" s="1346"/>
      <c r="FF45" s="218">
        <f t="shared" si="0"/>
        <v>0</v>
      </c>
      <c r="FG45" s="396">
        <f t="shared" si="1"/>
        <v>24</v>
      </c>
      <c r="FH45" s="396">
        <f t="shared" si="2"/>
        <v>0</v>
      </c>
      <c r="FI45" s="396">
        <f t="shared" si="3"/>
        <v>2</v>
      </c>
      <c r="FJ45" s="396">
        <f t="shared" si="4"/>
        <v>0</v>
      </c>
      <c r="FK45" s="396">
        <f t="shared" si="5"/>
        <v>0</v>
      </c>
      <c r="FL45" s="1291">
        <f t="shared" si="6"/>
        <v>26</v>
      </c>
      <c r="FM45" s="1347" t="str">
        <f t="shared" si="7"/>
        <v/>
      </c>
      <c r="FN45" s="1347" t="str">
        <f t="shared" si="8"/>
        <v/>
      </c>
      <c r="FO45" s="1347" t="str">
        <f t="shared" si="9"/>
        <v/>
      </c>
      <c r="FP45" s="1347" t="str">
        <f t="shared" si="10"/>
        <v/>
      </c>
      <c r="FQ45" s="1347">
        <f t="shared" si="11"/>
        <v>1</v>
      </c>
      <c r="FR45" s="1347" t="str">
        <f t="shared" si="12"/>
        <v/>
      </c>
      <c r="FS45" s="1347" t="str">
        <f t="shared" si="13"/>
        <v/>
      </c>
      <c r="FT45" s="1347" t="str">
        <f t="shared" si="14"/>
        <v/>
      </c>
      <c r="FU45" s="1347" t="str">
        <f t="shared" si="15"/>
        <v/>
      </c>
      <c r="FV45" s="1347" t="str">
        <f t="shared" si="16"/>
        <v/>
      </c>
      <c r="FW45" s="1347" t="str">
        <f t="shared" si="17"/>
        <v/>
      </c>
    </row>
    <row r="46" spans="1:179" ht="16.5" thickBot="1" x14ac:dyDescent="0.3">
      <c r="A46" s="1338">
        <v>34</v>
      </c>
      <c r="B46" s="1152" t="s">
        <v>1097</v>
      </c>
      <c r="C46" s="1288">
        <v>1</v>
      </c>
      <c r="D46" s="1346"/>
      <c r="E46" s="1400"/>
      <c r="F46" s="1514"/>
      <c r="G46" s="1346"/>
      <c r="H46" s="1346"/>
      <c r="I46" s="1346"/>
      <c r="J46" s="1346"/>
      <c r="K46" s="1346"/>
      <c r="L46" s="1346"/>
      <c r="M46" s="1346"/>
      <c r="N46" s="1346"/>
      <c r="O46" s="1346"/>
      <c r="P46" s="1400"/>
      <c r="Q46" s="1346"/>
      <c r="R46" s="1346"/>
      <c r="S46" s="1346"/>
      <c r="T46" s="1392"/>
      <c r="U46" s="1392"/>
      <c r="V46" s="1392"/>
      <c r="W46" s="1392"/>
      <c r="X46" s="1392"/>
      <c r="Y46" s="1392"/>
      <c r="Z46" s="1392"/>
      <c r="AA46" s="1392"/>
      <c r="AB46" s="1392"/>
      <c r="AC46" s="1393"/>
      <c r="AD46" s="1400"/>
      <c r="AE46" s="1346"/>
      <c r="AF46" s="1346">
        <v>1</v>
      </c>
      <c r="AG46" s="1346"/>
      <c r="AH46" s="1346"/>
      <c r="AI46" s="1346">
        <v>1</v>
      </c>
      <c r="AJ46" s="1346"/>
      <c r="AK46" s="1346"/>
      <c r="AL46" s="1346"/>
      <c r="AM46" s="1346"/>
      <c r="AN46" s="1346"/>
      <c r="AO46" s="1393">
        <v>1</v>
      </c>
      <c r="AP46" s="1391"/>
      <c r="AQ46" s="1346"/>
      <c r="AR46" s="1346"/>
      <c r="AS46" s="1346"/>
      <c r="AT46" s="1346"/>
      <c r="AU46" s="1346"/>
      <c r="AV46" s="1346"/>
      <c r="AW46" s="1397">
        <v>1</v>
      </c>
      <c r="AX46" s="1392"/>
      <c r="AY46" s="1392">
        <v>1</v>
      </c>
      <c r="AZ46" s="1392"/>
      <c r="BA46" s="1393"/>
      <c r="BB46" s="1391"/>
      <c r="BC46" s="1346"/>
      <c r="BD46" s="1346"/>
      <c r="BE46" s="1346"/>
      <c r="BF46" s="1346"/>
      <c r="BG46" s="1346"/>
      <c r="BH46" s="1504">
        <v>1</v>
      </c>
      <c r="BI46" s="1346"/>
      <c r="BJ46" s="1346"/>
      <c r="BK46" s="1393">
        <v>1</v>
      </c>
      <c r="BL46" s="1391"/>
      <c r="BM46" s="1346">
        <v>1</v>
      </c>
      <c r="BN46" s="1346"/>
      <c r="BO46" s="1504">
        <v>1</v>
      </c>
      <c r="BP46" s="1389"/>
      <c r="BQ46" s="1346">
        <v>1</v>
      </c>
      <c r="BR46" s="1346"/>
      <c r="BS46" s="1346"/>
      <c r="BT46" s="1346"/>
      <c r="BU46" s="1346"/>
      <c r="BV46" s="1346"/>
      <c r="BW46" s="1346"/>
      <c r="BX46" s="1346"/>
      <c r="BY46" s="1346"/>
      <c r="BZ46" s="1346"/>
      <c r="CA46" s="1346"/>
      <c r="CB46" s="1346"/>
      <c r="CC46" s="1397"/>
      <c r="CD46" s="1393"/>
      <c r="CE46" s="1391">
        <v>1</v>
      </c>
      <c r="CF46" s="1346"/>
      <c r="CG46" s="1346"/>
      <c r="CH46" s="1346">
        <v>1</v>
      </c>
      <c r="CI46" s="1346">
        <v>1</v>
      </c>
      <c r="CJ46" s="1346"/>
      <c r="CK46" s="1346"/>
      <c r="CL46" s="1346"/>
      <c r="CM46" s="1346"/>
      <c r="CN46" s="1346"/>
      <c r="CO46" s="1393"/>
      <c r="CP46" s="1391"/>
      <c r="CQ46" s="1346"/>
      <c r="CR46" s="1346"/>
      <c r="CS46" s="1397">
        <v>1</v>
      </c>
      <c r="CT46" s="1346"/>
      <c r="CU46" s="1346"/>
      <c r="CV46" s="1504"/>
      <c r="CW46" s="1346"/>
      <c r="CX46" s="1346"/>
      <c r="CY46" s="1346"/>
      <c r="CZ46" s="1346"/>
      <c r="DA46" s="1346">
        <v>1</v>
      </c>
      <c r="DB46" s="1391">
        <v>1</v>
      </c>
      <c r="DC46" s="1346"/>
      <c r="DD46" s="1346">
        <v>1</v>
      </c>
      <c r="DE46" s="1346"/>
      <c r="DF46" s="1346"/>
      <c r="DG46" s="1346"/>
      <c r="DH46" s="1392"/>
      <c r="DI46" s="1410">
        <v>1</v>
      </c>
      <c r="DJ46" s="1392"/>
      <c r="DK46" s="1392"/>
      <c r="DL46" s="1392">
        <v>1</v>
      </c>
      <c r="DM46" s="1392">
        <v>1</v>
      </c>
      <c r="DN46" s="1392"/>
      <c r="DO46" s="1391"/>
      <c r="DP46" s="1346"/>
      <c r="DQ46" s="1346"/>
      <c r="DR46" s="1564"/>
      <c r="DS46" s="1346"/>
      <c r="DT46" s="1346"/>
      <c r="DU46" s="1346"/>
      <c r="DV46" s="1346"/>
      <c r="DW46" s="1346"/>
      <c r="DX46" s="1346"/>
      <c r="DY46" s="1346"/>
      <c r="DZ46" s="1346"/>
      <c r="EA46" s="1346"/>
      <c r="EB46" s="1346"/>
      <c r="EC46" s="1346"/>
      <c r="ED46" s="1393"/>
      <c r="EE46" s="1391"/>
      <c r="EF46" s="1389"/>
      <c r="EG46" s="1346"/>
      <c r="EH46" s="1346"/>
      <c r="EI46" s="1346"/>
      <c r="EJ46" s="1455"/>
      <c r="EK46" s="1346"/>
      <c r="EL46" s="1346">
        <v>1</v>
      </c>
      <c r="EM46" s="1346"/>
      <c r="EN46" s="1346"/>
      <c r="EO46" s="1346"/>
      <c r="EP46" s="1392"/>
      <c r="EQ46" s="1346"/>
      <c r="ER46" s="1346"/>
      <c r="ES46" s="1346"/>
      <c r="ET46" s="1346"/>
      <c r="EU46" s="1504"/>
      <c r="EV46" s="1504"/>
      <c r="EW46" s="1346"/>
      <c r="EX46" s="1346">
        <v>1</v>
      </c>
      <c r="EY46" s="1346"/>
      <c r="EZ46" s="1392"/>
      <c r="FA46" s="1392"/>
      <c r="FB46" s="1392"/>
      <c r="FC46" s="1392"/>
      <c r="FD46" s="1391"/>
      <c r="FE46" s="1346"/>
      <c r="FF46" s="218">
        <f t="shared" si="0"/>
        <v>2</v>
      </c>
      <c r="FG46" s="396">
        <f t="shared" si="1"/>
        <v>0</v>
      </c>
      <c r="FH46" s="396">
        <f t="shared" si="2"/>
        <v>18</v>
      </c>
      <c r="FI46" s="396">
        <f t="shared" si="3"/>
        <v>2</v>
      </c>
      <c r="FJ46" s="396">
        <f t="shared" si="4"/>
        <v>0</v>
      </c>
      <c r="FK46" s="396">
        <f t="shared" si="5"/>
        <v>2</v>
      </c>
      <c r="FL46" s="1291">
        <f t="shared" si="6"/>
        <v>24</v>
      </c>
      <c r="FM46" s="1347" t="str">
        <f t="shared" si="7"/>
        <v/>
      </c>
      <c r="FN46" s="1347" t="str">
        <f t="shared" si="8"/>
        <v/>
      </c>
      <c r="FO46" s="1347" t="str">
        <f t="shared" si="9"/>
        <v/>
      </c>
      <c r="FP46" s="1347" t="str">
        <f t="shared" si="10"/>
        <v/>
      </c>
      <c r="FQ46" s="1347">
        <f t="shared" si="11"/>
        <v>1</v>
      </c>
      <c r="FR46" s="1347" t="str">
        <f t="shared" si="12"/>
        <v/>
      </c>
      <c r="FS46" s="1347" t="str">
        <f t="shared" si="13"/>
        <v/>
      </c>
      <c r="FT46" s="1347" t="str">
        <f t="shared" si="14"/>
        <v/>
      </c>
      <c r="FU46" s="1347" t="str">
        <f t="shared" si="15"/>
        <v/>
      </c>
      <c r="FV46" s="1347" t="str">
        <f t="shared" si="16"/>
        <v/>
      </c>
      <c r="FW46" s="1347" t="str">
        <f t="shared" si="17"/>
        <v/>
      </c>
    </row>
    <row r="47" spans="1:179" ht="16.5" thickBot="1" x14ac:dyDescent="0.3">
      <c r="A47" s="1338">
        <v>35</v>
      </c>
      <c r="B47" s="1152" t="s">
        <v>154</v>
      </c>
      <c r="C47" s="1288"/>
      <c r="D47" s="1346"/>
      <c r="E47" s="1400"/>
      <c r="F47" s="1514"/>
      <c r="G47" s="1346"/>
      <c r="H47" s="1346"/>
      <c r="I47" s="1346"/>
      <c r="J47" s="1346"/>
      <c r="K47" s="1346"/>
      <c r="L47" s="1346"/>
      <c r="M47" s="1346"/>
      <c r="N47" s="1346"/>
      <c r="O47" s="1346"/>
      <c r="P47" s="1400"/>
      <c r="Q47" s="1346"/>
      <c r="R47" s="1346"/>
      <c r="S47" s="1346"/>
      <c r="T47" s="1392">
        <v>1</v>
      </c>
      <c r="U47" s="1392">
        <v>1</v>
      </c>
      <c r="V47" s="1392">
        <v>1</v>
      </c>
      <c r="W47" s="1392">
        <v>1</v>
      </c>
      <c r="X47" s="1392">
        <v>1</v>
      </c>
      <c r="Y47" s="1392">
        <v>1</v>
      </c>
      <c r="Z47" s="1392">
        <v>1</v>
      </c>
      <c r="AA47" s="1392">
        <v>1</v>
      </c>
      <c r="AB47" s="1392"/>
      <c r="AC47" s="1393"/>
      <c r="AD47" s="1400"/>
      <c r="AE47" s="1346"/>
      <c r="AF47" s="1346"/>
      <c r="AG47" s="1346"/>
      <c r="AH47" s="1346"/>
      <c r="AI47" s="1346"/>
      <c r="AJ47" s="1346"/>
      <c r="AK47" s="1346"/>
      <c r="AL47" s="1346"/>
      <c r="AM47" s="1346"/>
      <c r="AN47" s="1346"/>
      <c r="AO47" s="1393"/>
      <c r="AP47" s="1391"/>
      <c r="AQ47" s="1346"/>
      <c r="AR47" s="1346"/>
      <c r="AS47" s="1346"/>
      <c r="AT47" s="1346"/>
      <c r="AU47" s="1346"/>
      <c r="AV47" s="1346"/>
      <c r="AW47" s="1392"/>
      <c r="AX47" s="1392"/>
      <c r="AY47" s="1392"/>
      <c r="AZ47" s="1392"/>
      <c r="BA47" s="1393"/>
      <c r="BB47" s="1346"/>
      <c r="BC47" s="1389"/>
      <c r="BD47" s="1346"/>
      <c r="BE47" s="1346"/>
      <c r="BF47" s="1346"/>
      <c r="BG47" s="1389"/>
      <c r="BH47" s="1504"/>
      <c r="BI47" s="1346"/>
      <c r="BJ47" s="1346"/>
      <c r="BK47" s="1393"/>
      <c r="BL47" s="1391"/>
      <c r="BM47" s="1346"/>
      <c r="BN47" s="1346"/>
      <c r="BO47" s="1504"/>
      <c r="BP47" s="1389"/>
      <c r="BQ47" s="1346"/>
      <c r="BR47" s="1346"/>
      <c r="BS47" s="1346"/>
      <c r="BT47" s="1346"/>
      <c r="BU47" s="1346"/>
      <c r="BV47" s="1346"/>
      <c r="BW47" s="1346"/>
      <c r="BX47" s="1346"/>
      <c r="BY47" s="1346"/>
      <c r="BZ47" s="1346"/>
      <c r="CA47" s="1346"/>
      <c r="CB47" s="1346"/>
      <c r="CC47" s="1346"/>
      <c r="CD47" s="1393"/>
      <c r="CE47" s="1391"/>
      <c r="CF47" s="1346"/>
      <c r="CG47" s="1346"/>
      <c r="CH47" s="1346"/>
      <c r="CI47" s="1346"/>
      <c r="CJ47" s="1346"/>
      <c r="CK47" s="1346"/>
      <c r="CL47" s="1346"/>
      <c r="CM47" s="1346"/>
      <c r="CN47" s="1346"/>
      <c r="CO47" s="1393"/>
      <c r="CP47" s="1391"/>
      <c r="CQ47" s="1346"/>
      <c r="CR47" s="1346"/>
      <c r="CS47" s="1392"/>
      <c r="CT47" s="1346"/>
      <c r="CU47" s="1346"/>
      <c r="CV47" s="1504"/>
      <c r="CW47" s="1346"/>
      <c r="CX47" s="1346"/>
      <c r="CY47" s="1346"/>
      <c r="CZ47" s="1346"/>
      <c r="DA47" s="1346"/>
      <c r="DB47" s="1391"/>
      <c r="DC47" s="1346"/>
      <c r="DD47" s="1346"/>
      <c r="DE47" s="1346"/>
      <c r="DF47" s="1346"/>
      <c r="DG47" s="1346"/>
      <c r="DH47" s="1392"/>
      <c r="DI47" s="1392"/>
      <c r="DJ47" s="1392"/>
      <c r="DK47" s="1392"/>
      <c r="DL47" s="1392"/>
      <c r="DM47" s="1392"/>
      <c r="DN47" s="1393"/>
      <c r="DO47" s="1391"/>
      <c r="DP47" s="1346"/>
      <c r="DQ47" s="1346"/>
      <c r="DR47" s="1564"/>
      <c r="DS47" s="1346"/>
      <c r="DT47" s="1346"/>
      <c r="DU47" s="1346"/>
      <c r="DV47" s="1346"/>
      <c r="DW47" s="1346"/>
      <c r="DX47" s="1346"/>
      <c r="DY47" s="1346"/>
      <c r="DZ47" s="1346"/>
      <c r="EA47" s="1346"/>
      <c r="EB47" s="1346"/>
      <c r="EC47" s="1346"/>
      <c r="ED47" s="1393"/>
      <c r="EE47" s="1391">
        <v>1</v>
      </c>
      <c r="EF47" s="1389"/>
      <c r="EG47" s="1346"/>
      <c r="EH47" s="1346"/>
      <c r="EI47" s="1346"/>
      <c r="EJ47" s="1455"/>
      <c r="EK47" s="1346"/>
      <c r="EL47" s="1346"/>
      <c r="EM47" s="1346"/>
      <c r="EN47" s="1346"/>
      <c r="EO47" s="1346"/>
      <c r="EP47" s="1392"/>
      <c r="EQ47" s="1346"/>
      <c r="ER47" s="1346"/>
      <c r="ES47" s="1346"/>
      <c r="ET47" s="1346"/>
      <c r="EU47" s="1504"/>
      <c r="EV47" s="1504"/>
      <c r="EW47" s="1346"/>
      <c r="EX47" s="1346"/>
      <c r="EY47" s="1346"/>
      <c r="EZ47" s="1392"/>
      <c r="FA47" s="1392"/>
      <c r="FB47" s="1392"/>
      <c r="FC47" s="1392"/>
      <c r="FD47" s="1391"/>
      <c r="FE47" s="1346"/>
      <c r="FF47" s="218">
        <f t="shared" si="0"/>
        <v>0</v>
      </c>
      <c r="FG47" s="396">
        <f t="shared" si="1"/>
        <v>0</v>
      </c>
      <c r="FH47" s="396">
        <f t="shared" si="2"/>
        <v>1</v>
      </c>
      <c r="FI47" s="396">
        <f t="shared" si="3"/>
        <v>0</v>
      </c>
      <c r="FJ47" s="396">
        <f t="shared" si="4"/>
        <v>0</v>
      </c>
      <c r="FK47" s="396">
        <f t="shared" si="5"/>
        <v>8</v>
      </c>
      <c r="FL47" s="1291">
        <f t="shared" si="6"/>
        <v>9</v>
      </c>
      <c r="FM47" s="1347" t="str">
        <f t="shared" si="7"/>
        <v/>
      </c>
      <c r="FN47" s="1347" t="str">
        <f t="shared" si="8"/>
        <v/>
      </c>
      <c r="FO47" s="1347">
        <f t="shared" si="9"/>
        <v>1</v>
      </c>
      <c r="FP47" s="1347" t="str">
        <f t="shared" si="10"/>
        <v/>
      </c>
      <c r="FQ47" s="1347" t="str">
        <f t="shared" si="11"/>
        <v/>
      </c>
      <c r="FR47" s="1347" t="str">
        <f t="shared" si="12"/>
        <v/>
      </c>
      <c r="FS47" s="1347" t="str">
        <f t="shared" si="13"/>
        <v/>
      </c>
      <c r="FT47" s="1347" t="str">
        <f t="shared" si="14"/>
        <v/>
      </c>
      <c r="FU47" s="1347" t="str">
        <f t="shared" si="15"/>
        <v/>
      </c>
      <c r="FV47" s="1347" t="str">
        <f t="shared" si="16"/>
        <v/>
      </c>
      <c r="FW47" s="1347" t="str">
        <f t="shared" si="17"/>
        <v/>
      </c>
    </row>
    <row r="48" spans="1:179" ht="16.5" thickBot="1" x14ac:dyDescent="0.3">
      <c r="A48" s="1338"/>
      <c r="B48" s="1358" t="s">
        <v>1793</v>
      </c>
      <c r="C48" s="1288"/>
      <c r="D48" s="1346"/>
      <c r="E48" s="1400"/>
      <c r="F48" s="1514"/>
      <c r="G48" s="1346"/>
      <c r="H48" s="1346"/>
      <c r="I48" s="1346"/>
      <c r="J48" s="1346"/>
      <c r="K48" s="1346"/>
      <c r="L48" s="1346"/>
      <c r="M48" s="1346"/>
      <c r="N48" s="1346"/>
      <c r="O48" s="1346"/>
      <c r="P48" s="1400"/>
      <c r="Q48" s="1346"/>
      <c r="R48" s="1346"/>
      <c r="S48" s="1346"/>
      <c r="T48" s="1392"/>
      <c r="U48" s="1392"/>
      <c r="V48" s="1392"/>
      <c r="W48" s="1392"/>
      <c r="X48" s="1392"/>
      <c r="Y48" s="1392"/>
      <c r="Z48" s="1392"/>
      <c r="AA48" s="1392"/>
      <c r="AB48" s="1392"/>
      <c r="AC48" s="1393"/>
      <c r="AD48" s="1400"/>
      <c r="AE48" s="1346"/>
      <c r="AF48" s="1399"/>
      <c r="AG48" s="1399"/>
      <c r="AH48" s="1346"/>
      <c r="AI48" s="1399"/>
      <c r="AJ48" s="1346"/>
      <c r="AK48" s="1346"/>
      <c r="AL48" s="1346"/>
      <c r="AM48" s="1346"/>
      <c r="AN48" s="1346"/>
      <c r="AO48" s="1393">
        <v>1</v>
      </c>
      <c r="AP48" s="1391"/>
      <c r="AQ48" s="1346"/>
      <c r="AR48" s="1346"/>
      <c r="AS48" s="1346"/>
      <c r="AT48" s="1346"/>
      <c r="AU48" s="1346"/>
      <c r="AV48" s="1346"/>
      <c r="AW48" s="1392"/>
      <c r="AX48" s="1392"/>
      <c r="AY48" s="1392"/>
      <c r="AZ48" s="1392"/>
      <c r="BA48" s="1393"/>
      <c r="BB48" s="1346"/>
      <c r="BC48" s="1389"/>
      <c r="BD48" s="1346"/>
      <c r="BE48" s="1346"/>
      <c r="BF48" s="1346"/>
      <c r="BG48" s="1389"/>
      <c r="BH48" s="1504"/>
      <c r="BI48" s="1346"/>
      <c r="BJ48" s="1346"/>
      <c r="BK48" s="1393"/>
      <c r="BL48" s="1391"/>
      <c r="BM48" s="1346"/>
      <c r="BN48" s="1346"/>
      <c r="BO48" s="1504"/>
      <c r="BP48" s="1389"/>
      <c r="BQ48" s="1346"/>
      <c r="BR48" s="1346"/>
      <c r="BS48" s="1346"/>
      <c r="BT48" s="1346"/>
      <c r="BU48" s="1346"/>
      <c r="BV48" s="1346"/>
      <c r="BW48" s="1346"/>
      <c r="BX48" s="1346"/>
      <c r="BY48" s="1346"/>
      <c r="BZ48" s="1346"/>
      <c r="CA48" s="1346"/>
      <c r="CB48" s="1346"/>
      <c r="CC48" s="1346"/>
      <c r="CD48" s="1393"/>
      <c r="CE48" s="1391"/>
      <c r="CF48" s="1346"/>
      <c r="CG48" s="1346"/>
      <c r="CH48" s="1346"/>
      <c r="CI48" s="1346"/>
      <c r="CJ48" s="1346"/>
      <c r="CK48" s="1346"/>
      <c r="CL48" s="1346"/>
      <c r="CM48" s="1394"/>
      <c r="CN48" s="1346"/>
      <c r="CO48" s="1393"/>
      <c r="CP48" s="1391"/>
      <c r="CQ48" s="1346"/>
      <c r="CR48" s="1346"/>
      <c r="CS48" s="1392"/>
      <c r="CT48" s="1346"/>
      <c r="CU48" s="1346"/>
      <c r="CV48" s="1504"/>
      <c r="CW48" s="1346"/>
      <c r="CX48" s="1346"/>
      <c r="CY48" s="1346"/>
      <c r="CZ48" s="1346"/>
      <c r="DA48" s="1346"/>
      <c r="DB48" s="1391"/>
      <c r="DC48" s="1346"/>
      <c r="DD48" s="1346"/>
      <c r="DE48" s="1346"/>
      <c r="DF48" s="1346"/>
      <c r="DG48" s="1346"/>
      <c r="DH48" s="1392"/>
      <c r="DI48" s="1392"/>
      <c r="DJ48" s="1392"/>
      <c r="DK48" s="1392"/>
      <c r="DL48" s="1392"/>
      <c r="DM48" s="1392"/>
      <c r="DN48" s="1393"/>
      <c r="DO48" s="1391"/>
      <c r="DP48" s="1346"/>
      <c r="DQ48" s="1346"/>
      <c r="DR48" s="1564"/>
      <c r="DS48" s="1346"/>
      <c r="DT48" s="1346"/>
      <c r="DU48" s="1346"/>
      <c r="DV48" s="1346"/>
      <c r="DW48" s="1346"/>
      <c r="DX48" s="1346"/>
      <c r="DY48" s="1346"/>
      <c r="DZ48" s="1346"/>
      <c r="EA48" s="1346"/>
      <c r="EB48" s="1346"/>
      <c r="EC48" s="1346"/>
      <c r="ED48" s="1393"/>
      <c r="EE48" s="1391"/>
      <c r="EF48" s="1389"/>
      <c r="EG48" s="1346"/>
      <c r="EH48" s="1346"/>
      <c r="EI48" s="1346"/>
      <c r="EJ48" s="1455"/>
      <c r="EK48" s="1346"/>
      <c r="EL48" s="1346"/>
      <c r="EM48" s="1346"/>
      <c r="EN48" s="1346"/>
      <c r="EO48" s="1346"/>
      <c r="EP48" s="1392"/>
      <c r="EQ48" s="1346"/>
      <c r="ER48" s="1346"/>
      <c r="ES48" s="1346"/>
      <c r="ET48" s="1346"/>
      <c r="EU48" s="1504"/>
      <c r="EV48" s="1504"/>
      <c r="EW48" s="1346"/>
      <c r="EX48" s="1346"/>
      <c r="EY48" s="1346"/>
      <c r="EZ48" s="1392"/>
      <c r="FA48" s="1392"/>
      <c r="FB48" s="1392"/>
      <c r="FC48" s="1392"/>
      <c r="FD48" s="1391"/>
      <c r="FE48" s="1346"/>
      <c r="FF48" s="218">
        <f t="shared" si="0"/>
        <v>0</v>
      </c>
      <c r="FG48" s="396">
        <f t="shared" si="1"/>
        <v>0</v>
      </c>
      <c r="FH48" s="396">
        <f t="shared" si="2"/>
        <v>1</v>
      </c>
      <c r="FI48" s="396">
        <f t="shared" si="3"/>
        <v>0</v>
      </c>
      <c r="FJ48" s="396">
        <f t="shared" si="4"/>
        <v>0</v>
      </c>
      <c r="FK48" s="396">
        <f t="shared" si="5"/>
        <v>0</v>
      </c>
      <c r="FL48" s="1291">
        <f t="shared" si="6"/>
        <v>1</v>
      </c>
      <c r="FM48" s="1347"/>
      <c r="FN48" s="1347"/>
      <c r="FO48" s="1347"/>
      <c r="FP48" s="1347"/>
      <c r="FQ48" s="1347"/>
      <c r="FR48" s="1347"/>
      <c r="FS48" s="1347"/>
      <c r="FT48" s="1347"/>
      <c r="FU48" s="1347"/>
      <c r="FV48" s="1347"/>
      <c r="FW48" s="1347"/>
    </row>
    <row r="49" spans="1:179" ht="16.5" thickBot="1" x14ac:dyDescent="0.3">
      <c r="A49" s="1338">
        <v>36</v>
      </c>
      <c r="B49" s="1152" t="s">
        <v>79</v>
      </c>
      <c r="C49" s="1389"/>
      <c r="D49" s="1346"/>
      <c r="E49" s="1400"/>
      <c r="F49" s="1514"/>
      <c r="G49" s="1346"/>
      <c r="H49" s="1346"/>
      <c r="I49" s="1346"/>
      <c r="J49" s="1346"/>
      <c r="K49" s="1346"/>
      <c r="L49" s="1346"/>
      <c r="M49" s="1346"/>
      <c r="N49" s="1346"/>
      <c r="O49" s="1346"/>
      <c r="P49" s="1400"/>
      <c r="Q49" s="1346"/>
      <c r="R49" s="1346"/>
      <c r="S49" s="1346"/>
      <c r="T49" s="1392"/>
      <c r="U49" s="1392"/>
      <c r="V49" s="1392"/>
      <c r="W49" s="1392"/>
      <c r="X49" s="1392"/>
      <c r="Y49" s="1392"/>
      <c r="Z49" s="1392"/>
      <c r="AA49" s="1392"/>
      <c r="AB49" s="1392"/>
      <c r="AC49" s="1393"/>
      <c r="AD49" s="1400"/>
      <c r="AE49" s="1346"/>
      <c r="AF49" s="1399"/>
      <c r="AG49" s="1399"/>
      <c r="AH49" s="1346"/>
      <c r="AI49" s="1399"/>
      <c r="AJ49" s="1346"/>
      <c r="AK49" s="1346"/>
      <c r="AL49" s="1346"/>
      <c r="AM49" s="1346"/>
      <c r="AN49" s="1346"/>
      <c r="AO49" s="1393"/>
      <c r="AP49" s="1391"/>
      <c r="AQ49" s="1346"/>
      <c r="AR49" s="1346"/>
      <c r="AS49" s="1346"/>
      <c r="AT49" s="1346"/>
      <c r="AU49" s="1346"/>
      <c r="AV49" s="1346"/>
      <c r="AW49" s="1392"/>
      <c r="AX49" s="1392"/>
      <c r="AY49" s="1392"/>
      <c r="AZ49" s="1392"/>
      <c r="BA49" s="1393"/>
      <c r="BB49" s="1346"/>
      <c r="BC49" s="1390">
        <v>1</v>
      </c>
      <c r="BD49" s="1346"/>
      <c r="BE49" s="1346"/>
      <c r="BF49" s="1346"/>
      <c r="BG49" s="1389"/>
      <c r="BH49" s="1504"/>
      <c r="BI49" s="1346"/>
      <c r="BJ49" s="1346"/>
      <c r="BK49" s="1393"/>
      <c r="BL49" s="1391"/>
      <c r="BM49" s="1346"/>
      <c r="BN49" s="1346"/>
      <c r="BO49" s="1504">
        <v>1</v>
      </c>
      <c r="BP49" s="1389"/>
      <c r="BQ49" s="1346"/>
      <c r="BR49" s="1346"/>
      <c r="BS49" s="1346"/>
      <c r="BT49" s="1346"/>
      <c r="BU49" s="1346"/>
      <c r="BV49" s="1346"/>
      <c r="BW49" s="1346"/>
      <c r="BX49" s="1346"/>
      <c r="BY49" s="1346"/>
      <c r="BZ49" s="1346"/>
      <c r="CA49" s="1346"/>
      <c r="CB49" s="1346"/>
      <c r="CC49" s="1346"/>
      <c r="CD49" s="1393"/>
      <c r="CE49" s="1391"/>
      <c r="CF49" s="1346"/>
      <c r="CG49" s="1346"/>
      <c r="CH49" s="1346"/>
      <c r="CI49" s="1346">
        <v>1</v>
      </c>
      <c r="CJ49" s="1346"/>
      <c r="CK49" s="1346"/>
      <c r="CL49" s="1346"/>
      <c r="CM49" s="1394"/>
      <c r="CN49" s="1346"/>
      <c r="CO49" s="1393"/>
      <c r="CP49" s="1391"/>
      <c r="CQ49" s="1346"/>
      <c r="CR49" s="1346"/>
      <c r="CS49" s="1392"/>
      <c r="CT49" s="1346"/>
      <c r="CU49" s="1346"/>
      <c r="CV49" s="1504"/>
      <c r="CW49" s="1346"/>
      <c r="CX49" s="1346"/>
      <c r="CY49" s="1346"/>
      <c r="CZ49" s="1346"/>
      <c r="DA49" s="1346"/>
      <c r="DB49" s="1391"/>
      <c r="DC49" s="1346"/>
      <c r="DD49" s="1346"/>
      <c r="DE49" s="1346"/>
      <c r="DF49" s="1346"/>
      <c r="DG49" s="1346"/>
      <c r="DH49" s="1392"/>
      <c r="DI49" s="1392"/>
      <c r="DJ49" s="1392"/>
      <c r="DK49" s="1392"/>
      <c r="DL49" s="1392"/>
      <c r="DM49" s="1392"/>
      <c r="DN49" s="1393"/>
      <c r="DO49" s="1391"/>
      <c r="DP49" s="1346"/>
      <c r="DQ49" s="1346"/>
      <c r="DR49" s="1564"/>
      <c r="DS49" s="1346"/>
      <c r="DT49" s="1346"/>
      <c r="DU49" s="1346"/>
      <c r="DV49" s="1346"/>
      <c r="DW49" s="1346"/>
      <c r="DX49" s="1346"/>
      <c r="DY49" s="1346"/>
      <c r="DZ49" s="1346"/>
      <c r="EA49" s="1346"/>
      <c r="EB49" s="1346"/>
      <c r="EC49" s="1346"/>
      <c r="ED49" s="1393"/>
      <c r="EE49" s="1391"/>
      <c r="EF49" s="1389"/>
      <c r="EG49" s="1346"/>
      <c r="EH49" s="1346"/>
      <c r="EI49" s="1346"/>
      <c r="EJ49" s="1455"/>
      <c r="EK49" s="1346"/>
      <c r="EL49" s="1346"/>
      <c r="EM49" s="1346"/>
      <c r="EN49" s="1346"/>
      <c r="EO49" s="1346"/>
      <c r="EP49" s="1392"/>
      <c r="EQ49" s="1346"/>
      <c r="ER49" s="1346"/>
      <c r="ES49" s="1346"/>
      <c r="ET49" s="1346"/>
      <c r="EU49" s="1504"/>
      <c r="EV49" s="1504"/>
      <c r="EW49" s="1346"/>
      <c r="EX49" s="1346"/>
      <c r="EY49" s="1346"/>
      <c r="EZ49" s="1392"/>
      <c r="FA49" s="1392"/>
      <c r="FB49" s="1392"/>
      <c r="FC49" s="1392"/>
      <c r="FD49" s="1391"/>
      <c r="FE49" s="1346"/>
      <c r="FF49" s="218">
        <f t="shared" si="0"/>
        <v>2</v>
      </c>
      <c r="FG49" s="396">
        <f t="shared" si="1"/>
        <v>0</v>
      </c>
      <c r="FH49" s="396">
        <f t="shared" si="2"/>
        <v>0</v>
      </c>
      <c r="FI49" s="396">
        <f t="shared" si="3"/>
        <v>1</v>
      </c>
      <c r="FJ49" s="396">
        <f t="shared" si="4"/>
        <v>0</v>
      </c>
      <c r="FK49" s="396">
        <f t="shared" si="5"/>
        <v>0</v>
      </c>
      <c r="FL49" s="1291">
        <f t="shared" si="6"/>
        <v>3</v>
      </c>
      <c r="FM49" s="1347" t="str">
        <f t="shared" si="7"/>
        <v/>
      </c>
      <c r="FN49" s="1347">
        <f t="shared" si="8"/>
        <v>1</v>
      </c>
      <c r="FO49" s="1347" t="str">
        <f t="shared" si="9"/>
        <v/>
      </c>
      <c r="FP49" s="1347" t="str">
        <f t="shared" si="10"/>
        <v/>
      </c>
      <c r="FQ49" s="1347" t="str">
        <f t="shared" si="11"/>
        <v/>
      </c>
      <c r="FR49" s="1347" t="str">
        <f t="shared" si="12"/>
        <v/>
      </c>
      <c r="FS49" s="1347" t="str">
        <f t="shared" si="13"/>
        <v/>
      </c>
      <c r="FT49" s="1347" t="str">
        <f t="shared" si="14"/>
        <v/>
      </c>
      <c r="FU49" s="1347" t="str">
        <f t="shared" si="15"/>
        <v/>
      </c>
      <c r="FV49" s="1347" t="str">
        <f t="shared" si="16"/>
        <v/>
      </c>
      <c r="FW49" s="1347" t="str">
        <f t="shared" si="17"/>
        <v/>
      </c>
    </row>
    <row r="50" spans="1:179" ht="16.5" thickBot="1" x14ac:dyDescent="0.3">
      <c r="A50" s="1338">
        <v>37</v>
      </c>
      <c r="B50" s="1152" t="s">
        <v>417</v>
      </c>
      <c r="C50" s="1288"/>
      <c r="D50" s="1346"/>
      <c r="E50" s="1400"/>
      <c r="F50" s="1514"/>
      <c r="G50" s="1346"/>
      <c r="H50" s="1346"/>
      <c r="I50" s="1346"/>
      <c r="J50" s="1346"/>
      <c r="K50" s="1346"/>
      <c r="L50" s="1346"/>
      <c r="M50" s="1346"/>
      <c r="N50" s="1346"/>
      <c r="O50" s="1346"/>
      <c r="P50" s="1400"/>
      <c r="Q50" s="1346"/>
      <c r="R50" s="1346"/>
      <c r="S50" s="1346"/>
      <c r="T50" s="1392"/>
      <c r="U50" s="1392"/>
      <c r="V50" s="1392"/>
      <c r="W50" s="1392"/>
      <c r="X50" s="1392"/>
      <c r="Y50" s="1392"/>
      <c r="Z50" s="1392"/>
      <c r="AA50" s="1392"/>
      <c r="AB50" s="1392"/>
      <c r="AC50" s="1393"/>
      <c r="AD50" s="1400"/>
      <c r="AE50" s="1346"/>
      <c r="AF50" s="1346"/>
      <c r="AG50" s="1346"/>
      <c r="AH50" s="1346"/>
      <c r="AI50" s="1346"/>
      <c r="AJ50" s="1346"/>
      <c r="AK50" s="1346"/>
      <c r="AL50" s="1346"/>
      <c r="AM50" s="1346"/>
      <c r="AN50" s="1346"/>
      <c r="AO50" s="1393"/>
      <c r="AP50" s="1391"/>
      <c r="AQ50" s="1346"/>
      <c r="AR50" s="1346"/>
      <c r="AS50" s="1346"/>
      <c r="AT50" s="1346"/>
      <c r="AU50" s="1346"/>
      <c r="AV50" s="1346"/>
      <c r="AW50" s="1392"/>
      <c r="AX50" s="1392"/>
      <c r="AY50" s="1392"/>
      <c r="AZ50" s="1392"/>
      <c r="BA50" s="1393"/>
      <c r="BB50" s="1346"/>
      <c r="BC50" s="1389"/>
      <c r="BD50" s="1346"/>
      <c r="BE50" s="1346"/>
      <c r="BF50" s="1346"/>
      <c r="BG50" s="1389"/>
      <c r="BH50" s="1504"/>
      <c r="BI50" s="1346"/>
      <c r="BJ50" s="1346"/>
      <c r="BK50" s="1393"/>
      <c r="BL50" s="1391"/>
      <c r="BM50" s="1346"/>
      <c r="BN50" s="1346"/>
      <c r="BO50" s="1504">
        <v>1</v>
      </c>
      <c r="BP50" s="1389"/>
      <c r="BQ50" s="1346"/>
      <c r="BR50" s="1346"/>
      <c r="BS50" s="1346"/>
      <c r="BT50" s="1346"/>
      <c r="BU50" s="1346"/>
      <c r="BV50" s="1346"/>
      <c r="BW50" s="1346"/>
      <c r="BX50" s="1346"/>
      <c r="BY50" s="1346"/>
      <c r="BZ50" s="1346"/>
      <c r="CA50" s="1346"/>
      <c r="CB50" s="1346"/>
      <c r="CC50" s="1346"/>
      <c r="CD50" s="1393"/>
      <c r="CE50" s="1391"/>
      <c r="CF50" s="1346"/>
      <c r="CG50" s="1346"/>
      <c r="CH50" s="1346"/>
      <c r="CI50" s="1346">
        <v>1</v>
      </c>
      <c r="CJ50" s="1346"/>
      <c r="CK50" s="1346"/>
      <c r="CL50" s="1346"/>
      <c r="CM50" s="1346"/>
      <c r="CN50" s="1346"/>
      <c r="CO50" s="1393"/>
      <c r="CP50" s="1391"/>
      <c r="CQ50" s="1346"/>
      <c r="CR50" s="1346"/>
      <c r="CS50" s="1392"/>
      <c r="CT50" s="1346"/>
      <c r="CU50" s="1346"/>
      <c r="CV50" s="1504"/>
      <c r="CW50" s="1346"/>
      <c r="CX50" s="1346"/>
      <c r="CY50" s="1346"/>
      <c r="CZ50" s="1346"/>
      <c r="DA50" s="1346"/>
      <c r="DB50" s="1391"/>
      <c r="DC50" s="1346"/>
      <c r="DD50" s="1346"/>
      <c r="DE50" s="1346"/>
      <c r="DF50" s="1346"/>
      <c r="DG50" s="1346"/>
      <c r="DH50" s="1392"/>
      <c r="DI50" s="1392"/>
      <c r="DJ50" s="1392"/>
      <c r="DK50" s="1392"/>
      <c r="DL50" s="1392"/>
      <c r="DM50" s="1392"/>
      <c r="DN50" s="1393"/>
      <c r="DO50" s="1391"/>
      <c r="DP50" s="1346"/>
      <c r="DQ50" s="1346"/>
      <c r="DR50" s="1564"/>
      <c r="DS50" s="1346"/>
      <c r="DT50" s="1346"/>
      <c r="DU50" s="1346"/>
      <c r="DV50" s="1346"/>
      <c r="DW50" s="1346"/>
      <c r="DX50" s="1346"/>
      <c r="DY50" s="1346"/>
      <c r="DZ50" s="1346"/>
      <c r="EA50" s="1346"/>
      <c r="EB50" s="1346"/>
      <c r="EC50" s="1346"/>
      <c r="ED50" s="1393"/>
      <c r="EE50" s="1391"/>
      <c r="EF50" s="1389"/>
      <c r="EG50" s="1346"/>
      <c r="EH50" s="1346"/>
      <c r="EI50" s="1346"/>
      <c r="EJ50" s="1455"/>
      <c r="EK50" s="1346"/>
      <c r="EL50" s="1346"/>
      <c r="EM50" s="1346"/>
      <c r="EN50" s="1346"/>
      <c r="EO50" s="1346"/>
      <c r="EP50" s="1392"/>
      <c r="EQ50" s="1346"/>
      <c r="ER50" s="1346"/>
      <c r="ES50" s="1346"/>
      <c r="ET50" s="1346"/>
      <c r="EU50" s="1504"/>
      <c r="EV50" s="1504"/>
      <c r="EW50" s="1346"/>
      <c r="EX50" s="1346"/>
      <c r="EY50" s="1346"/>
      <c r="EZ50" s="1392"/>
      <c r="FA50" s="1392"/>
      <c r="FB50" s="1392"/>
      <c r="FC50" s="1392"/>
      <c r="FD50" s="1391"/>
      <c r="FE50" s="1346"/>
      <c r="FF50" s="218">
        <f t="shared" si="0"/>
        <v>1</v>
      </c>
      <c r="FG50" s="396">
        <f t="shared" si="1"/>
        <v>0</v>
      </c>
      <c r="FH50" s="396">
        <f t="shared" si="2"/>
        <v>0</v>
      </c>
      <c r="FI50" s="396">
        <f t="shared" si="3"/>
        <v>1</v>
      </c>
      <c r="FJ50" s="396">
        <f t="shared" si="4"/>
        <v>0</v>
      </c>
      <c r="FK50" s="396">
        <f t="shared" si="5"/>
        <v>0</v>
      </c>
      <c r="FL50" s="1291">
        <f t="shared" si="6"/>
        <v>2</v>
      </c>
      <c r="FM50" s="1347" t="str">
        <f t="shared" si="7"/>
        <v/>
      </c>
      <c r="FN50" s="1347">
        <f t="shared" si="8"/>
        <v>1</v>
      </c>
      <c r="FO50" s="1347" t="str">
        <f t="shared" si="9"/>
        <v/>
      </c>
      <c r="FP50" s="1347" t="str">
        <f t="shared" si="10"/>
        <v/>
      </c>
      <c r="FQ50" s="1347" t="str">
        <f t="shared" si="11"/>
        <v/>
      </c>
      <c r="FR50" s="1347" t="str">
        <f t="shared" si="12"/>
        <v/>
      </c>
      <c r="FS50" s="1347" t="str">
        <f t="shared" si="13"/>
        <v/>
      </c>
      <c r="FT50" s="1347" t="str">
        <f t="shared" si="14"/>
        <v/>
      </c>
      <c r="FU50" s="1347" t="str">
        <f t="shared" si="15"/>
        <v/>
      </c>
      <c r="FV50" s="1347" t="str">
        <f t="shared" si="16"/>
        <v/>
      </c>
      <c r="FW50" s="1347" t="str">
        <f t="shared" si="17"/>
        <v/>
      </c>
    </row>
    <row r="51" spans="1:179" ht="16.5" thickBot="1" x14ac:dyDescent="0.3">
      <c r="A51" s="1338">
        <v>38</v>
      </c>
      <c r="B51" s="1152" t="s">
        <v>1032</v>
      </c>
      <c r="C51" s="1412"/>
      <c r="D51" s="1395"/>
      <c r="E51" s="1400">
        <v>1</v>
      </c>
      <c r="F51" s="1514"/>
      <c r="G51" s="1395"/>
      <c r="H51" s="1395"/>
      <c r="I51" s="1395"/>
      <c r="J51" s="1395"/>
      <c r="K51" s="1395"/>
      <c r="L51" s="1395"/>
      <c r="M51" s="1395"/>
      <c r="N51" s="1395">
        <v>1</v>
      </c>
      <c r="O51" s="1395"/>
      <c r="P51" s="1400">
        <v>1</v>
      </c>
      <c r="Q51" s="1390">
        <v>1</v>
      </c>
      <c r="R51" s="1395">
        <v>1</v>
      </c>
      <c r="S51" s="1390">
        <v>1</v>
      </c>
      <c r="T51" s="1413">
        <v>1</v>
      </c>
      <c r="U51" s="1413">
        <v>1</v>
      </c>
      <c r="V51" s="1413">
        <v>1</v>
      </c>
      <c r="W51" s="1413">
        <v>1</v>
      </c>
      <c r="X51" s="1413">
        <v>1</v>
      </c>
      <c r="Y51" s="1413">
        <v>1</v>
      </c>
      <c r="Z51" s="1413">
        <v>1</v>
      </c>
      <c r="AA51" s="1413">
        <v>1</v>
      </c>
      <c r="AB51" s="1413"/>
      <c r="AC51" s="1398"/>
      <c r="AD51" s="1400">
        <v>1</v>
      </c>
      <c r="AE51" s="1395">
        <v>1</v>
      </c>
      <c r="AF51" s="1390">
        <v>1</v>
      </c>
      <c r="AG51" s="1395"/>
      <c r="AH51" s="1395"/>
      <c r="AI51" s="1395"/>
      <c r="AJ51" s="1395"/>
      <c r="AK51" s="1395"/>
      <c r="AL51" s="1395"/>
      <c r="AM51" s="1395"/>
      <c r="AN51" s="1395"/>
      <c r="AO51" s="1398"/>
      <c r="AP51" s="1416"/>
      <c r="AQ51" s="1395"/>
      <c r="AR51" s="1395"/>
      <c r="AS51" s="1390">
        <v>1</v>
      </c>
      <c r="AT51" s="1390">
        <v>1</v>
      </c>
      <c r="AU51" s="1395"/>
      <c r="AV51" s="1390">
        <v>1</v>
      </c>
      <c r="AW51" s="1390">
        <v>1</v>
      </c>
      <c r="AX51" s="1390">
        <v>1</v>
      </c>
      <c r="AY51" s="1390">
        <v>1</v>
      </c>
      <c r="AZ51" s="1413"/>
      <c r="BA51" s="1398"/>
      <c r="BB51" s="1396"/>
      <c r="BC51" s="1412"/>
      <c r="BD51" s="1390">
        <v>1</v>
      </c>
      <c r="BE51" s="1390">
        <v>1</v>
      </c>
      <c r="BF51" s="1395"/>
      <c r="BG51" s="1397"/>
      <c r="BH51" s="1504">
        <v>1</v>
      </c>
      <c r="BI51" s="1395"/>
      <c r="BJ51" s="1395"/>
      <c r="BK51" s="1398"/>
      <c r="BL51" s="1414"/>
      <c r="BM51" s="1390">
        <v>1</v>
      </c>
      <c r="BN51" s="1395"/>
      <c r="BO51" s="1504"/>
      <c r="BP51" s="1390">
        <v>1</v>
      </c>
      <c r="BQ51" s="1390">
        <v>1</v>
      </c>
      <c r="BR51" s="1395"/>
      <c r="BS51" s="1395"/>
      <c r="BT51" s="1395"/>
      <c r="BU51" s="1395"/>
      <c r="BV51" s="1395"/>
      <c r="BW51" s="1395"/>
      <c r="BX51" s="1395"/>
      <c r="BY51" s="1395"/>
      <c r="BZ51" s="1395"/>
      <c r="CA51" s="1390">
        <v>1</v>
      </c>
      <c r="CB51" s="1395"/>
      <c r="CC51" s="1395"/>
      <c r="CD51" s="1502">
        <v>1</v>
      </c>
      <c r="CE51" s="1429">
        <v>1</v>
      </c>
      <c r="CF51" s="1395"/>
      <c r="CG51" s="1390">
        <v>1</v>
      </c>
      <c r="CH51" s="1390">
        <v>1</v>
      </c>
      <c r="CI51" s="1395"/>
      <c r="CJ51" s="1390">
        <v>1</v>
      </c>
      <c r="CK51" s="1395"/>
      <c r="CL51" s="1395"/>
      <c r="CM51" s="1395"/>
      <c r="CN51" s="1395"/>
      <c r="CO51" s="1398"/>
      <c r="CP51" s="1414"/>
      <c r="CQ51" s="1395"/>
      <c r="CR51" s="1390">
        <v>1</v>
      </c>
      <c r="CS51" s="1413"/>
      <c r="CT51" s="1395"/>
      <c r="CU51" s="1390">
        <v>1</v>
      </c>
      <c r="CV51" s="1504"/>
      <c r="CW51" s="1395"/>
      <c r="CX51" s="1395"/>
      <c r="CY51" s="1390">
        <v>1</v>
      </c>
      <c r="CZ51" s="1395">
        <v>1</v>
      </c>
      <c r="DA51" s="1390">
        <v>1</v>
      </c>
      <c r="DB51" s="1414"/>
      <c r="DC51" s="1410">
        <v>1</v>
      </c>
      <c r="DD51" s="1390">
        <v>1</v>
      </c>
      <c r="DE51" s="1390">
        <v>1</v>
      </c>
      <c r="DF51" s="1390">
        <v>1</v>
      </c>
      <c r="DG51" s="1395"/>
      <c r="DH51" s="1390">
        <v>1</v>
      </c>
      <c r="DI51" s="1390">
        <v>1</v>
      </c>
      <c r="DJ51" s="1413"/>
      <c r="DK51" s="1413"/>
      <c r="DL51" s="1413"/>
      <c r="DM51" s="1413"/>
      <c r="DN51" s="1398"/>
      <c r="DO51" s="1414"/>
      <c r="DP51" s="1395"/>
      <c r="DQ51" s="1395"/>
      <c r="DR51" s="1564"/>
      <c r="DS51" s="1395"/>
      <c r="DT51" s="1395"/>
      <c r="DU51" s="1390">
        <v>1</v>
      </c>
      <c r="DV51" s="1390">
        <v>1</v>
      </c>
      <c r="DW51" s="1390">
        <v>1</v>
      </c>
      <c r="DX51" s="1390">
        <v>1</v>
      </c>
      <c r="DY51" s="1395"/>
      <c r="DZ51" s="1395"/>
      <c r="EA51" s="1395"/>
      <c r="EB51" s="1390">
        <v>1</v>
      </c>
      <c r="EC51" s="1410">
        <v>1</v>
      </c>
      <c r="ED51" s="1398">
        <v>1</v>
      </c>
      <c r="EE51" s="1414">
        <v>1</v>
      </c>
      <c r="EF51" s="1412"/>
      <c r="EG51" s="1395">
        <v>1</v>
      </c>
      <c r="EH51" s="1390">
        <v>1</v>
      </c>
      <c r="EI51" s="1395"/>
      <c r="EJ51" s="1455"/>
      <c r="EK51" s="1395"/>
      <c r="EL51" s="1390">
        <v>1</v>
      </c>
      <c r="EM51" s="1395">
        <v>1</v>
      </c>
      <c r="EN51" s="1395">
        <v>1</v>
      </c>
      <c r="EO51" s="1395">
        <v>1</v>
      </c>
      <c r="EP51" s="1395">
        <v>1</v>
      </c>
      <c r="EQ51" s="1395">
        <v>1</v>
      </c>
      <c r="ER51" s="1395"/>
      <c r="ES51" s="1395"/>
      <c r="ET51" s="1395"/>
      <c r="EU51" s="1504">
        <v>1</v>
      </c>
      <c r="EV51" s="1504">
        <v>1</v>
      </c>
      <c r="EW51" s="1395"/>
      <c r="EX51" s="1395"/>
      <c r="EY51" s="1395">
        <v>1</v>
      </c>
      <c r="EZ51" s="1413">
        <v>1</v>
      </c>
      <c r="FA51" s="1413">
        <v>1</v>
      </c>
      <c r="FB51" s="1413">
        <v>1</v>
      </c>
      <c r="FC51" s="1413">
        <v>1</v>
      </c>
      <c r="FD51" s="1414">
        <v>1</v>
      </c>
      <c r="FE51" s="1395">
        <v>1</v>
      </c>
      <c r="FF51" s="218">
        <f t="shared" si="0"/>
        <v>3</v>
      </c>
      <c r="FG51" s="396">
        <f t="shared" si="1"/>
        <v>19</v>
      </c>
      <c r="FH51" s="396">
        <f t="shared" si="2"/>
        <v>20</v>
      </c>
      <c r="FI51" s="396">
        <f t="shared" si="3"/>
        <v>6</v>
      </c>
      <c r="FJ51" s="396">
        <f t="shared" si="4"/>
        <v>0</v>
      </c>
      <c r="FK51" s="396">
        <f t="shared" si="5"/>
        <v>23</v>
      </c>
      <c r="FL51" s="1291">
        <f t="shared" si="6"/>
        <v>71</v>
      </c>
      <c r="FM51" s="1347" t="str">
        <f t="shared" si="7"/>
        <v/>
      </c>
      <c r="FN51" s="1347" t="str">
        <f t="shared" si="8"/>
        <v/>
      </c>
      <c r="FO51" s="1347" t="str">
        <f t="shared" si="9"/>
        <v/>
      </c>
      <c r="FP51" s="1347" t="str">
        <f t="shared" si="10"/>
        <v/>
      </c>
      <c r="FQ51" s="1347" t="str">
        <f t="shared" si="11"/>
        <v/>
      </c>
      <c r="FR51" s="1347" t="str">
        <f t="shared" si="12"/>
        <v/>
      </c>
      <c r="FS51" s="1347" t="str">
        <f t="shared" si="13"/>
        <v/>
      </c>
      <c r="FT51" s="1347" t="str">
        <f t="shared" si="14"/>
        <v/>
      </c>
      <c r="FU51" s="1347" t="str">
        <f t="shared" si="15"/>
        <v/>
      </c>
      <c r="FV51" s="1347">
        <f t="shared" si="16"/>
        <v>1</v>
      </c>
      <c r="FW51" s="1347" t="str">
        <f t="shared" si="17"/>
        <v/>
      </c>
    </row>
    <row r="52" spans="1:179" ht="16.5" thickBot="1" x14ac:dyDescent="0.3">
      <c r="A52" s="1338">
        <v>39</v>
      </c>
      <c r="B52" s="1152" t="s">
        <v>1277</v>
      </c>
      <c r="C52" s="1288"/>
      <c r="D52" s="1346"/>
      <c r="E52" s="1400"/>
      <c r="F52" s="1514"/>
      <c r="G52" s="1346"/>
      <c r="H52" s="1394"/>
      <c r="I52" s="1394"/>
      <c r="J52" s="1394"/>
      <c r="K52" s="1394"/>
      <c r="L52" s="1394"/>
      <c r="M52" s="1346"/>
      <c r="N52" s="1346"/>
      <c r="O52" s="1346"/>
      <c r="P52" s="1400">
        <v>1</v>
      </c>
      <c r="Q52" s="1346">
        <v>1</v>
      </c>
      <c r="R52" s="1346"/>
      <c r="S52" s="1346">
        <v>1</v>
      </c>
      <c r="T52" s="1392">
        <v>1</v>
      </c>
      <c r="U52" s="1392">
        <v>1</v>
      </c>
      <c r="V52" s="1392">
        <v>1</v>
      </c>
      <c r="W52" s="1392">
        <v>1</v>
      </c>
      <c r="X52" s="1392">
        <v>1</v>
      </c>
      <c r="Y52" s="1392">
        <v>1</v>
      </c>
      <c r="Z52" s="1392">
        <v>1</v>
      </c>
      <c r="AA52" s="1392">
        <v>1</v>
      </c>
      <c r="AB52" s="1392"/>
      <c r="AC52" s="1393"/>
      <c r="AD52" s="1400">
        <v>1</v>
      </c>
      <c r="AE52" s="1346"/>
      <c r="AF52" s="1346">
        <v>1</v>
      </c>
      <c r="AG52" s="1346"/>
      <c r="AH52" s="1346"/>
      <c r="AI52" s="1346"/>
      <c r="AJ52" s="1346"/>
      <c r="AK52" s="1346"/>
      <c r="AL52" s="1346"/>
      <c r="AM52" s="1346"/>
      <c r="AN52" s="1346"/>
      <c r="AO52" s="1420"/>
      <c r="AP52" s="1391"/>
      <c r="AQ52" s="1346"/>
      <c r="AR52" s="1346"/>
      <c r="AS52" s="1346">
        <v>1</v>
      </c>
      <c r="AT52" s="1346">
        <v>1</v>
      </c>
      <c r="AU52" s="1346"/>
      <c r="AV52" s="1346">
        <v>1</v>
      </c>
      <c r="AW52" s="1392">
        <v>1</v>
      </c>
      <c r="AX52" s="1392">
        <v>1</v>
      </c>
      <c r="AY52" s="1392">
        <v>1</v>
      </c>
      <c r="AZ52" s="1392"/>
      <c r="BA52" s="1393">
        <v>1</v>
      </c>
      <c r="BB52" s="1346"/>
      <c r="BC52" s="1389"/>
      <c r="BD52" s="1346">
        <v>1</v>
      </c>
      <c r="BE52" s="1346">
        <v>1</v>
      </c>
      <c r="BF52" s="1346"/>
      <c r="BG52" s="1389"/>
      <c r="BH52" s="1504">
        <v>1</v>
      </c>
      <c r="BI52" s="1346"/>
      <c r="BJ52" s="1346"/>
      <c r="BK52" s="1393"/>
      <c r="BL52" s="1391"/>
      <c r="BM52" s="1346">
        <v>1</v>
      </c>
      <c r="BN52" s="1346"/>
      <c r="BO52" s="1504">
        <v>1</v>
      </c>
      <c r="BP52" s="1389">
        <v>1</v>
      </c>
      <c r="BQ52" s="1346">
        <v>1</v>
      </c>
      <c r="BR52" s="1346"/>
      <c r="BS52" s="1346"/>
      <c r="BT52" s="1346"/>
      <c r="BU52" s="1346"/>
      <c r="BV52" s="1346"/>
      <c r="BW52" s="1346"/>
      <c r="BX52" s="1346"/>
      <c r="BY52" s="1346"/>
      <c r="BZ52" s="1346"/>
      <c r="CA52" s="1346">
        <v>1</v>
      </c>
      <c r="CB52" s="1346"/>
      <c r="CC52" s="1346"/>
      <c r="CD52" s="1393">
        <v>1</v>
      </c>
      <c r="CE52" s="1391">
        <v>1</v>
      </c>
      <c r="CF52" s="1346"/>
      <c r="CG52" s="1346">
        <v>1</v>
      </c>
      <c r="CH52" s="1346">
        <v>1</v>
      </c>
      <c r="CI52" s="1346"/>
      <c r="CJ52" s="1346">
        <v>1</v>
      </c>
      <c r="CK52" s="1346"/>
      <c r="CL52" s="1346"/>
      <c r="CM52" s="1346"/>
      <c r="CN52" s="1346"/>
      <c r="CO52" s="1393"/>
      <c r="CP52" s="1391"/>
      <c r="CQ52" s="1346"/>
      <c r="CR52" s="1346">
        <v>1</v>
      </c>
      <c r="CS52" s="1392"/>
      <c r="CT52" s="1346"/>
      <c r="CU52" s="1346">
        <v>1</v>
      </c>
      <c r="CV52" s="1504"/>
      <c r="CW52" s="1346"/>
      <c r="CX52" s="1346"/>
      <c r="CY52" s="1346">
        <v>1</v>
      </c>
      <c r="CZ52" s="1346"/>
      <c r="DA52" s="1346">
        <v>1</v>
      </c>
      <c r="DB52" s="1391"/>
      <c r="DC52" s="1346">
        <v>1</v>
      </c>
      <c r="DD52" s="1346">
        <v>1</v>
      </c>
      <c r="DE52" s="1346">
        <v>1</v>
      </c>
      <c r="DF52" s="1346">
        <v>1</v>
      </c>
      <c r="DG52" s="1346"/>
      <c r="DH52" s="1392"/>
      <c r="DI52" s="1392">
        <v>1</v>
      </c>
      <c r="DJ52" s="1392"/>
      <c r="DK52" s="1392"/>
      <c r="DL52" s="1392"/>
      <c r="DM52" s="1392"/>
      <c r="DN52" s="1393"/>
      <c r="DO52" s="1391"/>
      <c r="DP52" s="1346"/>
      <c r="DQ52" s="1346"/>
      <c r="DR52" s="1564"/>
      <c r="DS52" s="1346"/>
      <c r="DT52" s="1346"/>
      <c r="DU52" s="1346">
        <v>1</v>
      </c>
      <c r="DV52" s="1346">
        <v>1</v>
      </c>
      <c r="DW52" s="1346">
        <v>1</v>
      </c>
      <c r="DX52" s="1346">
        <v>1</v>
      </c>
      <c r="DY52" s="1346"/>
      <c r="DZ52" s="1346"/>
      <c r="EA52" s="1346"/>
      <c r="EB52" s="1346">
        <v>1</v>
      </c>
      <c r="EC52" s="1346">
        <v>1</v>
      </c>
      <c r="ED52" s="1393"/>
      <c r="EE52" s="1391">
        <v>1</v>
      </c>
      <c r="EF52" s="1389"/>
      <c r="EG52" s="1346"/>
      <c r="EH52" s="1346">
        <v>1</v>
      </c>
      <c r="EI52" s="1346"/>
      <c r="EJ52" s="1455"/>
      <c r="EK52" s="1346"/>
      <c r="EL52" s="1346">
        <v>1</v>
      </c>
      <c r="EM52" s="1346">
        <v>1</v>
      </c>
      <c r="EN52" s="1346">
        <v>1</v>
      </c>
      <c r="EO52" s="1346">
        <v>1</v>
      </c>
      <c r="EP52" s="1392">
        <v>1</v>
      </c>
      <c r="EQ52" s="1346">
        <v>1</v>
      </c>
      <c r="ER52" s="1346"/>
      <c r="ES52" s="1346"/>
      <c r="ET52" s="1346"/>
      <c r="EU52" s="1504"/>
      <c r="EV52" s="1504"/>
      <c r="EW52" s="1346"/>
      <c r="EX52" s="1346">
        <v>1</v>
      </c>
      <c r="EY52" s="1346"/>
      <c r="EZ52" s="1392"/>
      <c r="FA52" s="1392"/>
      <c r="FB52" s="1392"/>
      <c r="FC52" s="1392"/>
      <c r="FD52" s="1391"/>
      <c r="FE52" s="1346"/>
      <c r="FF52" s="218">
        <f t="shared" si="0"/>
        <v>3</v>
      </c>
      <c r="FG52" s="396">
        <f t="shared" si="1"/>
        <v>13</v>
      </c>
      <c r="FH52" s="396">
        <f t="shared" si="2"/>
        <v>21</v>
      </c>
      <c r="FI52" s="396">
        <f t="shared" si="3"/>
        <v>4</v>
      </c>
      <c r="FJ52" s="396">
        <f t="shared" si="4"/>
        <v>0</v>
      </c>
      <c r="FK52" s="396">
        <f t="shared" si="5"/>
        <v>16</v>
      </c>
      <c r="FL52" s="1291">
        <f t="shared" si="6"/>
        <v>57</v>
      </c>
      <c r="FM52" s="1347" t="str">
        <f t="shared" si="7"/>
        <v/>
      </c>
      <c r="FN52" s="1347" t="str">
        <f t="shared" si="8"/>
        <v/>
      </c>
      <c r="FO52" s="1347" t="str">
        <f t="shared" si="9"/>
        <v/>
      </c>
      <c r="FP52" s="1347" t="str">
        <f t="shared" si="10"/>
        <v/>
      </c>
      <c r="FQ52" s="1347" t="str">
        <f t="shared" si="11"/>
        <v/>
      </c>
      <c r="FR52" s="1347" t="str">
        <f t="shared" si="12"/>
        <v/>
      </c>
      <c r="FS52" s="1347" t="str">
        <f t="shared" si="13"/>
        <v/>
      </c>
      <c r="FT52" s="1347">
        <f t="shared" si="14"/>
        <v>1</v>
      </c>
      <c r="FU52" s="1347" t="str">
        <f t="shared" si="15"/>
        <v/>
      </c>
      <c r="FV52" s="1347" t="str">
        <f t="shared" si="16"/>
        <v/>
      </c>
      <c r="FW52" s="1347" t="str">
        <f t="shared" si="17"/>
        <v/>
      </c>
    </row>
    <row r="53" spans="1:179" ht="16.5" thickBot="1" x14ac:dyDescent="0.3">
      <c r="A53" s="1338">
        <v>40</v>
      </c>
      <c r="B53" s="1343" t="s">
        <v>1774</v>
      </c>
      <c r="C53" s="1288"/>
      <c r="D53" s="1346"/>
      <c r="E53" s="1400"/>
      <c r="F53" s="1514"/>
      <c r="G53" s="1346"/>
      <c r="H53" s="1394"/>
      <c r="I53" s="1394"/>
      <c r="J53" s="1394"/>
      <c r="K53" s="1394"/>
      <c r="L53" s="1394"/>
      <c r="M53" s="1346"/>
      <c r="N53" s="1346"/>
      <c r="O53" s="1346"/>
      <c r="P53" s="1400"/>
      <c r="Q53" s="1346">
        <v>1</v>
      </c>
      <c r="R53" s="1346"/>
      <c r="S53" s="1346"/>
      <c r="T53" s="1392"/>
      <c r="U53" s="1392"/>
      <c r="V53" s="1392"/>
      <c r="W53" s="1392"/>
      <c r="X53" s="1392"/>
      <c r="Y53" s="1392"/>
      <c r="Z53" s="1392"/>
      <c r="AA53" s="1392"/>
      <c r="AB53" s="1392"/>
      <c r="AC53" s="1393"/>
      <c r="AD53" s="1400"/>
      <c r="AE53" s="1346"/>
      <c r="AF53" s="1346"/>
      <c r="AG53" s="1346">
        <v>1</v>
      </c>
      <c r="AH53" s="1346"/>
      <c r="AI53" s="1346"/>
      <c r="AJ53" s="1346">
        <v>1</v>
      </c>
      <c r="AK53" s="1346"/>
      <c r="AL53" s="1346"/>
      <c r="AM53" s="1346"/>
      <c r="AN53" s="1346"/>
      <c r="AO53" s="1420"/>
      <c r="AP53" s="1391"/>
      <c r="AQ53" s="1346"/>
      <c r="AR53" s="1346">
        <v>1</v>
      </c>
      <c r="AS53" s="1346"/>
      <c r="AT53" s="1346"/>
      <c r="AU53" s="1346">
        <v>1</v>
      </c>
      <c r="AV53" s="1346"/>
      <c r="AW53" s="1392"/>
      <c r="AX53" s="1392"/>
      <c r="AY53" s="1392"/>
      <c r="AZ53" s="1392"/>
      <c r="BA53" s="1393"/>
      <c r="BB53" s="1346"/>
      <c r="BC53" s="1389">
        <v>1</v>
      </c>
      <c r="BD53" s="1346"/>
      <c r="BE53" s="1346"/>
      <c r="BF53" s="1346"/>
      <c r="BG53" s="1389"/>
      <c r="BH53" s="1504">
        <v>1</v>
      </c>
      <c r="BI53" s="1346"/>
      <c r="BJ53" s="1346"/>
      <c r="BK53" s="1393"/>
      <c r="BL53" s="1391"/>
      <c r="BM53" s="1346"/>
      <c r="BN53" s="1346">
        <v>1</v>
      </c>
      <c r="BO53" s="1504">
        <v>1</v>
      </c>
      <c r="BP53" s="1389"/>
      <c r="BQ53" s="1346"/>
      <c r="BR53" s="1346"/>
      <c r="BS53" s="1346"/>
      <c r="BT53" s="1346"/>
      <c r="BU53" s="1346"/>
      <c r="BV53" s="1346"/>
      <c r="BW53" s="1346"/>
      <c r="BX53" s="1346"/>
      <c r="BY53" s="1346"/>
      <c r="BZ53" s="1346"/>
      <c r="CA53" s="1346">
        <v>1</v>
      </c>
      <c r="CB53" s="1346"/>
      <c r="CC53" s="1346"/>
      <c r="CD53" s="1393"/>
      <c r="CE53" s="1391"/>
      <c r="CF53" s="1346"/>
      <c r="CG53" s="1346"/>
      <c r="CH53" s="1346"/>
      <c r="CI53" s="1346"/>
      <c r="CJ53" s="1346"/>
      <c r="CK53" s="1346"/>
      <c r="CL53" s="1346">
        <v>1</v>
      </c>
      <c r="CM53" s="1346"/>
      <c r="CN53" s="1346"/>
      <c r="CO53" s="1393"/>
      <c r="CP53" s="1391"/>
      <c r="CQ53" s="1346">
        <v>1</v>
      </c>
      <c r="CR53" s="1346"/>
      <c r="CS53" s="1392"/>
      <c r="CT53" s="1346"/>
      <c r="CU53" s="1346"/>
      <c r="CV53" s="1504"/>
      <c r="CW53" s="1346">
        <v>1</v>
      </c>
      <c r="CX53" s="1346"/>
      <c r="CY53" s="1390">
        <v>1</v>
      </c>
      <c r="CZ53" s="1346"/>
      <c r="DA53" s="1346"/>
      <c r="DB53" s="1429">
        <v>1</v>
      </c>
      <c r="DC53" s="1346"/>
      <c r="DD53" s="1346"/>
      <c r="DE53" s="1346"/>
      <c r="DF53" s="1346"/>
      <c r="DG53" s="1346"/>
      <c r="DH53" s="1392"/>
      <c r="DI53" s="1392"/>
      <c r="DJ53" s="1392"/>
      <c r="DK53" s="1392"/>
      <c r="DL53" s="1392"/>
      <c r="DM53" s="1392"/>
      <c r="DN53" s="1393"/>
      <c r="DO53" s="1391"/>
      <c r="DP53" s="1346"/>
      <c r="DQ53" s="1346"/>
      <c r="DR53" s="1564"/>
      <c r="DS53" s="1346"/>
      <c r="DT53" s="1346"/>
      <c r="DU53" s="1346"/>
      <c r="DV53" s="1346">
        <v>1</v>
      </c>
      <c r="DW53" s="1346">
        <v>1</v>
      </c>
      <c r="DX53" s="1346">
        <v>1</v>
      </c>
      <c r="DY53" s="1346"/>
      <c r="DZ53" s="1346"/>
      <c r="EA53" s="1346"/>
      <c r="EB53" s="1346"/>
      <c r="EC53" s="1346"/>
      <c r="ED53" s="1393"/>
      <c r="EE53" s="1391"/>
      <c r="EF53" s="1389"/>
      <c r="EG53" s="1346"/>
      <c r="EH53" s="1346"/>
      <c r="EI53" s="1346"/>
      <c r="EJ53" s="1455"/>
      <c r="EK53" s="1346"/>
      <c r="EL53" s="1346"/>
      <c r="EM53" s="1346"/>
      <c r="EN53" s="1346"/>
      <c r="EO53" s="1346"/>
      <c r="EP53" s="1392"/>
      <c r="EQ53" s="1346"/>
      <c r="ER53" s="1346">
        <v>1</v>
      </c>
      <c r="ES53" s="1346"/>
      <c r="ET53" s="1346"/>
      <c r="EU53" s="1504"/>
      <c r="EV53" s="1504"/>
      <c r="EW53" s="1346">
        <v>1</v>
      </c>
      <c r="EX53" s="1346"/>
      <c r="EY53" s="1346"/>
      <c r="EZ53" s="1392"/>
      <c r="FA53" s="1392"/>
      <c r="FB53" s="1392"/>
      <c r="FC53" s="1392"/>
      <c r="FD53" s="1391"/>
      <c r="FE53" s="1346"/>
      <c r="FF53" s="218">
        <f t="shared" si="0"/>
        <v>14</v>
      </c>
      <c r="FG53" s="396">
        <f t="shared" si="1"/>
        <v>0</v>
      </c>
      <c r="FH53" s="396">
        <f t="shared" si="2"/>
        <v>2</v>
      </c>
      <c r="FI53" s="396">
        <f t="shared" si="3"/>
        <v>2</v>
      </c>
      <c r="FJ53" s="396">
        <f t="shared" si="4"/>
        <v>0</v>
      </c>
      <c r="FK53" s="396">
        <f t="shared" si="5"/>
        <v>3</v>
      </c>
      <c r="FL53" s="1291">
        <f t="shared" si="6"/>
        <v>21</v>
      </c>
      <c r="FM53" s="1347" t="str">
        <f t="shared" si="7"/>
        <v/>
      </c>
      <c r="FN53" s="1347" t="str">
        <f t="shared" si="8"/>
        <v/>
      </c>
      <c r="FO53" s="1347" t="str">
        <f t="shared" si="9"/>
        <v/>
      </c>
      <c r="FP53" s="1347" t="str">
        <f t="shared" si="10"/>
        <v/>
      </c>
      <c r="FQ53" s="1347">
        <f t="shared" si="11"/>
        <v>1</v>
      </c>
      <c r="FR53" s="1347" t="str">
        <f t="shared" si="12"/>
        <v/>
      </c>
      <c r="FS53" s="1347" t="str">
        <f t="shared" si="13"/>
        <v/>
      </c>
      <c r="FT53" s="1347" t="str">
        <f t="shared" si="14"/>
        <v/>
      </c>
      <c r="FU53" s="1347" t="str">
        <f t="shared" si="15"/>
        <v/>
      </c>
      <c r="FV53" s="1347" t="str">
        <f t="shared" si="16"/>
        <v/>
      </c>
      <c r="FW53" s="1347" t="str">
        <f t="shared" si="17"/>
        <v/>
      </c>
    </row>
    <row r="54" spans="1:179" ht="16.5" thickBot="1" x14ac:dyDescent="0.3">
      <c r="A54" s="1338">
        <v>41</v>
      </c>
      <c r="B54" s="1152" t="s">
        <v>575</v>
      </c>
      <c r="C54" s="1288"/>
      <c r="D54" s="1346"/>
      <c r="E54" s="1400"/>
      <c r="F54" s="1514"/>
      <c r="G54" s="1346"/>
      <c r="H54" s="1346"/>
      <c r="I54" s="1346"/>
      <c r="J54" s="1346"/>
      <c r="K54" s="1346"/>
      <c r="L54" s="1346"/>
      <c r="M54" s="1346"/>
      <c r="N54" s="1346"/>
      <c r="O54" s="1346"/>
      <c r="P54" s="1400"/>
      <c r="Q54" s="1346"/>
      <c r="R54" s="1346"/>
      <c r="S54" s="1346"/>
      <c r="T54" s="1392">
        <v>1</v>
      </c>
      <c r="U54" s="1392">
        <v>1</v>
      </c>
      <c r="V54" s="1392">
        <v>1</v>
      </c>
      <c r="W54" s="1392">
        <v>1</v>
      </c>
      <c r="X54" s="1392">
        <v>1</v>
      </c>
      <c r="Y54" s="1392">
        <v>1</v>
      </c>
      <c r="Z54" s="1392">
        <v>1</v>
      </c>
      <c r="AA54" s="1392">
        <v>1</v>
      </c>
      <c r="AB54" s="1392"/>
      <c r="AC54" s="1393"/>
      <c r="AD54" s="1400"/>
      <c r="AE54" s="1346"/>
      <c r="AF54" s="1346"/>
      <c r="AG54" s="1346"/>
      <c r="AH54" s="1346"/>
      <c r="AI54" s="1346"/>
      <c r="AJ54" s="1346"/>
      <c r="AK54" s="1346"/>
      <c r="AL54" s="1346"/>
      <c r="AM54" s="1346"/>
      <c r="AN54" s="1346"/>
      <c r="AO54" s="1393"/>
      <c r="AP54" s="1391"/>
      <c r="AQ54" s="1346"/>
      <c r="AR54" s="1346"/>
      <c r="AS54" s="1346"/>
      <c r="AT54" s="1346"/>
      <c r="AU54" s="1346"/>
      <c r="AV54" s="1346"/>
      <c r="AW54" s="1392"/>
      <c r="AX54" s="1392"/>
      <c r="AY54" s="1392"/>
      <c r="AZ54" s="1392"/>
      <c r="BA54" s="1393"/>
      <c r="BB54" s="1346"/>
      <c r="BC54" s="1389"/>
      <c r="BD54" s="1346"/>
      <c r="BE54" s="1346"/>
      <c r="BF54" s="1346"/>
      <c r="BG54" s="1389"/>
      <c r="BH54" s="1504"/>
      <c r="BI54" s="1346"/>
      <c r="BJ54" s="1346"/>
      <c r="BK54" s="1393"/>
      <c r="BL54" s="1391"/>
      <c r="BM54" s="1346"/>
      <c r="BN54" s="1346"/>
      <c r="BO54" s="1504"/>
      <c r="BP54" s="1389"/>
      <c r="BQ54" s="1346"/>
      <c r="BR54" s="1346"/>
      <c r="BS54" s="1346"/>
      <c r="BT54" s="1346"/>
      <c r="BU54" s="1346"/>
      <c r="BV54" s="1346"/>
      <c r="BW54" s="1346"/>
      <c r="BX54" s="1346"/>
      <c r="BY54" s="1346"/>
      <c r="BZ54" s="1346"/>
      <c r="CA54" s="1346"/>
      <c r="CB54" s="1346"/>
      <c r="CC54" s="1346"/>
      <c r="CD54" s="1393"/>
      <c r="CE54" s="1391"/>
      <c r="CF54" s="1346"/>
      <c r="CG54" s="1346"/>
      <c r="CH54" s="1346"/>
      <c r="CI54" s="1346"/>
      <c r="CJ54" s="1346"/>
      <c r="CK54" s="1346"/>
      <c r="CL54" s="1346"/>
      <c r="CM54" s="1346"/>
      <c r="CN54" s="1346"/>
      <c r="CO54" s="1393"/>
      <c r="CP54" s="1391"/>
      <c r="CQ54" s="1346"/>
      <c r="CR54" s="1346"/>
      <c r="CS54" s="1392"/>
      <c r="CT54" s="1346"/>
      <c r="CU54" s="1346"/>
      <c r="CV54" s="1504"/>
      <c r="CW54" s="1346"/>
      <c r="CX54" s="1346"/>
      <c r="CY54" s="1346"/>
      <c r="CZ54" s="1346"/>
      <c r="DA54" s="1346"/>
      <c r="DB54" s="1391"/>
      <c r="DC54" s="1346"/>
      <c r="DD54" s="1346"/>
      <c r="DE54" s="1346"/>
      <c r="DF54" s="1346"/>
      <c r="DG54" s="1346"/>
      <c r="DH54" s="1392"/>
      <c r="DI54" s="1392"/>
      <c r="DJ54" s="1392"/>
      <c r="DK54" s="1392"/>
      <c r="DL54" s="1392"/>
      <c r="DM54" s="1392"/>
      <c r="DN54" s="1393"/>
      <c r="DO54" s="1391"/>
      <c r="DP54" s="1346"/>
      <c r="DQ54" s="1346"/>
      <c r="DR54" s="1564"/>
      <c r="DS54" s="1346"/>
      <c r="DT54" s="1346"/>
      <c r="DU54" s="1346"/>
      <c r="DV54" s="1346"/>
      <c r="DW54" s="1346"/>
      <c r="DX54" s="1346"/>
      <c r="DY54" s="1346"/>
      <c r="DZ54" s="1346"/>
      <c r="EA54" s="1346"/>
      <c r="EB54" s="1346"/>
      <c r="EC54" s="1346"/>
      <c r="ED54" s="1393"/>
      <c r="EE54" s="1391">
        <v>1</v>
      </c>
      <c r="EF54" s="1389"/>
      <c r="EG54" s="1346"/>
      <c r="EH54" s="1346"/>
      <c r="EI54" s="1346"/>
      <c r="EJ54" s="1455"/>
      <c r="EK54" s="1346"/>
      <c r="EL54" s="1346"/>
      <c r="EM54" s="1346"/>
      <c r="EN54" s="1346"/>
      <c r="EO54" s="1346"/>
      <c r="EP54" s="1392"/>
      <c r="EQ54" s="1346"/>
      <c r="ER54" s="1346"/>
      <c r="ES54" s="1346"/>
      <c r="ET54" s="1346"/>
      <c r="EU54" s="1504"/>
      <c r="EV54" s="1504"/>
      <c r="EW54" s="1346"/>
      <c r="EX54" s="1346"/>
      <c r="EY54" s="1346"/>
      <c r="EZ54" s="1392"/>
      <c r="FA54" s="1392"/>
      <c r="FB54" s="1392"/>
      <c r="FC54" s="1392"/>
      <c r="FD54" s="1391"/>
      <c r="FE54" s="1346"/>
      <c r="FF54" s="218">
        <f t="shared" si="0"/>
        <v>0</v>
      </c>
      <c r="FG54" s="396">
        <f t="shared" si="1"/>
        <v>0</v>
      </c>
      <c r="FH54" s="396">
        <f t="shared" si="2"/>
        <v>1</v>
      </c>
      <c r="FI54" s="396">
        <f t="shared" si="3"/>
        <v>0</v>
      </c>
      <c r="FJ54" s="396">
        <f t="shared" si="4"/>
        <v>0</v>
      </c>
      <c r="FK54" s="396">
        <f t="shared" si="5"/>
        <v>8</v>
      </c>
      <c r="FL54" s="1291">
        <f t="shared" si="6"/>
        <v>9</v>
      </c>
      <c r="FM54" s="1347" t="str">
        <f t="shared" si="7"/>
        <v/>
      </c>
      <c r="FN54" s="1347" t="str">
        <f t="shared" si="8"/>
        <v/>
      </c>
      <c r="FO54" s="1347">
        <f t="shared" si="9"/>
        <v>1</v>
      </c>
      <c r="FP54" s="1347" t="str">
        <f t="shared" si="10"/>
        <v/>
      </c>
      <c r="FQ54" s="1347" t="str">
        <f t="shared" si="11"/>
        <v/>
      </c>
      <c r="FR54" s="1347" t="str">
        <f t="shared" si="12"/>
        <v/>
      </c>
      <c r="FS54" s="1347" t="str">
        <f t="shared" si="13"/>
        <v/>
      </c>
      <c r="FT54" s="1347" t="str">
        <f t="shared" si="14"/>
        <v/>
      </c>
      <c r="FU54" s="1347" t="str">
        <f t="shared" si="15"/>
        <v/>
      </c>
      <c r="FV54" s="1347" t="str">
        <f t="shared" si="16"/>
        <v/>
      </c>
      <c r="FW54" s="1347" t="str">
        <f t="shared" si="17"/>
        <v/>
      </c>
    </row>
    <row r="55" spans="1:179" ht="16.5" thickBot="1" x14ac:dyDescent="0.3">
      <c r="A55" s="1338">
        <v>42</v>
      </c>
      <c r="B55" s="1343" t="s">
        <v>1783</v>
      </c>
      <c r="C55" s="1288"/>
      <c r="D55" s="1346"/>
      <c r="E55" s="1400"/>
      <c r="F55" s="1514"/>
      <c r="G55" s="1346"/>
      <c r="H55" s="1346"/>
      <c r="I55" s="1346"/>
      <c r="J55" s="1346"/>
      <c r="K55" s="1346"/>
      <c r="L55" s="1346"/>
      <c r="M55" s="1346"/>
      <c r="N55" s="1346"/>
      <c r="O55" s="1346"/>
      <c r="P55" s="1400"/>
      <c r="Q55" s="1346"/>
      <c r="R55" s="1346"/>
      <c r="S55" s="1346"/>
      <c r="T55" s="1392"/>
      <c r="U55" s="1392"/>
      <c r="V55" s="1392"/>
      <c r="W55" s="1392"/>
      <c r="X55" s="1392"/>
      <c r="Y55" s="1392"/>
      <c r="Z55" s="1392"/>
      <c r="AA55" s="1392"/>
      <c r="AB55" s="1392"/>
      <c r="AC55" s="1393">
        <v>1</v>
      </c>
      <c r="AD55" s="1400"/>
      <c r="AE55" s="1346"/>
      <c r="AF55" s="1346"/>
      <c r="AG55" s="1346">
        <v>1</v>
      </c>
      <c r="AH55" s="1346"/>
      <c r="AI55" s="1346"/>
      <c r="AJ55" s="1346">
        <v>1</v>
      </c>
      <c r="AK55" s="1346"/>
      <c r="AL55" s="1346"/>
      <c r="AM55" s="1346">
        <v>1</v>
      </c>
      <c r="AN55" s="1346"/>
      <c r="AO55" s="1393"/>
      <c r="AP55" s="1391"/>
      <c r="AQ55" s="1346"/>
      <c r="AR55" s="1346"/>
      <c r="AS55" s="1346"/>
      <c r="AT55" s="1346"/>
      <c r="AU55" s="1346">
        <v>1</v>
      </c>
      <c r="AV55" s="1346"/>
      <c r="AW55" s="1392"/>
      <c r="AX55" s="1392"/>
      <c r="AY55" s="1392"/>
      <c r="AZ55" s="1392"/>
      <c r="BA55" s="1393"/>
      <c r="BB55" s="1346"/>
      <c r="BC55" s="1389">
        <v>1</v>
      </c>
      <c r="BD55" s="1346"/>
      <c r="BE55" s="1346"/>
      <c r="BF55" s="1346">
        <v>1</v>
      </c>
      <c r="BG55" s="1389"/>
      <c r="BH55" s="1504">
        <v>1</v>
      </c>
      <c r="BI55" s="1346">
        <v>1</v>
      </c>
      <c r="BJ55" s="1346"/>
      <c r="BK55" s="1393"/>
      <c r="BL55" s="1391"/>
      <c r="BM55" s="1346"/>
      <c r="BN55" s="1346">
        <v>1</v>
      </c>
      <c r="BO55" s="1504">
        <v>1</v>
      </c>
      <c r="BP55" s="1389"/>
      <c r="BQ55" s="1346"/>
      <c r="BR55" s="1346">
        <v>1</v>
      </c>
      <c r="BS55" s="1346"/>
      <c r="BT55" s="1346"/>
      <c r="BU55" s="1346"/>
      <c r="BV55" s="1346"/>
      <c r="BW55" s="1346"/>
      <c r="BX55" s="1346"/>
      <c r="BY55" s="1346"/>
      <c r="BZ55" s="1346"/>
      <c r="CA55" s="1346">
        <v>1</v>
      </c>
      <c r="CB55" s="1346"/>
      <c r="CC55" s="1346"/>
      <c r="CD55" s="1393"/>
      <c r="CE55" s="1391"/>
      <c r="CF55" s="1346"/>
      <c r="CG55" s="1346"/>
      <c r="CH55" s="1346"/>
      <c r="CI55" s="1346">
        <v>1</v>
      </c>
      <c r="CJ55" s="1346"/>
      <c r="CK55" s="1346"/>
      <c r="CL55" s="1346">
        <v>1</v>
      </c>
      <c r="CM55" s="1346"/>
      <c r="CN55" s="1346"/>
      <c r="CO55" s="1393"/>
      <c r="CP55" s="1391"/>
      <c r="CQ55" s="1346">
        <v>1</v>
      </c>
      <c r="CR55" s="1346"/>
      <c r="CS55" s="1392"/>
      <c r="CT55" s="1346">
        <v>1</v>
      </c>
      <c r="CU55" s="1346"/>
      <c r="CV55" s="1504"/>
      <c r="CW55" s="1346">
        <v>1</v>
      </c>
      <c r="CX55" s="1346"/>
      <c r="CY55" s="1346">
        <v>1</v>
      </c>
      <c r="CZ55" s="1346"/>
      <c r="DA55" s="1346"/>
      <c r="DB55" s="1391">
        <v>1</v>
      </c>
      <c r="DC55" s="1346"/>
      <c r="DD55" s="1346"/>
      <c r="DE55" s="1346"/>
      <c r="DF55" s="1346"/>
      <c r="DG55" s="1346">
        <v>1</v>
      </c>
      <c r="DH55" s="1392"/>
      <c r="DI55" s="1392"/>
      <c r="DJ55" s="1392">
        <v>1</v>
      </c>
      <c r="DK55" s="1392"/>
      <c r="DL55" s="1392"/>
      <c r="DM55" s="1392"/>
      <c r="DN55" s="1393">
        <v>1</v>
      </c>
      <c r="DO55" s="1391">
        <v>1</v>
      </c>
      <c r="DP55" s="1346"/>
      <c r="DQ55" s="1346"/>
      <c r="DR55" s="1564"/>
      <c r="DS55" s="1346"/>
      <c r="DT55" s="1346"/>
      <c r="DU55" s="1346">
        <v>1</v>
      </c>
      <c r="DV55" s="1346"/>
      <c r="DW55" s="1346"/>
      <c r="DX55" s="1346"/>
      <c r="DY55" s="1346"/>
      <c r="DZ55" s="1346"/>
      <c r="EA55" s="1346"/>
      <c r="EB55" s="1346"/>
      <c r="EC55" s="1346"/>
      <c r="ED55" s="1393"/>
      <c r="EE55" s="1391">
        <v>1</v>
      </c>
      <c r="EF55" s="1389">
        <v>1</v>
      </c>
      <c r="EG55" s="1346"/>
      <c r="EH55" s="1346"/>
      <c r="EI55" s="1346">
        <v>1</v>
      </c>
      <c r="EJ55" s="1455"/>
      <c r="EK55" s="1346"/>
      <c r="EL55" s="1346"/>
      <c r="EM55" s="1346"/>
      <c r="EN55" s="1346"/>
      <c r="EO55" s="1346"/>
      <c r="EP55" s="1392"/>
      <c r="EQ55" s="1346"/>
      <c r="ER55" s="1346"/>
      <c r="ES55" s="1346"/>
      <c r="ET55" s="1346"/>
      <c r="EU55" s="1504"/>
      <c r="EV55" s="1504"/>
      <c r="EW55" s="1346">
        <v>1</v>
      </c>
      <c r="EX55" s="1346"/>
      <c r="EY55" s="1346"/>
      <c r="EZ55" s="1392"/>
      <c r="FA55" s="1392"/>
      <c r="FB55" s="1392"/>
      <c r="FC55" s="1392"/>
      <c r="FD55" s="1391"/>
      <c r="FE55" s="1346"/>
      <c r="FF55" s="218">
        <f t="shared" si="0"/>
        <v>22</v>
      </c>
      <c r="FG55" s="396">
        <f t="shared" si="1"/>
        <v>0</v>
      </c>
      <c r="FH55" s="396">
        <f t="shared" si="2"/>
        <v>6</v>
      </c>
      <c r="FI55" s="396">
        <f t="shared" si="3"/>
        <v>2</v>
      </c>
      <c r="FJ55" s="396">
        <f t="shared" si="4"/>
        <v>0</v>
      </c>
      <c r="FK55" s="396">
        <f t="shared" si="5"/>
        <v>0</v>
      </c>
      <c r="FL55" s="1291">
        <f t="shared" si="6"/>
        <v>30</v>
      </c>
      <c r="FM55" s="1347" t="str">
        <f t="shared" si="7"/>
        <v/>
      </c>
      <c r="FN55" s="1347" t="str">
        <f t="shared" si="8"/>
        <v/>
      </c>
      <c r="FO55" s="1347" t="str">
        <f t="shared" si="9"/>
        <v/>
      </c>
      <c r="FP55" s="1347" t="str">
        <f t="shared" si="10"/>
        <v/>
      </c>
      <c r="FQ55" s="1347">
        <f t="shared" si="11"/>
        <v>1</v>
      </c>
      <c r="FR55" s="1347" t="str">
        <f t="shared" si="12"/>
        <v/>
      </c>
      <c r="FS55" s="1347" t="str">
        <f t="shared" si="13"/>
        <v/>
      </c>
      <c r="FT55" s="1347" t="str">
        <f t="shared" si="14"/>
        <v/>
      </c>
      <c r="FU55" s="1347" t="str">
        <f t="shared" si="15"/>
        <v/>
      </c>
      <c r="FV55" s="1347" t="str">
        <f t="shared" si="16"/>
        <v/>
      </c>
      <c r="FW55" s="1347" t="str">
        <f t="shared" si="17"/>
        <v/>
      </c>
    </row>
    <row r="56" spans="1:179" ht="16.5" thickBot="1" x14ac:dyDescent="0.3">
      <c r="A56" s="1338">
        <v>43</v>
      </c>
      <c r="B56" s="1343" t="s">
        <v>1784</v>
      </c>
      <c r="C56" s="1288"/>
      <c r="D56" s="1346"/>
      <c r="E56" s="1400"/>
      <c r="F56" s="1514"/>
      <c r="G56" s="1346"/>
      <c r="H56" s="1346"/>
      <c r="I56" s="1346"/>
      <c r="J56" s="1346"/>
      <c r="K56" s="1346"/>
      <c r="L56" s="1346"/>
      <c r="M56" s="1346"/>
      <c r="N56" s="1346"/>
      <c r="O56" s="1346"/>
      <c r="P56" s="1400"/>
      <c r="Q56" s="1346"/>
      <c r="R56" s="1346"/>
      <c r="S56" s="1346"/>
      <c r="T56" s="1392"/>
      <c r="U56" s="1392"/>
      <c r="V56" s="1392"/>
      <c r="W56" s="1392"/>
      <c r="X56" s="1392"/>
      <c r="Y56" s="1392"/>
      <c r="Z56" s="1392"/>
      <c r="AA56" s="1392"/>
      <c r="AB56" s="1392"/>
      <c r="AC56" s="1390">
        <v>1</v>
      </c>
      <c r="AD56" s="1400"/>
      <c r="AE56" s="1346"/>
      <c r="AF56" s="1346"/>
      <c r="AG56" s="1390">
        <v>1</v>
      </c>
      <c r="AH56" s="1346"/>
      <c r="AI56" s="1346"/>
      <c r="AJ56" s="1346">
        <v>1</v>
      </c>
      <c r="AK56" s="1346"/>
      <c r="AL56" s="1346"/>
      <c r="AM56" s="1390">
        <v>1</v>
      </c>
      <c r="AN56" s="1346"/>
      <c r="AO56" s="1393"/>
      <c r="AP56" s="1391"/>
      <c r="AQ56" s="1346"/>
      <c r="AR56" s="1346"/>
      <c r="AS56" s="1346"/>
      <c r="AT56" s="1346"/>
      <c r="AU56" s="1390">
        <v>1</v>
      </c>
      <c r="AV56" s="1346"/>
      <c r="AW56" s="1392"/>
      <c r="AX56" s="1392"/>
      <c r="AY56" s="1392"/>
      <c r="AZ56" s="1392"/>
      <c r="BA56" s="1393"/>
      <c r="BB56" s="1346"/>
      <c r="BC56" s="1390">
        <v>1</v>
      </c>
      <c r="BD56" s="1346"/>
      <c r="BE56" s="1346"/>
      <c r="BF56" s="1346"/>
      <c r="BG56" s="1389"/>
      <c r="BH56" s="1504">
        <v>1</v>
      </c>
      <c r="BI56" s="1346"/>
      <c r="BJ56" s="1346"/>
      <c r="BK56" s="1393"/>
      <c r="BL56" s="1391"/>
      <c r="BM56" s="1346"/>
      <c r="BN56" s="1390">
        <v>1</v>
      </c>
      <c r="BO56" s="1504">
        <v>1</v>
      </c>
      <c r="BP56" s="1389"/>
      <c r="BQ56" s="1346"/>
      <c r="BR56" s="1390">
        <v>1</v>
      </c>
      <c r="BS56" s="1346"/>
      <c r="BT56" s="1346"/>
      <c r="BU56" s="1346"/>
      <c r="BV56" s="1346"/>
      <c r="BW56" s="1346"/>
      <c r="BX56" s="1346"/>
      <c r="BY56" s="1346"/>
      <c r="BZ56" s="1346"/>
      <c r="CA56" s="1390">
        <v>1</v>
      </c>
      <c r="CB56" s="1346"/>
      <c r="CC56" s="1346"/>
      <c r="CD56" s="1393"/>
      <c r="CE56" s="1391"/>
      <c r="CF56" s="1346"/>
      <c r="CG56" s="1346"/>
      <c r="CH56" s="1346"/>
      <c r="CI56" s="1346"/>
      <c r="CJ56" s="1346"/>
      <c r="CK56" s="1346"/>
      <c r="CL56" s="1346">
        <v>1</v>
      </c>
      <c r="CM56" s="1346"/>
      <c r="CN56" s="1346"/>
      <c r="CO56" s="1393"/>
      <c r="CP56" s="1391"/>
      <c r="CQ56" s="1346"/>
      <c r="CR56" s="1346"/>
      <c r="CS56" s="1392"/>
      <c r="CT56" s="1390">
        <v>1</v>
      </c>
      <c r="CU56" s="1346"/>
      <c r="CV56" s="1504"/>
      <c r="CW56" s="1390">
        <v>1</v>
      </c>
      <c r="CX56" s="1346"/>
      <c r="CY56" s="1346">
        <v>1</v>
      </c>
      <c r="CZ56" s="1346"/>
      <c r="DA56" s="1346"/>
      <c r="DB56" s="1429">
        <v>1</v>
      </c>
      <c r="DC56" s="1346"/>
      <c r="DD56" s="1346"/>
      <c r="DE56" s="1346"/>
      <c r="DF56" s="1346"/>
      <c r="DG56" s="1390">
        <v>1</v>
      </c>
      <c r="DH56" s="1392"/>
      <c r="DI56" s="1392"/>
      <c r="DJ56" s="1390">
        <v>1</v>
      </c>
      <c r="DK56" s="1392"/>
      <c r="DL56" s="1392"/>
      <c r="DM56" s="1392"/>
      <c r="DN56" s="1390">
        <v>1</v>
      </c>
      <c r="DO56" s="1391"/>
      <c r="DP56" s="1346"/>
      <c r="DQ56" s="1346"/>
      <c r="DR56" s="1564"/>
      <c r="DS56" s="1346"/>
      <c r="DT56" s="1346"/>
      <c r="DU56" s="1390">
        <v>1</v>
      </c>
      <c r="DV56" s="1346"/>
      <c r="DW56" s="1346"/>
      <c r="DX56" s="1346"/>
      <c r="DY56" s="1346"/>
      <c r="DZ56" s="1346"/>
      <c r="EA56" s="1346"/>
      <c r="EB56" s="1346"/>
      <c r="EC56" s="1346"/>
      <c r="ED56" s="1393"/>
      <c r="EE56" s="1391">
        <v>1</v>
      </c>
      <c r="EF56" s="1390">
        <v>1</v>
      </c>
      <c r="EG56" s="1346"/>
      <c r="EH56" s="1346"/>
      <c r="EI56" s="1390">
        <v>1</v>
      </c>
      <c r="EJ56" s="1455"/>
      <c r="EK56" s="1346"/>
      <c r="EL56" s="1346"/>
      <c r="EM56" s="1346"/>
      <c r="EN56" s="1346"/>
      <c r="EO56" s="1346"/>
      <c r="EP56" s="1392"/>
      <c r="EQ56" s="1346"/>
      <c r="ER56" s="1346"/>
      <c r="ES56" s="1346"/>
      <c r="ET56" s="1346"/>
      <c r="EU56" s="1504"/>
      <c r="EV56" s="1504"/>
      <c r="EW56" s="1390">
        <v>1</v>
      </c>
      <c r="EX56" s="1346"/>
      <c r="EY56" s="1346"/>
      <c r="EZ56" s="1392"/>
      <c r="FA56" s="1392"/>
      <c r="FB56" s="1392"/>
      <c r="FC56" s="1392"/>
      <c r="FD56" s="1391"/>
      <c r="FE56" s="1346"/>
      <c r="FF56" s="218">
        <f t="shared" si="0"/>
        <v>17</v>
      </c>
      <c r="FG56" s="396">
        <f t="shared" si="1"/>
        <v>0</v>
      </c>
      <c r="FH56" s="396">
        <f t="shared" si="2"/>
        <v>6</v>
      </c>
      <c r="FI56" s="396">
        <f t="shared" si="3"/>
        <v>2</v>
      </c>
      <c r="FJ56" s="396">
        <f t="shared" si="4"/>
        <v>0</v>
      </c>
      <c r="FK56" s="396">
        <f t="shared" si="5"/>
        <v>0</v>
      </c>
      <c r="FL56" s="1291">
        <f t="shared" si="6"/>
        <v>25</v>
      </c>
      <c r="FM56" s="1347" t="str">
        <f t="shared" si="7"/>
        <v/>
      </c>
      <c r="FN56" s="1347" t="str">
        <f t="shared" si="8"/>
        <v/>
      </c>
      <c r="FO56" s="1347" t="str">
        <f t="shared" si="9"/>
        <v/>
      </c>
      <c r="FP56" s="1347" t="str">
        <f t="shared" si="10"/>
        <v/>
      </c>
      <c r="FQ56" s="1347">
        <f t="shared" si="11"/>
        <v>1</v>
      </c>
      <c r="FR56" s="1347" t="str">
        <f t="shared" si="12"/>
        <v/>
      </c>
      <c r="FS56" s="1347" t="str">
        <f t="shared" si="13"/>
        <v/>
      </c>
      <c r="FT56" s="1347" t="str">
        <f t="shared" si="14"/>
        <v/>
      </c>
      <c r="FU56" s="1347" t="str">
        <f t="shared" si="15"/>
        <v/>
      </c>
      <c r="FV56" s="1347" t="str">
        <f t="shared" si="16"/>
        <v/>
      </c>
      <c r="FW56" s="1347" t="str">
        <f t="shared" si="17"/>
        <v/>
      </c>
    </row>
    <row r="57" spans="1:179" ht="16.5" thickBot="1" x14ac:dyDescent="0.3">
      <c r="A57" s="1338"/>
      <c r="B57" s="1373" t="s">
        <v>1610</v>
      </c>
      <c r="C57" s="1288"/>
      <c r="D57" s="1346"/>
      <c r="E57" s="1400"/>
      <c r="F57" s="1514"/>
      <c r="G57" s="1346"/>
      <c r="H57" s="1346"/>
      <c r="I57" s="1346"/>
      <c r="J57" s="1346"/>
      <c r="K57" s="1346"/>
      <c r="L57" s="1346"/>
      <c r="M57" s="1346"/>
      <c r="N57" s="1346"/>
      <c r="O57" s="1346"/>
      <c r="P57" s="1400"/>
      <c r="Q57" s="1346"/>
      <c r="R57" s="1346"/>
      <c r="S57" s="1346"/>
      <c r="T57" s="1392"/>
      <c r="U57" s="1392"/>
      <c r="V57" s="1392"/>
      <c r="W57" s="1392"/>
      <c r="X57" s="1392"/>
      <c r="Y57" s="1392"/>
      <c r="Z57" s="1392"/>
      <c r="AA57" s="1392"/>
      <c r="AB57" s="1392"/>
      <c r="AC57" s="1393"/>
      <c r="AD57" s="1400"/>
      <c r="AE57" s="1346"/>
      <c r="AF57" s="1346"/>
      <c r="AG57" s="1346"/>
      <c r="AH57" s="1346"/>
      <c r="AI57" s="1346"/>
      <c r="AJ57" s="1346"/>
      <c r="AK57" s="1346"/>
      <c r="AL57" s="1346"/>
      <c r="AM57" s="1346"/>
      <c r="AN57" s="1346"/>
      <c r="AO57" s="1393"/>
      <c r="AP57" s="1391"/>
      <c r="AQ57" s="1346"/>
      <c r="AR57" s="1346"/>
      <c r="AS57" s="1346"/>
      <c r="AT57" s="1346"/>
      <c r="AU57" s="1346"/>
      <c r="AV57" s="1346"/>
      <c r="AW57" s="1392"/>
      <c r="AX57" s="1392"/>
      <c r="AY57" s="1392"/>
      <c r="AZ57" s="1392"/>
      <c r="BA57" s="1393"/>
      <c r="BB57" s="1346"/>
      <c r="BC57" s="1389"/>
      <c r="BD57" s="1346"/>
      <c r="BE57" s="1346"/>
      <c r="BF57" s="1346"/>
      <c r="BG57" s="1389"/>
      <c r="BH57" s="1504"/>
      <c r="BI57" s="1346"/>
      <c r="BJ57" s="1346"/>
      <c r="BK57" s="1393"/>
      <c r="BL57" s="1391"/>
      <c r="BM57" s="1346"/>
      <c r="BN57" s="1346"/>
      <c r="BO57" s="1504"/>
      <c r="BP57" s="1389"/>
      <c r="BQ57" s="1346"/>
      <c r="BR57" s="1346"/>
      <c r="BS57" s="1346"/>
      <c r="BT57" s="1346"/>
      <c r="BU57" s="1346"/>
      <c r="BV57" s="1346"/>
      <c r="BW57" s="1346"/>
      <c r="BX57" s="1346"/>
      <c r="BY57" s="1346"/>
      <c r="BZ57" s="1346"/>
      <c r="CA57" s="1346"/>
      <c r="CB57" s="1346"/>
      <c r="CC57" s="1346"/>
      <c r="CD57" s="1393"/>
      <c r="CE57" s="1391"/>
      <c r="CF57" s="1346"/>
      <c r="CG57" s="1346"/>
      <c r="CH57" s="1346"/>
      <c r="CI57" s="1346"/>
      <c r="CJ57" s="1346"/>
      <c r="CK57" s="1346"/>
      <c r="CL57" s="1346"/>
      <c r="CM57" s="1346"/>
      <c r="CN57" s="1346"/>
      <c r="CO57" s="1393"/>
      <c r="CP57" s="1391"/>
      <c r="CQ57" s="1346"/>
      <c r="CR57" s="1346"/>
      <c r="CS57" s="1392"/>
      <c r="CT57" s="1346"/>
      <c r="CU57" s="1346"/>
      <c r="CV57" s="1504"/>
      <c r="CW57" s="1346"/>
      <c r="CX57" s="1346"/>
      <c r="CY57" s="1346"/>
      <c r="CZ57" s="1346"/>
      <c r="DA57" s="1346"/>
      <c r="DB57" s="1391"/>
      <c r="DC57" s="1346"/>
      <c r="DD57" s="1346"/>
      <c r="DE57" s="1346"/>
      <c r="DF57" s="1346"/>
      <c r="DG57" s="1346"/>
      <c r="DH57" s="1392"/>
      <c r="DI57" s="1392"/>
      <c r="DJ57" s="1392"/>
      <c r="DK57" s="1392"/>
      <c r="DL57" s="1392"/>
      <c r="DM57" s="1392"/>
      <c r="DN57" s="1393"/>
      <c r="DO57" s="1391"/>
      <c r="DP57" s="1346"/>
      <c r="DQ57" s="1346"/>
      <c r="DR57" s="1564"/>
      <c r="DS57" s="1346"/>
      <c r="DT57" s="1346"/>
      <c r="DU57" s="1346"/>
      <c r="DV57" s="1346"/>
      <c r="DW57" s="1346"/>
      <c r="DX57" s="1346"/>
      <c r="DY57" s="1346"/>
      <c r="DZ57" s="1346"/>
      <c r="EA57" s="1346"/>
      <c r="EB57" s="1346"/>
      <c r="EC57" s="1346"/>
      <c r="ED57" s="1393"/>
      <c r="EE57" s="1391"/>
      <c r="EF57" s="1389"/>
      <c r="EG57" s="1346"/>
      <c r="EH57" s="1346"/>
      <c r="EI57" s="1346"/>
      <c r="EJ57" s="1455"/>
      <c r="EK57" s="1346"/>
      <c r="EL57" s="1346"/>
      <c r="EM57" s="1346"/>
      <c r="EN57" s="1346"/>
      <c r="EO57" s="1346"/>
      <c r="EP57" s="1392"/>
      <c r="EQ57" s="1346"/>
      <c r="ER57" s="1346"/>
      <c r="ES57" s="1346"/>
      <c r="ET57" s="1346"/>
      <c r="EU57" s="1504"/>
      <c r="EV57" s="1504"/>
      <c r="EW57" s="1346"/>
      <c r="EX57" s="1346"/>
      <c r="EY57" s="1346"/>
      <c r="EZ57" s="1392"/>
      <c r="FA57" s="1392"/>
      <c r="FB57" s="1392"/>
      <c r="FC57" s="1392"/>
      <c r="FD57" s="1391"/>
      <c r="FE57" s="1346"/>
      <c r="FF57" s="218">
        <f t="shared" si="0"/>
        <v>0</v>
      </c>
      <c r="FG57" s="396">
        <f t="shared" si="1"/>
        <v>0</v>
      </c>
      <c r="FH57" s="396">
        <f t="shared" si="2"/>
        <v>0</v>
      </c>
      <c r="FI57" s="396">
        <f t="shared" si="3"/>
        <v>0</v>
      </c>
      <c r="FJ57" s="396">
        <f t="shared" si="4"/>
        <v>0</v>
      </c>
      <c r="FK57" s="396">
        <f t="shared" si="5"/>
        <v>0</v>
      </c>
      <c r="FL57" s="1291">
        <f t="shared" si="6"/>
        <v>0</v>
      </c>
      <c r="FM57" s="1347"/>
      <c r="FN57" s="1347"/>
      <c r="FO57" s="1347"/>
      <c r="FP57" s="1347"/>
      <c r="FQ57" s="1347"/>
      <c r="FR57" s="1347"/>
      <c r="FS57" s="1347"/>
      <c r="FT57" s="1347"/>
      <c r="FU57" s="1347"/>
      <c r="FV57" s="1347"/>
      <c r="FW57" s="1347"/>
    </row>
    <row r="58" spans="1:179" ht="16.5" thickBot="1" x14ac:dyDescent="0.3">
      <c r="A58" s="1338">
        <v>44</v>
      </c>
      <c r="B58" s="1152" t="s">
        <v>1768</v>
      </c>
      <c r="C58" s="1288">
        <v>1</v>
      </c>
      <c r="D58" s="1346"/>
      <c r="E58" s="1400"/>
      <c r="F58" s="1514"/>
      <c r="G58" s="1346">
        <v>1</v>
      </c>
      <c r="H58" s="1346"/>
      <c r="I58" s="1346"/>
      <c r="J58" s="1346"/>
      <c r="K58" s="1346"/>
      <c r="L58" s="1346"/>
      <c r="M58" s="1346"/>
      <c r="N58" s="1346"/>
      <c r="O58" s="1346"/>
      <c r="P58" s="1400">
        <v>1</v>
      </c>
      <c r="Q58" s="1346"/>
      <c r="R58" s="1346"/>
      <c r="S58" s="1346"/>
      <c r="T58" s="1392">
        <v>1</v>
      </c>
      <c r="U58" s="1392">
        <v>1</v>
      </c>
      <c r="V58" s="1392">
        <v>1</v>
      </c>
      <c r="W58" s="1392">
        <v>1</v>
      </c>
      <c r="X58" s="1392">
        <v>1</v>
      </c>
      <c r="Y58" s="1392">
        <v>1</v>
      </c>
      <c r="Z58" s="1392">
        <v>1</v>
      </c>
      <c r="AA58" s="1392">
        <v>1</v>
      </c>
      <c r="AB58" s="1392"/>
      <c r="AC58" s="1393"/>
      <c r="AD58" s="1400"/>
      <c r="AE58" s="1346"/>
      <c r="AF58" s="1346"/>
      <c r="AG58" s="1346"/>
      <c r="AH58" s="1346"/>
      <c r="AI58" s="1346">
        <v>1</v>
      </c>
      <c r="AJ58" s="1346"/>
      <c r="AK58" s="1346"/>
      <c r="AL58" s="1346"/>
      <c r="AM58" s="1346"/>
      <c r="AN58" s="1346"/>
      <c r="AO58" s="1393">
        <v>1</v>
      </c>
      <c r="AP58" s="1391"/>
      <c r="AQ58" s="1346"/>
      <c r="AR58" s="1346"/>
      <c r="AS58" s="1346"/>
      <c r="AT58" s="1346"/>
      <c r="AU58" s="1346"/>
      <c r="AV58" s="1346"/>
      <c r="AW58" s="1392">
        <v>1</v>
      </c>
      <c r="AX58" s="1392"/>
      <c r="AY58" s="1392">
        <v>1</v>
      </c>
      <c r="AZ58" s="1392"/>
      <c r="BA58" s="1393"/>
      <c r="BB58" s="1346"/>
      <c r="BC58" s="1389"/>
      <c r="BD58" s="1346"/>
      <c r="BE58" s="1346"/>
      <c r="BF58" s="1346"/>
      <c r="BG58" s="1389"/>
      <c r="BH58" s="1504">
        <v>1</v>
      </c>
      <c r="BI58" s="1346"/>
      <c r="BJ58" s="1346"/>
      <c r="BK58" s="1393"/>
      <c r="BL58" s="1391"/>
      <c r="BM58" s="1346">
        <v>1</v>
      </c>
      <c r="BN58" s="1346"/>
      <c r="BO58" s="1504"/>
      <c r="BP58" s="1389"/>
      <c r="BQ58" s="1346"/>
      <c r="BR58" s="1346"/>
      <c r="BS58" s="1346"/>
      <c r="BT58" s="1346"/>
      <c r="BU58" s="1346"/>
      <c r="BV58" s="1346"/>
      <c r="BW58" s="1346"/>
      <c r="BX58" s="1346"/>
      <c r="BY58" s="1346"/>
      <c r="BZ58" s="1346"/>
      <c r="CA58" s="1346"/>
      <c r="CB58" s="1346"/>
      <c r="CC58" s="1346"/>
      <c r="CD58" s="1393"/>
      <c r="CE58" s="1391">
        <v>1</v>
      </c>
      <c r="CF58" s="1346">
        <v>1</v>
      </c>
      <c r="CG58" s="1346"/>
      <c r="CH58" s="1346"/>
      <c r="CI58" s="1346"/>
      <c r="CJ58" s="1346"/>
      <c r="CK58" s="1346">
        <v>1</v>
      </c>
      <c r="CL58" s="1346"/>
      <c r="CM58" s="1346"/>
      <c r="CN58" s="1346">
        <v>1</v>
      </c>
      <c r="CO58" s="1393"/>
      <c r="CP58" s="1391"/>
      <c r="CQ58" s="1346"/>
      <c r="CR58" s="1346"/>
      <c r="CS58" s="1392"/>
      <c r="CT58" s="1346"/>
      <c r="CU58" s="1346"/>
      <c r="CV58" s="1504"/>
      <c r="CW58" s="1346"/>
      <c r="CX58" s="1346"/>
      <c r="CY58" s="1346">
        <v>1</v>
      </c>
      <c r="CZ58" s="1346"/>
      <c r="DA58" s="1346"/>
      <c r="DB58" s="1391"/>
      <c r="DC58" s="1346"/>
      <c r="DD58" s="1346"/>
      <c r="DE58" s="1346"/>
      <c r="DF58" s="1346">
        <v>1</v>
      </c>
      <c r="DG58" s="1346">
        <v>1</v>
      </c>
      <c r="DH58" s="1392"/>
      <c r="DI58" s="1392">
        <v>1</v>
      </c>
      <c r="DJ58" s="1392"/>
      <c r="DK58" s="1392"/>
      <c r="DL58" s="1392">
        <v>1</v>
      </c>
      <c r="DM58" s="1392">
        <v>1</v>
      </c>
      <c r="DN58" s="1393"/>
      <c r="DO58" s="1391"/>
      <c r="DP58" s="1346"/>
      <c r="DQ58" s="1346">
        <v>1</v>
      </c>
      <c r="DR58" s="1564"/>
      <c r="DS58" s="1346"/>
      <c r="DT58" s="1346"/>
      <c r="DU58" s="1346"/>
      <c r="DV58" s="1346">
        <v>1</v>
      </c>
      <c r="DW58" s="1346">
        <v>1</v>
      </c>
      <c r="DX58" s="1346">
        <v>1</v>
      </c>
      <c r="DY58" s="1346"/>
      <c r="DZ58" s="1346"/>
      <c r="EA58" s="1346"/>
      <c r="EB58" s="1346"/>
      <c r="EC58" s="1346"/>
      <c r="ED58" s="1393"/>
      <c r="EE58" s="1391"/>
      <c r="EF58" s="1389"/>
      <c r="EG58" s="1346"/>
      <c r="EH58" s="1346"/>
      <c r="EI58" s="1346"/>
      <c r="EJ58" s="1455"/>
      <c r="EK58" s="1346"/>
      <c r="EL58" s="1346"/>
      <c r="EM58" s="1346">
        <v>1</v>
      </c>
      <c r="EN58" s="1346">
        <v>1</v>
      </c>
      <c r="EO58" s="1346">
        <v>1</v>
      </c>
      <c r="EP58" s="1392">
        <v>1</v>
      </c>
      <c r="EQ58" s="1346">
        <v>1</v>
      </c>
      <c r="ER58" s="1346"/>
      <c r="ES58" s="1346"/>
      <c r="ET58" s="1346"/>
      <c r="EU58" s="1504"/>
      <c r="EV58" s="1504"/>
      <c r="EW58" s="1346"/>
      <c r="EX58" s="1346">
        <v>1</v>
      </c>
      <c r="EY58" s="1346"/>
      <c r="EZ58" s="1392"/>
      <c r="FA58" s="1392"/>
      <c r="FB58" s="1392"/>
      <c r="FC58" s="1392"/>
      <c r="FD58" s="1391"/>
      <c r="FE58" s="1346"/>
      <c r="FF58" s="218">
        <f t="shared" si="0"/>
        <v>2</v>
      </c>
      <c r="FG58" s="396">
        <f t="shared" si="1"/>
        <v>1</v>
      </c>
      <c r="FH58" s="396">
        <f t="shared" si="2"/>
        <v>15</v>
      </c>
      <c r="FI58" s="396">
        <f t="shared" si="3"/>
        <v>2</v>
      </c>
      <c r="FJ58" s="396">
        <f t="shared" si="4"/>
        <v>0</v>
      </c>
      <c r="FK58" s="396">
        <f t="shared" si="5"/>
        <v>18</v>
      </c>
      <c r="FL58" s="1291">
        <f t="shared" si="6"/>
        <v>38</v>
      </c>
      <c r="FM58" s="1347" t="str">
        <f t="shared" si="7"/>
        <v/>
      </c>
      <c r="FN58" s="1347" t="str">
        <f t="shared" si="8"/>
        <v/>
      </c>
      <c r="FO58" s="1347" t="str">
        <f t="shared" si="9"/>
        <v/>
      </c>
      <c r="FP58" s="1347" t="str">
        <f t="shared" si="10"/>
        <v/>
      </c>
      <c r="FQ58" s="1347" t="str">
        <f t="shared" si="11"/>
        <v/>
      </c>
      <c r="FR58" s="1347">
        <f t="shared" si="12"/>
        <v>1</v>
      </c>
      <c r="FS58" s="1347" t="str">
        <f t="shared" si="13"/>
        <v/>
      </c>
      <c r="FT58" s="1347" t="str">
        <f t="shared" si="14"/>
        <v/>
      </c>
      <c r="FU58" s="1347" t="str">
        <f t="shared" si="15"/>
        <v/>
      </c>
      <c r="FV58" s="1347" t="str">
        <f t="shared" si="16"/>
        <v/>
      </c>
      <c r="FW58" s="1347" t="str">
        <f t="shared" si="17"/>
        <v/>
      </c>
    </row>
    <row r="59" spans="1:179" ht="16.5" thickBot="1" x14ac:dyDescent="0.3">
      <c r="A59" s="1338">
        <v>45</v>
      </c>
      <c r="B59" s="1152" t="s">
        <v>769</v>
      </c>
      <c r="C59" s="1288"/>
      <c r="D59" s="1346"/>
      <c r="E59" s="1400"/>
      <c r="F59" s="1514"/>
      <c r="G59" s="1346"/>
      <c r="H59" s="1346">
        <v>1</v>
      </c>
      <c r="I59" s="1346">
        <v>1</v>
      </c>
      <c r="J59" s="1346">
        <v>1</v>
      </c>
      <c r="K59" s="1346">
        <v>1</v>
      </c>
      <c r="L59" s="1346"/>
      <c r="M59" s="1346"/>
      <c r="N59" s="1410">
        <v>1</v>
      </c>
      <c r="O59" s="1346"/>
      <c r="P59" s="1400">
        <v>1</v>
      </c>
      <c r="Q59" s="1346"/>
      <c r="R59" s="1346"/>
      <c r="S59" s="1346"/>
      <c r="T59" s="1392">
        <v>1</v>
      </c>
      <c r="U59" s="1392">
        <v>1</v>
      </c>
      <c r="V59" s="1392">
        <v>1</v>
      </c>
      <c r="W59" s="1392">
        <v>1</v>
      </c>
      <c r="X59" s="1392">
        <v>1</v>
      </c>
      <c r="Y59" s="1392">
        <v>1</v>
      </c>
      <c r="Z59" s="1392">
        <v>1</v>
      </c>
      <c r="AA59" s="1392">
        <v>1</v>
      </c>
      <c r="AB59" s="1392"/>
      <c r="AC59" s="1393"/>
      <c r="AD59" s="1400">
        <v>1</v>
      </c>
      <c r="AE59" s="1346"/>
      <c r="AF59" s="1346"/>
      <c r="AG59" s="1346"/>
      <c r="AH59" s="1346">
        <v>1</v>
      </c>
      <c r="AI59" s="1346"/>
      <c r="AJ59" s="1346"/>
      <c r="AK59" s="1346"/>
      <c r="AL59" s="1346"/>
      <c r="AM59" s="1346"/>
      <c r="AN59" s="1346"/>
      <c r="AO59" s="1393"/>
      <c r="AP59" s="1391"/>
      <c r="AQ59" s="1346">
        <v>1</v>
      </c>
      <c r="AR59" s="1346"/>
      <c r="AS59" s="1346">
        <v>1</v>
      </c>
      <c r="AT59" s="1346"/>
      <c r="AU59" s="1346"/>
      <c r="AV59" s="1346">
        <v>1</v>
      </c>
      <c r="AW59" s="1392"/>
      <c r="AX59" s="1410">
        <v>1</v>
      </c>
      <c r="AY59" s="1392"/>
      <c r="AZ59" s="1392"/>
      <c r="BA59" s="1393"/>
      <c r="BB59" s="1346"/>
      <c r="BC59" s="1389"/>
      <c r="BD59" s="1346">
        <v>1</v>
      </c>
      <c r="BE59" s="1346"/>
      <c r="BF59" s="1346"/>
      <c r="BG59" s="1389"/>
      <c r="BH59" s="1504">
        <v>1</v>
      </c>
      <c r="BI59" s="1346"/>
      <c r="BJ59" s="1346">
        <v>1</v>
      </c>
      <c r="BK59" s="1393"/>
      <c r="BL59" s="1391"/>
      <c r="BM59" s="1346"/>
      <c r="BN59" s="1346"/>
      <c r="BO59" s="1504"/>
      <c r="BP59" s="1389"/>
      <c r="BQ59" s="1346"/>
      <c r="BR59" s="1346"/>
      <c r="BS59" s="1346"/>
      <c r="BT59" s="1346"/>
      <c r="BU59" s="1346">
        <v>1</v>
      </c>
      <c r="BV59" s="1346">
        <v>1</v>
      </c>
      <c r="BW59" s="1346">
        <v>1</v>
      </c>
      <c r="BX59" s="1346">
        <v>1</v>
      </c>
      <c r="BY59" s="1346">
        <v>1</v>
      </c>
      <c r="BZ59" s="1346">
        <v>1</v>
      </c>
      <c r="CA59" s="1346"/>
      <c r="CB59" s="1346"/>
      <c r="CC59" s="1346"/>
      <c r="CD59" s="1393"/>
      <c r="CE59" s="1391"/>
      <c r="CF59" s="1346"/>
      <c r="CG59" s="1346"/>
      <c r="CH59" s="1346"/>
      <c r="CI59" s="1346"/>
      <c r="CJ59" s="1410">
        <v>1</v>
      </c>
      <c r="CK59" s="1346"/>
      <c r="CL59" s="1346"/>
      <c r="CM59" s="1346">
        <v>1</v>
      </c>
      <c r="CN59" s="1346"/>
      <c r="CO59" s="1393"/>
      <c r="CP59" s="1429">
        <v>1</v>
      </c>
      <c r="CQ59" s="1346"/>
      <c r="CR59" s="1346"/>
      <c r="CS59" s="1392"/>
      <c r="CT59" s="1346"/>
      <c r="CU59" s="1346"/>
      <c r="CV59" s="1504"/>
      <c r="CW59" s="1346"/>
      <c r="CX59" s="1346"/>
      <c r="CY59" s="1346"/>
      <c r="CZ59" s="1346"/>
      <c r="DA59" s="1346"/>
      <c r="DB59" s="1391"/>
      <c r="DC59" s="1346"/>
      <c r="DD59" s="1346"/>
      <c r="DE59" s="1346"/>
      <c r="DF59" s="1392"/>
      <c r="DG59" s="1346"/>
      <c r="DH59" s="1392"/>
      <c r="DI59" s="1392"/>
      <c r="DJ59" s="1392"/>
      <c r="DK59" s="1392"/>
      <c r="DL59" s="1392"/>
      <c r="DM59" s="1392"/>
      <c r="DN59" s="1393"/>
      <c r="DO59" s="1391"/>
      <c r="DP59" s="1392"/>
      <c r="DQ59" s="1346"/>
      <c r="DR59" s="1564"/>
      <c r="DS59" s="1346"/>
      <c r="DT59" s="1346"/>
      <c r="DU59" s="1346"/>
      <c r="DV59" s="1346">
        <v>1</v>
      </c>
      <c r="DW59" s="1346">
        <v>1</v>
      </c>
      <c r="DX59" s="1346">
        <v>1</v>
      </c>
      <c r="DY59" s="1346"/>
      <c r="DZ59" s="1346"/>
      <c r="EA59" s="1410">
        <v>1</v>
      </c>
      <c r="EB59" s="1346"/>
      <c r="EC59" s="1346"/>
      <c r="ED59" s="1393"/>
      <c r="EE59" s="1391"/>
      <c r="EF59" s="1389"/>
      <c r="EG59" s="1346"/>
      <c r="EH59" s="1346"/>
      <c r="EI59" s="1346"/>
      <c r="EJ59" s="1455"/>
      <c r="EK59" s="1346"/>
      <c r="EL59" s="1410">
        <v>1</v>
      </c>
      <c r="EM59" s="1346"/>
      <c r="EN59" s="1346"/>
      <c r="EO59" s="1346"/>
      <c r="EP59" s="1392"/>
      <c r="EQ59" s="1346"/>
      <c r="ER59" s="1346"/>
      <c r="ES59" s="1346">
        <v>1</v>
      </c>
      <c r="ET59" s="1346"/>
      <c r="EU59" s="1504"/>
      <c r="EV59" s="1504"/>
      <c r="EW59" s="1346"/>
      <c r="EX59" s="1346"/>
      <c r="EY59" s="1346">
        <v>1</v>
      </c>
      <c r="EZ59" s="1392">
        <v>1</v>
      </c>
      <c r="FA59" s="1392">
        <v>1</v>
      </c>
      <c r="FB59" s="1392">
        <v>1</v>
      </c>
      <c r="FC59" s="1392">
        <v>1</v>
      </c>
      <c r="FD59" s="1391">
        <v>1</v>
      </c>
      <c r="FE59" s="1346">
        <v>1</v>
      </c>
      <c r="FF59" s="218">
        <f t="shared" si="0"/>
        <v>0</v>
      </c>
      <c r="FG59" s="396">
        <f t="shared" si="1"/>
        <v>11</v>
      </c>
      <c r="FH59" s="396">
        <f t="shared" si="2"/>
        <v>4</v>
      </c>
      <c r="FI59" s="396">
        <f t="shared" si="3"/>
        <v>3</v>
      </c>
      <c r="FJ59" s="396">
        <f t="shared" si="4"/>
        <v>0</v>
      </c>
      <c r="FK59" s="396">
        <f t="shared" si="5"/>
        <v>28</v>
      </c>
      <c r="FL59" s="1291">
        <f t="shared" si="6"/>
        <v>46</v>
      </c>
      <c r="FM59" s="1347" t="str">
        <f t="shared" si="7"/>
        <v/>
      </c>
      <c r="FN59" s="1347" t="str">
        <f t="shared" si="8"/>
        <v/>
      </c>
      <c r="FO59" s="1347" t="str">
        <f t="shared" si="9"/>
        <v/>
      </c>
      <c r="FP59" s="1347" t="str">
        <f t="shared" si="10"/>
        <v/>
      </c>
      <c r="FQ59" s="1347" t="str">
        <f t="shared" si="11"/>
        <v/>
      </c>
      <c r="FR59" s="1347" t="str">
        <f t="shared" si="12"/>
        <v/>
      </c>
      <c r="FS59" s="1347">
        <f t="shared" si="13"/>
        <v>1</v>
      </c>
      <c r="FT59" s="1347" t="str">
        <f t="shared" si="14"/>
        <v/>
      </c>
      <c r="FU59" s="1347" t="str">
        <f t="shared" si="15"/>
        <v/>
      </c>
      <c r="FV59" s="1347" t="str">
        <f t="shared" si="16"/>
        <v/>
      </c>
      <c r="FW59" s="1347" t="str">
        <f t="shared" si="17"/>
        <v/>
      </c>
    </row>
    <row r="60" spans="1:179" ht="16.5" thickBot="1" x14ac:dyDescent="0.3">
      <c r="A60" s="1338">
        <v>46</v>
      </c>
      <c r="B60" s="1343" t="s">
        <v>1835</v>
      </c>
      <c r="C60" s="1288"/>
      <c r="D60" s="1346"/>
      <c r="E60" s="1400"/>
      <c r="F60" s="1514"/>
      <c r="G60" s="1346"/>
      <c r="H60" s="1346"/>
      <c r="I60" s="1346"/>
      <c r="J60" s="1346"/>
      <c r="K60" s="1346"/>
      <c r="L60" s="1346"/>
      <c r="M60" s="1346"/>
      <c r="N60" s="1392"/>
      <c r="O60" s="1346"/>
      <c r="P60" s="1400"/>
      <c r="Q60" s="1346"/>
      <c r="R60" s="1346"/>
      <c r="S60" s="1346"/>
      <c r="T60" s="1392"/>
      <c r="U60" s="1392"/>
      <c r="V60" s="1392"/>
      <c r="W60" s="1392"/>
      <c r="X60" s="1392"/>
      <c r="Y60" s="1392"/>
      <c r="Z60" s="1392"/>
      <c r="AA60" s="1392"/>
      <c r="AB60" s="1392"/>
      <c r="AC60" s="1393"/>
      <c r="AD60" s="1400"/>
      <c r="AE60" s="1346"/>
      <c r="AF60" s="1346"/>
      <c r="AG60" s="1346"/>
      <c r="AH60" s="1346"/>
      <c r="AI60" s="1346"/>
      <c r="AJ60" s="1346"/>
      <c r="AK60" s="1346"/>
      <c r="AL60" s="1346"/>
      <c r="AM60" s="1346"/>
      <c r="AN60" s="1346"/>
      <c r="AO60" s="1392"/>
      <c r="AP60" s="1391"/>
      <c r="AQ60" s="1346"/>
      <c r="AR60" s="1346"/>
      <c r="AS60" s="1346"/>
      <c r="AT60" s="1346"/>
      <c r="AU60" s="1346"/>
      <c r="AV60" s="1346"/>
      <c r="AW60" s="1392"/>
      <c r="AX60" s="1392"/>
      <c r="AY60" s="1392"/>
      <c r="AZ60" s="1392"/>
      <c r="BA60" s="1393"/>
      <c r="BB60" s="1346"/>
      <c r="BC60" s="1389"/>
      <c r="BD60" s="1346"/>
      <c r="BE60" s="1346"/>
      <c r="BF60" s="1346"/>
      <c r="BG60" s="1389"/>
      <c r="BH60" s="1504"/>
      <c r="BI60" s="1346"/>
      <c r="BJ60" s="1346"/>
      <c r="BK60" s="1393"/>
      <c r="BL60" s="1391"/>
      <c r="BM60" s="1346"/>
      <c r="BN60" s="1346"/>
      <c r="BO60" s="1504"/>
      <c r="BP60" s="1389"/>
      <c r="BQ60" s="1346"/>
      <c r="BR60" s="1346"/>
      <c r="BS60" s="1346"/>
      <c r="BT60" s="1346"/>
      <c r="BU60" s="1346"/>
      <c r="BV60" s="1346"/>
      <c r="BW60" s="1346"/>
      <c r="BX60" s="1346"/>
      <c r="BY60" s="1346"/>
      <c r="BZ60" s="1346"/>
      <c r="CA60" s="1346"/>
      <c r="CB60" s="1346"/>
      <c r="CC60" s="1346"/>
      <c r="CD60" s="1393"/>
      <c r="CE60" s="1391"/>
      <c r="CF60" s="1346"/>
      <c r="CG60" s="1346"/>
      <c r="CH60" s="1346"/>
      <c r="CI60" s="1346"/>
      <c r="CJ60" s="1346"/>
      <c r="CK60" s="1346"/>
      <c r="CL60" s="1346"/>
      <c r="CM60" s="1346"/>
      <c r="CN60" s="1346"/>
      <c r="CO60" s="1393"/>
      <c r="CP60" s="1391"/>
      <c r="CQ60" s="1346">
        <v>1</v>
      </c>
      <c r="CR60" s="1346"/>
      <c r="CS60" s="1392"/>
      <c r="CT60" s="1346"/>
      <c r="CU60" s="1346"/>
      <c r="CV60" s="1504"/>
      <c r="CW60" s="1346">
        <v>1</v>
      </c>
      <c r="CX60" s="1346"/>
      <c r="CY60" s="1346"/>
      <c r="CZ60" s="1346"/>
      <c r="DA60" s="1346"/>
      <c r="DB60" s="1391"/>
      <c r="DC60" s="1346"/>
      <c r="DD60" s="1346"/>
      <c r="DE60" s="1346"/>
      <c r="DF60" s="1392"/>
      <c r="DG60" s="1346"/>
      <c r="DH60" s="1392"/>
      <c r="DI60" s="1392"/>
      <c r="DJ60" s="1392">
        <v>1</v>
      </c>
      <c r="DK60" s="1392"/>
      <c r="DL60" s="1392"/>
      <c r="DM60" s="1392"/>
      <c r="DN60" s="1393"/>
      <c r="DO60" s="1391"/>
      <c r="DP60" s="1392"/>
      <c r="DQ60" s="1346"/>
      <c r="DR60" s="1564"/>
      <c r="DS60" s="1346"/>
      <c r="DT60" s="1346"/>
      <c r="DU60" s="1346"/>
      <c r="DV60" s="1346"/>
      <c r="DW60" s="1346"/>
      <c r="DX60" s="1346"/>
      <c r="DY60" s="1346">
        <v>1</v>
      </c>
      <c r="DZ60" s="1346">
        <v>1</v>
      </c>
      <c r="EA60" s="1346"/>
      <c r="EB60" s="1346">
        <v>1</v>
      </c>
      <c r="EC60" s="1346"/>
      <c r="ED60" s="1393"/>
      <c r="EE60" s="1391"/>
      <c r="EF60" s="1389">
        <v>1</v>
      </c>
      <c r="EG60" s="1346"/>
      <c r="EH60" s="1346">
        <v>1</v>
      </c>
      <c r="EI60" s="1346">
        <v>1</v>
      </c>
      <c r="EJ60" s="1455"/>
      <c r="EK60" s="1346"/>
      <c r="EL60" s="1392">
        <v>1</v>
      </c>
      <c r="EM60" s="1392"/>
      <c r="EN60" s="1346"/>
      <c r="EO60" s="1392"/>
      <c r="EP60" s="1392"/>
      <c r="EQ60" s="1392"/>
      <c r="ER60" s="1346">
        <v>1</v>
      </c>
      <c r="ES60" s="1346"/>
      <c r="ET60" s="1346"/>
      <c r="EU60" s="1504"/>
      <c r="EV60" s="1504"/>
      <c r="EW60" s="1346"/>
      <c r="EX60" s="1346"/>
      <c r="EY60" s="1346"/>
      <c r="EZ60" s="1392"/>
      <c r="FA60" s="1392"/>
      <c r="FB60" s="1392"/>
      <c r="FC60" s="1392"/>
      <c r="FD60" s="1391"/>
      <c r="FE60" s="1346"/>
      <c r="FF60" s="218">
        <f t="shared" si="0"/>
        <v>7</v>
      </c>
      <c r="FG60" s="396">
        <f t="shared" si="1"/>
        <v>1</v>
      </c>
      <c r="FH60" s="396">
        <f t="shared" si="2"/>
        <v>3</v>
      </c>
      <c r="FI60" s="396">
        <f t="shared" si="3"/>
        <v>0</v>
      </c>
      <c r="FJ60" s="396">
        <f t="shared" si="4"/>
        <v>0</v>
      </c>
      <c r="FK60" s="396">
        <f t="shared" si="5"/>
        <v>0</v>
      </c>
      <c r="FL60" s="1291">
        <f>SUM(FF60:FK60)</f>
        <v>11</v>
      </c>
      <c r="FM60" s="1347" t="str">
        <f>IF(FL60=0,1,"")</f>
        <v/>
      </c>
      <c r="FN60" s="1347" t="str">
        <f>IF((FL60&gt;0)*AND(FL60&lt;6),1,"")</f>
        <v/>
      </c>
      <c r="FO60" s="1347" t="str">
        <f>IF((FL60&gt;5)*AND(FL60&lt;11),1,"")</f>
        <v/>
      </c>
      <c r="FP60" s="1347">
        <f>IF((FL60&gt;10)*AND(FL60&lt;21),1,"")</f>
        <v>1</v>
      </c>
      <c r="FQ60" s="1347" t="str">
        <f>IF((FL60&gt;20)*AND(FL60&lt;31),1,"")</f>
        <v/>
      </c>
      <c r="FR60" s="1347" t="str">
        <f>IF((FL60&gt;30)*AND(FL60&lt;41),1,"")</f>
        <v/>
      </c>
      <c r="FS60" s="1347" t="str">
        <f>IF((FL60&gt;40)*AND(FL60&lt;51),1,"")</f>
        <v/>
      </c>
      <c r="FT60" s="1347" t="str">
        <f>IF((FL60&gt;50)*AND(FL60&lt;61),1,"")</f>
        <v/>
      </c>
      <c r="FU60" s="1347" t="str">
        <f>IF((FL60&gt;60)*AND(FL60&lt;71),1,"")</f>
        <v/>
      </c>
      <c r="FV60" s="1347" t="str">
        <f t="shared" si="16"/>
        <v/>
      </c>
      <c r="FW60" s="1347" t="str">
        <f t="shared" si="17"/>
        <v/>
      </c>
    </row>
    <row r="61" spans="1:179" ht="16.5" thickBot="1" x14ac:dyDescent="0.3">
      <c r="A61" s="1338">
        <v>47</v>
      </c>
      <c r="B61" s="1152" t="s">
        <v>516</v>
      </c>
      <c r="C61" s="1288"/>
      <c r="D61" s="1390">
        <v>1</v>
      </c>
      <c r="E61" s="1400"/>
      <c r="F61" s="1514"/>
      <c r="G61" s="1346"/>
      <c r="H61" s="1346"/>
      <c r="I61" s="1346"/>
      <c r="J61" s="1346"/>
      <c r="K61" s="1346"/>
      <c r="L61" s="1346"/>
      <c r="M61" s="1346"/>
      <c r="N61" s="1346"/>
      <c r="O61" s="1346"/>
      <c r="P61" s="1400">
        <v>1</v>
      </c>
      <c r="Q61" s="1346"/>
      <c r="R61" s="1346"/>
      <c r="S61" s="1346"/>
      <c r="T61" s="1392"/>
      <c r="U61" s="1392"/>
      <c r="V61" s="1392"/>
      <c r="W61" s="1392"/>
      <c r="X61" s="1392"/>
      <c r="Y61" s="1392"/>
      <c r="Z61" s="1392"/>
      <c r="AA61" s="1392"/>
      <c r="AB61" s="1392"/>
      <c r="AC61" s="1393"/>
      <c r="AD61" s="1400"/>
      <c r="AE61" s="1346"/>
      <c r="AF61" s="1346"/>
      <c r="AG61" s="1346"/>
      <c r="AH61" s="1346"/>
      <c r="AI61" s="1390">
        <v>1</v>
      </c>
      <c r="AJ61" s="1346"/>
      <c r="AK61" s="1346"/>
      <c r="AL61" s="1346"/>
      <c r="AM61" s="1346"/>
      <c r="AN61" s="1346"/>
      <c r="AO61" s="1390">
        <v>1</v>
      </c>
      <c r="AP61" s="1391"/>
      <c r="AQ61" s="1346"/>
      <c r="AR61" s="1346"/>
      <c r="AS61" s="1346"/>
      <c r="AT61" s="1390">
        <v>1</v>
      </c>
      <c r="AU61" s="1346"/>
      <c r="AV61" s="1346"/>
      <c r="AW61" s="1392"/>
      <c r="AX61" s="1392"/>
      <c r="AY61" s="1392">
        <v>1</v>
      </c>
      <c r="AZ61" s="1392"/>
      <c r="BA61" s="1393"/>
      <c r="BB61" s="1346"/>
      <c r="BC61" s="1389"/>
      <c r="BD61" s="1390">
        <v>1</v>
      </c>
      <c r="BE61" s="1390">
        <v>1</v>
      </c>
      <c r="BF61" s="1346"/>
      <c r="BG61" s="1389"/>
      <c r="BH61" s="1504">
        <v>1</v>
      </c>
      <c r="BI61" s="1346"/>
      <c r="BJ61" s="1346"/>
      <c r="BK61" s="1393"/>
      <c r="BL61" s="1391"/>
      <c r="BM61" s="1346"/>
      <c r="BN61" s="1346"/>
      <c r="BO61" s="1504">
        <v>1</v>
      </c>
      <c r="BP61" s="1389"/>
      <c r="BQ61" s="1346"/>
      <c r="BR61" s="1346"/>
      <c r="BS61" s="1346"/>
      <c r="BT61" s="1346"/>
      <c r="BU61" s="1346"/>
      <c r="BV61" s="1346"/>
      <c r="BW61" s="1346"/>
      <c r="BX61" s="1346"/>
      <c r="BY61" s="1346"/>
      <c r="BZ61" s="1346"/>
      <c r="CA61" s="1346"/>
      <c r="CB61" s="1346"/>
      <c r="CC61" s="1346"/>
      <c r="CD61" s="1393"/>
      <c r="CE61" s="1391"/>
      <c r="CF61" s="1390">
        <v>1</v>
      </c>
      <c r="CG61" s="1346"/>
      <c r="CH61" s="1346"/>
      <c r="CI61" s="1346"/>
      <c r="CJ61" s="1346"/>
      <c r="CK61" s="1346"/>
      <c r="CL61" s="1346">
        <v>1</v>
      </c>
      <c r="CM61" s="1346"/>
      <c r="CN61" s="1346"/>
      <c r="CO61" s="1393"/>
      <c r="CP61" s="1391"/>
      <c r="CQ61" s="1346"/>
      <c r="CR61" s="1346"/>
      <c r="CS61" s="1392"/>
      <c r="CT61" s="1346"/>
      <c r="CU61" s="1346"/>
      <c r="CV61" s="1504"/>
      <c r="CW61" s="1346">
        <v>1</v>
      </c>
      <c r="CX61" s="1346"/>
      <c r="CY61" s="1346"/>
      <c r="CZ61" s="1346"/>
      <c r="DA61" s="1346"/>
      <c r="DB61" s="1391"/>
      <c r="DC61" s="1346"/>
      <c r="DD61" s="1346"/>
      <c r="DE61" s="1346"/>
      <c r="DF61" s="1346"/>
      <c r="DG61" s="1346">
        <v>1</v>
      </c>
      <c r="DH61" s="1392"/>
      <c r="DI61" s="1392"/>
      <c r="DJ61" s="1392"/>
      <c r="DK61" s="1392"/>
      <c r="DL61" s="1392">
        <v>1</v>
      </c>
      <c r="DM61" s="1392">
        <v>1</v>
      </c>
      <c r="DN61" s="1393"/>
      <c r="DO61" s="1391"/>
      <c r="DP61" s="1346"/>
      <c r="DQ61" s="1346"/>
      <c r="DR61" s="1564"/>
      <c r="DS61" s="1346">
        <v>1</v>
      </c>
      <c r="DT61" s="1346"/>
      <c r="DU61" s="1346"/>
      <c r="DV61" s="1346"/>
      <c r="DW61" s="1346"/>
      <c r="DX61" s="1346"/>
      <c r="DY61" s="1346"/>
      <c r="DZ61" s="1346"/>
      <c r="EA61" s="1346"/>
      <c r="EB61" s="1346"/>
      <c r="EC61" s="1346">
        <v>1</v>
      </c>
      <c r="ED61" s="1393"/>
      <c r="EE61" s="1391"/>
      <c r="EF61" s="1389"/>
      <c r="EG61" s="1346"/>
      <c r="EH61" s="1346"/>
      <c r="EI61" s="1346"/>
      <c r="EJ61" s="1455"/>
      <c r="EK61" s="1346"/>
      <c r="EL61" s="1392"/>
      <c r="EM61" s="1392"/>
      <c r="EN61" s="1346"/>
      <c r="EO61" s="1392"/>
      <c r="EP61" s="1392"/>
      <c r="EQ61" s="1392"/>
      <c r="ER61" s="1346"/>
      <c r="ES61" s="1346"/>
      <c r="ET61" s="1346"/>
      <c r="EU61" s="1504"/>
      <c r="EV61" s="1504"/>
      <c r="EW61" s="1346"/>
      <c r="EX61" s="1346"/>
      <c r="EY61" s="1346"/>
      <c r="EZ61" s="1346"/>
      <c r="FA61" s="1346"/>
      <c r="FB61" s="1346"/>
      <c r="FC61" s="1346"/>
      <c r="FD61" s="1391"/>
      <c r="FE61" s="1346"/>
      <c r="FF61" s="218">
        <f t="shared" si="0"/>
        <v>7</v>
      </c>
      <c r="FG61" s="396">
        <f t="shared" si="1"/>
        <v>1</v>
      </c>
      <c r="FH61" s="396">
        <f t="shared" si="2"/>
        <v>5</v>
      </c>
      <c r="FI61" s="396">
        <f t="shared" si="3"/>
        <v>3</v>
      </c>
      <c r="FJ61" s="396">
        <f t="shared" si="4"/>
        <v>0</v>
      </c>
      <c r="FK61" s="396">
        <f t="shared" si="5"/>
        <v>2</v>
      </c>
      <c r="FL61" s="1291">
        <f t="shared" si="6"/>
        <v>18</v>
      </c>
      <c r="FM61" s="1347" t="str">
        <f t="shared" si="7"/>
        <v/>
      </c>
      <c r="FN61" s="1347" t="str">
        <f t="shared" si="8"/>
        <v/>
      </c>
      <c r="FO61" s="1347" t="str">
        <f t="shared" si="9"/>
        <v/>
      </c>
      <c r="FP61" s="1347">
        <f t="shared" si="10"/>
        <v>1</v>
      </c>
      <c r="FQ61" s="1347" t="str">
        <f t="shared" si="11"/>
        <v/>
      </c>
      <c r="FR61" s="1347" t="str">
        <f t="shared" si="12"/>
        <v/>
      </c>
      <c r="FS61" s="1347" t="str">
        <f t="shared" si="13"/>
        <v/>
      </c>
      <c r="FT61" s="1347" t="str">
        <f t="shared" si="14"/>
        <v/>
      </c>
      <c r="FU61" s="1347" t="str">
        <f t="shared" si="15"/>
        <v/>
      </c>
      <c r="FV61" s="1347" t="str">
        <f t="shared" si="16"/>
        <v/>
      </c>
      <c r="FW61" s="1347" t="str">
        <f t="shared" si="17"/>
        <v/>
      </c>
    </row>
    <row r="62" spans="1:179" ht="16.5" thickBot="1" x14ac:dyDescent="0.3">
      <c r="A62" s="1338">
        <v>48</v>
      </c>
      <c r="B62" s="1152" t="s">
        <v>1369</v>
      </c>
      <c r="C62" s="1288"/>
      <c r="D62" s="1346">
        <v>1</v>
      </c>
      <c r="E62" s="1400"/>
      <c r="F62" s="1514"/>
      <c r="G62" s="1346"/>
      <c r="H62" s="1346"/>
      <c r="I62" s="1346"/>
      <c r="J62" s="1346"/>
      <c r="K62" s="1346"/>
      <c r="L62" s="1346"/>
      <c r="M62" s="1346">
        <v>1</v>
      </c>
      <c r="N62" s="1346"/>
      <c r="O62" s="1346"/>
      <c r="P62" s="1400">
        <v>1</v>
      </c>
      <c r="Q62" s="1346">
        <v>1</v>
      </c>
      <c r="R62" s="1346"/>
      <c r="S62" s="1346"/>
      <c r="T62" s="1392"/>
      <c r="U62" s="1392"/>
      <c r="V62" s="1392"/>
      <c r="W62" s="1392"/>
      <c r="X62" s="1392"/>
      <c r="Y62" s="1392"/>
      <c r="Z62" s="1392"/>
      <c r="AA62" s="1392"/>
      <c r="AB62" s="1392"/>
      <c r="AC62" s="1393"/>
      <c r="AD62" s="1400"/>
      <c r="AE62" s="1346"/>
      <c r="AF62" s="1399"/>
      <c r="AG62" s="1399"/>
      <c r="AH62" s="1346"/>
      <c r="AI62" s="1399"/>
      <c r="AJ62" s="1346"/>
      <c r="AK62" s="1346"/>
      <c r="AL62" s="1346"/>
      <c r="AM62" s="1346">
        <v>1</v>
      </c>
      <c r="AN62" s="1346"/>
      <c r="AO62" s="1393"/>
      <c r="AP62" s="1391"/>
      <c r="AQ62" s="1346"/>
      <c r="AR62" s="1346"/>
      <c r="AS62" s="1346"/>
      <c r="AT62" s="1346"/>
      <c r="AU62" s="1346"/>
      <c r="AV62" s="1346"/>
      <c r="AW62" s="1392"/>
      <c r="AX62" s="1392"/>
      <c r="AY62" s="1392"/>
      <c r="AZ62" s="1392"/>
      <c r="BA62" s="1393"/>
      <c r="BB62" s="1346"/>
      <c r="BC62" s="1389">
        <v>1</v>
      </c>
      <c r="BD62" s="1346"/>
      <c r="BE62" s="1346"/>
      <c r="BF62" s="1346">
        <v>1</v>
      </c>
      <c r="BG62" s="1389"/>
      <c r="BH62" s="1504">
        <v>1</v>
      </c>
      <c r="BI62" s="1346"/>
      <c r="BJ62" s="1346"/>
      <c r="BK62" s="1393"/>
      <c r="BL62" s="1391"/>
      <c r="BM62" s="1346"/>
      <c r="BN62" s="1346"/>
      <c r="BO62" s="1504">
        <v>1</v>
      </c>
      <c r="BP62" s="1389"/>
      <c r="BQ62" s="1346"/>
      <c r="BR62" s="1346">
        <v>1</v>
      </c>
      <c r="BS62" s="1346"/>
      <c r="BT62" s="1346"/>
      <c r="BU62" s="1346"/>
      <c r="BV62" s="1346"/>
      <c r="BW62" s="1346"/>
      <c r="BX62" s="1346"/>
      <c r="BY62" s="1346"/>
      <c r="BZ62" s="1346"/>
      <c r="CA62" s="1346"/>
      <c r="CB62" s="1346"/>
      <c r="CC62" s="1346"/>
      <c r="CD62" s="1393"/>
      <c r="CE62" s="1391"/>
      <c r="CF62" s="1346"/>
      <c r="CG62" s="1346"/>
      <c r="CH62" s="1346"/>
      <c r="CI62" s="1346">
        <v>1</v>
      </c>
      <c r="CJ62" s="1346"/>
      <c r="CK62" s="1346"/>
      <c r="CL62" s="1346"/>
      <c r="CM62" s="1346"/>
      <c r="CN62" s="1346"/>
      <c r="CO62" s="1393"/>
      <c r="CP62" s="1391"/>
      <c r="CQ62" s="1346"/>
      <c r="CR62" s="1346"/>
      <c r="CS62" s="1392"/>
      <c r="CT62" s="1346"/>
      <c r="CU62" s="1346"/>
      <c r="CV62" s="1504"/>
      <c r="CW62" s="1346">
        <v>1</v>
      </c>
      <c r="CX62" s="1346"/>
      <c r="CY62" s="1346"/>
      <c r="CZ62" s="1346"/>
      <c r="DA62" s="1346"/>
      <c r="DB62" s="1391"/>
      <c r="DC62" s="1346"/>
      <c r="DD62" s="1346"/>
      <c r="DE62" s="1346"/>
      <c r="DF62" s="1346"/>
      <c r="DG62" s="1346">
        <v>1</v>
      </c>
      <c r="DH62" s="1392"/>
      <c r="DI62" s="1392"/>
      <c r="DJ62" s="1392"/>
      <c r="DK62" s="1392"/>
      <c r="DL62" s="1392"/>
      <c r="DM62" s="1392"/>
      <c r="DN62" s="1393"/>
      <c r="DO62" s="1391"/>
      <c r="DP62" s="1346"/>
      <c r="DQ62" s="1346"/>
      <c r="DR62" s="1564"/>
      <c r="DS62" s="1346"/>
      <c r="DT62" s="1346"/>
      <c r="DU62" s="1346">
        <v>1</v>
      </c>
      <c r="DV62" s="1346">
        <v>1</v>
      </c>
      <c r="DW62" s="1346">
        <v>1</v>
      </c>
      <c r="DX62" s="1346">
        <v>1</v>
      </c>
      <c r="DY62" s="1346"/>
      <c r="DZ62" s="1346"/>
      <c r="EA62" s="1346"/>
      <c r="EB62" s="1346"/>
      <c r="EC62" s="1346"/>
      <c r="ED62" s="1393"/>
      <c r="EE62" s="1391"/>
      <c r="EF62" s="1389">
        <v>1</v>
      </c>
      <c r="EG62" s="1346"/>
      <c r="EH62" s="1346"/>
      <c r="EI62" s="1346"/>
      <c r="EJ62" s="1455"/>
      <c r="EK62" s="1346"/>
      <c r="EL62" s="1346"/>
      <c r="EM62" s="1346"/>
      <c r="EN62" s="1346"/>
      <c r="EO62" s="1346"/>
      <c r="EP62" s="1392"/>
      <c r="EQ62" s="1346"/>
      <c r="ER62" s="1346"/>
      <c r="ES62" s="1346"/>
      <c r="ET62" s="1346"/>
      <c r="EU62" s="1504"/>
      <c r="EV62" s="1504"/>
      <c r="EW62" s="1346"/>
      <c r="EX62" s="1346"/>
      <c r="EY62" s="1346"/>
      <c r="EZ62" s="1392"/>
      <c r="FA62" s="1392"/>
      <c r="FB62" s="1392"/>
      <c r="FC62" s="1392"/>
      <c r="FD62" s="1391"/>
      <c r="FE62" s="1346"/>
      <c r="FF62" s="218">
        <f t="shared" si="0"/>
        <v>11</v>
      </c>
      <c r="FG62" s="396">
        <f t="shared" si="1"/>
        <v>0</v>
      </c>
      <c r="FH62" s="396">
        <f t="shared" si="2"/>
        <v>2</v>
      </c>
      <c r="FI62" s="396">
        <f t="shared" si="3"/>
        <v>3</v>
      </c>
      <c r="FJ62" s="396">
        <f t="shared" si="4"/>
        <v>0</v>
      </c>
      <c r="FK62" s="396">
        <f t="shared" si="5"/>
        <v>3</v>
      </c>
      <c r="FL62" s="1291">
        <f t="shared" si="6"/>
        <v>19</v>
      </c>
      <c r="FM62" s="1347" t="str">
        <f t="shared" si="7"/>
        <v/>
      </c>
      <c r="FN62" s="1347" t="str">
        <f t="shared" si="8"/>
        <v/>
      </c>
      <c r="FO62" s="1347" t="str">
        <f t="shared" si="9"/>
        <v/>
      </c>
      <c r="FP62" s="1347">
        <f t="shared" si="10"/>
        <v>1</v>
      </c>
      <c r="FQ62" s="1347" t="str">
        <f t="shared" si="11"/>
        <v/>
      </c>
      <c r="FR62" s="1347" t="str">
        <f t="shared" si="12"/>
        <v/>
      </c>
      <c r="FS62" s="1347" t="str">
        <f t="shared" si="13"/>
        <v/>
      </c>
      <c r="FT62" s="1347" t="str">
        <f t="shared" si="14"/>
        <v/>
      </c>
      <c r="FU62" s="1347" t="str">
        <f t="shared" si="15"/>
        <v/>
      </c>
      <c r="FV62" s="1347" t="str">
        <f t="shared" si="16"/>
        <v/>
      </c>
      <c r="FW62" s="1347" t="str">
        <f t="shared" si="17"/>
        <v/>
      </c>
    </row>
    <row r="63" spans="1:179" ht="16.5" thickBot="1" x14ac:dyDescent="0.3">
      <c r="A63" s="1338">
        <v>49</v>
      </c>
      <c r="B63" s="1152" t="s">
        <v>453</v>
      </c>
      <c r="C63" s="1288"/>
      <c r="D63" s="1346"/>
      <c r="E63" s="1400"/>
      <c r="F63" s="1514"/>
      <c r="G63" s="1346"/>
      <c r="H63" s="1346"/>
      <c r="I63" s="1346"/>
      <c r="J63" s="1346"/>
      <c r="K63" s="1346"/>
      <c r="L63" s="1346"/>
      <c r="M63" s="1346"/>
      <c r="N63" s="1346"/>
      <c r="O63" s="1346"/>
      <c r="P63" s="1400"/>
      <c r="Q63" s="1346"/>
      <c r="R63" s="1346"/>
      <c r="S63" s="1346"/>
      <c r="T63" s="1392"/>
      <c r="U63" s="1392"/>
      <c r="V63" s="1392"/>
      <c r="W63" s="1392"/>
      <c r="X63" s="1392"/>
      <c r="Y63" s="1392"/>
      <c r="Z63" s="1392"/>
      <c r="AA63" s="1392"/>
      <c r="AB63" s="1392"/>
      <c r="AC63" s="1393"/>
      <c r="AD63" s="1400"/>
      <c r="AE63" s="1346">
        <v>1</v>
      </c>
      <c r="AF63" s="1399"/>
      <c r="AG63" s="1399"/>
      <c r="AH63" s="1346"/>
      <c r="AI63" s="1399"/>
      <c r="AJ63" s="1346"/>
      <c r="AK63" s="1346"/>
      <c r="AL63" s="1346"/>
      <c r="AM63" s="1346"/>
      <c r="AN63" s="1346"/>
      <c r="AO63" s="1393"/>
      <c r="AP63" s="1391"/>
      <c r="AQ63" s="1346"/>
      <c r="AR63" s="1346"/>
      <c r="AS63" s="1346">
        <v>1</v>
      </c>
      <c r="AT63" s="1346"/>
      <c r="AU63" s="1346"/>
      <c r="AV63" s="1346"/>
      <c r="AW63" s="1392"/>
      <c r="AX63" s="1392">
        <v>1</v>
      </c>
      <c r="AY63" s="1392"/>
      <c r="AZ63" s="1392"/>
      <c r="BA63" s="1393">
        <v>1</v>
      </c>
      <c r="BB63" s="1346"/>
      <c r="BC63" s="1389"/>
      <c r="BD63" s="1346">
        <v>1</v>
      </c>
      <c r="BE63" s="1346"/>
      <c r="BF63" s="1346"/>
      <c r="BG63" s="1389"/>
      <c r="BH63" s="1504"/>
      <c r="BI63" s="1346"/>
      <c r="BJ63" s="1346"/>
      <c r="BK63" s="1393"/>
      <c r="BL63" s="1391">
        <v>1</v>
      </c>
      <c r="BM63" s="1346"/>
      <c r="BN63" s="1346"/>
      <c r="BO63" s="1504">
        <v>1</v>
      </c>
      <c r="BP63" s="1389"/>
      <c r="BQ63" s="1346"/>
      <c r="BR63" s="1346"/>
      <c r="BS63" s="1346"/>
      <c r="BT63" s="1346"/>
      <c r="BU63" s="1346">
        <v>1</v>
      </c>
      <c r="BV63" s="1346">
        <v>1</v>
      </c>
      <c r="BW63" s="1346">
        <v>1</v>
      </c>
      <c r="BX63" s="1346">
        <v>1</v>
      </c>
      <c r="BY63" s="1346">
        <v>1</v>
      </c>
      <c r="BZ63" s="1346">
        <v>1</v>
      </c>
      <c r="CA63" s="1346"/>
      <c r="CB63" s="1346"/>
      <c r="CC63" s="1346"/>
      <c r="CD63" s="1393">
        <v>1</v>
      </c>
      <c r="CE63" s="1391"/>
      <c r="CF63" s="1346"/>
      <c r="CG63" s="1346"/>
      <c r="CH63" s="1346"/>
      <c r="CI63" s="1346"/>
      <c r="CJ63" s="1346"/>
      <c r="CK63" s="1346"/>
      <c r="CL63" s="1346"/>
      <c r="CM63" s="1346"/>
      <c r="CN63" s="1346"/>
      <c r="CO63" s="1393"/>
      <c r="CP63" s="1391"/>
      <c r="CQ63" s="1346"/>
      <c r="CR63" s="1346"/>
      <c r="CS63" s="1392"/>
      <c r="CT63" s="1346"/>
      <c r="CU63" s="1346"/>
      <c r="CV63" s="1504"/>
      <c r="CW63" s="1346"/>
      <c r="CX63" s="1346"/>
      <c r="CY63" s="1346"/>
      <c r="CZ63" s="1346">
        <v>1</v>
      </c>
      <c r="DA63" s="1346"/>
      <c r="DB63" s="1391"/>
      <c r="DC63" s="1346">
        <v>1</v>
      </c>
      <c r="DD63" s="1346"/>
      <c r="DE63" s="1346"/>
      <c r="DF63" s="1346"/>
      <c r="DG63" s="1346"/>
      <c r="DH63" s="1392"/>
      <c r="DI63" s="1392"/>
      <c r="DJ63" s="1392"/>
      <c r="DK63" s="1392">
        <v>1</v>
      </c>
      <c r="DL63" s="1392"/>
      <c r="DM63" s="1392"/>
      <c r="DN63" s="1393"/>
      <c r="DO63" s="1391"/>
      <c r="DP63" s="1346">
        <v>1</v>
      </c>
      <c r="DQ63" s="1346"/>
      <c r="DR63" s="1564"/>
      <c r="DS63" s="1346"/>
      <c r="DT63" s="1346">
        <v>1</v>
      </c>
      <c r="DU63" s="1346"/>
      <c r="DV63" s="1346"/>
      <c r="DW63" s="1346"/>
      <c r="DX63" s="1346"/>
      <c r="DY63" s="1346"/>
      <c r="DZ63" s="1346"/>
      <c r="EA63" s="1346"/>
      <c r="EB63" s="1346"/>
      <c r="EC63" s="1346"/>
      <c r="ED63" s="1393"/>
      <c r="EE63" s="1391"/>
      <c r="EF63" s="1389"/>
      <c r="EG63" s="1346"/>
      <c r="EH63" s="1346"/>
      <c r="EI63" s="1346"/>
      <c r="EJ63" s="1455"/>
      <c r="EK63" s="1346"/>
      <c r="EL63" s="1346"/>
      <c r="EM63" s="1346"/>
      <c r="EN63" s="1346"/>
      <c r="EO63" s="1346"/>
      <c r="EP63" s="1392"/>
      <c r="EQ63" s="1346"/>
      <c r="ER63" s="1346"/>
      <c r="ES63" s="1346"/>
      <c r="ET63" s="1346"/>
      <c r="EU63" s="1504"/>
      <c r="EV63" s="1504"/>
      <c r="EW63" s="1346"/>
      <c r="EX63" s="1346"/>
      <c r="EY63" s="1346"/>
      <c r="EZ63" s="1392"/>
      <c r="FA63" s="1392"/>
      <c r="FB63" s="1392"/>
      <c r="FC63" s="1392"/>
      <c r="FD63" s="1391"/>
      <c r="FE63" s="1346"/>
      <c r="FF63" s="218">
        <f t="shared" si="0"/>
        <v>0</v>
      </c>
      <c r="FG63" s="396">
        <f t="shared" si="1"/>
        <v>12</v>
      </c>
      <c r="FH63" s="396">
        <f t="shared" si="2"/>
        <v>0</v>
      </c>
      <c r="FI63" s="396">
        <f t="shared" si="3"/>
        <v>1</v>
      </c>
      <c r="FJ63" s="396">
        <f t="shared" si="4"/>
        <v>0</v>
      </c>
      <c r="FK63" s="396">
        <f t="shared" si="5"/>
        <v>6</v>
      </c>
      <c r="FL63" s="1291">
        <f t="shared" si="6"/>
        <v>19</v>
      </c>
      <c r="FM63" s="1347" t="str">
        <f t="shared" si="7"/>
        <v/>
      </c>
      <c r="FN63" s="1347" t="str">
        <f t="shared" si="8"/>
        <v/>
      </c>
      <c r="FO63" s="1347" t="str">
        <f t="shared" si="9"/>
        <v/>
      </c>
      <c r="FP63" s="1347">
        <f t="shared" si="10"/>
        <v>1</v>
      </c>
      <c r="FQ63" s="1347" t="str">
        <f t="shared" si="11"/>
        <v/>
      </c>
      <c r="FR63" s="1347" t="str">
        <f t="shared" si="12"/>
        <v/>
      </c>
      <c r="FS63" s="1347" t="str">
        <f t="shared" si="13"/>
        <v/>
      </c>
      <c r="FT63" s="1347" t="str">
        <f t="shared" si="14"/>
        <v/>
      </c>
      <c r="FU63" s="1347" t="str">
        <f t="shared" si="15"/>
        <v/>
      </c>
      <c r="FV63" s="1347" t="str">
        <f t="shared" si="16"/>
        <v/>
      </c>
      <c r="FW63" s="1347" t="str">
        <f t="shared" si="17"/>
        <v/>
      </c>
    </row>
    <row r="64" spans="1:179" ht="16.5" thickBot="1" x14ac:dyDescent="0.3">
      <c r="A64" s="1338">
        <v>50</v>
      </c>
      <c r="B64" s="1343" t="s">
        <v>1188</v>
      </c>
      <c r="C64" s="1412">
        <v>1</v>
      </c>
      <c r="D64" s="1395"/>
      <c r="E64" s="1400"/>
      <c r="F64" s="1514"/>
      <c r="G64" s="1395">
        <v>1</v>
      </c>
      <c r="H64" s="1395"/>
      <c r="I64" s="1395"/>
      <c r="J64" s="1395"/>
      <c r="K64" s="1395"/>
      <c r="L64" s="1395"/>
      <c r="M64" s="1395"/>
      <c r="N64" s="1395"/>
      <c r="O64" s="1395"/>
      <c r="P64" s="1400"/>
      <c r="Q64" s="1395"/>
      <c r="R64" s="1395"/>
      <c r="S64" s="1395">
        <v>1</v>
      </c>
      <c r="T64" s="1413"/>
      <c r="U64" s="1413"/>
      <c r="V64" s="1413"/>
      <c r="W64" s="1413"/>
      <c r="X64" s="1413"/>
      <c r="Y64" s="1413"/>
      <c r="Z64" s="1413"/>
      <c r="AA64" s="1413"/>
      <c r="AB64" s="1413"/>
      <c r="AC64" s="1398"/>
      <c r="AD64" s="1400"/>
      <c r="AE64" s="1413"/>
      <c r="AF64" s="1395"/>
      <c r="AG64" s="1395"/>
      <c r="AH64" s="1395"/>
      <c r="AI64" s="1395"/>
      <c r="AJ64" s="1413"/>
      <c r="AK64" s="1413"/>
      <c r="AL64" s="1413"/>
      <c r="AM64" s="1413"/>
      <c r="AN64" s="1395"/>
      <c r="AO64" s="1398"/>
      <c r="AP64" s="1414"/>
      <c r="AQ64" s="1413"/>
      <c r="AR64" s="1413"/>
      <c r="AS64" s="1413"/>
      <c r="AT64" s="1413"/>
      <c r="AU64" s="1413"/>
      <c r="AV64" s="1413"/>
      <c r="AW64" s="1413"/>
      <c r="AX64" s="1413"/>
      <c r="AY64" s="1413"/>
      <c r="AZ64" s="1413"/>
      <c r="BA64" s="1398"/>
      <c r="BB64" s="1413"/>
      <c r="BC64" s="1413"/>
      <c r="BD64" s="1413"/>
      <c r="BE64" s="1413"/>
      <c r="BF64" s="1413"/>
      <c r="BG64" s="1413"/>
      <c r="BH64" s="1504">
        <v>1</v>
      </c>
      <c r="BI64" s="1395"/>
      <c r="BJ64" s="1395"/>
      <c r="BK64" s="1398"/>
      <c r="BL64" s="1414"/>
      <c r="BM64" s="1413"/>
      <c r="BN64" s="1413"/>
      <c r="BO64" s="1504"/>
      <c r="BP64" s="1413"/>
      <c r="BQ64" s="1413">
        <v>1</v>
      </c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398"/>
      <c r="CE64" s="1424"/>
      <c r="CF64" s="1413"/>
      <c r="CG64" s="1413"/>
      <c r="CH64" s="1413"/>
      <c r="CI64" s="1413"/>
      <c r="CJ64" s="1413"/>
      <c r="CK64" s="1413"/>
      <c r="CL64" s="1413"/>
      <c r="CM64" s="1413"/>
      <c r="CN64" s="1413"/>
      <c r="CO64" s="1398"/>
      <c r="CP64" s="1414"/>
      <c r="CQ64" s="1413"/>
      <c r="CR64" s="1413"/>
      <c r="CS64" s="1413"/>
      <c r="CT64" s="1413"/>
      <c r="CU64" s="1413"/>
      <c r="CV64" s="1504"/>
      <c r="CW64" s="1413"/>
      <c r="CX64" s="1413"/>
      <c r="CY64" s="1413"/>
      <c r="CZ64" s="1413"/>
      <c r="DA64" s="1413"/>
      <c r="DB64" s="1424"/>
      <c r="DC64" s="1413"/>
      <c r="DD64" s="1413"/>
      <c r="DE64" s="1413"/>
      <c r="DF64" s="1413"/>
      <c r="DG64" s="1413"/>
      <c r="DH64" s="1413"/>
      <c r="DI64" s="1413"/>
      <c r="DJ64" s="1413"/>
      <c r="DK64" s="1413"/>
      <c r="DL64" s="1413"/>
      <c r="DM64" s="1413"/>
      <c r="DN64" s="1398"/>
      <c r="DO64" s="1414"/>
      <c r="DP64" s="1413"/>
      <c r="DQ64" s="1413"/>
      <c r="DR64" s="1564"/>
      <c r="DS64" s="1413"/>
      <c r="DT64" s="1413"/>
      <c r="DU64" s="1413"/>
      <c r="DV64" s="1413"/>
      <c r="DW64" s="1395"/>
      <c r="DX64" s="1413"/>
      <c r="DY64" s="1413"/>
      <c r="DZ64" s="1413"/>
      <c r="EA64" s="1413"/>
      <c r="EB64" s="1413"/>
      <c r="EC64" s="1395"/>
      <c r="ED64" s="1398"/>
      <c r="EE64" s="1414"/>
      <c r="EF64" s="1412">
        <v>1</v>
      </c>
      <c r="EG64" s="1412"/>
      <c r="EH64" s="1412"/>
      <c r="EI64" s="1395"/>
      <c r="EJ64" s="1455"/>
      <c r="EK64" s="1395"/>
      <c r="EL64" s="1395"/>
      <c r="EM64" s="1395"/>
      <c r="EN64" s="1395"/>
      <c r="EO64" s="1395"/>
      <c r="EP64" s="1413"/>
      <c r="EQ64" s="1395"/>
      <c r="ER64" s="1395"/>
      <c r="ES64" s="1395"/>
      <c r="ET64" s="1395"/>
      <c r="EU64" s="1504"/>
      <c r="EV64" s="1504"/>
      <c r="EW64" s="1395"/>
      <c r="EX64" s="1395"/>
      <c r="EY64" s="1395"/>
      <c r="EZ64" s="1413"/>
      <c r="FA64" s="1413"/>
      <c r="FB64" s="1413"/>
      <c r="FC64" s="1413"/>
      <c r="FD64" s="1414"/>
      <c r="FE64" s="1395"/>
      <c r="FF64" s="218">
        <f t="shared" si="0"/>
        <v>1</v>
      </c>
      <c r="FG64" s="396">
        <f t="shared" si="1"/>
        <v>1</v>
      </c>
      <c r="FH64" s="396">
        <f t="shared" si="2"/>
        <v>4</v>
      </c>
      <c r="FI64" s="396">
        <f t="shared" si="3"/>
        <v>1</v>
      </c>
      <c r="FJ64" s="396">
        <f t="shared" si="4"/>
        <v>0</v>
      </c>
      <c r="FK64" s="396">
        <f t="shared" si="5"/>
        <v>0</v>
      </c>
      <c r="FL64" s="1291">
        <f t="shared" si="6"/>
        <v>7</v>
      </c>
      <c r="FM64" s="1347" t="str">
        <f t="shared" si="7"/>
        <v/>
      </c>
      <c r="FN64" s="1347" t="str">
        <f t="shared" si="8"/>
        <v/>
      </c>
      <c r="FO64" s="1347">
        <f t="shared" si="9"/>
        <v>1</v>
      </c>
      <c r="FP64" s="1347" t="str">
        <f t="shared" si="10"/>
        <v/>
      </c>
      <c r="FQ64" s="1347" t="str">
        <f t="shared" si="11"/>
        <v/>
      </c>
      <c r="FR64" s="1347" t="str">
        <f t="shared" si="12"/>
        <v/>
      </c>
      <c r="FS64" s="1347" t="str">
        <f t="shared" si="13"/>
        <v/>
      </c>
      <c r="FT64" s="1347" t="str">
        <f t="shared" si="14"/>
        <v/>
      </c>
      <c r="FU64" s="1347" t="str">
        <f t="shared" si="15"/>
        <v/>
      </c>
      <c r="FV64" s="1347" t="str">
        <f t="shared" si="16"/>
        <v/>
      </c>
      <c r="FW64" s="1347" t="str">
        <f t="shared" si="17"/>
        <v/>
      </c>
    </row>
    <row r="65" spans="1:179" ht="16.5" thickBot="1" x14ac:dyDescent="0.3">
      <c r="A65" s="1338">
        <v>51</v>
      </c>
      <c r="B65" s="1152" t="s">
        <v>1091</v>
      </c>
      <c r="C65" s="1412"/>
      <c r="D65" s="1395"/>
      <c r="E65" s="1400"/>
      <c r="F65" s="1514"/>
      <c r="G65" s="1395"/>
      <c r="H65" s="1395"/>
      <c r="I65" s="1395"/>
      <c r="J65" s="1395"/>
      <c r="K65" s="1395"/>
      <c r="L65" s="1395"/>
      <c r="M65" s="1395"/>
      <c r="N65" s="1412"/>
      <c r="O65" s="1395"/>
      <c r="P65" s="1400">
        <v>1</v>
      </c>
      <c r="Q65" s="1395"/>
      <c r="R65" s="1395"/>
      <c r="S65" s="1390">
        <v>1</v>
      </c>
      <c r="T65" s="1413"/>
      <c r="U65" s="1413"/>
      <c r="V65" s="1413"/>
      <c r="W65" s="1413"/>
      <c r="X65" s="1413"/>
      <c r="Y65" s="1413"/>
      <c r="Z65" s="1413"/>
      <c r="AA65" s="1413"/>
      <c r="AB65" s="1413"/>
      <c r="AC65" s="1410">
        <v>1</v>
      </c>
      <c r="AD65" s="1400">
        <v>1</v>
      </c>
      <c r="AE65" s="1413">
        <v>1</v>
      </c>
      <c r="AF65" s="1395"/>
      <c r="AG65" s="1395"/>
      <c r="AH65" s="1395"/>
      <c r="AI65" s="1390">
        <v>1</v>
      </c>
      <c r="AJ65" s="1413"/>
      <c r="AK65" s="1413"/>
      <c r="AL65" s="1413"/>
      <c r="AM65" s="1413"/>
      <c r="AN65" s="1395">
        <v>1</v>
      </c>
      <c r="AO65" s="1398"/>
      <c r="AP65" s="1414"/>
      <c r="AQ65" s="1413">
        <v>1</v>
      </c>
      <c r="AR65" s="1413"/>
      <c r="AS65" s="1413">
        <v>1</v>
      </c>
      <c r="AT65" s="1413"/>
      <c r="AU65" s="1413"/>
      <c r="AV65" s="1413"/>
      <c r="AW65" s="1390">
        <v>1</v>
      </c>
      <c r="AX65" s="1413"/>
      <c r="AY65" s="1410">
        <v>1</v>
      </c>
      <c r="AZ65" s="1413"/>
      <c r="BA65" s="1398">
        <v>1</v>
      </c>
      <c r="BB65" s="1413"/>
      <c r="BC65" s="1413"/>
      <c r="BD65" s="1413"/>
      <c r="BE65" s="1413">
        <v>1</v>
      </c>
      <c r="BF65" s="1413"/>
      <c r="BG65" s="1413"/>
      <c r="BH65" s="1504">
        <v>1</v>
      </c>
      <c r="BI65" s="1395"/>
      <c r="BJ65" s="1395">
        <v>1</v>
      </c>
      <c r="BK65" s="1398"/>
      <c r="BL65" s="1414"/>
      <c r="BM65" s="1413">
        <v>1</v>
      </c>
      <c r="BN65" s="1413"/>
      <c r="BO65" s="1504">
        <v>1</v>
      </c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398">
        <v>1</v>
      </c>
      <c r="CE65" s="1424"/>
      <c r="CF65" s="1413"/>
      <c r="CG65" s="1413">
        <v>1</v>
      </c>
      <c r="CH65" s="1390">
        <v>1</v>
      </c>
      <c r="CI65" s="1413"/>
      <c r="CJ65" s="1413">
        <v>1</v>
      </c>
      <c r="CK65" s="1413"/>
      <c r="CL65" s="1413"/>
      <c r="CM65" s="1413">
        <v>1</v>
      </c>
      <c r="CN65" s="1413"/>
      <c r="CO65" s="1398">
        <v>1</v>
      </c>
      <c r="CP65" s="1414"/>
      <c r="CQ65" s="1413"/>
      <c r="CR65" s="1413">
        <v>1</v>
      </c>
      <c r="CS65" s="1413"/>
      <c r="CT65" s="1413"/>
      <c r="CU65" s="1397">
        <v>1</v>
      </c>
      <c r="CV65" s="1504"/>
      <c r="CW65" s="1413"/>
      <c r="CX65" s="1413"/>
      <c r="CY65" s="1413"/>
      <c r="CZ65" s="1397">
        <v>1</v>
      </c>
      <c r="DA65" s="1413"/>
      <c r="DB65" s="1424"/>
      <c r="DC65" s="1413">
        <v>1</v>
      </c>
      <c r="DD65" s="1395"/>
      <c r="DE65" s="1413">
        <v>1</v>
      </c>
      <c r="DF65" s="1413"/>
      <c r="DG65" s="1395"/>
      <c r="DH65" s="1413"/>
      <c r="DI65" s="1413"/>
      <c r="DJ65" s="1413"/>
      <c r="DK65" s="1413">
        <v>1</v>
      </c>
      <c r="DL65" s="1413"/>
      <c r="DM65" s="1413"/>
      <c r="DN65" s="1398"/>
      <c r="DO65" s="1414"/>
      <c r="DP65" s="1395"/>
      <c r="DQ65" s="1395"/>
      <c r="DR65" s="1564"/>
      <c r="DS65" s="1395"/>
      <c r="DT65" s="1395">
        <v>1</v>
      </c>
      <c r="DU65" s="1395"/>
      <c r="DV65" s="1395"/>
      <c r="DW65" s="1395"/>
      <c r="DX65" s="1395"/>
      <c r="DY65" s="1410">
        <v>1</v>
      </c>
      <c r="DZ65" s="1395"/>
      <c r="EA65" s="1395"/>
      <c r="EB65" s="1410">
        <v>1</v>
      </c>
      <c r="EC65" s="1395"/>
      <c r="ED65" s="1398"/>
      <c r="EE65" s="1414"/>
      <c r="EF65" s="1412"/>
      <c r="EG65" s="1412"/>
      <c r="EH65" s="1412"/>
      <c r="EI65" s="1395"/>
      <c r="EJ65" s="1455"/>
      <c r="EK65" s="1395"/>
      <c r="EL65" s="1395"/>
      <c r="EM65" s="1395"/>
      <c r="EN65" s="1395"/>
      <c r="EO65" s="1395"/>
      <c r="EP65" s="1413"/>
      <c r="EQ65" s="1395"/>
      <c r="ER65" s="1395"/>
      <c r="ES65" s="1395"/>
      <c r="ET65" s="1395"/>
      <c r="EU65" s="1504"/>
      <c r="EV65" s="1504"/>
      <c r="EW65" s="1395"/>
      <c r="EX65" s="1395"/>
      <c r="EY65" s="1395"/>
      <c r="EZ65" s="1413"/>
      <c r="FA65" s="1413"/>
      <c r="FB65" s="1413"/>
      <c r="FC65" s="1413"/>
      <c r="FD65" s="1414"/>
      <c r="FE65" s="1395"/>
      <c r="FF65" s="218">
        <f t="shared" si="0"/>
        <v>0</v>
      </c>
      <c r="FG65" s="396">
        <f t="shared" si="1"/>
        <v>18</v>
      </c>
      <c r="FH65" s="396">
        <f t="shared" si="2"/>
        <v>10</v>
      </c>
      <c r="FI65" s="396">
        <f t="shared" si="3"/>
        <v>4</v>
      </c>
      <c r="FJ65" s="396">
        <f t="shared" si="4"/>
        <v>0</v>
      </c>
      <c r="FK65" s="396">
        <f t="shared" si="5"/>
        <v>0</v>
      </c>
      <c r="FL65" s="1291">
        <f t="shared" si="6"/>
        <v>32</v>
      </c>
      <c r="FM65" s="1347" t="str">
        <f t="shared" si="7"/>
        <v/>
      </c>
      <c r="FN65" s="1347" t="str">
        <f t="shared" si="8"/>
        <v/>
      </c>
      <c r="FO65" s="1347" t="str">
        <f t="shared" si="9"/>
        <v/>
      </c>
      <c r="FP65" s="1347" t="str">
        <f t="shared" si="10"/>
        <v/>
      </c>
      <c r="FQ65" s="1347" t="str">
        <f t="shared" si="11"/>
        <v/>
      </c>
      <c r="FR65" s="1347">
        <f t="shared" si="12"/>
        <v>1</v>
      </c>
      <c r="FS65" s="1347" t="str">
        <f t="shared" si="13"/>
        <v/>
      </c>
      <c r="FT65" s="1347" t="str">
        <f t="shared" si="14"/>
        <v/>
      </c>
      <c r="FU65" s="1347" t="str">
        <f t="shared" si="15"/>
        <v/>
      </c>
      <c r="FV65" s="1347" t="str">
        <f t="shared" si="16"/>
        <v/>
      </c>
      <c r="FW65" s="1347" t="str">
        <f t="shared" si="17"/>
        <v/>
      </c>
    </row>
    <row r="66" spans="1:179" ht="16.5" thickBot="1" x14ac:dyDescent="0.3">
      <c r="A66" s="1338">
        <v>52</v>
      </c>
      <c r="B66" s="1152" t="s">
        <v>1671</v>
      </c>
      <c r="C66" s="1288"/>
      <c r="D66" s="1346"/>
      <c r="E66" s="1400"/>
      <c r="F66" s="1514"/>
      <c r="G66" s="1346"/>
      <c r="H66" s="1346"/>
      <c r="I66" s="1346"/>
      <c r="J66" s="1346"/>
      <c r="K66" s="1346"/>
      <c r="L66" s="1346"/>
      <c r="M66" s="1346"/>
      <c r="N66" s="1346"/>
      <c r="O66" s="1346"/>
      <c r="P66" s="1400"/>
      <c r="Q66" s="1346"/>
      <c r="R66" s="1346"/>
      <c r="S66" s="1346"/>
      <c r="T66" s="1392"/>
      <c r="U66" s="1392"/>
      <c r="V66" s="1392"/>
      <c r="W66" s="1392"/>
      <c r="X66" s="1392"/>
      <c r="Y66" s="1392"/>
      <c r="Z66" s="1392"/>
      <c r="AA66" s="1392"/>
      <c r="AB66" s="1392"/>
      <c r="AC66" s="1393">
        <v>1</v>
      </c>
      <c r="AD66" s="1400"/>
      <c r="AE66" s="1346"/>
      <c r="AF66" s="1346">
        <v>1</v>
      </c>
      <c r="AG66" s="1346">
        <v>1</v>
      </c>
      <c r="AH66" s="1346"/>
      <c r="AI66" s="1346"/>
      <c r="AJ66" s="1346"/>
      <c r="AK66" s="1346"/>
      <c r="AL66" s="1346"/>
      <c r="AM66" s="1346"/>
      <c r="AN66" s="1346"/>
      <c r="AO66" s="1393"/>
      <c r="AP66" s="1391"/>
      <c r="AQ66" s="1346"/>
      <c r="AR66" s="1346"/>
      <c r="AS66" s="1346"/>
      <c r="AT66" s="1346"/>
      <c r="AU66" s="1346"/>
      <c r="AV66" s="1346"/>
      <c r="AW66" s="1392">
        <v>1</v>
      </c>
      <c r="AX66" s="1392"/>
      <c r="AY66" s="1392">
        <v>1</v>
      </c>
      <c r="AZ66" s="1392"/>
      <c r="BA66" s="1393"/>
      <c r="BB66" s="1346"/>
      <c r="BC66" s="1389"/>
      <c r="BD66" s="1346"/>
      <c r="BE66" s="1346">
        <v>1</v>
      </c>
      <c r="BF66" s="1346"/>
      <c r="BG66" s="1389"/>
      <c r="BH66" s="1504">
        <v>1</v>
      </c>
      <c r="BI66" s="1346"/>
      <c r="BJ66" s="1346"/>
      <c r="BK66" s="1393">
        <v>1</v>
      </c>
      <c r="BL66" s="1391"/>
      <c r="BM66" s="1346">
        <v>1</v>
      </c>
      <c r="BN66" s="1346"/>
      <c r="BO66" s="1504"/>
      <c r="BP66" s="1389"/>
      <c r="BQ66" s="1346">
        <v>1</v>
      </c>
      <c r="BR66" s="1346"/>
      <c r="BS66" s="1346"/>
      <c r="BT66" s="1346"/>
      <c r="BU66" s="1346"/>
      <c r="BV66" s="1346"/>
      <c r="BW66" s="1346"/>
      <c r="BX66" s="1346"/>
      <c r="BY66" s="1346"/>
      <c r="BZ66" s="1346"/>
      <c r="CA66" s="1346"/>
      <c r="CB66" s="1346"/>
      <c r="CC66" s="1346"/>
      <c r="CD66" s="1393"/>
      <c r="CE66" s="1391"/>
      <c r="CF66" s="1346"/>
      <c r="CG66" s="1346"/>
      <c r="CH66" s="1346">
        <v>1</v>
      </c>
      <c r="CI66" s="1346"/>
      <c r="CJ66" s="1346"/>
      <c r="CK66" s="1346"/>
      <c r="CL66" s="1346"/>
      <c r="CM66" s="1346"/>
      <c r="CN66" s="1346">
        <v>1</v>
      </c>
      <c r="CO66" s="1393"/>
      <c r="CP66" s="1391"/>
      <c r="CQ66" s="1346"/>
      <c r="CR66" s="1346"/>
      <c r="CS66" s="1392"/>
      <c r="CT66" s="1346"/>
      <c r="CU66" s="1346">
        <v>1</v>
      </c>
      <c r="CV66" s="1504"/>
      <c r="CW66" s="1346"/>
      <c r="CX66" s="1346"/>
      <c r="CY66" s="1346">
        <v>1</v>
      </c>
      <c r="CZ66" s="1346"/>
      <c r="DA66" s="1346"/>
      <c r="DB66" s="1391"/>
      <c r="DC66" s="1346"/>
      <c r="DD66" s="1346"/>
      <c r="DE66" s="1346"/>
      <c r="DF66" s="1346">
        <v>1</v>
      </c>
      <c r="DG66" s="1346"/>
      <c r="DH66" s="1392"/>
      <c r="DI66" s="1392">
        <v>1</v>
      </c>
      <c r="DJ66" s="1392"/>
      <c r="DK66" s="1392"/>
      <c r="DL66" s="1392"/>
      <c r="DM66" s="1392"/>
      <c r="DN66" s="1393">
        <v>1</v>
      </c>
      <c r="DO66" s="1391">
        <v>1</v>
      </c>
      <c r="DP66" s="1346"/>
      <c r="DQ66" s="1346"/>
      <c r="DR66" s="1564"/>
      <c r="DS66" s="1346">
        <v>1</v>
      </c>
      <c r="DT66" s="1346"/>
      <c r="DU66" s="1346"/>
      <c r="DV66" s="1346"/>
      <c r="DW66" s="1346"/>
      <c r="DX66" s="1346"/>
      <c r="DY66" s="1346">
        <v>1</v>
      </c>
      <c r="DZ66" s="1346"/>
      <c r="EA66" s="1346"/>
      <c r="EB66" s="1346">
        <v>1</v>
      </c>
      <c r="EC66" s="1346"/>
      <c r="ED66" s="1393"/>
      <c r="EE66" s="1391">
        <v>1</v>
      </c>
      <c r="EF66" s="1389"/>
      <c r="EG66" s="1346"/>
      <c r="EH66" s="1346"/>
      <c r="EI66" s="1346"/>
      <c r="EJ66" s="1455"/>
      <c r="EK66" s="1346"/>
      <c r="EL66" s="1346"/>
      <c r="EM66" s="1346"/>
      <c r="EN66" s="1346"/>
      <c r="EO66" s="1346"/>
      <c r="EP66" s="1392"/>
      <c r="EQ66" s="1346"/>
      <c r="ER66" s="1346"/>
      <c r="ES66" s="1346"/>
      <c r="ET66" s="1346"/>
      <c r="EU66" s="1504"/>
      <c r="EV66" s="1504"/>
      <c r="EW66" s="1346"/>
      <c r="EX66" s="1346"/>
      <c r="EY66" s="1346"/>
      <c r="EZ66" s="1392"/>
      <c r="FA66" s="1392"/>
      <c r="FB66" s="1392"/>
      <c r="FC66" s="1392"/>
      <c r="FD66" s="1391"/>
      <c r="FE66" s="1346"/>
      <c r="FF66" s="218">
        <f t="shared" si="0"/>
        <v>3</v>
      </c>
      <c r="FG66" s="396">
        <f t="shared" si="1"/>
        <v>2</v>
      </c>
      <c r="FH66" s="396">
        <f t="shared" si="2"/>
        <v>16</v>
      </c>
      <c r="FI66" s="396">
        <f t="shared" si="3"/>
        <v>1</v>
      </c>
      <c r="FJ66" s="396">
        <f t="shared" si="4"/>
        <v>0</v>
      </c>
      <c r="FK66" s="396">
        <f t="shared" si="5"/>
        <v>0</v>
      </c>
      <c r="FL66" s="1291">
        <f t="shared" si="6"/>
        <v>22</v>
      </c>
      <c r="FM66" s="1347" t="str">
        <f t="shared" si="7"/>
        <v/>
      </c>
      <c r="FN66" s="1347" t="str">
        <f t="shared" si="8"/>
        <v/>
      </c>
      <c r="FO66" s="1347" t="str">
        <f t="shared" si="9"/>
        <v/>
      </c>
      <c r="FP66" s="1347" t="str">
        <f t="shared" si="10"/>
        <v/>
      </c>
      <c r="FQ66" s="1347">
        <f t="shared" si="11"/>
        <v>1</v>
      </c>
      <c r="FR66" s="1347" t="str">
        <f t="shared" si="12"/>
        <v/>
      </c>
      <c r="FS66" s="1347" t="str">
        <f t="shared" si="13"/>
        <v/>
      </c>
      <c r="FT66" s="1347" t="str">
        <f t="shared" si="14"/>
        <v/>
      </c>
      <c r="FU66" s="1347" t="str">
        <f t="shared" si="15"/>
        <v/>
      </c>
      <c r="FV66" s="1347" t="str">
        <f t="shared" si="16"/>
        <v/>
      </c>
      <c r="FW66" s="1347" t="str">
        <f t="shared" si="17"/>
        <v/>
      </c>
    </row>
    <row r="67" spans="1:179" ht="16.5" thickBot="1" x14ac:dyDescent="0.3">
      <c r="A67" s="1338">
        <v>53</v>
      </c>
      <c r="B67" s="1152" t="s">
        <v>1412</v>
      </c>
      <c r="C67" s="1412">
        <v>1</v>
      </c>
      <c r="D67" s="1395"/>
      <c r="E67" s="1400"/>
      <c r="F67" s="1514"/>
      <c r="G67" s="1410">
        <v>1</v>
      </c>
      <c r="H67" s="1395"/>
      <c r="I67" s="1395"/>
      <c r="J67" s="1395"/>
      <c r="K67" s="1395"/>
      <c r="L67" s="1395"/>
      <c r="M67" s="1390">
        <v>1</v>
      </c>
      <c r="N67" s="1395"/>
      <c r="O67" s="1395"/>
      <c r="P67" s="1400">
        <v>1</v>
      </c>
      <c r="Q67" s="1395"/>
      <c r="R67" s="1395"/>
      <c r="S67" s="1410">
        <v>1</v>
      </c>
      <c r="T67" s="1413"/>
      <c r="U67" s="1413"/>
      <c r="V67" s="1413"/>
      <c r="W67" s="1413"/>
      <c r="X67" s="1413"/>
      <c r="Y67" s="1413"/>
      <c r="Z67" s="1413"/>
      <c r="AA67" s="1413"/>
      <c r="AB67" s="1413"/>
      <c r="AC67" s="1398">
        <v>1</v>
      </c>
      <c r="AD67" s="1400"/>
      <c r="AE67" s="1413"/>
      <c r="AF67" s="1413"/>
      <c r="AG67" s="1390">
        <v>1</v>
      </c>
      <c r="AH67" s="1395"/>
      <c r="AI67" s="1413"/>
      <c r="AJ67" s="1390">
        <v>1</v>
      </c>
      <c r="AK67" s="1395"/>
      <c r="AL67" s="1413"/>
      <c r="AM67" s="1413">
        <v>1</v>
      </c>
      <c r="AN67" s="1395"/>
      <c r="AO67" s="1503">
        <v>1</v>
      </c>
      <c r="AP67" s="1414"/>
      <c r="AQ67" s="1413"/>
      <c r="AR67" s="1390">
        <v>1</v>
      </c>
      <c r="AS67" s="1413"/>
      <c r="AT67" s="1413">
        <v>1</v>
      </c>
      <c r="AU67" s="1390">
        <v>1</v>
      </c>
      <c r="AV67" s="1413"/>
      <c r="AW67" s="1413"/>
      <c r="AX67" s="1413"/>
      <c r="AY67" s="1413"/>
      <c r="AZ67" s="1413"/>
      <c r="BA67" s="1398"/>
      <c r="BB67" s="1413"/>
      <c r="BC67" s="1410">
        <v>1</v>
      </c>
      <c r="BD67" s="1413"/>
      <c r="BE67" s="1410">
        <v>1</v>
      </c>
      <c r="BF67" s="1413"/>
      <c r="BG67" s="1413"/>
      <c r="BH67" s="1504">
        <v>1</v>
      </c>
      <c r="BI67" s="1395"/>
      <c r="BJ67" s="1395"/>
      <c r="BK67" s="1398"/>
      <c r="BL67" s="1414"/>
      <c r="BM67" s="1395"/>
      <c r="BN67" s="1390">
        <v>1</v>
      </c>
      <c r="BO67" s="1504">
        <v>1</v>
      </c>
      <c r="BP67" s="1413"/>
      <c r="BQ67" s="1413"/>
      <c r="BR67" s="1413">
        <v>1</v>
      </c>
      <c r="BS67" s="1413"/>
      <c r="BT67" s="1395"/>
      <c r="BU67" s="1413"/>
      <c r="BV67" s="1413"/>
      <c r="BW67" s="1413"/>
      <c r="BX67" s="1413"/>
      <c r="BY67" s="1413"/>
      <c r="BZ67" s="1413"/>
      <c r="CA67" s="1413">
        <v>1</v>
      </c>
      <c r="CB67" s="1413"/>
      <c r="CC67" s="1413"/>
      <c r="CD67" s="1398"/>
      <c r="CE67" s="1424"/>
      <c r="CF67" s="1413"/>
      <c r="CG67" s="1413"/>
      <c r="CH67" s="1413"/>
      <c r="CI67" s="1413"/>
      <c r="CJ67" s="1413"/>
      <c r="CK67" s="1413"/>
      <c r="CL67" s="1413"/>
      <c r="CM67" s="1413"/>
      <c r="CN67" s="1413"/>
      <c r="CO67" s="1398"/>
      <c r="CP67" s="1414"/>
      <c r="CQ67" s="1413">
        <v>1</v>
      </c>
      <c r="CR67" s="1413"/>
      <c r="CS67" s="1413"/>
      <c r="CT67" s="1413"/>
      <c r="CU67" s="1413"/>
      <c r="CV67" s="1504"/>
      <c r="CW67" s="1390">
        <v>1</v>
      </c>
      <c r="CX67" s="1395"/>
      <c r="CY67" s="1395"/>
      <c r="CZ67" s="1413"/>
      <c r="DA67" s="1413"/>
      <c r="DB67" s="1424"/>
      <c r="DC67" s="1395"/>
      <c r="DD67" s="1395"/>
      <c r="DE67" s="1395"/>
      <c r="DF67" s="1395"/>
      <c r="DG67" s="1395">
        <v>1</v>
      </c>
      <c r="DH67" s="1395"/>
      <c r="DI67" s="1395"/>
      <c r="DJ67" s="1390">
        <v>1</v>
      </c>
      <c r="DK67" s="1395"/>
      <c r="DL67" s="1395"/>
      <c r="DM67" s="1395"/>
      <c r="DN67" s="1398"/>
      <c r="DO67" s="1414"/>
      <c r="DP67" s="1395"/>
      <c r="DQ67" s="1395"/>
      <c r="DR67" s="1564"/>
      <c r="DS67" s="1395"/>
      <c r="DT67" s="1395"/>
      <c r="DU67" s="1395"/>
      <c r="DV67" s="1390">
        <v>1</v>
      </c>
      <c r="DW67" s="1390">
        <v>1</v>
      </c>
      <c r="DX67" s="1390">
        <v>1</v>
      </c>
      <c r="DY67" s="1413"/>
      <c r="DZ67" s="1410">
        <v>1</v>
      </c>
      <c r="EA67" s="1413"/>
      <c r="EB67" s="1413"/>
      <c r="EC67" s="1390">
        <v>1</v>
      </c>
      <c r="ED67" s="1398"/>
      <c r="EE67" s="1414"/>
      <c r="EF67" s="1412">
        <v>1</v>
      </c>
      <c r="EG67" s="1412"/>
      <c r="EH67" s="1412"/>
      <c r="EI67" s="1395"/>
      <c r="EJ67" s="1455"/>
      <c r="EK67" s="1395"/>
      <c r="EL67" s="1395"/>
      <c r="EM67" s="1395"/>
      <c r="EN67" s="1395"/>
      <c r="EO67" s="1395"/>
      <c r="EP67" s="1413"/>
      <c r="EQ67" s="1395"/>
      <c r="ER67" s="1390">
        <v>1</v>
      </c>
      <c r="ES67" s="1395"/>
      <c r="ET67" s="1395"/>
      <c r="EU67" s="1504"/>
      <c r="EV67" s="1504"/>
      <c r="EW67" s="1390">
        <v>1</v>
      </c>
      <c r="EX67" s="1395"/>
      <c r="EY67" s="1395"/>
      <c r="EZ67" s="1413"/>
      <c r="FA67" s="1413"/>
      <c r="FB67" s="1413"/>
      <c r="FC67" s="1413"/>
      <c r="FD67" s="1414"/>
      <c r="FE67" s="1395"/>
      <c r="FF67" s="218">
        <f t="shared" si="0"/>
        <v>19</v>
      </c>
      <c r="FG67" s="396">
        <f t="shared" si="1"/>
        <v>1</v>
      </c>
      <c r="FH67" s="396">
        <f t="shared" si="2"/>
        <v>6</v>
      </c>
      <c r="FI67" s="396">
        <f t="shared" si="3"/>
        <v>3</v>
      </c>
      <c r="FJ67" s="396">
        <f t="shared" si="4"/>
        <v>0</v>
      </c>
      <c r="FK67" s="396">
        <f t="shared" si="5"/>
        <v>3</v>
      </c>
      <c r="FL67" s="1291">
        <f t="shared" si="6"/>
        <v>32</v>
      </c>
      <c r="FM67" s="1347" t="str">
        <f t="shared" si="7"/>
        <v/>
      </c>
      <c r="FN67" s="1347" t="str">
        <f t="shared" si="8"/>
        <v/>
      </c>
      <c r="FO67" s="1347" t="str">
        <f t="shared" si="9"/>
        <v/>
      </c>
      <c r="FP67" s="1347" t="str">
        <f t="shared" si="10"/>
        <v/>
      </c>
      <c r="FQ67" s="1347" t="str">
        <f t="shared" si="11"/>
        <v/>
      </c>
      <c r="FR67" s="1347">
        <f t="shared" si="12"/>
        <v>1</v>
      </c>
      <c r="FS67" s="1347" t="str">
        <f t="shared" si="13"/>
        <v/>
      </c>
      <c r="FT67" s="1347" t="str">
        <f t="shared" si="14"/>
        <v/>
      </c>
      <c r="FU67" s="1347" t="str">
        <f t="shared" si="15"/>
        <v/>
      </c>
      <c r="FV67" s="1347" t="str">
        <f t="shared" si="16"/>
        <v/>
      </c>
      <c r="FW67" s="1347" t="str">
        <f t="shared" si="17"/>
        <v/>
      </c>
    </row>
    <row r="68" spans="1:179" ht="16.5" thickBot="1" x14ac:dyDescent="0.3">
      <c r="A68" s="1338">
        <v>54</v>
      </c>
      <c r="B68" s="1152" t="s">
        <v>876</v>
      </c>
      <c r="C68" s="1288"/>
      <c r="D68" s="1346"/>
      <c r="E68" s="1400"/>
      <c r="F68" s="1514"/>
      <c r="G68" s="1346"/>
      <c r="H68" s="1394"/>
      <c r="I68" s="1394"/>
      <c r="J68" s="1394"/>
      <c r="K68" s="1394"/>
      <c r="L68" s="1394"/>
      <c r="M68" s="1346">
        <v>1</v>
      </c>
      <c r="N68" s="1346"/>
      <c r="O68" s="1346"/>
      <c r="P68" s="1400">
        <v>1</v>
      </c>
      <c r="Q68" s="1346">
        <v>1</v>
      </c>
      <c r="R68" s="1346"/>
      <c r="S68" s="1346"/>
      <c r="T68" s="1392">
        <v>1</v>
      </c>
      <c r="U68" s="1392">
        <v>1</v>
      </c>
      <c r="V68" s="1392">
        <v>1</v>
      </c>
      <c r="W68" s="1392">
        <v>1</v>
      </c>
      <c r="X68" s="1392">
        <v>1</v>
      </c>
      <c r="Y68" s="1392">
        <v>1</v>
      </c>
      <c r="Z68" s="1392">
        <v>1</v>
      </c>
      <c r="AA68" s="1392">
        <v>1</v>
      </c>
      <c r="AB68" s="1392"/>
      <c r="AC68" s="1393"/>
      <c r="AD68" s="1400">
        <v>1</v>
      </c>
      <c r="AE68" s="1346"/>
      <c r="AF68" s="1346"/>
      <c r="AG68" s="1346">
        <v>1</v>
      </c>
      <c r="AH68" s="1346"/>
      <c r="AI68" s="1346"/>
      <c r="AJ68" s="1346">
        <v>1</v>
      </c>
      <c r="AK68" s="1346"/>
      <c r="AL68" s="1346"/>
      <c r="AM68" s="1346">
        <v>1</v>
      </c>
      <c r="AN68" s="1346"/>
      <c r="AO68" s="1393"/>
      <c r="AP68" s="1391"/>
      <c r="AQ68" s="1346"/>
      <c r="AR68" s="1346">
        <v>1</v>
      </c>
      <c r="AS68" s="1346"/>
      <c r="AT68" s="1346">
        <v>1</v>
      </c>
      <c r="AU68" s="1346">
        <v>1</v>
      </c>
      <c r="AV68" s="1346"/>
      <c r="AW68" s="1392"/>
      <c r="AX68" s="1392"/>
      <c r="AY68" s="1392"/>
      <c r="AZ68" s="1392"/>
      <c r="BA68" s="1393"/>
      <c r="BB68" s="1391"/>
      <c r="BC68" s="1346">
        <v>1</v>
      </c>
      <c r="BD68" s="1346"/>
      <c r="BE68" s="1346">
        <v>1</v>
      </c>
      <c r="BF68" s="1346"/>
      <c r="BG68" s="1389"/>
      <c r="BH68" s="1504">
        <v>1</v>
      </c>
      <c r="BI68" s="1346">
        <v>1</v>
      </c>
      <c r="BJ68" s="1346"/>
      <c r="BK68" s="1393"/>
      <c r="BL68" s="1391"/>
      <c r="BM68" s="1346"/>
      <c r="BN68" s="1346">
        <v>1</v>
      </c>
      <c r="BO68" s="1504">
        <v>1</v>
      </c>
      <c r="BP68" s="1346"/>
      <c r="BQ68" s="1346"/>
      <c r="BR68" s="1346"/>
      <c r="BS68" s="1346"/>
      <c r="BT68" s="1346"/>
      <c r="BU68" s="1346"/>
      <c r="BV68" s="1346"/>
      <c r="BW68" s="1346"/>
      <c r="BX68" s="1346"/>
      <c r="BY68" s="1346"/>
      <c r="BZ68" s="1346"/>
      <c r="CA68" s="1346">
        <v>1</v>
      </c>
      <c r="CB68" s="1346"/>
      <c r="CC68" s="1346"/>
      <c r="CD68" s="1393"/>
      <c r="CE68" s="1391"/>
      <c r="CF68" s="1346"/>
      <c r="CG68" s="1346"/>
      <c r="CH68" s="1346"/>
      <c r="CI68" s="1346">
        <v>1</v>
      </c>
      <c r="CJ68" s="1346"/>
      <c r="CK68" s="1346"/>
      <c r="CL68" s="1346">
        <v>1</v>
      </c>
      <c r="CM68" s="1346"/>
      <c r="CN68" s="1346"/>
      <c r="CO68" s="1393"/>
      <c r="CP68" s="1391"/>
      <c r="CQ68" s="1346">
        <v>1</v>
      </c>
      <c r="CR68" s="1346"/>
      <c r="CS68" s="1392"/>
      <c r="CT68" s="1346"/>
      <c r="CU68" s="1346"/>
      <c r="CV68" s="1504"/>
      <c r="CW68" s="1346">
        <v>1</v>
      </c>
      <c r="CX68" s="1346"/>
      <c r="CY68" s="1346"/>
      <c r="CZ68" s="1346"/>
      <c r="DA68" s="1346"/>
      <c r="DB68" s="1391"/>
      <c r="DC68" s="1346"/>
      <c r="DD68" s="1346"/>
      <c r="DE68" s="1346"/>
      <c r="DF68" s="1346"/>
      <c r="DG68" s="1346">
        <v>1</v>
      </c>
      <c r="DH68" s="1392"/>
      <c r="DI68" s="1392"/>
      <c r="DJ68" s="1392">
        <v>1</v>
      </c>
      <c r="DK68" s="1392"/>
      <c r="DL68" s="1392"/>
      <c r="DM68" s="1392"/>
      <c r="DN68" s="1393"/>
      <c r="DO68" s="1391"/>
      <c r="DP68" s="1346"/>
      <c r="DQ68" s="1346"/>
      <c r="DR68" s="1564"/>
      <c r="DS68" s="1346"/>
      <c r="DT68" s="1346"/>
      <c r="DU68" s="1346"/>
      <c r="DV68" s="1346">
        <v>1</v>
      </c>
      <c r="DW68" s="1346">
        <v>1</v>
      </c>
      <c r="DX68" s="1346">
        <v>1</v>
      </c>
      <c r="DY68" s="1346"/>
      <c r="DZ68" s="1346">
        <v>1</v>
      </c>
      <c r="EA68" s="1346"/>
      <c r="EB68" s="1346"/>
      <c r="EC68" s="1346">
        <v>1</v>
      </c>
      <c r="ED68" s="1393"/>
      <c r="EE68" s="1397">
        <v>1</v>
      </c>
      <c r="EF68" s="1389"/>
      <c r="EG68" s="1346"/>
      <c r="EH68" s="1346"/>
      <c r="EI68" s="1346"/>
      <c r="EJ68" s="1455"/>
      <c r="EK68" s="1346"/>
      <c r="EL68" s="1346"/>
      <c r="EM68" s="1346"/>
      <c r="EN68" s="1346"/>
      <c r="EO68" s="1346"/>
      <c r="EP68" s="1392"/>
      <c r="EQ68" s="1346"/>
      <c r="ER68" s="1346"/>
      <c r="ES68" s="1346"/>
      <c r="ET68" s="1346"/>
      <c r="EU68" s="1504"/>
      <c r="EV68" s="1504"/>
      <c r="EW68" s="1346">
        <v>1</v>
      </c>
      <c r="EX68" s="1346"/>
      <c r="EY68" s="1346"/>
      <c r="EZ68" s="1392"/>
      <c r="FA68" s="1392"/>
      <c r="FB68" s="1392"/>
      <c r="FC68" s="1392"/>
      <c r="FD68" s="1391"/>
      <c r="FE68" s="1346"/>
      <c r="FF68" s="218">
        <f t="shared" si="0"/>
        <v>20</v>
      </c>
      <c r="FG68" s="396">
        <f t="shared" si="1"/>
        <v>0</v>
      </c>
      <c r="FH68" s="396">
        <f t="shared" si="2"/>
        <v>3</v>
      </c>
      <c r="FI68" s="396">
        <f t="shared" si="3"/>
        <v>4</v>
      </c>
      <c r="FJ68" s="396">
        <f t="shared" si="4"/>
        <v>0</v>
      </c>
      <c r="FK68" s="396">
        <f t="shared" si="5"/>
        <v>11</v>
      </c>
      <c r="FL68" s="1291">
        <f t="shared" si="6"/>
        <v>38</v>
      </c>
      <c r="FM68" s="1347" t="str">
        <f t="shared" si="7"/>
        <v/>
      </c>
      <c r="FN68" s="1347" t="str">
        <f t="shared" si="8"/>
        <v/>
      </c>
      <c r="FO68" s="1347" t="str">
        <f t="shared" si="9"/>
        <v/>
      </c>
      <c r="FP68" s="1347" t="str">
        <f t="shared" si="10"/>
        <v/>
      </c>
      <c r="FQ68" s="1347" t="str">
        <f t="shared" si="11"/>
        <v/>
      </c>
      <c r="FR68" s="1347">
        <f t="shared" si="12"/>
        <v>1</v>
      </c>
      <c r="FS68" s="1347" t="str">
        <f t="shared" si="13"/>
        <v/>
      </c>
      <c r="FT68" s="1347" t="str">
        <f t="shared" si="14"/>
        <v/>
      </c>
      <c r="FU68" s="1347" t="str">
        <f t="shared" si="15"/>
        <v/>
      </c>
      <c r="FV68" s="1347" t="str">
        <f t="shared" si="16"/>
        <v/>
      </c>
      <c r="FW68" s="1347" t="str">
        <f t="shared" si="17"/>
        <v/>
      </c>
    </row>
    <row r="69" spans="1:179" ht="16.5" thickBot="1" x14ac:dyDescent="0.3">
      <c r="A69" s="1338">
        <v>55</v>
      </c>
      <c r="B69" s="1152" t="s">
        <v>932</v>
      </c>
      <c r="C69" s="1288">
        <v>1</v>
      </c>
      <c r="D69" s="1346"/>
      <c r="E69" s="1400"/>
      <c r="F69" s="1514"/>
      <c r="G69" s="1346"/>
      <c r="H69" s="1394"/>
      <c r="I69" s="1394"/>
      <c r="J69" s="1394"/>
      <c r="K69" s="1394"/>
      <c r="L69" s="1394"/>
      <c r="M69" s="1346"/>
      <c r="N69" s="1346"/>
      <c r="O69" s="1346">
        <v>1</v>
      </c>
      <c r="P69" s="1400"/>
      <c r="Q69" s="1389"/>
      <c r="R69" s="1346"/>
      <c r="S69" s="1346"/>
      <c r="T69" s="1392"/>
      <c r="U69" s="1392"/>
      <c r="V69" s="1392"/>
      <c r="W69" s="1392"/>
      <c r="X69" s="1392"/>
      <c r="Y69" s="1392"/>
      <c r="Z69" s="1392"/>
      <c r="AA69" s="1392"/>
      <c r="AB69" s="1392"/>
      <c r="AC69" s="1393">
        <v>1</v>
      </c>
      <c r="AD69" s="1400"/>
      <c r="AE69" s="1392"/>
      <c r="AF69" s="1346">
        <v>1</v>
      </c>
      <c r="AG69" s="1346"/>
      <c r="AH69" s="1346"/>
      <c r="AI69" s="1346"/>
      <c r="AJ69" s="1392"/>
      <c r="AK69" s="1392"/>
      <c r="AL69" s="1392"/>
      <c r="AM69" s="1392"/>
      <c r="AN69" s="1346"/>
      <c r="AO69" s="1420"/>
      <c r="AP69" s="1391"/>
      <c r="AQ69" s="1392"/>
      <c r="AR69" s="1392"/>
      <c r="AS69" s="1392"/>
      <c r="AT69" s="1392">
        <v>1</v>
      </c>
      <c r="AU69" s="1392"/>
      <c r="AV69" s="1392"/>
      <c r="AW69" s="1392"/>
      <c r="AX69" s="1392"/>
      <c r="AY69" s="1392"/>
      <c r="AZ69" s="1392"/>
      <c r="BA69" s="1393"/>
      <c r="BB69" s="1391"/>
      <c r="BC69" s="1346"/>
      <c r="BD69" s="1346"/>
      <c r="BE69" s="1346">
        <v>1</v>
      </c>
      <c r="BF69" s="1346"/>
      <c r="BG69" s="1346"/>
      <c r="BH69" s="1504">
        <v>1</v>
      </c>
      <c r="BI69" s="1346"/>
      <c r="BJ69" s="1346"/>
      <c r="BK69" s="1393"/>
      <c r="BL69" s="1391"/>
      <c r="BM69" s="1346">
        <v>1</v>
      </c>
      <c r="BN69" s="1346"/>
      <c r="BO69" s="1504">
        <v>1</v>
      </c>
      <c r="BP69" s="1346"/>
      <c r="BQ69" s="1392">
        <v>1</v>
      </c>
      <c r="BR69" s="1392"/>
      <c r="BS69" s="1392"/>
      <c r="BT69" s="1392"/>
      <c r="BU69" s="1392"/>
      <c r="BV69" s="1392"/>
      <c r="BW69" s="1392"/>
      <c r="BX69" s="1392"/>
      <c r="BY69" s="1392"/>
      <c r="BZ69" s="1392"/>
      <c r="CA69" s="1392"/>
      <c r="CB69" s="1392"/>
      <c r="CC69" s="1392"/>
      <c r="CD69" s="1393"/>
      <c r="CE69" s="1421"/>
      <c r="CF69" s="1392"/>
      <c r="CG69" s="1392"/>
      <c r="CH69" s="1392">
        <v>1</v>
      </c>
      <c r="CI69" s="1392"/>
      <c r="CJ69" s="1392"/>
      <c r="CK69" s="1392">
        <v>1</v>
      </c>
      <c r="CL69" s="1392"/>
      <c r="CM69" s="1392"/>
      <c r="CN69" s="1392">
        <v>1</v>
      </c>
      <c r="CO69" s="1393"/>
      <c r="CP69" s="1391">
        <v>1</v>
      </c>
      <c r="CQ69" s="1392"/>
      <c r="CR69" s="1392"/>
      <c r="CS69" s="1392">
        <v>1</v>
      </c>
      <c r="CT69" s="1392"/>
      <c r="CU69" s="1392"/>
      <c r="CV69" s="1504"/>
      <c r="CW69" s="1392"/>
      <c r="CX69" s="1392"/>
      <c r="CY69" s="1392">
        <v>1</v>
      </c>
      <c r="CZ69" s="1392"/>
      <c r="DA69" s="1392">
        <v>1</v>
      </c>
      <c r="DB69" s="1421"/>
      <c r="DC69" s="1392"/>
      <c r="DD69" s="1392"/>
      <c r="DE69" s="1392"/>
      <c r="DF69" s="1392"/>
      <c r="DG69" s="1392"/>
      <c r="DH69" s="1392"/>
      <c r="DI69" s="1392"/>
      <c r="DJ69" s="1392"/>
      <c r="DK69" s="1392"/>
      <c r="DL69" s="1392"/>
      <c r="DM69" s="1392"/>
      <c r="DN69" s="1393">
        <v>1</v>
      </c>
      <c r="DO69" s="1391"/>
      <c r="DP69" s="1392"/>
      <c r="DQ69" s="1392">
        <v>1</v>
      </c>
      <c r="DR69" s="1564"/>
      <c r="DS69" s="1392"/>
      <c r="DT69" s="1392"/>
      <c r="DU69" s="1392">
        <v>1</v>
      </c>
      <c r="DV69" s="1392"/>
      <c r="DW69" s="1346"/>
      <c r="DX69" s="1392"/>
      <c r="DY69" s="1392"/>
      <c r="DZ69" s="1392"/>
      <c r="EA69" s="1392"/>
      <c r="EB69" s="1392">
        <v>1</v>
      </c>
      <c r="EC69" s="1392"/>
      <c r="ED69" s="1393"/>
      <c r="EE69" s="1391">
        <v>1</v>
      </c>
      <c r="EF69" s="1389"/>
      <c r="EG69" s="1389"/>
      <c r="EH69" s="1389"/>
      <c r="EI69" s="1346"/>
      <c r="EJ69" s="1455"/>
      <c r="EK69" s="1346"/>
      <c r="EL69" s="1346"/>
      <c r="EM69" s="1346"/>
      <c r="EN69" s="1346"/>
      <c r="EO69" s="1346"/>
      <c r="EP69" s="1392"/>
      <c r="EQ69" s="1346"/>
      <c r="ER69" s="1346"/>
      <c r="ES69" s="1392"/>
      <c r="ET69" s="1392"/>
      <c r="EU69" s="1504"/>
      <c r="EV69" s="1504"/>
      <c r="EW69" s="1392"/>
      <c r="EX69" s="1392"/>
      <c r="EY69" s="1392"/>
      <c r="EZ69" s="1392"/>
      <c r="FA69" s="1392"/>
      <c r="FB69" s="1392"/>
      <c r="FC69" s="1392"/>
      <c r="FD69" s="1391"/>
      <c r="FE69" s="1346"/>
      <c r="FF69" s="218">
        <f t="shared" si="0"/>
        <v>0</v>
      </c>
      <c r="FG69" s="396">
        <f t="shared" si="1"/>
        <v>0</v>
      </c>
      <c r="FH69" s="396">
        <f t="shared" si="2"/>
        <v>20</v>
      </c>
      <c r="FI69" s="396">
        <f t="shared" si="3"/>
        <v>2</v>
      </c>
      <c r="FJ69" s="396">
        <f t="shared" si="4"/>
        <v>0</v>
      </c>
      <c r="FK69" s="396">
        <f t="shared" si="5"/>
        <v>0</v>
      </c>
      <c r="FL69" s="1291">
        <f t="shared" si="6"/>
        <v>22</v>
      </c>
      <c r="FM69" s="1347" t="str">
        <f t="shared" si="7"/>
        <v/>
      </c>
      <c r="FN69" s="1347" t="str">
        <f t="shared" si="8"/>
        <v/>
      </c>
      <c r="FO69" s="1347" t="str">
        <f t="shared" si="9"/>
        <v/>
      </c>
      <c r="FP69" s="1347" t="str">
        <f t="shared" si="10"/>
        <v/>
      </c>
      <c r="FQ69" s="1347">
        <f t="shared" si="11"/>
        <v>1</v>
      </c>
      <c r="FR69" s="1347" t="str">
        <f t="shared" si="12"/>
        <v/>
      </c>
      <c r="FS69" s="1347" t="str">
        <f t="shared" si="13"/>
        <v/>
      </c>
      <c r="FT69" s="1347" t="str">
        <f t="shared" si="14"/>
        <v/>
      </c>
      <c r="FU69" s="1347" t="str">
        <f t="shared" si="15"/>
        <v/>
      </c>
      <c r="FV69" s="1347" t="str">
        <f t="shared" ref="FV69:FV129" si="18">IF((FL69&gt;70)*AND(FL69&lt;81),1,"")</f>
        <v/>
      </c>
      <c r="FW69" s="1347" t="str">
        <f t="shared" ref="FW69:FW129" si="19">IF((FL69&gt;80)*AND(FL69&lt;91),1,"")</f>
        <v/>
      </c>
    </row>
    <row r="70" spans="1:179" ht="16.5" thickBot="1" x14ac:dyDescent="0.3">
      <c r="A70" s="1338">
        <v>56</v>
      </c>
      <c r="B70" s="1152" t="s">
        <v>1601</v>
      </c>
      <c r="C70" s="1288">
        <v>1</v>
      </c>
      <c r="D70" s="1346"/>
      <c r="E70" s="1400"/>
      <c r="F70" s="1514"/>
      <c r="G70" s="1346"/>
      <c r="H70" s="1394"/>
      <c r="I70" s="1394"/>
      <c r="J70" s="1394"/>
      <c r="K70" s="1394"/>
      <c r="L70" s="1394"/>
      <c r="M70" s="1346"/>
      <c r="N70" s="1346"/>
      <c r="O70" s="1346">
        <v>1</v>
      </c>
      <c r="P70" s="1400">
        <v>1</v>
      </c>
      <c r="Q70" s="1389"/>
      <c r="R70" s="1346"/>
      <c r="S70" s="1346">
        <v>1</v>
      </c>
      <c r="T70" s="1392"/>
      <c r="U70" s="1392"/>
      <c r="V70" s="1392"/>
      <c r="W70" s="1392"/>
      <c r="X70" s="1392"/>
      <c r="Y70" s="1392"/>
      <c r="Z70" s="1392"/>
      <c r="AA70" s="1392"/>
      <c r="AB70" s="1392"/>
      <c r="AC70" s="1393"/>
      <c r="AD70" s="1400"/>
      <c r="AE70" s="1392"/>
      <c r="AF70" s="1346"/>
      <c r="AG70" s="1346"/>
      <c r="AH70" s="1346"/>
      <c r="AI70" s="1346">
        <v>1</v>
      </c>
      <c r="AJ70" s="1392"/>
      <c r="AK70" s="1392"/>
      <c r="AL70" s="1390">
        <v>1</v>
      </c>
      <c r="AM70" s="1392"/>
      <c r="AN70" s="1346"/>
      <c r="AO70" s="1420"/>
      <c r="AP70" s="1391"/>
      <c r="AQ70" s="1392"/>
      <c r="AR70" s="1392"/>
      <c r="AS70" s="1392"/>
      <c r="AT70" s="1392">
        <v>1</v>
      </c>
      <c r="AU70" s="1392"/>
      <c r="AV70" s="1392"/>
      <c r="AW70" s="1392">
        <v>1</v>
      </c>
      <c r="AX70" s="1392"/>
      <c r="AY70" s="1392">
        <v>1</v>
      </c>
      <c r="AZ70" s="1392"/>
      <c r="BA70" s="1393"/>
      <c r="BB70" s="1391"/>
      <c r="BC70" s="1346"/>
      <c r="BD70" s="1346"/>
      <c r="BE70" s="1346"/>
      <c r="BF70" s="1346"/>
      <c r="BG70" s="1346"/>
      <c r="BH70" s="1504">
        <v>1</v>
      </c>
      <c r="BI70" s="1346"/>
      <c r="BJ70" s="1346"/>
      <c r="BK70" s="1393"/>
      <c r="BL70" s="1391"/>
      <c r="BM70" s="1346"/>
      <c r="BN70" s="1346"/>
      <c r="BO70" s="1504"/>
      <c r="BP70" s="1346"/>
      <c r="BQ70" s="1392">
        <v>1</v>
      </c>
      <c r="BR70" s="1392"/>
      <c r="BS70" s="1392"/>
      <c r="BT70" s="1392"/>
      <c r="BU70" s="1392"/>
      <c r="BV70" s="1392"/>
      <c r="BW70" s="1392"/>
      <c r="BX70" s="1392"/>
      <c r="BY70" s="1392"/>
      <c r="BZ70" s="1392"/>
      <c r="CA70" s="1392"/>
      <c r="CB70" s="1392"/>
      <c r="CC70" s="1392"/>
      <c r="CD70" s="1393"/>
      <c r="CE70" s="1421">
        <v>1</v>
      </c>
      <c r="CF70" s="1392"/>
      <c r="CG70" s="1392"/>
      <c r="CH70" s="1392">
        <v>1</v>
      </c>
      <c r="CI70" s="1392"/>
      <c r="CJ70" s="1392"/>
      <c r="CK70" s="1392"/>
      <c r="CL70" s="1392"/>
      <c r="CM70" s="1392"/>
      <c r="CN70" s="1392"/>
      <c r="CO70" s="1393"/>
      <c r="CP70" s="1391"/>
      <c r="CQ70" s="1392"/>
      <c r="CR70" s="1392"/>
      <c r="CS70" s="1392">
        <v>1</v>
      </c>
      <c r="CT70" s="1392"/>
      <c r="CU70" s="1392"/>
      <c r="CV70" s="1504"/>
      <c r="CW70" s="1392"/>
      <c r="CX70" s="1392"/>
      <c r="CY70" s="1392">
        <v>1</v>
      </c>
      <c r="CZ70" s="1392"/>
      <c r="DA70" s="1392">
        <v>1</v>
      </c>
      <c r="DB70" s="1421"/>
      <c r="DC70" s="1392"/>
      <c r="DD70" s="1392">
        <v>1</v>
      </c>
      <c r="DE70" s="1392"/>
      <c r="DF70" s="1392">
        <v>1</v>
      </c>
      <c r="DG70" s="1392"/>
      <c r="DH70" s="1392"/>
      <c r="DI70" s="1392">
        <v>1</v>
      </c>
      <c r="DJ70" s="1392"/>
      <c r="DK70" s="1392"/>
      <c r="DL70" s="1392">
        <v>1</v>
      </c>
      <c r="DM70" s="1392">
        <v>1</v>
      </c>
      <c r="DN70" s="1393"/>
      <c r="DO70" s="1391"/>
      <c r="DP70" s="1392"/>
      <c r="DQ70" s="1392">
        <v>1</v>
      </c>
      <c r="DR70" s="1564"/>
      <c r="DS70" s="1392"/>
      <c r="DT70" s="1392"/>
      <c r="DU70" s="1392">
        <v>1</v>
      </c>
      <c r="DV70" s="1392"/>
      <c r="DW70" s="1346"/>
      <c r="DX70" s="1392"/>
      <c r="DY70" s="1392"/>
      <c r="DZ70" s="1392"/>
      <c r="EA70" s="1392"/>
      <c r="EB70" s="1392"/>
      <c r="EC70" s="1392"/>
      <c r="ED70" s="1393"/>
      <c r="EE70" s="1391">
        <v>1</v>
      </c>
      <c r="EF70" s="1389"/>
      <c r="EG70" s="1389"/>
      <c r="EH70" s="1389"/>
      <c r="EI70" s="1346"/>
      <c r="EJ70" s="1455"/>
      <c r="EK70" s="1346"/>
      <c r="EL70" s="1346"/>
      <c r="EM70" s="1346"/>
      <c r="EN70" s="1346"/>
      <c r="EO70" s="1346"/>
      <c r="EP70" s="1392"/>
      <c r="EQ70" s="1346"/>
      <c r="ER70" s="1346"/>
      <c r="ES70" s="1392"/>
      <c r="ET70" s="1392"/>
      <c r="EU70" s="1504"/>
      <c r="EV70" s="1504"/>
      <c r="EW70" s="1392"/>
      <c r="EX70" s="1392"/>
      <c r="EY70" s="1392"/>
      <c r="EZ70" s="1392"/>
      <c r="FA70" s="1392"/>
      <c r="FB70" s="1392"/>
      <c r="FC70" s="1392"/>
      <c r="FD70" s="1391"/>
      <c r="FE70" s="1346"/>
      <c r="FF70" s="218">
        <f t="shared" ref="FF70:FF129" si="20">SUM(D70+M70+Q70+AG70+AJ70+AM70+AR70+AU70+AZ70+BC70+BF70+BI70+BN70+BR70+CA70+CF70+CI70+CL70+CQ70+CT70+CW70+DB70+DG70+DJ70+DO70+DS70+DZ70+EC70+EF70+EI70+ER70+EW70)</f>
        <v>0</v>
      </c>
      <c r="FG70" s="396">
        <f t="shared" ref="FG70:FG130" si="21">SUM(G70+N70+R70+AB70+AE70+AH70+AK70+AN70+AP70+AS70+AV70+AX70+BA70+BD70+BG70+BJ70+BL70+BP70+BS70+CB70+CD70+CG70+CJ70+CM70+CO70+CR70+CU70+CX70+CZ70+DC70+DE70+DH70+DK70+DP70+DT70+DY70+EA70+ED70+EG70+EK70+ES70)</f>
        <v>0</v>
      </c>
      <c r="FH70" s="396">
        <f t="shared" ref="FH70:FH130" si="22">SUM(C70+L70+O70+S70+AC70+AF70+AI70+AL70+AO70+AQ70+AT70+AW70+AY70+BB70+BH70+BK70+BM70+BQ70+BT70+CC70+CE70+CH70+CK70+CN70+CP70+CS70+CY70+DA70+DD70+DF70+DI70+DN70+DQ70+DU70+EB70+EE70+EH70+EL70+ET70+EX70)</f>
        <v>21</v>
      </c>
      <c r="FI70" s="396">
        <f t="shared" ref="FI70:FI130" si="23">SUM(E70+P70+AD70+BH70+BO70+CV70+DR70+EJ70+EU70+EV70)</f>
        <v>2</v>
      </c>
      <c r="FJ70" s="396">
        <f t="shared" ref="FJ70:FJ130" si="24">SUM(F70)</f>
        <v>0</v>
      </c>
      <c r="FK70" s="396">
        <f t="shared" ref="FK70:FK130" si="25">SUM(H70+I70+J70+K70+T70+U70+V70+W70+X70+Y70+Z70+AA70+BU70+BV70+BW70+BX70+BY70+BZ70+DL70+DM70+DV70+DW70+DX70+EM70+EN70+EO70+EP70+EQ70+EY70+EZ70+FA70+FB70+FC70+FD70+FE70)</f>
        <v>2</v>
      </c>
      <c r="FL70" s="1291">
        <f t="shared" si="6"/>
        <v>25</v>
      </c>
      <c r="FM70" s="1347" t="str">
        <f t="shared" si="7"/>
        <v/>
      </c>
      <c r="FN70" s="1347" t="str">
        <f t="shared" si="8"/>
        <v/>
      </c>
      <c r="FO70" s="1347" t="str">
        <f t="shared" si="9"/>
        <v/>
      </c>
      <c r="FP70" s="1347" t="str">
        <f t="shared" si="10"/>
        <v/>
      </c>
      <c r="FQ70" s="1347">
        <f t="shared" si="11"/>
        <v>1</v>
      </c>
      <c r="FR70" s="1347" t="str">
        <f t="shared" si="12"/>
        <v/>
      </c>
      <c r="FS70" s="1347" t="str">
        <f t="shared" si="13"/>
        <v/>
      </c>
      <c r="FT70" s="1347" t="str">
        <f t="shared" si="14"/>
        <v/>
      </c>
      <c r="FU70" s="1347" t="str">
        <f t="shared" si="15"/>
        <v/>
      </c>
      <c r="FV70" s="1347" t="str">
        <f t="shared" si="18"/>
        <v/>
      </c>
      <c r="FW70" s="1347" t="str">
        <f t="shared" si="19"/>
        <v/>
      </c>
    </row>
    <row r="71" spans="1:179" ht="16.5" thickBot="1" x14ac:dyDescent="0.3">
      <c r="A71" s="1338">
        <v>57</v>
      </c>
      <c r="B71" s="1152" t="s">
        <v>518</v>
      </c>
      <c r="C71" s="1412">
        <v>1</v>
      </c>
      <c r="D71" s="1395"/>
      <c r="E71" s="1400">
        <v>1</v>
      </c>
      <c r="F71" s="1514"/>
      <c r="G71" s="1395"/>
      <c r="H71" s="1397">
        <v>1</v>
      </c>
      <c r="I71" s="1397">
        <v>1</v>
      </c>
      <c r="J71" s="1397">
        <v>1</v>
      </c>
      <c r="K71" s="1397">
        <v>1</v>
      </c>
      <c r="L71" s="1395"/>
      <c r="M71" s="1395"/>
      <c r="N71" s="1390">
        <v>1</v>
      </c>
      <c r="O71" s="1395"/>
      <c r="P71" s="1400">
        <v>1</v>
      </c>
      <c r="Q71" s="1412"/>
      <c r="R71" s="1395">
        <v>1</v>
      </c>
      <c r="S71" s="1395"/>
      <c r="T71" s="1413"/>
      <c r="U71" s="1413"/>
      <c r="V71" s="1413"/>
      <c r="W71" s="1413"/>
      <c r="X71" s="1413"/>
      <c r="Y71" s="1413"/>
      <c r="Z71" s="1413"/>
      <c r="AA71" s="1413"/>
      <c r="AB71" s="1413">
        <v>1</v>
      </c>
      <c r="AC71" s="1398"/>
      <c r="AD71" s="1400">
        <v>1</v>
      </c>
      <c r="AE71" s="1410">
        <v>1</v>
      </c>
      <c r="AF71" s="1395"/>
      <c r="AG71" s="1395">
        <v>1</v>
      </c>
      <c r="AH71" s="1390">
        <v>1</v>
      </c>
      <c r="AI71" s="1395"/>
      <c r="AJ71" s="1413"/>
      <c r="AK71" s="1390">
        <v>1</v>
      </c>
      <c r="AL71" s="1395"/>
      <c r="AM71" s="1413"/>
      <c r="AN71" s="1395"/>
      <c r="AO71" s="1426"/>
      <c r="AP71" s="1395"/>
      <c r="AQ71" s="1410">
        <v>1</v>
      </c>
      <c r="AR71" s="1413"/>
      <c r="AS71" s="1390">
        <v>1</v>
      </c>
      <c r="AT71" s="1413"/>
      <c r="AU71" s="1413"/>
      <c r="AV71" s="1390">
        <v>1</v>
      </c>
      <c r="AW71" s="1413"/>
      <c r="AX71" s="1413">
        <v>1</v>
      </c>
      <c r="AY71" s="1413"/>
      <c r="AZ71" s="1413"/>
      <c r="BA71" s="1503">
        <v>1</v>
      </c>
      <c r="BB71" s="1410">
        <v>1</v>
      </c>
      <c r="BC71" s="1413"/>
      <c r="BD71" s="1390">
        <v>1</v>
      </c>
      <c r="BE71" s="1395"/>
      <c r="BF71" s="1395"/>
      <c r="BG71" s="1395"/>
      <c r="BH71" s="1504">
        <v>1</v>
      </c>
      <c r="BI71" s="1395"/>
      <c r="BJ71" s="1395"/>
      <c r="BK71" s="1398"/>
      <c r="BL71" s="1410">
        <v>1</v>
      </c>
      <c r="BM71" s="1395"/>
      <c r="BN71" s="1395"/>
      <c r="BO71" s="1504">
        <v>1</v>
      </c>
      <c r="BP71" s="1395"/>
      <c r="BQ71" s="1413"/>
      <c r="BR71" s="1395"/>
      <c r="BS71" s="1395"/>
      <c r="BT71" s="1413"/>
      <c r="BU71" s="1413">
        <v>1</v>
      </c>
      <c r="BV71" s="1413">
        <v>1</v>
      </c>
      <c r="BW71" s="1413">
        <v>1</v>
      </c>
      <c r="BX71" s="1413">
        <v>1</v>
      </c>
      <c r="BY71" s="1413">
        <v>1</v>
      </c>
      <c r="BZ71" s="1413">
        <v>1</v>
      </c>
      <c r="CA71" s="1413"/>
      <c r="CB71" s="1413"/>
      <c r="CC71" s="1413"/>
      <c r="CD71" s="1390">
        <v>1</v>
      </c>
      <c r="CE71" s="1414"/>
      <c r="CF71" s="1395"/>
      <c r="CG71" s="1395">
        <v>1</v>
      </c>
      <c r="CH71" s="1395"/>
      <c r="CI71" s="1413"/>
      <c r="CJ71" s="1413">
        <v>1</v>
      </c>
      <c r="CK71" s="1410">
        <v>1</v>
      </c>
      <c r="CL71" s="1413"/>
      <c r="CM71" s="1390">
        <v>1</v>
      </c>
      <c r="CN71" s="1413"/>
      <c r="CO71" s="1398">
        <v>1</v>
      </c>
      <c r="CP71" s="1521">
        <v>1</v>
      </c>
      <c r="CQ71" s="1413"/>
      <c r="CR71" s="1413"/>
      <c r="CS71" s="1413"/>
      <c r="CT71" s="1413"/>
      <c r="CU71" s="1413">
        <v>1</v>
      </c>
      <c r="CV71" s="1504"/>
      <c r="CW71" s="1395"/>
      <c r="CX71" s="1395">
        <v>1</v>
      </c>
      <c r="CY71" s="1395"/>
      <c r="CZ71" s="1395">
        <v>1</v>
      </c>
      <c r="DA71" s="1413"/>
      <c r="DB71" s="1521">
        <v>1</v>
      </c>
      <c r="DC71" s="1413"/>
      <c r="DD71" s="1413"/>
      <c r="DE71" s="1410">
        <v>1</v>
      </c>
      <c r="DF71" s="1395"/>
      <c r="DG71" s="1413"/>
      <c r="DH71" s="1413">
        <v>1</v>
      </c>
      <c r="DI71" s="1413"/>
      <c r="DJ71" s="1413"/>
      <c r="DK71" s="1413"/>
      <c r="DL71" s="1390">
        <v>1</v>
      </c>
      <c r="DM71" s="1390">
        <v>1</v>
      </c>
      <c r="DN71" s="1398"/>
      <c r="DO71" s="1395"/>
      <c r="DP71" s="1390">
        <v>1</v>
      </c>
      <c r="DQ71" s="1395"/>
      <c r="DR71" s="1564">
        <v>1</v>
      </c>
      <c r="DS71" s="1390">
        <v>1</v>
      </c>
      <c r="DT71" s="1395"/>
      <c r="DU71" s="1390">
        <v>1</v>
      </c>
      <c r="DV71" s="1390">
        <v>1</v>
      </c>
      <c r="DW71" s="1390">
        <v>1</v>
      </c>
      <c r="DX71" s="1390">
        <v>1</v>
      </c>
      <c r="DY71" s="1395"/>
      <c r="DZ71" s="1395"/>
      <c r="EA71" s="1395"/>
      <c r="EB71" s="1395"/>
      <c r="EC71" s="1413"/>
      <c r="ED71" s="1502">
        <v>1</v>
      </c>
      <c r="EE71" s="1414"/>
      <c r="EF71" s="1412"/>
      <c r="EG71" s="1412"/>
      <c r="EH71" s="1412"/>
      <c r="EI71" s="1395"/>
      <c r="EJ71" s="1455"/>
      <c r="EK71" s="1395"/>
      <c r="EL71" s="1395"/>
      <c r="EM71" s="1395"/>
      <c r="EN71" s="1395"/>
      <c r="EO71" s="1395"/>
      <c r="EP71" s="1395"/>
      <c r="EQ71" s="1395"/>
      <c r="ER71" s="1395"/>
      <c r="ES71" s="1397">
        <v>1</v>
      </c>
      <c r="ET71" s="1413"/>
      <c r="EU71" s="1504">
        <v>1</v>
      </c>
      <c r="EV71" s="1504">
        <v>1</v>
      </c>
      <c r="EW71" s="1413"/>
      <c r="EX71" s="1413"/>
      <c r="EY71" s="1410">
        <v>1</v>
      </c>
      <c r="EZ71" s="1410">
        <v>1</v>
      </c>
      <c r="FA71" s="1410">
        <v>1</v>
      </c>
      <c r="FB71" s="1410">
        <v>1</v>
      </c>
      <c r="FC71" s="1502">
        <v>1</v>
      </c>
      <c r="FD71" s="1521">
        <v>1</v>
      </c>
      <c r="FE71" s="1410">
        <v>1</v>
      </c>
      <c r="FF71" s="218">
        <f t="shared" si="20"/>
        <v>3</v>
      </c>
      <c r="FG71" s="396">
        <f t="shared" si="21"/>
        <v>25</v>
      </c>
      <c r="FH71" s="396">
        <f t="shared" si="22"/>
        <v>7</v>
      </c>
      <c r="FI71" s="396">
        <f t="shared" si="23"/>
        <v>8</v>
      </c>
      <c r="FJ71" s="396">
        <f t="shared" si="24"/>
        <v>0</v>
      </c>
      <c r="FK71" s="396">
        <f t="shared" si="25"/>
        <v>22</v>
      </c>
      <c r="FL71" s="1291">
        <f t="shared" ref="FL71:FL130" si="26">SUM(FF71:FK71)</f>
        <v>65</v>
      </c>
      <c r="FM71" s="1347" t="str">
        <f t="shared" ref="FM71:FM129" si="27">IF(FL71=0,1,"")</f>
        <v/>
      </c>
      <c r="FN71" s="1347" t="str">
        <f t="shared" ref="FN71:FN129" si="28">IF((FL71&gt;0)*AND(FL71&lt;6),1,"")</f>
        <v/>
      </c>
      <c r="FO71" s="1347" t="str">
        <f t="shared" ref="FO71:FO129" si="29">IF((FL71&gt;5)*AND(FL71&lt;11),1,"")</f>
        <v/>
      </c>
      <c r="FP71" s="1347" t="str">
        <f t="shared" ref="FP71:FP129" si="30">IF((FL71&gt;10)*AND(FL71&lt;21),1,"")</f>
        <v/>
      </c>
      <c r="FQ71" s="1347" t="str">
        <f t="shared" ref="FQ71:FQ129" si="31">IF((FL71&gt;20)*AND(FL71&lt;31),1,"")</f>
        <v/>
      </c>
      <c r="FR71" s="1347" t="str">
        <f t="shared" ref="FR71:FR129" si="32">IF((FL71&gt;30)*AND(FL71&lt;41),1,"")</f>
        <v/>
      </c>
      <c r="FS71" s="1347" t="str">
        <f t="shared" ref="FS71:FS129" si="33">IF((FL71&gt;40)*AND(FL71&lt;51),1,"")</f>
        <v/>
      </c>
      <c r="FT71" s="1347" t="str">
        <f t="shared" ref="FT71:FT129" si="34">IF((FL71&gt;50)*AND(FL71&lt;61),1,"")</f>
        <v/>
      </c>
      <c r="FU71" s="1347">
        <f t="shared" ref="FU71:FU129" si="35">IF((FL71&gt;60)*AND(FL71&lt;71),1,"")</f>
        <v>1</v>
      </c>
      <c r="FV71" s="1347" t="str">
        <f t="shared" si="18"/>
        <v/>
      </c>
      <c r="FW71" s="1347" t="str">
        <f t="shared" si="19"/>
        <v/>
      </c>
    </row>
    <row r="72" spans="1:179" ht="16.5" thickBot="1" x14ac:dyDescent="0.3">
      <c r="A72" s="1338">
        <v>58</v>
      </c>
      <c r="B72" s="1343" t="s">
        <v>1828</v>
      </c>
      <c r="C72" s="1389"/>
      <c r="D72" s="1346"/>
      <c r="E72" s="1400"/>
      <c r="F72" s="1514"/>
      <c r="G72" s="1346"/>
      <c r="H72" s="1346"/>
      <c r="I72" s="1346"/>
      <c r="J72" s="1346"/>
      <c r="K72" s="1346"/>
      <c r="L72" s="1346"/>
      <c r="M72" s="1346"/>
      <c r="N72" s="1346"/>
      <c r="O72" s="1346"/>
      <c r="P72" s="1400"/>
      <c r="Q72" s="1389"/>
      <c r="R72" s="1346"/>
      <c r="S72" s="1346"/>
      <c r="T72" s="1392"/>
      <c r="U72" s="1392"/>
      <c r="V72" s="1392"/>
      <c r="W72" s="1392"/>
      <c r="X72" s="1392"/>
      <c r="Y72" s="1392"/>
      <c r="Z72" s="1392"/>
      <c r="AA72" s="1392"/>
      <c r="AB72" s="1392"/>
      <c r="AC72" s="1393"/>
      <c r="AD72" s="1400"/>
      <c r="AE72" s="1346"/>
      <c r="AF72" s="1346"/>
      <c r="AG72" s="1346"/>
      <c r="AH72" s="1346"/>
      <c r="AI72" s="1346"/>
      <c r="AJ72" s="1392"/>
      <c r="AK72" s="1346"/>
      <c r="AL72" s="1346"/>
      <c r="AM72" s="1392"/>
      <c r="AN72" s="1346"/>
      <c r="AO72" s="1420"/>
      <c r="AP72" s="1389"/>
      <c r="AQ72" s="1346"/>
      <c r="AR72" s="1392"/>
      <c r="AS72" s="1346"/>
      <c r="AT72" s="1392"/>
      <c r="AU72" s="1392"/>
      <c r="AV72" s="1346"/>
      <c r="AW72" s="1392"/>
      <c r="AX72" s="1392"/>
      <c r="AY72" s="1392"/>
      <c r="AZ72" s="1392"/>
      <c r="BA72" s="1393"/>
      <c r="BB72" s="1346"/>
      <c r="BC72" s="1418"/>
      <c r="BD72" s="1346"/>
      <c r="BE72" s="1346"/>
      <c r="BF72" s="1346"/>
      <c r="BG72" s="1389"/>
      <c r="BH72" s="1504"/>
      <c r="BI72" s="1346"/>
      <c r="BJ72" s="1346"/>
      <c r="BK72" s="1393"/>
      <c r="BL72" s="1389"/>
      <c r="BM72" s="1346"/>
      <c r="BN72" s="1346"/>
      <c r="BO72" s="1504"/>
      <c r="BP72" s="1389"/>
      <c r="BQ72" s="1392"/>
      <c r="BR72" s="1346">
        <v>1</v>
      </c>
      <c r="BS72" s="1346"/>
      <c r="BT72" s="1392"/>
      <c r="BU72" s="1392"/>
      <c r="BV72" s="1392"/>
      <c r="BW72" s="1392"/>
      <c r="BX72" s="1392"/>
      <c r="BY72" s="1392"/>
      <c r="BZ72" s="1392"/>
      <c r="CA72" s="1392">
        <v>1</v>
      </c>
      <c r="CB72" s="1392"/>
      <c r="CC72" s="1392"/>
      <c r="CD72" s="1393"/>
      <c r="CE72" s="1391">
        <v>1</v>
      </c>
      <c r="CF72" s="1346"/>
      <c r="CG72" s="1346"/>
      <c r="CH72" s="1346"/>
      <c r="CI72" s="1392">
        <v>1</v>
      </c>
      <c r="CJ72" s="1392"/>
      <c r="CK72" s="1392"/>
      <c r="CL72" s="1392"/>
      <c r="CM72" s="1392"/>
      <c r="CN72" s="1392"/>
      <c r="CO72" s="1393"/>
      <c r="CP72" s="1391"/>
      <c r="CQ72" s="1392"/>
      <c r="CR72" s="1392"/>
      <c r="CS72" s="1392"/>
      <c r="CT72" s="1392">
        <v>1</v>
      </c>
      <c r="CU72" s="1392"/>
      <c r="CV72" s="1504"/>
      <c r="CW72" s="1346"/>
      <c r="CX72" s="1346"/>
      <c r="CY72" s="1346">
        <v>1</v>
      </c>
      <c r="CZ72" s="1346"/>
      <c r="DA72" s="1392"/>
      <c r="DB72" s="1421"/>
      <c r="DC72" s="1392"/>
      <c r="DD72" s="1392"/>
      <c r="DE72" s="1346"/>
      <c r="DF72" s="1346"/>
      <c r="DG72" s="1392"/>
      <c r="DH72" s="1392"/>
      <c r="DI72" s="1392"/>
      <c r="DJ72" s="1392"/>
      <c r="DK72" s="1392"/>
      <c r="DL72" s="1392"/>
      <c r="DM72" s="1392"/>
      <c r="DN72" s="1393"/>
      <c r="DO72" s="1389"/>
      <c r="DP72" s="1346"/>
      <c r="DQ72" s="1346"/>
      <c r="DR72" s="1564"/>
      <c r="DS72" s="1346"/>
      <c r="DT72" s="1346"/>
      <c r="DU72" s="1346">
        <v>1</v>
      </c>
      <c r="DV72" s="1346"/>
      <c r="DW72" s="1346"/>
      <c r="DX72" s="1346"/>
      <c r="DY72" s="1346"/>
      <c r="DZ72" s="1346"/>
      <c r="EA72" s="1346"/>
      <c r="EB72" s="1346"/>
      <c r="EC72" s="1392"/>
      <c r="ED72" s="1393"/>
      <c r="EE72" s="1391"/>
      <c r="EF72" s="1389"/>
      <c r="EG72" s="1389"/>
      <c r="EH72" s="1418"/>
      <c r="EI72" s="1346"/>
      <c r="EJ72" s="1455"/>
      <c r="EK72" s="1346"/>
      <c r="EL72" s="1346"/>
      <c r="EM72" s="1392"/>
      <c r="EN72" s="1346"/>
      <c r="EO72" s="1346"/>
      <c r="EP72" s="1392"/>
      <c r="EQ72" s="1346"/>
      <c r="ER72" s="1346"/>
      <c r="ES72" s="1392"/>
      <c r="ET72" s="1392"/>
      <c r="EU72" s="1504"/>
      <c r="EV72" s="1504"/>
      <c r="EW72" s="1392"/>
      <c r="EX72" s="1392"/>
      <c r="EY72" s="1392"/>
      <c r="EZ72" s="1392"/>
      <c r="FA72" s="1392"/>
      <c r="FB72" s="1392"/>
      <c r="FC72" s="1393"/>
      <c r="FD72" s="1391"/>
      <c r="FE72" s="1346"/>
      <c r="FF72" s="218">
        <f t="shared" si="20"/>
        <v>4</v>
      </c>
      <c r="FG72" s="396">
        <f t="shared" si="21"/>
        <v>0</v>
      </c>
      <c r="FH72" s="396">
        <f t="shared" si="22"/>
        <v>3</v>
      </c>
      <c r="FI72" s="396">
        <f t="shared" si="23"/>
        <v>0</v>
      </c>
      <c r="FJ72" s="396">
        <f t="shared" si="24"/>
        <v>0</v>
      </c>
      <c r="FK72" s="396">
        <f t="shared" si="25"/>
        <v>0</v>
      </c>
      <c r="FL72" s="1291">
        <f>SUM(FF72:FK72)</f>
        <v>7</v>
      </c>
      <c r="FM72" s="1347" t="str">
        <f>IF(FL72=0,1,"")</f>
        <v/>
      </c>
      <c r="FN72" s="1347" t="str">
        <f>IF((FL72&gt;0)*AND(FL72&lt;6),1,"")</f>
        <v/>
      </c>
      <c r="FO72" s="1347">
        <f>IF((FL72&gt;5)*AND(FL72&lt;11),1,"")</f>
        <v>1</v>
      </c>
      <c r="FP72" s="1347" t="str">
        <f>IF((FL72&gt;10)*AND(FL72&lt;21),1,"")</f>
        <v/>
      </c>
      <c r="FQ72" s="1347" t="str">
        <f>IF((FL72&gt;20)*AND(FL72&lt;31),1,"")</f>
        <v/>
      </c>
      <c r="FR72" s="1347" t="str">
        <f>IF((FL72&gt;30)*AND(FL72&lt;41),1,"")</f>
        <v/>
      </c>
      <c r="FS72" s="1347" t="str">
        <f>IF((FL72&gt;40)*AND(FL72&lt;51),1,"")</f>
        <v/>
      </c>
      <c r="FT72" s="1347" t="str">
        <f>IF((FL72&gt;50)*AND(FL72&lt;61),1,"")</f>
        <v/>
      </c>
      <c r="FU72" s="1347" t="str">
        <f>IF((FL72&gt;60)*AND(FL72&lt;71),1,"")</f>
        <v/>
      </c>
      <c r="FV72" s="1347" t="str">
        <f t="shared" si="18"/>
        <v/>
      </c>
      <c r="FW72" s="1347" t="str">
        <f t="shared" si="19"/>
        <v/>
      </c>
    </row>
    <row r="73" spans="1:179" ht="16.5" thickBot="1" x14ac:dyDescent="0.3">
      <c r="A73" s="1338">
        <v>59</v>
      </c>
      <c r="B73" s="1343" t="s">
        <v>1829</v>
      </c>
      <c r="C73" s="1389"/>
      <c r="D73" s="1346"/>
      <c r="E73" s="1400"/>
      <c r="F73" s="1514"/>
      <c r="G73" s="1346"/>
      <c r="H73" s="1346"/>
      <c r="I73" s="1346"/>
      <c r="J73" s="1346"/>
      <c r="K73" s="1346"/>
      <c r="L73" s="1346"/>
      <c r="M73" s="1346"/>
      <c r="N73" s="1346"/>
      <c r="O73" s="1346"/>
      <c r="P73" s="1400"/>
      <c r="Q73" s="1389"/>
      <c r="R73" s="1346"/>
      <c r="S73" s="1346"/>
      <c r="T73" s="1392"/>
      <c r="U73" s="1392"/>
      <c r="V73" s="1392"/>
      <c r="W73" s="1392"/>
      <c r="X73" s="1392"/>
      <c r="Y73" s="1392"/>
      <c r="Z73" s="1392"/>
      <c r="AA73" s="1392"/>
      <c r="AB73" s="1392"/>
      <c r="AC73" s="1393"/>
      <c r="AD73" s="1400"/>
      <c r="AE73" s="1346"/>
      <c r="AF73" s="1346"/>
      <c r="AG73" s="1346"/>
      <c r="AH73" s="1346"/>
      <c r="AI73" s="1346"/>
      <c r="AJ73" s="1392"/>
      <c r="AK73" s="1346"/>
      <c r="AL73" s="1346"/>
      <c r="AM73" s="1392"/>
      <c r="AN73" s="1346"/>
      <c r="AO73" s="1420"/>
      <c r="AP73" s="1389"/>
      <c r="AQ73" s="1346"/>
      <c r="AR73" s="1392"/>
      <c r="AS73" s="1346"/>
      <c r="AT73" s="1392"/>
      <c r="AU73" s="1392"/>
      <c r="AV73" s="1346"/>
      <c r="AW73" s="1392"/>
      <c r="AX73" s="1392"/>
      <c r="AY73" s="1392"/>
      <c r="AZ73" s="1392"/>
      <c r="BA73" s="1393"/>
      <c r="BB73" s="1346"/>
      <c r="BC73" s="1418"/>
      <c r="BD73" s="1346"/>
      <c r="BE73" s="1346"/>
      <c r="BF73" s="1346"/>
      <c r="BG73" s="1389"/>
      <c r="BH73" s="1504"/>
      <c r="BI73" s="1346"/>
      <c r="BJ73" s="1346"/>
      <c r="BK73" s="1393"/>
      <c r="BL73" s="1389"/>
      <c r="BM73" s="1346"/>
      <c r="BN73" s="1346"/>
      <c r="BO73" s="1504"/>
      <c r="BP73" s="1389"/>
      <c r="BQ73" s="1392"/>
      <c r="BR73" s="1346">
        <v>1</v>
      </c>
      <c r="BS73" s="1346"/>
      <c r="BT73" s="1392"/>
      <c r="BU73" s="1392"/>
      <c r="BV73" s="1392"/>
      <c r="BW73" s="1392"/>
      <c r="BX73" s="1392"/>
      <c r="BY73" s="1392"/>
      <c r="BZ73" s="1392"/>
      <c r="CA73" s="1390">
        <v>1</v>
      </c>
      <c r="CB73" s="1392"/>
      <c r="CC73" s="1392"/>
      <c r="CD73" s="1393"/>
      <c r="CE73" s="1429">
        <v>1</v>
      </c>
      <c r="CF73" s="1346"/>
      <c r="CG73" s="1346"/>
      <c r="CH73" s="1346"/>
      <c r="CI73" s="1390">
        <v>1</v>
      </c>
      <c r="CJ73" s="1392"/>
      <c r="CK73" s="1392"/>
      <c r="CL73" s="1392"/>
      <c r="CM73" s="1392"/>
      <c r="CN73" s="1392"/>
      <c r="CO73" s="1393"/>
      <c r="CP73" s="1391"/>
      <c r="CQ73" s="1392"/>
      <c r="CR73" s="1392"/>
      <c r="CS73" s="1392"/>
      <c r="CT73" s="1390">
        <v>1</v>
      </c>
      <c r="CU73" s="1392"/>
      <c r="CV73" s="1504"/>
      <c r="CW73" s="1346"/>
      <c r="CX73" s="1346"/>
      <c r="CY73" s="1390">
        <v>1</v>
      </c>
      <c r="CZ73" s="1346"/>
      <c r="DA73" s="1392"/>
      <c r="DB73" s="1421"/>
      <c r="DC73" s="1392"/>
      <c r="DD73" s="1392"/>
      <c r="DE73" s="1346"/>
      <c r="DF73" s="1346"/>
      <c r="DG73" s="1392"/>
      <c r="DH73" s="1392"/>
      <c r="DI73" s="1392"/>
      <c r="DJ73" s="1392"/>
      <c r="DK73" s="1392"/>
      <c r="DL73" s="1392"/>
      <c r="DM73" s="1392"/>
      <c r="DN73" s="1393"/>
      <c r="DO73" s="1389"/>
      <c r="DP73" s="1346"/>
      <c r="DQ73" s="1346"/>
      <c r="DR73" s="1564"/>
      <c r="DS73" s="1346"/>
      <c r="DT73" s="1346"/>
      <c r="DU73" s="1346">
        <v>1</v>
      </c>
      <c r="DV73" s="1346"/>
      <c r="DW73" s="1346"/>
      <c r="DX73" s="1346"/>
      <c r="DY73" s="1346"/>
      <c r="DZ73" s="1346"/>
      <c r="EA73" s="1346"/>
      <c r="EB73" s="1346"/>
      <c r="EC73" s="1392"/>
      <c r="ED73" s="1393"/>
      <c r="EE73" s="1391"/>
      <c r="EF73" s="1389"/>
      <c r="EG73" s="1389"/>
      <c r="EH73" s="1418"/>
      <c r="EI73" s="1346"/>
      <c r="EJ73" s="1455"/>
      <c r="EK73" s="1346"/>
      <c r="EL73" s="1346"/>
      <c r="EM73" s="1392"/>
      <c r="EN73" s="1346"/>
      <c r="EO73" s="1346"/>
      <c r="EP73" s="1392"/>
      <c r="EQ73" s="1346"/>
      <c r="ER73" s="1346"/>
      <c r="ES73" s="1392"/>
      <c r="ET73" s="1392"/>
      <c r="EU73" s="1504"/>
      <c r="EV73" s="1504"/>
      <c r="EW73" s="1392"/>
      <c r="EX73" s="1392"/>
      <c r="EY73" s="1392"/>
      <c r="EZ73" s="1392"/>
      <c r="FA73" s="1392"/>
      <c r="FB73" s="1392"/>
      <c r="FC73" s="1393"/>
      <c r="FD73" s="1391"/>
      <c r="FE73" s="1346"/>
      <c r="FF73" s="218">
        <f t="shared" si="20"/>
        <v>4</v>
      </c>
      <c r="FG73" s="396">
        <f t="shared" si="21"/>
        <v>0</v>
      </c>
      <c r="FH73" s="396">
        <f t="shared" si="22"/>
        <v>3</v>
      </c>
      <c r="FI73" s="396">
        <f t="shared" si="23"/>
        <v>0</v>
      </c>
      <c r="FJ73" s="396">
        <f t="shared" si="24"/>
        <v>0</v>
      </c>
      <c r="FK73" s="396">
        <f t="shared" si="25"/>
        <v>0</v>
      </c>
      <c r="FL73" s="1291">
        <f>SUM(FF73:FK73)</f>
        <v>7</v>
      </c>
      <c r="FM73" s="1347" t="str">
        <f>IF(FL73=0,1,"")</f>
        <v/>
      </c>
      <c r="FN73" s="1347" t="str">
        <f>IF((FL73&gt;0)*AND(FL73&lt;6),1,"")</f>
        <v/>
      </c>
      <c r="FO73" s="1347">
        <f>IF((FL73&gt;5)*AND(FL73&lt;11),1,"")</f>
        <v>1</v>
      </c>
      <c r="FP73" s="1347" t="str">
        <f>IF((FL73&gt;10)*AND(FL73&lt;21),1,"")</f>
        <v/>
      </c>
      <c r="FQ73" s="1347" t="str">
        <f>IF((FL73&gt;20)*AND(FL73&lt;31),1,"")</f>
        <v/>
      </c>
      <c r="FR73" s="1347" t="str">
        <f>IF((FL73&gt;30)*AND(FL73&lt;41),1,"")</f>
        <v/>
      </c>
      <c r="FS73" s="1347" t="str">
        <f>IF((FL73&gt;40)*AND(FL73&lt;51),1,"")</f>
        <v/>
      </c>
      <c r="FT73" s="1347" t="str">
        <f>IF((FL73&gt;50)*AND(FL73&lt;61),1,"")</f>
        <v/>
      </c>
      <c r="FU73" s="1347" t="str">
        <f>IF((FL73&gt;60)*AND(FL73&lt;71),1,"")</f>
        <v/>
      </c>
      <c r="FV73" s="1347" t="str">
        <f t="shared" si="18"/>
        <v/>
      </c>
      <c r="FW73" s="1347" t="str">
        <f t="shared" si="19"/>
        <v/>
      </c>
    </row>
    <row r="74" spans="1:179" ht="16.5" thickBot="1" x14ac:dyDescent="0.3">
      <c r="A74" s="1338">
        <v>60</v>
      </c>
      <c r="B74" s="1152" t="s">
        <v>916</v>
      </c>
      <c r="C74" s="1288"/>
      <c r="D74" s="1346"/>
      <c r="E74" s="1400"/>
      <c r="F74" s="1514"/>
      <c r="G74" s="1346"/>
      <c r="H74" s="1346"/>
      <c r="I74" s="1346"/>
      <c r="J74" s="1346"/>
      <c r="K74" s="1346"/>
      <c r="L74" s="1346"/>
      <c r="M74" s="1346"/>
      <c r="N74" s="1346"/>
      <c r="O74" s="1397">
        <v>1</v>
      </c>
      <c r="P74" s="1400"/>
      <c r="Q74" s="1346"/>
      <c r="R74" s="1346"/>
      <c r="S74" s="1346"/>
      <c r="T74" s="1392">
        <v>1</v>
      </c>
      <c r="U74" s="1392">
        <v>1</v>
      </c>
      <c r="V74" s="1392">
        <v>1</v>
      </c>
      <c r="W74" s="1392">
        <v>1</v>
      </c>
      <c r="X74" s="1392">
        <v>1</v>
      </c>
      <c r="Y74" s="1392">
        <v>1</v>
      </c>
      <c r="Z74" s="1392">
        <v>1</v>
      </c>
      <c r="AA74" s="1392">
        <v>1</v>
      </c>
      <c r="AB74" s="1392"/>
      <c r="AC74" s="1393"/>
      <c r="AD74" s="1400"/>
      <c r="AE74" s="1346"/>
      <c r="AF74" s="1346"/>
      <c r="AG74" s="1346"/>
      <c r="AH74" s="1346"/>
      <c r="AI74" s="1346"/>
      <c r="AJ74" s="1346"/>
      <c r="AK74" s="1346"/>
      <c r="AL74" s="1346"/>
      <c r="AM74" s="1346"/>
      <c r="AN74" s="1346"/>
      <c r="AO74" s="1393"/>
      <c r="AP74" s="1391"/>
      <c r="AQ74" s="1346"/>
      <c r="AR74" s="1346"/>
      <c r="AS74" s="1346"/>
      <c r="AT74" s="1346"/>
      <c r="AU74" s="1346"/>
      <c r="AV74" s="1346"/>
      <c r="AW74" s="1392"/>
      <c r="AX74" s="1392"/>
      <c r="AY74" s="1392"/>
      <c r="AZ74" s="1392"/>
      <c r="BA74" s="1393"/>
      <c r="BB74" s="1346"/>
      <c r="BC74" s="1389"/>
      <c r="BD74" s="1346"/>
      <c r="BE74" s="1346"/>
      <c r="BF74" s="1346"/>
      <c r="BG74" s="1389"/>
      <c r="BH74" s="1504">
        <v>1</v>
      </c>
      <c r="BI74" s="1346"/>
      <c r="BJ74" s="1346"/>
      <c r="BK74" s="1393"/>
      <c r="BL74" s="1391"/>
      <c r="BM74" s="1346"/>
      <c r="BN74" s="1346"/>
      <c r="BO74" s="1504"/>
      <c r="BP74" s="1389"/>
      <c r="BQ74" s="1346"/>
      <c r="BR74" s="1346"/>
      <c r="BS74" s="1346"/>
      <c r="BT74" s="1346"/>
      <c r="BU74" s="1346"/>
      <c r="BV74" s="1346"/>
      <c r="BW74" s="1346"/>
      <c r="BX74" s="1346"/>
      <c r="BY74" s="1346"/>
      <c r="BZ74" s="1346"/>
      <c r="CA74" s="1346"/>
      <c r="CB74" s="1346"/>
      <c r="CC74" s="1346"/>
      <c r="CD74" s="1393"/>
      <c r="CE74" s="1391"/>
      <c r="CF74" s="1346"/>
      <c r="CG74" s="1346"/>
      <c r="CH74" s="1346"/>
      <c r="CI74" s="1346"/>
      <c r="CJ74" s="1346"/>
      <c r="CK74" s="1346"/>
      <c r="CL74" s="1346"/>
      <c r="CM74" s="1346"/>
      <c r="CN74" s="1346"/>
      <c r="CO74" s="1393"/>
      <c r="CP74" s="1391"/>
      <c r="CQ74" s="1346"/>
      <c r="CR74" s="1346"/>
      <c r="CS74" s="1392"/>
      <c r="CT74" s="1346"/>
      <c r="CU74" s="1346"/>
      <c r="CV74" s="1504"/>
      <c r="CW74" s="1346"/>
      <c r="CX74" s="1346"/>
      <c r="CY74" s="1346">
        <v>1</v>
      </c>
      <c r="CZ74" s="1346"/>
      <c r="DA74" s="1346"/>
      <c r="DB74" s="1391"/>
      <c r="DC74" s="1346"/>
      <c r="DD74" s="1346"/>
      <c r="DE74" s="1346"/>
      <c r="DF74" s="1346"/>
      <c r="DG74" s="1346"/>
      <c r="DH74" s="1392"/>
      <c r="DI74" s="1392"/>
      <c r="DJ74" s="1392"/>
      <c r="DK74" s="1392"/>
      <c r="DL74" s="1392"/>
      <c r="DM74" s="1392"/>
      <c r="DN74" s="1393"/>
      <c r="DO74" s="1391"/>
      <c r="DP74" s="1346"/>
      <c r="DQ74" s="1346"/>
      <c r="DR74" s="1564"/>
      <c r="DS74" s="1346"/>
      <c r="DT74" s="1346"/>
      <c r="DU74" s="1346"/>
      <c r="DV74" s="1346">
        <v>1</v>
      </c>
      <c r="DW74" s="1346">
        <v>1</v>
      </c>
      <c r="DX74" s="1346">
        <v>1</v>
      </c>
      <c r="DY74" s="1346"/>
      <c r="DZ74" s="1346"/>
      <c r="EA74" s="1346"/>
      <c r="EB74" s="1346"/>
      <c r="EC74" s="1346"/>
      <c r="ED74" s="1393"/>
      <c r="EE74" s="1391"/>
      <c r="EF74" s="1389"/>
      <c r="EG74" s="1346"/>
      <c r="EH74" s="1392"/>
      <c r="EI74" s="1346"/>
      <c r="EJ74" s="1455"/>
      <c r="EK74" s="1346"/>
      <c r="EL74" s="1346"/>
      <c r="EM74" s="1392"/>
      <c r="EN74" s="1346"/>
      <c r="EO74" s="1346"/>
      <c r="EP74" s="1392"/>
      <c r="EQ74" s="1346"/>
      <c r="ER74" s="1346"/>
      <c r="ES74" s="1346"/>
      <c r="ET74" s="1346"/>
      <c r="EU74" s="1504"/>
      <c r="EV74" s="1504"/>
      <c r="EW74" s="1346"/>
      <c r="EX74" s="1346"/>
      <c r="EY74" s="1346"/>
      <c r="EZ74" s="1392"/>
      <c r="FA74" s="1392"/>
      <c r="FB74" s="1392"/>
      <c r="FC74" s="1392"/>
      <c r="FD74" s="1391"/>
      <c r="FE74" s="1346"/>
      <c r="FF74" s="218">
        <f t="shared" si="20"/>
        <v>0</v>
      </c>
      <c r="FG74" s="396">
        <f t="shared" si="21"/>
        <v>0</v>
      </c>
      <c r="FH74" s="396">
        <f t="shared" si="22"/>
        <v>3</v>
      </c>
      <c r="FI74" s="396">
        <f t="shared" si="23"/>
        <v>1</v>
      </c>
      <c r="FJ74" s="396">
        <f t="shared" si="24"/>
        <v>0</v>
      </c>
      <c r="FK74" s="396">
        <f t="shared" si="25"/>
        <v>11</v>
      </c>
      <c r="FL74" s="1291">
        <f t="shared" si="26"/>
        <v>15</v>
      </c>
      <c r="FM74" s="1347" t="str">
        <f t="shared" si="27"/>
        <v/>
      </c>
      <c r="FN74" s="1347" t="str">
        <f t="shared" si="28"/>
        <v/>
      </c>
      <c r="FO74" s="1347" t="str">
        <f t="shared" si="29"/>
        <v/>
      </c>
      <c r="FP74" s="1347">
        <f t="shared" si="30"/>
        <v>1</v>
      </c>
      <c r="FQ74" s="1347" t="str">
        <f t="shared" si="31"/>
        <v/>
      </c>
      <c r="FR74" s="1347" t="str">
        <f t="shared" si="32"/>
        <v/>
      </c>
      <c r="FS74" s="1347" t="str">
        <f t="shared" si="33"/>
        <v/>
      </c>
      <c r="FT74" s="1347" t="str">
        <f t="shared" si="34"/>
        <v/>
      </c>
      <c r="FU74" s="1347" t="str">
        <f t="shared" si="35"/>
        <v/>
      </c>
      <c r="FV74" s="1347" t="str">
        <f t="shared" si="18"/>
        <v/>
      </c>
      <c r="FW74" s="1347" t="str">
        <f t="shared" si="19"/>
        <v/>
      </c>
    </row>
    <row r="75" spans="1:179" ht="16.5" thickBot="1" x14ac:dyDescent="0.3">
      <c r="A75" s="1338">
        <v>61</v>
      </c>
      <c r="B75" s="1152" t="s">
        <v>824</v>
      </c>
      <c r="C75" s="1288"/>
      <c r="D75" s="1346"/>
      <c r="E75" s="1400"/>
      <c r="F75" s="1514"/>
      <c r="G75" s="1346"/>
      <c r="H75" s="1346"/>
      <c r="I75" s="1346"/>
      <c r="J75" s="1346"/>
      <c r="K75" s="1346"/>
      <c r="L75" s="1346"/>
      <c r="M75" s="1346"/>
      <c r="N75" s="1346"/>
      <c r="O75" s="1346">
        <v>1</v>
      </c>
      <c r="P75" s="1400"/>
      <c r="Q75" s="1346"/>
      <c r="R75" s="1346"/>
      <c r="S75" s="1346"/>
      <c r="T75" s="1392">
        <v>1</v>
      </c>
      <c r="U75" s="1392">
        <v>1</v>
      </c>
      <c r="V75" s="1392">
        <v>1</v>
      </c>
      <c r="W75" s="1392">
        <v>1</v>
      </c>
      <c r="X75" s="1392">
        <v>1</v>
      </c>
      <c r="Y75" s="1392">
        <v>1</v>
      </c>
      <c r="Z75" s="1392">
        <v>1</v>
      </c>
      <c r="AA75" s="1392">
        <v>1</v>
      </c>
      <c r="AB75" s="1392"/>
      <c r="AC75" s="1393"/>
      <c r="AD75" s="1400"/>
      <c r="AE75" s="1346"/>
      <c r="AF75" s="1399"/>
      <c r="AG75" s="1399"/>
      <c r="AH75" s="1346"/>
      <c r="AI75" s="1399"/>
      <c r="AJ75" s="1346"/>
      <c r="AK75" s="1346"/>
      <c r="AL75" s="1346"/>
      <c r="AM75" s="1346"/>
      <c r="AN75" s="1346"/>
      <c r="AO75" s="1393"/>
      <c r="AP75" s="1391"/>
      <c r="AQ75" s="1346"/>
      <c r="AR75" s="1346"/>
      <c r="AS75" s="1346"/>
      <c r="AT75" s="1346"/>
      <c r="AU75" s="1346"/>
      <c r="AV75" s="1346"/>
      <c r="AW75" s="1392"/>
      <c r="AX75" s="1392"/>
      <c r="AY75" s="1392"/>
      <c r="AZ75" s="1392"/>
      <c r="BA75" s="1393"/>
      <c r="BB75" s="1346"/>
      <c r="BC75" s="1389"/>
      <c r="BD75" s="1346"/>
      <c r="BE75" s="1346"/>
      <c r="BF75" s="1346"/>
      <c r="BG75" s="1389"/>
      <c r="BH75" s="1504">
        <v>1</v>
      </c>
      <c r="BI75" s="1346"/>
      <c r="BJ75" s="1346"/>
      <c r="BK75" s="1393"/>
      <c r="BL75" s="1391"/>
      <c r="BM75" s="1346"/>
      <c r="BN75" s="1346"/>
      <c r="BO75" s="1504"/>
      <c r="BP75" s="1389"/>
      <c r="BQ75" s="1346"/>
      <c r="BR75" s="1346"/>
      <c r="BS75" s="1346"/>
      <c r="BT75" s="1346"/>
      <c r="BU75" s="1346"/>
      <c r="BV75" s="1346"/>
      <c r="BW75" s="1346"/>
      <c r="BX75" s="1346"/>
      <c r="BY75" s="1346"/>
      <c r="BZ75" s="1346"/>
      <c r="CA75" s="1346"/>
      <c r="CB75" s="1346"/>
      <c r="CC75" s="1346"/>
      <c r="CD75" s="1393"/>
      <c r="CE75" s="1391"/>
      <c r="CF75" s="1346"/>
      <c r="CG75" s="1346"/>
      <c r="CH75" s="1346"/>
      <c r="CI75" s="1346"/>
      <c r="CJ75" s="1346"/>
      <c r="CK75" s="1346"/>
      <c r="CL75" s="1346"/>
      <c r="CM75" s="1346"/>
      <c r="CN75" s="1346"/>
      <c r="CO75" s="1393"/>
      <c r="CP75" s="1391"/>
      <c r="CQ75" s="1346"/>
      <c r="CR75" s="1346"/>
      <c r="CS75" s="1392"/>
      <c r="CT75" s="1346"/>
      <c r="CU75" s="1346"/>
      <c r="CV75" s="1504"/>
      <c r="CW75" s="1346"/>
      <c r="CX75" s="1346"/>
      <c r="CY75" s="1346">
        <v>1</v>
      </c>
      <c r="CZ75" s="1346"/>
      <c r="DA75" s="1346"/>
      <c r="DB75" s="1391"/>
      <c r="DC75" s="1346"/>
      <c r="DD75" s="1346"/>
      <c r="DE75" s="1346"/>
      <c r="DF75" s="1346"/>
      <c r="DG75" s="1346"/>
      <c r="DH75" s="1392"/>
      <c r="DI75" s="1392"/>
      <c r="DJ75" s="1392"/>
      <c r="DK75" s="1392"/>
      <c r="DL75" s="1392"/>
      <c r="DM75" s="1392"/>
      <c r="DN75" s="1393"/>
      <c r="DO75" s="1391"/>
      <c r="DP75" s="1346"/>
      <c r="DQ75" s="1346"/>
      <c r="DR75" s="1564"/>
      <c r="DS75" s="1346"/>
      <c r="DT75" s="1346"/>
      <c r="DU75" s="1346"/>
      <c r="DV75" s="1346">
        <v>1</v>
      </c>
      <c r="DW75" s="1346">
        <v>1</v>
      </c>
      <c r="DX75" s="1346">
        <v>1</v>
      </c>
      <c r="DY75" s="1346"/>
      <c r="DZ75" s="1346"/>
      <c r="EA75" s="1346"/>
      <c r="EB75" s="1346"/>
      <c r="EC75" s="1346"/>
      <c r="ED75" s="1393"/>
      <c r="EE75" s="1391"/>
      <c r="EF75" s="1389"/>
      <c r="EG75" s="1346"/>
      <c r="EH75" s="1346"/>
      <c r="EI75" s="1346"/>
      <c r="EJ75" s="1455"/>
      <c r="EK75" s="1346"/>
      <c r="EL75" s="1346"/>
      <c r="EM75" s="1346"/>
      <c r="EN75" s="1346"/>
      <c r="EO75" s="1346"/>
      <c r="EP75" s="1392"/>
      <c r="EQ75" s="1346"/>
      <c r="ER75" s="1346"/>
      <c r="ES75" s="1346"/>
      <c r="ET75" s="1346"/>
      <c r="EU75" s="1504"/>
      <c r="EV75" s="1504"/>
      <c r="EW75" s="1346"/>
      <c r="EX75" s="1346"/>
      <c r="EY75" s="1346"/>
      <c r="EZ75" s="1392"/>
      <c r="FA75" s="1392"/>
      <c r="FB75" s="1392"/>
      <c r="FC75" s="1392"/>
      <c r="FD75" s="1391"/>
      <c r="FE75" s="1346"/>
      <c r="FF75" s="218">
        <f t="shared" si="20"/>
        <v>0</v>
      </c>
      <c r="FG75" s="396">
        <f t="shared" si="21"/>
        <v>0</v>
      </c>
      <c r="FH75" s="396">
        <f t="shared" si="22"/>
        <v>3</v>
      </c>
      <c r="FI75" s="396">
        <f t="shared" si="23"/>
        <v>1</v>
      </c>
      <c r="FJ75" s="396">
        <f t="shared" si="24"/>
        <v>0</v>
      </c>
      <c r="FK75" s="396">
        <f t="shared" si="25"/>
        <v>11</v>
      </c>
      <c r="FL75" s="1291">
        <f t="shared" si="26"/>
        <v>15</v>
      </c>
      <c r="FM75" s="1347" t="str">
        <f t="shared" si="27"/>
        <v/>
      </c>
      <c r="FN75" s="1347" t="str">
        <f t="shared" si="28"/>
        <v/>
      </c>
      <c r="FO75" s="1347" t="str">
        <f t="shared" si="29"/>
        <v/>
      </c>
      <c r="FP75" s="1347">
        <f t="shared" si="30"/>
        <v>1</v>
      </c>
      <c r="FQ75" s="1347" t="str">
        <f t="shared" si="31"/>
        <v/>
      </c>
      <c r="FR75" s="1347" t="str">
        <f t="shared" si="32"/>
        <v/>
      </c>
      <c r="FS75" s="1347" t="str">
        <f t="shared" si="33"/>
        <v/>
      </c>
      <c r="FT75" s="1347" t="str">
        <f t="shared" si="34"/>
        <v/>
      </c>
      <c r="FU75" s="1347" t="str">
        <f t="shared" si="35"/>
        <v/>
      </c>
      <c r="FV75" s="1347" t="str">
        <f t="shared" si="18"/>
        <v/>
      </c>
      <c r="FW75" s="1347" t="str">
        <f t="shared" si="19"/>
        <v/>
      </c>
    </row>
    <row r="76" spans="1:179" ht="16.5" thickBot="1" x14ac:dyDescent="0.3">
      <c r="A76" s="1338">
        <v>62</v>
      </c>
      <c r="B76" s="1343" t="s">
        <v>1824</v>
      </c>
      <c r="C76" s="1288"/>
      <c r="D76" s="1346"/>
      <c r="E76" s="1400"/>
      <c r="F76" s="1514"/>
      <c r="G76" s="1346"/>
      <c r="H76" s="1346"/>
      <c r="I76" s="1346"/>
      <c r="J76" s="1346"/>
      <c r="K76" s="1346"/>
      <c r="L76" s="1346"/>
      <c r="M76" s="1346"/>
      <c r="N76" s="1346"/>
      <c r="O76" s="1346"/>
      <c r="P76" s="1400"/>
      <c r="Q76" s="1346"/>
      <c r="R76" s="1346"/>
      <c r="S76" s="1346"/>
      <c r="T76" s="1392"/>
      <c r="U76" s="1392"/>
      <c r="V76" s="1392"/>
      <c r="W76" s="1392"/>
      <c r="X76" s="1392"/>
      <c r="Y76" s="1392"/>
      <c r="Z76" s="1392"/>
      <c r="AA76" s="1392"/>
      <c r="AB76" s="1392"/>
      <c r="AC76" s="1393"/>
      <c r="AD76" s="1400"/>
      <c r="AE76" s="1346"/>
      <c r="AF76" s="1399"/>
      <c r="AG76" s="1399"/>
      <c r="AH76" s="1346"/>
      <c r="AI76" s="1399"/>
      <c r="AJ76" s="1346"/>
      <c r="AK76" s="1346"/>
      <c r="AL76" s="1346"/>
      <c r="AM76" s="1346"/>
      <c r="AN76" s="1346"/>
      <c r="AO76" s="1393"/>
      <c r="AP76" s="1391"/>
      <c r="AQ76" s="1346"/>
      <c r="AR76" s="1346"/>
      <c r="AS76" s="1346"/>
      <c r="AT76" s="1346"/>
      <c r="AU76" s="1346"/>
      <c r="AV76" s="1346"/>
      <c r="AW76" s="1392"/>
      <c r="AX76" s="1392"/>
      <c r="AY76" s="1392"/>
      <c r="AZ76" s="1392"/>
      <c r="BA76" s="1393"/>
      <c r="BB76" s="1346"/>
      <c r="BC76" s="1389"/>
      <c r="BD76" s="1346"/>
      <c r="BE76" s="1346"/>
      <c r="BF76" s="1346"/>
      <c r="BG76" s="1389"/>
      <c r="BH76" s="1504"/>
      <c r="BI76" s="1346"/>
      <c r="BJ76" s="1346"/>
      <c r="BK76" s="1393"/>
      <c r="BL76" s="1391"/>
      <c r="BM76" s="1346"/>
      <c r="BN76" s="1346"/>
      <c r="BO76" s="1504"/>
      <c r="BP76" s="1389">
        <v>1</v>
      </c>
      <c r="BQ76" s="1346"/>
      <c r="BR76" s="1346"/>
      <c r="BS76" s="1346"/>
      <c r="BT76" s="1346"/>
      <c r="BU76" s="1346"/>
      <c r="BV76" s="1346"/>
      <c r="BW76" s="1346"/>
      <c r="BX76" s="1346"/>
      <c r="BY76" s="1346"/>
      <c r="BZ76" s="1346"/>
      <c r="CA76" s="1346"/>
      <c r="CB76" s="1346"/>
      <c r="CC76" s="1346"/>
      <c r="CD76" s="1393"/>
      <c r="CE76" s="1391"/>
      <c r="CF76" s="1346"/>
      <c r="CG76" s="1346"/>
      <c r="CH76" s="1346"/>
      <c r="CI76" s="1346"/>
      <c r="CJ76" s="1346"/>
      <c r="CK76" s="1346"/>
      <c r="CL76" s="1346"/>
      <c r="CM76" s="1394">
        <v>1</v>
      </c>
      <c r="CN76" s="1346"/>
      <c r="CO76" s="1393">
        <v>1</v>
      </c>
      <c r="CP76" s="1391"/>
      <c r="CQ76" s="1346"/>
      <c r="CR76" s="1346"/>
      <c r="CS76" s="1392"/>
      <c r="CT76" s="1346"/>
      <c r="CU76" s="1346">
        <v>1</v>
      </c>
      <c r="CV76" s="1504"/>
      <c r="CW76" s="1346"/>
      <c r="CX76" s="1346"/>
      <c r="CY76" s="1346">
        <v>1</v>
      </c>
      <c r="CZ76" s="1346">
        <v>1</v>
      </c>
      <c r="DA76" s="1346"/>
      <c r="DB76" s="1391"/>
      <c r="DC76" s="1346">
        <v>1</v>
      </c>
      <c r="DD76" s="1346"/>
      <c r="DE76" s="1346"/>
      <c r="DF76" s="1346">
        <v>1</v>
      </c>
      <c r="DG76" s="1346"/>
      <c r="DH76" s="1392"/>
      <c r="DI76" s="1392">
        <v>1</v>
      </c>
      <c r="DJ76" s="1392"/>
      <c r="DK76" s="1392">
        <v>1</v>
      </c>
      <c r="DL76" s="1392"/>
      <c r="DM76" s="1392"/>
      <c r="DN76" s="1393"/>
      <c r="DO76" s="1391"/>
      <c r="DP76" s="1346">
        <v>1</v>
      </c>
      <c r="DQ76" s="1346"/>
      <c r="DR76" s="1564"/>
      <c r="DS76" s="1346"/>
      <c r="DT76" s="1346">
        <v>1</v>
      </c>
      <c r="DU76" s="1346"/>
      <c r="DV76" s="1346">
        <v>1</v>
      </c>
      <c r="DW76" s="1346">
        <v>1</v>
      </c>
      <c r="DX76" s="1346">
        <v>1</v>
      </c>
      <c r="DY76" s="1346"/>
      <c r="DZ76" s="1346"/>
      <c r="EA76" s="1346"/>
      <c r="EB76" s="1346"/>
      <c r="EC76" s="1346"/>
      <c r="ED76" s="1393"/>
      <c r="EE76" s="1391"/>
      <c r="EF76" s="1389"/>
      <c r="EG76" s="1346"/>
      <c r="EH76" s="1346">
        <v>1</v>
      </c>
      <c r="EI76" s="1346"/>
      <c r="EJ76" s="1455"/>
      <c r="EK76" s="1346"/>
      <c r="EL76" s="1346">
        <v>1</v>
      </c>
      <c r="EM76" s="1346"/>
      <c r="EN76" s="1346"/>
      <c r="EO76" s="1346"/>
      <c r="EP76" s="1392"/>
      <c r="EQ76" s="1346"/>
      <c r="ER76" s="1346"/>
      <c r="ES76" s="1346"/>
      <c r="ET76" s="1346"/>
      <c r="EU76" s="1504"/>
      <c r="EV76" s="1504"/>
      <c r="EW76" s="1346"/>
      <c r="EX76" s="1346"/>
      <c r="EY76" s="1346"/>
      <c r="EZ76" s="1392"/>
      <c r="FA76" s="1392"/>
      <c r="FB76" s="1392"/>
      <c r="FC76" s="1392"/>
      <c r="FD76" s="1391"/>
      <c r="FE76" s="1346"/>
      <c r="FF76" s="218">
        <f t="shared" si="20"/>
        <v>0</v>
      </c>
      <c r="FG76" s="396">
        <f t="shared" si="21"/>
        <v>9</v>
      </c>
      <c r="FH76" s="396">
        <f t="shared" si="22"/>
        <v>5</v>
      </c>
      <c r="FI76" s="396">
        <f t="shared" si="23"/>
        <v>0</v>
      </c>
      <c r="FJ76" s="396">
        <f t="shared" si="24"/>
        <v>0</v>
      </c>
      <c r="FK76" s="396">
        <f t="shared" si="25"/>
        <v>3</v>
      </c>
      <c r="FL76" s="1291">
        <f>SUM(FF76:FK76)</f>
        <v>17</v>
      </c>
      <c r="FM76" s="1347" t="str">
        <f>IF(FL76=0,1,"")</f>
        <v/>
      </c>
      <c r="FN76" s="1347" t="str">
        <f>IF((FL76&gt;0)*AND(FL76&lt;6),1,"")</f>
        <v/>
      </c>
      <c r="FO76" s="1347" t="str">
        <f>IF((FL76&gt;5)*AND(FL76&lt;11),1,"")</f>
        <v/>
      </c>
      <c r="FP76" s="1347">
        <f>IF((FL76&gt;10)*AND(FL76&lt;21),1,"")</f>
        <v>1</v>
      </c>
      <c r="FQ76" s="1347" t="str">
        <f>IF((FL76&gt;20)*AND(FL76&lt;31),1,"")</f>
        <v/>
      </c>
      <c r="FR76" s="1347" t="str">
        <f>IF((FL76&gt;30)*AND(FL76&lt;41),1,"")</f>
        <v/>
      </c>
      <c r="FS76" s="1347" t="str">
        <f>IF((FL76&gt;40)*AND(FL76&lt;51),1,"")</f>
        <v/>
      </c>
      <c r="FT76" s="1347" t="str">
        <f>IF((FL76&gt;50)*AND(FL76&lt;61),1,"")</f>
        <v/>
      </c>
      <c r="FU76" s="1347" t="str">
        <f>IF((FL76&gt;60)*AND(FL76&lt;71),1,"")</f>
        <v/>
      </c>
      <c r="FV76" s="1347" t="str">
        <f t="shared" si="18"/>
        <v/>
      </c>
      <c r="FW76" s="1347" t="str">
        <f t="shared" si="19"/>
        <v/>
      </c>
    </row>
    <row r="77" spans="1:179" ht="16.5" thickBot="1" x14ac:dyDescent="0.3">
      <c r="A77" s="1338"/>
      <c r="B77" s="1373" t="s">
        <v>1585</v>
      </c>
      <c r="C77" s="1288"/>
      <c r="D77" s="1346"/>
      <c r="E77" s="1400"/>
      <c r="F77" s="1514"/>
      <c r="G77" s="1346"/>
      <c r="H77" s="1346"/>
      <c r="I77" s="1346"/>
      <c r="J77" s="1346"/>
      <c r="K77" s="1346"/>
      <c r="L77" s="1346"/>
      <c r="M77" s="1346"/>
      <c r="N77" s="1346"/>
      <c r="O77" s="1346"/>
      <c r="P77" s="1400"/>
      <c r="Q77" s="1346"/>
      <c r="R77" s="1346"/>
      <c r="S77" s="1346"/>
      <c r="T77" s="1392"/>
      <c r="U77" s="1392"/>
      <c r="V77" s="1392"/>
      <c r="W77" s="1392"/>
      <c r="X77" s="1392"/>
      <c r="Y77" s="1392"/>
      <c r="Z77" s="1392"/>
      <c r="AA77" s="1392"/>
      <c r="AB77" s="1392"/>
      <c r="AC77" s="1393"/>
      <c r="AD77" s="1400"/>
      <c r="AE77" s="1346"/>
      <c r="AF77" s="1346"/>
      <c r="AG77" s="1346"/>
      <c r="AH77" s="1346"/>
      <c r="AI77" s="1346"/>
      <c r="AJ77" s="1346"/>
      <c r="AK77" s="1346"/>
      <c r="AL77" s="1346"/>
      <c r="AM77" s="1346"/>
      <c r="AN77" s="1346"/>
      <c r="AO77" s="1393"/>
      <c r="AP77" s="1391"/>
      <c r="AQ77" s="1346"/>
      <c r="AR77" s="1346"/>
      <c r="AS77" s="1346"/>
      <c r="AT77" s="1346"/>
      <c r="AU77" s="1346"/>
      <c r="AV77" s="1346"/>
      <c r="AW77" s="1392"/>
      <c r="AX77" s="1392"/>
      <c r="AY77" s="1392"/>
      <c r="AZ77" s="1392"/>
      <c r="BA77" s="1393"/>
      <c r="BB77" s="1346"/>
      <c r="BC77" s="1389"/>
      <c r="BD77" s="1346"/>
      <c r="BE77" s="1346"/>
      <c r="BF77" s="1346"/>
      <c r="BG77" s="1389"/>
      <c r="BH77" s="1504"/>
      <c r="BI77" s="1346"/>
      <c r="BJ77" s="1346"/>
      <c r="BK77" s="1393"/>
      <c r="BL77" s="1391"/>
      <c r="BM77" s="1346"/>
      <c r="BN77" s="1346"/>
      <c r="BO77" s="1504"/>
      <c r="BP77" s="1389"/>
      <c r="BQ77" s="1346"/>
      <c r="BR77" s="1346"/>
      <c r="BS77" s="1346"/>
      <c r="BT77" s="1346"/>
      <c r="BU77" s="1346"/>
      <c r="BV77" s="1346"/>
      <c r="BW77" s="1346"/>
      <c r="BX77" s="1346"/>
      <c r="BY77" s="1346"/>
      <c r="BZ77" s="1346"/>
      <c r="CA77" s="1346"/>
      <c r="CB77" s="1346"/>
      <c r="CC77" s="1346"/>
      <c r="CD77" s="1393"/>
      <c r="CE77" s="1391"/>
      <c r="CF77" s="1346"/>
      <c r="CG77" s="1346"/>
      <c r="CH77" s="1346"/>
      <c r="CI77" s="1346"/>
      <c r="CJ77" s="1346"/>
      <c r="CK77" s="1346"/>
      <c r="CL77" s="1346"/>
      <c r="CM77" s="1394"/>
      <c r="CN77" s="1346"/>
      <c r="CO77" s="1393"/>
      <c r="CP77" s="1391"/>
      <c r="CQ77" s="1346"/>
      <c r="CR77" s="1346"/>
      <c r="CS77" s="1392"/>
      <c r="CT77" s="1346"/>
      <c r="CU77" s="1346"/>
      <c r="CV77" s="1504"/>
      <c r="CW77" s="1346"/>
      <c r="CX77" s="1346"/>
      <c r="CY77" s="1346"/>
      <c r="CZ77" s="1346"/>
      <c r="DA77" s="1346"/>
      <c r="DB77" s="1391"/>
      <c r="DC77" s="1346"/>
      <c r="DD77" s="1346"/>
      <c r="DE77" s="1346"/>
      <c r="DF77" s="1346"/>
      <c r="DG77" s="1346"/>
      <c r="DH77" s="1392"/>
      <c r="DI77" s="1392"/>
      <c r="DJ77" s="1392"/>
      <c r="DK77" s="1392"/>
      <c r="DL77" s="1392"/>
      <c r="DM77" s="1392"/>
      <c r="DN77" s="1393"/>
      <c r="DO77" s="1391"/>
      <c r="DP77" s="1346"/>
      <c r="DQ77" s="1346"/>
      <c r="DR77" s="1564"/>
      <c r="DS77" s="1346"/>
      <c r="DT77" s="1346"/>
      <c r="DU77" s="1346"/>
      <c r="DV77" s="1346"/>
      <c r="DW77" s="1346"/>
      <c r="DX77" s="1346"/>
      <c r="DY77" s="1346"/>
      <c r="DZ77" s="1346"/>
      <c r="EA77" s="1346"/>
      <c r="EB77" s="1346"/>
      <c r="EC77" s="1346"/>
      <c r="ED77" s="1393"/>
      <c r="EE77" s="1391"/>
      <c r="EF77" s="1389"/>
      <c r="EG77" s="1346"/>
      <c r="EH77" s="1346"/>
      <c r="EI77" s="1346"/>
      <c r="EJ77" s="1455"/>
      <c r="EK77" s="1346"/>
      <c r="EL77" s="1346"/>
      <c r="EM77" s="1346"/>
      <c r="EN77" s="1346"/>
      <c r="EO77" s="1346"/>
      <c r="EP77" s="1392"/>
      <c r="EQ77" s="1346"/>
      <c r="ER77" s="1346"/>
      <c r="ES77" s="1346"/>
      <c r="ET77" s="1346"/>
      <c r="EU77" s="1504"/>
      <c r="EV77" s="1504"/>
      <c r="EW77" s="1346"/>
      <c r="EX77" s="1346"/>
      <c r="EY77" s="1346"/>
      <c r="EZ77" s="1392"/>
      <c r="FA77" s="1392"/>
      <c r="FB77" s="1392"/>
      <c r="FC77" s="1392"/>
      <c r="FD77" s="1391"/>
      <c r="FE77" s="1346"/>
      <c r="FF77" s="218">
        <f t="shared" si="20"/>
        <v>0</v>
      </c>
      <c r="FG77" s="396">
        <f t="shared" si="21"/>
        <v>0</v>
      </c>
      <c r="FH77" s="396">
        <f t="shared" si="22"/>
        <v>0</v>
      </c>
      <c r="FI77" s="396">
        <f t="shared" si="23"/>
        <v>0</v>
      </c>
      <c r="FJ77" s="396">
        <f t="shared" si="24"/>
        <v>0</v>
      </c>
      <c r="FK77" s="396">
        <f t="shared" si="25"/>
        <v>0</v>
      </c>
      <c r="FL77" s="1291">
        <f t="shared" si="26"/>
        <v>0</v>
      </c>
      <c r="FM77" s="1347"/>
      <c r="FN77" s="1347"/>
      <c r="FO77" s="1347"/>
      <c r="FP77" s="1347"/>
      <c r="FQ77" s="1347"/>
      <c r="FR77" s="1347"/>
      <c r="FS77" s="1347"/>
      <c r="FT77" s="1347"/>
      <c r="FU77" s="1347"/>
      <c r="FV77" s="1347"/>
      <c r="FW77" s="1347"/>
    </row>
    <row r="78" spans="1:179" ht="16.5" thickBot="1" x14ac:dyDescent="0.3">
      <c r="A78" s="1338">
        <v>63</v>
      </c>
      <c r="B78" s="1152" t="s">
        <v>1623</v>
      </c>
      <c r="C78" s="1288"/>
      <c r="D78" s="1346"/>
      <c r="E78" s="1400"/>
      <c r="F78" s="1514"/>
      <c r="G78" s="1346"/>
      <c r="H78" s="1346"/>
      <c r="I78" s="1346"/>
      <c r="J78" s="1346"/>
      <c r="K78" s="1346"/>
      <c r="L78" s="1346"/>
      <c r="M78" s="1346"/>
      <c r="N78" s="1346"/>
      <c r="O78" s="1346"/>
      <c r="P78" s="1400">
        <v>1</v>
      </c>
      <c r="Q78" s="1346"/>
      <c r="R78" s="1346"/>
      <c r="S78" s="1346"/>
      <c r="T78" s="1392"/>
      <c r="U78" s="1392"/>
      <c r="V78" s="1392"/>
      <c r="W78" s="1392"/>
      <c r="X78" s="1392"/>
      <c r="Y78" s="1392"/>
      <c r="Z78" s="1392"/>
      <c r="AA78" s="1392"/>
      <c r="AB78" s="1392"/>
      <c r="AC78" s="1393"/>
      <c r="AD78" s="1400"/>
      <c r="AE78" s="1346"/>
      <c r="AF78" s="1399"/>
      <c r="AG78" s="1399"/>
      <c r="AH78" s="1346"/>
      <c r="AI78" s="1399"/>
      <c r="AJ78" s="1346">
        <v>1</v>
      </c>
      <c r="AK78" s="1346"/>
      <c r="AL78" s="1346"/>
      <c r="AM78" s="1346">
        <v>1</v>
      </c>
      <c r="AN78" s="1346"/>
      <c r="AO78" s="1393"/>
      <c r="AP78" s="1391"/>
      <c r="AQ78" s="1346"/>
      <c r="AR78" s="1346">
        <v>1</v>
      </c>
      <c r="AS78" s="1346"/>
      <c r="AT78" s="1346"/>
      <c r="AU78" s="1346"/>
      <c r="AV78" s="1346"/>
      <c r="AW78" s="1392"/>
      <c r="AX78" s="1392"/>
      <c r="AY78" s="1392"/>
      <c r="AZ78" s="1392"/>
      <c r="BA78" s="1393"/>
      <c r="BB78" s="1346"/>
      <c r="BC78" s="1389">
        <v>1</v>
      </c>
      <c r="BD78" s="1346"/>
      <c r="BE78" s="1346"/>
      <c r="BF78" s="1346"/>
      <c r="BG78" s="1389"/>
      <c r="BH78" s="1504"/>
      <c r="BI78" s="1346"/>
      <c r="BJ78" s="1346"/>
      <c r="BK78" s="1393"/>
      <c r="BL78" s="1391"/>
      <c r="BM78" s="1346"/>
      <c r="BN78" s="1346"/>
      <c r="BO78" s="1504"/>
      <c r="BP78" s="1389"/>
      <c r="BQ78" s="1346"/>
      <c r="BR78" s="1346"/>
      <c r="BS78" s="1346"/>
      <c r="BT78" s="1346"/>
      <c r="BU78" s="1346"/>
      <c r="BV78" s="1346"/>
      <c r="BW78" s="1346"/>
      <c r="BX78" s="1346"/>
      <c r="BY78" s="1346"/>
      <c r="BZ78" s="1346"/>
      <c r="CA78" s="1346"/>
      <c r="CB78" s="1346"/>
      <c r="CC78" s="1346"/>
      <c r="CD78" s="1393"/>
      <c r="CE78" s="1391"/>
      <c r="CF78" s="1346"/>
      <c r="CG78" s="1346"/>
      <c r="CH78" s="1346"/>
      <c r="CI78" s="1346"/>
      <c r="CJ78" s="1346"/>
      <c r="CK78" s="1346"/>
      <c r="CL78" s="1346"/>
      <c r="CM78" s="1394"/>
      <c r="CN78" s="1346"/>
      <c r="CO78" s="1393"/>
      <c r="CP78" s="1391"/>
      <c r="CQ78" s="1346"/>
      <c r="CR78" s="1346"/>
      <c r="CS78" s="1392"/>
      <c r="CT78" s="1346"/>
      <c r="CU78" s="1346"/>
      <c r="CV78" s="1504"/>
      <c r="CW78" s="1346"/>
      <c r="CX78" s="1346"/>
      <c r="CY78" s="1346"/>
      <c r="CZ78" s="1346"/>
      <c r="DA78" s="1346"/>
      <c r="DB78" s="1391"/>
      <c r="DC78" s="1346"/>
      <c r="DD78" s="1346"/>
      <c r="DE78" s="1346"/>
      <c r="DF78" s="1346"/>
      <c r="DG78" s="1346"/>
      <c r="DH78" s="1392"/>
      <c r="DI78" s="1392"/>
      <c r="DJ78" s="1392"/>
      <c r="DK78" s="1392"/>
      <c r="DL78" s="1392"/>
      <c r="DM78" s="1392"/>
      <c r="DN78" s="1393"/>
      <c r="DO78" s="1391"/>
      <c r="DP78" s="1346"/>
      <c r="DQ78" s="1346"/>
      <c r="DR78" s="1564"/>
      <c r="DS78" s="1346"/>
      <c r="DT78" s="1346"/>
      <c r="DU78" s="1346"/>
      <c r="DV78" s="1346"/>
      <c r="DW78" s="1346"/>
      <c r="DX78" s="1346"/>
      <c r="DY78" s="1346"/>
      <c r="DZ78" s="1346"/>
      <c r="EA78" s="1346"/>
      <c r="EB78" s="1346"/>
      <c r="EC78" s="1346"/>
      <c r="ED78" s="1393"/>
      <c r="EE78" s="1391"/>
      <c r="EF78" s="1389">
        <v>1</v>
      </c>
      <c r="EG78" s="1346"/>
      <c r="EH78" s="1346"/>
      <c r="EI78" s="1346"/>
      <c r="EJ78" s="1455"/>
      <c r="EK78" s="1346"/>
      <c r="EL78" s="1346"/>
      <c r="EM78" s="1346"/>
      <c r="EN78" s="1346"/>
      <c r="EO78" s="1346"/>
      <c r="EP78" s="1392"/>
      <c r="EQ78" s="1346"/>
      <c r="ER78" s="1346"/>
      <c r="ES78" s="1346"/>
      <c r="ET78" s="1346"/>
      <c r="EU78" s="1504"/>
      <c r="EV78" s="1504"/>
      <c r="EW78" s="1346"/>
      <c r="EX78" s="1346"/>
      <c r="EY78" s="1346"/>
      <c r="EZ78" s="1392"/>
      <c r="FA78" s="1392"/>
      <c r="FB78" s="1392"/>
      <c r="FC78" s="1392"/>
      <c r="FD78" s="1391"/>
      <c r="FE78" s="1346"/>
      <c r="FF78" s="218">
        <f t="shared" si="20"/>
        <v>5</v>
      </c>
      <c r="FG78" s="396">
        <f t="shared" si="21"/>
        <v>0</v>
      </c>
      <c r="FH78" s="396">
        <f t="shared" si="22"/>
        <v>0</v>
      </c>
      <c r="FI78" s="396">
        <f t="shared" si="23"/>
        <v>1</v>
      </c>
      <c r="FJ78" s="396">
        <f t="shared" si="24"/>
        <v>0</v>
      </c>
      <c r="FK78" s="396">
        <f t="shared" si="25"/>
        <v>0</v>
      </c>
      <c r="FL78" s="1291">
        <f t="shared" si="26"/>
        <v>6</v>
      </c>
      <c r="FM78" s="1347" t="str">
        <f t="shared" si="27"/>
        <v/>
      </c>
      <c r="FN78" s="1347" t="str">
        <f t="shared" si="28"/>
        <v/>
      </c>
      <c r="FO78" s="1347">
        <f t="shared" si="29"/>
        <v>1</v>
      </c>
      <c r="FP78" s="1347" t="str">
        <f t="shared" si="30"/>
        <v/>
      </c>
      <c r="FQ78" s="1347" t="str">
        <f t="shared" si="31"/>
        <v/>
      </c>
      <c r="FR78" s="1347" t="str">
        <f t="shared" si="32"/>
        <v/>
      </c>
      <c r="FS78" s="1347" t="str">
        <f t="shared" si="33"/>
        <v/>
      </c>
      <c r="FT78" s="1347" t="str">
        <f t="shared" si="34"/>
        <v/>
      </c>
      <c r="FU78" s="1347" t="str">
        <f t="shared" si="35"/>
        <v/>
      </c>
      <c r="FV78" s="1347" t="str">
        <f t="shared" si="18"/>
        <v/>
      </c>
      <c r="FW78" s="1347" t="str">
        <f t="shared" si="19"/>
        <v/>
      </c>
    </row>
    <row r="79" spans="1:179" ht="16.5" thickBot="1" x14ac:dyDescent="0.3">
      <c r="A79" s="1338">
        <v>64</v>
      </c>
      <c r="B79" s="1152" t="s">
        <v>1586</v>
      </c>
      <c r="C79" s="1288">
        <v>1</v>
      </c>
      <c r="D79" s="1346"/>
      <c r="E79" s="1400">
        <v>1</v>
      </c>
      <c r="F79" s="1514"/>
      <c r="G79" s="1346"/>
      <c r="H79" s="1346">
        <v>1</v>
      </c>
      <c r="I79" s="1346">
        <v>1</v>
      </c>
      <c r="J79" s="1346">
        <v>1</v>
      </c>
      <c r="K79" s="1346">
        <v>1</v>
      </c>
      <c r="L79" s="1346"/>
      <c r="M79" s="1346"/>
      <c r="N79" s="1346"/>
      <c r="O79" s="1346"/>
      <c r="P79" s="1400">
        <v>1</v>
      </c>
      <c r="Q79" s="1346"/>
      <c r="R79" s="1346"/>
      <c r="S79" s="1346"/>
      <c r="T79" s="1392"/>
      <c r="U79" s="1392"/>
      <c r="V79" s="1392"/>
      <c r="W79" s="1392"/>
      <c r="X79" s="1392"/>
      <c r="Y79" s="1392"/>
      <c r="Z79" s="1392"/>
      <c r="AA79" s="1392"/>
      <c r="AB79" s="1392"/>
      <c r="AC79" s="1393"/>
      <c r="AD79" s="1400">
        <v>1</v>
      </c>
      <c r="AE79" s="1390">
        <v>1</v>
      </c>
      <c r="AF79" s="1390">
        <v>1</v>
      </c>
      <c r="AG79" s="1399"/>
      <c r="AH79" s="1346"/>
      <c r="AI79" s="1399"/>
      <c r="AJ79" s="1346"/>
      <c r="AK79" s="1346"/>
      <c r="AL79" s="1346"/>
      <c r="AM79" s="1346"/>
      <c r="AN79" s="1346">
        <v>1</v>
      </c>
      <c r="AO79" s="1390">
        <v>1</v>
      </c>
      <c r="AP79" s="1391"/>
      <c r="AQ79" s="1390">
        <v>1</v>
      </c>
      <c r="AR79" s="1346"/>
      <c r="AS79" s="1390">
        <v>1</v>
      </c>
      <c r="AT79" s="1390">
        <v>1</v>
      </c>
      <c r="AU79" s="1346"/>
      <c r="AV79" s="1390">
        <v>1</v>
      </c>
      <c r="AW79" s="1392"/>
      <c r="AX79" s="1390">
        <v>1</v>
      </c>
      <c r="AY79" s="1392"/>
      <c r="AZ79" s="1392"/>
      <c r="BA79" s="1393">
        <v>1</v>
      </c>
      <c r="BB79" s="1346"/>
      <c r="BC79" s="1389"/>
      <c r="BD79" s="1390">
        <v>1</v>
      </c>
      <c r="BE79" s="1346"/>
      <c r="BF79" s="1346"/>
      <c r="BG79" s="1389"/>
      <c r="BH79" s="1504">
        <v>1</v>
      </c>
      <c r="BI79" s="1346"/>
      <c r="BJ79" s="1346"/>
      <c r="BK79" s="1393"/>
      <c r="BL79" s="1391"/>
      <c r="BM79" s="1390">
        <v>1</v>
      </c>
      <c r="BN79" s="1346"/>
      <c r="BO79" s="1504">
        <v>1</v>
      </c>
      <c r="BP79" s="1389"/>
      <c r="BQ79" s="1390">
        <v>1</v>
      </c>
      <c r="BR79" s="1346"/>
      <c r="BS79" s="1346"/>
      <c r="BT79" s="1346"/>
      <c r="BU79" s="1346"/>
      <c r="BV79" s="1346"/>
      <c r="BW79" s="1346"/>
      <c r="BX79" s="1346"/>
      <c r="BY79" s="1346"/>
      <c r="BZ79" s="1346"/>
      <c r="CA79" s="1346"/>
      <c r="CB79" s="1390">
        <v>1</v>
      </c>
      <c r="CC79" s="1346"/>
      <c r="CD79" s="1393"/>
      <c r="CE79" s="1391"/>
      <c r="CF79" s="1346"/>
      <c r="CG79" s="1390">
        <v>1</v>
      </c>
      <c r="CH79" s="1410">
        <v>1</v>
      </c>
      <c r="CI79" s="1346"/>
      <c r="CJ79" s="1390">
        <v>1</v>
      </c>
      <c r="CK79" s="1346"/>
      <c r="CL79" s="1346"/>
      <c r="CM79" s="1394"/>
      <c r="CN79" s="1346">
        <v>1</v>
      </c>
      <c r="CO79" s="1393"/>
      <c r="CP79" s="1391"/>
      <c r="CQ79" s="1346"/>
      <c r="CR79" s="1346"/>
      <c r="CS79" s="1392"/>
      <c r="CT79" s="1346"/>
      <c r="CU79" s="1390">
        <v>1</v>
      </c>
      <c r="CV79" s="1504"/>
      <c r="CW79" s="1346"/>
      <c r="CX79" s="1390">
        <v>1</v>
      </c>
      <c r="CY79" s="1346"/>
      <c r="CZ79" s="1390">
        <v>1</v>
      </c>
      <c r="DA79" s="1390">
        <v>1</v>
      </c>
      <c r="DB79" s="1391"/>
      <c r="DC79" s="1390">
        <v>1</v>
      </c>
      <c r="DD79" s="1392"/>
      <c r="DE79" s="1390">
        <v>1</v>
      </c>
      <c r="DF79" s="1346"/>
      <c r="DG79" s="1346"/>
      <c r="DH79" s="1390">
        <v>1</v>
      </c>
      <c r="DI79" s="1392"/>
      <c r="DJ79" s="1392"/>
      <c r="DK79" s="1390">
        <v>1</v>
      </c>
      <c r="DL79" s="1392"/>
      <c r="DM79" s="1392"/>
      <c r="DN79" s="1393"/>
      <c r="DO79" s="1391"/>
      <c r="DP79" s="1346"/>
      <c r="DQ79" s="1346"/>
      <c r="DR79" s="1564"/>
      <c r="DS79" s="1346"/>
      <c r="DT79" s="1346"/>
      <c r="DU79" s="1392"/>
      <c r="DV79" s="1346"/>
      <c r="DW79" s="1392"/>
      <c r="DX79" s="1346"/>
      <c r="DY79" s="1346"/>
      <c r="DZ79" s="1392"/>
      <c r="EA79" s="1392"/>
      <c r="EB79" s="1392"/>
      <c r="EC79" s="1346"/>
      <c r="ED79" s="1392">
        <v>1</v>
      </c>
      <c r="EE79" s="1391"/>
      <c r="EF79" s="1389"/>
      <c r="EG79" s="1346">
        <v>1</v>
      </c>
      <c r="EH79" s="1392"/>
      <c r="EI79" s="1346"/>
      <c r="EJ79" s="1455"/>
      <c r="EK79" s="1346"/>
      <c r="EL79" s="1392"/>
      <c r="EM79" s="1392"/>
      <c r="EN79" s="1346"/>
      <c r="EO79" s="1392"/>
      <c r="EP79" s="1392"/>
      <c r="EQ79" s="1392"/>
      <c r="ER79" s="1346"/>
      <c r="ES79" s="1390">
        <v>1</v>
      </c>
      <c r="ET79" s="1346"/>
      <c r="EU79" s="1504">
        <v>1</v>
      </c>
      <c r="EV79" s="1504"/>
      <c r="EW79" s="1346"/>
      <c r="EX79" s="1346"/>
      <c r="EY79" s="1390">
        <v>1</v>
      </c>
      <c r="EZ79" s="1390">
        <v>1</v>
      </c>
      <c r="FA79" s="1390">
        <v>1</v>
      </c>
      <c r="FB79" s="1390">
        <v>1</v>
      </c>
      <c r="FC79" s="1503">
        <v>1</v>
      </c>
      <c r="FD79" s="1429">
        <v>1</v>
      </c>
      <c r="FE79" s="1390">
        <v>1</v>
      </c>
      <c r="FF79" s="218">
        <f t="shared" si="20"/>
        <v>0</v>
      </c>
      <c r="FG79" s="396">
        <f t="shared" si="21"/>
        <v>20</v>
      </c>
      <c r="FH79" s="396">
        <f t="shared" si="22"/>
        <v>11</v>
      </c>
      <c r="FI79" s="396">
        <f t="shared" si="23"/>
        <v>6</v>
      </c>
      <c r="FJ79" s="396">
        <f t="shared" si="24"/>
        <v>0</v>
      </c>
      <c r="FK79" s="396">
        <f t="shared" si="25"/>
        <v>11</v>
      </c>
      <c r="FL79" s="1291">
        <f t="shared" si="26"/>
        <v>48</v>
      </c>
      <c r="FM79" s="1347" t="str">
        <f t="shared" si="27"/>
        <v/>
      </c>
      <c r="FN79" s="1347" t="str">
        <f t="shared" si="28"/>
        <v/>
      </c>
      <c r="FO79" s="1347" t="str">
        <f t="shared" si="29"/>
        <v/>
      </c>
      <c r="FP79" s="1347" t="str">
        <f t="shared" si="30"/>
        <v/>
      </c>
      <c r="FQ79" s="1347" t="str">
        <f t="shared" si="31"/>
        <v/>
      </c>
      <c r="FR79" s="1347" t="str">
        <f t="shared" si="32"/>
        <v/>
      </c>
      <c r="FS79" s="1347">
        <f t="shared" si="33"/>
        <v>1</v>
      </c>
      <c r="FT79" s="1347" t="str">
        <f t="shared" si="34"/>
        <v/>
      </c>
      <c r="FU79" s="1347" t="str">
        <f t="shared" si="35"/>
        <v/>
      </c>
      <c r="FV79" s="1347" t="str">
        <f t="shared" si="18"/>
        <v/>
      </c>
      <c r="FW79" s="1347" t="str">
        <f t="shared" si="19"/>
        <v/>
      </c>
    </row>
    <row r="80" spans="1:179" ht="16.5" thickBot="1" x14ac:dyDescent="0.3">
      <c r="A80" s="1338">
        <v>65</v>
      </c>
      <c r="B80" s="1152" t="s">
        <v>1618</v>
      </c>
      <c r="C80" s="1288"/>
      <c r="D80" s="1346"/>
      <c r="E80" s="1400"/>
      <c r="F80" s="1514"/>
      <c r="G80" s="1346">
        <v>1</v>
      </c>
      <c r="H80" s="1346"/>
      <c r="I80" s="1346"/>
      <c r="J80" s="1346"/>
      <c r="K80" s="1346"/>
      <c r="L80" s="1346"/>
      <c r="M80" s="1346"/>
      <c r="N80" s="1346"/>
      <c r="O80" s="1346"/>
      <c r="P80" s="1400">
        <v>1</v>
      </c>
      <c r="Q80" s="1346"/>
      <c r="R80" s="1346"/>
      <c r="S80" s="1346"/>
      <c r="T80" s="1392"/>
      <c r="U80" s="1392"/>
      <c r="V80" s="1392"/>
      <c r="W80" s="1392"/>
      <c r="X80" s="1392"/>
      <c r="Y80" s="1392"/>
      <c r="Z80" s="1392"/>
      <c r="AA80" s="1392"/>
      <c r="AB80" s="1392"/>
      <c r="AC80" s="1393"/>
      <c r="AD80" s="1400"/>
      <c r="AE80" s="1346">
        <v>1</v>
      </c>
      <c r="AF80" s="1399">
        <v>1</v>
      </c>
      <c r="AG80" s="1399"/>
      <c r="AH80" s="1346"/>
      <c r="AI80" s="1399"/>
      <c r="AJ80" s="1346"/>
      <c r="AK80" s="1346"/>
      <c r="AL80" s="1346"/>
      <c r="AM80" s="1346"/>
      <c r="AN80" s="1346"/>
      <c r="AO80" s="1393">
        <v>1</v>
      </c>
      <c r="AP80" s="1391"/>
      <c r="AQ80" s="1346">
        <v>1</v>
      </c>
      <c r="AR80" s="1346"/>
      <c r="AS80" s="1346">
        <v>1</v>
      </c>
      <c r="AT80" s="1346">
        <v>1</v>
      </c>
      <c r="AU80" s="1346"/>
      <c r="AV80" s="1346">
        <v>1</v>
      </c>
      <c r="AW80" s="1392"/>
      <c r="AX80" s="1392">
        <v>1</v>
      </c>
      <c r="AY80" s="1392"/>
      <c r="AZ80" s="1392"/>
      <c r="BA80" s="1393">
        <v>1</v>
      </c>
      <c r="BB80" s="1346"/>
      <c r="BC80" s="1389"/>
      <c r="BD80" s="1346">
        <v>1</v>
      </c>
      <c r="BE80" s="1346"/>
      <c r="BF80" s="1346"/>
      <c r="BG80" s="1389"/>
      <c r="BH80" s="1504">
        <v>1</v>
      </c>
      <c r="BI80" s="1346"/>
      <c r="BJ80" s="1346"/>
      <c r="BK80" s="1393"/>
      <c r="BL80" s="1391"/>
      <c r="BM80" s="1346">
        <v>1</v>
      </c>
      <c r="BN80" s="1346"/>
      <c r="BO80" s="1504">
        <v>1</v>
      </c>
      <c r="BP80" s="1389"/>
      <c r="BQ80" s="1346">
        <v>1</v>
      </c>
      <c r="BR80" s="1346"/>
      <c r="BS80" s="1346"/>
      <c r="BT80" s="1346"/>
      <c r="BU80" s="1346"/>
      <c r="BV80" s="1346"/>
      <c r="BW80" s="1346"/>
      <c r="BX80" s="1346"/>
      <c r="BY80" s="1346"/>
      <c r="BZ80" s="1346"/>
      <c r="CA80" s="1346"/>
      <c r="CB80" s="1346"/>
      <c r="CC80" s="1346"/>
      <c r="CD80" s="1393"/>
      <c r="CE80" s="1391"/>
      <c r="CF80" s="1346"/>
      <c r="CG80" s="1346">
        <v>1</v>
      </c>
      <c r="CH80" s="1346"/>
      <c r="CI80" s="1346"/>
      <c r="CJ80" s="1346"/>
      <c r="CK80" s="1346"/>
      <c r="CL80" s="1346"/>
      <c r="CM80" s="1394"/>
      <c r="CN80" s="1346">
        <v>1</v>
      </c>
      <c r="CO80" s="1393"/>
      <c r="CP80" s="1391"/>
      <c r="CQ80" s="1392"/>
      <c r="CR80" s="1346"/>
      <c r="CS80" s="1392"/>
      <c r="CT80" s="1392"/>
      <c r="CU80" s="1392">
        <v>1</v>
      </c>
      <c r="CV80" s="1504"/>
      <c r="CW80" s="1392"/>
      <c r="CX80" s="1392">
        <v>1</v>
      </c>
      <c r="CY80" s="1392"/>
      <c r="CZ80" s="1392">
        <v>1</v>
      </c>
      <c r="DA80" s="1392"/>
      <c r="DB80" s="1421"/>
      <c r="DC80" s="1392">
        <v>1</v>
      </c>
      <c r="DD80" s="1392"/>
      <c r="DE80" s="1392">
        <v>1</v>
      </c>
      <c r="DF80" s="1392"/>
      <c r="DG80" s="1392"/>
      <c r="DH80" s="1392">
        <v>1</v>
      </c>
      <c r="DI80" s="1392"/>
      <c r="DJ80" s="1392"/>
      <c r="DK80" s="1392"/>
      <c r="DL80" s="1392"/>
      <c r="DM80" s="1392"/>
      <c r="DN80" s="1393"/>
      <c r="DO80" s="1391"/>
      <c r="DP80" s="1392"/>
      <c r="DQ80" s="1392"/>
      <c r="DR80" s="1564"/>
      <c r="DS80" s="1392"/>
      <c r="DT80" s="1392"/>
      <c r="DU80" s="1392"/>
      <c r="DV80" s="1392"/>
      <c r="DW80" s="1346"/>
      <c r="DX80" s="1392"/>
      <c r="DY80" s="1392"/>
      <c r="DZ80" s="1392"/>
      <c r="EA80" s="1392"/>
      <c r="EB80" s="1392"/>
      <c r="EC80" s="1346"/>
      <c r="ED80" s="1427"/>
      <c r="EE80" s="1391"/>
      <c r="EF80" s="1389"/>
      <c r="EG80" s="1389"/>
      <c r="EH80" s="1389"/>
      <c r="EI80" s="1346"/>
      <c r="EJ80" s="1455"/>
      <c r="EK80" s="1346"/>
      <c r="EL80" s="1346"/>
      <c r="EM80" s="1346"/>
      <c r="EN80" s="1346"/>
      <c r="EO80" s="1346"/>
      <c r="EP80" s="1392"/>
      <c r="EQ80" s="1346"/>
      <c r="ER80" s="1346"/>
      <c r="ES80" s="1346">
        <v>1</v>
      </c>
      <c r="ET80" s="1346"/>
      <c r="EU80" s="1504"/>
      <c r="EV80" s="1504"/>
      <c r="EW80" s="1346"/>
      <c r="EX80" s="1346"/>
      <c r="EY80" s="1346">
        <v>1</v>
      </c>
      <c r="EZ80" s="1392">
        <v>1</v>
      </c>
      <c r="FA80" s="1392">
        <v>1</v>
      </c>
      <c r="FB80" s="1392">
        <v>1</v>
      </c>
      <c r="FC80" s="1392">
        <v>1</v>
      </c>
      <c r="FD80" s="1391">
        <v>1</v>
      </c>
      <c r="FE80" s="1346">
        <v>1</v>
      </c>
      <c r="FF80" s="218">
        <f t="shared" si="20"/>
        <v>0</v>
      </c>
      <c r="FG80" s="396">
        <f t="shared" si="21"/>
        <v>15</v>
      </c>
      <c r="FH80" s="396">
        <f t="shared" si="22"/>
        <v>8</v>
      </c>
      <c r="FI80" s="396">
        <f t="shared" si="23"/>
        <v>3</v>
      </c>
      <c r="FJ80" s="396">
        <f t="shared" si="24"/>
        <v>0</v>
      </c>
      <c r="FK80" s="396">
        <f t="shared" si="25"/>
        <v>7</v>
      </c>
      <c r="FL80" s="1291">
        <f t="shared" si="26"/>
        <v>33</v>
      </c>
      <c r="FM80" s="1347" t="str">
        <f t="shared" si="27"/>
        <v/>
      </c>
      <c r="FN80" s="1347" t="str">
        <f t="shared" si="28"/>
        <v/>
      </c>
      <c r="FO80" s="1347" t="str">
        <f t="shared" si="29"/>
        <v/>
      </c>
      <c r="FP80" s="1347" t="str">
        <f t="shared" si="30"/>
        <v/>
      </c>
      <c r="FQ80" s="1347" t="str">
        <f t="shared" si="31"/>
        <v/>
      </c>
      <c r="FR80" s="1347">
        <f t="shared" si="32"/>
        <v>1</v>
      </c>
      <c r="FS80" s="1347" t="str">
        <f t="shared" si="33"/>
        <v/>
      </c>
      <c r="FT80" s="1347" t="str">
        <f t="shared" si="34"/>
        <v/>
      </c>
      <c r="FU80" s="1347" t="str">
        <f t="shared" si="35"/>
        <v/>
      </c>
      <c r="FV80" s="1347" t="str">
        <f t="shared" si="18"/>
        <v/>
      </c>
      <c r="FW80" s="1347" t="str">
        <f t="shared" si="19"/>
        <v/>
      </c>
    </row>
    <row r="81" spans="1:179" ht="16.5" thickBot="1" x14ac:dyDescent="0.3">
      <c r="A81" s="1338"/>
      <c r="B81" s="1373" t="s">
        <v>1620</v>
      </c>
      <c r="C81" s="1288"/>
      <c r="D81" s="1346"/>
      <c r="E81" s="1400"/>
      <c r="F81" s="1514"/>
      <c r="G81" s="1346"/>
      <c r="H81" s="1346"/>
      <c r="I81" s="1346"/>
      <c r="J81" s="1346"/>
      <c r="K81" s="1346"/>
      <c r="L81" s="1346"/>
      <c r="M81" s="1346"/>
      <c r="N81" s="1346"/>
      <c r="O81" s="1346"/>
      <c r="P81" s="1400"/>
      <c r="Q81" s="1346"/>
      <c r="R81" s="1346"/>
      <c r="S81" s="1346"/>
      <c r="T81" s="1392"/>
      <c r="U81" s="1392"/>
      <c r="V81" s="1392"/>
      <c r="W81" s="1392"/>
      <c r="X81" s="1392"/>
      <c r="Y81" s="1392"/>
      <c r="Z81" s="1392"/>
      <c r="AA81" s="1392"/>
      <c r="AB81" s="1392"/>
      <c r="AC81" s="1393"/>
      <c r="AD81" s="1400"/>
      <c r="AE81" s="1346"/>
      <c r="AF81" s="1399"/>
      <c r="AG81" s="1399"/>
      <c r="AH81" s="1346"/>
      <c r="AI81" s="1399"/>
      <c r="AJ81" s="1346"/>
      <c r="AK81" s="1346"/>
      <c r="AL81" s="1346"/>
      <c r="AM81" s="1346"/>
      <c r="AN81" s="1346"/>
      <c r="AO81" s="1393"/>
      <c r="AP81" s="1391"/>
      <c r="AQ81" s="1346"/>
      <c r="AR81" s="1346"/>
      <c r="AS81" s="1346"/>
      <c r="AT81" s="1346"/>
      <c r="AU81" s="1346"/>
      <c r="AV81" s="1346"/>
      <c r="AW81" s="1392"/>
      <c r="AX81" s="1392"/>
      <c r="AY81" s="1392"/>
      <c r="AZ81" s="1392"/>
      <c r="BA81" s="1393"/>
      <c r="BB81" s="1346"/>
      <c r="BC81" s="1389"/>
      <c r="BD81" s="1346"/>
      <c r="BE81" s="1346"/>
      <c r="BF81" s="1346"/>
      <c r="BG81" s="1389"/>
      <c r="BH81" s="1504"/>
      <c r="BI81" s="1346"/>
      <c r="BJ81" s="1346"/>
      <c r="BK81" s="1393"/>
      <c r="BL81" s="1391"/>
      <c r="BM81" s="1346"/>
      <c r="BN81" s="1346"/>
      <c r="BO81" s="1504"/>
      <c r="BP81" s="1389"/>
      <c r="BQ81" s="1346"/>
      <c r="BR81" s="1346"/>
      <c r="BS81" s="1346"/>
      <c r="BT81" s="1346"/>
      <c r="BU81" s="1346"/>
      <c r="BV81" s="1346"/>
      <c r="BW81" s="1346"/>
      <c r="BX81" s="1346"/>
      <c r="BY81" s="1346"/>
      <c r="BZ81" s="1346"/>
      <c r="CA81" s="1346"/>
      <c r="CB81" s="1346"/>
      <c r="CC81" s="1346"/>
      <c r="CD81" s="1393"/>
      <c r="CE81" s="1391"/>
      <c r="CF81" s="1346"/>
      <c r="CG81" s="1346"/>
      <c r="CH81" s="1346"/>
      <c r="CI81" s="1346"/>
      <c r="CJ81" s="1346"/>
      <c r="CK81" s="1346"/>
      <c r="CL81" s="1346"/>
      <c r="CM81" s="1394"/>
      <c r="CN81" s="1346"/>
      <c r="CO81" s="1393"/>
      <c r="CP81" s="1391"/>
      <c r="CQ81" s="1392"/>
      <c r="CR81" s="1346"/>
      <c r="CS81" s="1392"/>
      <c r="CT81" s="1392"/>
      <c r="CU81" s="1392"/>
      <c r="CV81" s="1504"/>
      <c r="CW81" s="1392"/>
      <c r="CX81" s="1392"/>
      <c r="CY81" s="1392"/>
      <c r="CZ81" s="1392"/>
      <c r="DA81" s="1392"/>
      <c r="DB81" s="1421"/>
      <c r="DC81" s="1392"/>
      <c r="DD81" s="1392"/>
      <c r="DE81" s="1392"/>
      <c r="DF81" s="1392"/>
      <c r="DG81" s="1392"/>
      <c r="DH81" s="1392"/>
      <c r="DI81" s="1392"/>
      <c r="DJ81" s="1392"/>
      <c r="DK81" s="1392"/>
      <c r="DL81" s="1392"/>
      <c r="DM81" s="1392"/>
      <c r="DN81" s="1393"/>
      <c r="DO81" s="1391"/>
      <c r="DP81" s="1392"/>
      <c r="DQ81" s="1392"/>
      <c r="DR81" s="1564"/>
      <c r="DS81" s="1392"/>
      <c r="DT81" s="1392"/>
      <c r="DU81" s="1392"/>
      <c r="DV81" s="1392"/>
      <c r="DW81" s="1346"/>
      <c r="DX81" s="1392"/>
      <c r="DY81" s="1392"/>
      <c r="DZ81" s="1392"/>
      <c r="EA81" s="1392"/>
      <c r="EB81" s="1392"/>
      <c r="EC81" s="1346"/>
      <c r="ED81" s="1427"/>
      <c r="EE81" s="1391"/>
      <c r="EF81" s="1389"/>
      <c r="EG81" s="1389"/>
      <c r="EH81" s="1389"/>
      <c r="EI81" s="1346"/>
      <c r="EJ81" s="1455"/>
      <c r="EK81" s="1346"/>
      <c r="EL81" s="1346"/>
      <c r="EM81" s="1346"/>
      <c r="EN81" s="1346"/>
      <c r="EO81" s="1346"/>
      <c r="EP81" s="1392"/>
      <c r="EQ81" s="1346"/>
      <c r="ER81" s="1346"/>
      <c r="ES81" s="1346"/>
      <c r="ET81" s="1346"/>
      <c r="EU81" s="1504"/>
      <c r="EV81" s="1504"/>
      <c r="EW81" s="1346"/>
      <c r="EX81" s="1346"/>
      <c r="EY81" s="1346"/>
      <c r="EZ81" s="1392"/>
      <c r="FA81" s="1392"/>
      <c r="FB81" s="1392"/>
      <c r="FC81" s="1392"/>
      <c r="FD81" s="1391"/>
      <c r="FE81" s="1346"/>
      <c r="FF81" s="218">
        <f t="shared" si="20"/>
        <v>0</v>
      </c>
      <c r="FG81" s="396">
        <f t="shared" si="21"/>
        <v>0</v>
      </c>
      <c r="FH81" s="396">
        <f t="shared" si="22"/>
        <v>0</v>
      </c>
      <c r="FI81" s="396">
        <f t="shared" si="23"/>
        <v>0</v>
      </c>
      <c r="FJ81" s="396">
        <f t="shared" si="24"/>
        <v>0</v>
      </c>
      <c r="FK81" s="396">
        <f t="shared" si="25"/>
        <v>0</v>
      </c>
      <c r="FL81" s="1291">
        <f t="shared" si="26"/>
        <v>0</v>
      </c>
      <c r="FM81" s="1347"/>
      <c r="FN81" s="1347"/>
      <c r="FO81" s="1347"/>
      <c r="FP81" s="1347"/>
      <c r="FQ81" s="1347"/>
      <c r="FR81" s="1347"/>
      <c r="FS81" s="1347"/>
      <c r="FT81" s="1347"/>
      <c r="FU81" s="1347"/>
      <c r="FV81" s="1347"/>
      <c r="FW81" s="1347"/>
    </row>
    <row r="82" spans="1:179" ht="16.5" thickBot="1" x14ac:dyDescent="0.3">
      <c r="A82" s="1338">
        <v>66</v>
      </c>
      <c r="B82" s="1152" t="s">
        <v>414</v>
      </c>
      <c r="C82" s="1410">
        <v>1</v>
      </c>
      <c r="D82" s="1395"/>
      <c r="E82" s="1400"/>
      <c r="F82" s="1514"/>
      <c r="G82" s="1395"/>
      <c r="H82" s="1395"/>
      <c r="I82" s="1395"/>
      <c r="J82" s="1395"/>
      <c r="K82" s="1395"/>
      <c r="L82" s="1395"/>
      <c r="M82" s="1395"/>
      <c r="N82" s="1395"/>
      <c r="O82" s="1395"/>
      <c r="P82" s="1400"/>
      <c r="Q82" s="1395"/>
      <c r="R82" s="1395"/>
      <c r="S82" s="1395"/>
      <c r="T82" s="1413">
        <v>1</v>
      </c>
      <c r="U82" s="1413">
        <v>1</v>
      </c>
      <c r="V82" s="1413">
        <v>1</v>
      </c>
      <c r="W82" s="1413">
        <v>1</v>
      </c>
      <c r="X82" s="1413">
        <v>1</v>
      </c>
      <c r="Y82" s="1413">
        <v>1</v>
      </c>
      <c r="Z82" s="1413">
        <v>1</v>
      </c>
      <c r="AA82" s="1413">
        <v>1</v>
      </c>
      <c r="AB82" s="1413"/>
      <c r="AC82" s="1398"/>
      <c r="AD82" s="1400">
        <v>1</v>
      </c>
      <c r="AE82" s="1395"/>
      <c r="AF82" s="1390">
        <v>1</v>
      </c>
      <c r="AG82" s="1395"/>
      <c r="AH82" s="1395"/>
      <c r="AI82" s="1395">
        <v>1</v>
      </c>
      <c r="AJ82" s="1395"/>
      <c r="AK82" s="1395"/>
      <c r="AL82" s="1395"/>
      <c r="AM82" s="1395"/>
      <c r="AN82" s="1395"/>
      <c r="AO82" s="1398">
        <v>1</v>
      </c>
      <c r="AP82" s="1414"/>
      <c r="AQ82" s="1395"/>
      <c r="AR82" s="1395"/>
      <c r="AS82" s="1395"/>
      <c r="AT82" s="1395"/>
      <c r="AU82" s="1395"/>
      <c r="AV82" s="1395"/>
      <c r="AW82" s="1390">
        <v>1</v>
      </c>
      <c r="AX82" s="1413"/>
      <c r="AY82" s="1413">
        <v>1</v>
      </c>
      <c r="AZ82" s="1413"/>
      <c r="BA82" s="1398"/>
      <c r="BB82" s="1395"/>
      <c r="BC82" s="1395"/>
      <c r="BD82" s="1395"/>
      <c r="BE82" s="1390">
        <v>1</v>
      </c>
      <c r="BF82" s="1395"/>
      <c r="BG82" s="1412"/>
      <c r="BH82" s="1504">
        <v>1</v>
      </c>
      <c r="BI82" s="1395"/>
      <c r="BJ82" s="1395"/>
      <c r="BK82" s="1390">
        <v>1</v>
      </c>
      <c r="BL82" s="1414"/>
      <c r="BM82" s="1395">
        <v>1</v>
      </c>
      <c r="BN82" s="1390">
        <v>1</v>
      </c>
      <c r="BO82" s="1504">
        <v>1</v>
      </c>
      <c r="BP82" s="1395"/>
      <c r="BQ82" s="1410">
        <v>1</v>
      </c>
      <c r="BR82" s="1390">
        <v>1</v>
      </c>
      <c r="BS82" s="1395"/>
      <c r="BT82" s="1395"/>
      <c r="BU82" s="1395"/>
      <c r="BV82" s="1395"/>
      <c r="BW82" s="1395"/>
      <c r="BX82" s="1395"/>
      <c r="BY82" s="1395"/>
      <c r="BZ82" s="1395"/>
      <c r="CA82" s="1395"/>
      <c r="CB82" s="1395"/>
      <c r="CC82" s="1395"/>
      <c r="CD82" s="1398"/>
      <c r="CE82" s="1521">
        <v>1</v>
      </c>
      <c r="CF82" s="1395"/>
      <c r="CG82" s="1395"/>
      <c r="CH82" s="1395"/>
      <c r="CI82" s="1410">
        <v>1</v>
      </c>
      <c r="CJ82" s="1395"/>
      <c r="CK82" s="1395"/>
      <c r="CL82" s="1390">
        <v>1</v>
      </c>
      <c r="CM82" s="1395"/>
      <c r="CN82" s="1395">
        <v>1</v>
      </c>
      <c r="CO82" s="1398"/>
      <c r="CP82" s="1414"/>
      <c r="CQ82" s="1413">
        <v>1</v>
      </c>
      <c r="CR82" s="1395"/>
      <c r="CS82" s="1390">
        <v>1</v>
      </c>
      <c r="CT82" s="1390">
        <v>1</v>
      </c>
      <c r="CU82" s="1413"/>
      <c r="CV82" s="1504"/>
      <c r="CW82" s="1390">
        <v>1</v>
      </c>
      <c r="CX82" s="1413"/>
      <c r="CY82" s="1410">
        <v>1</v>
      </c>
      <c r="CZ82" s="1413"/>
      <c r="DA82" s="1395">
        <v>1</v>
      </c>
      <c r="DB82" s="1424">
        <v>1</v>
      </c>
      <c r="DC82" s="1413"/>
      <c r="DD82" s="1390">
        <v>1</v>
      </c>
      <c r="DE82" s="1413"/>
      <c r="DF82" s="1413"/>
      <c r="DG82" s="1413"/>
      <c r="DH82" s="1413"/>
      <c r="DI82" s="1413"/>
      <c r="DJ82" s="1413"/>
      <c r="DK82" s="1413"/>
      <c r="DL82" s="1413"/>
      <c r="DM82" s="1413"/>
      <c r="DN82" s="1502">
        <v>1</v>
      </c>
      <c r="DO82" s="1414"/>
      <c r="DP82" s="1413"/>
      <c r="DQ82" s="1413"/>
      <c r="DR82" s="1564"/>
      <c r="DS82" s="1413"/>
      <c r="DT82" s="1413"/>
      <c r="DU82" s="1413"/>
      <c r="DV82" s="1413"/>
      <c r="DW82" s="1395"/>
      <c r="DX82" s="1413"/>
      <c r="DY82" s="1413"/>
      <c r="DZ82" s="1413"/>
      <c r="EA82" s="1413"/>
      <c r="EB82" s="1413"/>
      <c r="EC82" s="1395"/>
      <c r="ED82" s="1428"/>
      <c r="EE82" s="1414"/>
      <c r="EF82" s="1412"/>
      <c r="EG82" s="1412"/>
      <c r="EH82" s="1412"/>
      <c r="EI82" s="1395"/>
      <c r="EJ82" s="1455"/>
      <c r="EK82" s="1395"/>
      <c r="EL82" s="1395">
        <v>1</v>
      </c>
      <c r="EM82" s="1397">
        <v>1</v>
      </c>
      <c r="EN82" s="1397">
        <v>1</v>
      </c>
      <c r="EO82" s="1397">
        <v>1</v>
      </c>
      <c r="EP82" s="1415">
        <v>1</v>
      </c>
      <c r="EQ82" s="1397">
        <v>1</v>
      </c>
      <c r="ER82" s="1395"/>
      <c r="ES82" s="1395"/>
      <c r="ET82" s="1395"/>
      <c r="EU82" s="1504"/>
      <c r="EV82" s="1504"/>
      <c r="EW82" s="1395"/>
      <c r="EX82" s="1395"/>
      <c r="EY82" s="1395"/>
      <c r="EZ82" s="1413"/>
      <c r="FA82" s="1413"/>
      <c r="FB82" s="1413"/>
      <c r="FC82" s="1413"/>
      <c r="FD82" s="1414"/>
      <c r="FE82" s="1395"/>
      <c r="FF82" s="218">
        <f t="shared" si="20"/>
        <v>8</v>
      </c>
      <c r="FG82" s="396">
        <f t="shared" si="21"/>
        <v>0</v>
      </c>
      <c r="FH82" s="396">
        <f t="shared" si="22"/>
        <v>18</v>
      </c>
      <c r="FI82" s="396">
        <f t="shared" si="23"/>
        <v>3</v>
      </c>
      <c r="FJ82" s="396">
        <f t="shared" si="24"/>
        <v>0</v>
      </c>
      <c r="FK82" s="396">
        <f t="shared" si="25"/>
        <v>13</v>
      </c>
      <c r="FL82" s="1291">
        <f t="shared" si="26"/>
        <v>42</v>
      </c>
      <c r="FM82" s="1347" t="str">
        <f t="shared" si="27"/>
        <v/>
      </c>
      <c r="FN82" s="1347" t="str">
        <f t="shared" si="28"/>
        <v/>
      </c>
      <c r="FO82" s="1347" t="str">
        <f t="shared" si="29"/>
        <v/>
      </c>
      <c r="FP82" s="1347" t="str">
        <f t="shared" si="30"/>
        <v/>
      </c>
      <c r="FQ82" s="1347" t="str">
        <f t="shared" si="31"/>
        <v/>
      </c>
      <c r="FR82" s="1347" t="str">
        <f t="shared" si="32"/>
        <v/>
      </c>
      <c r="FS82" s="1347">
        <f t="shared" si="33"/>
        <v>1</v>
      </c>
      <c r="FT82" s="1347" t="str">
        <f t="shared" si="34"/>
        <v/>
      </c>
      <c r="FU82" s="1347" t="str">
        <f t="shared" si="35"/>
        <v/>
      </c>
      <c r="FV82" s="1347" t="str">
        <f t="shared" si="18"/>
        <v/>
      </c>
      <c r="FW82" s="1347" t="str">
        <f t="shared" si="19"/>
        <v/>
      </c>
    </row>
    <row r="83" spans="1:179" ht="16.5" thickBot="1" x14ac:dyDescent="0.3">
      <c r="A83" s="1338">
        <v>67</v>
      </c>
      <c r="B83" s="1152" t="s">
        <v>995</v>
      </c>
      <c r="C83" s="1288"/>
      <c r="D83" s="1346">
        <v>1</v>
      </c>
      <c r="E83" s="1400"/>
      <c r="F83" s="1514"/>
      <c r="G83" s="1346"/>
      <c r="H83" s="1346"/>
      <c r="I83" s="1346"/>
      <c r="J83" s="1346"/>
      <c r="K83" s="1346"/>
      <c r="L83" s="1346"/>
      <c r="M83" s="1346"/>
      <c r="N83" s="1346"/>
      <c r="O83" s="1346"/>
      <c r="P83" s="1400"/>
      <c r="Q83" s="1346"/>
      <c r="R83" s="1346"/>
      <c r="S83" s="1346"/>
      <c r="T83" s="1392">
        <v>1</v>
      </c>
      <c r="U83" s="1392">
        <v>1</v>
      </c>
      <c r="V83" s="1392">
        <v>1</v>
      </c>
      <c r="W83" s="1392">
        <v>1</v>
      </c>
      <c r="X83" s="1392">
        <v>1</v>
      </c>
      <c r="Y83" s="1392">
        <v>1</v>
      </c>
      <c r="Z83" s="1392">
        <v>1</v>
      </c>
      <c r="AA83" s="1392">
        <v>1</v>
      </c>
      <c r="AB83" s="1392"/>
      <c r="AC83" s="1393"/>
      <c r="AD83" s="1400">
        <v>1</v>
      </c>
      <c r="AE83" s="1346"/>
      <c r="AF83" s="1346">
        <v>1</v>
      </c>
      <c r="AG83" s="1346"/>
      <c r="AH83" s="1346"/>
      <c r="AI83" s="1346">
        <v>1</v>
      </c>
      <c r="AJ83" s="1346"/>
      <c r="AK83" s="1346"/>
      <c r="AL83" s="1346"/>
      <c r="AM83" s="1346"/>
      <c r="AN83" s="1346"/>
      <c r="AO83" s="1393"/>
      <c r="AP83" s="1391"/>
      <c r="AQ83" s="1346"/>
      <c r="AR83" s="1346"/>
      <c r="AS83" s="1346"/>
      <c r="AT83" s="1346"/>
      <c r="AU83" s="1346"/>
      <c r="AV83" s="1346"/>
      <c r="AW83" s="1392">
        <v>1</v>
      </c>
      <c r="AX83" s="1392"/>
      <c r="AY83" s="1392"/>
      <c r="AZ83" s="1392"/>
      <c r="BA83" s="1393"/>
      <c r="BB83" s="1346"/>
      <c r="BC83" s="1389"/>
      <c r="BD83" s="1346"/>
      <c r="BE83" s="1346">
        <v>1</v>
      </c>
      <c r="BF83" s="1346"/>
      <c r="BG83" s="1389"/>
      <c r="BH83" s="1504"/>
      <c r="BI83" s="1346"/>
      <c r="BJ83" s="1346"/>
      <c r="BK83" s="1393">
        <v>1</v>
      </c>
      <c r="BL83" s="1391"/>
      <c r="BM83" s="1346"/>
      <c r="BN83" s="1346">
        <v>1</v>
      </c>
      <c r="BO83" s="1504">
        <v>1</v>
      </c>
      <c r="BP83" s="1389"/>
      <c r="BQ83" s="1346"/>
      <c r="BR83" s="1346">
        <v>1</v>
      </c>
      <c r="BS83" s="1346"/>
      <c r="BT83" s="1346"/>
      <c r="BU83" s="1346"/>
      <c r="BV83" s="1346"/>
      <c r="BW83" s="1346"/>
      <c r="BX83" s="1346"/>
      <c r="BY83" s="1346"/>
      <c r="BZ83" s="1346"/>
      <c r="CA83" s="1346"/>
      <c r="CB83" s="1346"/>
      <c r="CC83" s="1346"/>
      <c r="CD83" s="1393"/>
      <c r="CE83" s="1391"/>
      <c r="CF83" s="1346"/>
      <c r="CG83" s="1346"/>
      <c r="CH83" s="1346"/>
      <c r="CI83" s="1346"/>
      <c r="CJ83" s="1346"/>
      <c r="CK83" s="1346"/>
      <c r="CL83" s="1346">
        <v>1</v>
      </c>
      <c r="CM83" s="1346"/>
      <c r="CN83" s="1346">
        <v>1</v>
      </c>
      <c r="CO83" s="1393"/>
      <c r="CP83" s="1391"/>
      <c r="CQ83" s="1346">
        <v>1</v>
      </c>
      <c r="CR83" s="1346"/>
      <c r="CS83" s="1392">
        <v>1</v>
      </c>
      <c r="CT83" s="1346">
        <v>1</v>
      </c>
      <c r="CU83" s="1346"/>
      <c r="CV83" s="1504"/>
      <c r="CW83" s="1346">
        <v>1</v>
      </c>
      <c r="CX83" s="1346"/>
      <c r="CY83" s="1346">
        <v>1</v>
      </c>
      <c r="CZ83" s="1346"/>
      <c r="DA83" s="1346">
        <v>1</v>
      </c>
      <c r="DB83" s="1391">
        <v>1</v>
      </c>
      <c r="DC83" s="1346"/>
      <c r="DD83" s="1346">
        <v>1</v>
      </c>
      <c r="DE83" s="1346"/>
      <c r="DF83" s="1346"/>
      <c r="DG83" s="1346"/>
      <c r="DH83" s="1392"/>
      <c r="DI83" s="1392"/>
      <c r="DJ83" s="1392"/>
      <c r="DK83" s="1392"/>
      <c r="DL83" s="1392"/>
      <c r="DM83" s="1392"/>
      <c r="DN83" s="1393">
        <v>1</v>
      </c>
      <c r="DO83" s="1391"/>
      <c r="DP83" s="1346"/>
      <c r="DQ83" s="1346"/>
      <c r="DR83" s="1564"/>
      <c r="DS83" s="1346"/>
      <c r="DT83" s="1346"/>
      <c r="DU83" s="1346"/>
      <c r="DV83" s="1346"/>
      <c r="DW83" s="1346"/>
      <c r="DX83" s="1346"/>
      <c r="DY83" s="1346"/>
      <c r="DZ83" s="1346"/>
      <c r="EA83" s="1346"/>
      <c r="EB83" s="1346"/>
      <c r="EC83" s="1346"/>
      <c r="ED83" s="1393"/>
      <c r="EE83" s="1391"/>
      <c r="EF83" s="1389"/>
      <c r="EG83" s="1346"/>
      <c r="EH83" s="1346"/>
      <c r="EI83" s="1346"/>
      <c r="EJ83" s="1455"/>
      <c r="EK83" s="1346"/>
      <c r="EL83" s="1346">
        <v>1</v>
      </c>
      <c r="EM83" s="1346">
        <v>1</v>
      </c>
      <c r="EN83" s="1346">
        <v>1</v>
      </c>
      <c r="EO83" s="1346">
        <v>1</v>
      </c>
      <c r="EP83" s="1392">
        <v>1</v>
      </c>
      <c r="EQ83" s="1346">
        <v>1</v>
      </c>
      <c r="ER83" s="1346"/>
      <c r="ES83" s="1346"/>
      <c r="ET83" s="1346"/>
      <c r="EU83" s="1504"/>
      <c r="EV83" s="1504"/>
      <c r="EW83" s="1346"/>
      <c r="EX83" s="1346"/>
      <c r="EY83" s="1346"/>
      <c r="EZ83" s="1392"/>
      <c r="FA83" s="1392"/>
      <c r="FB83" s="1392"/>
      <c r="FC83" s="1392"/>
      <c r="FD83" s="1391"/>
      <c r="FE83" s="1346"/>
      <c r="FF83" s="218">
        <f t="shared" si="20"/>
        <v>8</v>
      </c>
      <c r="FG83" s="396">
        <f t="shared" si="21"/>
        <v>0</v>
      </c>
      <c r="FH83" s="396">
        <f t="shared" si="22"/>
        <v>11</v>
      </c>
      <c r="FI83" s="396">
        <f t="shared" si="23"/>
        <v>2</v>
      </c>
      <c r="FJ83" s="396">
        <f t="shared" si="24"/>
        <v>0</v>
      </c>
      <c r="FK83" s="396">
        <f t="shared" si="25"/>
        <v>13</v>
      </c>
      <c r="FL83" s="1291">
        <f t="shared" si="26"/>
        <v>34</v>
      </c>
      <c r="FM83" s="1347" t="str">
        <f t="shared" si="27"/>
        <v/>
      </c>
      <c r="FN83" s="1347" t="str">
        <f t="shared" si="28"/>
        <v/>
      </c>
      <c r="FO83" s="1347" t="str">
        <f t="shared" si="29"/>
        <v/>
      </c>
      <c r="FP83" s="1347" t="str">
        <f t="shared" si="30"/>
        <v/>
      </c>
      <c r="FQ83" s="1347" t="str">
        <f t="shared" si="31"/>
        <v/>
      </c>
      <c r="FR83" s="1347">
        <f t="shared" si="32"/>
        <v>1</v>
      </c>
      <c r="FS83" s="1347" t="str">
        <f t="shared" si="33"/>
        <v/>
      </c>
      <c r="FT83" s="1347" t="str">
        <f t="shared" si="34"/>
        <v/>
      </c>
      <c r="FU83" s="1347" t="str">
        <f t="shared" si="35"/>
        <v/>
      </c>
      <c r="FV83" s="1347" t="str">
        <f t="shared" si="18"/>
        <v/>
      </c>
      <c r="FW83" s="1347" t="str">
        <f t="shared" si="19"/>
        <v/>
      </c>
    </row>
    <row r="84" spans="1:179" ht="16.5" thickBot="1" x14ac:dyDescent="0.3">
      <c r="A84" s="1338">
        <v>68</v>
      </c>
      <c r="B84" s="1343" t="s">
        <v>1785</v>
      </c>
      <c r="C84" s="1288"/>
      <c r="D84" s="1346"/>
      <c r="E84" s="1400"/>
      <c r="F84" s="1514"/>
      <c r="G84" s="1346"/>
      <c r="H84" s="1394"/>
      <c r="I84" s="1394"/>
      <c r="J84" s="1394"/>
      <c r="K84" s="1394"/>
      <c r="L84" s="1394"/>
      <c r="M84" s="1346"/>
      <c r="N84" s="1346"/>
      <c r="O84" s="1346"/>
      <c r="P84" s="1400"/>
      <c r="Q84" s="1346"/>
      <c r="R84" s="1346"/>
      <c r="S84" s="1346"/>
      <c r="T84" s="1392"/>
      <c r="U84" s="1392"/>
      <c r="V84" s="1392"/>
      <c r="W84" s="1392"/>
      <c r="X84" s="1392"/>
      <c r="Y84" s="1392"/>
      <c r="Z84" s="1392"/>
      <c r="AA84" s="1392"/>
      <c r="AB84" s="1392"/>
      <c r="AC84" s="1393">
        <v>1</v>
      </c>
      <c r="AD84" s="1400"/>
      <c r="AE84" s="1346"/>
      <c r="AF84" s="1346">
        <v>1</v>
      </c>
      <c r="AG84" s="1346"/>
      <c r="AH84" s="1346"/>
      <c r="AI84" s="1346"/>
      <c r="AJ84" s="1346">
        <v>1</v>
      </c>
      <c r="AK84" s="1346"/>
      <c r="AL84" s="1346"/>
      <c r="AM84" s="1346"/>
      <c r="AN84" s="1346"/>
      <c r="AO84" s="1393">
        <v>1</v>
      </c>
      <c r="AP84" s="1391"/>
      <c r="AQ84" s="1346"/>
      <c r="AR84" s="1346">
        <v>1</v>
      </c>
      <c r="AS84" s="1346"/>
      <c r="AT84" s="1346"/>
      <c r="AU84" s="1346">
        <v>1</v>
      </c>
      <c r="AV84" s="1346"/>
      <c r="AW84" s="1392"/>
      <c r="AX84" s="1392"/>
      <c r="AY84" s="1392">
        <v>1</v>
      </c>
      <c r="AZ84" s="1392"/>
      <c r="BA84" s="1393"/>
      <c r="BB84" s="1346"/>
      <c r="BC84" s="1389">
        <v>1</v>
      </c>
      <c r="BD84" s="1346"/>
      <c r="BE84" s="1346"/>
      <c r="BF84" s="1346">
        <v>1</v>
      </c>
      <c r="BG84" s="1389"/>
      <c r="BH84" s="1504">
        <v>1</v>
      </c>
      <c r="BI84" s="1346"/>
      <c r="BJ84" s="1346"/>
      <c r="BK84" s="1393"/>
      <c r="BL84" s="1391"/>
      <c r="BM84" s="1346"/>
      <c r="BN84" s="1346">
        <v>1</v>
      </c>
      <c r="BO84" s="1504">
        <v>1</v>
      </c>
      <c r="BP84" s="1389"/>
      <c r="BQ84" s="1346">
        <v>1</v>
      </c>
      <c r="BR84" s="1346">
        <v>1</v>
      </c>
      <c r="BS84" s="1346"/>
      <c r="BT84" s="1346"/>
      <c r="BU84" s="1346"/>
      <c r="BV84" s="1346"/>
      <c r="BW84" s="1346"/>
      <c r="BX84" s="1346"/>
      <c r="BY84" s="1346"/>
      <c r="BZ84" s="1346"/>
      <c r="CA84" s="1346">
        <v>1</v>
      </c>
      <c r="CB84" s="1346"/>
      <c r="CC84" s="1346"/>
      <c r="CD84" s="1393"/>
      <c r="CE84" s="1391">
        <v>1</v>
      </c>
      <c r="CF84" s="1346">
        <v>1</v>
      </c>
      <c r="CG84" s="1346"/>
      <c r="CH84" s="1346"/>
      <c r="CI84" s="1346">
        <v>1</v>
      </c>
      <c r="CJ84" s="1346"/>
      <c r="CK84" s="1346"/>
      <c r="CL84" s="1346">
        <v>1</v>
      </c>
      <c r="CM84" s="1346"/>
      <c r="CN84" s="1346"/>
      <c r="CO84" s="1393"/>
      <c r="CP84" s="1391"/>
      <c r="CQ84" s="1346">
        <v>1</v>
      </c>
      <c r="CR84" s="1346"/>
      <c r="CS84" s="1392"/>
      <c r="CT84" s="1346">
        <v>1</v>
      </c>
      <c r="CU84" s="1346"/>
      <c r="CV84" s="1504"/>
      <c r="CW84" s="1346">
        <v>1</v>
      </c>
      <c r="CX84" s="1346"/>
      <c r="CY84" s="1346">
        <v>1</v>
      </c>
      <c r="CZ84" s="1346"/>
      <c r="DA84" s="1346"/>
      <c r="DB84" s="1391">
        <v>1</v>
      </c>
      <c r="DC84" s="1346"/>
      <c r="DD84" s="1346"/>
      <c r="DE84" s="1346"/>
      <c r="DF84" s="1346"/>
      <c r="DG84" s="1346">
        <v>1</v>
      </c>
      <c r="DH84" s="1392"/>
      <c r="DI84" s="1392"/>
      <c r="DJ84" s="1392">
        <v>1</v>
      </c>
      <c r="DK84" s="1392"/>
      <c r="DL84" s="1392"/>
      <c r="DM84" s="1392"/>
      <c r="DN84" s="1393">
        <v>1</v>
      </c>
      <c r="DO84" s="1391"/>
      <c r="DP84" s="1346"/>
      <c r="DQ84" s="1346"/>
      <c r="DR84" s="1564"/>
      <c r="DS84" s="1346">
        <v>1</v>
      </c>
      <c r="DT84" s="1346"/>
      <c r="DU84" s="1346">
        <v>1</v>
      </c>
      <c r="DV84" s="1346"/>
      <c r="DW84" s="1346"/>
      <c r="DX84" s="1346"/>
      <c r="DY84" s="1346"/>
      <c r="DZ84" s="1346">
        <v>1</v>
      </c>
      <c r="EA84" s="1346"/>
      <c r="EB84" s="1346"/>
      <c r="EC84" s="1346"/>
      <c r="ED84" s="1393"/>
      <c r="EE84" s="1391"/>
      <c r="EF84" s="1389">
        <v>1</v>
      </c>
      <c r="EG84" s="1346"/>
      <c r="EH84" s="1346"/>
      <c r="EI84" s="1346">
        <v>1</v>
      </c>
      <c r="EJ84" s="1455"/>
      <c r="EK84" s="1346"/>
      <c r="EL84" s="1346"/>
      <c r="EM84" s="1346"/>
      <c r="EN84" s="1346"/>
      <c r="EO84" s="1346"/>
      <c r="EP84" s="1392"/>
      <c r="EQ84" s="1346"/>
      <c r="ER84" s="1346"/>
      <c r="ES84" s="1346"/>
      <c r="ET84" s="1346"/>
      <c r="EU84" s="1504"/>
      <c r="EV84" s="1504"/>
      <c r="EW84" s="1346">
        <v>1</v>
      </c>
      <c r="EX84" s="1346"/>
      <c r="EY84" s="1346"/>
      <c r="EZ84" s="1392"/>
      <c r="FA84" s="1392"/>
      <c r="FB84" s="1392"/>
      <c r="FC84" s="1392"/>
      <c r="FD84" s="1391"/>
      <c r="FE84" s="1346"/>
      <c r="FF84" s="218">
        <f t="shared" si="20"/>
        <v>22</v>
      </c>
      <c r="FG84" s="396">
        <f t="shared" si="21"/>
        <v>0</v>
      </c>
      <c r="FH84" s="396">
        <f t="shared" si="22"/>
        <v>10</v>
      </c>
      <c r="FI84" s="396">
        <f t="shared" si="23"/>
        <v>2</v>
      </c>
      <c r="FJ84" s="396">
        <f t="shared" si="24"/>
        <v>0</v>
      </c>
      <c r="FK84" s="396">
        <f t="shared" si="25"/>
        <v>0</v>
      </c>
      <c r="FL84" s="1291">
        <f t="shared" si="26"/>
        <v>34</v>
      </c>
      <c r="FM84" s="1347" t="str">
        <f t="shared" si="27"/>
        <v/>
      </c>
      <c r="FN84" s="1347" t="str">
        <f t="shared" si="28"/>
        <v/>
      </c>
      <c r="FO84" s="1347" t="str">
        <f t="shared" si="29"/>
        <v/>
      </c>
      <c r="FP84" s="1347" t="str">
        <f t="shared" si="30"/>
        <v/>
      </c>
      <c r="FQ84" s="1347" t="str">
        <f t="shared" si="31"/>
        <v/>
      </c>
      <c r="FR84" s="1347">
        <f t="shared" si="32"/>
        <v>1</v>
      </c>
      <c r="FS84" s="1347" t="str">
        <f t="shared" si="33"/>
        <v/>
      </c>
      <c r="FT84" s="1347" t="str">
        <f t="shared" si="34"/>
        <v/>
      </c>
      <c r="FU84" s="1347" t="str">
        <f t="shared" si="35"/>
        <v/>
      </c>
      <c r="FV84" s="1347" t="str">
        <f t="shared" si="18"/>
        <v/>
      </c>
      <c r="FW84" s="1347" t="str">
        <f t="shared" si="19"/>
        <v/>
      </c>
    </row>
    <row r="85" spans="1:179" ht="16.5" thickBot="1" x14ac:dyDescent="0.3">
      <c r="A85" s="1338">
        <v>69</v>
      </c>
      <c r="B85" s="1152" t="s">
        <v>1303</v>
      </c>
      <c r="C85" s="1288">
        <v>1</v>
      </c>
      <c r="D85" s="1346"/>
      <c r="E85" s="1400"/>
      <c r="F85" s="1514"/>
      <c r="G85" s="1346"/>
      <c r="H85" s="1394"/>
      <c r="I85" s="1394"/>
      <c r="J85" s="1394"/>
      <c r="K85" s="1394"/>
      <c r="L85" s="1394"/>
      <c r="M85" s="1346"/>
      <c r="N85" s="1346"/>
      <c r="O85" s="1346">
        <v>1</v>
      </c>
      <c r="P85" s="1400">
        <v>1</v>
      </c>
      <c r="Q85" s="1346"/>
      <c r="R85" s="1346"/>
      <c r="S85" s="1346">
        <v>1</v>
      </c>
      <c r="T85" s="1392">
        <v>1</v>
      </c>
      <c r="U85" s="1392">
        <v>1</v>
      </c>
      <c r="V85" s="1392">
        <v>1</v>
      </c>
      <c r="W85" s="1392">
        <v>1</v>
      </c>
      <c r="X85" s="1392">
        <v>1</v>
      </c>
      <c r="Y85" s="1392">
        <v>1</v>
      </c>
      <c r="Z85" s="1392">
        <v>1</v>
      </c>
      <c r="AA85" s="1392">
        <v>1</v>
      </c>
      <c r="AB85" s="1392"/>
      <c r="AC85" s="1393"/>
      <c r="AD85" s="1400"/>
      <c r="AE85" s="1346"/>
      <c r="AF85" s="1346">
        <v>1</v>
      </c>
      <c r="AG85" s="1346"/>
      <c r="AH85" s="1346">
        <v>1</v>
      </c>
      <c r="AI85" s="1346">
        <v>1</v>
      </c>
      <c r="AJ85" s="1346"/>
      <c r="AK85" s="1346"/>
      <c r="AL85" s="1346">
        <v>1</v>
      </c>
      <c r="AM85" s="1346">
        <v>1</v>
      </c>
      <c r="AN85" s="1346"/>
      <c r="AO85" s="1393">
        <v>1</v>
      </c>
      <c r="AP85" s="1391"/>
      <c r="AQ85" s="1346">
        <v>1</v>
      </c>
      <c r="AR85" s="1346"/>
      <c r="AS85" s="1346">
        <v>1</v>
      </c>
      <c r="AT85" s="1346">
        <v>1</v>
      </c>
      <c r="AU85" s="1346"/>
      <c r="AV85" s="1346">
        <v>1</v>
      </c>
      <c r="AW85" s="1392">
        <v>1</v>
      </c>
      <c r="AX85" s="1392">
        <v>1</v>
      </c>
      <c r="AY85" s="1392">
        <v>1</v>
      </c>
      <c r="AZ85" s="1392"/>
      <c r="BA85" s="1393">
        <v>1</v>
      </c>
      <c r="BB85" s="1346"/>
      <c r="BC85" s="1389"/>
      <c r="BD85" s="1346">
        <v>1</v>
      </c>
      <c r="BE85" s="1346">
        <v>1</v>
      </c>
      <c r="BF85" s="1346"/>
      <c r="BG85" s="1389"/>
      <c r="BH85" s="1504">
        <v>1</v>
      </c>
      <c r="BI85" s="1346">
        <v>1</v>
      </c>
      <c r="BJ85" s="1346">
        <v>1</v>
      </c>
      <c r="BK85" s="1393"/>
      <c r="BL85" s="1391">
        <v>1</v>
      </c>
      <c r="BM85" s="1346">
        <v>1</v>
      </c>
      <c r="BN85" s="1346">
        <v>1</v>
      </c>
      <c r="BO85" s="1504">
        <v>1</v>
      </c>
      <c r="BP85" s="1389">
        <v>1</v>
      </c>
      <c r="BQ85" s="1346">
        <v>1</v>
      </c>
      <c r="BR85" s="1346"/>
      <c r="BS85" s="1346"/>
      <c r="BT85" s="1346"/>
      <c r="BU85" s="1346">
        <v>1</v>
      </c>
      <c r="BV85" s="1346">
        <v>1</v>
      </c>
      <c r="BW85" s="1346">
        <v>1</v>
      </c>
      <c r="BX85" s="1346">
        <v>1</v>
      </c>
      <c r="BY85" s="1346">
        <v>1</v>
      </c>
      <c r="BZ85" s="1346">
        <v>1</v>
      </c>
      <c r="CA85" s="1346"/>
      <c r="CB85" s="1346"/>
      <c r="CC85" s="1346"/>
      <c r="CD85" s="1393">
        <v>1</v>
      </c>
      <c r="CE85" s="1391">
        <v>1</v>
      </c>
      <c r="CF85" s="1346">
        <v>1</v>
      </c>
      <c r="CG85" s="1346">
        <v>1</v>
      </c>
      <c r="CH85" s="1346">
        <v>1</v>
      </c>
      <c r="CI85" s="1346"/>
      <c r="CJ85" s="1346">
        <v>1</v>
      </c>
      <c r="CK85" s="1346">
        <v>1</v>
      </c>
      <c r="CL85" s="1346"/>
      <c r="CM85" s="1346">
        <v>1</v>
      </c>
      <c r="CN85" s="1346"/>
      <c r="CO85" s="1393">
        <v>1</v>
      </c>
      <c r="CP85" s="1391">
        <v>1</v>
      </c>
      <c r="CQ85" s="1346"/>
      <c r="CR85" s="1346">
        <v>1</v>
      </c>
      <c r="CS85" s="1392"/>
      <c r="CT85" s="1346"/>
      <c r="CU85" s="1346">
        <v>1</v>
      </c>
      <c r="CV85" s="1504"/>
      <c r="CW85" s="1346"/>
      <c r="CX85" s="1346">
        <v>1</v>
      </c>
      <c r="CY85" s="1346">
        <v>1</v>
      </c>
      <c r="CZ85" s="1346"/>
      <c r="DA85" s="1346"/>
      <c r="DB85" s="1391"/>
      <c r="DC85" s="1346">
        <v>1</v>
      </c>
      <c r="DD85" s="1346">
        <v>1</v>
      </c>
      <c r="DE85" s="1346">
        <v>1</v>
      </c>
      <c r="DF85" s="1346">
        <v>1</v>
      </c>
      <c r="DG85" s="1346">
        <v>1</v>
      </c>
      <c r="DH85" s="1392">
        <v>1</v>
      </c>
      <c r="DI85" s="1392">
        <v>1</v>
      </c>
      <c r="DJ85" s="1392"/>
      <c r="DK85" s="1392">
        <v>1</v>
      </c>
      <c r="DL85" s="1392"/>
      <c r="DM85" s="1392"/>
      <c r="DN85" s="1390">
        <v>1</v>
      </c>
      <c r="DO85" s="1391">
        <v>1</v>
      </c>
      <c r="DP85" s="1346">
        <v>1</v>
      </c>
      <c r="DQ85" s="1346">
        <v>1</v>
      </c>
      <c r="DR85" s="1564"/>
      <c r="DS85" s="1346"/>
      <c r="DT85" s="1346"/>
      <c r="DU85" s="1346"/>
      <c r="DV85" s="1346">
        <v>1</v>
      </c>
      <c r="DW85" s="1346">
        <v>1</v>
      </c>
      <c r="DX85" s="1346">
        <v>1</v>
      </c>
      <c r="DY85" s="1346"/>
      <c r="DZ85" s="1346"/>
      <c r="EA85" s="1346">
        <v>1</v>
      </c>
      <c r="EB85" s="1346"/>
      <c r="EC85" s="1346">
        <v>1</v>
      </c>
      <c r="ED85" s="1393"/>
      <c r="EE85" s="1397">
        <v>1</v>
      </c>
      <c r="EF85" s="1389">
        <v>1</v>
      </c>
      <c r="EG85" s="1346"/>
      <c r="EH85" s="1346">
        <v>1</v>
      </c>
      <c r="EI85" s="1346">
        <v>1</v>
      </c>
      <c r="EJ85" s="1455"/>
      <c r="EK85" s="1346"/>
      <c r="EL85" s="1346">
        <v>1</v>
      </c>
      <c r="EM85" s="1346">
        <v>1</v>
      </c>
      <c r="EN85" s="1346">
        <v>1</v>
      </c>
      <c r="EO85" s="1346">
        <v>1</v>
      </c>
      <c r="EP85" s="1392">
        <v>1</v>
      </c>
      <c r="EQ85" s="1346">
        <v>1</v>
      </c>
      <c r="ER85" s="1346"/>
      <c r="ES85" s="1346"/>
      <c r="ET85" s="1346"/>
      <c r="EU85" s="1504"/>
      <c r="EV85" s="1504"/>
      <c r="EW85" s="1346"/>
      <c r="EX85" s="1346">
        <v>1</v>
      </c>
      <c r="EY85" s="1346"/>
      <c r="EZ85" s="1392"/>
      <c r="FA85" s="1392"/>
      <c r="FB85" s="1392"/>
      <c r="FC85" s="1392"/>
      <c r="FD85" s="1391"/>
      <c r="FE85" s="1346"/>
      <c r="FF85" s="218">
        <f t="shared" si="20"/>
        <v>9</v>
      </c>
      <c r="FG85" s="396">
        <f t="shared" si="21"/>
        <v>23</v>
      </c>
      <c r="FH85" s="396">
        <f t="shared" si="22"/>
        <v>28</v>
      </c>
      <c r="FI85" s="396">
        <f t="shared" si="23"/>
        <v>3</v>
      </c>
      <c r="FJ85" s="396">
        <f t="shared" si="24"/>
        <v>0</v>
      </c>
      <c r="FK85" s="396">
        <f t="shared" si="25"/>
        <v>22</v>
      </c>
      <c r="FL85" s="1291">
        <f t="shared" si="26"/>
        <v>85</v>
      </c>
      <c r="FM85" s="1347" t="str">
        <f t="shared" si="27"/>
        <v/>
      </c>
      <c r="FN85" s="1347" t="str">
        <f t="shared" si="28"/>
        <v/>
      </c>
      <c r="FO85" s="1347" t="str">
        <f t="shared" si="29"/>
        <v/>
      </c>
      <c r="FP85" s="1347" t="str">
        <f t="shared" si="30"/>
        <v/>
      </c>
      <c r="FQ85" s="1347" t="str">
        <f t="shared" si="31"/>
        <v/>
      </c>
      <c r="FR85" s="1347" t="str">
        <f t="shared" si="32"/>
        <v/>
      </c>
      <c r="FS85" s="1347" t="str">
        <f t="shared" si="33"/>
        <v/>
      </c>
      <c r="FT85" s="1347" t="str">
        <f t="shared" si="34"/>
        <v/>
      </c>
      <c r="FU85" s="1347" t="str">
        <f t="shared" si="35"/>
        <v/>
      </c>
      <c r="FV85" s="1347" t="str">
        <f t="shared" si="18"/>
        <v/>
      </c>
      <c r="FW85" s="1347">
        <f t="shared" si="19"/>
        <v>1</v>
      </c>
    </row>
    <row r="86" spans="1:179" ht="16.5" thickBot="1" x14ac:dyDescent="0.3">
      <c r="A86" s="1338">
        <v>70</v>
      </c>
      <c r="B86" s="1152" t="s">
        <v>329</v>
      </c>
      <c r="C86" s="1287"/>
      <c r="D86" s="1390">
        <v>1</v>
      </c>
      <c r="E86" s="1500"/>
      <c r="F86" s="1515"/>
      <c r="G86" s="1346"/>
      <c r="H86" s="1346"/>
      <c r="I86" s="1346"/>
      <c r="J86" s="1346"/>
      <c r="K86" s="1346"/>
      <c r="L86" s="1346"/>
      <c r="M86" s="1346"/>
      <c r="N86" s="1346"/>
      <c r="O86" s="1346"/>
      <c r="P86" s="1400"/>
      <c r="Q86" s="1390">
        <v>1</v>
      </c>
      <c r="R86" s="1346"/>
      <c r="S86" s="1346"/>
      <c r="T86" s="1392">
        <v>1</v>
      </c>
      <c r="U86" s="1392">
        <v>1</v>
      </c>
      <c r="V86" s="1392">
        <v>1</v>
      </c>
      <c r="W86" s="1392">
        <v>1</v>
      </c>
      <c r="X86" s="1392">
        <v>1</v>
      </c>
      <c r="Y86" s="1392">
        <v>1</v>
      </c>
      <c r="Z86" s="1392">
        <v>1</v>
      </c>
      <c r="AA86" s="1392">
        <v>1</v>
      </c>
      <c r="AB86" s="1392"/>
      <c r="AC86" s="1393"/>
      <c r="AD86" s="1400"/>
      <c r="AE86" s="1346"/>
      <c r="AF86" s="1346"/>
      <c r="AG86" s="1390">
        <v>1</v>
      </c>
      <c r="AH86" s="1346"/>
      <c r="AI86" s="1346"/>
      <c r="AJ86" s="1390">
        <v>1</v>
      </c>
      <c r="AK86" s="1346"/>
      <c r="AL86" s="1346"/>
      <c r="AM86" s="1390">
        <v>1</v>
      </c>
      <c r="AN86" s="1346"/>
      <c r="AO86" s="1393"/>
      <c r="AP86" s="1391"/>
      <c r="AQ86" s="1346"/>
      <c r="AR86" s="1390">
        <v>1</v>
      </c>
      <c r="AS86" s="1346"/>
      <c r="AT86" s="1346"/>
      <c r="AU86" s="1390">
        <v>1</v>
      </c>
      <c r="AV86" s="1346"/>
      <c r="AW86" s="1392"/>
      <c r="AX86" s="1392"/>
      <c r="AY86" s="1392"/>
      <c r="AZ86" s="1392"/>
      <c r="BA86" s="1393"/>
      <c r="BB86" s="1346"/>
      <c r="BC86" s="1390">
        <v>1</v>
      </c>
      <c r="BD86" s="1346"/>
      <c r="BE86" s="1346"/>
      <c r="BF86" s="1346"/>
      <c r="BG86" s="1389"/>
      <c r="BH86" s="1504">
        <v>1</v>
      </c>
      <c r="BI86" s="1390">
        <v>1</v>
      </c>
      <c r="BJ86" s="1346"/>
      <c r="BK86" s="1393"/>
      <c r="BL86" s="1391"/>
      <c r="BM86" s="1346"/>
      <c r="BN86" s="1390">
        <v>1</v>
      </c>
      <c r="BO86" s="1504">
        <v>1</v>
      </c>
      <c r="BP86" s="1389"/>
      <c r="BQ86" s="1346"/>
      <c r="BR86" s="1390">
        <v>1</v>
      </c>
      <c r="BS86" s="1346"/>
      <c r="BT86" s="1346"/>
      <c r="BU86" s="1346"/>
      <c r="BV86" s="1346"/>
      <c r="BW86" s="1346"/>
      <c r="BX86" s="1346"/>
      <c r="BY86" s="1346"/>
      <c r="BZ86" s="1346"/>
      <c r="CA86" s="1390">
        <v>1</v>
      </c>
      <c r="CB86" s="1346"/>
      <c r="CC86" s="1346"/>
      <c r="CD86" s="1393"/>
      <c r="CE86" s="1391"/>
      <c r="CF86" s="1390">
        <v>1</v>
      </c>
      <c r="CG86" s="1346"/>
      <c r="CH86" s="1346"/>
      <c r="CI86" s="1390">
        <v>1</v>
      </c>
      <c r="CJ86" s="1346"/>
      <c r="CK86" s="1346"/>
      <c r="CL86" s="1390">
        <v>1</v>
      </c>
      <c r="CM86" s="1346"/>
      <c r="CN86" s="1346"/>
      <c r="CO86" s="1393"/>
      <c r="CP86" s="1391"/>
      <c r="CQ86" s="1346">
        <v>1</v>
      </c>
      <c r="CR86" s="1346"/>
      <c r="CS86" s="1392"/>
      <c r="CT86" s="1390">
        <v>1</v>
      </c>
      <c r="CU86" s="1346"/>
      <c r="CV86" s="1504"/>
      <c r="CW86" s="1390">
        <v>1</v>
      </c>
      <c r="CX86" s="1346"/>
      <c r="CY86" s="1390">
        <v>1</v>
      </c>
      <c r="CZ86" s="1346"/>
      <c r="DA86" s="1346"/>
      <c r="DB86" s="1429">
        <v>1</v>
      </c>
      <c r="DC86" s="1346"/>
      <c r="DD86" s="1346"/>
      <c r="DE86" s="1346"/>
      <c r="DF86" s="1346"/>
      <c r="DG86" s="1390">
        <v>1</v>
      </c>
      <c r="DH86" s="1392"/>
      <c r="DI86" s="1392"/>
      <c r="DJ86" s="1390">
        <v>1</v>
      </c>
      <c r="DK86" s="1392"/>
      <c r="DL86" s="1392"/>
      <c r="DM86" s="1392"/>
      <c r="DN86" s="1393"/>
      <c r="DO86" s="1429">
        <v>1</v>
      </c>
      <c r="DP86" s="1346"/>
      <c r="DQ86" s="1346"/>
      <c r="DR86" s="1564"/>
      <c r="DS86" s="1346"/>
      <c r="DT86" s="1346">
        <v>1</v>
      </c>
      <c r="DU86" s="1346"/>
      <c r="DV86" s="1390">
        <v>1</v>
      </c>
      <c r="DW86" s="1390">
        <v>1</v>
      </c>
      <c r="DX86" s="1390">
        <v>1</v>
      </c>
      <c r="DY86" s="1346"/>
      <c r="DZ86" s="1346"/>
      <c r="EA86" s="1346"/>
      <c r="EB86" s="1346"/>
      <c r="EC86" s="1346"/>
      <c r="ED86" s="1393"/>
      <c r="EE86" s="1391">
        <v>1</v>
      </c>
      <c r="EF86" s="1390">
        <v>1</v>
      </c>
      <c r="EG86" s="1346"/>
      <c r="EH86" s="1346"/>
      <c r="EI86" s="1390">
        <v>1</v>
      </c>
      <c r="EJ86" s="1455"/>
      <c r="EK86" s="1346"/>
      <c r="EL86" s="1346"/>
      <c r="EM86" s="1346">
        <v>1</v>
      </c>
      <c r="EN86" s="1346">
        <v>1</v>
      </c>
      <c r="EO86" s="1346">
        <v>1</v>
      </c>
      <c r="EP86" s="1392">
        <v>1</v>
      </c>
      <c r="EQ86" s="1346">
        <v>1</v>
      </c>
      <c r="ER86" s="1346"/>
      <c r="ES86" s="1392"/>
      <c r="ET86" s="1392"/>
      <c r="EU86" s="1504"/>
      <c r="EV86" s="1504"/>
      <c r="EW86" s="1346"/>
      <c r="EX86" s="1346"/>
      <c r="EY86" s="1346"/>
      <c r="EZ86" s="1392"/>
      <c r="FA86" s="1392"/>
      <c r="FB86" s="1392"/>
      <c r="FC86" s="1393"/>
      <c r="FD86" s="1391"/>
      <c r="FE86" s="1346"/>
      <c r="FF86" s="218">
        <f t="shared" si="20"/>
        <v>24</v>
      </c>
      <c r="FG86" s="396">
        <f t="shared" si="21"/>
        <v>1</v>
      </c>
      <c r="FH86" s="396">
        <f t="shared" si="22"/>
        <v>3</v>
      </c>
      <c r="FI86" s="396">
        <f t="shared" si="23"/>
        <v>2</v>
      </c>
      <c r="FJ86" s="396">
        <f t="shared" si="24"/>
        <v>0</v>
      </c>
      <c r="FK86" s="396">
        <f t="shared" si="25"/>
        <v>16</v>
      </c>
      <c r="FL86" s="1291">
        <f t="shared" si="26"/>
        <v>46</v>
      </c>
      <c r="FM86" s="1347" t="str">
        <f t="shared" si="27"/>
        <v/>
      </c>
      <c r="FN86" s="1347" t="str">
        <f t="shared" si="28"/>
        <v/>
      </c>
      <c r="FO86" s="1347" t="str">
        <f t="shared" si="29"/>
        <v/>
      </c>
      <c r="FP86" s="1347" t="str">
        <f t="shared" si="30"/>
        <v/>
      </c>
      <c r="FQ86" s="1347" t="str">
        <f t="shared" si="31"/>
        <v/>
      </c>
      <c r="FR86" s="1347" t="str">
        <f t="shared" si="32"/>
        <v/>
      </c>
      <c r="FS86" s="1347">
        <f t="shared" si="33"/>
        <v>1</v>
      </c>
      <c r="FT86" s="1347" t="str">
        <f t="shared" si="34"/>
        <v/>
      </c>
      <c r="FU86" s="1347" t="str">
        <f t="shared" si="35"/>
        <v/>
      </c>
      <c r="FV86" s="1347" t="str">
        <f t="shared" si="18"/>
        <v/>
      </c>
      <c r="FW86" s="1347" t="str">
        <f t="shared" si="19"/>
        <v/>
      </c>
    </row>
    <row r="87" spans="1:179" ht="16.5" thickBot="1" x14ac:dyDescent="0.3">
      <c r="A87" s="1338">
        <v>71</v>
      </c>
      <c r="B87" s="1152" t="s">
        <v>1587</v>
      </c>
      <c r="C87" s="1288"/>
      <c r="D87" s="1394"/>
      <c r="E87" s="1400"/>
      <c r="F87" s="1514"/>
      <c r="G87" s="1346"/>
      <c r="H87" s="1346"/>
      <c r="I87" s="1346"/>
      <c r="J87" s="1346"/>
      <c r="K87" s="1346"/>
      <c r="L87" s="1346"/>
      <c r="M87" s="1346"/>
      <c r="N87" s="1346"/>
      <c r="O87" s="1346"/>
      <c r="P87" s="1400">
        <v>1</v>
      </c>
      <c r="Q87" s="1346"/>
      <c r="R87" s="1346"/>
      <c r="S87" s="1346"/>
      <c r="T87" s="1392"/>
      <c r="U87" s="1392"/>
      <c r="V87" s="1392"/>
      <c r="W87" s="1392"/>
      <c r="X87" s="1392"/>
      <c r="Y87" s="1392"/>
      <c r="Z87" s="1392"/>
      <c r="AA87" s="1392"/>
      <c r="AB87" s="1392"/>
      <c r="AC87" s="1393"/>
      <c r="AD87" s="1400"/>
      <c r="AE87" s="1346"/>
      <c r="AF87" s="1399"/>
      <c r="AG87" s="1399">
        <v>1</v>
      </c>
      <c r="AH87" s="1346"/>
      <c r="AI87" s="1399"/>
      <c r="AJ87" s="1346"/>
      <c r="AK87" s="1346"/>
      <c r="AL87" s="1346"/>
      <c r="AM87" s="1346">
        <v>1</v>
      </c>
      <c r="AN87" s="1346"/>
      <c r="AO87" s="1420"/>
      <c r="AP87" s="1391"/>
      <c r="AQ87" s="1346"/>
      <c r="AR87" s="1346">
        <v>1</v>
      </c>
      <c r="AS87" s="1346"/>
      <c r="AT87" s="1346"/>
      <c r="AU87" s="1346">
        <v>1</v>
      </c>
      <c r="AV87" s="1346"/>
      <c r="AW87" s="1392"/>
      <c r="AX87" s="1392"/>
      <c r="AY87" s="1392"/>
      <c r="AZ87" s="1392"/>
      <c r="BA87" s="1393"/>
      <c r="BB87" s="1346"/>
      <c r="BC87" s="1389">
        <v>1</v>
      </c>
      <c r="BD87" s="1346"/>
      <c r="BE87" s="1346"/>
      <c r="BF87" s="1346">
        <v>1</v>
      </c>
      <c r="BG87" s="1389"/>
      <c r="BH87" s="1504"/>
      <c r="BI87" s="1346">
        <v>1</v>
      </c>
      <c r="BJ87" s="1346"/>
      <c r="BK87" s="1393"/>
      <c r="BL87" s="1391"/>
      <c r="BM87" s="1346"/>
      <c r="BN87" s="1346"/>
      <c r="BO87" s="1504"/>
      <c r="BP87" s="1389"/>
      <c r="BQ87" s="1346"/>
      <c r="BR87" s="1346"/>
      <c r="BS87" s="1346"/>
      <c r="BT87" s="1346"/>
      <c r="BU87" s="1346"/>
      <c r="BV87" s="1346"/>
      <c r="BW87" s="1346"/>
      <c r="BX87" s="1346"/>
      <c r="BY87" s="1346"/>
      <c r="BZ87" s="1346"/>
      <c r="CA87" s="1346"/>
      <c r="CB87" s="1346"/>
      <c r="CC87" s="1346"/>
      <c r="CD87" s="1393"/>
      <c r="CE87" s="1391"/>
      <c r="CF87" s="1346">
        <v>1</v>
      </c>
      <c r="CG87" s="1346"/>
      <c r="CH87" s="1346"/>
      <c r="CI87" s="1346">
        <v>1</v>
      </c>
      <c r="CJ87" s="1346"/>
      <c r="CK87" s="1346"/>
      <c r="CL87" s="1346">
        <v>1</v>
      </c>
      <c r="CM87" s="1346"/>
      <c r="CN87" s="1346"/>
      <c r="CO87" s="1393"/>
      <c r="CP87" s="1391"/>
      <c r="CQ87" s="1346">
        <v>1</v>
      </c>
      <c r="CR87" s="1346"/>
      <c r="CS87" s="1392"/>
      <c r="CT87" s="1346"/>
      <c r="CU87" s="1346"/>
      <c r="CV87" s="1504"/>
      <c r="CW87" s="1346"/>
      <c r="CX87" s="1346"/>
      <c r="CY87" s="1346"/>
      <c r="CZ87" s="1346"/>
      <c r="DA87" s="1346"/>
      <c r="DB87" s="1391"/>
      <c r="DC87" s="1346"/>
      <c r="DD87" s="1346"/>
      <c r="DE87" s="1346"/>
      <c r="DF87" s="1346"/>
      <c r="DG87" s="1346"/>
      <c r="DH87" s="1392"/>
      <c r="DI87" s="1392"/>
      <c r="DJ87" s="1392"/>
      <c r="DK87" s="1392"/>
      <c r="DL87" s="1392"/>
      <c r="DM87" s="1392"/>
      <c r="DN87" s="1393"/>
      <c r="DO87" s="1429">
        <v>1</v>
      </c>
      <c r="DP87" s="1346"/>
      <c r="DQ87" s="1346"/>
      <c r="DR87" s="1564"/>
      <c r="DS87" s="1346"/>
      <c r="DT87" s="1346"/>
      <c r="DU87" s="1346"/>
      <c r="DV87" s="1346"/>
      <c r="DW87" s="1346"/>
      <c r="DX87" s="1346"/>
      <c r="DY87" s="1346"/>
      <c r="DZ87" s="1346">
        <v>1</v>
      </c>
      <c r="EA87" s="1346"/>
      <c r="EB87" s="1346"/>
      <c r="EC87" s="1346">
        <v>1</v>
      </c>
      <c r="ED87" s="1393"/>
      <c r="EE87" s="1391">
        <v>1</v>
      </c>
      <c r="EF87" s="1389"/>
      <c r="EG87" s="1346"/>
      <c r="EH87" s="1346"/>
      <c r="EI87" s="1346"/>
      <c r="EJ87" s="1455"/>
      <c r="EK87" s="1346"/>
      <c r="EL87" s="1346"/>
      <c r="EM87" s="1346"/>
      <c r="EN87" s="1346"/>
      <c r="EO87" s="1346"/>
      <c r="EP87" s="1392"/>
      <c r="EQ87" s="1346"/>
      <c r="ER87" s="1346">
        <v>1</v>
      </c>
      <c r="ES87" s="1346"/>
      <c r="ET87" s="1346"/>
      <c r="EU87" s="1504"/>
      <c r="EV87" s="1504"/>
      <c r="EW87" s="1346"/>
      <c r="EX87" s="1346"/>
      <c r="EY87" s="1346"/>
      <c r="EZ87" s="1392"/>
      <c r="FA87" s="1392"/>
      <c r="FB87" s="1392"/>
      <c r="FC87" s="1392"/>
      <c r="FD87" s="1391"/>
      <c r="FE87" s="1346"/>
      <c r="FF87" s="218">
        <f t="shared" si="20"/>
        <v>15</v>
      </c>
      <c r="FG87" s="396">
        <f t="shared" si="21"/>
        <v>0</v>
      </c>
      <c r="FH87" s="396">
        <f t="shared" si="22"/>
        <v>1</v>
      </c>
      <c r="FI87" s="396">
        <f t="shared" si="23"/>
        <v>1</v>
      </c>
      <c r="FJ87" s="396">
        <f t="shared" si="24"/>
        <v>0</v>
      </c>
      <c r="FK87" s="396">
        <f t="shared" si="25"/>
        <v>0</v>
      </c>
      <c r="FL87" s="1291">
        <f t="shared" si="26"/>
        <v>17</v>
      </c>
      <c r="FM87" s="1347" t="str">
        <f t="shared" si="27"/>
        <v/>
      </c>
      <c r="FN87" s="1347" t="str">
        <f t="shared" si="28"/>
        <v/>
      </c>
      <c r="FO87" s="1347" t="str">
        <f t="shared" si="29"/>
        <v/>
      </c>
      <c r="FP87" s="1347">
        <f t="shared" si="30"/>
        <v>1</v>
      </c>
      <c r="FQ87" s="1347" t="str">
        <f t="shared" si="31"/>
        <v/>
      </c>
      <c r="FR87" s="1347" t="str">
        <f t="shared" si="32"/>
        <v/>
      </c>
      <c r="FS87" s="1347" t="str">
        <f t="shared" si="33"/>
        <v/>
      </c>
      <c r="FT87" s="1347" t="str">
        <f t="shared" si="34"/>
        <v/>
      </c>
      <c r="FU87" s="1347" t="str">
        <f t="shared" si="35"/>
        <v/>
      </c>
      <c r="FV87" s="1347" t="str">
        <f t="shared" si="18"/>
        <v/>
      </c>
      <c r="FW87" s="1347" t="str">
        <f t="shared" si="19"/>
        <v/>
      </c>
    </row>
    <row r="88" spans="1:179" ht="16.5" thickBot="1" x14ac:dyDescent="0.3">
      <c r="A88" s="1338">
        <v>72</v>
      </c>
      <c r="B88" s="1152" t="s">
        <v>734</v>
      </c>
      <c r="C88" s="1389"/>
      <c r="D88" s="1346"/>
      <c r="E88" s="1400"/>
      <c r="F88" s="1514"/>
      <c r="G88" s="1346"/>
      <c r="H88" s="1390">
        <v>1</v>
      </c>
      <c r="I88" s="1390">
        <v>1</v>
      </c>
      <c r="J88" s="1390">
        <v>1</v>
      </c>
      <c r="K88" s="1390">
        <v>1</v>
      </c>
      <c r="L88" s="1346"/>
      <c r="M88" s="1346"/>
      <c r="N88" s="1346"/>
      <c r="O88" s="1346"/>
      <c r="P88" s="1400">
        <v>1</v>
      </c>
      <c r="Q88" s="1346"/>
      <c r="R88" s="1346"/>
      <c r="S88" s="1346"/>
      <c r="T88" s="1392">
        <v>1</v>
      </c>
      <c r="U88" s="1392">
        <v>1</v>
      </c>
      <c r="V88" s="1392">
        <v>1</v>
      </c>
      <c r="W88" s="1392">
        <v>1</v>
      </c>
      <c r="X88" s="1392">
        <v>1</v>
      </c>
      <c r="Y88" s="1392">
        <v>1</v>
      </c>
      <c r="Z88" s="1392">
        <v>1</v>
      </c>
      <c r="AA88" s="1392">
        <v>1</v>
      </c>
      <c r="AB88" s="1392"/>
      <c r="AC88" s="1393"/>
      <c r="AD88" s="1400"/>
      <c r="AE88" s="1346"/>
      <c r="AF88" s="1346"/>
      <c r="AG88" s="1346"/>
      <c r="AH88" s="1346"/>
      <c r="AI88" s="1346"/>
      <c r="AJ88" s="1346"/>
      <c r="AK88" s="1346">
        <v>1</v>
      </c>
      <c r="AL88" s="1346">
        <v>1</v>
      </c>
      <c r="AM88" s="1346"/>
      <c r="AN88" s="1346">
        <v>1</v>
      </c>
      <c r="AO88" s="1393"/>
      <c r="AP88" s="1391"/>
      <c r="AQ88" s="1346"/>
      <c r="AR88" s="1346"/>
      <c r="AS88" s="1346">
        <v>1</v>
      </c>
      <c r="AT88" s="1390">
        <v>1</v>
      </c>
      <c r="AU88" s="1346"/>
      <c r="AV88" s="1346"/>
      <c r="AW88" s="1390">
        <v>1</v>
      </c>
      <c r="AX88" s="1392"/>
      <c r="AY88" s="1392"/>
      <c r="AZ88" s="1392"/>
      <c r="BA88" s="1393"/>
      <c r="BB88" s="1346">
        <v>1</v>
      </c>
      <c r="BC88" s="1389"/>
      <c r="BD88" s="1346">
        <v>1</v>
      </c>
      <c r="BE88" s="1346"/>
      <c r="BF88" s="1346"/>
      <c r="BG88" s="1389"/>
      <c r="BH88" s="1504">
        <v>1</v>
      </c>
      <c r="BI88" s="1346"/>
      <c r="BJ88" s="1390">
        <v>1</v>
      </c>
      <c r="BK88" s="1393"/>
      <c r="BL88" s="1391"/>
      <c r="BM88" s="1346"/>
      <c r="BN88" s="1346">
        <v>1</v>
      </c>
      <c r="BO88" s="1504">
        <v>1</v>
      </c>
      <c r="BP88" s="1389">
        <v>1</v>
      </c>
      <c r="BQ88" s="1346"/>
      <c r="BR88" s="1346"/>
      <c r="BS88" s="1346"/>
      <c r="BT88" s="1346"/>
      <c r="BU88" s="1346"/>
      <c r="BV88" s="1346"/>
      <c r="BW88" s="1346"/>
      <c r="BX88" s="1346"/>
      <c r="BY88" s="1346"/>
      <c r="BZ88" s="1346"/>
      <c r="CA88" s="1346"/>
      <c r="CB88" s="1390">
        <v>1</v>
      </c>
      <c r="CC88" s="1346"/>
      <c r="CD88" s="1393"/>
      <c r="CE88" s="1391"/>
      <c r="CF88" s="1346"/>
      <c r="CG88" s="1346"/>
      <c r="CH88" s="1346"/>
      <c r="CI88" s="1346"/>
      <c r="CJ88" s="1346"/>
      <c r="CK88" s="1346"/>
      <c r="CL88" s="1346"/>
      <c r="CM88" s="1346">
        <v>1</v>
      </c>
      <c r="CN88" s="1346">
        <v>1</v>
      </c>
      <c r="CO88" s="1503">
        <v>1</v>
      </c>
      <c r="CP88" s="1391">
        <v>1</v>
      </c>
      <c r="CQ88" s="1346"/>
      <c r="CR88" s="1346"/>
      <c r="CS88" s="1392"/>
      <c r="CT88" s="1346"/>
      <c r="CU88" s="1390">
        <v>1</v>
      </c>
      <c r="CV88" s="1504"/>
      <c r="CW88" s="1346"/>
      <c r="CX88" s="1346">
        <v>1</v>
      </c>
      <c r="CY88" s="1346"/>
      <c r="CZ88" s="1346"/>
      <c r="DA88" s="1346"/>
      <c r="DB88" s="1391"/>
      <c r="DC88" s="1346"/>
      <c r="DD88" s="1346"/>
      <c r="DE88" s="1346"/>
      <c r="DF88" s="1346"/>
      <c r="DG88" s="1346"/>
      <c r="DH88" s="1392"/>
      <c r="DI88" s="1392"/>
      <c r="DJ88" s="1392"/>
      <c r="DK88" s="1392">
        <v>1</v>
      </c>
      <c r="DL88" s="1392">
        <v>1</v>
      </c>
      <c r="DM88" s="1392">
        <v>1</v>
      </c>
      <c r="DN88" s="1393"/>
      <c r="DO88" s="1391"/>
      <c r="DP88" s="1346">
        <v>1</v>
      </c>
      <c r="DQ88" s="1346"/>
      <c r="DR88" s="1564"/>
      <c r="DS88" s="1346"/>
      <c r="DT88" s="1346"/>
      <c r="DU88" s="1346"/>
      <c r="DV88" s="1390">
        <v>1</v>
      </c>
      <c r="DW88" s="1390">
        <v>1</v>
      </c>
      <c r="DX88" s="1390">
        <v>1</v>
      </c>
      <c r="DY88" s="1346"/>
      <c r="DZ88" s="1346"/>
      <c r="EA88" s="1346"/>
      <c r="EB88" s="1346"/>
      <c r="EC88" s="1346"/>
      <c r="ED88" s="1393">
        <v>1</v>
      </c>
      <c r="EE88" s="1391"/>
      <c r="EF88" s="1389"/>
      <c r="EG88" s="1392"/>
      <c r="EH88" s="1346"/>
      <c r="EI88" s="1346"/>
      <c r="EJ88" s="1455"/>
      <c r="EK88" s="1346"/>
      <c r="EL88" s="1346"/>
      <c r="EM88" s="1346"/>
      <c r="EN88" s="1346"/>
      <c r="EO88" s="1346"/>
      <c r="EP88" s="1392"/>
      <c r="EQ88" s="1346"/>
      <c r="ER88" s="1346"/>
      <c r="ES88" s="1346"/>
      <c r="ET88" s="1346"/>
      <c r="EU88" s="1504"/>
      <c r="EV88" s="1504"/>
      <c r="EW88" s="1346"/>
      <c r="EX88" s="1346"/>
      <c r="EY88" s="1346">
        <v>1</v>
      </c>
      <c r="EZ88" s="1392">
        <v>1</v>
      </c>
      <c r="FA88" s="1392">
        <v>1</v>
      </c>
      <c r="FB88" s="1392">
        <v>1</v>
      </c>
      <c r="FC88" s="1392">
        <v>1</v>
      </c>
      <c r="FD88" s="1391">
        <v>1</v>
      </c>
      <c r="FE88" s="1346">
        <v>1</v>
      </c>
      <c r="FF88" s="218">
        <f t="shared" si="20"/>
        <v>1</v>
      </c>
      <c r="FG88" s="396">
        <f t="shared" si="21"/>
        <v>14</v>
      </c>
      <c r="FH88" s="396">
        <f t="shared" si="22"/>
        <v>7</v>
      </c>
      <c r="FI88" s="396">
        <f t="shared" si="23"/>
        <v>3</v>
      </c>
      <c r="FJ88" s="396">
        <f t="shared" si="24"/>
        <v>0</v>
      </c>
      <c r="FK88" s="396">
        <f t="shared" si="25"/>
        <v>24</v>
      </c>
      <c r="FL88" s="1291">
        <f t="shared" si="26"/>
        <v>49</v>
      </c>
      <c r="FM88" s="1347" t="str">
        <f t="shared" si="27"/>
        <v/>
      </c>
      <c r="FN88" s="1347" t="str">
        <f t="shared" si="28"/>
        <v/>
      </c>
      <c r="FO88" s="1347" t="str">
        <f t="shared" si="29"/>
        <v/>
      </c>
      <c r="FP88" s="1347" t="str">
        <f t="shared" si="30"/>
        <v/>
      </c>
      <c r="FQ88" s="1347" t="str">
        <f t="shared" si="31"/>
        <v/>
      </c>
      <c r="FR88" s="1347" t="str">
        <f t="shared" si="32"/>
        <v/>
      </c>
      <c r="FS88" s="1347">
        <f t="shared" si="33"/>
        <v>1</v>
      </c>
      <c r="FT88" s="1347" t="str">
        <f t="shared" si="34"/>
        <v/>
      </c>
      <c r="FU88" s="1347" t="str">
        <f t="shared" si="35"/>
        <v/>
      </c>
      <c r="FV88" s="1347" t="str">
        <f t="shared" si="18"/>
        <v/>
      </c>
      <c r="FW88" s="1347" t="str">
        <f t="shared" si="19"/>
        <v/>
      </c>
    </row>
    <row r="89" spans="1:179" ht="16.5" thickBot="1" x14ac:dyDescent="0.3">
      <c r="A89" s="1338">
        <v>73</v>
      </c>
      <c r="B89" s="1152" t="s">
        <v>937</v>
      </c>
      <c r="C89" s="1412"/>
      <c r="D89" s="1395"/>
      <c r="E89" s="1400"/>
      <c r="F89" s="1514"/>
      <c r="G89" s="1395"/>
      <c r="H89" s="1395">
        <v>1</v>
      </c>
      <c r="I89" s="1395">
        <v>1</v>
      </c>
      <c r="J89" s="1395">
        <v>1</v>
      </c>
      <c r="K89" s="1395">
        <v>1</v>
      </c>
      <c r="L89" s="1395"/>
      <c r="M89" s="1395"/>
      <c r="N89" s="1395">
        <v>1</v>
      </c>
      <c r="O89" s="1395"/>
      <c r="P89" s="1400">
        <v>1</v>
      </c>
      <c r="Q89" s="1395"/>
      <c r="R89" s="1395"/>
      <c r="S89" s="1395"/>
      <c r="T89" s="1413">
        <v>1</v>
      </c>
      <c r="U89" s="1413">
        <v>1</v>
      </c>
      <c r="V89" s="1413">
        <v>1</v>
      </c>
      <c r="W89" s="1413">
        <v>1</v>
      </c>
      <c r="X89" s="1413">
        <v>1</v>
      </c>
      <c r="Y89" s="1413">
        <v>1</v>
      </c>
      <c r="Z89" s="1413">
        <v>1</v>
      </c>
      <c r="AA89" s="1413">
        <v>1</v>
      </c>
      <c r="AB89" s="1413"/>
      <c r="AC89" s="1398"/>
      <c r="AD89" s="1400"/>
      <c r="AE89" s="1395"/>
      <c r="AF89" s="1395"/>
      <c r="AG89" s="1395"/>
      <c r="AH89" s="1395"/>
      <c r="AI89" s="1395"/>
      <c r="AJ89" s="1395"/>
      <c r="AK89" s="1395">
        <v>1</v>
      </c>
      <c r="AL89" s="1397">
        <v>1</v>
      </c>
      <c r="AM89" s="1395"/>
      <c r="AN89" s="1395">
        <v>1</v>
      </c>
      <c r="AO89" s="1398">
        <v>1</v>
      </c>
      <c r="AP89" s="1414"/>
      <c r="AQ89" s="1395"/>
      <c r="AR89" s="1395"/>
      <c r="AS89" s="1397">
        <v>1</v>
      </c>
      <c r="AT89" s="1397">
        <v>1</v>
      </c>
      <c r="AU89" s="1395"/>
      <c r="AV89" s="1395"/>
      <c r="AW89" s="1413">
        <v>1</v>
      </c>
      <c r="AX89" s="1413"/>
      <c r="AY89" s="1413"/>
      <c r="AZ89" s="1415"/>
      <c r="BA89" s="1398"/>
      <c r="BB89" s="1395">
        <v>1</v>
      </c>
      <c r="BC89" s="1412"/>
      <c r="BD89" s="1395">
        <v>1</v>
      </c>
      <c r="BE89" s="1395"/>
      <c r="BF89" s="1395"/>
      <c r="BG89" s="1412"/>
      <c r="BH89" s="1504">
        <v>1</v>
      </c>
      <c r="BI89" s="1395"/>
      <c r="BJ89" s="1395">
        <v>1</v>
      </c>
      <c r="BK89" s="1398"/>
      <c r="BL89" s="1414"/>
      <c r="BM89" s="1395"/>
      <c r="BN89" s="1395">
        <v>1</v>
      </c>
      <c r="BO89" s="1504">
        <v>1</v>
      </c>
      <c r="BP89" s="1412"/>
      <c r="BQ89" s="1395"/>
      <c r="BR89" s="1395"/>
      <c r="BS89" s="1395"/>
      <c r="BT89" s="1395"/>
      <c r="BU89" s="1395"/>
      <c r="BV89" s="1395"/>
      <c r="BW89" s="1395"/>
      <c r="BX89" s="1395"/>
      <c r="BY89" s="1395"/>
      <c r="BZ89" s="1395"/>
      <c r="CA89" s="1395"/>
      <c r="CB89" s="1395">
        <v>1</v>
      </c>
      <c r="CC89" s="1395"/>
      <c r="CD89" s="1398"/>
      <c r="CE89" s="1414"/>
      <c r="CF89" s="1395"/>
      <c r="CG89" s="1395"/>
      <c r="CH89" s="1395"/>
      <c r="CI89" s="1395"/>
      <c r="CJ89" s="1395"/>
      <c r="CK89" s="1395"/>
      <c r="CL89" s="1395"/>
      <c r="CM89" s="1395">
        <v>1</v>
      </c>
      <c r="CN89" s="1397">
        <v>1</v>
      </c>
      <c r="CO89" s="1398">
        <v>1</v>
      </c>
      <c r="CP89" s="1414">
        <v>1</v>
      </c>
      <c r="CQ89" s="1413"/>
      <c r="CR89" s="1395"/>
      <c r="CS89" s="1413"/>
      <c r="CT89" s="1413"/>
      <c r="CU89" s="1413">
        <v>1</v>
      </c>
      <c r="CV89" s="1504"/>
      <c r="CW89" s="1413"/>
      <c r="CX89" s="1413">
        <v>1</v>
      </c>
      <c r="CY89" s="1413"/>
      <c r="CZ89" s="1413">
        <v>1</v>
      </c>
      <c r="DA89" s="1413"/>
      <c r="DB89" s="1424"/>
      <c r="DC89" s="1413"/>
      <c r="DD89" s="1413"/>
      <c r="DE89" s="1413"/>
      <c r="DF89" s="1413"/>
      <c r="DG89" s="1395"/>
      <c r="DH89" s="1413"/>
      <c r="DI89" s="1413"/>
      <c r="DJ89" s="1413"/>
      <c r="DK89" s="1413">
        <v>1</v>
      </c>
      <c r="DL89" s="1413">
        <v>1</v>
      </c>
      <c r="DM89" s="1413">
        <v>1</v>
      </c>
      <c r="DN89" s="1398"/>
      <c r="DO89" s="1521">
        <v>1</v>
      </c>
      <c r="DP89" s="1397">
        <v>1</v>
      </c>
      <c r="DQ89" s="1395"/>
      <c r="DR89" s="1564"/>
      <c r="DS89" s="1395"/>
      <c r="DT89" s="1413"/>
      <c r="DU89" s="1413">
        <v>1</v>
      </c>
      <c r="DV89" s="1413">
        <v>1</v>
      </c>
      <c r="DW89" s="1395">
        <v>1</v>
      </c>
      <c r="DX89" s="1395">
        <v>1</v>
      </c>
      <c r="DY89" s="1395"/>
      <c r="DZ89" s="1395"/>
      <c r="EA89" s="1395">
        <v>1</v>
      </c>
      <c r="EB89" s="1395">
        <v>1</v>
      </c>
      <c r="EC89" s="1395"/>
      <c r="ED89" s="1398">
        <v>1</v>
      </c>
      <c r="EE89" s="1414"/>
      <c r="EF89" s="1412"/>
      <c r="EG89" s="1412">
        <v>1</v>
      </c>
      <c r="EH89" s="1412">
        <v>1</v>
      </c>
      <c r="EI89" s="1410">
        <v>1</v>
      </c>
      <c r="EJ89" s="1455"/>
      <c r="EK89" s="1395"/>
      <c r="EL89" s="1395"/>
      <c r="EM89" s="1395"/>
      <c r="EN89" s="1395"/>
      <c r="EO89" s="1395"/>
      <c r="EP89" s="1395"/>
      <c r="EQ89" s="1395"/>
      <c r="ER89" s="1395"/>
      <c r="ES89" s="1395"/>
      <c r="ET89" s="1397"/>
      <c r="EU89" s="1504"/>
      <c r="EV89" s="1504"/>
      <c r="EW89" s="1395"/>
      <c r="EX89" s="1395"/>
      <c r="EY89" s="1395">
        <v>1</v>
      </c>
      <c r="EZ89" s="1413">
        <v>1</v>
      </c>
      <c r="FA89" s="1413">
        <v>1</v>
      </c>
      <c r="FB89" s="1413">
        <v>1</v>
      </c>
      <c r="FC89" s="1413">
        <v>1</v>
      </c>
      <c r="FD89" s="1414">
        <v>1</v>
      </c>
      <c r="FE89" s="1395">
        <v>1</v>
      </c>
      <c r="FF89" s="218">
        <f t="shared" si="20"/>
        <v>3</v>
      </c>
      <c r="FG89" s="396">
        <f t="shared" si="21"/>
        <v>17</v>
      </c>
      <c r="FH89" s="396">
        <f t="shared" si="22"/>
        <v>11</v>
      </c>
      <c r="FI89" s="396">
        <f t="shared" si="23"/>
        <v>3</v>
      </c>
      <c r="FJ89" s="396">
        <f t="shared" si="24"/>
        <v>0</v>
      </c>
      <c r="FK89" s="396">
        <f t="shared" si="25"/>
        <v>24</v>
      </c>
      <c r="FL89" s="1291">
        <f t="shared" si="26"/>
        <v>58</v>
      </c>
      <c r="FM89" s="1347" t="str">
        <f t="shared" si="27"/>
        <v/>
      </c>
      <c r="FN89" s="1347" t="str">
        <f t="shared" si="28"/>
        <v/>
      </c>
      <c r="FO89" s="1347" t="str">
        <f t="shared" si="29"/>
        <v/>
      </c>
      <c r="FP89" s="1347" t="str">
        <f t="shared" si="30"/>
        <v/>
      </c>
      <c r="FQ89" s="1347" t="str">
        <f t="shared" si="31"/>
        <v/>
      </c>
      <c r="FR89" s="1347" t="str">
        <f t="shared" si="32"/>
        <v/>
      </c>
      <c r="FS89" s="1347" t="str">
        <f t="shared" si="33"/>
        <v/>
      </c>
      <c r="FT89" s="1347">
        <f t="shared" si="34"/>
        <v>1</v>
      </c>
      <c r="FU89" s="1347" t="str">
        <f t="shared" si="35"/>
        <v/>
      </c>
      <c r="FV89" s="1347" t="str">
        <f t="shared" si="18"/>
        <v/>
      </c>
      <c r="FW89" s="1347" t="str">
        <f t="shared" si="19"/>
        <v/>
      </c>
    </row>
    <row r="90" spans="1:179" ht="16.5" thickBot="1" x14ac:dyDescent="0.3">
      <c r="A90" s="1338">
        <v>74</v>
      </c>
      <c r="B90" s="1152" t="s">
        <v>249</v>
      </c>
      <c r="C90" s="1288"/>
      <c r="D90" s="1346"/>
      <c r="E90" s="1400"/>
      <c r="F90" s="1514"/>
      <c r="G90" s="1346">
        <v>1</v>
      </c>
      <c r="H90" s="1346"/>
      <c r="I90" s="1346"/>
      <c r="J90" s="1346"/>
      <c r="K90" s="1346"/>
      <c r="L90" s="1346"/>
      <c r="M90" s="1346"/>
      <c r="N90" s="1346"/>
      <c r="O90" s="1346"/>
      <c r="P90" s="1400"/>
      <c r="Q90" s="1346"/>
      <c r="R90" s="1346"/>
      <c r="S90" s="1346"/>
      <c r="T90" s="1392"/>
      <c r="U90" s="1392"/>
      <c r="V90" s="1392"/>
      <c r="W90" s="1392"/>
      <c r="X90" s="1392"/>
      <c r="Y90" s="1392"/>
      <c r="Z90" s="1392"/>
      <c r="AA90" s="1392"/>
      <c r="AB90" s="1392"/>
      <c r="AC90" s="1393"/>
      <c r="AD90" s="1400"/>
      <c r="AE90" s="1346"/>
      <c r="AF90" s="1346">
        <v>1</v>
      </c>
      <c r="AG90" s="1346"/>
      <c r="AH90" s="1346">
        <v>1</v>
      </c>
      <c r="AI90" s="1346"/>
      <c r="AJ90" s="1346"/>
      <c r="AK90" s="1346"/>
      <c r="AL90" s="1346"/>
      <c r="AM90" s="1346"/>
      <c r="AN90" s="1346"/>
      <c r="AO90" s="1393"/>
      <c r="AP90" s="1391"/>
      <c r="AQ90" s="1346">
        <v>1</v>
      </c>
      <c r="AR90" s="1346"/>
      <c r="AS90" s="1346"/>
      <c r="AT90" s="1346"/>
      <c r="AU90" s="1346"/>
      <c r="AV90" s="1346">
        <v>1</v>
      </c>
      <c r="AW90" s="1392"/>
      <c r="AX90" s="1392">
        <v>1</v>
      </c>
      <c r="AY90" s="1392"/>
      <c r="AZ90" s="1392"/>
      <c r="BA90" s="1393">
        <v>1</v>
      </c>
      <c r="BB90" s="1346">
        <v>1</v>
      </c>
      <c r="BC90" s="1389"/>
      <c r="BD90" s="1346">
        <v>1</v>
      </c>
      <c r="BE90" s="1346"/>
      <c r="BF90" s="1346"/>
      <c r="BG90" s="1389"/>
      <c r="BH90" s="1504"/>
      <c r="BI90" s="1346"/>
      <c r="BJ90" s="1346"/>
      <c r="BK90" s="1393"/>
      <c r="BL90" s="1391"/>
      <c r="BM90" s="1346"/>
      <c r="BN90" s="1346"/>
      <c r="BO90" s="1504">
        <v>1</v>
      </c>
      <c r="BP90" s="1389">
        <v>1</v>
      </c>
      <c r="BQ90" s="1346"/>
      <c r="BR90" s="1346"/>
      <c r="BS90" s="1346"/>
      <c r="BT90" s="1346"/>
      <c r="BU90" s="1346"/>
      <c r="BV90" s="1346"/>
      <c r="BW90" s="1346"/>
      <c r="BX90" s="1346"/>
      <c r="BY90" s="1346"/>
      <c r="BZ90" s="1346"/>
      <c r="CA90" s="1346"/>
      <c r="CB90" s="1346"/>
      <c r="CC90" s="1346"/>
      <c r="CD90" s="1393">
        <v>1</v>
      </c>
      <c r="CE90" s="1391"/>
      <c r="CF90" s="1346"/>
      <c r="CG90" s="1346">
        <v>1</v>
      </c>
      <c r="CH90" s="1346"/>
      <c r="CI90" s="1346"/>
      <c r="CJ90" s="1346"/>
      <c r="CK90" s="1346"/>
      <c r="CL90" s="1346"/>
      <c r="CM90" s="1346">
        <v>1</v>
      </c>
      <c r="CN90" s="1346"/>
      <c r="CO90" s="1393"/>
      <c r="CP90" s="1391"/>
      <c r="CQ90" s="1346"/>
      <c r="CR90" s="1346"/>
      <c r="CS90" s="1392"/>
      <c r="CT90" s="1346"/>
      <c r="CU90" s="1346">
        <v>1</v>
      </c>
      <c r="CV90" s="1504"/>
      <c r="CW90" s="1346"/>
      <c r="CX90" s="1346"/>
      <c r="CY90" s="1346"/>
      <c r="CZ90" s="1346">
        <v>1</v>
      </c>
      <c r="DA90" s="1346">
        <v>1</v>
      </c>
      <c r="DB90" s="1391"/>
      <c r="DC90" s="1346">
        <v>1</v>
      </c>
      <c r="DD90" s="1346">
        <v>1</v>
      </c>
      <c r="DE90" s="1346"/>
      <c r="DF90" s="1346"/>
      <c r="DG90" s="1346"/>
      <c r="DH90" s="1392"/>
      <c r="DI90" s="1392"/>
      <c r="DJ90" s="1392"/>
      <c r="DK90" s="1392">
        <v>1</v>
      </c>
      <c r="DL90" s="1392"/>
      <c r="DM90" s="1392"/>
      <c r="DN90" s="1393"/>
      <c r="DO90" s="1391"/>
      <c r="DP90" s="1346">
        <v>1</v>
      </c>
      <c r="DQ90" s="1346"/>
      <c r="DR90" s="1564"/>
      <c r="DS90" s="1346"/>
      <c r="DT90" s="1346">
        <v>1</v>
      </c>
      <c r="DU90" s="1346"/>
      <c r="DV90" s="1346">
        <v>1</v>
      </c>
      <c r="DW90" s="1346">
        <v>1</v>
      </c>
      <c r="DX90" s="1346">
        <v>1</v>
      </c>
      <c r="DY90" s="1346"/>
      <c r="DZ90" s="1346"/>
      <c r="EA90" s="1346"/>
      <c r="EB90" s="1346"/>
      <c r="EC90" s="1346"/>
      <c r="ED90" s="1393"/>
      <c r="EE90" s="1391"/>
      <c r="EF90" s="1389"/>
      <c r="EG90" s="1346"/>
      <c r="EH90" s="1346"/>
      <c r="EI90" s="1346"/>
      <c r="EJ90" s="1455"/>
      <c r="EK90" s="1346"/>
      <c r="EL90" s="1346"/>
      <c r="EM90" s="1346"/>
      <c r="EN90" s="1346"/>
      <c r="EO90" s="1346"/>
      <c r="EP90" s="1392"/>
      <c r="EQ90" s="1346"/>
      <c r="ER90" s="1346"/>
      <c r="ES90" s="1346"/>
      <c r="ET90" s="1346"/>
      <c r="EU90" s="1504"/>
      <c r="EV90" s="1504"/>
      <c r="EW90" s="1346"/>
      <c r="EX90" s="1346"/>
      <c r="EY90" s="1346"/>
      <c r="EZ90" s="1392"/>
      <c r="FA90" s="1392"/>
      <c r="FB90" s="1392"/>
      <c r="FC90" s="1392"/>
      <c r="FD90" s="1391"/>
      <c r="FE90" s="1346"/>
      <c r="FF90" s="218">
        <f t="shared" si="20"/>
        <v>0</v>
      </c>
      <c r="FG90" s="396">
        <f t="shared" si="21"/>
        <v>16</v>
      </c>
      <c r="FH90" s="396">
        <f t="shared" si="22"/>
        <v>5</v>
      </c>
      <c r="FI90" s="396">
        <f t="shared" si="23"/>
        <v>1</v>
      </c>
      <c r="FJ90" s="396">
        <f t="shared" si="24"/>
        <v>0</v>
      </c>
      <c r="FK90" s="396">
        <f t="shared" si="25"/>
        <v>3</v>
      </c>
      <c r="FL90" s="1291">
        <f t="shared" si="26"/>
        <v>25</v>
      </c>
      <c r="FM90" s="1347" t="str">
        <f t="shared" si="27"/>
        <v/>
      </c>
      <c r="FN90" s="1347" t="str">
        <f t="shared" si="28"/>
        <v/>
      </c>
      <c r="FO90" s="1347" t="str">
        <f t="shared" si="29"/>
        <v/>
      </c>
      <c r="FP90" s="1347" t="str">
        <f t="shared" si="30"/>
        <v/>
      </c>
      <c r="FQ90" s="1347">
        <f t="shared" si="31"/>
        <v>1</v>
      </c>
      <c r="FR90" s="1347" t="str">
        <f t="shared" si="32"/>
        <v/>
      </c>
      <c r="FS90" s="1347" t="str">
        <f t="shared" si="33"/>
        <v/>
      </c>
      <c r="FT90" s="1347" t="str">
        <f t="shared" si="34"/>
        <v/>
      </c>
      <c r="FU90" s="1347" t="str">
        <f t="shared" si="35"/>
        <v/>
      </c>
      <c r="FV90" s="1347" t="str">
        <f t="shared" si="18"/>
        <v/>
      </c>
      <c r="FW90" s="1347" t="str">
        <f t="shared" si="19"/>
        <v/>
      </c>
    </row>
    <row r="91" spans="1:179" ht="16.5" thickBot="1" x14ac:dyDescent="0.3">
      <c r="A91" s="1338">
        <v>75</v>
      </c>
      <c r="B91" s="1152" t="s">
        <v>943</v>
      </c>
      <c r="C91" s="1288"/>
      <c r="D91" s="1346"/>
      <c r="E91" s="1400"/>
      <c r="F91" s="1514"/>
      <c r="G91" s="1346"/>
      <c r="H91" s="1346"/>
      <c r="I91" s="1346"/>
      <c r="J91" s="1346"/>
      <c r="K91" s="1346"/>
      <c r="L91" s="1346"/>
      <c r="M91" s="1346"/>
      <c r="N91" s="1346"/>
      <c r="O91" s="1346"/>
      <c r="P91" s="1400"/>
      <c r="Q91" s="1346"/>
      <c r="R91" s="1346"/>
      <c r="S91" s="1346"/>
      <c r="T91" s="1392"/>
      <c r="U91" s="1392"/>
      <c r="V91" s="1392"/>
      <c r="W91" s="1392"/>
      <c r="X91" s="1392"/>
      <c r="Y91" s="1392"/>
      <c r="Z91" s="1392"/>
      <c r="AA91" s="1392"/>
      <c r="AB91" s="1392"/>
      <c r="AC91" s="1393"/>
      <c r="AD91" s="1400"/>
      <c r="AE91" s="1346"/>
      <c r="AF91" s="1390">
        <v>1</v>
      </c>
      <c r="AG91" s="1346"/>
      <c r="AH91" s="1390">
        <v>1</v>
      </c>
      <c r="AI91" s="1346"/>
      <c r="AJ91" s="1346"/>
      <c r="AK91" s="1346"/>
      <c r="AL91" s="1346"/>
      <c r="AM91" s="1346"/>
      <c r="AN91" s="1346"/>
      <c r="AO91" s="1393"/>
      <c r="AP91" s="1391"/>
      <c r="AQ91" s="1390">
        <v>1</v>
      </c>
      <c r="AR91" s="1346"/>
      <c r="AS91" s="1346"/>
      <c r="AT91" s="1346"/>
      <c r="AU91" s="1346"/>
      <c r="AV91" s="1390">
        <v>1</v>
      </c>
      <c r="AW91" s="1392"/>
      <c r="AX91" s="1392"/>
      <c r="AY91" s="1392"/>
      <c r="AZ91" s="1392"/>
      <c r="BA91" s="1503">
        <v>1</v>
      </c>
      <c r="BB91" s="1390">
        <v>1</v>
      </c>
      <c r="BC91" s="1389"/>
      <c r="BD91" s="1410">
        <v>1</v>
      </c>
      <c r="BE91" s="1346"/>
      <c r="BF91" s="1346"/>
      <c r="BG91" s="1389"/>
      <c r="BH91" s="1504"/>
      <c r="BI91" s="1346"/>
      <c r="BJ91" s="1346"/>
      <c r="BK91" s="1393"/>
      <c r="BL91" s="1391"/>
      <c r="BM91" s="1346"/>
      <c r="BN91" s="1346"/>
      <c r="BO91" s="1504">
        <v>1</v>
      </c>
      <c r="BP91" s="1390">
        <v>1</v>
      </c>
      <c r="BQ91" s="1346"/>
      <c r="BR91" s="1346"/>
      <c r="BS91" s="1397"/>
      <c r="BT91" s="1346"/>
      <c r="BU91" s="1346"/>
      <c r="BV91" s="1346"/>
      <c r="BW91" s="1346"/>
      <c r="BX91" s="1346"/>
      <c r="BY91" s="1346"/>
      <c r="BZ91" s="1346"/>
      <c r="CA91" s="1346"/>
      <c r="CB91" s="1346"/>
      <c r="CC91" s="1346"/>
      <c r="CD91" s="1393">
        <v>1</v>
      </c>
      <c r="CE91" s="1391"/>
      <c r="CF91" s="1346"/>
      <c r="CG91" s="1390">
        <v>1</v>
      </c>
      <c r="CH91" s="1346"/>
      <c r="CI91" s="1346"/>
      <c r="CJ91" s="1346"/>
      <c r="CK91" s="1346"/>
      <c r="CL91" s="1346"/>
      <c r="CM91" s="1390">
        <v>1</v>
      </c>
      <c r="CN91" s="1346"/>
      <c r="CO91" s="1393"/>
      <c r="CP91" s="1391"/>
      <c r="CQ91" s="1346"/>
      <c r="CR91" s="1346"/>
      <c r="CS91" s="1392"/>
      <c r="CT91" s="1346"/>
      <c r="CU91" s="1346">
        <v>1</v>
      </c>
      <c r="CV91" s="1504"/>
      <c r="CW91" s="1346"/>
      <c r="CX91" s="1346"/>
      <c r="CY91" s="1346"/>
      <c r="CZ91" s="1346">
        <v>1</v>
      </c>
      <c r="DA91" s="1346">
        <v>1</v>
      </c>
      <c r="DB91" s="1391"/>
      <c r="DC91" s="1390">
        <v>1</v>
      </c>
      <c r="DD91" s="1346">
        <v>1</v>
      </c>
      <c r="DE91" s="1346"/>
      <c r="DF91" s="1346"/>
      <c r="DG91" s="1346"/>
      <c r="DH91" s="1392"/>
      <c r="DI91" s="1392"/>
      <c r="DJ91" s="1392"/>
      <c r="DK91" s="1392">
        <v>1</v>
      </c>
      <c r="DL91" s="1392"/>
      <c r="DM91" s="1392"/>
      <c r="DN91" s="1393"/>
      <c r="DO91" s="1391"/>
      <c r="DP91" s="1346">
        <v>1</v>
      </c>
      <c r="DQ91" s="1346"/>
      <c r="DR91" s="1564"/>
      <c r="DS91" s="1346"/>
      <c r="DT91" s="1390">
        <v>1</v>
      </c>
      <c r="DU91" s="1346"/>
      <c r="DV91" s="1410">
        <v>1</v>
      </c>
      <c r="DW91" s="1410">
        <v>1</v>
      </c>
      <c r="DX91" s="1410">
        <v>1</v>
      </c>
      <c r="DY91" s="1346"/>
      <c r="DZ91" s="1346"/>
      <c r="EA91" s="1346"/>
      <c r="EB91" s="1346"/>
      <c r="EC91" s="1346"/>
      <c r="ED91" s="1393"/>
      <c r="EE91" s="1391"/>
      <c r="EF91" s="1389"/>
      <c r="EG91" s="1346"/>
      <c r="EH91" s="1346"/>
      <c r="EI91" s="1346"/>
      <c r="EJ91" s="1455"/>
      <c r="EK91" s="1346"/>
      <c r="EL91" s="1346"/>
      <c r="EM91" s="1346"/>
      <c r="EN91" s="1346"/>
      <c r="EO91" s="1346"/>
      <c r="EP91" s="1392"/>
      <c r="EQ91" s="1346"/>
      <c r="ER91" s="1346"/>
      <c r="ES91" s="1346"/>
      <c r="ET91" s="1346"/>
      <c r="EU91" s="1504"/>
      <c r="EV91" s="1504"/>
      <c r="EW91" s="1346"/>
      <c r="EX91" s="1346"/>
      <c r="EY91" s="1346"/>
      <c r="EZ91" s="1392"/>
      <c r="FA91" s="1392"/>
      <c r="FB91" s="1392"/>
      <c r="FC91" s="1393"/>
      <c r="FD91" s="1391"/>
      <c r="FE91" s="1392"/>
      <c r="FF91" s="218">
        <f t="shared" si="20"/>
        <v>0</v>
      </c>
      <c r="FG91" s="396">
        <f t="shared" si="21"/>
        <v>14</v>
      </c>
      <c r="FH91" s="396">
        <f t="shared" si="22"/>
        <v>5</v>
      </c>
      <c r="FI91" s="396">
        <f t="shared" si="23"/>
        <v>1</v>
      </c>
      <c r="FJ91" s="396">
        <f t="shared" si="24"/>
        <v>0</v>
      </c>
      <c r="FK91" s="396">
        <f t="shared" si="25"/>
        <v>3</v>
      </c>
      <c r="FL91" s="1291">
        <f t="shared" si="26"/>
        <v>23</v>
      </c>
      <c r="FM91" s="1347" t="str">
        <f t="shared" si="27"/>
        <v/>
      </c>
      <c r="FN91" s="1347" t="str">
        <f t="shared" si="28"/>
        <v/>
      </c>
      <c r="FO91" s="1347" t="str">
        <f t="shared" si="29"/>
        <v/>
      </c>
      <c r="FP91" s="1347" t="str">
        <f t="shared" si="30"/>
        <v/>
      </c>
      <c r="FQ91" s="1347">
        <f t="shared" si="31"/>
        <v>1</v>
      </c>
      <c r="FR91" s="1347" t="str">
        <f t="shared" si="32"/>
        <v/>
      </c>
      <c r="FS91" s="1347" t="str">
        <f t="shared" si="33"/>
        <v/>
      </c>
      <c r="FT91" s="1347" t="str">
        <f t="shared" si="34"/>
        <v/>
      </c>
      <c r="FU91" s="1347" t="str">
        <f t="shared" si="35"/>
        <v/>
      </c>
      <c r="FV91" s="1347" t="str">
        <f t="shared" si="18"/>
        <v/>
      </c>
      <c r="FW91" s="1347" t="str">
        <f t="shared" si="19"/>
        <v/>
      </c>
    </row>
    <row r="92" spans="1:179" ht="16.5" thickBot="1" x14ac:dyDescent="0.3">
      <c r="A92" s="1338">
        <v>76</v>
      </c>
      <c r="B92" s="1152" t="s">
        <v>451</v>
      </c>
      <c r="C92" s="1288"/>
      <c r="D92" s="1346"/>
      <c r="E92" s="1400"/>
      <c r="F92" s="1514"/>
      <c r="G92" s="1346"/>
      <c r="H92" s="1346"/>
      <c r="I92" s="1346"/>
      <c r="J92" s="1346"/>
      <c r="K92" s="1346"/>
      <c r="L92" s="1346"/>
      <c r="M92" s="1346"/>
      <c r="N92" s="1346"/>
      <c r="O92" s="1346"/>
      <c r="P92" s="1400"/>
      <c r="Q92" s="1346"/>
      <c r="R92" s="1346"/>
      <c r="S92" s="1346"/>
      <c r="T92" s="1392">
        <v>1</v>
      </c>
      <c r="U92" s="1392">
        <v>1</v>
      </c>
      <c r="V92" s="1392">
        <v>1</v>
      </c>
      <c r="W92" s="1392">
        <v>1</v>
      </c>
      <c r="X92" s="1392">
        <v>1</v>
      </c>
      <c r="Y92" s="1392">
        <v>1</v>
      </c>
      <c r="Z92" s="1392">
        <v>1</v>
      </c>
      <c r="AA92" s="1392">
        <v>1</v>
      </c>
      <c r="AB92" s="1392"/>
      <c r="AC92" s="1393"/>
      <c r="AD92" s="1400"/>
      <c r="AE92" s="1346"/>
      <c r="AF92" s="1346"/>
      <c r="AG92" s="1346"/>
      <c r="AH92" s="1346"/>
      <c r="AI92" s="1346"/>
      <c r="AJ92" s="1346"/>
      <c r="AK92" s="1346"/>
      <c r="AL92" s="1346"/>
      <c r="AM92" s="1346"/>
      <c r="AN92" s="1346"/>
      <c r="AO92" s="1393"/>
      <c r="AP92" s="1391"/>
      <c r="AQ92" s="1346"/>
      <c r="AR92" s="1346"/>
      <c r="AS92" s="1346"/>
      <c r="AT92" s="1346"/>
      <c r="AU92" s="1346"/>
      <c r="AV92" s="1346"/>
      <c r="AW92" s="1392"/>
      <c r="AX92" s="1392"/>
      <c r="AY92" s="1392"/>
      <c r="AZ92" s="1392"/>
      <c r="BA92" s="1393"/>
      <c r="BB92" s="1346"/>
      <c r="BC92" s="1389"/>
      <c r="BD92" s="1346"/>
      <c r="BE92" s="1346"/>
      <c r="BF92" s="1346"/>
      <c r="BG92" s="1389"/>
      <c r="BH92" s="1504">
        <v>1</v>
      </c>
      <c r="BI92" s="1346"/>
      <c r="BJ92" s="1346"/>
      <c r="BK92" s="1393"/>
      <c r="BL92" s="1391"/>
      <c r="BM92" s="1346"/>
      <c r="BN92" s="1346"/>
      <c r="BO92" s="1504">
        <v>1</v>
      </c>
      <c r="BP92" s="1389"/>
      <c r="BQ92" s="1346">
        <v>1</v>
      </c>
      <c r="BR92" s="1346"/>
      <c r="BS92" s="1346"/>
      <c r="BT92" s="1346"/>
      <c r="BU92" s="1346"/>
      <c r="BV92" s="1346"/>
      <c r="BW92" s="1346"/>
      <c r="BX92" s="1346"/>
      <c r="BY92" s="1346"/>
      <c r="BZ92" s="1346"/>
      <c r="CA92" s="1346"/>
      <c r="CB92" s="1346"/>
      <c r="CC92" s="1346"/>
      <c r="CD92" s="1393"/>
      <c r="CE92" s="1391"/>
      <c r="CF92" s="1346"/>
      <c r="CG92" s="1346"/>
      <c r="CH92" s="1346"/>
      <c r="CI92" s="1346"/>
      <c r="CJ92" s="1346"/>
      <c r="CK92" s="1346"/>
      <c r="CL92" s="1346"/>
      <c r="CM92" s="1346"/>
      <c r="CN92" s="1346"/>
      <c r="CO92" s="1393"/>
      <c r="CP92" s="1391"/>
      <c r="CQ92" s="1346"/>
      <c r="CR92" s="1346"/>
      <c r="CS92" s="1392"/>
      <c r="CT92" s="1346"/>
      <c r="CU92" s="1346"/>
      <c r="CV92" s="1504"/>
      <c r="CW92" s="1346"/>
      <c r="CX92" s="1346"/>
      <c r="CY92" s="1346">
        <v>1</v>
      </c>
      <c r="CZ92" s="1346"/>
      <c r="DA92" s="1346"/>
      <c r="DB92" s="1391"/>
      <c r="DC92" s="1346"/>
      <c r="DD92" s="1346"/>
      <c r="DE92" s="1346"/>
      <c r="DF92" s="1346"/>
      <c r="DG92" s="1346"/>
      <c r="DH92" s="1392"/>
      <c r="DI92" s="1392"/>
      <c r="DJ92" s="1392"/>
      <c r="DK92" s="1392"/>
      <c r="DL92" s="1392"/>
      <c r="DM92" s="1392"/>
      <c r="DN92" s="1393"/>
      <c r="DO92" s="1391"/>
      <c r="DP92" s="1346"/>
      <c r="DQ92" s="1346"/>
      <c r="DR92" s="1564"/>
      <c r="DS92" s="1346"/>
      <c r="DT92" s="1346"/>
      <c r="DU92" s="1346"/>
      <c r="DV92" s="1346"/>
      <c r="DW92" s="1346"/>
      <c r="DX92" s="1346"/>
      <c r="DY92" s="1346"/>
      <c r="DZ92" s="1346"/>
      <c r="EA92" s="1346"/>
      <c r="EB92" s="1346"/>
      <c r="EC92" s="1346"/>
      <c r="ED92" s="1393"/>
      <c r="EE92" s="1391"/>
      <c r="EF92" s="1389"/>
      <c r="EG92" s="1346"/>
      <c r="EH92" s="1346"/>
      <c r="EI92" s="1346"/>
      <c r="EJ92" s="1455"/>
      <c r="EK92" s="1346"/>
      <c r="EL92" s="1346"/>
      <c r="EM92" s="1346"/>
      <c r="EN92" s="1346"/>
      <c r="EO92" s="1346"/>
      <c r="EP92" s="1392"/>
      <c r="EQ92" s="1346"/>
      <c r="ER92" s="1346"/>
      <c r="ES92" s="1346"/>
      <c r="ET92" s="1346"/>
      <c r="EU92" s="1504"/>
      <c r="EV92" s="1504"/>
      <c r="EW92" s="1346"/>
      <c r="EX92" s="1346"/>
      <c r="EY92" s="1346"/>
      <c r="EZ92" s="1392"/>
      <c r="FA92" s="1392"/>
      <c r="FB92" s="1392"/>
      <c r="FC92" s="1392"/>
      <c r="FD92" s="1391"/>
      <c r="FE92" s="1346"/>
      <c r="FF92" s="218">
        <f t="shared" si="20"/>
        <v>0</v>
      </c>
      <c r="FG92" s="396">
        <f t="shared" si="21"/>
        <v>0</v>
      </c>
      <c r="FH92" s="396">
        <f t="shared" si="22"/>
        <v>3</v>
      </c>
      <c r="FI92" s="396">
        <f t="shared" si="23"/>
        <v>2</v>
      </c>
      <c r="FJ92" s="396">
        <f t="shared" si="24"/>
        <v>0</v>
      </c>
      <c r="FK92" s="396">
        <f t="shared" si="25"/>
        <v>8</v>
      </c>
      <c r="FL92" s="1291">
        <f t="shared" si="26"/>
        <v>13</v>
      </c>
      <c r="FM92" s="1347" t="str">
        <f t="shared" si="27"/>
        <v/>
      </c>
      <c r="FN92" s="1347" t="str">
        <f t="shared" si="28"/>
        <v/>
      </c>
      <c r="FO92" s="1347" t="str">
        <f t="shared" si="29"/>
        <v/>
      </c>
      <c r="FP92" s="1347">
        <f t="shared" si="30"/>
        <v>1</v>
      </c>
      <c r="FQ92" s="1347" t="str">
        <f t="shared" si="31"/>
        <v/>
      </c>
      <c r="FR92" s="1347" t="str">
        <f t="shared" si="32"/>
        <v/>
      </c>
      <c r="FS92" s="1347" t="str">
        <f t="shared" si="33"/>
        <v/>
      </c>
      <c r="FT92" s="1347" t="str">
        <f t="shared" si="34"/>
        <v/>
      </c>
      <c r="FU92" s="1347" t="str">
        <f t="shared" si="35"/>
        <v/>
      </c>
      <c r="FV92" s="1347" t="str">
        <f t="shared" si="18"/>
        <v/>
      </c>
      <c r="FW92" s="1347" t="str">
        <f t="shared" si="19"/>
        <v/>
      </c>
    </row>
    <row r="93" spans="1:179" ht="16.5" thickBot="1" x14ac:dyDescent="0.3">
      <c r="A93" s="1338">
        <v>77</v>
      </c>
      <c r="B93" s="1152" t="s">
        <v>1496</v>
      </c>
      <c r="C93" s="1288">
        <v>1</v>
      </c>
      <c r="D93" s="1346"/>
      <c r="E93" s="1400"/>
      <c r="F93" s="1514"/>
      <c r="G93" s="1346"/>
      <c r="H93" s="1346"/>
      <c r="I93" s="1346"/>
      <c r="J93" s="1346"/>
      <c r="K93" s="1346"/>
      <c r="L93" s="1346"/>
      <c r="M93" s="1346"/>
      <c r="N93" s="1346"/>
      <c r="O93" s="1346"/>
      <c r="P93" s="1400"/>
      <c r="Q93" s="1346"/>
      <c r="R93" s="1346"/>
      <c r="S93" s="1346"/>
      <c r="T93" s="1392">
        <v>1</v>
      </c>
      <c r="U93" s="1392">
        <v>1</v>
      </c>
      <c r="V93" s="1392">
        <v>1</v>
      </c>
      <c r="W93" s="1392">
        <v>1</v>
      </c>
      <c r="X93" s="1392">
        <v>1</v>
      </c>
      <c r="Y93" s="1392">
        <v>1</v>
      </c>
      <c r="Z93" s="1392">
        <v>1</v>
      </c>
      <c r="AA93" s="1392">
        <v>1</v>
      </c>
      <c r="AB93" s="1392"/>
      <c r="AC93" s="1393"/>
      <c r="AD93" s="1400"/>
      <c r="AE93" s="1346"/>
      <c r="AF93" s="1399"/>
      <c r="AG93" s="1399"/>
      <c r="AH93" s="1346"/>
      <c r="AI93" s="1399"/>
      <c r="AJ93" s="1346"/>
      <c r="AK93" s="1346"/>
      <c r="AL93" s="1346"/>
      <c r="AM93" s="1346"/>
      <c r="AN93" s="1346"/>
      <c r="AO93" s="1393"/>
      <c r="AP93" s="1391"/>
      <c r="AQ93" s="1346"/>
      <c r="AR93" s="1346"/>
      <c r="AS93" s="1346"/>
      <c r="AT93" s="1346"/>
      <c r="AU93" s="1346"/>
      <c r="AV93" s="1346"/>
      <c r="AW93" s="1392"/>
      <c r="AX93" s="1392"/>
      <c r="AY93" s="1392"/>
      <c r="AZ93" s="1392"/>
      <c r="BA93" s="1393"/>
      <c r="BB93" s="1346"/>
      <c r="BC93" s="1389"/>
      <c r="BD93" s="1346"/>
      <c r="BE93" s="1346"/>
      <c r="BF93" s="1346"/>
      <c r="BG93" s="1389"/>
      <c r="BH93" s="1504">
        <v>1</v>
      </c>
      <c r="BI93" s="1346"/>
      <c r="BJ93" s="1346"/>
      <c r="BK93" s="1393"/>
      <c r="BL93" s="1391"/>
      <c r="BM93" s="1346"/>
      <c r="BN93" s="1346"/>
      <c r="BO93" s="1504">
        <v>1</v>
      </c>
      <c r="BP93" s="1389"/>
      <c r="BQ93" s="1390">
        <v>1</v>
      </c>
      <c r="BR93" s="1346"/>
      <c r="BS93" s="1346"/>
      <c r="BT93" s="1346"/>
      <c r="BU93" s="1346"/>
      <c r="BV93" s="1346"/>
      <c r="BW93" s="1346"/>
      <c r="BX93" s="1346"/>
      <c r="BY93" s="1346"/>
      <c r="BZ93" s="1346"/>
      <c r="CA93" s="1346"/>
      <c r="CB93" s="1346"/>
      <c r="CC93" s="1346"/>
      <c r="CD93" s="1393"/>
      <c r="CE93" s="1391"/>
      <c r="CF93" s="1346"/>
      <c r="CG93" s="1346"/>
      <c r="CH93" s="1346"/>
      <c r="CI93" s="1346"/>
      <c r="CJ93" s="1346"/>
      <c r="CK93" s="1346"/>
      <c r="CL93" s="1346"/>
      <c r="CM93" s="1346"/>
      <c r="CN93" s="1346"/>
      <c r="CO93" s="1393"/>
      <c r="CP93" s="1391"/>
      <c r="CQ93" s="1346"/>
      <c r="CR93" s="1346"/>
      <c r="CS93" s="1392"/>
      <c r="CT93" s="1346"/>
      <c r="CU93" s="1346"/>
      <c r="CV93" s="1504"/>
      <c r="CW93" s="1346"/>
      <c r="CX93" s="1346"/>
      <c r="CY93" s="1390">
        <v>1</v>
      </c>
      <c r="CZ93" s="1346"/>
      <c r="DA93" s="1346"/>
      <c r="DB93" s="1391"/>
      <c r="DC93" s="1346"/>
      <c r="DD93" s="1346"/>
      <c r="DE93" s="1346"/>
      <c r="DF93" s="1346"/>
      <c r="DG93" s="1346"/>
      <c r="DH93" s="1392"/>
      <c r="DI93" s="1392"/>
      <c r="DJ93" s="1392"/>
      <c r="DK93" s="1392"/>
      <c r="DL93" s="1392"/>
      <c r="DM93" s="1392"/>
      <c r="DN93" s="1393"/>
      <c r="DO93" s="1391"/>
      <c r="DP93" s="1346"/>
      <c r="DQ93" s="1346"/>
      <c r="DR93" s="1564"/>
      <c r="DS93" s="1346"/>
      <c r="DT93" s="1346"/>
      <c r="DU93" s="1346"/>
      <c r="DV93" s="1346">
        <v>1</v>
      </c>
      <c r="DW93" s="1346">
        <v>1</v>
      </c>
      <c r="DX93" s="1346">
        <v>1</v>
      </c>
      <c r="DY93" s="1346"/>
      <c r="DZ93" s="1346"/>
      <c r="EA93" s="1346"/>
      <c r="EB93" s="1346"/>
      <c r="EC93" s="1346"/>
      <c r="ED93" s="1393"/>
      <c r="EE93" s="1391"/>
      <c r="EF93" s="1389"/>
      <c r="EG93" s="1346"/>
      <c r="EH93" s="1346"/>
      <c r="EI93" s="1346"/>
      <c r="EJ93" s="1455"/>
      <c r="EK93" s="1346"/>
      <c r="EL93" s="1346"/>
      <c r="EM93" s="1346">
        <v>1</v>
      </c>
      <c r="EN93" s="1346">
        <v>1</v>
      </c>
      <c r="EO93" s="1346">
        <v>1</v>
      </c>
      <c r="EP93" s="1392">
        <v>1</v>
      </c>
      <c r="EQ93" s="1346">
        <v>1</v>
      </c>
      <c r="ER93" s="1346"/>
      <c r="ES93" s="1346"/>
      <c r="ET93" s="1346"/>
      <c r="EU93" s="1504"/>
      <c r="EV93" s="1504"/>
      <c r="EW93" s="1346"/>
      <c r="EX93" s="1346"/>
      <c r="EY93" s="1346"/>
      <c r="EZ93" s="1392"/>
      <c r="FA93" s="1392"/>
      <c r="FB93" s="1392"/>
      <c r="FC93" s="1392"/>
      <c r="FD93" s="1391"/>
      <c r="FE93" s="1346"/>
      <c r="FF93" s="218">
        <f t="shared" si="20"/>
        <v>0</v>
      </c>
      <c r="FG93" s="396">
        <f t="shared" si="21"/>
        <v>0</v>
      </c>
      <c r="FH93" s="396">
        <f t="shared" si="22"/>
        <v>4</v>
      </c>
      <c r="FI93" s="396">
        <f t="shared" si="23"/>
        <v>2</v>
      </c>
      <c r="FJ93" s="396">
        <f t="shared" si="24"/>
        <v>0</v>
      </c>
      <c r="FK93" s="396">
        <f t="shared" si="25"/>
        <v>16</v>
      </c>
      <c r="FL93" s="1291">
        <f t="shared" si="26"/>
        <v>22</v>
      </c>
      <c r="FM93" s="1347" t="str">
        <f t="shared" si="27"/>
        <v/>
      </c>
      <c r="FN93" s="1347" t="str">
        <f t="shared" si="28"/>
        <v/>
      </c>
      <c r="FO93" s="1347" t="str">
        <f t="shared" si="29"/>
        <v/>
      </c>
      <c r="FP93" s="1347" t="str">
        <f t="shared" si="30"/>
        <v/>
      </c>
      <c r="FQ93" s="1347">
        <f t="shared" si="31"/>
        <v>1</v>
      </c>
      <c r="FR93" s="1347" t="str">
        <f t="shared" si="32"/>
        <v/>
      </c>
      <c r="FS93" s="1347" t="str">
        <f t="shared" si="33"/>
        <v/>
      </c>
      <c r="FT93" s="1347" t="str">
        <f t="shared" si="34"/>
        <v/>
      </c>
      <c r="FU93" s="1347" t="str">
        <f t="shared" si="35"/>
        <v/>
      </c>
      <c r="FV93" s="1347" t="str">
        <f t="shared" si="18"/>
        <v/>
      </c>
      <c r="FW93" s="1347" t="str">
        <f t="shared" si="19"/>
        <v/>
      </c>
    </row>
    <row r="94" spans="1:179" ht="16.5" thickBot="1" x14ac:dyDescent="0.3">
      <c r="A94" s="1338">
        <v>78</v>
      </c>
      <c r="B94" s="1343" t="s">
        <v>1779</v>
      </c>
      <c r="C94" s="1288"/>
      <c r="D94" s="1346"/>
      <c r="E94" s="1400"/>
      <c r="F94" s="1514"/>
      <c r="G94" s="1346"/>
      <c r="H94" s="1346"/>
      <c r="I94" s="1346"/>
      <c r="J94" s="1346"/>
      <c r="K94" s="1346"/>
      <c r="L94" s="1346"/>
      <c r="M94" s="1346"/>
      <c r="N94" s="1346"/>
      <c r="O94" s="1346"/>
      <c r="P94" s="1400"/>
      <c r="Q94" s="1346"/>
      <c r="R94" s="1346"/>
      <c r="S94" s="1346"/>
      <c r="T94" s="1392"/>
      <c r="U94" s="1392"/>
      <c r="V94" s="1392"/>
      <c r="W94" s="1392"/>
      <c r="X94" s="1392"/>
      <c r="Y94" s="1392"/>
      <c r="Z94" s="1392"/>
      <c r="AA94" s="1392"/>
      <c r="AB94" s="1392"/>
      <c r="AC94" s="1393"/>
      <c r="AD94" s="1400"/>
      <c r="AE94" s="1346"/>
      <c r="AF94" s="1399">
        <v>1</v>
      </c>
      <c r="AG94" s="1399"/>
      <c r="AH94" s="1346"/>
      <c r="AI94" s="1399"/>
      <c r="AJ94" s="1346"/>
      <c r="AK94" s="1346"/>
      <c r="AL94" s="1346"/>
      <c r="AM94" s="1346"/>
      <c r="AN94" s="1346"/>
      <c r="AO94" s="1393"/>
      <c r="AP94" s="1391"/>
      <c r="AQ94" s="1346"/>
      <c r="AR94" s="1346"/>
      <c r="AS94" s="1346"/>
      <c r="AT94" s="1346"/>
      <c r="AU94" s="1346"/>
      <c r="AV94" s="1346"/>
      <c r="AW94" s="1392"/>
      <c r="AX94" s="1392"/>
      <c r="AY94" s="1392"/>
      <c r="AZ94" s="1392"/>
      <c r="BA94" s="1393"/>
      <c r="BB94" s="1394"/>
      <c r="BC94" s="1389"/>
      <c r="BD94" s="1346"/>
      <c r="BE94" s="1346"/>
      <c r="BF94" s="1346"/>
      <c r="BG94" s="1389"/>
      <c r="BH94" s="1504"/>
      <c r="BI94" s="1346"/>
      <c r="BJ94" s="1346"/>
      <c r="BK94" s="1393"/>
      <c r="BL94" s="1391"/>
      <c r="BM94" s="1346"/>
      <c r="BN94" s="1346"/>
      <c r="BO94" s="1504">
        <v>1</v>
      </c>
      <c r="BP94" s="1389"/>
      <c r="BQ94" s="1346"/>
      <c r="BR94" s="1346"/>
      <c r="BS94" s="1346"/>
      <c r="BT94" s="1346"/>
      <c r="BU94" s="1346"/>
      <c r="BV94" s="1346"/>
      <c r="BW94" s="1346"/>
      <c r="BX94" s="1346"/>
      <c r="BY94" s="1346"/>
      <c r="BZ94" s="1346"/>
      <c r="CA94" s="1346"/>
      <c r="CB94" s="1346"/>
      <c r="CC94" s="1346"/>
      <c r="CD94" s="1393"/>
      <c r="CE94" s="1391"/>
      <c r="CF94" s="1346"/>
      <c r="CG94" s="1346"/>
      <c r="CH94" s="1346"/>
      <c r="CI94" s="1346"/>
      <c r="CJ94" s="1346"/>
      <c r="CK94" s="1346"/>
      <c r="CL94" s="1346"/>
      <c r="CM94" s="1346"/>
      <c r="CN94" s="1346"/>
      <c r="CO94" s="1393"/>
      <c r="CP94" s="1391"/>
      <c r="CQ94" s="1346"/>
      <c r="CR94" s="1346"/>
      <c r="CS94" s="1392"/>
      <c r="CT94" s="1346"/>
      <c r="CU94" s="1346"/>
      <c r="CV94" s="1504"/>
      <c r="CW94" s="1346"/>
      <c r="CX94" s="1346"/>
      <c r="CY94" s="1346"/>
      <c r="CZ94" s="1346"/>
      <c r="DA94" s="1346"/>
      <c r="DB94" s="1391"/>
      <c r="DC94" s="1346"/>
      <c r="DD94" s="1346"/>
      <c r="DE94" s="1346"/>
      <c r="DF94" s="1346"/>
      <c r="DG94" s="1346"/>
      <c r="DH94" s="1392"/>
      <c r="DI94" s="1392"/>
      <c r="DJ94" s="1392"/>
      <c r="DK94" s="1392"/>
      <c r="DL94" s="1392"/>
      <c r="DM94" s="1392"/>
      <c r="DN94" s="1393"/>
      <c r="DO94" s="1391"/>
      <c r="DP94" s="1346"/>
      <c r="DQ94" s="1346"/>
      <c r="DR94" s="1564"/>
      <c r="DS94" s="1346">
        <v>1</v>
      </c>
      <c r="DT94" s="1346"/>
      <c r="DU94" s="1346"/>
      <c r="DV94" s="1346"/>
      <c r="DW94" s="1346"/>
      <c r="DX94" s="1346"/>
      <c r="DY94" s="1346"/>
      <c r="DZ94" s="1346"/>
      <c r="EA94" s="1346"/>
      <c r="EB94" s="1346"/>
      <c r="EC94" s="1346"/>
      <c r="ED94" s="1393"/>
      <c r="EE94" s="1391"/>
      <c r="EF94" s="1389"/>
      <c r="EG94" s="1346"/>
      <c r="EH94" s="1346"/>
      <c r="EI94" s="1346"/>
      <c r="EJ94" s="1455"/>
      <c r="EK94" s="1346"/>
      <c r="EL94" s="1346"/>
      <c r="EM94" s="1346"/>
      <c r="EN94" s="1346"/>
      <c r="EO94" s="1346"/>
      <c r="EP94" s="1392"/>
      <c r="EQ94" s="1346"/>
      <c r="ER94" s="1346"/>
      <c r="ES94" s="1346"/>
      <c r="ET94" s="1346"/>
      <c r="EU94" s="1504"/>
      <c r="EV94" s="1504"/>
      <c r="EW94" s="1346"/>
      <c r="EX94" s="1346"/>
      <c r="EY94" s="1346"/>
      <c r="EZ94" s="1392"/>
      <c r="FA94" s="1392"/>
      <c r="FB94" s="1392"/>
      <c r="FC94" s="1392"/>
      <c r="FD94" s="1391"/>
      <c r="FE94" s="1346"/>
      <c r="FF94" s="218">
        <f t="shared" si="20"/>
        <v>1</v>
      </c>
      <c r="FG94" s="396">
        <f t="shared" si="21"/>
        <v>0</v>
      </c>
      <c r="FH94" s="396">
        <f t="shared" si="22"/>
        <v>1</v>
      </c>
      <c r="FI94" s="396">
        <f t="shared" si="23"/>
        <v>1</v>
      </c>
      <c r="FJ94" s="396">
        <f t="shared" si="24"/>
        <v>0</v>
      </c>
      <c r="FK94" s="396">
        <f t="shared" si="25"/>
        <v>0</v>
      </c>
      <c r="FL94" s="1291">
        <f t="shared" si="26"/>
        <v>3</v>
      </c>
      <c r="FM94" s="1347" t="str">
        <f t="shared" si="27"/>
        <v/>
      </c>
      <c r="FN94" s="1347">
        <f t="shared" si="28"/>
        <v>1</v>
      </c>
      <c r="FO94" s="1347" t="str">
        <f t="shared" si="29"/>
        <v/>
      </c>
      <c r="FP94" s="1347" t="str">
        <f t="shared" si="30"/>
        <v/>
      </c>
      <c r="FQ94" s="1347" t="str">
        <f t="shared" si="31"/>
        <v/>
      </c>
      <c r="FR94" s="1347" t="str">
        <f t="shared" si="32"/>
        <v/>
      </c>
      <c r="FS94" s="1347" t="str">
        <f t="shared" si="33"/>
        <v/>
      </c>
      <c r="FT94" s="1347" t="str">
        <f t="shared" si="34"/>
        <v/>
      </c>
      <c r="FU94" s="1347" t="str">
        <f t="shared" si="35"/>
        <v/>
      </c>
      <c r="FV94" s="1347" t="str">
        <f t="shared" si="18"/>
        <v/>
      </c>
      <c r="FW94" s="1347" t="str">
        <f t="shared" si="19"/>
        <v/>
      </c>
    </row>
    <row r="95" spans="1:179" ht="16.5" thickBot="1" x14ac:dyDescent="0.3">
      <c r="A95" s="1338">
        <v>79</v>
      </c>
      <c r="B95" s="1343" t="s">
        <v>1780</v>
      </c>
      <c r="C95" s="1288"/>
      <c r="D95" s="1346"/>
      <c r="E95" s="1400"/>
      <c r="F95" s="1514"/>
      <c r="G95" s="1346"/>
      <c r="H95" s="1346"/>
      <c r="I95" s="1346"/>
      <c r="J95" s="1346"/>
      <c r="K95" s="1346"/>
      <c r="L95" s="1346"/>
      <c r="M95" s="1346"/>
      <c r="N95" s="1346"/>
      <c r="O95" s="1346"/>
      <c r="P95" s="1400"/>
      <c r="Q95" s="1346"/>
      <c r="R95" s="1346"/>
      <c r="S95" s="1346"/>
      <c r="T95" s="1392"/>
      <c r="U95" s="1392"/>
      <c r="V95" s="1392"/>
      <c r="W95" s="1392"/>
      <c r="X95" s="1392"/>
      <c r="Y95" s="1392"/>
      <c r="Z95" s="1392"/>
      <c r="AA95" s="1392"/>
      <c r="AB95" s="1392"/>
      <c r="AC95" s="1393"/>
      <c r="AD95" s="1400"/>
      <c r="AE95" s="1346">
        <v>1</v>
      </c>
      <c r="AF95" s="1399"/>
      <c r="AG95" s="1399"/>
      <c r="AH95" s="1346"/>
      <c r="AI95" s="1399"/>
      <c r="AJ95" s="1346"/>
      <c r="AK95" s="1346"/>
      <c r="AL95" s="1346"/>
      <c r="AM95" s="1346"/>
      <c r="AN95" s="1346">
        <v>1</v>
      </c>
      <c r="AO95" s="1393"/>
      <c r="AP95" s="1391"/>
      <c r="AQ95" s="1346"/>
      <c r="AR95" s="1346"/>
      <c r="AS95" s="1346"/>
      <c r="AT95" s="1346"/>
      <c r="AU95" s="1346"/>
      <c r="AV95" s="1346"/>
      <c r="AW95" s="1392"/>
      <c r="AX95" s="1392"/>
      <c r="AY95" s="1392"/>
      <c r="AZ95" s="1392"/>
      <c r="BA95" s="1393"/>
      <c r="BB95" s="1394"/>
      <c r="BC95" s="1389"/>
      <c r="BD95" s="1346"/>
      <c r="BE95" s="1346"/>
      <c r="BF95" s="1346"/>
      <c r="BG95" s="1389"/>
      <c r="BH95" s="1504"/>
      <c r="BI95" s="1346"/>
      <c r="BJ95" s="1346"/>
      <c r="BK95" s="1393"/>
      <c r="BL95" s="1391"/>
      <c r="BM95" s="1346"/>
      <c r="BN95" s="1346"/>
      <c r="BO95" s="1504"/>
      <c r="BP95" s="1389">
        <v>1</v>
      </c>
      <c r="BQ95" s="1346"/>
      <c r="BR95" s="1346"/>
      <c r="BS95" s="1346"/>
      <c r="BT95" s="1346"/>
      <c r="BU95" s="1346"/>
      <c r="BV95" s="1346"/>
      <c r="BW95" s="1346"/>
      <c r="BX95" s="1346"/>
      <c r="BY95" s="1346"/>
      <c r="BZ95" s="1346"/>
      <c r="CA95" s="1346"/>
      <c r="CB95" s="1346">
        <v>1</v>
      </c>
      <c r="CC95" s="1346"/>
      <c r="CD95" s="1393"/>
      <c r="CE95" s="1391"/>
      <c r="CF95" s="1346"/>
      <c r="CG95" s="1346"/>
      <c r="CH95" s="1346"/>
      <c r="CI95" s="1346"/>
      <c r="CJ95" s="1346"/>
      <c r="CK95" s="1346"/>
      <c r="CL95" s="1346"/>
      <c r="CM95" s="1346"/>
      <c r="CN95" s="1346"/>
      <c r="CO95" s="1393">
        <v>1</v>
      </c>
      <c r="CP95" s="1391"/>
      <c r="CQ95" s="1346"/>
      <c r="CR95" s="1346"/>
      <c r="CS95" s="1392"/>
      <c r="CT95" s="1346"/>
      <c r="CU95" s="1346">
        <v>1</v>
      </c>
      <c r="CV95" s="1504"/>
      <c r="CW95" s="1346"/>
      <c r="CX95" s="1346"/>
      <c r="CY95" s="1346"/>
      <c r="CZ95" s="1346"/>
      <c r="DA95" s="1346"/>
      <c r="DB95" s="1391"/>
      <c r="DC95" s="1346"/>
      <c r="DD95" s="1346"/>
      <c r="DE95" s="1346">
        <v>1</v>
      </c>
      <c r="DF95" s="1346"/>
      <c r="DG95" s="1346"/>
      <c r="DH95" s="1392"/>
      <c r="DI95" s="1392"/>
      <c r="DJ95" s="1392"/>
      <c r="DK95" s="1392"/>
      <c r="DL95" s="1392"/>
      <c r="DM95" s="1392"/>
      <c r="DN95" s="1393"/>
      <c r="DO95" s="1391"/>
      <c r="DP95" s="1346"/>
      <c r="DQ95" s="1346"/>
      <c r="DR95" s="1564"/>
      <c r="DS95" s="1346"/>
      <c r="DT95" s="1346"/>
      <c r="DU95" s="1390">
        <v>1</v>
      </c>
      <c r="DV95" s="1346">
        <v>1</v>
      </c>
      <c r="DW95" s="1346">
        <v>1</v>
      </c>
      <c r="DX95" s="1346">
        <v>1</v>
      </c>
      <c r="DY95" s="1346"/>
      <c r="DZ95" s="1346"/>
      <c r="EA95" s="1346"/>
      <c r="EB95" s="1346"/>
      <c r="EC95" s="1346"/>
      <c r="ED95" s="1393"/>
      <c r="EE95" s="1391"/>
      <c r="EF95" s="1389"/>
      <c r="EG95" s="1346"/>
      <c r="EH95" s="1346"/>
      <c r="EI95" s="1346"/>
      <c r="EJ95" s="1455"/>
      <c r="EK95" s="1346"/>
      <c r="EL95" s="1346"/>
      <c r="EM95" s="1346"/>
      <c r="EN95" s="1346"/>
      <c r="EO95" s="1346"/>
      <c r="EP95" s="1392"/>
      <c r="EQ95" s="1346"/>
      <c r="ER95" s="1346"/>
      <c r="ES95" s="1346"/>
      <c r="ET95" s="1346"/>
      <c r="EU95" s="1504"/>
      <c r="EV95" s="1504"/>
      <c r="EW95" s="1346"/>
      <c r="EX95" s="1346"/>
      <c r="EY95" s="1346"/>
      <c r="EZ95" s="1392"/>
      <c r="FA95" s="1392"/>
      <c r="FB95" s="1392"/>
      <c r="FC95" s="1392"/>
      <c r="FD95" s="1391"/>
      <c r="FE95" s="1346"/>
      <c r="FF95" s="218">
        <f t="shared" si="20"/>
        <v>0</v>
      </c>
      <c r="FG95" s="396">
        <f t="shared" si="21"/>
        <v>7</v>
      </c>
      <c r="FH95" s="396">
        <f t="shared" si="22"/>
        <v>1</v>
      </c>
      <c r="FI95" s="396">
        <f t="shared" si="23"/>
        <v>0</v>
      </c>
      <c r="FJ95" s="396">
        <f t="shared" si="24"/>
        <v>0</v>
      </c>
      <c r="FK95" s="396">
        <f t="shared" si="25"/>
        <v>3</v>
      </c>
      <c r="FL95" s="1291">
        <f t="shared" si="26"/>
        <v>11</v>
      </c>
      <c r="FM95" s="1347" t="str">
        <f t="shared" si="27"/>
        <v/>
      </c>
      <c r="FN95" s="1347" t="str">
        <f t="shared" si="28"/>
        <v/>
      </c>
      <c r="FO95" s="1347" t="str">
        <f t="shared" si="29"/>
        <v/>
      </c>
      <c r="FP95" s="1347">
        <f t="shared" si="30"/>
        <v>1</v>
      </c>
      <c r="FQ95" s="1347" t="str">
        <f t="shared" si="31"/>
        <v/>
      </c>
      <c r="FR95" s="1347" t="str">
        <f t="shared" si="32"/>
        <v/>
      </c>
      <c r="FS95" s="1347" t="str">
        <f t="shared" si="33"/>
        <v/>
      </c>
      <c r="FT95" s="1347" t="str">
        <f t="shared" si="34"/>
        <v/>
      </c>
      <c r="FU95" s="1347" t="str">
        <f t="shared" si="35"/>
        <v/>
      </c>
      <c r="FV95" s="1347" t="str">
        <f t="shared" si="18"/>
        <v/>
      </c>
      <c r="FW95" s="1347" t="str">
        <f t="shared" si="19"/>
        <v/>
      </c>
    </row>
    <row r="96" spans="1:179" ht="16.5" thickBot="1" x14ac:dyDescent="0.3">
      <c r="A96" s="1338">
        <v>80</v>
      </c>
      <c r="B96" s="1152" t="s">
        <v>802</v>
      </c>
      <c r="C96" s="1389"/>
      <c r="D96" s="1346">
        <v>1</v>
      </c>
      <c r="E96" s="1400"/>
      <c r="F96" s="1514"/>
      <c r="G96" s="1346"/>
      <c r="H96" s="1346"/>
      <c r="I96" s="1346"/>
      <c r="J96" s="1346"/>
      <c r="K96" s="1346"/>
      <c r="L96" s="1346"/>
      <c r="M96" s="1346"/>
      <c r="N96" s="1346"/>
      <c r="O96" s="1346"/>
      <c r="P96" s="1400">
        <v>1</v>
      </c>
      <c r="Q96" s="1346"/>
      <c r="R96" s="1346"/>
      <c r="S96" s="1346"/>
      <c r="T96" s="1392">
        <v>1</v>
      </c>
      <c r="U96" s="1392">
        <v>1</v>
      </c>
      <c r="V96" s="1392">
        <v>1</v>
      </c>
      <c r="W96" s="1392">
        <v>1</v>
      </c>
      <c r="X96" s="1392">
        <v>1</v>
      </c>
      <c r="Y96" s="1392">
        <v>1</v>
      </c>
      <c r="Z96" s="1392">
        <v>1</v>
      </c>
      <c r="AA96" s="1392">
        <v>1</v>
      </c>
      <c r="AB96" s="1392"/>
      <c r="AC96" s="1393"/>
      <c r="AD96" s="1400"/>
      <c r="AE96" s="1346"/>
      <c r="AF96" s="1346"/>
      <c r="AG96" s="1346"/>
      <c r="AH96" s="1346"/>
      <c r="AI96" s="1346"/>
      <c r="AJ96" s="1346"/>
      <c r="AK96" s="1346"/>
      <c r="AL96" s="1346"/>
      <c r="AM96" s="1346">
        <v>1</v>
      </c>
      <c r="AN96" s="1346"/>
      <c r="AO96" s="1393"/>
      <c r="AP96" s="1391"/>
      <c r="AQ96" s="1346"/>
      <c r="AR96" s="1346"/>
      <c r="AS96" s="1346"/>
      <c r="AT96" s="1346"/>
      <c r="AU96" s="1346"/>
      <c r="AV96" s="1346"/>
      <c r="AW96" s="1392"/>
      <c r="AX96" s="1392"/>
      <c r="AY96" s="1392"/>
      <c r="AZ96" s="1392"/>
      <c r="BA96" s="1393"/>
      <c r="BB96" s="1394"/>
      <c r="BC96" s="1389">
        <v>1</v>
      </c>
      <c r="BD96" s="1346"/>
      <c r="BE96" s="1346"/>
      <c r="BF96" s="1346"/>
      <c r="BG96" s="1389"/>
      <c r="BH96" s="1504"/>
      <c r="BI96" s="1346"/>
      <c r="BJ96" s="1346"/>
      <c r="BK96" s="1393"/>
      <c r="BL96" s="1391"/>
      <c r="BM96" s="1346"/>
      <c r="BN96" s="1346"/>
      <c r="BO96" s="1504"/>
      <c r="BP96" s="1389"/>
      <c r="BQ96" s="1346"/>
      <c r="BR96" s="1346"/>
      <c r="BS96" s="1346"/>
      <c r="BT96" s="1346"/>
      <c r="BU96" s="1346"/>
      <c r="BV96" s="1346"/>
      <c r="BW96" s="1346"/>
      <c r="BX96" s="1346"/>
      <c r="BY96" s="1346"/>
      <c r="BZ96" s="1346"/>
      <c r="CA96" s="1346"/>
      <c r="CB96" s="1346"/>
      <c r="CC96" s="1346"/>
      <c r="CD96" s="1393"/>
      <c r="CE96" s="1391"/>
      <c r="CF96" s="1346"/>
      <c r="CG96" s="1346"/>
      <c r="CH96" s="1346"/>
      <c r="CI96" s="1346"/>
      <c r="CJ96" s="1346"/>
      <c r="CK96" s="1346"/>
      <c r="CL96" s="1346">
        <v>1</v>
      </c>
      <c r="CM96" s="1346"/>
      <c r="CN96" s="1346"/>
      <c r="CO96" s="1393"/>
      <c r="CP96" s="1391"/>
      <c r="CQ96" s="1346">
        <v>1</v>
      </c>
      <c r="CR96" s="1346"/>
      <c r="CS96" s="1392"/>
      <c r="CT96" s="1346">
        <v>1</v>
      </c>
      <c r="CU96" s="1346"/>
      <c r="CV96" s="1504"/>
      <c r="CW96" s="1346"/>
      <c r="CX96" s="1346"/>
      <c r="CY96" s="1346">
        <v>1</v>
      </c>
      <c r="CZ96" s="1346"/>
      <c r="DA96" s="1346"/>
      <c r="DB96" s="1391"/>
      <c r="DC96" s="1346"/>
      <c r="DD96" s="1346"/>
      <c r="DE96" s="1346"/>
      <c r="DF96" s="1346"/>
      <c r="DG96" s="1346"/>
      <c r="DH96" s="1392"/>
      <c r="DI96" s="1392"/>
      <c r="DJ96" s="1392">
        <v>1</v>
      </c>
      <c r="DK96" s="1392"/>
      <c r="DL96" s="1392"/>
      <c r="DM96" s="1392"/>
      <c r="DN96" s="1393"/>
      <c r="DO96" s="1391">
        <v>1</v>
      </c>
      <c r="DP96" s="1346"/>
      <c r="DQ96" s="1346"/>
      <c r="DR96" s="1564"/>
      <c r="DS96" s="1346"/>
      <c r="DT96" s="1346"/>
      <c r="DU96" s="1346">
        <v>1</v>
      </c>
      <c r="DV96" s="1346">
        <v>1</v>
      </c>
      <c r="DW96" s="1346">
        <v>1</v>
      </c>
      <c r="DX96" s="1346">
        <v>1</v>
      </c>
      <c r="DY96" s="1346"/>
      <c r="DZ96" s="1346"/>
      <c r="EA96" s="1346"/>
      <c r="EB96" s="1346"/>
      <c r="EC96" s="1346"/>
      <c r="ED96" s="1393"/>
      <c r="EE96" s="1391">
        <v>1</v>
      </c>
      <c r="EF96" s="1389"/>
      <c r="EG96" s="1346"/>
      <c r="EH96" s="1346"/>
      <c r="EI96" s="1346"/>
      <c r="EJ96" s="1455"/>
      <c r="EK96" s="1346"/>
      <c r="EL96" s="1346"/>
      <c r="EM96" s="1346"/>
      <c r="EN96" s="1346"/>
      <c r="EO96" s="1346"/>
      <c r="EP96" s="1392"/>
      <c r="EQ96" s="1346"/>
      <c r="ER96" s="1346"/>
      <c r="ES96" s="1346"/>
      <c r="ET96" s="1346"/>
      <c r="EU96" s="1504"/>
      <c r="EV96" s="1504"/>
      <c r="EW96" s="1346"/>
      <c r="EX96" s="1346"/>
      <c r="EY96" s="1346"/>
      <c r="EZ96" s="1392"/>
      <c r="FA96" s="1392"/>
      <c r="FB96" s="1392"/>
      <c r="FC96" s="1392"/>
      <c r="FD96" s="1391"/>
      <c r="FE96" s="1346"/>
      <c r="FF96" s="218">
        <f t="shared" si="20"/>
        <v>8</v>
      </c>
      <c r="FG96" s="396">
        <f t="shared" si="21"/>
        <v>0</v>
      </c>
      <c r="FH96" s="396">
        <f t="shared" si="22"/>
        <v>3</v>
      </c>
      <c r="FI96" s="396">
        <f t="shared" si="23"/>
        <v>1</v>
      </c>
      <c r="FJ96" s="396">
        <f t="shared" si="24"/>
        <v>0</v>
      </c>
      <c r="FK96" s="396">
        <f t="shared" si="25"/>
        <v>11</v>
      </c>
      <c r="FL96" s="1291">
        <f t="shared" si="26"/>
        <v>23</v>
      </c>
      <c r="FM96" s="1347" t="str">
        <f t="shared" si="27"/>
        <v/>
      </c>
      <c r="FN96" s="1347" t="str">
        <f t="shared" si="28"/>
        <v/>
      </c>
      <c r="FO96" s="1347" t="str">
        <f t="shared" si="29"/>
        <v/>
      </c>
      <c r="FP96" s="1347" t="str">
        <f t="shared" si="30"/>
        <v/>
      </c>
      <c r="FQ96" s="1347">
        <f t="shared" si="31"/>
        <v>1</v>
      </c>
      <c r="FR96" s="1347" t="str">
        <f t="shared" si="32"/>
        <v/>
      </c>
      <c r="FS96" s="1347" t="str">
        <f t="shared" si="33"/>
        <v/>
      </c>
      <c r="FT96" s="1347" t="str">
        <f t="shared" si="34"/>
        <v/>
      </c>
      <c r="FU96" s="1347" t="str">
        <f t="shared" si="35"/>
        <v/>
      </c>
      <c r="FV96" s="1347" t="str">
        <f t="shared" si="18"/>
        <v/>
      </c>
      <c r="FW96" s="1347" t="str">
        <f t="shared" si="19"/>
        <v/>
      </c>
    </row>
    <row r="97" spans="1:179" ht="16.5" thickBot="1" x14ac:dyDescent="0.3">
      <c r="A97" s="1338">
        <v>81</v>
      </c>
      <c r="B97" s="1343" t="s">
        <v>1778</v>
      </c>
      <c r="C97" s="1389"/>
      <c r="D97" s="1346"/>
      <c r="E97" s="1400"/>
      <c r="F97" s="1514"/>
      <c r="G97" s="1346"/>
      <c r="H97" s="1346"/>
      <c r="I97" s="1346"/>
      <c r="J97" s="1346"/>
      <c r="K97" s="1346"/>
      <c r="L97" s="1346"/>
      <c r="M97" s="1346"/>
      <c r="N97" s="1346"/>
      <c r="O97" s="1346"/>
      <c r="P97" s="1400"/>
      <c r="Q97" s="1346"/>
      <c r="R97" s="1346"/>
      <c r="S97" s="1346"/>
      <c r="T97" s="1392"/>
      <c r="U97" s="1392"/>
      <c r="V97" s="1392"/>
      <c r="W97" s="1392"/>
      <c r="X97" s="1392"/>
      <c r="Y97" s="1392"/>
      <c r="Z97" s="1392"/>
      <c r="AA97" s="1392"/>
      <c r="AB97" s="1392"/>
      <c r="AC97" s="1393"/>
      <c r="AD97" s="1400"/>
      <c r="AE97" s="1346"/>
      <c r="AF97" s="1346"/>
      <c r="AG97" s="1346"/>
      <c r="AH97" s="1346">
        <v>1</v>
      </c>
      <c r="AI97" s="1346"/>
      <c r="AJ97" s="1346"/>
      <c r="AK97" s="1346">
        <v>1</v>
      </c>
      <c r="AL97" s="1346"/>
      <c r="AM97" s="1346"/>
      <c r="AN97" s="1346"/>
      <c r="AO97" s="1393"/>
      <c r="AP97" s="1391"/>
      <c r="AQ97" s="1346"/>
      <c r="AR97" s="1346"/>
      <c r="AS97" s="1346"/>
      <c r="AT97" s="1346"/>
      <c r="AU97" s="1346"/>
      <c r="AV97" s="1346">
        <v>1</v>
      </c>
      <c r="AW97" s="1392"/>
      <c r="AX97" s="1392"/>
      <c r="AY97" s="1392">
        <v>1</v>
      </c>
      <c r="AZ97" s="1392"/>
      <c r="BA97" s="1393"/>
      <c r="BB97" s="1394"/>
      <c r="BC97" s="1389"/>
      <c r="BD97" s="1346"/>
      <c r="BE97" s="1346"/>
      <c r="BF97" s="1346"/>
      <c r="BG97" s="1389"/>
      <c r="BH97" s="1504"/>
      <c r="BI97" s="1346"/>
      <c r="BJ97" s="1346"/>
      <c r="BK97" s="1393"/>
      <c r="BL97" s="1391"/>
      <c r="BM97" s="1346"/>
      <c r="BN97" s="1346"/>
      <c r="BO97" s="1504">
        <v>1</v>
      </c>
      <c r="BP97" s="1389"/>
      <c r="BQ97" s="1346">
        <v>1</v>
      </c>
      <c r="BR97" s="1346"/>
      <c r="BS97" s="1346"/>
      <c r="BT97" s="1346"/>
      <c r="BU97" s="1346"/>
      <c r="BV97" s="1346"/>
      <c r="BW97" s="1346"/>
      <c r="BX97" s="1346"/>
      <c r="BY97" s="1346"/>
      <c r="BZ97" s="1346"/>
      <c r="CA97" s="1346"/>
      <c r="CB97" s="1346"/>
      <c r="CC97" s="1346"/>
      <c r="CD97" s="1393"/>
      <c r="CE97" s="1391"/>
      <c r="CF97" s="1346"/>
      <c r="CG97" s="1346"/>
      <c r="CH97" s="1346">
        <v>1</v>
      </c>
      <c r="CI97" s="1346"/>
      <c r="CJ97" s="1346"/>
      <c r="CK97" s="1346"/>
      <c r="CL97" s="1346"/>
      <c r="CM97" s="1346"/>
      <c r="CN97" s="1346"/>
      <c r="CO97" s="1393"/>
      <c r="CP97" s="1391"/>
      <c r="CQ97" s="1346"/>
      <c r="CR97" s="1346"/>
      <c r="CS97" s="1392"/>
      <c r="CT97" s="1346"/>
      <c r="CU97" s="1346"/>
      <c r="CV97" s="1504"/>
      <c r="CW97" s="1346"/>
      <c r="CX97" s="1346"/>
      <c r="CY97" s="1346"/>
      <c r="CZ97" s="1346"/>
      <c r="DA97" s="1346"/>
      <c r="DB97" s="1391"/>
      <c r="DC97" s="1346"/>
      <c r="DD97" s="1346"/>
      <c r="DE97" s="1346"/>
      <c r="DF97" s="1346"/>
      <c r="DG97" s="1346"/>
      <c r="DH97" s="1392"/>
      <c r="DI97" s="1392"/>
      <c r="DJ97" s="1392"/>
      <c r="DK97" s="1392"/>
      <c r="DL97" s="1392">
        <v>1</v>
      </c>
      <c r="DM97" s="1392">
        <v>1</v>
      </c>
      <c r="DN97" s="1393"/>
      <c r="DO97" s="1391"/>
      <c r="DP97" s="1346"/>
      <c r="DQ97" s="1346"/>
      <c r="DR97" s="1564"/>
      <c r="DS97" s="1346"/>
      <c r="DT97" s="1346"/>
      <c r="DU97" s="1346"/>
      <c r="DV97" s="1346"/>
      <c r="DW97" s="1346"/>
      <c r="DX97" s="1346"/>
      <c r="DY97" s="1346"/>
      <c r="DZ97" s="1346"/>
      <c r="EA97" s="1346"/>
      <c r="EB97" s="1346"/>
      <c r="EC97" s="1346"/>
      <c r="ED97" s="1393"/>
      <c r="EE97" s="1391"/>
      <c r="EF97" s="1389"/>
      <c r="EG97" s="1346"/>
      <c r="EH97" s="1346"/>
      <c r="EI97" s="1346"/>
      <c r="EJ97" s="1455"/>
      <c r="EK97" s="1346"/>
      <c r="EL97" s="1346"/>
      <c r="EM97" s="1346"/>
      <c r="EN97" s="1346"/>
      <c r="EO97" s="1346"/>
      <c r="EP97" s="1392"/>
      <c r="EQ97" s="1346"/>
      <c r="ER97" s="1346"/>
      <c r="ES97" s="1346"/>
      <c r="ET97" s="1346"/>
      <c r="EU97" s="1504"/>
      <c r="EV97" s="1504"/>
      <c r="EW97" s="1346"/>
      <c r="EX97" s="1346"/>
      <c r="EY97" s="1346"/>
      <c r="EZ97" s="1392"/>
      <c r="FA97" s="1392"/>
      <c r="FB97" s="1392"/>
      <c r="FC97" s="1392"/>
      <c r="FD97" s="1391"/>
      <c r="FE97" s="1346"/>
      <c r="FF97" s="218">
        <f t="shared" si="20"/>
        <v>0</v>
      </c>
      <c r="FG97" s="396">
        <f t="shared" si="21"/>
        <v>3</v>
      </c>
      <c r="FH97" s="396">
        <f t="shared" si="22"/>
        <v>3</v>
      </c>
      <c r="FI97" s="396">
        <f t="shared" si="23"/>
        <v>1</v>
      </c>
      <c r="FJ97" s="396">
        <f t="shared" si="24"/>
        <v>0</v>
      </c>
      <c r="FK97" s="396">
        <f t="shared" si="25"/>
        <v>2</v>
      </c>
      <c r="FL97" s="1291">
        <f t="shared" si="26"/>
        <v>9</v>
      </c>
      <c r="FM97" s="1347" t="str">
        <f t="shared" si="27"/>
        <v/>
      </c>
      <c r="FN97" s="1347" t="str">
        <f t="shared" si="28"/>
        <v/>
      </c>
      <c r="FO97" s="1347">
        <f t="shared" si="29"/>
        <v>1</v>
      </c>
      <c r="FP97" s="1347" t="str">
        <f t="shared" si="30"/>
        <v/>
      </c>
      <c r="FQ97" s="1347" t="str">
        <f t="shared" si="31"/>
        <v/>
      </c>
      <c r="FR97" s="1347" t="str">
        <f t="shared" si="32"/>
        <v/>
      </c>
      <c r="FS97" s="1347" t="str">
        <f t="shared" si="33"/>
        <v/>
      </c>
      <c r="FT97" s="1347" t="str">
        <f t="shared" si="34"/>
        <v/>
      </c>
      <c r="FU97" s="1347" t="str">
        <f t="shared" si="35"/>
        <v/>
      </c>
      <c r="FV97" s="1347" t="str">
        <f t="shared" si="18"/>
        <v/>
      </c>
      <c r="FW97" s="1347" t="str">
        <f t="shared" si="19"/>
        <v/>
      </c>
    </row>
    <row r="98" spans="1:179" ht="16.5" thickBot="1" x14ac:dyDescent="0.3">
      <c r="A98" s="1338">
        <v>82</v>
      </c>
      <c r="B98" s="1343" t="s">
        <v>1770</v>
      </c>
      <c r="C98" s="1389"/>
      <c r="D98" s="1346"/>
      <c r="E98" s="1400"/>
      <c r="F98" s="1514"/>
      <c r="G98" s="1346"/>
      <c r="H98" s="1346"/>
      <c r="I98" s="1346"/>
      <c r="J98" s="1346"/>
      <c r="K98" s="1346"/>
      <c r="L98" s="1346"/>
      <c r="M98" s="1346">
        <v>1</v>
      </c>
      <c r="N98" s="1346"/>
      <c r="O98" s="1346"/>
      <c r="P98" s="1400"/>
      <c r="Q98" s="1346">
        <v>1</v>
      </c>
      <c r="R98" s="1346"/>
      <c r="S98" s="1346"/>
      <c r="T98" s="1392"/>
      <c r="U98" s="1392"/>
      <c r="V98" s="1392"/>
      <c r="W98" s="1392"/>
      <c r="X98" s="1392"/>
      <c r="Y98" s="1392"/>
      <c r="Z98" s="1392"/>
      <c r="AA98" s="1392"/>
      <c r="AB98" s="1392"/>
      <c r="AC98" s="1393"/>
      <c r="AD98" s="1400"/>
      <c r="AE98" s="1346"/>
      <c r="AF98" s="1346"/>
      <c r="AG98" s="1346">
        <v>1</v>
      </c>
      <c r="AH98" s="1346"/>
      <c r="AI98" s="1346"/>
      <c r="AJ98" s="1346">
        <v>1</v>
      </c>
      <c r="AK98" s="1346"/>
      <c r="AL98" s="1346"/>
      <c r="AM98" s="1346">
        <v>1</v>
      </c>
      <c r="AN98" s="1346"/>
      <c r="AO98" s="1393"/>
      <c r="AP98" s="1391"/>
      <c r="AQ98" s="1346"/>
      <c r="AR98" s="1346">
        <v>1</v>
      </c>
      <c r="AS98" s="1346"/>
      <c r="AT98" s="1346"/>
      <c r="AU98" s="1346">
        <v>1</v>
      </c>
      <c r="AV98" s="1346"/>
      <c r="AW98" s="1392"/>
      <c r="AX98" s="1392"/>
      <c r="AY98" s="1392"/>
      <c r="AZ98" s="1392"/>
      <c r="BA98" s="1393"/>
      <c r="BB98" s="1394"/>
      <c r="BC98" s="1389">
        <v>1</v>
      </c>
      <c r="BD98" s="1346"/>
      <c r="BE98" s="1346"/>
      <c r="BF98" s="1346"/>
      <c r="BG98" s="1389"/>
      <c r="BH98" s="1504">
        <v>1</v>
      </c>
      <c r="BI98" s="1346">
        <v>1</v>
      </c>
      <c r="BJ98" s="1346"/>
      <c r="BK98" s="1393"/>
      <c r="BL98" s="1391"/>
      <c r="BM98" s="1346"/>
      <c r="BN98" s="1346">
        <v>1</v>
      </c>
      <c r="BO98" s="1504">
        <v>1</v>
      </c>
      <c r="BP98" s="1389"/>
      <c r="BQ98" s="1346"/>
      <c r="BR98" s="1346">
        <v>1</v>
      </c>
      <c r="BS98" s="1346"/>
      <c r="BT98" s="1346"/>
      <c r="BU98" s="1346"/>
      <c r="BV98" s="1346"/>
      <c r="BW98" s="1346"/>
      <c r="BX98" s="1346"/>
      <c r="BY98" s="1346"/>
      <c r="BZ98" s="1346"/>
      <c r="CA98" s="1346">
        <v>1</v>
      </c>
      <c r="CB98" s="1346"/>
      <c r="CC98" s="1346"/>
      <c r="CD98" s="1393"/>
      <c r="CE98" s="1391"/>
      <c r="CF98" s="1346">
        <v>1</v>
      </c>
      <c r="CG98" s="1346"/>
      <c r="CH98" s="1346"/>
      <c r="CI98" s="1346">
        <v>1</v>
      </c>
      <c r="CJ98" s="1346"/>
      <c r="CK98" s="1346"/>
      <c r="CL98" s="1346">
        <v>1</v>
      </c>
      <c r="CM98" s="1346"/>
      <c r="CN98" s="1346"/>
      <c r="CO98" s="1393"/>
      <c r="CP98" s="1391"/>
      <c r="CQ98" s="1346">
        <v>1</v>
      </c>
      <c r="CR98" s="1346"/>
      <c r="CS98" s="1392"/>
      <c r="CT98" s="1346"/>
      <c r="CU98" s="1346"/>
      <c r="CV98" s="1504"/>
      <c r="CW98" s="1346">
        <v>1</v>
      </c>
      <c r="CX98" s="1346"/>
      <c r="CY98" s="1346"/>
      <c r="CZ98" s="1346"/>
      <c r="DA98" s="1346"/>
      <c r="DB98" s="1391"/>
      <c r="DC98" s="1346"/>
      <c r="DD98" s="1346"/>
      <c r="DE98" s="1346"/>
      <c r="DF98" s="1346"/>
      <c r="DG98" s="1346">
        <v>1</v>
      </c>
      <c r="DH98" s="1392"/>
      <c r="DI98" s="1392"/>
      <c r="DJ98" s="1392">
        <v>1</v>
      </c>
      <c r="DK98" s="1392"/>
      <c r="DL98" s="1392"/>
      <c r="DM98" s="1392"/>
      <c r="DN98" s="1393"/>
      <c r="DO98" s="1391">
        <v>1</v>
      </c>
      <c r="DP98" s="1346"/>
      <c r="DQ98" s="1346"/>
      <c r="DR98" s="1564"/>
      <c r="DS98" s="1346">
        <v>1</v>
      </c>
      <c r="DT98" s="1346"/>
      <c r="DU98" s="1346">
        <v>1</v>
      </c>
      <c r="DV98" s="1346">
        <v>1</v>
      </c>
      <c r="DW98" s="1346">
        <v>1</v>
      </c>
      <c r="DX98" s="1346">
        <v>1</v>
      </c>
      <c r="DY98" s="1346"/>
      <c r="DZ98" s="1346">
        <v>1</v>
      </c>
      <c r="EA98" s="1346"/>
      <c r="EB98" s="1346"/>
      <c r="EC98" s="1346">
        <v>1</v>
      </c>
      <c r="ED98" s="1393"/>
      <c r="EE98" s="1391"/>
      <c r="EF98" s="1389">
        <v>1</v>
      </c>
      <c r="EG98" s="1346"/>
      <c r="EH98" s="1346"/>
      <c r="EI98" s="1346">
        <v>1</v>
      </c>
      <c r="EJ98" s="1455"/>
      <c r="EK98" s="1346"/>
      <c r="EL98" s="1346"/>
      <c r="EM98" s="1346"/>
      <c r="EN98" s="1346"/>
      <c r="EO98" s="1346"/>
      <c r="EP98" s="1392"/>
      <c r="EQ98" s="1346"/>
      <c r="ER98" s="1346">
        <v>1</v>
      </c>
      <c r="ES98" s="1346"/>
      <c r="ET98" s="1346"/>
      <c r="EU98" s="1504"/>
      <c r="EV98" s="1504"/>
      <c r="EW98" s="1346">
        <v>1</v>
      </c>
      <c r="EX98" s="1346"/>
      <c r="EY98" s="1346"/>
      <c r="EZ98" s="1392"/>
      <c r="FA98" s="1392"/>
      <c r="FB98" s="1392"/>
      <c r="FC98" s="1392"/>
      <c r="FD98" s="1391"/>
      <c r="FE98" s="1346"/>
      <c r="FF98" s="218">
        <f t="shared" si="20"/>
        <v>27</v>
      </c>
      <c r="FG98" s="396">
        <f t="shared" si="21"/>
        <v>0</v>
      </c>
      <c r="FH98" s="396">
        <f t="shared" si="22"/>
        <v>2</v>
      </c>
      <c r="FI98" s="396">
        <f t="shared" si="23"/>
        <v>2</v>
      </c>
      <c r="FJ98" s="396">
        <f t="shared" si="24"/>
        <v>0</v>
      </c>
      <c r="FK98" s="396">
        <f t="shared" si="25"/>
        <v>3</v>
      </c>
      <c r="FL98" s="1291">
        <f t="shared" si="26"/>
        <v>34</v>
      </c>
      <c r="FM98" s="1347" t="str">
        <f t="shared" si="27"/>
        <v/>
      </c>
      <c r="FN98" s="1347" t="str">
        <f t="shared" si="28"/>
        <v/>
      </c>
      <c r="FO98" s="1347" t="str">
        <f t="shared" si="29"/>
        <v/>
      </c>
      <c r="FP98" s="1347" t="str">
        <f t="shared" si="30"/>
        <v/>
      </c>
      <c r="FQ98" s="1347" t="str">
        <f t="shared" si="31"/>
        <v/>
      </c>
      <c r="FR98" s="1347">
        <f t="shared" si="32"/>
        <v>1</v>
      </c>
      <c r="FS98" s="1347" t="str">
        <f t="shared" si="33"/>
        <v/>
      </c>
      <c r="FT98" s="1347" t="str">
        <f t="shared" si="34"/>
        <v/>
      </c>
      <c r="FU98" s="1347" t="str">
        <f t="shared" si="35"/>
        <v/>
      </c>
      <c r="FV98" s="1347" t="str">
        <f t="shared" si="18"/>
        <v/>
      </c>
      <c r="FW98" s="1347" t="str">
        <f t="shared" si="19"/>
        <v/>
      </c>
    </row>
    <row r="99" spans="1:179" ht="16.5" thickBot="1" x14ac:dyDescent="0.3">
      <c r="A99" s="1338"/>
      <c r="B99" s="1343" t="s">
        <v>1837</v>
      </c>
      <c r="C99" s="1389"/>
      <c r="D99" s="1346"/>
      <c r="E99" s="1400"/>
      <c r="F99" s="1514"/>
      <c r="G99" s="1346"/>
      <c r="H99" s="1346"/>
      <c r="I99" s="1346"/>
      <c r="J99" s="1346"/>
      <c r="K99" s="1346"/>
      <c r="L99" s="1346"/>
      <c r="M99" s="1346"/>
      <c r="N99" s="1346"/>
      <c r="O99" s="1346"/>
      <c r="P99" s="1400"/>
      <c r="Q99" s="1346"/>
      <c r="R99" s="1346"/>
      <c r="S99" s="1346"/>
      <c r="T99" s="1392"/>
      <c r="U99" s="1392"/>
      <c r="V99" s="1392"/>
      <c r="W99" s="1392"/>
      <c r="X99" s="1392"/>
      <c r="Y99" s="1392"/>
      <c r="Z99" s="1392"/>
      <c r="AA99" s="1392"/>
      <c r="AB99" s="1392"/>
      <c r="AC99" s="1393"/>
      <c r="AD99" s="1400"/>
      <c r="AE99" s="1346"/>
      <c r="AF99" s="1346"/>
      <c r="AG99" s="1346"/>
      <c r="AH99" s="1346"/>
      <c r="AI99" s="1346"/>
      <c r="AJ99" s="1346"/>
      <c r="AK99" s="1346"/>
      <c r="AL99" s="1346"/>
      <c r="AM99" s="1346"/>
      <c r="AN99" s="1346"/>
      <c r="AO99" s="1393"/>
      <c r="AP99" s="1391"/>
      <c r="AQ99" s="1346"/>
      <c r="AR99" s="1346"/>
      <c r="AS99" s="1346"/>
      <c r="AT99" s="1346"/>
      <c r="AU99" s="1346"/>
      <c r="AV99" s="1346"/>
      <c r="AW99" s="1392"/>
      <c r="AX99" s="1392"/>
      <c r="AY99" s="1392"/>
      <c r="AZ99" s="1392"/>
      <c r="BA99" s="1393"/>
      <c r="BB99" s="1394"/>
      <c r="BC99" s="1389"/>
      <c r="BD99" s="1346"/>
      <c r="BE99" s="1346"/>
      <c r="BF99" s="1346"/>
      <c r="BG99" s="1389"/>
      <c r="BH99" s="1504"/>
      <c r="BI99" s="1346"/>
      <c r="BJ99" s="1346"/>
      <c r="BK99" s="1393"/>
      <c r="BL99" s="1391"/>
      <c r="BM99" s="1346"/>
      <c r="BN99" s="1346"/>
      <c r="BO99" s="1504"/>
      <c r="BP99" s="1389"/>
      <c r="BQ99" s="1346"/>
      <c r="BR99" s="1346"/>
      <c r="BS99" s="1346"/>
      <c r="BT99" s="1346"/>
      <c r="BU99" s="1346"/>
      <c r="BV99" s="1346"/>
      <c r="BW99" s="1346"/>
      <c r="BX99" s="1346"/>
      <c r="BY99" s="1346"/>
      <c r="BZ99" s="1346"/>
      <c r="CA99" s="1346"/>
      <c r="CB99" s="1346"/>
      <c r="CC99" s="1346"/>
      <c r="CD99" s="1393"/>
      <c r="CE99" s="1391"/>
      <c r="CF99" s="1346"/>
      <c r="CG99" s="1346"/>
      <c r="CH99" s="1346"/>
      <c r="CI99" s="1346"/>
      <c r="CJ99" s="1346"/>
      <c r="CK99" s="1346"/>
      <c r="CL99" s="1346"/>
      <c r="CM99" s="1346"/>
      <c r="CN99" s="1346"/>
      <c r="CO99" s="1393"/>
      <c r="CP99" s="1391"/>
      <c r="CQ99" s="1346"/>
      <c r="CR99" s="1346"/>
      <c r="CS99" s="1392"/>
      <c r="CT99" s="1346"/>
      <c r="CU99" s="1346"/>
      <c r="CV99" s="1504"/>
      <c r="CW99" s="1346"/>
      <c r="CX99" s="1346">
        <v>1</v>
      </c>
      <c r="CY99" s="1346"/>
      <c r="CZ99" s="1346"/>
      <c r="DA99" s="1346"/>
      <c r="DB99" s="1391"/>
      <c r="DC99" s="1346"/>
      <c r="DD99" s="1346"/>
      <c r="DE99" s="1346"/>
      <c r="DF99" s="1346"/>
      <c r="DG99" s="1346"/>
      <c r="DH99" s="1392"/>
      <c r="DI99" s="1392"/>
      <c r="DJ99" s="1392"/>
      <c r="DK99" s="1392"/>
      <c r="DL99" s="1392"/>
      <c r="DM99" s="1392"/>
      <c r="DN99" s="1393"/>
      <c r="DO99" s="1391"/>
      <c r="DP99" s="1346"/>
      <c r="DQ99" s="1346"/>
      <c r="DR99" s="1564"/>
      <c r="DS99" s="1346"/>
      <c r="DT99" s="1346"/>
      <c r="DU99" s="1346"/>
      <c r="DV99" s="1346"/>
      <c r="DW99" s="1346"/>
      <c r="DX99" s="1346"/>
      <c r="DY99" s="1346"/>
      <c r="DZ99" s="1346"/>
      <c r="EA99" s="1346"/>
      <c r="EB99" s="1346"/>
      <c r="EC99" s="1346"/>
      <c r="ED99" s="1393"/>
      <c r="EE99" s="1391"/>
      <c r="EF99" s="1389"/>
      <c r="EG99" s="1346"/>
      <c r="EH99" s="1346"/>
      <c r="EI99" s="1346"/>
      <c r="EJ99" s="1455"/>
      <c r="EK99" s="1346"/>
      <c r="EL99" s="1346"/>
      <c r="EM99" s="1346"/>
      <c r="EN99" s="1346"/>
      <c r="EO99" s="1346"/>
      <c r="EP99" s="1392"/>
      <c r="EQ99" s="1346"/>
      <c r="ER99" s="1346"/>
      <c r="ES99" s="1346"/>
      <c r="ET99" s="1346"/>
      <c r="EU99" s="1504"/>
      <c r="EV99" s="1504"/>
      <c r="EW99" s="1346"/>
      <c r="EX99" s="1346"/>
      <c r="EY99" s="1346"/>
      <c r="EZ99" s="1392"/>
      <c r="FA99" s="1392"/>
      <c r="FB99" s="1392"/>
      <c r="FC99" s="1392"/>
      <c r="FD99" s="1391"/>
      <c r="FE99" s="1346"/>
      <c r="FF99" s="218"/>
      <c r="FG99" s="396"/>
      <c r="FH99" s="396"/>
      <c r="FI99" s="396"/>
      <c r="FJ99" s="396"/>
      <c r="FK99" s="396"/>
      <c r="FL99" s="1291"/>
      <c r="FM99" s="1347"/>
      <c r="FN99" s="1347"/>
      <c r="FO99" s="1347"/>
      <c r="FP99" s="1347"/>
      <c r="FQ99" s="1347"/>
      <c r="FR99" s="1347"/>
      <c r="FS99" s="1347"/>
      <c r="FT99" s="1347"/>
      <c r="FU99" s="1347"/>
      <c r="FV99" s="1347"/>
      <c r="FW99" s="1347"/>
    </row>
    <row r="100" spans="1:179" ht="16.5" thickBot="1" x14ac:dyDescent="0.3">
      <c r="A100" s="1338">
        <v>83</v>
      </c>
      <c r="B100" s="1343" t="s">
        <v>1834</v>
      </c>
      <c r="C100" s="1389"/>
      <c r="D100" s="1346"/>
      <c r="E100" s="1400"/>
      <c r="F100" s="1514"/>
      <c r="G100" s="1346"/>
      <c r="H100" s="1346"/>
      <c r="I100" s="1346"/>
      <c r="J100" s="1346"/>
      <c r="K100" s="1346"/>
      <c r="L100" s="1346"/>
      <c r="M100" s="1346"/>
      <c r="N100" s="1346"/>
      <c r="O100" s="1346"/>
      <c r="P100" s="1400"/>
      <c r="Q100" s="1346"/>
      <c r="R100" s="1346"/>
      <c r="S100" s="1346"/>
      <c r="T100" s="1392"/>
      <c r="U100" s="1392"/>
      <c r="V100" s="1392"/>
      <c r="W100" s="1392"/>
      <c r="X100" s="1392"/>
      <c r="Y100" s="1392"/>
      <c r="Z100" s="1392"/>
      <c r="AA100" s="1392"/>
      <c r="AB100" s="1392"/>
      <c r="AC100" s="1393"/>
      <c r="AD100" s="1400"/>
      <c r="AE100" s="1346"/>
      <c r="AF100" s="1346"/>
      <c r="AG100" s="1346"/>
      <c r="AH100" s="1346"/>
      <c r="AI100" s="1346"/>
      <c r="AJ100" s="1346"/>
      <c r="AK100" s="1346"/>
      <c r="AL100" s="1346"/>
      <c r="AM100" s="1346"/>
      <c r="AN100" s="1346"/>
      <c r="AO100" s="1393"/>
      <c r="AP100" s="1391"/>
      <c r="AQ100" s="1346"/>
      <c r="AR100" s="1346"/>
      <c r="AS100" s="1346"/>
      <c r="AT100" s="1346"/>
      <c r="AU100" s="1346"/>
      <c r="AV100" s="1346"/>
      <c r="AW100" s="1392"/>
      <c r="AX100" s="1392"/>
      <c r="AY100" s="1392"/>
      <c r="AZ100" s="1392"/>
      <c r="BA100" s="1393"/>
      <c r="BB100" s="1394"/>
      <c r="BC100" s="1389"/>
      <c r="BD100" s="1346"/>
      <c r="BE100" s="1346"/>
      <c r="BF100" s="1346"/>
      <c r="BG100" s="1389"/>
      <c r="BH100" s="1504"/>
      <c r="BI100" s="1346"/>
      <c r="BJ100" s="1346"/>
      <c r="BK100" s="1393"/>
      <c r="BL100" s="1391"/>
      <c r="BM100" s="1346"/>
      <c r="BN100" s="1346"/>
      <c r="BO100" s="1504"/>
      <c r="BP100" s="1389"/>
      <c r="BQ100" s="1346"/>
      <c r="BR100" s="1346"/>
      <c r="BS100" s="1346"/>
      <c r="BT100" s="1346"/>
      <c r="BU100" s="1346"/>
      <c r="BV100" s="1346"/>
      <c r="BW100" s="1346"/>
      <c r="BX100" s="1346"/>
      <c r="BY100" s="1346"/>
      <c r="BZ100" s="1346"/>
      <c r="CA100" s="1346"/>
      <c r="CB100" s="1346"/>
      <c r="CC100" s="1346"/>
      <c r="CD100" s="1393"/>
      <c r="CE100" s="1391"/>
      <c r="CF100" s="1346"/>
      <c r="CG100" s="1346"/>
      <c r="CH100" s="1346"/>
      <c r="CI100" s="1346"/>
      <c r="CJ100" s="1346"/>
      <c r="CK100" s="1346"/>
      <c r="CL100" s="1346"/>
      <c r="CM100" s="1346"/>
      <c r="CN100" s="1346"/>
      <c r="CO100" s="1393"/>
      <c r="CP100" s="1391"/>
      <c r="CQ100" s="1346"/>
      <c r="CR100" s="1346">
        <v>1</v>
      </c>
      <c r="CS100" s="1392"/>
      <c r="CT100" s="1346"/>
      <c r="CU100" s="1346">
        <v>1</v>
      </c>
      <c r="CV100" s="1504"/>
      <c r="CW100" s="1346"/>
      <c r="CX100" s="1346">
        <v>1</v>
      </c>
      <c r="CY100" s="1346"/>
      <c r="CZ100" s="1346"/>
      <c r="DA100" s="1346"/>
      <c r="DB100" s="1391"/>
      <c r="DC100" s="1346"/>
      <c r="DD100" s="1346"/>
      <c r="DE100" s="1346"/>
      <c r="DF100" s="1346"/>
      <c r="DG100" s="1346"/>
      <c r="DH100" s="1392"/>
      <c r="DI100" s="1392"/>
      <c r="DJ100" s="1392"/>
      <c r="DK100" s="1392"/>
      <c r="DL100" s="1392"/>
      <c r="DM100" s="1392"/>
      <c r="DN100" s="1393"/>
      <c r="DO100" s="1391"/>
      <c r="DP100" s="1346"/>
      <c r="DQ100" s="1346"/>
      <c r="DR100" s="1564"/>
      <c r="DS100" s="1346"/>
      <c r="DT100" s="1346">
        <v>1</v>
      </c>
      <c r="DU100" s="1346"/>
      <c r="DV100" s="1346"/>
      <c r="DW100" s="1346"/>
      <c r="DX100" s="1346"/>
      <c r="DY100" s="1346"/>
      <c r="DZ100" s="1346"/>
      <c r="EA100" s="1346"/>
      <c r="EB100" s="1346"/>
      <c r="EC100" s="1346"/>
      <c r="ED100" s="1393"/>
      <c r="EE100" s="1391"/>
      <c r="EF100" s="1389"/>
      <c r="EG100" s="1346"/>
      <c r="EH100" s="1346"/>
      <c r="EI100" s="1346"/>
      <c r="EJ100" s="1455"/>
      <c r="EK100" s="1346"/>
      <c r="EL100" s="1346"/>
      <c r="EM100" s="1346"/>
      <c r="EN100" s="1346"/>
      <c r="EO100" s="1346"/>
      <c r="EP100" s="1392"/>
      <c r="EQ100" s="1346"/>
      <c r="ER100" s="1346"/>
      <c r="ES100" s="1346"/>
      <c r="ET100" s="1346"/>
      <c r="EU100" s="1504"/>
      <c r="EV100" s="1504"/>
      <c r="EW100" s="1346"/>
      <c r="EX100" s="1346"/>
      <c r="EY100" s="1346"/>
      <c r="EZ100" s="1392"/>
      <c r="FA100" s="1392"/>
      <c r="FB100" s="1392"/>
      <c r="FC100" s="1392"/>
      <c r="FD100" s="1391"/>
      <c r="FE100" s="1346"/>
      <c r="FF100" s="218">
        <f t="shared" si="20"/>
        <v>0</v>
      </c>
      <c r="FG100" s="396">
        <f t="shared" si="21"/>
        <v>4</v>
      </c>
      <c r="FH100" s="396">
        <f t="shared" si="22"/>
        <v>0</v>
      </c>
      <c r="FI100" s="396">
        <f t="shared" si="23"/>
        <v>0</v>
      </c>
      <c r="FJ100" s="396">
        <f t="shared" si="24"/>
        <v>0</v>
      </c>
      <c r="FK100" s="396">
        <f t="shared" si="25"/>
        <v>0</v>
      </c>
      <c r="FL100" s="1291">
        <f>SUM(FF100:FK100)</f>
        <v>4</v>
      </c>
      <c r="FM100" s="1347" t="str">
        <f>IF(FL100=0,1,"")</f>
        <v/>
      </c>
      <c r="FN100" s="1347">
        <f>IF((FL100&gt;0)*AND(FL100&lt;6),1,"")</f>
        <v>1</v>
      </c>
      <c r="FO100" s="1347" t="str">
        <f>IF((FL100&gt;5)*AND(FL100&lt;11),1,"")</f>
        <v/>
      </c>
      <c r="FP100" s="1347" t="str">
        <f>IF((FL100&gt;10)*AND(FL100&lt;21),1,"")</f>
        <v/>
      </c>
      <c r="FQ100" s="1347" t="str">
        <f>IF((FL100&gt;20)*AND(FL100&lt;31),1,"")</f>
        <v/>
      </c>
      <c r="FR100" s="1347" t="str">
        <f>IF((FL100&gt;30)*AND(FL100&lt;41),1,"")</f>
        <v/>
      </c>
      <c r="FS100" s="1347" t="str">
        <f>IF((FL100&gt;40)*AND(FL100&lt;51),1,"")</f>
        <v/>
      </c>
      <c r="FT100" s="1347" t="str">
        <f>IF((FL100&gt;50)*AND(FL100&lt;61),1,"")</f>
        <v/>
      </c>
      <c r="FU100" s="1347" t="str">
        <f>IF((FL100&gt;60)*AND(FL100&lt;71),1,"")</f>
        <v/>
      </c>
      <c r="FV100" s="1347" t="str">
        <f t="shared" si="18"/>
        <v/>
      </c>
      <c r="FW100" s="1347" t="str">
        <f t="shared" si="19"/>
        <v/>
      </c>
    </row>
    <row r="101" spans="1:179" ht="16.5" thickBot="1" x14ac:dyDescent="0.3">
      <c r="A101" s="1338">
        <v>84</v>
      </c>
      <c r="B101" s="1152" t="s">
        <v>1221</v>
      </c>
      <c r="C101" s="1288"/>
      <c r="D101" s="1346"/>
      <c r="E101" s="1400"/>
      <c r="F101" s="1514"/>
      <c r="G101" s="1346"/>
      <c r="H101" s="1346"/>
      <c r="I101" s="1346"/>
      <c r="J101" s="1346"/>
      <c r="K101" s="1346"/>
      <c r="L101" s="1346"/>
      <c r="M101" s="1346"/>
      <c r="N101" s="1346"/>
      <c r="O101" s="1346"/>
      <c r="P101" s="1400"/>
      <c r="Q101" s="1346"/>
      <c r="R101" s="1346"/>
      <c r="S101" s="1346"/>
      <c r="T101" s="1392"/>
      <c r="U101" s="1392"/>
      <c r="V101" s="1392"/>
      <c r="W101" s="1392"/>
      <c r="X101" s="1392"/>
      <c r="Y101" s="1392"/>
      <c r="Z101" s="1392"/>
      <c r="AA101" s="1392"/>
      <c r="AB101" s="1392"/>
      <c r="AC101" s="1393"/>
      <c r="AD101" s="1400"/>
      <c r="AE101" s="1346"/>
      <c r="AF101" s="1346"/>
      <c r="AG101" s="1346"/>
      <c r="AH101" s="1346"/>
      <c r="AI101" s="1346"/>
      <c r="AJ101" s="1346"/>
      <c r="AK101" s="1346"/>
      <c r="AL101" s="1346"/>
      <c r="AM101" s="1346"/>
      <c r="AN101" s="1410">
        <v>1</v>
      </c>
      <c r="AO101" s="1393"/>
      <c r="AP101" s="1391"/>
      <c r="AQ101" s="1346"/>
      <c r="AR101" s="1346"/>
      <c r="AS101" s="1346"/>
      <c r="AT101" s="1346"/>
      <c r="AU101" s="1346"/>
      <c r="AV101" s="1346"/>
      <c r="AW101" s="1392"/>
      <c r="AX101" s="1392"/>
      <c r="AY101" s="1392"/>
      <c r="AZ101" s="1392"/>
      <c r="BA101" s="1393"/>
      <c r="BB101" s="1346"/>
      <c r="BC101" s="1389"/>
      <c r="BD101" s="1346"/>
      <c r="BE101" s="1346"/>
      <c r="BF101" s="1346"/>
      <c r="BG101" s="1389"/>
      <c r="BH101" s="1504"/>
      <c r="BI101" s="1346"/>
      <c r="BJ101" s="1346"/>
      <c r="BK101" s="1393"/>
      <c r="BL101" s="1391"/>
      <c r="BM101" s="1346"/>
      <c r="BN101" s="1346"/>
      <c r="BO101" s="1504"/>
      <c r="BP101" s="1389"/>
      <c r="BQ101" s="1346"/>
      <c r="BR101" s="1346"/>
      <c r="BS101" s="1346"/>
      <c r="BT101" s="1346"/>
      <c r="BU101" s="1346"/>
      <c r="BV101" s="1346"/>
      <c r="BW101" s="1346"/>
      <c r="BX101" s="1346"/>
      <c r="BY101" s="1346"/>
      <c r="BZ101" s="1346"/>
      <c r="CA101" s="1346"/>
      <c r="CB101" s="1397">
        <v>1</v>
      </c>
      <c r="CC101" s="1346"/>
      <c r="CD101" s="1393">
        <v>1</v>
      </c>
      <c r="CE101" s="1391">
        <v>1</v>
      </c>
      <c r="CF101" s="1346"/>
      <c r="CG101" s="1346">
        <v>1</v>
      </c>
      <c r="CH101" s="1346"/>
      <c r="CI101" s="1346"/>
      <c r="CJ101" s="1346"/>
      <c r="CK101" s="1390">
        <v>1</v>
      </c>
      <c r="CL101" s="1346"/>
      <c r="CM101" s="1346"/>
      <c r="CN101" s="1346"/>
      <c r="CO101" s="1393"/>
      <c r="CP101" s="1391"/>
      <c r="CQ101" s="1346"/>
      <c r="CR101" s="1346"/>
      <c r="CS101" s="1392"/>
      <c r="CT101" s="1346"/>
      <c r="CU101" s="1346"/>
      <c r="CV101" s="1504"/>
      <c r="CW101" s="1346"/>
      <c r="CX101" s="1346"/>
      <c r="CY101" s="1346"/>
      <c r="CZ101" s="1346"/>
      <c r="DA101" s="1346"/>
      <c r="DB101" s="1391"/>
      <c r="DC101" s="1346"/>
      <c r="DD101" s="1390">
        <v>1</v>
      </c>
      <c r="DE101" s="1346"/>
      <c r="DF101" s="1346"/>
      <c r="DG101" s="1346"/>
      <c r="DH101" s="1392"/>
      <c r="DI101" s="1392"/>
      <c r="DJ101" s="1392"/>
      <c r="DK101" s="1392"/>
      <c r="DL101" s="1392"/>
      <c r="DM101" s="1392"/>
      <c r="DN101" s="1393"/>
      <c r="DO101" s="1391"/>
      <c r="DP101" s="1346"/>
      <c r="DQ101" s="1346"/>
      <c r="DR101" s="1564"/>
      <c r="DS101" s="1346"/>
      <c r="DT101" s="1346"/>
      <c r="DU101" s="1346"/>
      <c r="DV101" s="1346"/>
      <c r="DW101" s="1346"/>
      <c r="DX101" s="1346"/>
      <c r="DY101" s="1346"/>
      <c r="DZ101" s="1346"/>
      <c r="EA101" s="1346"/>
      <c r="EB101" s="1346"/>
      <c r="EC101" s="1346"/>
      <c r="ED101" s="1393"/>
      <c r="EE101" s="1391"/>
      <c r="EF101" s="1389"/>
      <c r="EG101" s="1346"/>
      <c r="EH101" s="1346"/>
      <c r="EI101" s="1346"/>
      <c r="EJ101" s="1455"/>
      <c r="EK101" s="1346"/>
      <c r="EL101" s="1346"/>
      <c r="EM101" s="1346">
        <v>1</v>
      </c>
      <c r="EN101" s="1346">
        <v>1</v>
      </c>
      <c r="EO101" s="1346">
        <v>1</v>
      </c>
      <c r="EP101" s="1392">
        <v>1</v>
      </c>
      <c r="EQ101" s="1346">
        <v>1</v>
      </c>
      <c r="ER101" s="1346"/>
      <c r="ES101" s="1346"/>
      <c r="ET101" s="1346"/>
      <c r="EU101" s="1504"/>
      <c r="EV101" s="1504"/>
      <c r="EW101" s="1346"/>
      <c r="EX101" s="1346"/>
      <c r="EY101" s="1346"/>
      <c r="EZ101" s="1392"/>
      <c r="FA101" s="1392"/>
      <c r="FB101" s="1392"/>
      <c r="FC101" s="1392"/>
      <c r="FD101" s="1391"/>
      <c r="FE101" s="1346"/>
      <c r="FF101" s="218">
        <f t="shared" si="20"/>
        <v>0</v>
      </c>
      <c r="FG101" s="396">
        <f t="shared" si="21"/>
        <v>4</v>
      </c>
      <c r="FH101" s="396">
        <f t="shared" si="22"/>
        <v>3</v>
      </c>
      <c r="FI101" s="396">
        <f t="shared" si="23"/>
        <v>0</v>
      </c>
      <c r="FJ101" s="396">
        <f t="shared" si="24"/>
        <v>0</v>
      </c>
      <c r="FK101" s="396">
        <f t="shared" si="25"/>
        <v>5</v>
      </c>
      <c r="FL101" s="1291">
        <f t="shared" si="26"/>
        <v>12</v>
      </c>
      <c r="FM101" s="1347" t="str">
        <f t="shared" si="27"/>
        <v/>
      </c>
      <c r="FN101" s="1347" t="str">
        <f t="shared" si="28"/>
        <v/>
      </c>
      <c r="FO101" s="1347" t="str">
        <f t="shared" si="29"/>
        <v/>
      </c>
      <c r="FP101" s="1347">
        <f t="shared" si="30"/>
        <v>1</v>
      </c>
      <c r="FQ101" s="1347" t="str">
        <f t="shared" si="31"/>
        <v/>
      </c>
      <c r="FR101" s="1347" t="str">
        <f t="shared" si="32"/>
        <v/>
      </c>
      <c r="FS101" s="1347" t="str">
        <f t="shared" si="33"/>
        <v/>
      </c>
      <c r="FT101" s="1347" t="str">
        <f t="shared" si="34"/>
        <v/>
      </c>
      <c r="FU101" s="1347" t="str">
        <f t="shared" si="35"/>
        <v/>
      </c>
      <c r="FV101" s="1347" t="str">
        <f t="shared" si="18"/>
        <v/>
      </c>
      <c r="FW101" s="1347" t="str">
        <f t="shared" si="19"/>
        <v/>
      </c>
    </row>
    <row r="102" spans="1:179" ht="16.5" thickBot="1" x14ac:dyDescent="0.3">
      <c r="A102" s="1338">
        <v>85</v>
      </c>
      <c r="B102" s="1152" t="s">
        <v>1479</v>
      </c>
      <c r="C102" s="1288">
        <v>1</v>
      </c>
      <c r="D102" s="1346"/>
      <c r="E102" s="1400"/>
      <c r="F102" s="1514"/>
      <c r="G102" s="1346"/>
      <c r="H102" s="1346"/>
      <c r="I102" s="1346"/>
      <c r="J102" s="1346"/>
      <c r="K102" s="1346"/>
      <c r="L102" s="1346"/>
      <c r="M102" s="1346"/>
      <c r="N102" s="1346"/>
      <c r="O102" s="1346"/>
      <c r="P102" s="1400">
        <v>1</v>
      </c>
      <c r="Q102" s="1346"/>
      <c r="R102" s="1346"/>
      <c r="S102" s="1346"/>
      <c r="T102" s="1392">
        <v>1</v>
      </c>
      <c r="U102" s="1392">
        <v>1</v>
      </c>
      <c r="V102" s="1392">
        <v>1</v>
      </c>
      <c r="W102" s="1392">
        <v>1</v>
      </c>
      <c r="X102" s="1392">
        <v>1</v>
      </c>
      <c r="Y102" s="1392">
        <v>1</v>
      </c>
      <c r="Z102" s="1392">
        <v>1</v>
      </c>
      <c r="AA102" s="1392">
        <v>1</v>
      </c>
      <c r="AB102" s="1392"/>
      <c r="AC102" s="1393"/>
      <c r="AD102" s="1400"/>
      <c r="AE102" s="1346"/>
      <c r="AF102" s="1390">
        <v>1</v>
      </c>
      <c r="AG102" s="1399">
        <v>1</v>
      </c>
      <c r="AH102" s="1346"/>
      <c r="AI102" s="1410">
        <v>1</v>
      </c>
      <c r="AJ102" s="1346"/>
      <c r="AK102" s="1346"/>
      <c r="AL102" s="1346"/>
      <c r="AM102" s="1346"/>
      <c r="AN102" s="1346"/>
      <c r="AO102" s="1420">
        <v>1</v>
      </c>
      <c r="AP102" s="1391"/>
      <c r="AQ102" s="1390">
        <v>1</v>
      </c>
      <c r="AR102" s="1346"/>
      <c r="AS102" s="1346"/>
      <c r="AT102" s="1346">
        <v>1</v>
      </c>
      <c r="AU102" s="1346"/>
      <c r="AV102" s="1346"/>
      <c r="AW102" s="1390">
        <v>1</v>
      </c>
      <c r="AX102" s="1392"/>
      <c r="AY102" s="1392"/>
      <c r="AZ102" s="1392"/>
      <c r="BA102" s="1393"/>
      <c r="BB102" s="1346"/>
      <c r="BC102" s="1389"/>
      <c r="BD102" s="1346"/>
      <c r="BE102" s="1346">
        <v>1</v>
      </c>
      <c r="BF102" s="1346"/>
      <c r="BG102" s="1389"/>
      <c r="BH102" s="1504">
        <v>1</v>
      </c>
      <c r="BI102" s="1346">
        <v>1</v>
      </c>
      <c r="BJ102" s="1346"/>
      <c r="BK102" s="1393">
        <v>1</v>
      </c>
      <c r="BL102" s="1391"/>
      <c r="BM102" s="1346">
        <v>1</v>
      </c>
      <c r="BN102" s="1346"/>
      <c r="BO102" s="1504"/>
      <c r="BP102" s="1389"/>
      <c r="BQ102" s="1346">
        <v>1</v>
      </c>
      <c r="BR102" s="1390">
        <v>1</v>
      </c>
      <c r="BS102" s="1346"/>
      <c r="BT102" s="1346"/>
      <c r="BU102" s="1346"/>
      <c r="BV102" s="1346"/>
      <c r="BW102" s="1346"/>
      <c r="BX102" s="1346"/>
      <c r="BY102" s="1346"/>
      <c r="BZ102" s="1346"/>
      <c r="CA102" s="1346">
        <v>1</v>
      </c>
      <c r="CB102" s="1346"/>
      <c r="CC102" s="1346"/>
      <c r="CD102" s="1393"/>
      <c r="CE102" s="1391">
        <v>1</v>
      </c>
      <c r="CF102" s="1346"/>
      <c r="CG102" s="1346"/>
      <c r="CH102" s="1346">
        <v>1</v>
      </c>
      <c r="CI102" s="1346">
        <v>1</v>
      </c>
      <c r="CJ102" s="1346"/>
      <c r="CK102" s="1346">
        <v>1</v>
      </c>
      <c r="CL102" s="1346"/>
      <c r="CM102" s="1394"/>
      <c r="CN102" s="1346">
        <v>1</v>
      </c>
      <c r="CO102" s="1393"/>
      <c r="CP102" s="1391">
        <v>1</v>
      </c>
      <c r="CQ102" s="1346">
        <v>1</v>
      </c>
      <c r="CR102" s="1346"/>
      <c r="CS102" s="1392">
        <v>1</v>
      </c>
      <c r="CT102" s="1346">
        <v>1</v>
      </c>
      <c r="CU102" s="1346"/>
      <c r="CV102" s="1504"/>
      <c r="CW102" s="1346">
        <v>1</v>
      </c>
      <c r="CX102" s="1346"/>
      <c r="CY102" s="1346">
        <v>1</v>
      </c>
      <c r="CZ102" s="1346"/>
      <c r="DA102" s="1346">
        <v>1</v>
      </c>
      <c r="DB102" s="1391">
        <v>1</v>
      </c>
      <c r="DC102" s="1346"/>
      <c r="DD102" s="1346">
        <v>1</v>
      </c>
      <c r="DE102" s="1346"/>
      <c r="DF102" s="1346">
        <v>1</v>
      </c>
      <c r="DG102" s="1346"/>
      <c r="DH102" s="1392"/>
      <c r="DI102" s="1392">
        <v>1</v>
      </c>
      <c r="DJ102" s="1392">
        <v>1</v>
      </c>
      <c r="DK102" s="1392"/>
      <c r="DL102" s="1392">
        <v>1</v>
      </c>
      <c r="DM102" s="1392">
        <v>1</v>
      </c>
      <c r="DN102" s="1393"/>
      <c r="DO102" s="1391"/>
      <c r="DP102" s="1346"/>
      <c r="DQ102" s="1346">
        <v>1</v>
      </c>
      <c r="DR102" s="1564"/>
      <c r="DS102" s="1410">
        <v>1</v>
      </c>
      <c r="DT102" s="1346"/>
      <c r="DU102" s="1390">
        <v>1</v>
      </c>
      <c r="DV102" s="1390">
        <v>1</v>
      </c>
      <c r="DW102" s="1390">
        <v>1</v>
      </c>
      <c r="DX102" s="1390">
        <v>1</v>
      </c>
      <c r="DY102" s="1346"/>
      <c r="DZ102" s="1390">
        <v>1</v>
      </c>
      <c r="EA102" s="1346"/>
      <c r="EB102" s="1346"/>
      <c r="EC102" s="1346"/>
      <c r="ED102" s="1393"/>
      <c r="EE102" s="1391">
        <v>1</v>
      </c>
      <c r="EF102" s="1392"/>
      <c r="EG102" s="1346"/>
      <c r="EH102" s="1390">
        <v>1</v>
      </c>
      <c r="EI102" s="1346"/>
      <c r="EJ102" s="1455"/>
      <c r="EK102" s="1346"/>
      <c r="EL102" s="1346"/>
      <c r="EM102" s="1346">
        <v>1</v>
      </c>
      <c r="EN102" s="1346">
        <v>1</v>
      </c>
      <c r="EO102" s="1346">
        <v>1</v>
      </c>
      <c r="EP102" s="1392">
        <v>1</v>
      </c>
      <c r="EQ102" s="1346">
        <v>1</v>
      </c>
      <c r="ER102" s="1346"/>
      <c r="ES102" s="1346"/>
      <c r="ET102" s="1346"/>
      <c r="EU102" s="1504"/>
      <c r="EV102" s="1504"/>
      <c r="EW102" s="1346"/>
      <c r="EX102" s="1390">
        <v>1</v>
      </c>
      <c r="EY102" s="1346"/>
      <c r="EZ102" s="1392"/>
      <c r="FA102" s="1392"/>
      <c r="FB102" s="1392"/>
      <c r="FC102" s="1392"/>
      <c r="FD102" s="1391"/>
      <c r="FE102" s="1346"/>
      <c r="FF102" s="218">
        <f t="shared" si="20"/>
        <v>12</v>
      </c>
      <c r="FG102" s="396">
        <f t="shared" si="21"/>
        <v>0</v>
      </c>
      <c r="FH102" s="396">
        <f t="shared" si="22"/>
        <v>27</v>
      </c>
      <c r="FI102" s="396">
        <f t="shared" si="23"/>
        <v>2</v>
      </c>
      <c r="FJ102" s="396">
        <f t="shared" si="24"/>
        <v>0</v>
      </c>
      <c r="FK102" s="396">
        <f t="shared" si="25"/>
        <v>18</v>
      </c>
      <c r="FL102" s="1291">
        <f t="shared" si="26"/>
        <v>59</v>
      </c>
      <c r="FM102" s="1347" t="str">
        <f t="shared" si="27"/>
        <v/>
      </c>
      <c r="FN102" s="1347" t="str">
        <f t="shared" si="28"/>
        <v/>
      </c>
      <c r="FO102" s="1347" t="str">
        <f t="shared" si="29"/>
        <v/>
      </c>
      <c r="FP102" s="1347" t="str">
        <f t="shared" si="30"/>
        <v/>
      </c>
      <c r="FQ102" s="1347" t="str">
        <f t="shared" si="31"/>
        <v/>
      </c>
      <c r="FR102" s="1347" t="str">
        <f t="shared" si="32"/>
        <v/>
      </c>
      <c r="FS102" s="1347" t="str">
        <f t="shared" si="33"/>
        <v/>
      </c>
      <c r="FT102" s="1347">
        <f t="shared" si="34"/>
        <v>1</v>
      </c>
      <c r="FU102" s="1347" t="str">
        <f t="shared" si="35"/>
        <v/>
      </c>
      <c r="FV102" s="1347" t="str">
        <f t="shared" si="18"/>
        <v/>
      </c>
      <c r="FW102" s="1347" t="str">
        <f t="shared" si="19"/>
        <v/>
      </c>
    </row>
    <row r="103" spans="1:179" ht="16.5" thickBot="1" x14ac:dyDescent="0.3">
      <c r="A103" s="1338">
        <v>86</v>
      </c>
      <c r="B103" s="1343" t="s">
        <v>1827</v>
      </c>
      <c r="C103" s="1288"/>
      <c r="D103" s="1346"/>
      <c r="E103" s="1400"/>
      <c r="F103" s="1514"/>
      <c r="G103" s="1346"/>
      <c r="H103" s="1394"/>
      <c r="I103" s="1394"/>
      <c r="J103" s="1394"/>
      <c r="K103" s="1394"/>
      <c r="L103" s="1394"/>
      <c r="M103" s="1346"/>
      <c r="N103" s="1346"/>
      <c r="O103" s="1346"/>
      <c r="P103" s="1400"/>
      <c r="Q103" s="1346"/>
      <c r="R103" s="1346"/>
      <c r="S103" s="1346"/>
      <c r="T103" s="1392"/>
      <c r="U103" s="1392"/>
      <c r="V103" s="1392"/>
      <c r="W103" s="1392"/>
      <c r="X103" s="1392"/>
      <c r="Y103" s="1392"/>
      <c r="Z103" s="1392"/>
      <c r="AA103" s="1392"/>
      <c r="AB103" s="1392"/>
      <c r="AC103" s="1393"/>
      <c r="AD103" s="1400"/>
      <c r="AE103" s="1346"/>
      <c r="AF103" s="1346"/>
      <c r="AG103" s="1399"/>
      <c r="AH103" s="1346"/>
      <c r="AI103" s="1346"/>
      <c r="AJ103" s="1346"/>
      <c r="AK103" s="1346"/>
      <c r="AL103" s="1346"/>
      <c r="AM103" s="1346"/>
      <c r="AN103" s="1346"/>
      <c r="AO103" s="1420"/>
      <c r="AP103" s="1391"/>
      <c r="AQ103" s="1346"/>
      <c r="AR103" s="1346"/>
      <c r="AS103" s="1346"/>
      <c r="AT103" s="1346"/>
      <c r="AU103" s="1346"/>
      <c r="AV103" s="1346"/>
      <c r="AW103" s="1346"/>
      <c r="AX103" s="1392"/>
      <c r="AY103" s="1392"/>
      <c r="AZ103" s="1392"/>
      <c r="BA103" s="1393"/>
      <c r="BB103" s="1346"/>
      <c r="BC103" s="1389"/>
      <c r="BD103" s="1346"/>
      <c r="BE103" s="1346"/>
      <c r="BF103" s="1346"/>
      <c r="BG103" s="1389"/>
      <c r="BH103" s="1504"/>
      <c r="BI103" s="1346"/>
      <c r="BJ103" s="1346"/>
      <c r="BK103" s="1393"/>
      <c r="BL103" s="1391"/>
      <c r="BM103" s="1346"/>
      <c r="BN103" s="1346"/>
      <c r="BO103" s="1504"/>
      <c r="BP103" s="1389"/>
      <c r="BQ103" s="1346"/>
      <c r="BR103" s="1346">
        <v>1</v>
      </c>
      <c r="BS103" s="1346"/>
      <c r="BT103" s="1346"/>
      <c r="BU103" s="1346"/>
      <c r="BV103" s="1346"/>
      <c r="BW103" s="1346"/>
      <c r="BX103" s="1346"/>
      <c r="BY103" s="1346"/>
      <c r="BZ103" s="1346"/>
      <c r="CA103" s="1346">
        <v>1</v>
      </c>
      <c r="CB103" s="1346"/>
      <c r="CC103" s="1346"/>
      <c r="CD103" s="1393"/>
      <c r="CE103" s="1391"/>
      <c r="CF103" s="1346"/>
      <c r="CG103" s="1346"/>
      <c r="CH103" s="1346"/>
      <c r="CI103" s="1346"/>
      <c r="CJ103" s="1346"/>
      <c r="CK103" s="1346"/>
      <c r="CL103" s="1346">
        <v>1</v>
      </c>
      <c r="CM103" s="1394"/>
      <c r="CN103" s="1346"/>
      <c r="CO103" s="1393"/>
      <c r="CP103" s="1391"/>
      <c r="CQ103" s="1346">
        <v>1</v>
      </c>
      <c r="CR103" s="1346"/>
      <c r="CS103" s="1392"/>
      <c r="CT103" s="1346">
        <v>1</v>
      </c>
      <c r="CU103" s="1346"/>
      <c r="CV103" s="1504"/>
      <c r="CW103" s="1346">
        <v>1</v>
      </c>
      <c r="CX103" s="1346"/>
      <c r="CY103" s="1346"/>
      <c r="CZ103" s="1346"/>
      <c r="DA103" s="1346"/>
      <c r="DB103" s="1391"/>
      <c r="DC103" s="1346"/>
      <c r="DD103" s="1346"/>
      <c r="DE103" s="1346"/>
      <c r="DF103" s="1346"/>
      <c r="DG103" s="1346"/>
      <c r="DH103" s="1392"/>
      <c r="DI103" s="1392"/>
      <c r="DJ103" s="1392">
        <v>1</v>
      </c>
      <c r="DK103" s="1392"/>
      <c r="DL103" s="1392"/>
      <c r="DM103" s="1392"/>
      <c r="DN103" s="1393"/>
      <c r="DO103" s="1391"/>
      <c r="DP103" s="1346"/>
      <c r="DQ103" s="1346"/>
      <c r="DR103" s="1564"/>
      <c r="DS103" s="1346"/>
      <c r="DT103" s="1346"/>
      <c r="DU103" s="1346"/>
      <c r="DV103" s="1346"/>
      <c r="DW103" s="1346"/>
      <c r="DX103" s="1346"/>
      <c r="DY103" s="1346"/>
      <c r="DZ103" s="1346"/>
      <c r="EA103" s="1346"/>
      <c r="EB103" s="1346"/>
      <c r="EC103" s="1346"/>
      <c r="ED103" s="1393"/>
      <c r="EE103" s="1391"/>
      <c r="EF103" s="1418"/>
      <c r="EG103" s="1346"/>
      <c r="EH103" s="1346"/>
      <c r="EI103" s="1346"/>
      <c r="EJ103" s="1455"/>
      <c r="EK103" s="1346"/>
      <c r="EL103" s="1346"/>
      <c r="EM103" s="1346"/>
      <c r="EN103" s="1346"/>
      <c r="EO103" s="1346"/>
      <c r="EP103" s="1392"/>
      <c r="EQ103" s="1346"/>
      <c r="ER103" s="1346"/>
      <c r="ES103" s="1346"/>
      <c r="ET103" s="1346"/>
      <c r="EU103" s="1504"/>
      <c r="EV103" s="1504"/>
      <c r="EW103" s="1346"/>
      <c r="EX103" s="1346"/>
      <c r="EY103" s="1346"/>
      <c r="EZ103" s="1392"/>
      <c r="FA103" s="1392"/>
      <c r="FB103" s="1392"/>
      <c r="FC103" s="1392"/>
      <c r="FD103" s="1391"/>
      <c r="FE103" s="1346"/>
      <c r="FF103" s="218">
        <f t="shared" si="20"/>
        <v>7</v>
      </c>
      <c r="FG103" s="396">
        <f t="shared" si="21"/>
        <v>0</v>
      </c>
      <c r="FH103" s="396">
        <f t="shared" si="22"/>
        <v>0</v>
      </c>
      <c r="FI103" s="396">
        <f t="shared" si="23"/>
        <v>0</v>
      </c>
      <c r="FJ103" s="396">
        <f t="shared" si="24"/>
        <v>0</v>
      </c>
      <c r="FK103" s="396">
        <f t="shared" si="25"/>
        <v>0</v>
      </c>
      <c r="FL103" s="1291">
        <f>SUM(FF103:FK103)</f>
        <v>7</v>
      </c>
      <c r="FM103" s="1347" t="str">
        <f>IF(FL103=0,1,"")</f>
        <v/>
      </c>
      <c r="FN103" s="1347" t="str">
        <f>IF((FL103&gt;0)*AND(FL103&lt;6),1,"")</f>
        <v/>
      </c>
      <c r="FO103" s="1347">
        <f>IF((FL103&gt;5)*AND(FL103&lt;11),1,"")</f>
        <v>1</v>
      </c>
      <c r="FP103" s="1347" t="str">
        <f>IF((FL103&gt;10)*AND(FL103&lt;21),1,"")</f>
        <v/>
      </c>
      <c r="FQ103" s="1347" t="str">
        <f>IF((FL103&gt;20)*AND(FL103&lt;31),1,"")</f>
        <v/>
      </c>
      <c r="FR103" s="1347" t="str">
        <f>IF((FL103&gt;30)*AND(FL103&lt;41),1,"")</f>
        <v/>
      </c>
      <c r="FS103" s="1347" t="str">
        <f>IF((FL103&gt;40)*AND(FL103&lt;51),1,"")</f>
        <v/>
      </c>
      <c r="FT103" s="1347" t="str">
        <f>IF((FL103&gt;50)*AND(FL103&lt;61),1,"")</f>
        <v/>
      </c>
      <c r="FU103" s="1347" t="str">
        <f>IF((FL103&gt;60)*AND(FL103&lt;71),1,"")</f>
        <v/>
      </c>
      <c r="FV103" s="1347" t="str">
        <f t="shared" si="18"/>
        <v/>
      </c>
      <c r="FW103" s="1347" t="str">
        <f t="shared" si="19"/>
        <v/>
      </c>
    </row>
    <row r="104" spans="1:179" ht="16.5" thickBot="1" x14ac:dyDescent="0.3">
      <c r="A104" s="1338"/>
      <c r="B104" s="1373" t="s">
        <v>1611</v>
      </c>
      <c r="C104" s="1288"/>
      <c r="D104" s="1346"/>
      <c r="E104" s="1400"/>
      <c r="F104" s="1514"/>
      <c r="G104" s="1346"/>
      <c r="H104" s="1394"/>
      <c r="I104" s="1394"/>
      <c r="J104" s="1394"/>
      <c r="K104" s="1394"/>
      <c r="L104" s="1394"/>
      <c r="M104" s="1346"/>
      <c r="N104" s="1346"/>
      <c r="O104" s="1346"/>
      <c r="P104" s="1400"/>
      <c r="Q104" s="1346"/>
      <c r="R104" s="1346"/>
      <c r="S104" s="1346"/>
      <c r="T104" s="1392"/>
      <c r="U104" s="1392"/>
      <c r="V104" s="1392"/>
      <c r="W104" s="1392"/>
      <c r="X104" s="1392"/>
      <c r="Y104" s="1392"/>
      <c r="Z104" s="1392"/>
      <c r="AA104" s="1392"/>
      <c r="AB104" s="1392"/>
      <c r="AC104" s="1393"/>
      <c r="AD104" s="1400"/>
      <c r="AE104" s="1346"/>
      <c r="AF104" s="1346"/>
      <c r="AG104" s="1346"/>
      <c r="AH104" s="1346"/>
      <c r="AI104" s="1346"/>
      <c r="AJ104" s="1346"/>
      <c r="AK104" s="1346"/>
      <c r="AL104" s="1346"/>
      <c r="AM104" s="1346"/>
      <c r="AN104" s="1346"/>
      <c r="AO104" s="1393"/>
      <c r="AP104" s="1391"/>
      <c r="AQ104" s="1346"/>
      <c r="AR104" s="1346"/>
      <c r="AS104" s="1346"/>
      <c r="AT104" s="1346"/>
      <c r="AU104" s="1346"/>
      <c r="AV104" s="1346"/>
      <c r="AW104" s="1392"/>
      <c r="AX104" s="1392"/>
      <c r="AY104" s="1392"/>
      <c r="AZ104" s="1392"/>
      <c r="BA104" s="1393"/>
      <c r="BB104" s="1346"/>
      <c r="BC104" s="1389"/>
      <c r="BD104" s="1346"/>
      <c r="BE104" s="1346"/>
      <c r="BF104" s="1346"/>
      <c r="BG104" s="1389"/>
      <c r="BH104" s="1504"/>
      <c r="BI104" s="1346"/>
      <c r="BJ104" s="1346"/>
      <c r="BK104" s="1393"/>
      <c r="BL104" s="1391"/>
      <c r="BM104" s="1346"/>
      <c r="BN104" s="1346"/>
      <c r="BO104" s="1504"/>
      <c r="BP104" s="1389"/>
      <c r="BQ104" s="1346"/>
      <c r="BR104" s="1346"/>
      <c r="BS104" s="1346"/>
      <c r="BT104" s="1346"/>
      <c r="BU104" s="1346"/>
      <c r="BV104" s="1346"/>
      <c r="BW104" s="1346"/>
      <c r="BX104" s="1346"/>
      <c r="BY104" s="1346"/>
      <c r="BZ104" s="1346"/>
      <c r="CA104" s="1346"/>
      <c r="CB104" s="1346"/>
      <c r="CC104" s="1346"/>
      <c r="CD104" s="1393"/>
      <c r="CE104" s="1391"/>
      <c r="CF104" s="1346"/>
      <c r="CG104" s="1346"/>
      <c r="CH104" s="1346"/>
      <c r="CI104" s="1346"/>
      <c r="CJ104" s="1346"/>
      <c r="CK104" s="1346"/>
      <c r="CL104" s="1346"/>
      <c r="CM104" s="1394"/>
      <c r="CN104" s="1346"/>
      <c r="CO104" s="1393"/>
      <c r="CP104" s="1391"/>
      <c r="CQ104" s="1346"/>
      <c r="CR104" s="1346"/>
      <c r="CS104" s="1392"/>
      <c r="CT104" s="1346"/>
      <c r="CU104" s="1346"/>
      <c r="CV104" s="1504"/>
      <c r="CW104" s="1346"/>
      <c r="CX104" s="1346"/>
      <c r="CY104" s="1346"/>
      <c r="CZ104" s="1346"/>
      <c r="DA104" s="1346"/>
      <c r="DB104" s="1391"/>
      <c r="DC104" s="1346"/>
      <c r="DD104" s="1346"/>
      <c r="DE104" s="1346"/>
      <c r="DF104" s="1346"/>
      <c r="DG104" s="1346"/>
      <c r="DH104" s="1392"/>
      <c r="DI104" s="1392"/>
      <c r="DJ104" s="1392"/>
      <c r="DK104" s="1392"/>
      <c r="DL104" s="1392"/>
      <c r="DM104" s="1392"/>
      <c r="DN104" s="1393"/>
      <c r="DO104" s="1391"/>
      <c r="DP104" s="1346"/>
      <c r="DQ104" s="1346"/>
      <c r="DR104" s="1564"/>
      <c r="DS104" s="1346"/>
      <c r="DT104" s="1346"/>
      <c r="DU104" s="1346"/>
      <c r="DV104" s="1346"/>
      <c r="DW104" s="1346"/>
      <c r="DX104" s="1346"/>
      <c r="DY104" s="1346"/>
      <c r="DZ104" s="1346"/>
      <c r="EA104" s="1346"/>
      <c r="EB104" s="1346"/>
      <c r="EC104" s="1346"/>
      <c r="ED104" s="1393"/>
      <c r="EE104" s="1391"/>
      <c r="EF104" s="1389"/>
      <c r="EG104" s="1346"/>
      <c r="EH104" s="1346"/>
      <c r="EI104" s="1346"/>
      <c r="EJ104" s="1455"/>
      <c r="EK104" s="1346"/>
      <c r="EL104" s="1346"/>
      <c r="EM104" s="1346"/>
      <c r="EN104" s="1346"/>
      <c r="EO104" s="1346"/>
      <c r="EP104" s="1392"/>
      <c r="EQ104" s="1346"/>
      <c r="ER104" s="1346"/>
      <c r="ES104" s="1346"/>
      <c r="ET104" s="1346"/>
      <c r="EU104" s="1504"/>
      <c r="EV104" s="1504"/>
      <c r="EW104" s="1346"/>
      <c r="EX104" s="1346"/>
      <c r="EY104" s="1346"/>
      <c r="EZ104" s="1392"/>
      <c r="FA104" s="1392"/>
      <c r="FB104" s="1392"/>
      <c r="FC104" s="1392"/>
      <c r="FD104" s="1391"/>
      <c r="FE104" s="1346"/>
      <c r="FF104" s="218">
        <f t="shared" si="20"/>
        <v>0</v>
      </c>
      <c r="FG104" s="396">
        <f t="shared" si="21"/>
        <v>0</v>
      </c>
      <c r="FH104" s="396">
        <f t="shared" si="22"/>
        <v>0</v>
      </c>
      <c r="FI104" s="396">
        <f t="shared" si="23"/>
        <v>0</v>
      </c>
      <c r="FJ104" s="396">
        <f t="shared" si="24"/>
        <v>0</v>
      </c>
      <c r="FK104" s="396">
        <f t="shared" si="25"/>
        <v>0</v>
      </c>
      <c r="FL104" s="1291">
        <f t="shared" si="26"/>
        <v>0</v>
      </c>
      <c r="FM104" s="1347"/>
      <c r="FN104" s="1347"/>
      <c r="FO104" s="1347"/>
      <c r="FP104" s="1347"/>
      <c r="FQ104" s="1347"/>
      <c r="FR104" s="1347"/>
      <c r="FS104" s="1347"/>
      <c r="FT104" s="1347"/>
      <c r="FU104" s="1347"/>
      <c r="FV104" s="1347"/>
      <c r="FW104" s="1347"/>
    </row>
    <row r="105" spans="1:179" ht="16.5" thickBot="1" x14ac:dyDescent="0.3">
      <c r="A105" s="1338"/>
      <c r="B105" s="1373" t="s">
        <v>567</v>
      </c>
      <c r="C105" s="1288"/>
      <c r="D105" s="1346"/>
      <c r="E105" s="1400"/>
      <c r="F105" s="1514"/>
      <c r="G105" s="1346"/>
      <c r="H105" s="1346"/>
      <c r="I105" s="1346"/>
      <c r="J105" s="1346"/>
      <c r="K105" s="1346"/>
      <c r="L105" s="1346"/>
      <c r="M105" s="1346"/>
      <c r="N105" s="1346"/>
      <c r="O105" s="1346"/>
      <c r="P105" s="1400"/>
      <c r="Q105" s="1346"/>
      <c r="R105" s="1346"/>
      <c r="S105" s="1346"/>
      <c r="T105" s="1392"/>
      <c r="U105" s="1392"/>
      <c r="V105" s="1392"/>
      <c r="W105" s="1392"/>
      <c r="X105" s="1392"/>
      <c r="Y105" s="1392"/>
      <c r="Z105" s="1392"/>
      <c r="AA105" s="1392"/>
      <c r="AB105" s="1392"/>
      <c r="AC105" s="1393"/>
      <c r="AD105" s="1400"/>
      <c r="AE105" s="1346"/>
      <c r="AF105" s="1346"/>
      <c r="AG105" s="1346"/>
      <c r="AH105" s="1346"/>
      <c r="AI105" s="1346"/>
      <c r="AJ105" s="1346"/>
      <c r="AK105" s="1346"/>
      <c r="AL105" s="1346"/>
      <c r="AM105" s="1346"/>
      <c r="AN105" s="1346"/>
      <c r="AO105" s="1420"/>
      <c r="AP105" s="1391"/>
      <c r="AQ105" s="1346"/>
      <c r="AR105" s="1346"/>
      <c r="AS105" s="1346"/>
      <c r="AT105" s="1346"/>
      <c r="AU105" s="1346"/>
      <c r="AV105" s="1346"/>
      <c r="AW105" s="1392"/>
      <c r="AX105" s="1392"/>
      <c r="AY105" s="1392"/>
      <c r="AZ105" s="1392"/>
      <c r="BA105" s="1393"/>
      <c r="BB105" s="1346"/>
      <c r="BC105" s="1389"/>
      <c r="BD105" s="1346"/>
      <c r="BE105" s="1346"/>
      <c r="BF105" s="1346"/>
      <c r="BG105" s="1389"/>
      <c r="BH105" s="1504"/>
      <c r="BI105" s="1346"/>
      <c r="BJ105" s="1346"/>
      <c r="BK105" s="1393"/>
      <c r="BL105" s="1391"/>
      <c r="BM105" s="1346"/>
      <c r="BN105" s="1346"/>
      <c r="BO105" s="1504"/>
      <c r="BP105" s="1389"/>
      <c r="BQ105" s="1346"/>
      <c r="BR105" s="1346"/>
      <c r="BS105" s="1346"/>
      <c r="BT105" s="1346"/>
      <c r="BU105" s="1346"/>
      <c r="BV105" s="1346"/>
      <c r="BW105" s="1346"/>
      <c r="BX105" s="1346"/>
      <c r="BY105" s="1346"/>
      <c r="BZ105" s="1346"/>
      <c r="CA105" s="1346"/>
      <c r="CB105" s="1346"/>
      <c r="CC105" s="1346"/>
      <c r="CD105" s="1393"/>
      <c r="CE105" s="1391"/>
      <c r="CF105" s="1346"/>
      <c r="CG105" s="1346"/>
      <c r="CH105" s="1346"/>
      <c r="CI105" s="1346"/>
      <c r="CJ105" s="1346"/>
      <c r="CK105" s="1346"/>
      <c r="CL105" s="1346"/>
      <c r="CM105" s="1346"/>
      <c r="CN105" s="1346"/>
      <c r="CO105" s="1393"/>
      <c r="CP105" s="1391"/>
      <c r="CQ105" s="1346"/>
      <c r="CR105" s="1346"/>
      <c r="CS105" s="1392"/>
      <c r="CT105" s="1346"/>
      <c r="CU105" s="1346"/>
      <c r="CV105" s="1504"/>
      <c r="CW105" s="1346"/>
      <c r="CX105" s="1346"/>
      <c r="CY105" s="1346"/>
      <c r="CZ105" s="1346"/>
      <c r="DA105" s="1346"/>
      <c r="DB105" s="1391"/>
      <c r="DC105" s="1346"/>
      <c r="DD105" s="1346"/>
      <c r="DE105" s="1346"/>
      <c r="DF105" s="1346"/>
      <c r="DG105" s="1346"/>
      <c r="DH105" s="1392"/>
      <c r="DI105" s="1392"/>
      <c r="DJ105" s="1392"/>
      <c r="DK105" s="1392"/>
      <c r="DL105" s="1392"/>
      <c r="DM105" s="1392"/>
      <c r="DN105" s="1393"/>
      <c r="DO105" s="1391"/>
      <c r="DP105" s="1346"/>
      <c r="DQ105" s="1346"/>
      <c r="DR105" s="1564"/>
      <c r="DS105" s="1346"/>
      <c r="DT105" s="1346"/>
      <c r="DU105" s="1346"/>
      <c r="DV105" s="1346"/>
      <c r="DW105" s="1346"/>
      <c r="DX105" s="1346"/>
      <c r="DY105" s="1346"/>
      <c r="DZ105" s="1346"/>
      <c r="EA105" s="1346"/>
      <c r="EB105" s="1346"/>
      <c r="EC105" s="1346"/>
      <c r="ED105" s="1393"/>
      <c r="EE105" s="1391"/>
      <c r="EF105" s="1389"/>
      <c r="EG105" s="1346"/>
      <c r="EH105" s="1346"/>
      <c r="EI105" s="1346"/>
      <c r="EJ105" s="1455"/>
      <c r="EK105" s="1346"/>
      <c r="EL105" s="1346"/>
      <c r="EM105" s="1346"/>
      <c r="EN105" s="1346"/>
      <c r="EO105" s="1346"/>
      <c r="EP105" s="1392"/>
      <c r="EQ105" s="1346"/>
      <c r="ER105" s="1346"/>
      <c r="ES105" s="1346"/>
      <c r="ET105" s="1346"/>
      <c r="EU105" s="1504"/>
      <c r="EV105" s="1504"/>
      <c r="EW105" s="1346"/>
      <c r="EX105" s="1346"/>
      <c r="EY105" s="1346"/>
      <c r="EZ105" s="1392"/>
      <c r="FA105" s="1392"/>
      <c r="FB105" s="1392"/>
      <c r="FC105" s="1392"/>
      <c r="FD105" s="1391"/>
      <c r="FE105" s="1346"/>
      <c r="FF105" s="218">
        <f t="shared" si="20"/>
        <v>0</v>
      </c>
      <c r="FG105" s="396">
        <f t="shared" si="21"/>
        <v>0</v>
      </c>
      <c r="FH105" s="396">
        <f t="shared" si="22"/>
        <v>0</v>
      </c>
      <c r="FI105" s="396">
        <f t="shared" si="23"/>
        <v>0</v>
      </c>
      <c r="FJ105" s="396">
        <f t="shared" si="24"/>
        <v>0</v>
      </c>
      <c r="FK105" s="396">
        <f t="shared" si="25"/>
        <v>0</v>
      </c>
      <c r="FL105" s="1291">
        <f t="shared" si="26"/>
        <v>0</v>
      </c>
      <c r="FM105" s="1347"/>
      <c r="FN105" s="1347"/>
      <c r="FO105" s="1347"/>
      <c r="FP105" s="1347"/>
      <c r="FQ105" s="1347"/>
      <c r="FR105" s="1347"/>
      <c r="FS105" s="1347"/>
      <c r="FT105" s="1347"/>
      <c r="FU105" s="1347"/>
      <c r="FV105" s="1347"/>
      <c r="FW105" s="1347"/>
    </row>
    <row r="106" spans="1:179" ht="16.5" thickBot="1" x14ac:dyDescent="0.3">
      <c r="A106" s="1338">
        <v>87</v>
      </c>
      <c r="B106" s="1152" t="s">
        <v>259</v>
      </c>
      <c r="C106" s="1288"/>
      <c r="D106" s="1346"/>
      <c r="E106" s="1400"/>
      <c r="F106" s="1514"/>
      <c r="G106" s="1346"/>
      <c r="H106" s="1346"/>
      <c r="I106" s="1346"/>
      <c r="J106" s="1346"/>
      <c r="K106" s="1346"/>
      <c r="L106" s="1346"/>
      <c r="M106" s="1346"/>
      <c r="N106" s="1346"/>
      <c r="O106" s="1346"/>
      <c r="P106" s="1400"/>
      <c r="Q106" s="1346"/>
      <c r="R106" s="1346"/>
      <c r="S106" s="1346"/>
      <c r="T106" s="1392"/>
      <c r="U106" s="1392"/>
      <c r="V106" s="1392"/>
      <c r="W106" s="1392"/>
      <c r="X106" s="1392"/>
      <c r="Y106" s="1392"/>
      <c r="Z106" s="1392"/>
      <c r="AA106" s="1392"/>
      <c r="AB106" s="1392"/>
      <c r="AC106" s="1393"/>
      <c r="AD106" s="1400"/>
      <c r="AE106" s="1346"/>
      <c r="AF106" s="1346"/>
      <c r="AG106" s="1346"/>
      <c r="AH106" s="1346">
        <v>1</v>
      </c>
      <c r="AI106" s="1346"/>
      <c r="AJ106" s="1346"/>
      <c r="AK106" s="1346"/>
      <c r="AL106" s="1346"/>
      <c r="AM106" s="1346"/>
      <c r="AN106" s="1346">
        <v>1</v>
      </c>
      <c r="AO106" s="1420"/>
      <c r="AP106" s="1391"/>
      <c r="AQ106" s="1346"/>
      <c r="AR106" s="1346"/>
      <c r="AS106" s="1346"/>
      <c r="AT106" s="1346"/>
      <c r="AU106" s="1346"/>
      <c r="AV106" s="1346"/>
      <c r="AW106" s="1392"/>
      <c r="AX106" s="1392"/>
      <c r="AY106" s="1392"/>
      <c r="AZ106" s="1392"/>
      <c r="BA106" s="1393"/>
      <c r="BB106" s="1346"/>
      <c r="BC106" s="1389"/>
      <c r="BD106" s="1346"/>
      <c r="BE106" s="1346"/>
      <c r="BF106" s="1346">
        <v>1</v>
      </c>
      <c r="BG106" s="1389"/>
      <c r="BH106" s="1504">
        <v>1</v>
      </c>
      <c r="BI106" s="1346"/>
      <c r="BJ106" s="1346">
        <v>1</v>
      </c>
      <c r="BK106" s="1393"/>
      <c r="BL106" s="1391"/>
      <c r="BM106" s="1346"/>
      <c r="BN106" s="1346"/>
      <c r="BO106" s="1504"/>
      <c r="BP106" s="1389">
        <v>1</v>
      </c>
      <c r="BQ106" s="1346"/>
      <c r="BR106" s="1346"/>
      <c r="BS106" s="1346"/>
      <c r="BT106" s="1346"/>
      <c r="BU106" s="1346"/>
      <c r="BV106" s="1346"/>
      <c r="BW106" s="1346"/>
      <c r="BX106" s="1346"/>
      <c r="BY106" s="1346"/>
      <c r="BZ106" s="1346"/>
      <c r="CA106" s="1346"/>
      <c r="CB106" s="1346"/>
      <c r="CC106" s="1346"/>
      <c r="CD106" s="1393">
        <v>1</v>
      </c>
      <c r="CE106" s="1391"/>
      <c r="CF106" s="1346"/>
      <c r="CG106" s="1346">
        <v>1</v>
      </c>
      <c r="CH106" s="1346"/>
      <c r="CI106" s="1346"/>
      <c r="CJ106" s="1346"/>
      <c r="CK106" s="1346"/>
      <c r="CL106" s="1346"/>
      <c r="CM106" s="1346"/>
      <c r="CN106" s="1346"/>
      <c r="CO106" s="1393"/>
      <c r="CP106" s="1391"/>
      <c r="CQ106" s="1346"/>
      <c r="CR106" s="1346"/>
      <c r="CS106" s="1392"/>
      <c r="CT106" s="1346"/>
      <c r="CU106" s="1346"/>
      <c r="CV106" s="1504"/>
      <c r="CW106" s="1346"/>
      <c r="CX106" s="1346"/>
      <c r="CY106" s="1346"/>
      <c r="CZ106" s="1346"/>
      <c r="DA106" s="1346"/>
      <c r="DB106" s="1391"/>
      <c r="DC106" s="1346"/>
      <c r="DD106" s="1346">
        <v>1</v>
      </c>
      <c r="DE106" s="1346"/>
      <c r="DF106" s="1346"/>
      <c r="DG106" s="1346"/>
      <c r="DH106" s="1392"/>
      <c r="DI106" s="1392"/>
      <c r="DJ106" s="1392"/>
      <c r="DK106" s="1392"/>
      <c r="DL106" s="1392">
        <v>1</v>
      </c>
      <c r="DM106" s="1392">
        <v>1</v>
      </c>
      <c r="DN106" s="1393"/>
      <c r="DO106" s="1391"/>
      <c r="DP106" s="1346"/>
      <c r="DQ106" s="1346"/>
      <c r="DR106" s="1564"/>
      <c r="DS106" s="1346"/>
      <c r="DT106" s="1346"/>
      <c r="DU106" s="1346"/>
      <c r="DV106" s="1346"/>
      <c r="DW106" s="1346"/>
      <c r="DX106" s="1346"/>
      <c r="DY106" s="1346">
        <v>1</v>
      </c>
      <c r="DZ106" s="1346"/>
      <c r="EA106" s="1346">
        <v>1</v>
      </c>
      <c r="EB106" s="1346"/>
      <c r="EC106" s="1346"/>
      <c r="ED106" s="1393"/>
      <c r="EE106" s="1391"/>
      <c r="EF106" s="1389"/>
      <c r="EG106" s="1346"/>
      <c r="EH106" s="1346"/>
      <c r="EI106" s="1346"/>
      <c r="EJ106" s="1455"/>
      <c r="EK106" s="1346"/>
      <c r="EL106" s="1346"/>
      <c r="EM106" s="1346"/>
      <c r="EN106" s="1346"/>
      <c r="EO106" s="1346"/>
      <c r="EP106" s="1392"/>
      <c r="EQ106" s="1346"/>
      <c r="ER106" s="1346"/>
      <c r="ES106" s="1346"/>
      <c r="ET106" s="1346"/>
      <c r="EU106" s="1504"/>
      <c r="EV106" s="1504"/>
      <c r="EW106" s="1346"/>
      <c r="EX106" s="1346"/>
      <c r="EY106" s="1346"/>
      <c r="EZ106" s="1392"/>
      <c r="FA106" s="1392"/>
      <c r="FB106" s="1392"/>
      <c r="FC106" s="1392"/>
      <c r="FD106" s="1391"/>
      <c r="FE106" s="1346"/>
      <c r="FF106" s="218">
        <f t="shared" si="20"/>
        <v>1</v>
      </c>
      <c r="FG106" s="396">
        <f t="shared" si="21"/>
        <v>8</v>
      </c>
      <c r="FH106" s="396">
        <f t="shared" si="22"/>
        <v>2</v>
      </c>
      <c r="FI106" s="396">
        <f t="shared" si="23"/>
        <v>1</v>
      </c>
      <c r="FJ106" s="396">
        <f t="shared" si="24"/>
        <v>0</v>
      </c>
      <c r="FK106" s="396">
        <f t="shared" si="25"/>
        <v>2</v>
      </c>
      <c r="FL106" s="1291">
        <f t="shared" si="26"/>
        <v>14</v>
      </c>
      <c r="FM106" s="1347" t="str">
        <f t="shared" si="27"/>
        <v/>
      </c>
      <c r="FN106" s="1347" t="str">
        <f t="shared" si="28"/>
        <v/>
      </c>
      <c r="FO106" s="1347" t="str">
        <f t="shared" si="29"/>
        <v/>
      </c>
      <c r="FP106" s="1347">
        <f t="shared" si="30"/>
        <v>1</v>
      </c>
      <c r="FQ106" s="1347" t="str">
        <f t="shared" si="31"/>
        <v/>
      </c>
      <c r="FR106" s="1347" t="str">
        <f t="shared" si="32"/>
        <v/>
      </c>
      <c r="FS106" s="1347" t="str">
        <f t="shared" si="33"/>
        <v/>
      </c>
      <c r="FT106" s="1347" t="str">
        <f t="shared" si="34"/>
        <v/>
      </c>
      <c r="FU106" s="1347" t="str">
        <f t="shared" si="35"/>
        <v/>
      </c>
      <c r="FV106" s="1347" t="str">
        <f t="shared" si="18"/>
        <v/>
      </c>
      <c r="FW106" s="1347" t="str">
        <f t="shared" si="19"/>
        <v/>
      </c>
    </row>
    <row r="107" spans="1:179" ht="16.5" thickBot="1" x14ac:dyDescent="0.3">
      <c r="A107" s="1338">
        <v>88</v>
      </c>
      <c r="B107" s="1343" t="s">
        <v>1769</v>
      </c>
      <c r="C107" s="1288"/>
      <c r="D107" s="1346"/>
      <c r="E107" s="1400"/>
      <c r="F107" s="1514"/>
      <c r="G107" s="1346"/>
      <c r="H107" s="1346"/>
      <c r="I107" s="1346"/>
      <c r="J107" s="1346"/>
      <c r="K107" s="1346"/>
      <c r="L107" s="1346"/>
      <c r="M107" s="1346">
        <v>1</v>
      </c>
      <c r="N107" s="1346"/>
      <c r="O107" s="1346"/>
      <c r="P107" s="1400"/>
      <c r="Q107" s="1346">
        <v>1</v>
      </c>
      <c r="R107" s="1346"/>
      <c r="S107" s="1346"/>
      <c r="T107" s="1392"/>
      <c r="U107" s="1392"/>
      <c r="V107" s="1392"/>
      <c r="W107" s="1392"/>
      <c r="X107" s="1392"/>
      <c r="Y107" s="1392"/>
      <c r="Z107" s="1392"/>
      <c r="AA107" s="1392"/>
      <c r="AB107" s="1392"/>
      <c r="AC107" s="1393"/>
      <c r="AD107" s="1400"/>
      <c r="AE107" s="1346"/>
      <c r="AF107" s="1399"/>
      <c r="AG107" s="1399"/>
      <c r="AH107" s="1346"/>
      <c r="AI107" s="1399"/>
      <c r="AJ107" s="1346"/>
      <c r="AK107" s="1346"/>
      <c r="AL107" s="1346"/>
      <c r="AM107" s="1346">
        <v>1</v>
      </c>
      <c r="AN107" s="1346"/>
      <c r="AO107" s="1420"/>
      <c r="AP107" s="1391"/>
      <c r="AQ107" s="1346"/>
      <c r="AR107" s="1346"/>
      <c r="AS107" s="1346"/>
      <c r="AT107" s="1346"/>
      <c r="AU107" s="1346"/>
      <c r="AV107" s="1346"/>
      <c r="AW107" s="1392"/>
      <c r="AX107" s="1392"/>
      <c r="AY107" s="1392"/>
      <c r="AZ107" s="1392"/>
      <c r="BA107" s="1393"/>
      <c r="BB107" s="1346"/>
      <c r="BC107" s="1389"/>
      <c r="BD107" s="1346"/>
      <c r="BE107" s="1346"/>
      <c r="BF107" s="1346"/>
      <c r="BG107" s="1389"/>
      <c r="BH107" s="1504">
        <v>1</v>
      </c>
      <c r="BI107" s="1346"/>
      <c r="BJ107" s="1346"/>
      <c r="BK107" s="1393"/>
      <c r="BL107" s="1391"/>
      <c r="BM107" s="1346"/>
      <c r="BN107" s="1346"/>
      <c r="BO107" s="1504">
        <v>1</v>
      </c>
      <c r="BP107" s="1389"/>
      <c r="BQ107" s="1346"/>
      <c r="BR107" s="1346"/>
      <c r="BS107" s="1346"/>
      <c r="BT107" s="1346"/>
      <c r="BU107" s="1346"/>
      <c r="BV107" s="1346"/>
      <c r="BW107" s="1346"/>
      <c r="BX107" s="1346"/>
      <c r="BY107" s="1346"/>
      <c r="BZ107" s="1346"/>
      <c r="CA107" s="1346"/>
      <c r="CB107" s="1346"/>
      <c r="CC107" s="1346"/>
      <c r="CD107" s="1393"/>
      <c r="CE107" s="1391"/>
      <c r="CF107" s="1346"/>
      <c r="CG107" s="1346"/>
      <c r="CH107" s="1346"/>
      <c r="CI107" s="1346"/>
      <c r="CJ107" s="1346"/>
      <c r="CK107" s="1346"/>
      <c r="CL107" s="1346"/>
      <c r="CM107" s="1346"/>
      <c r="CN107" s="1346"/>
      <c r="CO107" s="1393"/>
      <c r="CP107" s="1391"/>
      <c r="CQ107" s="1346"/>
      <c r="CR107" s="1346"/>
      <c r="CS107" s="1392"/>
      <c r="CT107" s="1346"/>
      <c r="CU107" s="1346"/>
      <c r="CV107" s="1504"/>
      <c r="CW107" s="1346"/>
      <c r="CX107" s="1346"/>
      <c r="CY107" s="1346"/>
      <c r="CZ107" s="1346"/>
      <c r="DA107" s="1346"/>
      <c r="DB107" s="1391"/>
      <c r="DC107" s="1346"/>
      <c r="DD107" s="1346"/>
      <c r="DE107" s="1346"/>
      <c r="DF107" s="1346"/>
      <c r="DG107" s="1346"/>
      <c r="DH107" s="1392"/>
      <c r="DI107" s="1392"/>
      <c r="DJ107" s="1392"/>
      <c r="DK107" s="1392"/>
      <c r="DL107" s="1392"/>
      <c r="DM107" s="1392"/>
      <c r="DN107" s="1393"/>
      <c r="DO107" s="1391"/>
      <c r="DP107" s="1346"/>
      <c r="DQ107" s="1346"/>
      <c r="DR107" s="1564"/>
      <c r="DS107" s="1346"/>
      <c r="DT107" s="1346"/>
      <c r="DU107" s="1346"/>
      <c r="DV107" s="1346"/>
      <c r="DW107" s="1346"/>
      <c r="DX107" s="1346"/>
      <c r="DY107" s="1346"/>
      <c r="DZ107" s="1346"/>
      <c r="EA107" s="1346"/>
      <c r="EB107" s="1346"/>
      <c r="EC107" s="1346"/>
      <c r="ED107" s="1393"/>
      <c r="EE107" s="1391"/>
      <c r="EF107" s="1389"/>
      <c r="EG107" s="1346"/>
      <c r="EH107" s="1346"/>
      <c r="EI107" s="1346"/>
      <c r="EJ107" s="1455"/>
      <c r="EK107" s="1346"/>
      <c r="EL107" s="1346"/>
      <c r="EM107" s="1346"/>
      <c r="EN107" s="1346"/>
      <c r="EO107" s="1346"/>
      <c r="EP107" s="1392"/>
      <c r="EQ107" s="1346"/>
      <c r="ER107" s="1346"/>
      <c r="ES107" s="1346"/>
      <c r="ET107" s="1346"/>
      <c r="EU107" s="1504"/>
      <c r="EV107" s="1504"/>
      <c r="EW107" s="1346"/>
      <c r="EX107" s="1346"/>
      <c r="EY107" s="1346"/>
      <c r="EZ107" s="1392"/>
      <c r="FA107" s="1392"/>
      <c r="FB107" s="1392"/>
      <c r="FC107" s="1392"/>
      <c r="FD107" s="1391"/>
      <c r="FE107" s="1346"/>
      <c r="FF107" s="218">
        <f t="shared" si="20"/>
        <v>3</v>
      </c>
      <c r="FG107" s="396">
        <f t="shared" si="21"/>
        <v>0</v>
      </c>
      <c r="FH107" s="396">
        <f t="shared" si="22"/>
        <v>1</v>
      </c>
      <c r="FI107" s="396">
        <f t="shared" si="23"/>
        <v>2</v>
      </c>
      <c r="FJ107" s="396">
        <f t="shared" si="24"/>
        <v>0</v>
      </c>
      <c r="FK107" s="396">
        <f t="shared" si="25"/>
        <v>0</v>
      </c>
      <c r="FL107" s="1291">
        <f t="shared" si="26"/>
        <v>6</v>
      </c>
      <c r="FM107" s="1347" t="str">
        <f t="shared" si="27"/>
        <v/>
      </c>
      <c r="FN107" s="1347" t="str">
        <f t="shared" si="28"/>
        <v/>
      </c>
      <c r="FO107" s="1347">
        <f t="shared" si="29"/>
        <v>1</v>
      </c>
      <c r="FP107" s="1347" t="str">
        <f t="shared" si="30"/>
        <v/>
      </c>
      <c r="FQ107" s="1347" t="str">
        <f t="shared" si="31"/>
        <v/>
      </c>
      <c r="FR107" s="1347" t="str">
        <f t="shared" si="32"/>
        <v/>
      </c>
      <c r="FS107" s="1347" t="str">
        <f t="shared" si="33"/>
        <v/>
      </c>
      <c r="FT107" s="1347" t="str">
        <f t="shared" si="34"/>
        <v/>
      </c>
      <c r="FU107" s="1347" t="str">
        <f t="shared" si="35"/>
        <v/>
      </c>
      <c r="FV107" s="1347" t="str">
        <f t="shared" si="18"/>
        <v/>
      </c>
      <c r="FW107" s="1347" t="str">
        <f t="shared" si="19"/>
        <v/>
      </c>
    </row>
    <row r="108" spans="1:179" ht="16.5" thickBot="1" x14ac:dyDescent="0.3">
      <c r="A108" s="1338">
        <v>89</v>
      </c>
      <c r="B108" s="1343" t="s">
        <v>1773</v>
      </c>
      <c r="C108" s="1288"/>
      <c r="D108" s="1346"/>
      <c r="E108" s="1400"/>
      <c r="F108" s="1514"/>
      <c r="G108" s="1346"/>
      <c r="H108" s="1346"/>
      <c r="I108" s="1346"/>
      <c r="J108" s="1346"/>
      <c r="K108" s="1346"/>
      <c r="L108" s="1346"/>
      <c r="M108" s="1346"/>
      <c r="N108" s="1346"/>
      <c r="O108" s="1346"/>
      <c r="P108" s="1400"/>
      <c r="Q108" s="1346">
        <v>1</v>
      </c>
      <c r="R108" s="1346">
        <v>1</v>
      </c>
      <c r="S108" s="1346"/>
      <c r="T108" s="1392"/>
      <c r="U108" s="1392"/>
      <c r="V108" s="1392"/>
      <c r="W108" s="1392"/>
      <c r="X108" s="1392"/>
      <c r="Y108" s="1392"/>
      <c r="Z108" s="1392"/>
      <c r="AA108" s="1392"/>
      <c r="AB108" s="1392"/>
      <c r="AC108" s="1393">
        <v>1</v>
      </c>
      <c r="AD108" s="1400"/>
      <c r="AE108" s="1346">
        <v>1</v>
      </c>
      <c r="AF108" s="1399"/>
      <c r="AG108" s="1399"/>
      <c r="AH108" s="1346"/>
      <c r="AI108" s="1399"/>
      <c r="AJ108" s="1346"/>
      <c r="AK108" s="1346"/>
      <c r="AL108" s="1346"/>
      <c r="AM108" s="1346"/>
      <c r="AN108" s="1346"/>
      <c r="AO108" s="1420">
        <v>1</v>
      </c>
      <c r="AP108" s="1391"/>
      <c r="AQ108" s="1346"/>
      <c r="AR108" s="1346"/>
      <c r="AS108" s="1346"/>
      <c r="AT108" s="1346"/>
      <c r="AU108" s="1346"/>
      <c r="AV108" s="1346"/>
      <c r="AW108" s="1392"/>
      <c r="AX108" s="1392"/>
      <c r="AY108" s="1392"/>
      <c r="AZ108" s="1392"/>
      <c r="BA108" s="1393"/>
      <c r="BB108" s="1346"/>
      <c r="BC108" s="1389"/>
      <c r="BD108" s="1346"/>
      <c r="BE108" s="1346"/>
      <c r="BF108" s="1346"/>
      <c r="BG108" s="1389"/>
      <c r="BH108" s="1504"/>
      <c r="BI108" s="1346"/>
      <c r="BJ108" s="1346"/>
      <c r="BK108" s="1393"/>
      <c r="BL108" s="1391"/>
      <c r="BM108" s="1346"/>
      <c r="BN108" s="1346"/>
      <c r="BO108" s="1504">
        <v>1</v>
      </c>
      <c r="BP108" s="1389"/>
      <c r="BQ108" s="1346">
        <v>1</v>
      </c>
      <c r="BR108" s="1346">
        <v>1</v>
      </c>
      <c r="BS108" s="1346"/>
      <c r="BT108" s="1346"/>
      <c r="BU108" s="1346"/>
      <c r="BV108" s="1346"/>
      <c r="BW108" s="1346"/>
      <c r="BX108" s="1346"/>
      <c r="BY108" s="1346"/>
      <c r="BZ108" s="1346"/>
      <c r="CA108" s="1346"/>
      <c r="CB108" s="1346"/>
      <c r="CC108" s="1346"/>
      <c r="CD108" s="1393"/>
      <c r="CE108" s="1391"/>
      <c r="CF108" s="1346"/>
      <c r="CG108" s="1346"/>
      <c r="CH108" s="1346"/>
      <c r="CI108" s="1346"/>
      <c r="CJ108" s="1346"/>
      <c r="CK108" s="1346"/>
      <c r="CL108" s="1346">
        <v>1</v>
      </c>
      <c r="CM108" s="1346"/>
      <c r="CN108" s="1346">
        <v>1</v>
      </c>
      <c r="CO108" s="1393"/>
      <c r="CP108" s="1391"/>
      <c r="CQ108" s="1346"/>
      <c r="CR108" s="1346"/>
      <c r="CS108" s="1392"/>
      <c r="CT108" s="1346"/>
      <c r="CU108" s="1346"/>
      <c r="CV108" s="1504"/>
      <c r="CW108" s="1346"/>
      <c r="CX108" s="1346"/>
      <c r="CY108" s="1346"/>
      <c r="CZ108" s="1346"/>
      <c r="DA108" s="1346"/>
      <c r="DB108" s="1391"/>
      <c r="DC108" s="1346"/>
      <c r="DD108" s="1346"/>
      <c r="DE108" s="1346"/>
      <c r="DF108" s="1346"/>
      <c r="DG108" s="1346"/>
      <c r="DH108" s="1392"/>
      <c r="DI108" s="1392"/>
      <c r="DJ108" s="1392">
        <v>1</v>
      </c>
      <c r="DK108" s="1392"/>
      <c r="DL108" s="1392"/>
      <c r="DM108" s="1392"/>
      <c r="DN108" s="1393"/>
      <c r="DO108" s="1391"/>
      <c r="DP108" s="1346"/>
      <c r="DQ108" s="1346"/>
      <c r="DR108" s="1564"/>
      <c r="DS108" s="1346"/>
      <c r="DT108" s="1346"/>
      <c r="DU108" s="1346"/>
      <c r="DV108" s="1346"/>
      <c r="DW108" s="1346"/>
      <c r="DX108" s="1346"/>
      <c r="DY108" s="1346"/>
      <c r="DZ108" s="1346"/>
      <c r="EA108" s="1346"/>
      <c r="EB108" s="1346"/>
      <c r="EC108" s="1346"/>
      <c r="ED108" s="1393"/>
      <c r="EE108" s="1391"/>
      <c r="EF108" s="1389"/>
      <c r="EG108" s="1346"/>
      <c r="EH108" s="1346"/>
      <c r="EI108" s="1346"/>
      <c r="EJ108" s="1455"/>
      <c r="EK108" s="1346"/>
      <c r="EL108" s="1346"/>
      <c r="EM108" s="1346"/>
      <c r="EN108" s="1346"/>
      <c r="EO108" s="1346"/>
      <c r="EP108" s="1392"/>
      <c r="EQ108" s="1346"/>
      <c r="ER108" s="1346"/>
      <c r="ES108" s="1346"/>
      <c r="ET108" s="1346"/>
      <c r="EU108" s="1504"/>
      <c r="EV108" s="1504"/>
      <c r="EW108" s="1346"/>
      <c r="EX108" s="1346"/>
      <c r="EY108" s="1346"/>
      <c r="EZ108" s="1392"/>
      <c r="FA108" s="1392"/>
      <c r="FB108" s="1392"/>
      <c r="FC108" s="1392"/>
      <c r="FD108" s="1391"/>
      <c r="FE108" s="1346"/>
      <c r="FF108" s="218">
        <f t="shared" si="20"/>
        <v>4</v>
      </c>
      <c r="FG108" s="396">
        <f t="shared" si="21"/>
        <v>2</v>
      </c>
      <c r="FH108" s="396">
        <f t="shared" si="22"/>
        <v>4</v>
      </c>
      <c r="FI108" s="396">
        <f t="shared" si="23"/>
        <v>1</v>
      </c>
      <c r="FJ108" s="396">
        <f t="shared" si="24"/>
        <v>0</v>
      </c>
      <c r="FK108" s="396">
        <f t="shared" si="25"/>
        <v>0</v>
      </c>
      <c r="FL108" s="1291">
        <f t="shared" si="26"/>
        <v>11</v>
      </c>
      <c r="FM108" s="1347" t="str">
        <f t="shared" si="27"/>
        <v/>
      </c>
      <c r="FN108" s="1347" t="str">
        <f t="shared" si="28"/>
        <v/>
      </c>
      <c r="FO108" s="1347" t="str">
        <f t="shared" si="29"/>
        <v/>
      </c>
      <c r="FP108" s="1347">
        <f t="shared" si="30"/>
        <v>1</v>
      </c>
      <c r="FQ108" s="1347" t="str">
        <f t="shared" si="31"/>
        <v/>
      </c>
      <c r="FR108" s="1347" t="str">
        <f t="shared" si="32"/>
        <v/>
      </c>
      <c r="FS108" s="1347" t="str">
        <f t="shared" si="33"/>
        <v/>
      </c>
      <c r="FT108" s="1347" t="str">
        <f t="shared" si="34"/>
        <v/>
      </c>
      <c r="FU108" s="1347" t="str">
        <f t="shared" si="35"/>
        <v/>
      </c>
      <c r="FV108" s="1347" t="str">
        <f t="shared" si="18"/>
        <v/>
      </c>
      <c r="FW108" s="1347" t="str">
        <f t="shared" si="19"/>
        <v/>
      </c>
    </row>
    <row r="109" spans="1:179" ht="16.5" thickBot="1" x14ac:dyDescent="0.3">
      <c r="A109" s="1338"/>
      <c r="B109" s="1373" t="s">
        <v>1262</v>
      </c>
      <c r="C109" s="1288"/>
      <c r="D109" s="1346"/>
      <c r="E109" s="1400"/>
      <c r="F109" s="1514"/>
      <c r="G109" s="1346"/>
      <c r="H109" s="1346"/>
      <c r="I109" s="1346"/>
      <c r="J109" s="1346"/>
      <c r="K109" s="1346"/>
      <c r="L109" s="1346"/>
      <c r="M109" s="1346"/>
      <c r="N109" s="1346"/>
      <c r="O109" s="1346"/>
      <c r="P109" s="1400"/>
      <c r="Q109" s="1346"/>
      <c r="R109" s="1346"/>
      <c r="S109" s="1346"/>
      <c r="T109" s="1392"/>
      <c r="U109" s="1392"/>
      <c r="V109" s="1392"/>
      <c r="W109" s="1392"/>
      <c r="X109" s="1392"/>
      <c r="Y109" s="1392"/>
      <c r="Z109" s="1392"/>
      <c r="AA109" s="1392"/>
      <c r="AB109" s="1392"/>
      <c r="AC109" s="1393"/>
      <c r="AD109" s="1400"/>
      <c r="AE109" s="1346"/>
      <c r="AF109" s="1399"/>
      <c r="AG109" s="1399"/>
      <c r="AH109" s="1346"/>
      <c r="AI109" s="1399"/>
      <c r="AJ109" s="1346"/>
      <c r="AK109" s="1346"/>
      <c r="AL109" s="1346"/>
      <c r="AM109" s="1346"/>
      <c r="AN109" s="1346"/>
      <c r="AO109" s="1393"/>
      <c r="AP109" s="1391"/>
      <c r="AQ109" s="1346"/>
      <c r="AR109" s="1346"/>
      <c r="AS109" s="1346"/>
      <c r="AT109" s="1346"/>
      <c r="AU109" s="1346"/>
      <c r="AV109" s="1346"/>
      <c r="AW109" s="1392"/>
      <c r="AX109" s="1392"/>
      <c r="AY109" s="1392"/>
      <c r="AZ109" s="1392"/>
      <c r="BA109" s="1393"/>
      <c r="BB109" s="1346"/>
      <c r="BC109" s="1389"/>
      <c r="BD109" s="1346"/>
      <c r="BE109" s="1346"/>
      <c r="BF109" s="1346"/>
      <c r="BG109" s="1389"/>
      <c r="BH109" s="1504"/>
      <c r="BI109" s="1346"/>
      <c r="BJ109" s="1346"/>
      <c r="BK109" s="1393"/>
      <c r="BL109" s="1391"/>
      <c r="BM109" s="1346"/>
      <c r="BN109" s="1346"/>
      <c r="BO109" s="1504"/>
      <c r="BP109" s="1389"/>
      <c r="BQ109" s="1346"/>
      <c r="BR109" s="1346"/>
      <c r="BS109" s="1346"/>
      <c r="BT109" s="1346"/>
      <c r="BU109" s="1346"/>
      <c r="BV109" s="1346"/>
      <c r="BW109" s="1346"/>
      <c r="BX109" s="1346"/>
      <c r="BY109" s="1346"/>
      <c r="BZ109" s="1346"/>
      <c r="CA109" s="1346"/>
      <c r="CB109" s="1346"/>
      <c r="CC109" s="1346"/>
      <c r="CD109" s="1393"/>
      <c r="CE109" s="1391"/>
      <c r="CF109" s="1346"/>
      <c r="CG109" s="1346"/>
      <c r="CH109" s="1346"/>
      <c r="CI109" s="1346"/>
      <c r="CJ109" s="1346"/>
      <c r="CK109" s="1346"/>
      <c r="CL109" s="1346"/>
      <c r="CM109" s="1346"/>
      <c r="CN109" s="1346"/>
      <c r="CO109" s="1393"/>
      <c r="CP109" s="1391"/>
      <c r="CQ109" s="1346"/>
      <c r="CR109" s="1346"/>
      <c r="CS109" s="1392"/>
      <c r="CT109" s="1346"/>
      <c r="CU109" s="1346"/>
      <c r="CV109" s="1504"/>
      <c r="CW109" s="1346"/>
      <c r="CX109" s="1346"/>
      <c r="CY109" s="1346"/>
      <c r="CZ109" s="1346"/>
      <c r="DA109" s="1346"/>
      <c r="DB109" s="1391"/>
      <c r="DC109" s="1346"/>
      <c r="DD109" s="1346"/>
      <c r="DE109" s="1346"/>
      <c r="DF109" s="1346"/>
      <c r="DG109" s="1346"/>
      <c r="DH109" s="1392"/>
      <c r="DI109" s="1392"/>
      <c r="DJ109" s="1392"/>
      <c r="DK109" s="1392"/>
      <c r="DL109" s="1392"/>
      <c r="DM109" s="1392"/>
      <c r="DN109" s="1393"/>
      <c r="DO109" s="1391"/>
      <c r="DP109" s="1346"/>
      <c r="DQ109" s="1346"/>
      <c r="DR109" s="1564"/>
      <c r="DS109" s="1346"/>
      <c r="DT109" s="1346"/>
      <c r="DU109" s="1346"/>
      <c r="DV109" s="1346"/>
      <c r="DW109" s="1346"/>
      <c r="DX109" s="1346"/>
      <c r="DY109" s="1346"/>
      <c r="DZ109" s="1346"/>
      <c r="EA109" s="1346"/>
      <c r="EB109" s="1346"/>
      <c r="EC109" s="1346"/>
      <c r="ED109" s="1393"/>
      <c r="EE109" s="1391"/>
      <c r="EF109" s="1389"/>
      <c r="EG109" s="1346"/>
      <c r="EH109" s="1346"/>
      <c r="EI109" s="1346"/>
      <c r="EJ109" s="1455"/>
      <c r="EK109" s="1346"/>
      <c r="EL109" s="1346"/>
      <c r="EM109" s="1346"/>
      <c r="EN109" s="1346"/>
      <c r="EO109" s="1346"/>
      <c r="EP109" s="1392"/>
      <c r="EQ109" s="1346"/>
      <c r="ER109" s="1346"/>
      <c r="ES109" s="1346"/>
      <c r="ET109" s="1346"/>
      <c r="EU109" s="1504"/>
      <c r="EV109" s="1504"/>
      <c r="EW109" s="1346"/>
      <c r="EX109" s="1346"/>
      <c r="EY109" s="1346"/>
      <c r="EZ109" s="1392"/>
      <c r="FA109" s="1392"/>
      <c r="FB109" s="1392"/>
      <c r="FC109" s="1392"/>
      <c r="FD109" s="1391"/>
      <c r="FE109" s="1346"/>
      <c r="FF109" s="218">
        <f t="shared" si="20"/>
        <v>0</v>
      </c>
      <c r="FG109" s="396">
        <f t="shared" si="21"/>
        <v>0</v>
      </c>
      <c r="FH109" s="396">
        <f t="shared" si="22"/>
        <v>0</v>
      </c>
      <c r="FI109" s="396">
        <f t="shared" si="23"/>
        <v>0</v>
      </c>
      <c r="FJ109" s="396">
        <f t="shared" si="24"/>
        <v>0</v>
      </c>
      <c r="FK109" s="396">
        <f t="shared" si="25"/>
        <v>0</v>
      </c>
      <c r="FL109" s="1291">
        <f t="shared" si="26"/>
        <v>0</v>
      </c>
      <c r="FM109" s="1347"/>
      <c r="FN109" s="1347"/>
      <c r="FO109" s="1347"/>
      <c r="FP109" s="1347"/>
      <c r="FQ109" s="1347"/>
      <c r="FR109" s="1347"/>
      <c r="FS109" s="1347"/>
      <c r="FT109" s="1347"/>
      <c r="FU109" s="1347"/>
      <c r="FV109" s="1347"/>
      <c r="FW109" s="1347"/>
    </row>
    <row r="110" spans="1:179" ht="16.5" thickBot="1" x14ac:dyDescent="0.3">
      <c r="A110" s="1338"/>
      <c r="B110" s="1373" t="s">
        <v>1263</v>
      </c>
      <c r="C110" s="1288"/>
      <c r="D110" s="1346"/>
      <c r="E110" s="1400"/>
      <c r="F110" s="1514"/>
      <c r="G110" s="1346"/>
      <c r="H110" s="1346"/>
      <c r="I110" s="1346"/>
      <c r="J110" s="1346"/>
      <c r="K110" s="1346"/>
      <c r="L110" s="1346"/>
      <c r="M110" s="1346"/>
      <c r="N110" s="1346"/>
      <c r="O110" s="1346"/>
      <c r="P110" s="1400"/>
      <c r="Q110" s="1346"/>
      <c r="R110" s="1346"/>
      <c r="S110" s="1346"/>
      <c r="T110" s="1392"/>
      <c r="U110" s="1392"/>
      <c r="V110" s="1392"/>
      <c r="W110" s="1392"/>
      <c r="X110" s="1392"/>
      <c r="Y110" s="1392"/>
      <c r="Z110" s="1392"/>
      <c r="AA110" s="1392"/>
      <c r="AB110" s="1392"/>
      <c r="AC110" s="1393"/>
      <c r="AD110" s="1400"/>
      <c r="AE110" s="1346"/>
      <c r="AF110" s="1346"/>
      <c r="AG110" s="1346"/>
      <c r="AH110" s="1346"/>
      <c r="AI110" s="1346"/>
      <c r="AJ110" s="1346"/>
      <c r="AK110" s="1346"/>
      <c r="AL110" s="1346"/>
      <c r="AM110" s="1346"/>
      <c r="AN110" s="1346"/>
      <c r="AO110" s="1393"/>
      <c r="AP110" s="1391"/>
      <c r="AQ110" s="1346"/>
      <c r="AR110" s="1346"/>
      <c r="AS110" s="1346"/>
      <c r="AT110" s="1346"/>
      <c r="AU110" s="1346"/>
      <c r="AV110" s="1346"/>
      <c r="AW110" s="1392"/>
      <c r="AX110" s="1392"/>
      <c r="AY110" s="1392"/>
      <c r="AZ110" s="1392"/>
      <c r="BA110" s="1393"/>
      <c r="BB110" s="1346"/>
      <c r="BC110" s="1389"/>
      <c r="BD110" s="1346"/>
      <c r="BE110" s="1346"/>
      <c r="BF110" s="1346"/>
      <c r="BG110" s="1389"/>
      <c r="BH110" s="1504"/>
      <c r="BI110" s="1346"/>
      <c r="BJ110" s="1346"/>
      <c r="BK110" s="1393"/>
      <c r="BL110" s="1391"/>
      <c r="BM110" s="1346"/>
      <c r="BN110" s="1346"/>
      <c r="BO110" s="1504"/>
      <c r="BP110" s="1389"/>
      <c r="BQ110" s="1346"/>
      <c r="BR110" s="1346"/>
      <c r="BS110" s="1346"/>
      <c r="BT110" s="1346"/>
      <c r="BU110" s="1346"/>
      <c r="BV110" s="1346"/>
      <c r="BW110" s="1346"/>
      <c r="BX110" s="1346"/>
      <c r="BY110" s="1346"/>
      <c r="BZ110" s="1346"/>
      <c r="CA110" s="1346"/>
      <c r="CB110" s="1346"/>
      <c r="CC110" s="1346"/>
      <c r="CD110" s="1393"/>
      <c r="CE110" s="1391"/>
      <c r="CF110" s="1346"/>
      <c r="CG110" s="1346"/>
      <c r="CH110" s="1346"/>
      <c r="CI110" s="1346"/>
      <c r="CJ110" s="1346"/>
      <c r="CK110" s="1346"/>
      <c r="CL110" s="1346"/>
      <c r="CM110" s="1346"/>
      <c r="CN110" s="1346"/>
      <c r="CO110" s="1393"/>
      <c r="CP110" s="1391"/>
      <c r="CQ110" s="1346"/>
      <c r="CR110" s="1346"/>
      <c r="CS110" s="1392"/>
      <c r="CT110" s="1346"/>
      <c r="CU110" s="1346"/>
      <c r="CV110" s="1504"/>
      <c r="CW110" s="1346"/>
      <c r="CX110" s="1346"/>
      <c r="CY110" s="1346"/>
      <c r="CZ110" s="1346"/>
      <c r="DA110" s="1346"/>
      <c r="DB110" s="1391"/>
      <c r="DC110" s="1346"/>
      <c r="DD110" s="1346"/>
      <c r="DE110" s="1346"/>
      <c r="DF110" s="1346"/>
      <c r="DG110" s="1346"/>
      <c r="DH110" s="1392"/>
      <c r="DI110" s="1392"/>
      <c r="DJ110" s="1392"/>
      <c r="DK110" s="1392"/>
      <c r="DL110" s="1392"/>
      <c r="DM110" s="1392"/>
      <c r="DN110" s="1393"/>
      <c r="DO110" s="1391"/>
      <c r="DP110" s="1346"/>
      <c r="DQ110" s="1346"/>
      <c r="DR110" s="1564"/>
      <c r="DS110" s="1346"/>
      <c r="DT110" s="1346"/>
      <c r="DU110" s="1346"/>
      <c r="DV110" s="1346"/>
      <c r="DW110" s="1346"/>
      <c r="DX110" s="1346"/>
      <c r="DY110" s="1346"/>
      <c r="DZ110" s="1346"/>
      <c r="EA110" s="1346"/>
      <c r="EB110" s="1346"/>
      <c r="EC110" s="1346"/>
      <c r="ED110" s="1393"/>
      <c r="EE110" s="1391"/>
      <c r="EF110" s="1389"/>
      <c r="EG110" s="1346"/>
      <c r="EH110" s="1346"/>
      <c r="EI110" s="1346"/>
      <c r="EJ110" s="1455"/>
      <c r="EK110" s="1346"/>
      <c r="EL110" s="1346"/>
      <c r="EM110" s="1346"/>
      <c r="EN110" s="1346"/>
      <c r="EO110" s="1346"/>
      <c r="EP110" s="1392"/>
      <c r="EQ110" s="1346"/>
      <c r="ER110" s="1346"/>
      <c r="ES110" s="1346"/>
      <c r="ET110" s="1346"/>
      <c r="EU110" s="1504"/>
      <c r="EV110" s="1504"/>
      <c r="EW110" s="1346"/>
      <c r="EX110" s="1346"/>
      <c r="EY110" s="1346"/>
      <c r="EZ110" s="1392"/>
      <c r="FA110" s="1392"/>
      <c r="FB110" s="1392"/>
      <c r="FC110" s="1392"/>
      <c r="FD110" s="1391"/>
      <c r="FE110" s="1346"/>
      <c r="FF110" s="218">
        <f t="shared" si="20"/>
        <v>0</v>
      </c>
      <c r="FG110" s="396">
        <f t="shared" si="21"/>
        <v>0</v>
      </c>
      <c r="FH110" s="396">
        <f t="shared" si="22"/>
        <v>0</v>
      </c>
      <c r="FI110" s="396">
        <f t="shared" si="23"/>
        <v>0</v>
      </c>
      <c r="FJ110" s="396">
        <f t="shared" si="24"/>
        <v>0</v>
      </c>
      <c r="FK110" s="396">
        <f t="shared" si="25"/>
        <v>0</v>
      </c>
      <c r="FL110" s="1291">
        <f t="shared" si="26"/>
        <v>0</v>
      </c>
      <c r="FM110" s="1347"/>
      <c r="FN110" s="1347"/>
      <c r="FO110" s="1347"/>
      <c r="FP110" s="1347"/>
      <c r="FQ110" s="1347"/>
      <c r="FR110" s="1347"/>
      <c r="FS110" s="1347"/>
      <c r="FT110" s="1347"/>
      <c r="FU110" s="1347"/>
      <c r="FV110" s="1347"/>
      <c r="FW110" s="1347"/>
    </row>
    <row r="111" spans="1:179" ht="16.5" thickBot="1" x14ac:dyDescent="0.3">
      <c r="A111" s="1338">
        <v>90</v>
      </c>
      <c r="B111" s="1343" t="s">
        <v>1781</v>
      </c>
      <c r="C111" s="1288"/>
      <c r="D111" s="1346"/>
      <c r="E111" s="1400"/>
      <c r="F111" s="1514"/>
      <c r="G111" s="1346"/>
      <c r="H111" s="1346"/>
      <c r="I111" s="1346"/>
      <c r="J111" s="1346"/>
      <c r="K111" s="1346"/>
      <c r="L111" s="1346"/>
      <c r="M111" s="1346"/>
      <c r="N111" s="1346"/>
      <c r="O111" s="1346"/>
      <c r="P111" s="1400"/>
      <c r="Q111" s="1346"/>
      <c r="R111" s="1346"/>
      <c r="S111" s="1346"/>
      <c r="T111" s="1392"/>
      <c r="U111" s="1392"/>
      <c r="V111" s="1392"/>
      <c r="W111" s="1392"/>
      <c r="X111" s="1392"/>
      <c r="Y111" s="1392"/>
      <c r="Z111" s="1392"/>
      <c r="AA111" s="1392"/>
      <c r="AB111" s="1392"/>
      <c r="AC111" s="1393"/>
      <c r="AD111" s="1400"/>
      <c r="AE111" s="1346"/>
      <c r="AF111" s="1346"/>
      <c r="AG111" s="1346"/>
      <c r="AH111" s="1346"/>
      <c r="AI111" s="1346"/>
      <c r="AJ111" s="1346"/>
      <c r="AK111" s="1346"/>
      <c r="AL111" s="1346"/>
      <c r="AM111" s="1346"/>
      <c r="AN111" s="1346"/>
      <c r="AO111" s="1393"/>
      <c r="AP111" s="1391"/>
      <c r="AQ111" s="1346"/>
      <c r="AR111" s="1346"/>
      <c r="AS111" s="1346"/>
      <c r="AT111" s="1346"/>
      <c r="AU111" s="1346"/>
      <c r="AV111" s="1346"/>
      <c r="AW111" s="1392"/>
      <c r="AX111" s="1392"/>
      <c r="AY111" s="1392"/>
      <c r="AZ111" s="1392"/>
      <c r="BA111" s="1393"/>
      <c r="BB111" s="1346"/>
      <c r="BC111" s="1389"/>
      <c r="BD111" s="1346"/>
      <c r="BE111" s="1346"/>
      <c r="BF111" s="1346"/>
      <c r="BG111" s="1389"/>
      <c r="BH111" s="1504"/>
      <c r="BI111" s="1346"/>
      <c r="BJ111" s="1346"/>
      <c r="BK111" s="1393"/>
      <c r="BL111" s="1391"/>
      <c r="BM111" s="1346"/>
      <c r="BN111" s="1346"/>
      <c r="BO111" s="1504"/>
      <c r="BP111" s="1389"/>
      <c r="BQ111" s="1346"/>
      <c r="BR111" s="1346"/>
      <c r="BS111" s="1346"/>
      <c r="BT111" s="1346"/>
      <c r="BU111" s="1346"/>
      <c r="BV111" s="1346"/>
      <c r="BW111" s="1346"/>
      <c r="BX111" s="1346"/>
      <c r="BY111" s="1346"/>
      <c r="BZ111" s="1346"/>
      <c r="CA111" s="1346"/>
      <c r="CB111" s="1346"/>
      <c r="CC111" s="1346"/>
      <c r="CD111" s="1393"/>
      <c r="CE111" s="1391"/>
      <c r="CF111" s="1346"/>
      <c r="CG111" s="1346"/>
      <c r="CH111" s="1346"/>
      <c r="CI111" s="1346"/>
      <c r="CJ111" s="1346"/>
      <c r="CK111" s="1346"/>
      <c r="CL111" s="1346"/>
      <c r="CM111" s="1346"/>
      <c r="CN111" s="1346"/>
      <c r="CO111" s="1393"/>
      <c r="CP111" s="1391"/>
      <c r="CQ111" s="1346"/>
      <c r="CR111" s="1346"/>
      <c r="CS111" s="1392"/>
      <c r="CT111" s="1346"/>
      <c r="CU111" s="1346"/>
      <c r="CV111" s="1504"/>
      <c r="CW111" s="1346"/>
      <c r="CX111" s="1346"/>
      <c r="CY111" s="1346"/>
      <c r="CZ111" s="1346"/>
      <c r="DA111" s="1346"/>
      <c r="DB111" s="1391"/>
      <c r="DC111" s="1346"/>
      <c r="DD111" s="1346"/>
      <c r="DE111" s="1346"/>
      <c r="DF111" s="1346"/>
      <c r="DG111" s="1346"/>
      <c r="DH111" s="1392"/>
      <c r="DI111" s="1392"/>
      <c r="DJ111" s="1392"/>
      <c r="DK111" s="1392"/>
      <c r="DL111" s="1392"/>
      <c r="DM111" s="1392"/>
      <c r="DN111" s="1393"/>
      <c r="DO111" s="1391"/>
      <c r="DP111" s="1346"/>
      <c r="DQ111" s="1346"/>
      <c r="DR111" s="1564"/>
      <c r="DS111" s="1346"/>
      <c r="DT111" s="1346"/>
      <c r="DU111" s="1346"/>
      <c r="DV111" s="1346"/>
      <c r="DW111" s="1346"/>
      <c r="DX111" s="1346"/>
      <c r="DY111" s="1346"/>
      <c r="DZ111" s="1346"/>
      <c r="EA111" s="1346"/>
      <c r="EB111" s="1346"/>
      <c r="EC111" s="1346"/>
      <c r="ED111" s="1393"/>
      <c r="EE111" s="1391"/>
      <c r="EF111" s="1389"/>
      <c r="EG111" s="1346"/>
      <c r="EH111" s="1346"/>
      <c r="EI111" s="1346"/>
      <c r="EJ111" s="1455"/>
      <c r="EK111" s="1346"/>
      <c r="EL111" s="1346"/>
      <c r="EM111" s="1346"/>
      <c r="EN111" s="1346"/>
      <c r="EO111" s="1346"/>
      <c r="EP111" s="1392"/>
      <c r="EQ111" s="1346"/>
      <c r="ER111" s="1346"/>
      <c r="ES111" s="1346"/>
      <c r="ET111" s="1346"/>
      <c r="EU111" s="1504"/>
      <c r="EV111" s="1504"/>
      <c r="EW111" s="1346"/>
      <c r="EX111" s="1346"/>
      <c r="EY111" s="1346"/>
      <c r="EZ111" s="1392"/>
      <c r="FA111" s="1392"/>
      <c r="FB111" s="1392"/>
      <c r="FC111" s="1392"/>
      <c r="FD111" s="1391"/>
      <c r="FE111" s="1346"/>
      <c r="FF111" s="218">
        <f t="shared" si="20"/>
        <v>0</v>
      </c>
      <c r="FG111" s="396">
        <f t="shared" si="21"/>
        <v>0</v>
      </c>
      <c r="FH111" s="396">
        <f t="shared" si="22"/>
        <v>0</v>
      </c>
      <c r="FI111" s="396">
        <f t="shared" si="23"/>
        <v>0</v>
      </c>
      <c r="FJ111" s="396">
        <f t="shared" si="24"/>
        <v>0</v>
      </c>
      <c r="FK111" s="396">
        <f t="shared" si="25"/>
        <v>0</v>
      </c>
      <c r="FL111" s="1291">
        <f t="shared" si="26"/>
        <v>0</v>
      </c>
      <c r="FM111" s="1347">
        <f t="shared" si="27"/>
        <v>1</v>
      </c>
      <c r="FN111" s="1347" t="str">
        <f t="shared" si="28"/>
        <v/>
      </c>
      <c r="FO111" s="1347" t="str">
        <f t="shared" si="29"/>
        <v/>
      </c>
      <c r="FP111" s="1347" t="str">
        <f t="shared" si="30"/>
        <v/>
      </c>
      <c r="FQ111" s="1347" t="str">
        <f t="shared" si="31"/>
        <v/>
      </c>
      <c r="FR111" s="1347" t="str">
        <f t="shared" si="32"/>
        <v/>
      </c>
      <c r="FS111" s="1347" t="str">
        <f t="shared" si="33"/>
        <v/>
      </c>
      <c r="FT111" s="1347" t="str">
        <f t="shared" si="34"/>
        <v/>
      </c>
      <c r="FU111" s="1347" t="str">
        <f t="shared" si="35"/>
        <v/>
      </c>
      <c r="FV111" s="1347" t="str">
        <f t="shared" si="18"/>
        <v/>
      </c>
      <c r="FW111" s="1347" t="str">
        <f t="shared" si="19"/>
        <v/>
      </c>
    </row>
    <row r="112" spans="1:179" ht="16.5" thickBot="1" x14ac:dyDescent="0.3">
      <c r="A112" s="1338">
        <v>91</v>
      </c>
      <c r="B112" s="1152" t="s">
        <v>1590</v>
      </c>
      <c r="C112" s="1288"/>
      <c r="D112" s="1346"/>
      <c r="E112" s="1400"/>
      <c r="F112" s="1514"/>
      <c r="G112" s="1346"/>
      <c r="H112" s="1346"/>
      <c r="I112" s="1346"/>
      <c r="J112" s="1346"/>
      <c r="K112" s="1346"/>
      <c r="L112" s="1346"/>
      <c r="M112" s="1346"/>
      <c r="N112" s="1346"/>
      <c r="O112" s="1346"/>
      <c r="P112" s="1400">
        <v>1</v>
      </c>
      <c r="Q112" s="1346">
        <v>1</v>
      </c>
      <c r="R112" s="1346"/>
      <c r="S112" s="1346"/>
      <c r="T112" s="1392"/>
      <c r="U112" s="1392"/>
      <c r="V112" s="1392"/>
      <c r="W112" s="1392"/>
      <c r="X112" s="1392"/>
      <c r="Y112" s="1392"/>
      <c r="Z112" s="1392"/>
      <c r="AA112" s="1392"/>
      <c r="AB112" s="1392"/>
      <c r="AC112" s="1393"/>
      <c r="AD112" s="1400"/>
      <c r="AE112" s="1346"/>
      <c r="AF112" s="1346"/>
      <c r="AG112" s="1390">
        <v>1</v>
      </c>
      <c r="AH112" s="1346"/>
      <c r="AI112" s="1346"/>
      <c r="AJ112" s="1346"/>
      <c r="AK112" s="1346"/>
      <c r="AL112" s="1346"/>
      <c r="AM112" s="1346"/>
      <c r="AN112" s="1346"/>
      <c r="AO112" s="1393"/>
      <c r="AP112" s="1391"/>
      <c r="AQ112" s="1346"/>
      <c r="AR112" s="1346">
        <v>1</v>
      </c>
      <c r="AS112" s="1346"/>
      <c r="AT112" s="1346"/>
      <c r="AU112" s="1346">
        <v>1</v>
      </c>
      <c r="AV112" s="1346"/>
      <c r="AW112" s="1392"/>
      <c r="AX112" s="1392"/>
      <c r="AY112" s="1392"/>
      <c r="AZ112" s="1392"/>
      <c r="BA112" s="1393"/>
      <c r="BB112" s="1346"/>
      <c r="BC112" s="1389">
        <v>1</v>
      </c>
      <c r="BD112" s="1346"/>
      <c r="BE112" s="1346"/>
      <c r="BF112" s="1346"/>
      <c r="BG112" s="1389"/>
      <c r="BH112" s="1504">
        <v>1</v>
      </c>
      <c r="BI112" s="1346">
        <v>1</v>
      </c>
      <c r="BJ112" s="1346"/>
      <c r="BK112" s="1393"/>
      <c r="BL112" s="1391"/>
      <c r="BM112" s="1346"/>
      <c r="BN112" s="1346">
        <v>1</v>
      </c>
      <c r="BO112" s="1504">
        <v>1</v>
      </c>
      <c r="BP112" s="1389"/>
      <c r="BQ112" s="1346"/>
      <c r="BR112" s="1346">
        <v>1</v>
      </c>
      <c r="BS112" s="1346"/>
      <c r="BT112" s="1346"/>
      <c r="BU112" s="1346"/>
      <c r="BV112" s="1346"/>
      <c r="BW112" s="1346"/>
      <c r="BX112" s="1346"/>
      <c r="BY112" s="1346"/>
      <c r="BZ112" s="1346"/>
      <c r="CA112" s="1346">
        <v>1</v>
      </c>
      <c r="CB112" s="1346"/>
      <c r="CC112" s="1346"/>
      <c r="CD112" s="1393"/>
      <c r="CE112" s="1391"/>
      <c r="CF112" s="1390">
        <v>1</v>
      </c>
      <c r="CG112" s="1346"/>
      <c r="CH112" s="1346"/>
      <c r="CI112" s="1346"/>
      <c r="CJ112" s="1346"/>
      <c r="CK112" s="1346"/>
      <c r="CL112" s="1346">
        <v>1</v>
      </c>
      <c r="CM112" s="1346"/>
      <c r="CN112" s="1346"/>
      <c r="CO112" s="1393"/>
      <c r="CP112" s="1391"/>
      <c r="CQ112" s="1346">
        <v>1</v>
      </c>
      <c r="CR112" s="1346"/>
      <c r="CS112" s="1392"/>
      <c r="CT112" s="1346">
        <v>1</v>
      </c>
      <c r="CU112" s="1346"/>
      <c r="CV112" s="1504"/>
      <c r="CW112" s="1346">
        <v>1</v>
      </c>
      <c r="CX112" s="1346"/>
      <c r="CY112" s="1346"/>
      <c r="CZ112" s="1346"/>
      <c r="DA112" s="1346"/>
      <c r="DB112" s="1391">
        <v>1</v>
      </c>
      <c r="DC112" s="1346"/>
      <c r="DD112" s="1346"/>
      <c r="DE112" s="1346"/>
      <c r="DF112" s="1346"/>
      <c r="DG112" s="1346">
        <v>1</v>
      </c>
      <c r="DH112" s="1392"/>
      <c r="DI112" s="1392"/>
      <c r="DJ112" s="1392">
        <v>1</v>
      </c>
      <c r="DK112" s="1392"/>
      <c r="DL112" s="1392"/>
      <c r="DM112" s="1392"/>
      <c r="DN112" s="1393"/>
      <c r="DO112" s="1391"/>
      <c r="DP112" s="1346"/>
      <c r="DQ112" s="1346"/>
      <c r="DR112" s="1564"/>
      <c r="DS112" s="1346"/>
      <c r="DT112" s="1346"/>
      <c r="DU112" s="1346"/>
      <c r="DV112" s="1346"/>
      <c r="DW112" s="1346"/>
      <c r="DX112" s="1346"/>
      <c r="DY112" s="1346"/>
      <c r="DZ112" s="1346">
        <v>1</v>
      </c>
      <c r="EA112" s="1346"/>
      <c r="EB112" s="1346"/>
      <c r="EC112" s="1346"/>
      <c r="ED112" s="1393"/>
      <c r="EE112" s="1391"/>
      <c r="EF112" s="1389">
        <v>1</v>
      </c>
      <c r="EG112" s="1346"/>
      <c r="EH112" s="1346"/>
      <c r="EI112" s="1346"/>
      <c r="EJ112" s="1455"/>
      <c r="EK112" s="1346"/>
      <c r="EL112" s="1346"/>
      <c r="EM112" s="1346"/>
      <c r="EN112" s="1346"/>
      <c r="EO112" s="1346"/>
      <c r="EP112" s="1392"/>
      <c r="EQ112" s="1346"/>
      <c r="ER112" s="1346"/>
      <c r="ES112" s="1346"/>
      <c r="ET112" s="1346"/>
      <c r="EU112" s="1504"/>
      <c r="EV112" s="1504"/>
      <c r="EW112" s="1346">
        <v>1</v>
      </c>
      <c r="EX112" s="1346"/>
      <c r="EY112" s="1346"/>
      <c r="EZ112" s="1392"/>
      <c r="FA112" s="1392"/>
      <c r="FB112" s="1392"/>
      <c r="FC112" s="1392"/>
      <c r="FD112" s="1391"/>
      <c r="FE112" s="1346"/>
      <c r="FF112" s="218">
        <f t="shared" si="20"/>
        <v>20</v>
      </c>
      <c r="FG112" s="396">
        <f t="shared" si="21"/>
        <v>0</v>
      </c>
      <c r="FH112" s="396">
        <f t="shared" si="22"/>
        <v>1</v>
      </c>
      <c r="FI112" s="396">
        <f t="shared" si="23"/>
        <v>3</v>
      </c>
      <c r="FJ112" s="396">
        <f t="shared" si="24"/>
        <v>0</v>
      </c>
      <c r="FK112" s="396">
        <f t="shared" si="25"/>
        <v>0</v>
      </c>
      <c r="FL112" s="1291">
        <f t="shared" si="26"/>
        <v>24</v>
      </c>
      <c r="FM112" s="1347" t="str">
        <f t="shared" si="27"/>
        <v/>
      </c>
      <c r="FN112" s="1347" t="str">
        <f t="shared" si="28"/>
        <v/>
      </c>
      <c r="FO112" s="1347" t="str">
        <f t="shared" si="29"/>
        <v/>
      </c>
      <c r="FP112" s="1347" t="str">
        <f t="shared" si="30"/>
        <v/>
      </c>
      <c r="FQ112" s="1347">
        <f t="shared" si="31"/>
        <v>1</v>
      </c>
      <c r="FR112" s="1347" t="str">
        <f t="shared" si="32"/>
        <v/>
      </c>
      <c r="FS112" s="1347" t="str">
        <f t="shared" si="33"/>
        <v/>
      </c>
      <c r="FT112" s="1347" t="str">
        <f t="shared" si="34"/>
        <v/>
      </c>
      <c r="FU112" s="1347" t="str">
        <f t="shared" si="35"/>
        <v/>
      </c>
      <c r="FV112" s="1347" t="str">
        <f t="shared" si="18"/>
        <v/>
      </c>
      <c r="FW112" s="1347" t="str">
        <f t="shared" si="19"/>
        <v/>
      </c>
    </row>
    <row r="113" spans="1:179" ht="16.5" thickBot="1" x14ac:dyDescent="0.3">
      <c r="A113" s="1338">
        <v>92</v>
      </c>
      <c r="B113" s="1152" t="s">
        <v>496</v>
      </c>
      <c r="C113" s="1288">
        <v>1</v>
      </c>
      <c r="D113" s="1346"/>
      <c r="E113" s="1400"/>
      <c r="F113" s="1514"/>
      <c r="G113" s="1346"/>
      <c r="H113" s="1346"/>
      <c r="I113" s="1346"/>
      <c r="J113" s="1346"/>
      <c r="K113" s="1346"/>
      <c r="L113" s="1346"/>
      <c r="M113" s="1346"/>
      <c r="N113" s="1346"/>
      <c r="O113" s="1346"/>
      <c r="P113" s="1400"/>
      <c r="Q113" s="1346"/>
      <c r="R113" s="1346"/>
      <c r="S113" s="1346"/>
      <c r="T113" s="1392"/>
      <c r="U113" s="1392"/>
      <c r="V113" s="1392"/>
      <c r="W113" s="1392"/>
      <c r="X113" s="1392"/>
      <c r="Y113" s="1392"/>
      <c r="Z113" s="1392"/>
      <c r="AA113" s="1392"/>
      <c r="AB113" s="1392"/>
      <c r="AC113" s="1393"/>
      <c r="AD113" s="1400"/>
      <c r="AE113" s="1346"/>
      <c r="AF113" s="1399"/>
      <c r="AG113" s="1399">
        <v>1</v>
      </c>
      <c r="AH113" s="1346"/>
      <c r="AI113" s="1399"/>
      <c r="AJ113" s="1346">
        <v>1</v>
      </c>
      <c r="AK113" s="1346"/>
      <c r="AL113" s="1346"/>
      <c r="AM113" s="1346">
        <v>1</v>
      </c>
      <c r="AN113" s="1346"/>
      <c r="AO113" s="1393"/>
      <c r="AP113" s="1391"/>
      <c r="AQ113" s="1346"/>
      <c r="AR113" s="1346">
        <v>1</v>
      </c>
      <c r="AS113" s="1346"/>
      <c r="AT113" s="1346"/>
      <c r="AU113" s="1346">
        <v>1</v>
      </c>
      <c r="AV113" s="1346"/>
      <c r="AW113" s="1392"/>
      <c r="AX113" s="1392"/>
      <c r="AY113" s="1392"/>
      <c r="AZ113" s="1392"/>
      <c r="BA113" s="1393"/>
      <c r="BB113" s="1346"/>
      <c r="BC113" s="1389"/>
      <c r="BD113" s="1346"/>
      <c r="BE113" s="1346"/>
      <c r="BF113" s="1346"/>
      <c r="BG113" s="1389"/>
      <c r="BH113" s="1504">
        <v>1</v>
      </c>
      <c r="BI113" s="1346"/>
      <c r="BJ113" s="1346"/>
      <c r="BK113" s="1393">
        <v>1</v>
      </c>
      <c r="BL113" s="1391"/>
      <c r="BM113" s="1346"/>
      <c r="BN113" s="1346">
        <v>1</v>
      </c>
      <c r="BO113" s="1504">
        <v>1</v>
      </c>
      <c r="BP113" s="1389"/>
      <c r="BQ113" s="1346"/>
      <c r="BR113" s="1346"/>
      <c r="BS113" s="1346"/>
      <c r="BT113" s="1346"/>
      <c r="BU113" s="1346"/>
      <c r="BV113" s="1346"/>
      <c r="BW113" s="1346"/>
      <c r="BX113" s="1346"/>
      <c r="BY113" s="1346"/>
      <c r="BZ113" s="1346"/>
      <c r="CA113" s="1346">
        <v>1</v>
      </c>
      <c r="CB113" s="1346"/>
      <c r="CC113" s="1346"/>
      <c r="CD113" s="1393"/>
      <c r="CE113" s="1391"/>
      <c r="CF113" s="1346"/>
      <c r="CG113" s="1346"/>
      <c r="CH113" s="1346"/>
      <c r="CI113" s="1346"/>
      <c r="CJ113" s="1346"/>
      <c r="CK113" s="1346"/>
      <c r="CL113" s="1346"/>
      <c r="CM113" s="1346"/>
      <c r="CN113" s="1346"/>
      <c r="CO113" s="1393"/>
      <c r="CP113" s="1391"/>
      <c r="CQ113" s="1346"/>
      <c r="CR113" s="1346"/>
      <c r="CS113" s="1392"/>
      <c r="CT113" s="1346"/>
      <c r="CU113" s="1346"/>
      <c r="CV113" s="1504"/>
      <c r="CW113" s="1346"/>
      <c r="CX113" s="1346"/>
      <c r="CY113" s="1346"/>
      <c r="CZ113" s="1346"/>
      <c r="DA113" s="1346"/>
      <c r="DB113" s="1391"/>
      <c r="DC113" s="1346"/>
      <c r="DD113" s="1346"/>
      <c r="DE113" s="1346"/>
      <c r="DF113" s="1346"/>
      <c r="DG113" s="1346"/>
      <c r="DH113" s="1392"/>
      <c r="DI113" s="1392"/>
      <c r="DJ113" s="1392"/>
      <c r="DK113" s="1392"/>
      <c r="DL113" s="1392"/>
      <c r="DM113" s="1392"/>
      <c r="DN113" s="1393"/>
      <c r="DO113" s="1391"/>
      <c r="DP113" s="1346"/>
      <c r="DQ113" s="1346"/>
      <c r="DR113" s="1564"/>
      <c r="DS113" s="1346"/>
      <c r="DT113" s="1346"/>
      <c r="DU113" s="1346"/>
      <c r="DV113" s="1346"/>
      <c r="DW113" s="1346"/>
      <c r="DX113" s="1346"/>
      <c r="DY113" s="1346"/>
      <c r="DZ113" s="1346"/>
      <c r="EA113" s="1346"/>
      <c r="EB113" s="1346"/>
      <c r="EC113" s="1346"/>
      <c r="ED113" s="1393"/>
      <c r="EE113" s="1391"/>
      <c r="EF113" s="1389"/>
      <c r="EG113" s="1346"/>
      <c r="EH113" s="1346"/>
      <c r="EI113" s="1346"/>
      <c r="EJ113" s="1455"/>
      <c r="EK113" s="1346"/>
      <c r="EL113" s="1346"/>
      <c r="EM113" s="1346"/>
      <c r="EN113" s="1346"/>
      <c r="EO113" s="1346"/>
      <c r="EP113" s="1392"/>
      <c r="EQ113" s="1346"/>
      <c r="ER113" s="1346"/>
      <c r="ES113" s="1346"/>
      <c r="ET113" s="1346"/>
      <c r="EU113" s="1504"/>
      <c r="EV113" s="1504"/>
      <c r="EW113" s="1346"/>
      <c r="EX113" s="1346"/>
      <c r="EY113" s="1346"/>
      <c r="EZ113" s="1392"/>
      <c r="FA113" s="1392"/>
      <c r="FB113" s="1392"/>
      <c r="FC113" s="1392"/>
      <c r="FD113" s="1391"/>
      <c r="FE113" s="1346"/>
      <c r="FF113" s="218">
        <f t="shared" si="20"/>
        <v>7</v>
      </c>
      <c r="FG113" s="396">
        <f t="shared" si="21"/>
        <v>0</v>
      </c>
      <c r="FH113" s="396">
        <f t="shared" si="22"/>
        <v>3</v>
      </c>
      <c r="FI113" s="396">
        <f t="shared" si="23"/>
        <v>2</v>
      </c>
      <c r="FJ113" s="396">
        <f t="shared" si="24"/>
        <v>0</v>
      </c>
      <c r="FK113" s="396">
        <f t="shared" si="25"/>
        <v>0</v>
      </c>
      <c r="FL113" s="1291">
        <f t="shared" si="26"/>
        <v>12</v>
      </c>
      <c r="FM113" s="1347" t="str">
        <f t="shared" si="27"/>
        <v/>
      </c>
      <c r="FN113" s="1347" t="str">
        <f>IF((FL113&gt;0)*AND(FL113&lt;6),1,"")</f>
        <v/>
      </c>
      <c r="FO113" s="1347" t="str">
        <f t="shared" si="29"/>
        <v/>
      </c>
      <c r="FP113" s="1347">
        <f t="shared" si="30"/>
        <v>1</v>
      </c>
      <c r="FQ113" s="1347" t="str">
        <f t="shared" si="31"/>
        <v/>
      </c>
      <c r="FR113" s="1347" t="str">
        <f t="shared" si="32"/>
        <v/>
      </c>
      <c r="FS113" s="1347" t="str">
        <f t="shared" si="33"/>
        <v/>
      </c>
      <c r="FT113" s="1347" t="str">
        <f t="shared" si="34"/>
        <v/>
      </c>
      <c r="FU113" s="1347" t="str">
        <f t="shared" si="35"/>
        <v/>
      </c>
      <c r="FV113" s="1347" t="str">
        <f t="shared" si="18"/>
        <v/>
      </c>
      <c r="FW113" s="1347" t="str">
        <f t="shared" si="19"/>
        <v/>
      </c>
    </row>
    <row r="114" spans="1:179" ht="16.5" thickBot="1" x14ac:dyDescent="0.3">
      <c r="A114" s="1338">
        <v>93</v>
      </c>
      <c r="B114" s="1343" t="s">
        <v>1772</v>
      </c>
      <c r="C114" s="1288"/>
      <c r="D114" s="1346"/>
      <c r="E114" s="1400"/>
      <c r="F114" s="1514"/>
      <c r="G114" s="1346"/>
      <c r="H114" s="1346"/>
      <c r="I114" s="1346"/>
      <c r="J114" s="1346"/>
      <c r="K114" s="1346"/>
      <c r="L114" s="1346"/>
      <c r="M114" s="1346"/>
      <c r="N114" s="1346"/>
      <c r="O114" s="1346"/>
      <c r="P114" s="1400"/>
      <c r="Q114" s="1346">
        <v>1</v>
      </c>
      <c r="R114" s="1346"/>
      <c r="S114" s="1346"/>
      <c r="T114" s="1392"/>
      <c r="U114" s="1392"/>
      <c r="V114" s="1392"/>
      <c r="W114" s="1392"/>
      <c r="X114" s="1392"/>
      <c r="Y114" s="1392"/>
      <c r="Z114" s="1392"/>
      <c r="AA114" s="1392"/>
      <c r="AB114" s="1392"/>
      <c r="AC114" s="1393"/>
      <c r="AD114" s="1400"/>
      <c r="AE114" s="1346"/>
      <c r="AF114" s="1399"/>
      <c r="AG114" s="1399">
        <v>1</v>
      </c>
      <c r="AH114" s="1346"/>
      <c r="AI114" s="1399"/>
      <c r="AJ114" s="1346"/>
      <c r="AK114" s="1346"/>
      <c r="AL114" s="1346"/>
      <c r="AM114" s="1346">
        <v>1</v>
      </c>
      <c r="AN114" s="1346"/>
      <c r="AO114" s="1393"/>
      <c r="AP114" s="1391"/>
      <c r="AQ114" s="1346"/>
      <c r="AR114" s="1346"/>
      <c r="AS114" s="1346"/>
      <c r="AT114" s="1346"/>
      <c r="AU114" s="1346"/>
      <c r="AV114" s="1346"/>
      <c r="AW114" s="1392"/>
      <c r="AX114" s="1392"/>
      <c r="AY114" s="1392"/>
      <c r="AZ114" s="1392"/>
      <c r="BA114" s="1393"/>
      <c r="BB114" s="1346"/>
      <c r="BC114" s="1389"/>
      <c r="BD114" s="1346"/>
      <c r="BE114" s="1346"/>
      <c r="BF114" s="1346"/>
      <c r="BG114" s="1389"/>
      <c r="BH114" s="1504"/>
      <c r="BI114" s="1346"/>
      <c r="BJ114" s="1346"/>
      <c r="BK114" s="1393"/>
      <c r="BL114" s="1391"/>
      <c r="BM114" s="1346"/>
      <c r="BN114" s="1346">
        <v>1</v>
      </c>
      <c r="BO114" s="1504">
        <v>1</v>
      </c>
      <c r="BP114" s="1389"/>
      <c r="BQ114" s="1346"/>
      <c r="BR114" s="1346">
        <v>1</v>
      </c>
      <c r="BS114" s="1346"/>
      <c r="BT114" s="1346"/>
      <c r="BU114" s="1346"/>
      <c r="BV114" s="1346"/>
      <c r="BW114" s="1346"/>
      <c r="BX114" s="1346"/>
      <c r="BY114" s="1346"/>
      <c r="BZ114" s="1346"/>
      <c r="CA114" s="1346"/>
      <c r="CB114" s="1346"/>
      <c r="CC114" s="1346"/>
      <c r="CD114" s="1393"/>
      <c r="CE114" s="1391"/>
      <c r="CF114" s="1346">
        <v>1</v>
      </c>
      <c r="CG114" s="1346"/>
      <c r="CH114" s="1346"/>
      <c r="CI114" s="1346">
        <v>1</v>
      </c>
      <c r="CJ114" s="1346"/>
      <c r="CK114" s="1346"/>
      <c r="CL114" s="1346">
        <v>1</v>
      </c>
      <c r="CM114" s="1346"/>
      <c r="CN114" s="1346"/>
      <c r="CO114" s="1393"/>
      <c r="CP114" s="1391"/>
      <c r="CQ114" s="1346">
        <v>1</v>
      </c>
      <c r="CR114" s="1346"/>
      <c r="CS114" s="1392"/>
      <c r="CT114" s="1346">
        <v>1</v>
      </c>
      <c r="CU114" s="1346"/>
      <c r="CV114" s="1504"/>
      <c r="CW114" s="1346">
        <v>1</v>
      </c>
      <c r="CX114" s="1389"/>
      <c r="CY114" s="1346"/>
      <c r="CZ114" s="1346"/>
      <c r="DA114" s="1392"/>
      <c r="DB114" s="1391"/>
      <c r="DC114" s="1346"/>
      <c r="DD114" s="1346"/>
      <c r="DE114" s="1346"/>
      <c r="DF114" s="1346"/>
      <c r="DG114" s="1346">
        <v>1</v>
      </c>
      <c r="DH114" s="1392"/>
      <c r="DI114" s="1392"/>
      <c r="DJ114" s="1392">
        <v>1</v>
      </c>
      <c r="DK114" s="1392"/>
      <c r="DL114" s="1392"/>
      <c r="DM114" s="1392"/>
      <c r="DN114" s="1393"/>
      <c r="DO114" s="1391"/>
      <c r="DP114" s="1346"/>
      <c r="DQ114" s="1346"/>
      <c r="DR114" s="1564"/>
      <c r="DS114" s="1346"/>
      <c r="DT114" s="1346"/>
      <c r="DU114" s="1346">
        <v>1</v>
      </c>
      <c r="DV114" s="1346">
        <v>1</v>
      </c>
      <c r="DW114" s="1346">
        <v>1</v>
      </c>
      <c r="DX114" s="1346">
        <v>1</v>
      </c>
      <c r="DY114" s="1346"/>
      <c r="DZ114" s="1346"/>
      <c r="EA114" s="1346"/>
      <c r="EB114" s="1346"/>
      <c r="EC114" s="1346"/>
      <c r="ED114" s="1393"/>
      <c r="EE114" s="1391">
        <v>1</v>
      </c>
      <c r="EF114" s="1389">
        <v>1</v>
      </c>
      <c r="EG114" s="1346"/>
      <c r="EH114" s="1346"/>
      <c r="EI114" s="1346">
        <v>1</v>
      </c>
      <c r="EJ114" s="1455"/>
      <c r="EK114" s="1346"/>
      <c r="EL114" s="1346"/>
      <c r="EM114" s="1346"/>
      <c r="EN114" s="1392"/>
      <c r="EO114" s="1346"/>
      <c r="EP114" s="1392"/>
      <c r="EQ114" s="1346"/>
      <c r="ER114" s="1346">
        <v>1</v>
      </c>
      <c r="ES114" s="1392"/>
      <c r="ET114" s="1392"/>
      <c r="EU114" s="1504"/>
      <c r="EV114" s="1504"/>
      <c r="EW114" s="1346">
        <v>1</v>
      </c>
      <c r="EX114" s="1346"/>
      <c r="EY114" s="1346"/>
      <c r="EZ114" s="1392"/>
      <c r="FA114" s="1392"/>
      <c r="FB114" s="1392"/>
      <c r="FC114" s="1392"/>
      <c r="FD114" s="1391"/>
      <c r="FE114" s="1346"/>
      <c r="FF114" s="218">
        <f t="shared" si="20"/>
        <v>17</v>
      </c>
      <c r="FG114" s="396">
        <f t="shared" si="21"/>
        <v>0</v>
      </c>
      <c r="FH114" s="396">
        <f t="shared" si="22"/>
        <v>2</v>
      </c>
      <c r="FI114" s="396">
        <f t="shared" si="23"/>
        <v>1</v>
      </c>
      <c r="FJ114" s="396">
        <f t="shared" si="24"/>
        <v>0</v>
      </c>
      <c r="FK114" s="396">
        <f t="shared" si="25"/>
        <v>3</v>
      </c>
      <c r="FL114" s="1291">
        <f t="shared" si="26"/>
        <v>23</v>
      </c>
      <c r="FM114" s="1347" t="str">
        <f t="shared" si="27"/>
        <v/>
      </c>
      <c r="FN114" s="1347" t="str">
        <f t="shared" si="28"/>
        <v/>
      </c>
      <c r="FO114" s="1347" t="str">
        <f t="shared" si="29"/>
        <v/>
      </c>
      <c r="FP114" s="1347" t="str">
        <f t="shared" si="30"/>
        <v/>
      </c>
      <c r="FQ114" s="1347">
        <f t="shared" si="31"/>
        <v>1</v>
      </c>
      <c r="FR114" s="1347" t="str">
        <f t="shared" si="32"/>
        <v/>
      </c>
      <c r="FS114" s="1347" t="str">
        <f t="shared" si="33"/>
        <v/>
      </c>
      <c r="FT114" s="1347" t="str">
        <f t="shared" si="34"/>
        <v/>
      </c>
      <c r="FU114" s="1347" t="str">
        <f t="shared" si="35"/>
        <v/>
      </c>
      <c r="FV114" s="1347" t="str">
        <f t="shared" si="18"/>
        <v/>
      </c>
      <c r="FW114" s="1347" t="str">
        <f t="shared" si="19"/>
        <v/>
      </c>
    </row>
    <row r="115" spans="1:179" ht="16.5" thickBot="1" x14ac:dyDescent="0.3">
      <c r="A115" s="1338">
        <v>94</v>
      </c>
      <c r="B115" s="1152" t="s">
        <v>1591</v>
      </c>
      <c r="C115" s="1288"/>
      <c r="D115" s="1346"/>
      <c r="E115" s="1400"/>
      <c r="F115" s="1514"/>
      <c r="G115" s="1346"/>
      <c r="H115" s="1346"/>
      <c r="I115" s="1346"/>
      <c r="J115" s="1346"/>
      <c r="K115" s="1346"/>
      <c r="L115" s="1346"/>
      <c r="M115" s="1410">
        <v>1</v>
      </c>
      <c r="N115" s="1346"/>
      <c r="O115" s="1346"/>
      <c r="P115" s="1400"/>
      <c r="Q115" s="1390">
        <v>1</v>
      </c>
      <c r="R115" s="1346"/>
      <c r="S115" s="1346"/>
      <c r="T115" s="1392"/>
      <c r="U115" s="1392"/>
      <c r="V115" s="1392"/>
      <c r="W115" s="1392"/>
      <c r="X115" s="1392"/>
      <c r="Y115" s="1392"/>
      <c r="Z115" s="1392"/>
      <c r="AA115" s="1392"/>
      <c r="AB115" s="1392"/>
      <c r="AC115" s="1393"/>
      <c r="AD115" s="1400"/>
      <c r="AE115" s="1346"/>
      <c r="AF115" s="1346"/>
      <c r="AG115" s="1346"/>
      <c r="AH115" s="1346"/>
      <c r="AI115" s="1346"/>
      <c r="AJ115" s="1410">
        <v>1</v>
      </c>
      <c r="AK115" s="1346"/>
      <c r="AL115" s="1346"/>
      <c r="AM115" s="1390">
        <v>1</v>
      </c>
      <c r="AN115" s="1346"/>
      <c r="AO115" s="1393"/>
      <c r="AP115" s="1391"/>
      <c r="AQ115" s="1346"/>
      <c r="AR115" s="1410">
        <v>1</v>
      </c>
      <c r="AS115" s="1346"/>
      <c r="AT115" s="1346"/>
      <c r="AU115" s="1390">
        <v>1</v>
      </c>
      <c r="AV115" s="1346"/>
      <c r="AW115" s="1392"/>
      <c r="AX115" s="1392"/>
      <c r="AY115" s="1392"/>
      <c r="AZ115" s="1392"/>
      <c r="BA115" s="1393"/>
      <c r="BB115" s="1346"/>
      <c r="BC115" s="1390">
        <v>1</v>
      </c>
      <c r="BD115" s="1346"/>
      <c r="BE115" s="1346"/>
      <c r="BF115" s="1410">
        <v>1</v>
      </c>
      <c r="BG115" s="1389"/>
      <c r="BH115" s="1504">
        <v>1</v>
      </c>
      <c r="BI115" s="1346"/>
      <c r="BJ115" s="1346"/>
      <c r="BK115" s="1393"/>
      <c r="BL115" s="1391"/>
      <c r="BM115" s="1346"/>
      <c r="BN115" s="1410">
        <v>1</v>
      </c>
      <c r="BO115" s="1504">
        <v>1</v>
      </c>
      <c r="BP115" s="1389"/>
      <c r="BQ115" s="1346"/>
      <c r="BR115" s="1346"/>
      <c r="BS115" s="1346"/>
      <c r="BT115" s="1346"/>
      <c r="BU115" s="1346"/>
      <c r="BV115" s="1346"/>
      <c r="BW115" s="1346"/>
      <c r="BX115" s="1346"/>
      <c r="BY115" s="1346"/>
      <c r="BZ115" s="1346"/>
      <c r="CA115" s="1346"/>
      <c r="CB115" s="1346"/>
      <c r="CC115" s="1346"/>
      <c r="CD115" s="1393"/>
      <c r="CE115" s="1391"/>
      <c r="CF115" s="1410">
        <v>1</v>
      </c>
      <c r="CG115" s="1346"/>
      <c r="CH115" s="1346"/>
      <c r="CI115" s="1346"/>
      <c r="CJ115" s="1346"/>
      <c r="CK115" s="1346"/>
      <c r="CL115" s="1346"/>
      <c r="CM115" s="1346"/>
      <c r="CN115" s="1346"/>
      <c r="CO115" s="1393"/>
      <c r="CP115" s="1391"/>
      <c r="CQ115" s="1346"/>
      <c r="CR115" s="1346"/>
      <c r="CS115" s="1392"/>
      <c r="CT115" s="1390">
        <v>1</v>
      </c>
      <c r="CU115" s="1346"/>
      <c r="CV115" s="1504"/>
      <c r="CW115" s="1410">
        <v>1</v>
      </c>
      <c r="CX115" s="1389"/>
      <c r="CY115" s="1346"/>
      <c r="CZ115" s="1346"/>
      <c r="DA115" s="1393"/>
      <c r="DB115" s="1391">
        <v>1</v>
      </c>
      <c r="DC115" s="1346"/>
      <c r="DD115" s="1346"/>
      <c r="DE115" s="1346"/>
      <c r="DF115" s="1346"/>
      <c r="DG115" s="1390">
        <v>1</v>
      </c>
      <c r="DH115" s="1392"/>
      <c r="DI115" s="1392"/>
      <c r="DJ115" s="1410">
        <v>1</v>
      </c>
      <c r="DK115" s="1392"/>
      <c r="DL115" s="1392"/>
      <c r="DM115" s="1392"/>
      <c r="DN115" s="1393"/>
      <c r="DO115" s="1391"/>
      <c r="DP115" s="1346"/>
      <c r="DQ115" s="1346"/>
      <c r="DR115" s="1564"/>
      <c r="DS115" s="1346"/>
      <c r="DT115" s="1346"/>
      <c r="DU115" s="1346"/>
      <c r="DV115" s="1346"/>
      <c r="DW115" s="1346"/>
      <c r="DX115" s="1346"/>
      <c r="DY115" s="1346"/>
      <c r="DZ115" s="1346"/>
      <c r="EA115" s="1346"/>
      <c r="EB115" s="1346"/>
      <c r="EC115" s="1346"/>
      <c r="ED115" s="1393"/>
      <c r="EE115" s="1391"/>
      <c r="EF115" s="1390">
        <v>1</v>
      </c>
      <c r="EG115" s="1346"/>
      <c r="EH115" s="1346"/>
      <c r="EI115" s="1346"/>
      <c r="EJ115" s="1455"/>
      <c r="EK115" s="1346"/>
      <c r="EL115" s="1346"/>
      <c r="EM115" s="1346"/>
      <c r="EN115" s="1392"/>
      <c r="EO115" s="1346"/>
      <c r="EP115" s="1392"/>
      <c r="EQ115" s="1346"/>
      <c r="ER115" s="1410">
        <v>1</v>
      </c>
      <c r="ES115" s="1392"/>
      <c r="ET115" s="1392"/>
      <c r="EU115" s="1504"/>
      <c r="EV115" s="1504"/>
      <c r="EW115" s="1410">
        <v>1</v>
      </c>
      <c r="EX115" s="1346"/>
      <c r="EY115" s="1346"/>
      <c r="EZ115" s="1392"/>
      <c r="FA115" s="1392"/>
      <c r="FB115" s="1392"/>
      <c r="FC115" s="1392"/>
      <c r="FD115" s="1391"/>
      <c r="FE115" s="1346"/>
      <c r="FF115" s="218">
        <f t="shared" si="20"/>
        <v>18</v>
      </c>
      <c r="FG115" s="396">
        <f t="shared" si="21"/>
        <v>0</v>
      </c>
      <c r="FH115" s="396">
        <f t="shared" si="22"/>
        <v>1</v>
      </c>
      <c r="FI115" s="396">
        <f t="shared" si="23"/>
        <v>2</v>
      </c>
      <c r="FJ115" s="396">
        <f t="shared" si="24"/>
        <v>0</v>
      </c>
      <c r="FK115" s="396">
        <f t="shared" si="25"/>
        <v>0</v>
      </c>
      <c r="FL115" s="1291">
        <f t="shared" si="26"/>
        <v>21</v>
      </c>
      <c r="FM115" s="1347" t="str">
        <f t="shared" si="27"/>
        <v/>
      </c>
      <c r="FN115" s="1347" t="str">
        <f t="shared" si="28"/>
        <v/>
      </c>
      <c r="FO115" s="1347" t="str">
        <f t="shared" si="29"/>
        <v/>
      </c>
      <c r="FP115" s="1347" t="str">
        <f t="shared" si="30"/>
        <v/>
      </c>
      <c r="FQ115" s="1347">
        <f t="shared" si="31"/>
        <v>1</v>
      </c>
      <c r="FR115" s="1347" t="str">
        <f t="shared" si="32"/>
        <v/>
      </c>
      <c r="FS115" s="1347" t="str">
        <f t="shared" si="33"/>
        <v/>
      </c>
      <c r="FT115" s="1347" t="str">
        <f t="shared" si="34"/>
        <v/>
      </c>
      <c r="FU115" s="1347" t="str">
        <f t="shared" si="35"/>
        <v/>
      </c>
      <c r="FV115" s="1347" t="str">
        <f t="shared" si="18"/>
        <v/>
      </c>
      <c r="FW115" s="1347" t="str">
        <f t="shared" si="19"/>
        <v/>
      </c>
    </row>
    <row r="116" spans="1:179" ht="16.5" thickBot="1" x14ac:dyDescent="0.3">
      <c r="A116" s="1338">
        <v>95</v>
      </c>
      <c r="B116" s="1152" t="s">
        <v>1158</v>
      </c>
      <c r="C116" s="1412">
        <v>1</v>
      </c>
      <c r="D116" s="1395"/>
      <c r="E116" s="1400">
        <v>1</v>
      </c>
      <c r="F116" s="1514"/>
      <c r="G116" s="1395"/>
      <c r="H116" s="1395">
        <v>1</v>
      </c>
      <c r="I116" s="1395">
        <v>1</v>
      </c>
      <c r="J116" s="1395">
        <v>1</v>
      </c>
      <c r="K116" s="1395">
        <v>1</v>
      </c>
      <c r="L116" s="1395"/>
      <c r="M116" s="1395"/>
      <c r="N116" s="1395"/>
      <c r="O116" s="1395"/>
      <c r="P116" s="1400">
        <v>1</v>
      </c>
      <c r="Q116" s="1395"/>
      <c r="R116" s="1395">
        <v>1</v>
      </c>
      <c r="S116" s="1395"/>
      <c r="T116" s="1413"/>
      <c r="U116" s="1413"/>
      <c r="V116" s="1413"/>
      <c r="W116" s="1413"/>
      <c r="X116" s="1413"/>
      <c r="Y116" s="1413"/>
      <c r="Z116" s="1413"/>
      <c r="AA116" s="1413"/>
      <c r="AB116" s="1413"/>
      <c r="AC116" s="1398"/>
      <c r="AD116" s="1400">
        <v>1</v>
      </c>
      <c r="AE116" s="1395">
        <v>1</v>
      </c>
      <c r="AF116" s="1395"/>
      <c r="AG116" s="1395"/>
      <c r="AH116" s="1397">
        <v>1</v>
      </c>
      <c r="AI116" s="1395"/>
      <c r="AJ116" s="1395"/>
      <c r="AK116" s="1395">
        <v>1</v>
      </c>
      <c r="AL116" s="1395"/>
      <c r="AM116" s="1413"/>
      <c r="AN116" s="1395"/>
      <c r="AO116" s="1398">
        <v>1</v>
      </c>
      <c r="AP116" s="1414"/>
      <c r="AQ116" s="1395">
        <v>1</v>
      </c>
      <c r="AR116" s="1395"/>
      <c r="AS116" s="1395">
        <v>1</v>
      </c>
      <c r="AT116" s="1395"/>
      <c r="AU116" s="1395"/>
      <c r="AV116" s="1397">
        <v>1</v>
      </c>
      <c r="AW116" s="1413"/>
      <c r="AX116" s="1413">
        <v>1</v>
      </c>
      <c r="AY116" s="1413"/>
      <c r="AZ116" s="1413"/>
      <c r="BA116" s="1398">
        <v>1</v>
      </c>
      <c r="BB116" s="1396"/>
      <c r="BC116" s="1412"/>
      <c r="BD116" s="1413">
        <v>1</v>
      </c>
      <c r="BE116" s="1413"/>
      <c r="BF116" s="1395"/>
      <c r="BG116" s="1395"/>
      <c r="BH116" s="1504">
        <v>1</v>
      </c>
      <c r="BI116" s="1395"/>
      <c r="BJ116" s="1397">
        <v>1</v>
      </c>
      <c r="BK116" s="1398"/>
      <c r="BL116" s="1414">
        <v>1</v>
      </c>
      <c r="BM116" s="1395"/>
      <c r="BN116" s="1395"/>
      <c r="BO116" s="1504">
        <v>1</v>
      </c>
      <c r="BP116" s="1395">
        <v>1</v>
      </c>
      <c r="BQ116" s="1395"/>
      <c r="BR116" s="1395"/>
      <c r="BS116" s="1395"/>
      <c r="BT116" s="1395"/>
      <c r="BU116" s="1395">
        <v>1</v>
      </c>
      <c r="BV116" s="1395">
        <v>1</v>
      </c>
      <c r="BW116" s="1395">
        <v>1</v>
      </c>
      <c r="BX116" s="1395">
        <v>1</v>
      </c>
      <c r="BY116" s="1395">
        <v>1</v>
      </c>
      <c r="BZ116" s="1395">
        <v>1</v>
      </c>
      <c r="CA116" s="1395"/>
      <c r="CB116" s="1395"/>
      <c r="CC116" s="1395"/>
      <c r="CD116" s="1398">
        <v>1</v>
      </c>
      <c r="CE116" s="1414"/>
      <c r="CF116" s="1395"/>
      <c r="CG116" s="1395"/>
      <c r="CH116" s="1395">
        <v>1</v>
      </c>
      <c r="CI116" s="1395"/>
      <c r="CJ116" s="1395"/>
      <c r="CK116" s="1395"/>
      <c r="CL116" s="1395"/>
      <c r="CM116" s="1395">
        <v>1</v>
      </c>
      <c r="CN116" s="1395"/>
      <c r="CO116" s="1398">
        <v>1</v>
      </c>
      <c r="CP116" s="1414">
        <v>1</v>
      </c>
      <c r="CQ116" s="1395"/>
      <c r="CR116" s="1395"/>
      <c r="CS116" s="1413"/>
      <c r="CT116" s="1395"/>
      <c r="CU116" s="1395">
        <v>1</v>
      </c>
      <c r="CV116" s="1504"/>
      <c r="CW116" s="1395"/>
      <c r="CX116" s="1395">
        <v>1</v>
      </c>
      <c r="CY116" s="1395"/>
      <c r="CZ116" s="1395"/>
      <c r="DA116" s="1502">
        <v>1</v>
      </c>
      <c r="DB116" s="1414"/>
      <c r="DC116" s="1395"/>
      <c r="DD116" s="1395"/>
      <c r="DE116" s="1395">
        <v>1</v>
      </c>
      <c r="DF116" s="1395"/>
      <c r="DG116" s="1395"/>
      <c r="DH116" s="1397">
        <v>1</v>
      </c>
      <c r="DI116" s="1395"/>
      <c r="DJ116" s="1395"/>
      <c r="DK116" s="1395"/>
      <c r="DL116" s="1397">
        <v>1</v>
      </c>
      <c r="DM116" s="1397">
        <v>1</v>
      </c>
      <c r="DN116" s="1398"/>
      <c r="DO116" s="1414"/>
      <c r="DP116" s="1395">
        <v>1</v>
      </c>
      <c r="DQ116" s="1395"/>
      <c r="DR116" s="1564">
        <v>1</v>
      </c>
      <c r="DS116" s="1395">
        <v>1</v>
      </c>
      <c r="DT116" s="1395">
        <v>1</v>
      </c>
      <c r="DU116" s="1395">
        <v>1</v>
      </c>
      <c r="DV116" s="1395">
        <v>1</v>
      </c>
      <c r="DW116" s="1395">
        <v>1</v>
      </c>
      <c r="DX116" s="1395">
        <v>1</v>
      </c>
      <c r="DY116" s="1395"/>
      <c r="DZ116" s="1395"/>
      <c r="EA116" s="1395"/>
      <c r="EB116" s="1395"/>
      <c r="EC116" s="1395"/>
      <c r="ED116" s="1398">
        <v>1</v>
      </c>
      <c r="EE116" s="1414"/>
      <c r="EF116" s="1412"/>
      <c r="EG116" s="1395"/>
      <c r="EH116" s="1395"/>
      <c r="EI116" s="1395"/>
      <c r="EJ116" s="1455"/>
      <c r="EK116" s="1395"/>
      <c r="EL116" s="1395"/>
      <c r="EM116" s="1395"/>
      <c r="EN116" s="1395"/>
      <c r="EO116" s="1395"/>
      <c r="EP116" s="1395"/>
      <c r="EQ116" s="1395"/>
      <c r="ER116" s="1395"/>
      <c r="ES116" s="1395">
        <v>1</v>
      </c>
      <c r="ET116" s="1395"/>
      <c r="EU116" s="1504">
        <v>1</v>
      </c>
      <c r="EV116" s="1504">
        <v>1</v>
      </c>
      <c r="EW116" s="1395"/>
      <c r="EX116" s="1395"/>
      <c r="EY116" s="1395">
        <v>1</v>
      </c>
      <c r="EZ116" s="1413">
        <v>1</v>
      </c>
      <c r="FA116" s="1413">
        <v>1</v>
      </c>
      <c r="FB116" s="1413">
        <v>1</v>
      </c>
      <c r="FC116" s="1413">
        <v>1</v>
      </c>
      <c r="FD116" s="1414">
        <v>1</v>
      </c>
      <c r="FE116" s="1395">
        <v>1</v>
      </c>
      <c r="FF116" s="218">
        <f t="shared" si="20"/>
        <v>1</v>
      </c>
      <c r="FG116" s="396">
        <f t="shared" si="21"/>
        <v>23</v>
      </c>
      <c r="FH116" s="396">
        <f t="shared" si="22"/>
        <v>8</v>
      </c>
      <c r="FI116" s="396">
        <f t="shared" si="23"/>
        <v>8</v>
      </c>
      <c r="FJ116" s="396">
        <f t="shared" si="24"/>
        <v>0</v>
      </c>
      <c r="FK116" s="396">
        <f t="shared" si="25"/>
        <v>22</v>
      </c>
      <c r="FL116" s="1291">
        <f t="shared" si="26"/>
        <v>62</v>
      </c>
      <c r="FM116" s="1347" t="str">
        <f t="shared" si="27"/>
        <v/>
      </c>
      <c r="FN116" s="1347" t="str">
        <f t="shared" si="28"/>
        <v/>
      </c>
      <c r="FO116" s="1347" t="str">
        <f t="shared" si="29"/>
        <v/>
      </c>
      <c r="FP116" s="1347" t="str">
        <f t="shared" si="30"/>
        <v/>
      </c>
      <c r="FQ116" s="1347" t="str">
        <f t="shared" si="31"/>
        <v/>
      </c>
      <c r="FR116" s="1347" t="str">
        <f t="shared" si="32"/>
        <v/>
      </c>
      <c r="FS116" s="1347" t="str">
        <f t="shared" si="33"/>
        <v/>
      </c>
      <c r="FT116" s="1347" t="str">
        <f t="shared" si="34"/>
        <v/>
      </c>
      <c r="FU116" s="1347">
        <f t="shared" si="35"/>
        <v>1</v>
      </c>
      <c r="FV116" s="1347" t="str">
        <f t="shared" si="18"/>
        <v/>
      </c>
      <c r="FW116" s="1347" t="str">
        <f t="shared" si="19"/>
        <v/>
      </c>
    </row>
    <row r="117" spans="1:179" ht="16.5" thickBot="1" x14ac:dyDescent="0.3">
      <c r="A117" s="1338">
        <v>96</v>
      </c>
      <c r="B117" s="1343" t="s">
        <v>1782</v>
      </c>
      <c r="C117" s="1288"/>
      <c r="D117" s="1346"/>
      <c r="E117" s="1400"/>
      <c r="F117" s="1514"/>
      <c r="G117" s="1346"/>
      <c r="H117" s="1346"/>
      <c r="I117" s="1346"/>
      <c r="J117" s="1346"/>
      <c r="K117" s="1346"/>
      <c r="L117" s="1346"/>
      <c r="M117" s="1346"/>
      <c r="N117" s="1346"/>
      <c r="O117" s="1346"/>
      <c r="P117" s="1400"/>
      <c r="Q117" s="1346"/>
      <c r="R117" s="1346"/>
      <c r="S117" s="1346"/>
      <c r="T117" s="1392"/>
      <c r="U117" s="1392"/>
      <c r="V117" s="1392"/>
      <c r="W117" s="1392"/>
      <c r="X117" s="1392"/>
      <c r="Y117" s="1392"/>
      <c r="Z117" s="1392"/>
      <c r="AA117" s="1392"/>
      <c r="AB117" s="1392"/>
      <c r="AC117" s="1393"/>
      <c r="AD117" s="1400"/>
      <c r="AE117" s="1346"/>
      <c r="AF117" s="1346"/>
      <c r="AG117" s="1346"/>
      <c r="AH117" s="1346">
        <v>1</v>
      </c>
      <c r="AI117" s="1346"/>
      <c r="AJ117" s="1346"/>
      <c r="AK117" s="1346">
        <v>1</v>
      </c>
      <c r="AL117" s="1346"/>
      <c r="AM117" s="1346"/>
      <c r="AN117" s="1346">
        <v>1</v>
      </c>
      <c r="AO117" s="1393"/>
      <c r="AP117" s="1391"/>
      <c r="AQ117" s="1346"/>
      <c r="AR117" s="1346"/>
      <c r="AS117" s="1346"/>
      <c r="AT117" s="1346"/>
      <c r="AU117" s="1346"/>
      <c r="AV117" s="1346">
        <v>1</v>
      </c>
      <c r="AW117" s="1392"/>
      <c r="AX117" s="1392"/>
      <c r="AY117" s="1392"/>
      <c r="AZ117" s="1392"/>
      <c r="BA117" s="1393"/>
      <c r="BB117" s="1346"/>
      <c r="BC117" s="1389"/>
      <c r="BD117" s="1346"/>
      <c r="BE117" s="1346"/>
      <c r="BF117" s="1346"/>
      <c r="BG117" s="1389"/>
      <c r="BH117" s="1504"/>
      <c r="BI117" s="1346"/>
      <c r="BJ117" s="1346"/>
      <c r="BK117" s="1393"/>
      <c r="BL117" s="1391">
        <v>1</v>
      </c>
      <c r="BM117" s="1346"/>
      <c r="BN117" s="1346"/>
      <c r="BO117" s="1504">
        <v>1</v>
      </c>
      <c r="BP117" s="1389">
        <v>1</v>
      </c>
      <c r="BQ117" s="1346"/>
      <c r="BR117" s="1346"/>
      <c r="BS117" s="1346"/>
      <c r="BT117" s="1346"/>
      <c r="BU117" s="1346"/>
      <c r="BV117" s="1346"/>
      <c r="BW117" s="1346"/>
      <c r="BX117" s="1346"/>
      <c r="BY117" s="1346"/>
      <c r="BZ117" s="1346"/>
      <c r="CA117" s="1346"/>
      <c r="CB117" s="1346"/>
      <c r="CC117" s="1346"/>
      <c r="CD117" s="1393">
        <v>1</v>
      </c>
      <c r="CE117" s="1391"/>
      <c r="CF117" s="1346"/>
      <c r="CG117" s="1346">
        <v>1</v>
      </c>
      <c r="CH117" s="1346"/>
      <c r="CI117" s="1346"/>
      <c r="CJ117" s="1346">
        <v>1</v>
      </c>
      <c r="CK117" s="1346"/>
      <c r="CL117" s="1346"/>
      <c r="CM117" s="1346"/>
      <c r="CN117" s="1346"/>
      <c r="CO117" s="1503">
        <v>1</v>
      </c>
      <c r="CP117" s="1391"/>
      <c r="CQ117" s="1346"/>
      <c r="CR117" s="1346"/>
      <c r="CS117" s="1392"/>
      <c r="CT117" s="1346"/>
      <c r="CU117" s="1346"/>
      <c r="CV117" s="1504"/>
      <c r="CW117" s="1346"/>
      <c r="CX117" s="1390">
        <v>1</v>
      </c>
      <c r="CY117" s="1346"/>
      <c r="CZ117" s="1346">
        <v>1</v>
      </c>
      <c r="DA117" s="1346"/>
      <c r="DB117" s="1391"/>
      <c r="DC117" s="1346">
        <v>1</v>
      </c>
      <c r="DD117" s="1346"/>
      <c r="DE117" s="1346"/>
      <c r="DF117" s="1346"/>
      <c r="DG117" s="1346"/>
      <c r="DH117" s="1392">
        <v>1</v>
      </c>
      <c r="DI117" s="1392"/>
      <c r="DJ117" s="1392"/>
      <c r="DK117" s="1392">
        <v>1</v>
      </c>
      <c r="DL117" s="1392"/>
      <c r="DM117" s="1392"/>
      <c r="DN117" s="1393"/>
      <c r="DO117" s="1391"/>
      <c r="DP117" s="1346"/>
      <c r="DQ117" s="1346"/>
      <c r="DR117" s="1564"/>
      <c r="DS117" s="1346"/>
      <c r="DT117" s="1346"/>
      <c r="DU117" s="1346"/>
      <c r="DV117" s="1346"/>
      <c r="DW117" s="1346"/>
      <c r="DX117" s="1346"/>
      <c r="DY117" s="1346"/>
      <c r="DZ117" s="1346"/>
      <c r="EA117" s="1346"/>
      <c r="EB117" s="1346"/>
      <c r="EC117" s="1346"/>
      <c r="ED117" s="1393"/>
      <c r="EE117" s="1391"/>
      <c r="EF117" s="1389"/>
      <c r="EG117" s="1346"/>
      <c r="EH117" s="1410">
        <v>1</v>
      </c>
      <c r="EI117" s="1346"/>
      <c r="EJ117" s="1455"/>
      <c r="EK117" s="1346"/>
      <c r="EL117" s="1346"/>
      <c r="EM117" s="1346"/>
      <c r="EN117" s="1346"/>
      <c r="EO117" s="1346"/>
      <c r="EP117" s="1392"/>
      <c r="EQ117" s="1346"/>
      <c r="ER117" s="1346"/>
      <c r="ES117" s="1346"/>
      <c r="ET117" s="1346"/>
      <c r="EU117" s="1504"/>
      <c r="EV117" s="1504"/>
      <c r="EW117" s="1346"/>
      <c r="EX117" s="1346"/>
      <c r="EY117" s="1346"/>
      <c r="EZ117" s="1392"/>
      <c r="FA117" s="1392"/>
      <c r="FB117" s="1392"/>
      <c r="FC117" s="1392"/>
      <c r="FD117" s="1391"/>
      <c r="FE117" s="1346"/>
      <c r="FF117" s="218">
        <f t="shared" si="20"/>
        <v>0</v>
      </c>
      <c r="FG117" s="396">
        <f t="shared" si="21"/>
        <v>15</v>
      </c>
      <c r="FH117" s="396">
        <f t="shared" si="22"/>
        <v>1</v>
      </c>
      <c r="FI117" s="396">
        <f t="shared" si="23"/>
        <v>1</v>
      </c>
      <c r="FJ117" s="396">
        <f t="shared" si="24"/>
        <v>0</v>
      </c>
      <c r="FK117" s="396">
        <f t="shared" si="25"/>
        <v>0</v>
      </c>
      <c r="FL117" s="1291">
        <f t="shared" si="26"/>
        <v>17</v>
      </c>
      <c r="FM117" s="1347" t="str">
        <f t="shared" si="27"/>
        <v/>
      </c>
      <c r="FN117" s="1347" t="str">
        <f t="shared" si="28"/>
        <v/>
      </c>
      <c r="FO117" s="1347" t="str">
        <f t="shared" si="29"/>
        <v/>
      </c>
      <c r="FP117" s="1347">
        <f t="shared" si="30"/>
        <v>1</v>
      </c>
      <c r="FQ117" s="1347" t="str">
        <f t="shared" si="31"/>
        <v/>
      </c>
      <c r="FR117" s="1347" t="str">
        <f t="shared" si="32"/>
        <v/>
      </c>
      <c r="FS117" s="1347" t="str">
        <f t="shared" si="33"/>
        <v/>
      </c>
      <c r="FT117" s="1347" t="str">
        <f t="shared" si="34"/>
        <v/>
      </c>
      <c r="FU117" s="1347" t="str">
        <f t="shared" si="35"/>
        <v/>
      </c>
      <c r="FV117" s="1347" t="str">
        <f t="shared" si="18"/>
        <v/>
      </c>
      <c r="FW117" s="1347" t="str">
        <f t="shared" si="19"/>
        <v/>
      </c>
    </row>
    <row r="118" spans="1:179" ht="16.5" thickBot="1" x14ac:dyDescent="0.3">
      <c r="A118" s="1338">
        <v>97</v>
      </c>
      <c r="B118" s="1152" t="s">
        <v>1576</v>
      </c>
      <c r="C118" s="1288"/>
      <c r="D118" s="1346"/>
      <c r="E118" s="1400"/>
      <c r="F118" s="1514"/>
      <c r="G118" s="1346"/>
      <c r="H118" s="1346"/>
      <c r="I118" s="1346"/>
      <c r="J118" s="1346"/>
      <c r="K118" s="1346"/>
      <c r="L118" s="1346"/>
      <c r="M118" s="1346"/>
      <c r="N118" s="1346"/>
      <c r="O118" s="1346"/>
      <c r="P118" s="1400">
        <v>1</v>
      </c>
      <c r="Q118" s="1346"/>
      <c r="R118" s="1390">
        <v>1</v>
      </c>
      <c r="S118" s="1346"/>
      <c r="T118" s="1392"/>
      <c r="U118" s="1392"/>
      <c r="V118" s="1392"/>
      <c r="W118" s="1392"/>
      <c r="X118" s="1392"/>
      <c r="Y118" s="1392"/>
      <c r="Z118" s="1392"/>
      <c r="AA118" s="1392"/>
      <c r="AB118" s="1392">
        <v>1</v>
      </c>
      <c r="AC118" s="1393"/>
      <c r="AD118" s="1400"/>
      <c r="AE118" s="1346"/>
      <c r="AF118" s="1399">
        <v>1</v>
      </c>
      <c r="AG118" s="1399"/>
      <c r="AH118" s="1390">
        <v>1</v>
      </c>
      <c r="AI118" s="1399"/>
      <c r="AJ118" s="1346"/>
      <c r="AK118" s="1346"/>
      <c r="AL118" s="1346"/>
      <c r="AM118" s="1346"/>
      <c r="AN118" s="1390">
        <v>1</v>
      </c>
      <c r="AO118" s="1393"/>
      <c r="AP118" s="1391"/>
      <c r="AQ118" s="1346"/>
      <c r="AR118" s="1346"/>
      <c r="AS118" s="1346">
        <v>1</v>
      </c>
      <c r="AT118" s="1346"/>
      <c r="AU118" s="1346"/>
      <c r="AV118" s="1346">
        <v>1</v>
      </c>
      <c r="AW118" s="1392"/>
      <c r="AX118" s="1392">
        <v>1</v>
      </c>
      <c r="AY118" s="1392"/>
      <c r="AZ118" s="1392"/>
      <c r="BA118" s="1503">
        <v>1</v>
      </c>
      <c r="BB118" s="1391"/>
      <c r="BC118" s="1389"/>
      <c r="BD118" s="1390">
        <v>1</v>
      </c>
      <c r="BE118" s="1346"/>
      <c r="BF118" s="1346"/>
      <c r="BG118" s="1389"/>
      <c r="BH118" s="1504"/>
      <c r="BI118" s="1346"/>
      <c r="BJ118" s="1346"/>
      <c r="BK118" s="1393"/>
      <c r="BL118" s="1390">
        <v>1</v>
      </c>
      <c r="BM118" s="1346"/>
      <c r="BN118" s="1346"/>
      <c r="BO118" s="1504">
        <v>1</v>
      </c>
      <c r="BP118" s="1410">
        <v>1</v>
      </c>
      <c r="BQ118" s="1346"/>
      <c r="BR118" s="1346"/>
      <c r="BS118" s="1346"/>
      <c r="BT118" s="1346"/>
      <c r="BU118" s="1346"/>
      <c r="BV118" s="1346"/>
      <c r="BW118" s="1346"/>
      <c r="BX118" s="1346"/>
      <c r="BY118" s="1346"/>
      <c r="BZ118" s="1346"/>
      <c r="CA118" s="1346"/>
      <c r="CB118" s="1346">
        <v>1</v>
      </c>
      <c r="CC118" s="1346"/>
      <c r="CD118" s="1393">
        <v>1</v>
      </c>
      <c r="CE118" s="1391"/>
      <c r="CF118" s="1346"/>
      <c r="CG118" s="1346"/>
      <c r="CH118" s="1346"/>
      <c r="CI118" s="1346"/>
      <c r="CJ118" s="1346">
        <v>1</v>
      </c>
      <c r="CK118" s="1346"/>
      <c r="CL118" s="1346"/>
      <c r="CM118" s="1390">
        <v>1</v>
      </c>
      <c r="CN118" s="1346"/>
      <c r="CO118" s="1393">
        <v>1</v>
      </c>
      <c r="CP118" s="1391"/>
      <c r="CQ118" s="1346"/>
      <c r="CR118" s="1346">
        <v>1</v>
      </c>
      <c r="CS118" s="1392"/>
      <c r="CT118" s="1346"/>
      <c r="CU118" s="1346">
        <v>1</v>
      </c>
      <c r="CV118" s="1504"/>
      <c r="CW118" s="1346"/>
      <c r="CX118" s="1346">
        <v>1</v>
      </c>
      <c r="CY118" s="1346"/>
      <c r="CZ118" s="1346"/>
      <c r="DA118" s="1346"/>
      <c r="DB118" s="1391"/>
      <c r="DC118" s="1346"/>
      <c r="DD118" s="1346"/>
      <c r="DE118" s="1346"/>
      <c r="DF118" s="1346"/>
      <c r="DG118" s="1346"/>
      <c r="DH118" s="1392">
        <v>1</v>
      </c>
      <c r="DI118" s="1392"/>
      <c r="DJ118" s="1392"/>
      <c r="DK118" s="1392">
        <v>1</v>
      </c>
      <c r="DL118" s="1392"/>
      <c r="DM118" s="1392"/>
      <c r="DN118" s="1393"/>
      <c r="DO118" s="1391"/>
      <c r="DP118" s="1390">
        <v>1</v>
      </c>
      <c r="DQ118" s="1346"/>
      <c r="DR118" s="1564"/>
      <c r="DS118" s="1346"/>
      <c r="DT118" s="1392">
        <v>1</v>
      </c>
      <c r="DU118" s="1346"/>
      <c r="DV118" s="1346"/>
      <c r="DW118" s="1346"/>
      <c r="DX118" s="1346"/>
      <c r="DY118" s="1346"/>
      <c r="DZ118" s="1346"/>
      <c r="EA118" s="1346">
        <v>1</v>
      </c>
      <c r="EB118" s="1346"/>
      <c r="EC118" s="1346"/>
      <c r="ED118" s="1393">
        <v>1</v>
      </c>
      <c r="EE118" s="1391"/>
      <c r="EF118" s="1389"/>
      <c r="EG118" s="1390">
        <v>1</v>
      </c>
      <c r="EH118" s="1346"/>
      <c r="EI118" s="1346"/>
      <c r="EJ118" s="1455"/>
      <c r="EK118" s="1346"/>
      <c r="EL118" s="1392"/>
      <c r="EM118" s="1392"/>
      <c r="EN118" s="1346"/>
      <c r="EO118" s="1392"/>
      <c r="EP118" s="1392"/>
      <c r="EQ118" s="1392"/>
      <c r="ER118" s="1346"/>
      <c r="ES118" s="1346"/>
      <c r="ET118" s="1346"/>
      <c r="EU118" s="1504"/>
      <c r="EV118" s="1504"/>
      <c r="EW118" s="1346"/>
      <c r="EX118" s="1346"/>
      <c r="EY118" s="1346"/>
      <c r="EZ118" s="1392"/>
      <c r="FA118" s="1392"/>
      <c r="FB118" s="1392"/>
      <c r="FC118" s="1392"/>
      <c r="FD118" s="1391"/>
      <c r="FE118" s="1346"/>
      <c r="FF118" s="218">
        <f t="shared" si="20"/>
        <v>0</v>
      </c>
      <c r="FG118" s="396">
        <f t="shared" si="21"/>
        <v>26</v>
      </c>
      <c r="FH118" s="396">
        <f t="shared" si="22"/>
        <v>1</v>
      </c>
      <c r="FI118" s="396">
        <f t="shared" si="23"/>
        <v>2</v>
      </c>
      <c r="FJ118" s="396">
        <f t="shared" si="24"/>
        <v>0</v>
      </c>
      <c r="FK118" s="396">
        <f t="shared" si="25"/>
        <v>0</v>
      </c>
      <c r="FL118" s="1291">
        <f t="shared" si="26"/>
        <v>29</v>
      </c>
      <c r="FM118" s="1347" t="str">
        <f t="shared" si="27"/>
        <v/>
      </c>
      <c r="FN118" s="1347" t="str">
        <f t="shared" si="28"/>
        <v/>
      </c>
      <c r="FO118" s="1347" t="str">
        <f t="shared" si="29"/>
        <v/>
      </c>
      <c r="FP118" s="1347" t="str">
        <f t="shared" si="30"/>
        <v/>
      </c>
      <c r="FQ118" s="1347">
        <f t="shared" si="31"/>
        <v>1</v>
      </c>
      <c r="FR118" s="1347" t="str">
        <f t="shared" si="32"/>
        <v/>
      </c>
      <c r="FS118" s="1347" t="str">
        <f t="shared" si="33"/>
        <v/>
      </c>
      <c r="FT118" s="1347" t="str">
        <f t="shared" si="34"/>
        <v/>
      </c>
      <c r="FU118" s="1347" t="str">
        <f t="shared" si="35"/>
        <v/>
      </c>
      <c r="FV118" s="1347" t="str">
        <f t="shared" si="18"/>
        <v/>
      </c>
      <c r="FW118" s="1347" t="str">
        <f t="shared" si="19"/>
        <v/>
      </c>
    </row>
    <row r="119" spans="1:179" ht="16.5" thickBot="1" x14ac:dyDescent="0.3">
      <c r="A119" s="1338">
        <v>98</v>
      </c>
      <c r="B119" s="1152" t="s">
        <v>1592</v>
      </c>
      <c r="C119" s="1288">
        <v>1</v>
      </c>
      <c r="D119" s="1346"/>
      <c r="E119" s="1400"/>
      <c r="F119" s="1514"/>
      <c r="G119" s="1346"/>
      <c r="H119" s="1346"/>
      <c r="I119" s="1346"/>
      <c r="J119" s="1346"/>
      <c r="K119" s="1346"/>
      <c r="L119" s="1346"/>
      <c r="M119" s="1346"/>
      <c r="N119" s="1346"/>
      <c r="O119" s="1346"/>
      <c r="P119" s="1400">
        <v>1</v>
      </c>
      <c r="Q119" s="1346"/>
      <c r="R119" s="1346"/>
      <c r="S119" s="1346">
        <v>1</v>
      </c>
      <c r="T119" s="1392"/>
      <c r="U119" s="1392"/>
      <c r="V119" s="1392"/>
      <c r="W119" s="1392"/>
      <c r="X119" s="1392"/>
      <c r="Y119" s="1392"/>
      <c r="Z119" s="1392"/>
      <c r="AA119" s="1392"/>
      <c r="AB119" s="1392"/>
      <c r="AC119" s="1393"/>
      <c r="AD119" s="1400"/>
      <c r="AE119" s="1346"/>
      <c r="AF119" s="1346"/>
      <c r="AG119" s="1346"/>
      <c r="AH119" s="1346"/>
      <c r="AI119" s="1346"/>
      <c r="AJ119" s="1346"/>
      <c r="AK119" s="1346"/>
      <c r="AL119" s="1346"/>
      <c r="AM119" s="1346"/>
      <c r="AN119" s="1346"/>
      <c r="AO119" s="1393">
        <v>1</v>
      </c>
      <c r="AP119" s="1391"/>
      <c r="AQ119" s="1346"/>
      <c r="AR119" s="1346"/>
      <c r="AS119" s="1346"/>
      <c r="AT119" s="1346">
        <v>1</v>
      </c>
      <c r="AU119" s="1346"/>
      <c r="AV119" s="1346"/>
      <c r="AW119" s="1392">
        <v>1</v>
      </c>
      <c r="AX119" s="1392"/>
      <c r="AY119" s="1392"/>
      <c r="AZ119" s="1392"/>
      <c r="BA119" s="1393"/>
      <c r="BB119" s="1346"/>
      <c r="BC119" s="1389"/>
      <c r="BD119" s="1346"/>
      <c r="BE119" s="1346"/>
      <c r="BF119" s="1346"/>
      <c r="BG119" s="1389"/>
      <c r="BH119" s="1504">
        <v>1</v>
      </c>
      <c r="BI119" s="1346"/>
      <c r="BJ119" s="1346"/>
      <c r="BK119" s="1393">
        <v>1</v>
      </c>
      <c r="BL119" s="1391"/>
      <c r="BM119" s="1346">
        <v>1</v>
      </c>
      <c r="BN119" s="1346"/>
      <c r="BO119" s="1504"/>
      <c r="BP119" s="1389"/>
      <c r="BQ119" s="1346">
        <v>1</v>
      </c>
      <c r="BR119" s="1346"/>
      <c r="BS119" s="1346"/>
      <c r="BT119" s="1346"/>
      <c r="BU119" s="1346"/>
      <c r="BV119" s="1346"/>
      <c r="BW119" s="1346"/>
      <c r="BX119" s="1346"/>
      <c r="BY119" s="1346"/>
      <c r="BZ119" s="1346"/>
      <c r="CA119" s="1346"/>
      <c r="CB119" s="1346"/>
      <c r="CC119" s="1346"/>
      <c r="CD119" s="1393"/>
      <c r="CE119" s="1391">
        <v>1</v>
      </c>
      <c r="CF119" s="1346"/>
      <c r="CG119" s="1346"/>
      <c r="CH119" s="1346">
        <v>1</v>
      </c>
      <c r="CI119" s="1346"/>
      <c r="CJ119" s="1346"/>
      <c r="CK119" s="1346"/>
      <c r="CL119" s="1346"/>
      <c r="CM119" s="1346"/>
      <c r="CN119" s="1346"/>
      <c r="CO119" s="1393"/>
      <c r="CP119" s="1391">
        <v>1</v>
      </c>
      <c r="CQ119" s="1346"/>
      <c r="CR119" s="1346"/>
      <c r="CS119" s="1392"/>
      <c r="CT119" s="1346"/>
      <c r="CU119" s="1346"/>
      <c r="CV119" s="1504"/>
      <c r="CW119" s="1346"/>
      <c r="CX119" s="1346"/>
      <c r="CY119" s="1346">
        <v>1</v>
      </c>
      <c r="CZ119" s="1346"/>
      <c r="DA119" s="1346"/>
      <c r="DB119" s="1391"/>
      <c r="DC119" s="1346"/>
      <c r="DD119" s="1346">
        <v>1</v>
      </c>
      <c r="DE119" s="1346"/>
      <c r="DF119" s="1346"/>
      <c r="DG119" s="1346"/>
      <c r="DH119" s="1392"/>
      <c r="DI119" s="1392">
        <v>1</v>
      </c>
      <c r="DJ119" s="1392"/>
      <c r="DK119" s="1392"/>
      <c r="DL119" s="1392"/>
      <c r="DM119" s="1392"/>
      <c r="DN119" s="1393">
        <v>1</v>
      </c>
      <c r="DO119" s="1391"/>
      <c r="DP119" s="1346"/>
      <c r="DQ119" s="1346"/>
      <c r="DR119" s="1564"/>
      <c r="DS119" s="1346"/>
      <c r="DT119" s="1346"/>
      <c r="DU119" s="1346"/>
      <c r="DV119" s="1346"/>
      <c r="DW119" s="1346"/>
      <c r="DX119" s="1346"/>
      <c r="DY119" s="1346"/>
      <c r="DZ119" s="1346"/>
      <c r="EA119" s="1346"/>
      <c r="EB119" s="1346">
        <v>1</v>
      </c>
      <c r="EC119" s="1346"/>
      <c r="ED119" s="1393"/>
      <c r="EE119" s="1391"/>
      <c r="EF119" s="1389"/>
      <c r="EG119" s="1346"/>
      <c r="EH119" s="1346"/>
      <c r="EI119" s="1346"/>
      <c r="EJ119" s="1455"/>
      <c r="EK119" s="1346"/>
      <c r="EL119" s="1346"/>
      <c r="EM119" s="1346"/>
      <c r="EN119" s="1346"/>
      <c r="EO119" s="1346"/>
      <c r="EP119" s="1392"/>
      <c r="EQ119" s="1346"/>
      <c r="ER119" s="1346"/>
      <c r="ES119" s="1346"/>
      <c r="ET119" s="1346"/>
      <c r="EU119" s="1504"/>
      <c r="EV119" s="1504"/>
      <c r="EW119" s="1346"/>
      <c r="EX119" s="1346">
        <v>1</v>
      </c>
      <c r="EY119" s="1346"/>
      <c r="EZ119" s="1392"/>
      <c r="FA119" s="1392"/>
      <c r="FB119" s="1392"/>
      <c r="FC119" s="1392"/>
      <c r="FD119" s="1391"/>
      <c r="FE119" s="1346"/>
      <c r="FF119" s="218">
        <f t="shared" si="20"/>
        <v>0</v>
      </c>
      <c r="FG119" s="396">
        <f t="shared" si="21"/>
        <v>0</v>
      </c>
      <c r="FH119" s="396">
        <f t="shared" si="22"/>
        <v>18</v>
      </c>
      <c r="FI119" s="396">
        <f t="shared" si="23"/>
        <v>2</v>
      </c>
      <c r="FJ119" s="396">
        <f t="shared" si="24"/>
        <v>0</v>
      </c>
      <c r="FK119" s="396">
        <f t="shared" si="25"/>
        <v>0</v>
      </c>
      <c r="FL119" s="1291">
        <f t="shared" si="26"/>
        <v>20</v>
      </c>
      <c r="FM119" s="1347" t="str">
        <f t="shared" si="27"/>
        <v/>
      </c>
      <c r="FN119" s="1347" t="str">
        <f t="shared" si="28"/>
        <v/>
      </c>
      <c r="FO119" s="1347" t="str">
        <f t="shared" si="29"/>
        <v/>
      </c>
      <c r="FP119" s="1347">
        <f t="shared" si="30"/>
        <v>1</v>
      </c>
      <c r="FQ119" s="1347" t="str">
        <f t="shared" si="31"/>
        <v/>
      </c>
      <c r="FR119" s="1347" t="str">
        <f t="shared" si="32"/>
        <v/>
      </c>
      <c r="FS119" s="1347" t="str">
        <f t="shared" si="33"/>
        <v/>
      </c>
      <c r="FT119" s="1347" t="str">
        <f t="shared" si="34"/>
        <v/>
      </c>
      <c r="FU119" s="1347" t="str">
        <f t="shared" si="35"/>
        <v/>
      </c>
      <c r="FV119" s="1347" t="str">
        <f t="shared" si="18"/>
        <v/>
      </c>
      <c r="FW119" s="1347" t="str">
        <f t="shared" si="19"/>
        <v/>
      </c>
    </row>
    <row r="120" spans="1:179" ht="16.5" thickBot="1" x14ac:dyDescent="0.3">
      <c r="A120" s="1338">
        <v>99</v>
      </c>
      <c r="B120" s="1152" t="s">
        <v>250</v>
      </c>
      <c r="C120" s="1389"/>
      <c r="D120" s="1346"/>
      <c r="E120" s="1400"/>
      <c r="F120" s="1514"/>
      <c r="G120" s="1346"/>
      <c r="H120" s="1346"/>
      <c r="I120" s="1346"/>
      <c r="J120" s="1346"/>
      <c r="K120" s="1346"/>
      <c r="L120" s="1346"/>
      <c r="M120" s="1346"/>
      <c r="N120" s="1346"/>
      <c r="O120" s="1346"/>
      <c r="P120" s="1400">
        <v>1</v>
      </c>
      <c r="Q120" s="1346"/>
      <c r="R120" s="1346"/>
      <c r="S120" s="1346">
        <v>1</v>
      </c>
      <c r="T120" s="1392">
        <v>1</v>
      </c>
      <c r="U120" s="1392">
        <v>1</v>
      </c>
      <c r="V120" s="1392">
        <v>1</v>
      </c>
      <c r="W120" s="1392">
        <v>1</v>
      </c>
      <c r="X120" s="1392">
        <v>1</v>
      </c>
      <c r="Y120" s="1392">
        <v>1</v>
      </c>
      <c r="Z120" s="1392">
        <v>1</v>
      </c>
      <c r="AA120" s="1392">
        <v>1</v>
      </c>
      <c r="AB120" s="1392"/>
      <c r="AC120" s="1393"/>
      <c r="AD120" s="1400">
        <v>1</v>
      </c>
      <c r="AE120" s="1346"/>
      <c r="AF120" s="1346">
        <v>1</v>
      </c>
      <c r="AG120" s="1346"/>
      <c r="AH120" s="1346"/>
      <c r="AI120" s="1346"/>
      <c r="AJ120" s="1346"/>
      <c r="AK120" s="1346"/>
      <c r="AL120" s="1346"/>
      <c r="AM120" s="1346"/>
      <c r="AN120" s="1346"/>
      <c r="AO120" s="1393"/>
      <c r="AP120" s="1391"/>
      <c r="AQ120" s="1346">
        <v>1</v>
      </c>
      <c r="AR120" s="1346"/>
      <c r="AS120" s="1346"/>
      <c r="AT120" s="1346">
        <v>1</v>
      </c>
      <c r="AU120" s="1346"/>
      <c r="AV120" s="1346"/>
      <c r="AW120" s="1392"/>
      <c r="AX120" s="1392"/>
      <c r="AY120" s="1392">
        <v>1</v>
      </c>
      <c r="AZ120" s="1392"/>
      <c r="BA120" s="1393"/>
      <c r="BB120" s="1346">
        <v>1</v>
      </c>
      <c r="BC120" s="1389"/>
      <c r="BD120" s="1346"/>
      <c r="BE120" s="1346">
        <v>1</v>
      </c>
      <c r="BF120" s="1346"/>
      <c r="BG120" s="1389"/>
      <c r="BH120" s="1504">
        <v>1</v>
      </c>
      <c r="BI120" s="1346"/>
      <c r="BJ120" s="1346">
        <v>1</v>
      </c>
      <c r="BK120" s="1393"/>
      <c r="BL120" s="1431"/>
      <c r="BM120" s="1346"/>
      <c r="BN120" s="1346"/>
      <c r="BO120" s="1504">
        <v>1</v>
      </c>
      <c r="BP120" s="1389"/>
      <c r="BQ120" s="1346">
        <v>1</v>
      </c>
      <c r="BR120" s="1346"/>
      <c r="BS120" s="1346"/>
      <c r="BT120" s="1346"/>
      <c r="BU120" s="1346"/>
      <c r="BV120" s="1346"/>
      <c r="BW120" s="1346"/>
      <c r="BX120" s="1346"/>
      <c r="BY120" s="1346"/>
      <c r="BZ120" s="1346"/>
      <c r="CA120" s="1346"/>
      <c r="CB120" s="1346"/>
      <c r="CC120" s="1346"/>
      <c r="CD120" s="1393"/>
      <c r="CE120" s="1391">
        <v>1</v>
      </c>
      <c r="CF120" s="1346"/>
      <c r="CG120" s="1346"/>
      <c r="CH120" s="1346"/>
      <c r="CI120" s="1346"/>
      <c r="CJ120" s="1346"/>
      <c r="CK120" s="1346">
        <v>1</v>
      </c>
      <c r="CL120" s="1346"/>
      <c r="CM120" s="1346"/>
      <c r="CN120" s="1346">
        <v>1</v>
      </c>
      <c r="CO120" s="1393"/>
      <c r="CP120" s="1391">
        <v>1</v>
      </c>
      <c r="CQ120" s="1346"/>
      <c r="CR120" s="1346"/>
      <c r="CS120" s="1392"/>
      <c r="CT120" s="1346"/>
      <c r="CU120" s="1346"/>
      <c r="CV120" s="1504"/>
      <c r="CW120" s="1346"/>
      <c r="CX120" s="1346"/>
      <c r="CY120" s="1346">
        <v>1</v>
      </c>
      <c r="CZ120" s="1346"/>
      <c r="DA120" s="1346">
        <v>1</v>
      </c>
      <c r="DB120" s="1391"/>
      <c r="DC120" s="1346"/>
      <c r="DD120" s="1346">
        <v>1</v>
      </c>
      <c r="DE120" s="1346"/>
      <c r="DF120" s="1346"/>
      <c r="DG120" s="1346"/>
      <c r="DH120" s="1392"/>
      <c r="DI120" s="1392"/>
      <c r="DJ120" s="1392"/>
      <c r="DK120" s="1392"/>
      <c r="DL120" s="1392">
        <v>1</v>
      </c>
      <c r="DM120" s="1392">
        <v>1</v>
      </c>
      <c r="DN120" s="1393"/>
      <c r="DO120" s="1391"/>
      <c r="DP120" s="1346"/>
      <c r="DQ120" s="1346">
        <v>1</v>
      </c>
      <c r="DR120" s="1564">
        <v>1</v>
      </c>
      <c r="DS120" s="1346"/>
      <c r="DT120" s="1346"/>
      <c r="DU120" s="1346">
        <v>1</v>
      </c>
      <c r="DV120" s="1346">
        <v>1</v>
      </c>
      <c r="DW120" s="1346">
        <v>1</v>
      </c>
      <c r="DX120" s="1346">
        <v>1</v>
      </c>
      <c r="DY120" s="1346"/>
      <c r="DZ120" s="1346"/>
      <c r="EA120" s="1346"/>
      <c r="EB120" s="1346"/>
      <c r="EC120" s="1346"/>
      <c r="ED120" s="1393"/>
      <c r="EE120" s="1391"/>
      <c r="EF120" s="1346"/>
      <c r="EG120" s="1346"/>
      <c r="EH120" s="1346">
        <v>1</v>
      </c>
      <c r="EI120" s="1346"/>
      <c r="EJ120" s="1455"/>
      <c r="EK120" s="1346"/>
      <c r="EL120" s="1346">
        <v>1</v>
      </c>
      <c r="EM120" s="1346"/>
      <c r="EN120" s="1346"/>
      <c r="EO120" s="1346"/>
      <c r="EP120" s="1392"/>
      <c r="EQ120" s="1346"/>
      <c r="ER120" s="1346"/>
      <c r="ES120" s="1346"/>
      <c r="ET120" s="1346"/>
      <c r="EU120" s="1504"/>
      <c r="EV120" s="1504"/>
      <c r="EW120" s="1346"/>
      <c r="EX120" s="1346"/>
      <c r="EY120" s="1346"/>
      <c r="EZ120" s="1392"/>
      <c r="FA120" s="1392"/>
      <c r="FB120" s="1392"/>
      <c r="FC120" s="1392"/>
      <c r="FD120" s="1391"/>
      <c r="FE120" s="1346"/>
      <c r="FF120" s="218">
        <f t="shared" si="20"/>
        <v>0</v>
      </c>
      <c r="FG120" s="396">
        <f t="shared" si="21"/>
        <v>1</v>
      </c>
      <c r="FH120" s="396">
        <f t="shared" si="22"/>
        <v>19</v>
      </c>
      <c r="FI120" s="396">
        <f t="shared" si="23"/>
        <v>5</v>
      </c>
      <c r="FJ120" s="396">
        <f t="shared" si="24"/>
        <v>0</v>
      </c>
      <c r="FK120" s="396">
        <f t="shared" si="25"/>
        <v>13</v>
      </c>
      <c r="FL120" s="1291">
        <f t="shared" si="26"/>
        <v>38</v>
      </c>
      <c r="FM120" s="1347" t="str">
        <f t="shared" si="27"/>
        <v/>
      </c>
      <c r="FN120" s="1347" t="str">
        <f t="shared" si="28"/>
        <v/>
      </c>
      <c r="FO120" s="1347" t="str">
        <f t="shared" si="29"/>
        <v/>
      </c>
      <c r="FP120" s="1347" t="str">
        <f t="shared" si="30"/>
        <v/>
      </c>
      <c r="FQ120" s="1347" t="str">
        <f t="shared" si="31"/>
        <v/>
      </c>
      <c r="FR120" s="1347">
        <f t="shared" si="32"/>
        <v>1</v>
      </c>
      <c r="FS120" s="1347" t="str">
        <f t="shared" si="33"/>
        <v/>
      </c>
      <c r="FT120" s="1347" t="str">
        <f t="shared" si="34"/>
        <v/>
      </c>
      <c r="FU120" s="1347" t="str">
        <f t="shared" si="35"/>
        <v/>
      </c>
      <c r="FV120" s="1347" t="str">
        <f t="shared" si="18"/>
        <v/>
      </c>
      <c r="FW120" s="1347" t="str">
        <f t="shared" si="19"/>
        <v/>
      </c>
    </row>
    <row r="121" spans="1:179" ht="16.5" thickBot="1" x14ac:dyDescent="0.3">
      <c r="A121" s="1338">
        <v>100</v>
      </c>
      <c r="B121" s="1152" t="s">
        <v>183</v>
      </c>
      <c r="C121" s="1412">
        <v>1</v>
      </c>
      <c r="D121" s="1395"/>
      <c r="E121" s="1400"/>
      <c r="F121" s="1514"/>
      <c r="G121" s="1395"/>
      <c r="H121" s="1395"/>
      <c r="I121" s="1395"/>
      <c r="J121" s="1395"/>
      <c r="K121" s="1395"/>
      <c r="L121" s="1395"/>
      <c r="M121" s="1395"/>
      <c r="N121" s="1395"/>
      <c r="O121" s="1395"/>
      <c r="P121" s="1400"/>
      <c r="Q121" s="1395"/>
      <c r="R121" s="1395"/>
      <c r="S121" s="1395"/>
      <c r="T121" s="1413"/>
      <c r="U121" s="1413"/>
      <c r="V121" s="1413"/>
      <c r="W121" s="1413"/>
      <c r="X121" s="1413"/>
      <c r="Y121" s="1413"/>
      <c r="Z121" s="1413"/>
      <c r="AA121" s="1413"/>
      <c r="AB121" s="1413"/>
      <c r="AC121" s="1398"/>
      <c r="AD121" s="1400"/>
      <c r="AE121" s="1395"/>
      <c r="AF121" s="1410">
        <v>1</v>
      </c>
      <c r="AG121" s="1395"/>
      <c r="AH121" s="1395"/>
      <c r="AI121" s="1395"/>
      <c r="AJ121" s="1395"/>
      <c r="AK121" s="1395"/>
      <c r="AL121" s="1395"/>
      <c r="AM121" s="1395"/>
      <c r="AN121" s="1395"/>
      <c r="AO121" s="1398"/>
      <c r="AP121" s="1414"/>
      <c r="AQ121" s="1395"/>
      <c r="AR121" s="1395"/>
      <c r="AS121" s="1395"/>
      <c r="AT121" s="1395"/>
      <c r="AU121" s="1395"/>
      <c r="AV121" s="1395"/>
      <c r="AW121" s="1413"/>
      <c r="AX121" s="1413"/>
      <c r="AY121" s="1413">
        <v>1</v>
      </c>
      <c r="AZ121" s="1413"/>
      <c r="BA121" s="1398"/>
      <c r="BB121" s="1395"/>
      <c r="BC121" s="1412"/>
      <c r="BD121" s="1395">
        <v>1</v>
      </c>
      <c r="BE121" s="1395"/>
      <c r="BF121" s="1395"/>
      <c r="BG121" s="1412"/>
      <c r="BH121" s="1504">
        <v>1</v>
      </c>
      <c r="BI121" s="1395"/>
      <c r="BJ121" s="1395"/>
      <c r="BK121" s="1398">
        <v>1</v>
      </c>
      <c r="BL121" s="1414"/>
      <c r="BM121" s="1395"/>
      <c r="BN121" s="1395"/>
      <c r="BO121" s="1504">
        <v>1</v>
      </c>
      <c r="BP121" s="1412"/>
      <c r="BQ121" s="1395">
        <v>1</v>
      </c>
      <c r="BR121" s="1395"/>
      <c r="BS121" s="1395"/>
      <c r="BT121" s="1395"/>
      <c r="BU121" s="1395"/>
      <c r="BV121" s="1395"/>
      <c r="BW121" s="1395"/>
      <c r="BX121" s="1395"/>
      <c r="BY121" s="1395"/>
      <c r="BZ121" s="1395"/>
      <c r="CA121" s="1395"/>
      <c r="CB121" s="1395"/>
      <c r="CC121" s="1395"/>
      <c r="CD121" s="1398"/>
      <c r="CE121" s="1414"/>
      <c r="CF121" s="1395"/>
      <c r="CG121" s="1395"/>
      <c r="CH121" s="1395">
        <v>1</v>
      </c>
      <c r="CI121" s="1395"/>
      <c r="CJ121" s="1395"/>
      <c r="CK121" s="1395"/>
      <c r="CL121" s="1395"/>
      <c r="CM121" s="1396">
        <v>1</v>
      </c>
      <c r="CN121" s="1395"/>
      <c r="CO121" s="1398"/>
      <c r="CP121" s="1414"/>
      <c r="CQ121" s="1395"/>
      <c r="CR121" s="1410">
        <v>1</v>
      </c>
      <c r="CS121" s="1413"/>
      <c r="CT121" s="1395"/>
      <c r="CU121" s="1395"/>
      <c r="CV121" s="1504"/>
      <c r="CW121" s="1413"/>
      <c r="CX121" s="1395"/>
      <c r="CY121" s="1395"/>
      <c r="CZ121" s="1395"/>
      <c r="DA121" s="1395"/>
      <c r="DB121" s="1424"/>
      <c r="DC121" s="1413"/>
      <c r="DD121" s="1395">
        <v>1</v>
      </c>
      <c r="DE121" s="1413"/>
      <c r="DF121" s="1410">
        <v>1</v>
      </c>
      <c r="DG121" s="1395"/>
      <c r="DH121" s="1413"/>
      <c r="DI121" s="1413"/>
      <c r="DJ121" s="1413"/>
      <c r="DK121" s="1413"/>
      <c r="DL121" s="1413"/>
      <c r="DM121" s="1413"/>
      <c r="DN121" s="1398"/>
      <c r="DO121" s="1414"/>
      <c r="DP121" s="1395"/>
      <c r="DQ121" s="1395"/>
      <c r="DR121" s="1564"/>
      <c r="DS121" s="1395"/>
      <c r="DT121" s="1395"/>
      <c r="DU121" s="1395"/>
      <c r="DV121" s="1395">
        <v>1</v>
      </c>
      <c r="DW121" s="1395">
        <v>1</v>
      </c>
      <c r="DX121" s="1413">
        <v>1</v>
      </c>
      <c r="DY121" s="1413"/>
      <c r="DZ121" s="1413"/>
      <c r="EA121" s="1413"/>
      <c r="EB121" s="1413"/>
      <c r="EC121" s="1395"/>
      <c r="ED121" s="1428"/>
      <c r="EE121" s="1414"/>
      <c r="EF121" s="1412"/>
      <c r="EG121" s="1412"/>
      <c r="EH121" s="1412"/>
      <c r="EI121" s="1395"/>
      <c r="EJ121" s="1455"/>
      <c r="EK121" s="1395"/>
      <c r="EL121" s="1395"/>
      <c r="EM121" s="1395"/>
      <c r="EN121" s="1395"/>
      <c r="EO121" s="1395"/>
      <c r="EP121" s="1413"/>
      <c r="EQ121" s="1395"/>
      <c r="ER121" s="1395"/>
      <c r="ES121" s="1395"/>
      <c r="ET121" s="1395"/>
      <c r="EU121" s="1504"/>
      <c r="EV121" s="1504"/>
      <c r="EW121" s="1395"/>
      <c r="EX121" s="1395">
        <v>1</v>
      </c>
      <c r="EY121" s="1395"/>
      <c r="EZ121" s="1413"/>
      <c r="FA121" s="1413"/>
      <c r="FB121" s="1413"/>
      <c r="FC121" s="1413"/>
      <c r="FD121" s="1414"/>
      <c r="FE121" s="1395"/>
      <c r="FF121" s="218">
        <f t="shared" si="20"/>
        <v>0</v>
      </c>
      <c r="FG121" s="396">
        <f t="shared" si="21"/>
        <v>3</v>
      </c>
      <c r="FH121" s="396">
        <f t="shared" si="22"/>
        <v>10</v>
      </c>
      <c r="FI121" s="396">
        <f t="shared" si="23"/>
        <v>2</v>
      </c>
      <c r="FJ121" s="396">
        <f t="shared" si="24"/>
        <v>0</v>
      </c>
      <c r="FK121" s="396">
        <f t="shared" si="25"/>
        <v>3</v>
      </c>
      <c r="FL121" s="1291">
        <f t="shared" si="26"/>
        <v>18</v>
      </c>
      <c r="FM121" s="1347" t="str">
        <f t="shared" si="27"/>
        <v/>
      </c>
      <c r="FN121" s="1347" t="str">
        <f t="shared" si="28"/>
        <v/>
      </c>
      <c r="FO121" s="1347" t="str">
        <f t="shared" si="29"/>
        <v/>
      </c>
      <c r="FP121" s="1347">
        <f t="shared" si="30"/>
        <v>1</v>
      </c>
      <c r="FQ121" s="1347" t="str">
        <f t="shared" si="31"/>
        <v/>
      </c>
      <c r="FR121" s="1347" t="str">
        <f t="shared" si="32"/>
        <v/>
      </c>
      <c r="FS121" s="1347" t="str">
        <f t="shared" si="33"/>
        <v/>
      </c>
      <c r="FT121" s="1347" t="str">
        <f t="shared" si="34"/>
        <v/>
      </c>
      <c r="FU121" s="1347" t="str">
        <f t="shared" si="35"/>
        <v/>
      </c>
      <c r="FV121" s="1347" t="str">
        <f t="shared" si="18"/>
        <v/>
      </c>
      <c r="FW121" s="1347" t="str">
        <f t="shared" si="19"/>
        <v/>
      </c>
    </row>
    <row r="122" spans="1:179" ht="16.5" thickBot="1" x14ac:dyDescent="0.3">
      <c r="A122" s="1338">
        <v>101</v>
      </c>
      <c r="B122" s="1152" t="s">
        <v>1010</v>
      </c>
      <c r="C122" s="1288">
        <v>1</v>
      </c>
      <c r="D122" s="1346"/>
      <c r="E122" s="1400"/>
      <c r="F122" s="1514"/>
      <c r="G122" s="1346"/>
      <c r="H122" s="1346"/>
      <c r="I122" s="1346"/>
      <c r="J122" s="1346"/>
      <c r="K122" s="1346"/>
      <c r="L122" s="1346"/>
      <c r="M122" s="1346"/>
      <c r="N122" s="1346"/>
      <c r="O122" s="1346"/>
      <c r="P122" s="1400"/>
      <c r="Q122" s="1346"/>
      <c r="R122" s="1346"/>
      <c r="S122" s="1346"/>
      <c r="T122" s="1392"/>
      <c r="U122" s="1392"/>
      <c r="V122" s="1392"/>
      <c r="W122" s="1392"/>
      <c r="X122" s="1392"/>
      <c r="Y122" s="1392"/>
      <c r="Z122" s="1392"/>
      <c r="AA122" s="1392"/>
      <c r="AB122" s="1392"/>
      <c r="AC122" s="1393"/>
      <c r="AD122" s="1400"/>
      <c r="AE122" s="1346"/>
      <c r="AF122" s="1346">
        <v>1</v>
      </c>
      <c r="AG122" s="1346"/>
      <c r="AH122" s="1346"/>
      <c r="AI122" s="1346"/>
      <c r="AJ122" s="1346"/>
      <c r="AK122" s="1346"/>
      <c r="AL122" s="1346"/>
      <c r="AM122" s="1346"/>
      <c r="AN122" s="1346"/>
      <c r="AO122" s="1393"/>
      <c r="AP122" s="1391"/>
      <c r="AQ122" s="1346"/>
      <c r="AR122" s="1346"/>
      <c r="AS122" s="1346"/>
      <c r="AT122" s="1346"/>
      <c r="AU122" s="1346"/>
      <c r="AV122" s="1346"/>
      <c r="AW122" s="1392"/>
      <c r="AX122" s="1392"/>
      <c r="AY122" s="1392">
        <v>1</v>
      </c>
      <c r="AZ122" s="1392"/>
      <c r="BA122" s="1393"/>
      <c r="BB122" s="1346"/>
      <c r="BC122" s="1389"/>
      <c r="BD122" s="1346">
        <v>1</v>
      </c>
      <c r="BE122" s="1346"/>
      <c r="BF122" s="1346"/>
      <c r="BG122" s="1389"/>
      <c r="BH122" s="1504">
        <v>1</v>
      </c>
      <c r="BI122" s="1346"/>
      <c r="BJ122" s="1346"/>
      <c r="BK122" s="1393">
        <v>1</v>
      </c>
      <c r="BL122" s="1391"/>
      <c r="BM122" s="1346"/>
      <c r="BN122" s="1346"/>
      <c r="BO122" s="1504">
        <v>1</v>
      </c>
      <c r="BP122" s="1389"/>
      <c r="BQ122" s="1346">
        <v>1</v>
      </c>
      <c r="BR122" s="1346"/>
      <c r="BS122" s="1346"/>
      <c r="BT122" s="1346"/>
      <c r="BU122" s="1346"/>
      <c r="BV122" s="1346"/>
      <c r="BW122" s="1346"/>
      <c r="BX122" s="1346"/>
      <c r="BY122" s="1346"/>
      <c r="BZ122" s="1346"/>
      <c r="CA122" s="1346"/>
      <c r="CB122" s="1346"/>
      <c r="CC122" s="1346"/>
      <c r="CD122" s="1393"/>
      <c r="CE122" s="1391"/>
      <c r="CF122" s="1346"/>
      <c r="CG122" s="1346"/>
      <c r="CH122" s="1346">
        <v>1</v>
      </c>
      <c r="CI122" s="1346"/>
      <c r="CJ122" s="1346"/>
      <c r="CK122" s="1346"/>
      <c r="CL122" s="1346"/>
      <c r="CM122" s="1346">
        <v>1</v>
      </c>
      <c r="CN122" s="1346"/>
      <c r="CO122" s="1393">
        <v>1</v>
      </c>
      <c r="CP122" s="1391"/>
      <c r="CQ122" s="1346"/>
      <c r="CR122" s="1346">
        <v>1</v>
      </c>
      <c r="CS122" s="1392"/>
      <c r="CT122" s="1346"/>
      <c r="CU122" s="1346"/>
      <c r="CV122" s="1504"/>
      <c r="CW122" s="1346"/>
      <c r="CX122" s="1346"/>
      <c r="CY122" s="1346"/>
      <c r="CZ122" s="1346"/>
      <c r="DA122" s="1346"/>
      <c r="DB122" s="1391"/>
      <c r="DC122" s="1346"/>
      <c r="DD122" s="1346">
        <v>1</v>
      </c>
      <c r="DE122" s="1346"/>
      <c r="DF122" s="1346">
        <v>1</v>
      </c>
      <c r="DG122" s="1346"/>
      <c r="DH122" s="1392"/>
      <c r="DI122" s="1392"/>
      <c r="DJ122" s="1392"/>
      <c r="DK122" s="1392"/>
      <c r="DL122" s="1392"/>
      <c r="DM122" s="1392"/>
      <c r="DN122" s="1393"/>
      <c r="DO122" s="1391"/>
      <c r="DP122" s="1346"/>
      <c r="DQ122" s="1346">
        <v>1</v>
      </c>
      <c r="DR122" s="1564"/>
      <c r="DS122" s="1346"/>
      <c r="DT122" s="1346"/>
      <c r="DU122" s="1346"/>
      <c r="DV122" s="1346">
        <v>1</v>
      </c>
      <c r="DW122" s="1346">
        <v>1</v>
      </c>
      <c r="DX122" s="1346">
        <v>1</v>
      </c>
      <c r="DY122" s="1346"/>
      <c r="DZ122" s="1346"/>
      <c r="EA122" s="1346"/>
      <c r="EB122" s="1346"/>
      <c r="EC122" s="1346"/>
      <c r="ED122" s="1393"/>
      <c r="EE122" s="1391"/>
      <c r="EF122" s="1389"/>
      <c r="EG122" s="1346"/>
      <c r="EH122" s="1346"/>
      <c r="EI122" s="1346"/>
      <c r="EJ122" s="1455"/>
      <c r="EK122" s="1346"/>
      <c r="EL122" s="1346"/>
      <c r="EM122" s="1346"/>
      <c r="EN122" s="1346"/>
      <c r="EO122" s="1346"/>
      <c r="EP122" s="1392"/>
      <c r="EQ122" s="1346"/>
      <c r="ER122" s="1346"/>
      <c r="ES122" s="1346"/>
      <c r="ET122" s="1346"/>
      <c r="EU122" s="1504"/>
      <c r="EV122" s="1504"/>
      <c r="EW122" s="1346"/>
      <c r="EX122" s="1346">
        <v>1</v>
      </c>
      <c r="EY122" s="1346"/>
      <c r="EZ122" s="1392"/>
      <c r="FA122" s="1392"/>
      <c r="FB122" s="1392"/>
      <c r="FC122" s="1392"/>
      <c r="FD122" s="1391"/>
      <c r="FE122" s="1346"/>
      <c r="FF122" s="218">
        <f t="shared" si="20"/>
        <v>0</v>
      </c>
      <c r="FG122" s="396">
        <f t="shared" si="21"/>
        <v>4</v>
      </c>
      <c r="FH122" s="396">
        <f t="shared" si="22"/>
        <v>11</v>
      </c>
      <c r="FI122" s="396">
        <f t="shared" si="23"/>
        <v>2</v>
      </c>
      <c r="FJ122" s="396">
        <f t="shared" si="24"/>
        <v>0</v>
      </c>
      <c r="FK122" s="396">
        <f t="shared" si="25"/>
        <v>3</v>
      </c>
      <c r="FL122" s="1291">
        <f t="shared" si="26"/>
        <v>20</v>
      </c>
      <c r="FM122" s="1347" t="str">
        <f t="shared" si="27"/>
        <v/>
      </c>
      <c r="FN122" s="1347" t="str">
        <f t="shared" si="28"/>
        <v/>
      </c>
      <c r="FO122" s="1347" t="str">
        <f t="shared" si="29"/>
        <v/>
      </c>
      <c r="FP122" s="1347">
        <f t="shared" si="30"/>
        <v>1</v>
      </c>
      <c r="FQ122" s="1347" t="str">
        <f t="shared" si="31"/>
        <v/>
      </c>
      <c r="FR122" s="1347" t="str">
        <f t="shared" si="32"/>
        <v/>
      </c>
      <c r="FS122" s="1347" t="str">
        <f t="shared" si="33"/>
        <v/>
      </c>
      <c r="FT122" s="1347" t="str">
        <f t="shared" si="34"/>
        <v/>
      </c>
      <c r="FU122" s="1347" t="str">
        <f t="shared" si="35"/>
        <v/>
      </c>
      <c r="FV122" s="1347" t="str">
        <f t="shared" si="18"/>
        <v/>
      </c>
      <c r="FW122" s="1347" t="str">
        <f t="shared" si="19"/>
        <v/>
      </c>
    </row>
    <row r="123" spans="1:179" ht="16.5" thickBot="1" x14ac:dyDescent="0.3">
      <c r="A123" s="1338">
        <v>102</v>
      </c>
      <c r="B123" s="1152" t="s">
        <v>1206</v>
      </c>
      <c r="C123" s="1288"/>
      <c r="D123" s="1346"/>
      <c r="E123" s="1400"/>
      <c r="F123" s="1514"/>
      <c r="G123" s="1346"/>
      <c r="H123" s="1346"/>
      <c r="I123" s="1346"/>
      <c r="J123" s="1346"/>
      <c r="K123" s="1346"/>
      <c r="L123" s="1346"/>
      <c r="M123" s="1346"/>
      <c r="N123" s="1346"/>
      <c r="O123" s="1346"/>
      <c r="P123" s="1400"/>
      <c r="Q123" s="1346">
        <v>1</v>
      </c>
      <c r="R123" s="1346"/>
      <c r="S123" s="1346"/>
      <c r="T123" s="1392"/>
      <c r="U123" s="1392"/>
      <c r="V123" s="1392"/>
      <c r="W123" s="1392"/>
      <c r="X123" s="1392"/>
      <c r="Y123" s="1392"/>
      <c r="Z123" s="1392"/>
      <c r="AA123" s="1392"/>
      <c r="AB123" s="1392"/>
      <c r="AC123" s="1393"/>
      <c r="AD123" s="1400"/>
      <c r="AE123" s="1346"/>
      <c r="AF123" s="1346"/>
      <c r="AG123" s="1346"/>
      <c r="AH123" s="1346"/>
      <c r="AI123" s="1346"/>
      <c r="AJ123" s="1346"/>
      <c r="AK123" s="1346"/>
      <c r="AL123" s="1346"/>
      <c r="AM123" s="1346">
        <v>1</v>
      </c>
      <c r="AN123" s="1346"/>
      <c r="AO123" s="1393"/>
      <c r="AP123" s="1391"/>
      <c r="AQ123" s="1346"/>
      <c r="AR123" s="1346"/>
      <c r="AS123" s="1346"/>
      <c r="AT123" s="1346"/>
      <c r="AU123" s="1346">
        <v>1</v>
      </c>
      <c r="AV123" s="1346"/>
      <c r="AW123" s="1392"/>
      <c r="AX123" s="1392"/>
      <c r="AY123" s="1392"/>
      <c r="AZ123" s="1392"/>
      <c r="BA123" s="1393"/>
      <c r="BB123" s="1346"/>
      <c r="BC123" s="1389">
        <v>1</v>
      </c>
      <c r="BD123" s="1346"/>
      <c r="BE123" s="1346"/>
      <c r="BF123" s="1346">
        <v>1</v>
      </c>
      <c r="BG123" s="1389"/>
      <c r="BH123" s="1504"/>
      <c r="BI123" s="1346"/>
      <c r="BJ123" s="1346"/>
      <c r="BK123" s="1393"/>
      <c r="BL123" s="1391"/>
      <c r="BM123" s="1346"/>
      <c r="BN123" s="1346">
        <v>1</v>
      </c>
      <c r="BO123" s="1504">
        <v>1</v>
      </c>
      <c r="BP123" s="1389"/>
      <c r="BQ123" s="1346"/>
      <c r="BR123" s="1346">
        <v>1</v>
      </c>
      <c r="BS123" s="1346"/>
      <c r="BT123" s="1346"/>
      <c r="BU123" s="1346"/>
      <c r="BV123" s="1346"/>
      <c r="BW123" s="1346"/>
      <c r="BX123" s="1346"/>
      <c r="BY123" s="1346"/>
      <c r="BZ123" s="1346"/>
      <c r="CA123" s="1346"/>
      <c r="CB123" s="1346"/>
      <c r="CC123" s="1346"/>
      <c r="CD123" s="1393"/>
      <c r="CE123" s="1391"/>
      <c r="CF123" s="1346">
        <v>1</v>
      </c>
      <c r="CG123" s="1346"/>
      <c r="CH123" s="1346"/>
      <c r="CI123" s="1346"/>
      <c r="CJ123" s="1346"/>
      <c r="CK123" s="1346"/>
      <c r="CL123" s="1346">
        <v>1</v>
      </c>
      <c r="CM123" s="1346"/>
      <c r="CN123" s="1346"/>
      <c r="CO123" s="1393"/>
      <c r="CP123" s="1391"/>
      <c r="CQ123" s="1346"/>
      <c r="CR123" s="1346"/>
      <c r="CS123" s="1392"/>
      <c r="CT123" s="1346"/>
      <c r="CU123" s="1346"/>
      <c r="CV123" s="1504"/>
      <c r="CW123" s="1346"/>
      <c r="CX123" s="1346"/>
      <c r="CY123" s="1346"/>
      <c r="CZ123" s="1346"/>
      <c r="DA123" s="1346"/>
      <c r="DB123" s="1391">
        <v>1</v>
      </c>
      <c r="DC123" s="1346"/>
      <c r="DD123" s="1346"/>
      <c r="DE123" s="1346"/>
      <c r="DF123" s="1346"/>
      <c r="DG123" s="1346"/>
      <c r="DH123" s="1392"/>
      <c r="DI123" s="1392"/>
      <c r="DJ123" s="1392">
        <v>1</v>
      </c>
      <c r="DK123" s="1392"/>
      <c r="DL123" s="1392"/>
      <c r="DM123" s="1392"/>
      <c r="DN123" s="1393"/>
      <c r="DO123" s="1391">
        <v>1</v>
      </c>
      <c r="DP123" s="1346"/>
      <c r="DQ123" s="1346"/>
      <c r="DR123" s="1564"/>
      <c r="DS123" s="1346"/>
      <c r="DT123" s="1346"/>
      <c r="DU123" s="1346"/>
      <c r="DV123" s="1346"/>
      <c r="DW123" s="1346"/>
      <c r="DX123" s="1346"/>
      <c r="DY123" s="1346"/>
      <c r="DZ123" s="1346"/>
      <c r="EA123" s="1346"/>
      <c r="EB123" s="1346"/>
      <c r="EC123" s="1346">
        <v>1</v>
      </c>
      <c r="ED123" s="1393"/>
      <c r="EE123" s="1391"/>
      <c r="EF123" s="1389"/>
      <c r="EG123" s="1346"/>
      <c r="EH123" s="1346"/>
      <c r="EI123" s="1346"/>
      <c r="EJ123" s="1455"/>
      <c r="EK123" s="1346"/>
      <c r="EL123" s="1346"/>
      <c r="EM123" s="1346"/>
      <c r="EN123" s="1346"/>
      <c r="EO123" s="1346"/>
      <c r="EP123" s="1392"/>
      <c r="EQ123" s="1346"/>
      <c r="ER123" s="1346"/>
      <c r="ES123" s="1346"/>
      <c r="ET123" s="1346"/>
      <c r="EU123" s="1504"/>
      <c r="EV123" s="1504"/>
      <c r="EW123" s="1346">
        <v>1</v>
      </c>
      <c r="EX123" s="1346"/>
      <c r="EY123" s="1346"/>
      <c r="EZ123" s="1392"/>
      <c r="FA123" s="1392"/>
      <c r="FB123" s="1392"/>
      <c r="FC123" s="1392"/>
      <c r="FD123" s="1391"/>
      <c r="FE123" s="1346"/>
      <c r="FF123" s="218">
        <f t="shared" si="20"/>
        <v>14</v>
      </c>
      <c r="FG123" s="396">
        <f t="shared" si="21"/>
        <v>0</v>
      </c>
      <c r="FH123" s="396">
        <f t="shared" si="22"/>
        <v>0</v>
      </c>
      <c r="FI123" s="396">
        <f t="shared" si="23"/>
        <v>1</v>
      </c>
      <c r="FJ123" s="396">
        <f t="shared" si="24"/>
        <v>0</v>
      </c>
      <c r="FK123" s="396">
        <f t="shared" si="25"/>
        <v>0</v>
      </c>
      <c r="FL123" s="1291">
        <f t="shared" si="26"/>
        <v>15</v>
      </c>
      <c r="FM123" s="1347" t="str">
        <f t="shared" si="27"/>
        <v/>
      </c>
      <c r="FN123" s="1347" t="str">
        <f t="shared" si="28"/>
        <v/>
      </c>
      <c r="FO123" s="1347" t="str">
        <f t="shared" si="29"/>
        <v/>
      </c>
      <c r="FP123" s="1347">
        <f t="shared" si="30"/>
        <v>1</v>
      </c>
      <c r="FQ123" s="1347" t="str">
        <f t="shared" si="31"/>
        <v/>
      </c>
      <c r="FR123" s="1347" t="str">
        <f t="shared" si="32"/>
        <v/>
      </c>
      <c r="FS123" s="1347" t="str">
        <f t="shared" si="33"/>
        <v/>
      </c>
      <c r="FT123" s="1347" t="str">
        <f t="shared" si="34"/>
        <v/>
      </c>
      <c r="FU123" s="1347" t="str">
        <f t="shared" si="35"/>
        <v/>
      </c>
      <c r="FV123" s="1347" t="str">
        <f t="shared" si="18"/>
        <v/>
      </c>
      <c r="FW123" s="1347" t="str">
        <f t="shared" si="19"/>
        <v/>
      </c>
    </row>
    <row r="124" spans="1:179" ht="16.5" thickBot="1" x14ac:dyDescent="0.3">
      <c r="A124" s="1338">
        <v>103</v>
      </c>
      <c r="B124" s="1152" t="s">
        <v>1209</v>
      </c>
      <c r="C124" s="1288">
        <v>1</v>
      </c>
      <c r="D124" s="1346"/>
      <c r="E124" s="1400"/>
      <c r="F124" s="1514"/>
      <c r="G124" s="1346">
        <v>1</v>
      </c>
      <c r="H124" s="1346"/>
      <c r="I124" s="1346"/>
      <c r="J124" s="1346"/>
      <c r="K124" s="1346"/>
      <c r="L124" s="1346"/>
      <c r="M124" s="1346"/>
      <c r="N124" s="1346"/>
      <c r="O124" s="1346">
        <v>1</v>
      </c>
      <c r="P124" s="1400">
        <v>1</v>
      </c>
      <c r="Q124" s="1346"/>
      <c r="R124" s="1346"/>
      <c r="S124" s="1346">
        <v>1</v>
      </c>
      <c r="T124" s="1392">
        <v>1</v>
      </c>
      <c r="U124" s="1392">
        <v>1</v>
      </c>
      <c r="V124" s="1392">
        <v>1</v>
      </c>
      <c r="W124" s="1392">
        <v>1</v>
      </c>
      <c r="X124" s="1392">
        <v>1</v>
      </c>
      <c r="Y124" s="1392">
        <v>1</v>
      </c>
      <c r="Z124" s="1392">
        <v>1</v>
      </c>
      <c r="AA124" s="1392">
        <v>1</v>
      </c>
      <c r="AB124" s="1392"/>
      <c r="AC124" s="1393"/>
      <c r="AD124" s="1400"/>
      <c r="AE124" s="1346"/>
      <c r="AF124" s="1346">
        <v>1</v>
      </c>
      <c r="AG124" s="1346"/>
      <c r="AH124" s="1346">
        <v>1</v>
      </c>
      <c r="AI124" s="1346">
        <v>1</v>
      </c>
      <c r="AJ124" s="1346"/>
      <c r="AK124" s="1346"/>
      <c r="AL124" s="1346">
        <v>1</v>
      </c>
      <c r="AM124" s="1346"/>
      <c r="AN124" s="1346"/>
      <c r="AO124" s="1393"/>
      <c r="AP124" s="1391"/>
      <c r="AQ124" s="1346">
        <v>1</v>
      </c>
      <c r="AR124" s="1346"/>
      <c r="AS124" s="1346">
        <v>1</v>
      </c>
      <c r="AT124" s="1346">
        <v>1</v>
      </c>
      <c r="AU124" s="1346"/>
      <c r="AV124" s="1346">
        <v>1</v>
      </c>
      <c r="AW124" s="1392">
        <v>1</v>
      </c>
      <c r="AX124" s="1392">
        <v>1</v>
      </c>
      <c r="AY124" s="1392">
        <v>1</v>
      </c>
      <c r="AZ124" s="1392"/>
      <c r="BA124" s="1393">
        <v>1</v>
      </c>
      <c r="BB124" s="1346">
        <v>1</v>
      </c>
      <c r="BC124" s="1389"/>
      <c r="BD124" s="1346">
        <v>1</v>
      </c>
      <c r="BE124" s="1346">
        <v>1</v>
      </c>
      <c r="BF124" s="1346"/>
      <c r="BG124" s="1389"/>
      <c r="BH124" s="1504">
        <v>1</v>
      </c>
      <c r="BI124" s="1346"/>
      <c r="BJ124" s="1346"/>
      <c r="BK124" s="1393"/>
      <c r="BL124" s="1391"/>
      <c r="BM124" s="1346">
        <v>1</v>
      </c>
      <c r="BN124" s="1346"/>
      <c r="BO124" s="1504">
        <v>1</v>
      </c>
      <c r="BP124" s="1389">
        <v>1</v>
      </c>
      <c r="BQ124" s="1346">
        <v>1</v>
      </c>
      <c r="BR124" s="1346"/>
      <c r="BS124" s="1346"/>
      <c r="BT124" s="1346"/>
      <c r="BU124" s="1346">
        <v>1</v>
      </c>
      <c r="BV124" s="1346">
        <v>1</v>
      </c>
      <c r="BW124" s="1346">
        <v>1</v>
      </c>
      <c r="BX124" s="1346">
        <v>1</v>
      </c>
      <c r="BY124" s="1346">
        <v>1</v>
      </c>
      <c r="BZ124" s="1346">
        <v>1</v>
      </c>
      <c r="CA124" s="1346"/>
      <c r="CB124" s="1346"/>
      <c r="CC124" s="1346"/>
      <c r="CD124" s="1393">
        <v>1</v>
      </c>
      <c r="CE124" s="1391">
        <v>1</v>
      </c>
      <c r="CF124" s="1346"/>
      <c r="CG124" s="1346"/>
      <c r="CH124" s="1346"/>
      <c r="CI124" s="1346"/>
      <c r="CJ124" s="1346">
        <v>1</v>
      </c>
      <c r="CK124" s="1346">
        <v>1</v>
      </c>
      <c r="CL124" s="1346"/>
      <c r="CM124" s="1346">
        <v>1</v>
      </c>
      <c r="CN124" s="1346"/>
      <c r="CO124" s="1393">
        <v>1</v>
      </c>
      <c r="CP124" s="1391">
        <v>1</v>
      </c>
      <c r="CQ124" s="1346"/>
      <c r="CR124" s="1346">
        <v>1</v>
      </c>
      <c r="CS124" s="1392"/>
      <c r="CT124" s="1346"/>
      <c r="CU124" s="1346">
        <v>1</v>
      </c>
      <c r="CV124" s="1504"/>
      <c r="CW124" s="1346"/>
      <c r="CX124" s="1346"/>
      <c r="CY124" s="1346">
        <v>1</v>
      </c>
      <c r="CZ124" s="1346"/>
      <c r="DA124" s="1346">
        <v>1</v>
      </c>
      <c r="DB124" s="1391"/>
      <c r="DC124" s="1346">
        <v>1</v>
      </c>
      <c r="DD124" s="1346">
        <v>1</v>
      </c>
      <c r="DE124" s="1346">
        <v>1</v>
      </c>
      <c r="DF124" s="1346">
        <v>1</v>
      </c>
      <c r="DG124" s="1346"/>
      <c r="DH124" s="1392"/>
      <c r="DI124" s="1392"/>
      <c r="DJ124" s="1392"/>
      <c r="DK124" s="1392"/>
      <c r="DL124" s="1392"/>
      <c r="DM124" s="1392"/>
      <c r="DN124" s="1393">
        <v>1</v>
      </c>
      <c r="DO124" s="1391"/>
      <c r="DP124" s="1346">
        <v>1</v>
      </c>
      <c r="DQ124" s="1346">
        <v>1</v>
      </c>
      <c r="DR124" s="1564"/>
      <c r="DS124" s="1346"/>
      <c r="DT124" s="1346">
        <v>1</v>
      </c>
      <c r="DU124" s="1346">
        <v>1</v>
      </c>
      <c r="DV124" s="1346">
        <v>1</v>
      </c>
      <c r="DW124" s="1346">
        <v>1</v>
      </c>
      <c r="DX124" s="1346">
        <v>1</v>
      </c>
      <c r="DY124" s="1346"/>
      <c r="DZ124" s="1346"/>
      <c r="EA124" s="1346">
        <v>1</v>
      </c>
      <c r="EB124" s="1346">
        <v>1</v>
      </c>
      <c r="EC124" s="1346"/>
      <c r="ED124" s="1393"/>
      <c r="EE124" s="1391">
        <v>1</v>
      </c>
      <c r="EF124" s="1389"/>
      <c r="EG124" s="1346"/>
      <c r="EH124" s="1346">
        <v>1</v>
      </c>
      <c r="EI124" s="1346"/>
      <c r="EJ124" s="1455"/>
      <c r="EK124" s="1346"/>
      <c r="EL124" s="1346">
        <v>1</v>
      </c>
      <c r="EM124" s="1346">
        <v>1</v>
      </c>
      <c r="EN124" s="1346">
        <v>1</v>
      </c>
      <c r="EO124" s="1346">
        <v>1</v>
      </c>
      <c r="EP124" s="1392">
        <v>1</v>
      </c>
      <c r="EQ124" s="1346">
        <v>1</v>
      </c>
      <c r="ER124" s="1346"/>
      <c r="ES124" s="1346"/>
      <c r="ET124" s="1346"/>
      <c r="EU124" s="1504"/>
      <c r="EV124" s="1504"/>
      <c r="EW124" s="1346"/>
      <c r="EX124" s="1346">
        <v>1</v>
      </c>
      <c r="EY124" s="1346"/>
      <c r="EZ124" s="1392"/>
      <c r="FA124" s="1392"/>
      <c r="FB124" s="1392"/>
      <c r="FC124" s="1392"/>
      <c r="FD124" s="1391"/>
      <c r="FE124" s="1346"/>
      <c r="FF124" s="218">
        <f t="shared" si="20"/>
        <v>0</v>
      </c>
      <c r="FG124" s="396">
        <f t="shared" si="21"/>
        <v>19</v>
      </c>
      <c r="FH124" s="396">
        <f t="shared" si="22"/>
        <v>29</v>
      </c>
      <c r="FI124" s="396">
        <f t="shared" si="23"/>
        <v>3</v>
      </c>
      <c r="FJ124" s="396">
        <f t="shared" si="24"/>
        <v>0</v>
      </c>
      <c r="FK124" s="396">
        <f t="shared" si="25"/>
        <v>22</v>
      </c>
      <c r="FL124" s="1291">
        <f t="shared" si="26"/>
        <v>73</v>
      </c>
      <c r="FM124" s="1347" t="str">
        <f t="shared" si="27"/>
        <v/>
      </c>
      <c r="FN124" s="1347" t="str">
        <f t="shared" si="28"/>
        <v/>
      </c>
      <c r="FO124" s="1347" t="str">
        <f t="shared" si="29"/>
        <v/>
      </c>
      <c r="FP124" s="1347" t="str">
        <f t="shared" si="30"/>
        <v/>
      </c>
      <c r="FQ124" s="1347" t="str">
        <f t="shared" si="31"/>
        <v/>
      </c>
      <c r="FR124" s="1347" t="str">
        <f t="shared" si="32"/>
        <v/>
      </c>
      <c r="FS124" s="1347" t="str">
        <f t="shared" si="33"/>
        <v/>
      </c>
      <c r="FT124" s="1347" t="str">
        <f t="shared" si="34"/>
        <v/>
      </c>
      <c r="FU124" s="1347" t="str">
        <f t="shared" si="35"/>
        <v/>
      </c>
      <c r="FV124" s="1347">
        <f t="shared" si="18"/>
        <v>1</v>
      </c>
      <c r="FW124" s="1347" t="str">
        <f t="shared" si="19"/>
        <v/>
      </c>
    </row>
    <row r="125" spans="1:179" ht="16.5" thickBot="1" x14ac:dyDescent="0.3">
      <c r="A125" s="1338">
        <v>104</v>
      </c>
      <c r="B125" s="1152" t="s">
        <v>536</v>
      </c>
      <c r="C125" s="1388"/>
      <c r="D125" s="1346"/>
      <c r="E125" s="1400"/>
      <c r="F125" s="1514"/>
      <c r="G125" s="1346"/>
      <c r="H125" s="1346"/>
      <c r="I125" s="1346"/>
      <c r="J125" s="1346"/>
      <c r="K125" s="1346"/>
      <c r="L125" s="1346"/>
      <c r="M125" s="1346">
        <v>1</v>
      </c>
      <c r="N125" s="1346"/>
      <c r="O125" s="1346"/>
      <c r="P125" s="1400">
        <v>1</v>
      </c>
      <c r="Q125" s="1346"/>
      <c r="R125" s="1346"/>
      <c r="S125" s="1346"/>
      <c r="T125" s="1392">
        <v>1</v>
      </c>
      <c r="U125" s="1392">
        <v>1</v>
      </c>
      <c r="V125" s="1392">
        <v>1</v>
      </c>
      <c r="W125" s="1392">
        <v>1</v>
      </c>
      <c r="X125" s="1392">
        <v>1</v>
      </c>
      <c r="Y125" s="1392">
        <v>1</v>
      </c>
      <c r="Z125" s="1392">
        <v>1</v>
      </c>
      <c r="AA125" s="1392">
        <v>1</v>
      </c>
      <c r="AB125" s="1392"/>
      <c r="AC125" s="1393"/>
      <c r="AD125" s="1400"/>
      <c r="AE125" s="1346"/>
      <c r="AF125" s="1346"/>
      <c r="AG125" s="1346"/>
      <c r="AH125" s="1346"/>
      <c r="AI125" s="1346"/>
      <c r="AJ125" s="1346"/>
      <c r="AK125" s="1346"/>
      <c r="AL125" s="1346"/>
      <c r="AM125" s="1346">
        <v>1</v>
      </c>
      <c r="AN125" s="1346"/>
      <c r="AO125" s="1393"/>
      <c r="AP125" s="1391"/>
      <c r="AQ125" s="1346"/>
      <c r="AR125" s="1346"/>
      <c r="AS125" s="1346"/>
      <c r="AT125" s="1346"/>
      <c r="AU125" s="1346"/>
      <c r="AV125" s="1346"/>
      <c r="AW125" s="1392"/>
      <c r="AX125" s="1392"/>
      <c r="AY125" s="1392"/>
      <c r="AZ125" s="1392"/>
      <c r="BA125" s="1393"/>
      <c r="BB125" s="1346"/>
      <c r="BC125" s="1389">
        <v>1</v>
      </c>
      <c r="BD125" s="1346"/>
      <c r="BE125" s="1346"/>
      <c r="BF125" s="1346"/>
      <c r="BG125" s="1389"/>
      <c r="BH125" s="1504">
        <v>1</v>
      </c>
      <c r="BI125" s="1346"/>
      <c r="BJ125" s="1346"/>
      <c r="BK125" s="1393"/>
      <c r="BL125" s="1391"/>
      <c r="BM125" s="1346"/>
      <c r="BN125" s="1346"/>
      <c r="BO125" s="1504">
        <v>1</v>
      </c>
      <c r="BP125" s="1389"/>
      <c r="BQ125" s="1346"/>
      <c r="BR125" s="1346"/>
      <c r="BS125" s="1346"/>
      <c r="BT125" s="1346"/>
      <c r="BU125" s="1346"/>
      <c r="BV125" s="1346"/>
      <c r="BW125" s="1346"/>
      <c r="BX125" s="1346"/>
      <c r="BY125" s="1346"/>
      <c r="BZ125" s="1346"/>
      <c r="CA125" s="1346"/>
      <c r="CB125" s="1346"/>
      <c r="CC125" s="1346"/>
      <c r="CD125" s="1393"/>
      <c r="CE125" s="1391"/>
      <c r="CF125" s="1346"/>
      <c r="CG125" s="1346"/>
      <c r="CH125" s="1346"/>
      <c r="CI125" s="1346"/>
      <c r="CJ125" s="1346"/>
      <c r="CK125" s="1346"/>
      <c r="CL125" s="1346">
        <v>1</v>
      </c>
      <c r="CM125" s="1346"/>
      <c r="CN125" s="1346"/>
      <c r="CO125" s="1393"/>
      <c r="CP125" s="1391"/>
      <c r="CQ125" s="1346">
        <v>1</v>
      </c>
      <c r="CR125" s="1346"/>
      <c r="CS125" s="1392"/>
      <c r="CT125" s="1346"/>
      <c r="CU125" s="1346"/>
      <c r="CV125" s="1504"/>
      <c r="CW125" s="1346"/>
      <c r="CX125" s="1346"/>
      <c r="CY125" s="1346"/>
      <c r="CZ125" s="1346"/>
      <c r="DA125" s="1346"/>
      <c r="DB125" s="1391"/>
      <c r="DC125" s="1346"/>
      <c r="DD125" s="1346"/>
      <c r="DE125" s="1346"/>
      <c r="DF125" s="1346"/>
      <c r="DG125" s="1346"/>
      <c r="DH125" s="1392"/>
      <c r="DI125" s="1392"/>
      <c r="DJ125" s="1392"/>
      <c r="DK125" s="1392"/>
      <c r="DL125" s="1392"/>
      <c r="DM125" s="1392"/>
      <c r="DN125" s="1393"/>
      <c r="DO125" s="1391"/>
      <c r="DP125" s="1346"/>
      <c r="DQ125" s="1346"/>
      <c r="DR125" s="1564"/>
      <c r="DS125" s="1346"/>
      <c r="DT125" s="1346"/>
      <c r="DU125" s="1346"/>
      <c r="DV125" s="1346"/>
      <c r="DW125" s="1346"/>
      <c r="DX125" s="1346"/>
      <c r="DY125" s="1346"/>
      <c r="DZ125" s="1346"/>
      <c r="EA125" s="1346"/>
      <c r="EB125" s="1346"/>
      <c r="EC125" s="1346"/>
      <c r="ED125" s="1393"/>
      <c r="EE125" s="1391"/>
      <c r="EF125" s="1389"/>
      <c r="EG125" s="1346"/>
      <c r="EH125" s="1346"/>
      <c r="EI125" s="1346"/>
      <c r="EJ125" s="1455"/>
      <c r="EK125" s="1346"/>
      <c r="EL125" s="1346"/>
      <c r="EM125" s="1346"/>
      <c r="EN125" s="1346"/>
      <c r="EO125" s="1346"/>
      <c r="EP125" s="1392"/>
      <c r="EQ125" s="1346"/>
      <c r="ER125" s="1346"/>
      <c r="ES125" s="1346"/>
      <c r="ET125" s="1346"/>
      <c r="EU125" s="1504"/>
      <c r="EV125" s="1504"/>
      <c r="EW125" s="1346"/>
      <c r="EX125" s="1346"/>
      <c r="EY125" s="1346"/>
      <c r="EZ125" s="1392"/>
      <c r="FA125" s="1392"/>
      <c r="FB125" s="1392"/>
      <c r="FC125" s="1392"/>
      <c r="FD125" s="1391"/>
      <c r="FE125" s="1346"/>
      <c r="FF125" s="218">
        <f t="shared" si="20"/>
        <v>5</v>
      </c>
      <c r="FG125" s="396">
        <f t="shared" si="21"/>
        <v>0</v>
      </c>
      <c r="FH125" s="396">
        <f t="shared" si="22"/>
        <v>1</v>
      </c>
      <c r="FI125" s="396">
        <f t="shared" si="23"/>
        <v>3</v>
      </c>
      <c r="FJ125" s="396">
        <f t="shared" si="24"/>
        <v>0</v>
      </c>
      <c r="FK125" s="396">
        <f t="shared" si="25"/>
        <v>8</v>
      </c>
      <c r="FL125" s="1291">
        <f t="shared" si="26"/>
        <v>17</v>
      </c>
      <c r="FM125" s="1347" t="str">
        <f t="shared" si="27"/>
        <v/>
      </c>
      <c r="FN125" s="1347" t="str">
        <f t="shared" si="28"/>
        <v/>
      </c>
      <c r="FO125" s="1347" t="str">
        <f t="shared" si="29"/>
        <v/>
      </c>
      <c r="FP125" s="1347">
        <f t="shared" si="30"/>
        <v>1</v>
      </c>
      <c r="FQ125" s="1347" t="str">
        <f t="shared" si="31"/>
        <v/>
      </c>
      <c r="FR125" s="1347" t="str">
        <f t="shared" si="32"/>
        <v/>
      </c>
      <c r="FS125" s="1347" t="str">
        <f t="shared" si="33"/>
        <v/>
      </c>
      <c r="FT125" s="1347" t="str">
        <f t="shared" si="34"/>
        <v/>
      </c>
      <c r="FU125" s="1347" t="str">
        <f t="shared" si="35"/>
        <v/>
      </c>
      <c r="FV125" s="1347" t="str">
        <f t="shared" si="18"/>
        <v/>
      </c>
      <c r="FW125" s="1347" t="str">
        <f t="shared" si="19"/>
        <v/>
      </c>
    </row>
    <row r="126" spans="1:179" ht="16.5" thickBot="1" x14ac:dyDescent="0.3">
      <c r="A126" s="1338">
        <v>105</v>
      </c>
      <c r="B126" s="1152" t="s">
        <v>152</v>
      </c>
      <c r="C126" s="1388">
        <v>1</v>
      </c>
      <c r="D126" s="1399"/>
      <c r="E126" s="1400"/>
      <c r="F126" s="1516"/>
      <c r="G126" s="1399"/>
      <c r="H126" s="1399"/>
      <c r="I126" s="1399"/>
      <c r="J126" s="1399"/>
      <c r="K126" s="1399"/>
      <c r="L126" s="1399"/>
      <c r="M126" s="1399"/>
      <c r="N126" s="1399"/>
      <c r="O126" s="1399"/>
      <c r="P126" s="1400">
        <v>1</v>
      </c>
      <c r="Q126" s="1399"/>
      <c r="R126" s="1399"/>
      <c r="S126" s="1399"/>
      <c r="T126" s="1392">
        <v>1</v>
      </c>
      <c r="U126" s="1392">
        <v>1</v>
      </c>
      <c r="V126" s="1392">
        <v>1</v>
      </c>
      <c r="W126" s="1392">
        <v>1</v>
      </c>
      <c r="X126" s="1392">
        <v>1</v>
      </c>
      <c r="Y126" s="1392">
        <v>1</v>
      </c>
      <c r="Z126" s="1392">
        <v>1</v>
      </c>
      <c r="AA126" s="1392">
        <v>1</v>
      </c>
      <c r="AB126" s="1417"/>
      <c r="AC126" s="1420"/>
      <c r="AD126" s="1400"/>
      <c r="AE126" s="1399"/>
      <c r="AF126" s="1399"/>
      <c r="AG126" s="1399"/>
      <c r="AH126" s="1399"/>
      <c r="AI126" s="1399"/>
      <c r="AJ126" s="1399"/>
      <c r="AK126" s="1399"/>
      <c r="AL126" s="1399"/>
      <c r="AM126" s="1399">
        <v>1</v>
      </c>
      <c r="AN126" s="1399"/>
      <c r="AO126" s="1420"/>
      <c r="AP126" s="1391"/>
      <c r="AQ126" s="1346"/>
      <c r="AR126" s="1346"/>
      <c r="AS126" s="1346"/>
      <c r="AT126" s="1346"/>
      <c r="AU126" s="1346"/>
      <c r="AV126" s="1346"/>
      <c r="AW126" s="1392"/>
      <c r="AX126" s="1392"/>
      <c r="AY126" s="1392"/>
      <c r="AZ126" s="1392"/>
      <c r="BA126" s="1393"/>
      <c r="BB126" s="1346"/>
      <c r="BC126" s="1390">
        <v>1</v>
      </c>
      <c r="BD126" s="1346"/>
      <c r="BE126" s="1346"/>
      <c r="BF126" s="1346"/>
      <c r="BG126" s="1389"/>
      <c r="BH126" s="1504">
        <v>1</v>
      </c>
      <c r="BI126" s="1346"/>
      <c r="BJ126" s="1346"/>
      <c r="BK126" s="1397">
        <v>1</v>
      </c>
      <c r="BL126" s="1391"/>
      <c r="BM126" s="1346"/>
      <c r="BN126" s="1346"/>
      <c r="BO126" s="1504">
        <v>1</v>
      </c>
      <c r="BP126" s="1389"/>
      <c r="BQ126" s="1346"/>
      <c r="BR126" s="1346"/>
      <c r="BS126" s="1346"/>
      <c r="BT126" s="1346"/>
      <c r="BU126" s="1346"/>
      <c r="BV126" s="1346"/>
      <c r="BW126" s="1346"/>
      <c r="BX126" s="1346"/>
      <c r="BY126" s="1346"/>
      <c r="BZ126" s="1346"/>
      <c r="CA126" s="1346"/>
      <c r="CB126" s="1346"/>
      <c r="CC126" s="1346"/>
      <c r="CD126" s="1393"/>
      <c r="CE126" s="1391"/>
      <c r="CF126" s="1346"/>
      <c r="CG126" s="1346"/>
      <c r="CH126" s="1346"/>
      <c r="CI126" s="1346"/>
      <c r="CJ126" s="1346"/>
      <c r="CK126" s="1346"/>
      <c r="CL126" s="1410">
        <v>1</v>
      </c>
      <c r="CM126" s="1346"/>
      <c r="CN126" s="1346"/>
      <c r="CO126" s="1393"/>
      <c r="CP126" s="1391"/>
      <c r="CQ126" s="1390">
        <v>1</v>
      </c>
      <c r="CR126" s="1399"/>
      <c r="CS126" s="1417"/>
      <c r="CT126" s="1399"/>
      <c r="CU126" s="1399"/>
      <c r="CV126" s="1504"/>
      <c r="CW126" s="1399"/>
      <c r="CX126" s="1399"/>
      <c r="CY126" s="1399"/>
      <c r="CZ126" s="1399"/>
      <c r="DA126" s="1399"/>
      <c r="DB126" s="1431"/>
      <c r="DC126" s="1399"/>
      <c r="DD126" s="1399"/>
      <c r="DE126" s="1399"/>
      <c r="DF126" s="1399"/>
      <c r="DG126" s="1399"/>
      <c r="DH126" s="1417"/>
      <c r="DI126" s="1417"/>
      <c r="DJ126" s="1417"/>
      <c r="DK126" s="1417"/>
      <c r="DL126" s="1417"/>
      <c r="DM126" s="1417"/>
      <c r="DN126" s="1420"/>
      <c r="DO126" s="1431"/>
      <c r="DP126" s="1399"/>
      <c r="DQ126" s="1399"/>
      <c r="DR126" s="1564"/>
      <c r="DS126" s="1399"/>
      <c r="DT126" s="1399"/>
      <c r="DU126" s="1399"/>
      <c r="DV126" s="1399"/>
      <c r="DW126" s="1399"/>
      <c r="DX126" s="1399"/>
      <c r="DY126" s="1399"/>
      <c r="DZ126" s="1399"/>
      <c r="EA126" s="1399"/>
      <c r="EB126" s="1399"/>
      <c r="EC126" s="1399"/>
      <c r="ED126" s="1392"/>
      <c r="EE126" s="1431"/>
      <c r="EF126" s="1430"/>
      <c r="EG126" s="1399"/>
      <c r="EH126" s="1399"/>
      <c r="EI126" s="1399"/>
      <c r="EJ126" s="1455"/>
      <c r="EK126" s="1399"/>
      <c r="EL126" s="1399"/>
      <c r="EM126" s="1399"/>
      <c r="EN126" s="1399"/>
      <c r="EO126" s="1417"/>
      <c r="EP126" s="1417"/>
      <c r="EQ126" s="1399"/>
      <c r="ER126" s="1346"/>
      <c r="ES126" s="1399"/>
      <c r="ET126" s="1399"/>
      <c r="EU126" s="1504"/>
      <c r="EV126" s="1504"/>
      <c r="EW126" s="1399"/>
      <c r="EX126" s="1399"/>
      <c r="EY126" s="1399"/>
      <c r="EZ126" s="1417"/>
      <c r="FA126" s="1417"/>
      <c r="FB126" s="1417"/>
      <c r="FC126" s="1392"/>
      <c r="FD126" s="1391"/>
      <c r="FE126" s="1346"/>
      <c r="FF126" s="218">
        <f t="shared" si="20"/>
        <v>4</v>
      </c>
      <c r="FG126" s="396">
        <f t="shared" si="21"/>
        <v>0</v>
      </c>
      <c r="FH126" s="396">
        <f t="shared" si="22"/>
        <v>3</v>
      </c>
      <c r="FI126" s="396">
        <f t="shared" si="23"/>
        <v>3</v>
      </c>
      <c r="FJ126" s="396">
        <f t="shared" si="24"/>
        <v>0</v>
      </c>
      <c r="FK126" s="396">
        <f t="shared" si="25"/>
        <v>8</v>
      </c>
      <c r="FL126" s="1291">
        <f t="shared" si="26"/>
        <v>18</v>
      </c>
      <c r="FM126" s="1347" t="str">
        <f t="shared" si="27"/>
        <v/>
      </c>
      <c r="FN126" s="1347" t="str">
        <f t="shared" si="28"/>
        <v/>
      </c>
      <c r="FO126" s="1347" t="str">
        <f t="shared" si="29"/>
        <v/>
      </c>
      <c r="FP126" s="1347">
        <f t="shared" si="30"/>
        <v>1</v>
      </c>
      <c r="FQ126" s="1347" t="str">
        <f t="shared" si="31"/>
        <v/>
      </c>
      <c r="FR126" s="1347" t="str">
        <f t="shared" si="32"/>
        <v/>
      </c>
      <c r="FS126" s="1347" t="str">
        <f t="shared" si="33"/>
        <v/>
      </c>
      <c r="FT126" s="1347" t="str">
        <f t="shared" si="34"/>
        <v/>
      </c>
      <c r="FU126" s="1347" t="str">
        <f t="shared" si="35"/>
        <v/>
      </c>
      <c r="FV126" s="1347" t="str">
        <f t="shared" si="18"/>
        <v/>
      </c>
      <c r="FW126" s="1347" t="str">
        <f t="shared" si="19"/>
        <v/>
      </c>
    </row>
    <row r="127" spans="1:179" ht="16.5" thickBot="1" x14ac:dyDescent="0.3">
      <c r="A127" s="1338">
        <v>106</v>
      </c>
      <c r="B127" s="1501" t="s">
        <v>1609</v>
      </c>
      <c r="C127" s="1388"/>
      <c r="D127" s="1399"/>
      <c r="E127" s="1400"/>
      <c r="F127" s="1516"/>
      <c r="G127" s="1399"/>
      <c r="H127" s="1399"/>
      <c r="I127" s="1399"/>
      <c r="J127" s="1399"/>
      <c r="K127" s="1399"/>
      <c r="L127" s="1399"/>
      <c r="M127" s="1399"/>
      <c r="N127" s="1399"/>
      <c r="O127" s="1399"/>
      <c r="P127" s="1400"/>
      <c r="Q127" s="1399"/>
      <c r="R127" s="1399">
        <v>1</v>
      </c>
      <c r="S127" s="1399"/>
      <c r="T127" s="1417"/>
      <c r="U127" s="1417"/>
      <c r="V127" s="1417"/>
      <c r="W127" s="1417"/>
      <c r="X127" s="1417"/>
      <c r="Y127" s="1417"/>
      <c r="Z127" s="1417"/>
      <c r="AA127" s="1417"/>
      <c r="AB127" s="1417">
        <v>1</v>
      </c>
      <c r="AC127" s="1420"/>
      <c r="AD127" s="1400">
        <v>1</v>
      </c>
      <c r="AE127" s="1399"/>
      <c r="AF127" s="1399">
        <v>1</v>
      </c>
      <c r="AG127" s="1399"/>
      <c r="AH127" s="1399">
        <v>1</v>
      </c>
      <c r="AI127" s="1399"/>
      <c r="AJ127" s="1399"/>
      <c r="AK127" s="1399"/>
      <c r="AL127" s="1399"/>
      <c r="AM127" s="1399"/>
      <c r="AN127" s="1399">
        <v>1</v>
      </c>
      <c r="AO127" s="1420"/>
      <c r="AP127" s="1431"/>
      <c r="AQ127" s="1399">
        <v>1</v>
      </c>
      <c r="AR127" s="1399"/>
      <c r="AS127" s="1399"/>
      <c r="AT127" s="1399"/>
      <c r="AU127" s="1399"/>
      <c r="AV127" s="1399">
        <v>1</v>
      </c>
      <c r="AW127" s="1417"/>
      <c r="AX127" s="1417"/>
      <c r="AY127" s="1417"/>
      <c r="AZ127" s="1417"/>
      <c r="BA127" s="1420"/>
      <c r="BB127" s="1399"/>
      <c r="BC127" s="1430"/>
      <c r="BD127" s="1399">
        <v>1</v>
      </c>
      <c r="BE127" s="1399"/>
      <c r="BF127" s="1399"/>
      <c r="BG127" s="1430"/>
      <c r="BH127" s="1504"/>
      <c r="BI127" s="1399"/>
      <c r="BJ127" s="1399"/>
      <c r="BK127" s="1420"/>
      <c r="BL127" s="1431"/>
      <c r="BM127" s="1399"/>
      <c r="BN127" s="1399">
        <v>1</v>
      </c>
      <c r="BO127" s="1504">
        <v>1</v>
      </c>
      <c r="BP127" s="1430"/>
      <c r="BQ127" s="1399"/>
      <c r="BR127" s="1399"/>
      <c r="BS127" s="1399"/>
      <c r="BT127" s="1399"/>
      <c r="BU127" s="1399"/>
      <c r="BV127" s="1399"/>
      <c r="BW127" s="1399"/>
      <c r="BX127" s="1399"/>
      <c r="BY127" s="1399"/>
      <c r="BZ127" s="1399"/>
      <c r="CA127" s="1399"/>
      <c r="CB127" s="1399"/>
      <c r="CC127" s="1399"/>
      <c r="CD127" s="1420">
        <v>1</v>
      </c>
      <c r="CE127" s="1431"/>
      <c r="CF127" s="1399"/>
      <c r="CG127" s="1399"/>
      <c r="CH127" s="1399"/>
      <c r="CI127" s="1399"/>
      <c r="CJ127" s="1399">
        <v>1</v>
      </c>
      <c r="CK127" s="1399"/>
      <c r="CL127" s="1399"/>
      <c r="CM127" s="1399"/>
      <c r="CN127" s="1399"/>
      <c r="CO127" s="1420"/>
      <c r="CP127" s="1431"/>
      <c r="CQ127" s="1399"/>
      <c r="CR127" s="1399"/>
      <c r="CS127" s="1417">
        <v>1</v>
      </c>
      <c r="CT127" s="1399"/>
      <c r="CU127" s="1399"/>
      <c r="CV127" s="1504"/>
      <c r="CW127" s="1399"/>
      <c r="CX127" s="1399"/>
      <c r="CY127" s="1399"/>
      <c r="CZ127" s="1399"/>
      <c r="DA127" s="1399"/>
      <c r="DB127" s="1431"/>
      <c r="DC127" s="1399"/>
      <c r="DD127" s="1399">
        <v>1</v>
      </c>
      <c r="DE127" s="1399">
        <v>1</v>
      </c>
      <c r="DF127" s="1399"/>
      <c r="DG127" s="1399">
        <v>1</v>
      </c>
      <c r="DH127" s="1417"/>
      <c r="DI127" s="1417"/>
      <c r="DJ127" s="1417"/>
      <c r="DK127" s="1417">
        <v>1</v>
      </c>
      <c r="DL127" s="1417">
        <v>1</v>
      </c>
      <c r="DM127" s="1417">
        <v>1</v>
      </c>
      <c r="DN127" s="1420"/>
      <c r="DO127" s="1431"/>
      <c r="DP127" s="1399"/>
      <c r="DQ127" s="1399"/>
      <c r="DR127" s="1564"/>
      <c r="DS127" s="1399"/>
      <c r="DT127" s="1399"/>
      <c r="DU127" s="1399">
        <v>1</v>
      </c>
      <c r="DV127" s="1399">
        <v>1</v>
      </c>
      <c r="DW127" s="1399">
        <v>1</v>
      </c>
      <c r="DX127" s="1399">
        <v>1</v>
      </c>
      <c r="DY127" s="1399"/>
      <c r="DZ127" s="1399"/>
      <c r="EA127" s="1399">
        <v>1</v>
      </c>
      <c r="EB127" s="1399"/>
      <c r="EC127" s="1399"/>
      <c r="ED127" s="1392"/>
      <c r="EE127" s="1431"/>
      <c r="EF127" s="1430"/>
      <c r="EG127" s="1399">
        <v>1</v>
      </c>
      <c r="EH127" s="1399"/>
      <c r="EI127" s="1399"/>
      <c r="EJ127" s="1455"/>
      <c r="EK127" s="1399"/>
      <c r="EL127" s="1346"/>
      <c r="EM127" s="1346"/>
      <c r="EN127" s="1346"/>
      <c r="EO127" s="1346"/>
      <c r="EP127" s="1392"/>
      <c r="EQ127" s="1346"/>
      <c r="ER127" s="1346"/>
      <c r="ES127" s="1399"/>
      <c r="ET127" s="1399"/>
      <c r="EU127" s="1504"/>
      <c r="EV127" s="1504"/>
      <c r="EW127" s="1399"/>
      <c r="EX127" s="1399"/>
      <c r="EY127" s="1346">
        <v>1</v>
      </c>
      <c r="EZ127" s="1392">
        <v>1</v>
      </c>
      <c r="FA127" s="1392">
        <v>1</v>
      </c>
      <c r="FB127" s="1392">
        <v>1</v>
      </c>
      <c r="FC127" s="1392">
        <v>1</v>
      </c>
      <c r="FD127" s="1391">
        <v>1</v>
      </c>
      <c r="FE127" s="1346">
        <v>1</v>
      </c>
      <c r="FF127" s="218">
        <f t="shared" si="20"/>
        <v>2</v>
      </c>
      <c r="FG127" s="396">
        <f t="shared" si="21"/>
        <v>12</v>
      </c>
      <c r="FH127" s="396">
        <f t="shared" si="22"/>
        <v>5</v>
      </c>
      <c r="FI127" s="396">
        <f t="shared" si="23"/>
        <v>2</v>
      </c>
      <c r="FJ127" s="396">
        <f t="shared" si="24"/>
        <v>0</v>
      </c>
      <c r="FK127" s="396">
        <f t="shared" si="25"/>
        <v>12</v>
      </c>
      <c r="FL127" s="1291">
        <f t="shared" si="26"/>
        <v>33</v>
      </c>
      <c r="FM127" s="1347" t="str">
        <f t="shared" si="27"/>
        <v/>
      </c>
      <c r="FN127" s="1347" t="str">
        <f t="shared" si="28"/>
        <v/>
      </c>
      <c r="FO127" s="1347" t="str">
        <f t="shared" si="29"/>
        <v/>
      </c>
      <c r="FP127" s="1347" t="str">
        <f t="shared" si="30"/>
        <v/>
      </c>
      <c r="FQ127" s="1347" t="str">
        <f t="shared" si="31"/>
        <v/>
      </c>
      <c r="FR127" s="1347">
        <f t="shared" si="32"/>
        <v>1</v>
      </c>
      <c r="FS127" s="1347" t="str">
        <f t="shared" si="33"/>
        <v/>
      </c>
      <c r="FT127" s="1347" t="str">
        <f t="shared" si="34"/>
        <v/>
      </c>
      <c r="FU127" s="1347" t="str">
        <f t="shared" si="35"/>
        <v/>
      </c>
      <c r="FV127" s="1347" t="str">
        <f t="shared" si="18"/>
        <v/>
      </c>
      <c r="FW127" s="1347" t="str">
        <f t="shared" si="19"/>
        <v/>
      </c>
    </row>
    <row r="128" spans="1:179" ht="16.5" thickBot="1" x14ac:dyDescent="0.3">
      <c r="A128" s="1338">
        <v>107</v>
      </c>
      <c r="B128" s="1152" t="s">
        <v>1606</v>
      </c>
      <c r="C128" s="1388">
        <v>1</v>
      </c>
      <c r="D128" s="1399"/>
      <c r="E128" s="1400"/>
      <c r="F128" s="1516"/>
      <c r="G128" s="1399"/>
      <c r="H128" s="1399"/>
      <c r="I128" s="1399"/>
      <c r="J128" s="1399"/>
      <c r="K128" s="1399"/>
      <c r="L128" s="1399"/>
      <c r="M128" s="1399"/>
      <c r="N128" s="1399"/>
      <c r="O128" s="1399"/>
      <c r="P128" s="1400"/>
      <c r="Q128" s="1399"/>
      <c r="R128" s="1399"/>
      <c r="S128" s="1399"/>
      <c r="T128" s="1417"/>
      <c r="U128" s="1417"/>
      <c r="V128" s="1417"/>
      <c r="W128" s="1417"/>
      <c r="X128" s="1417"/>
      <c r="Y128" s="1417"/>
      <c r="Z128" s="1417"/>
      <c r="AA128" s="1417"/>
      <c r="AB128" s="1417"/>
      <c r="AC128" s="1420"/>
      <c r="AD128" s="1400"/>
      <c r="AE128" s="1399"/>
      <c r="AF128" s="1399">
        <v>1</v>
      </c>
      <c r="AG128" s="1399"/>
      <c r="AH128" s="1399"/>
      <c r="AI128" s="1399"/>
      <c r="AJ128" s="1399"/>
      <c r="AK128" s="1399"/>
      <c r="AL128" s="1399"/>
      <c r="AM128" s="1399"/>
      <c r="AN128" s="1399"/>
      <c r="AO128" s="1420"/>
      <c r="AP128" s="1391"/>
      <c r="AQ128" s="1346"/>
      <c r="AR128" s="1346"/>
      <c r="AS128" s="1346"/>
      <c r="AT128" s="1346"/>
      <c r="AU128" s="1346"/>
      <c r="AV128" s="1346"/>
      <c r="AW128" s="1392">
        <v>1</v>
      </c>
      <c r="AX128" s="1392"/>
      <c r="AY128" s="1392">
        <v>1</v>
      </c>
      <c r="AZ128" s="1392"/>
      <c r="BA128" s="1393"/>
      <c r="BB128" s="1346"/>
      <c r="BC128" s="1389"/>
      <c r="BD128" s="1346"/>
      <c r="BE128" s="1346"/>
      <c r="BF128" s="1346"/>
      <c r="BG128" s="1389"/>
      <c r="BH128" s="1504"/>
      <c r="BI128" s="1346"/>
      <c r="BJ128" s="1346"/>
      <c r="BK128" s="1393"/>
      <c r="BL128" s="1391"/>
      <c r="BM128" s="1346">
        <v>1</v>
      </c>
      <c r="BN128" s="1346"/>
      <c r="BO128" s="1504"/>
      <c r="BP128" s="1389"/>
      <c r="BQ128" s="1346">
        <v>1</v>
      </c>
      <c r="BR128" s="1346"/>
      <c r="BS128" s="1346"/>
      <c r="BT128" s="1346"/>
      <c r="BU128" s="1346"/>
      <c r="BV128" s="1346"/>
      <c r="BW128" s="1346"/>
      <c r="BX128" s="1346"/>
      <c r="BY128" s="1346"/>
      <c r="BZ128" s="1346"/>
      <c r="CA128" s="1346"/>
      <c r="CB128" s="1346"/>
      <c r="CC128" s="1346"/>
      <c r="CD128" s="1393"/>
      <c r="CE128" s="1391">
        <v>1</v>
      </c>
      <c r="CF128" s="1346"/>
      <c r="CG128" s="1346"/>
      <c r="CH128" s="1346">
        <v>1</v>
      </c>
      <c r="CI128" s="1346">
        <v>1</v>
      </c>
      <c r="CJ128" s="1346"/>
      <c r="CK128" s="1346"/>
      <c r="CL128" s="1346"/>
      <c r="CM128" s="1346"/>
      <c r="CN128" s="1346"/>
      <c r="CO128" s="1393"/>
      <c r="CP128" s="1391"/>
      <c r="CQ128" s="1399"/>
      <c r="CR128" s="1399"/>
      <c r="CS128" s="1417">
        <v>1</v>
      </c>
      <c r="CT128" s="1399"/>
      <c r="CU128" s="1399"/>
      <c r="CV128" s="1504"/>
      <c r="CW128" s="1399"/>
      <c r="CX128" s="1399"/>
      <c r="CY128" s="1399"/>
      <c r="CZ128" s="1399"/>
      <c r="DA128" s="1399">
        <v>1</v>
      </c>
      <c r="DB128" s="1431"/>
      <c r="DC128" s="1399"/>
      <c r="DD128" s="1399">
        <v>1</v>
      </c>
      <c r="DE128" s="1399"/>
      <c r="DF128" s="1390">
        <v>1</v>
      </c>
      <c r="DG128" s="1399"/>
      <c r="DH128" s="1417"/>
      <c r="DI128" s="1417">
        <v>1</v>
      </c>
      <c r="DJ128" s="1417"/>
      <c r="DK128" s="1417"/>
      <c r="DL128" s="1417">
        <v>1</v>
      </c>
      <c r="DM128" s="1417">
        <v>1</v>
      </c>
      <c r="DN128" s="1392"/>
      <c r="DO128" s="1431"/>
      <c r="DP128" s="1399"/>
      <c r="DQ128" s="1399"/>
      <c r="DR128" s="1564"/>
      <c r="DS128" s="1399"/>
      <c r="DT128" s="1399"/>
      <c r="DU128" s="1399"/>
      <c r="DV128" s="1399"/>
      <c r="DW128" s="1399"/>
      <c r="DX128" s="1399"/>
      <c r="DY128" s="1399"/>
      <c r="DZ128" s="1399"/>
      <c r="EA128" s="1399"/>
      <c r="EB128" s="1399"/>
      <c r="EC128" s="1399"/>
      <c r="ED128" s="1392"/>
      <c r="EE128" s="1431"/>
      <c r="EF128" s="1430"/>
      <c r="EG128" s="1399"/>
      <c r="EH128" s="1399"/>
      <c r="EI128" s="1399"/>
      <c r="EJ128" s="1455"/>
      <c r="EK128" s="1399"/>
      <c r="EL128" s="1399"/>
      <c r="EM128" s="1399"/>
      <c r="EN128" s="1399"/>
      <c r="EO128" s="1417"/>
      <c r="EP128" s="1417"/>
      <c r="EQ128" s="1399"/>
      <c r="ER128" s="1346"/>
      <c r="ES128" s="1399"/>
      <c r="ET128" s="1399"/>
      <c r="EU128" s="1504"/>
      <c r="EV128" s="1504"/>
      <c r="EW128" s="1399"/>
      <c r="EX128" s="1399"/>
      <c r="EY128" s="1399"/>
      <c r="EZ128" s="1417"/>
      <c r="FA128" s="1417"/>
      <c r="FB128" s="1417"/>
      <c r="FC128" s="1392"/>
      <c r="FD128" s="1391"/>
      <c r="FE128" s="1346"/>
      <c r="FF128" s="218">
        <f t="shared" si="20"/>
        <v>1</v>
      </c>
      <c r="FG128" s="396">
        <f t="shared" si="21"/>
        <v>0</v>
      </c>
      <c r="FH128" s="396">
        <f t="shared" si="22"/>
        <v>13</v>
      </c>
      <c r="FI128" s="396">
        <f t="shared" si="23"/>
        <v>0</v>
      </c>
      <c r="FJ128" s="396">
        <f t="shared" si="24"/>
        <v>0</v>
      </c>
      <c r="FK128" s="396">
        <f t="shared" si="25"/>
        <v>2</v>
      </c>
      <c r="FL128" s="1291">
        <f t="shared" si="26"/>
        <v>16</v>
      </c>
      <c r="FM128" s="1347" t="str">
        <f t="shared" si="27"/>
        <v/>
      </c>
      <c r="FN128" s="1347" t="str">
        <f t="shared" si="28"/>
        <v/>
      </c>
      <c r="FO128" s="1347" t="str">
        <f t="shared" si="29"/>
        <v/>
      </c>
      <c r="FP128" s="1347">
        <f t="shared" si="30"/>
        <v>1</v>
      </c>
      <c r="FQ128" s="1347" t="str">
        <f t="shared" si="31"/>
        <v/>
      </c>
      <c r="FR128" s="1347" t="str">
        <f t="shared" si="32"/>
        <v/>
      </c>
      <c r="FS128" s="1347" t="str">
        <f t="shared" si="33"/>
        <v/>
      </c>
      <c r="FT128" s="1347" t="str">
        <f t="shared" si="34"/>
        <v/>
      </c>
      <c r="FU128" s="1347" t="str">
        <f t="shared" si="35"/>
        <v/>
      </c>
      <c r="FV128" s="1347" t="str">
        <f t="shared" si="18"/>
        <v/>
      </c>
      <c r="FW128" s="1347" t="str">
        <f t="shared" si="19"/>
        <v/>
      </c>
    </row>
    <row r="129" spans="1:179" ht="16.5" thickBot="1" x14ac:dyDescent="0.3">
      <c r="A129" s="1338">
        <v>108</v>
      </c>
      <c r="B129" s="1341" t="s">
        <v>1771</v>
      </c>
      <c r="C129" s="1438"/>
      <c r="D129" s="1399"/>
      <c r="E129" s="1400"/>
      <c r="F129" s="1516"/>
      <c r="G129" s="1399"/>
      <c r="H129" s="1399"/>
      <c r="I129" s="1399"/>
      <c r="J129" s="1399"/>
      <c r="K129" s="1399"/>
      <c r="L129" s="1399"/>
      <c r="M129" s="1399"/>
      <c r="N129" s="1399"/>
      <c r="O129" s="1399"/>
      <c r="P129" s="1400"/>
      <c r="Q129" s="1399">
        <v>1</v>
      </c>
      <c r="R129" s="1399"/>
      <c r="S129" s="1399"/>
      <c r="T129" s="1417"/>
      <c r="U129" s="1417"/>
      <c r="V129" s="1417"/>
      <c r="W129" s="1417"/>
      <c r="X129" s="1417"/>
      <c r="Y129" s="1417"/>
      <c r="Z129" s="1417"/>
      <c r="AA129" s="1417"/>
      <c r="AB129" s="1417"/>
      <c r="AC129" s="1420"/>
      <c r="AD129" s="1400"/>
      <c r="AE129" s="1399"/>
      <c r="AF129" s="1399"/>
      <c r="AG129" s="1399">
        <v>1</v>
      </c>
      <c r="AH129" s="1399"/>
      <c r="AI129" s="1399"/>
      <c r="AJ129" s="1399">
        <v>1</v>
      </c>
      <c r="AK129" s="1399"/>
      <c r="AL129" s="1399"/>
      <c r="AM129" s="1390">
        <v>1</v>
      </c>
      <c r="AN129" s="1399"/>
      <c r="AO129" s="1420"/>
      <c r="AP129" s="1431"/>
      <c r="AQ129" s="1399"/>
      <c r="AR129" s="1390">
        <v>1</v>
      </c>
      <c r="AS129" s="1399"/>
      <c r="AT129" s="1399"/>
      <c r="AU129" s="1399">
        <v>1</v>
      </c>
      <c r="AV129" s="1399"/>
      <c r="AW129" s="1417"/>
      <c r="AX129" s="1417"/>
      <c r="AY129" s="1417"/>
      <c r="AZ129" s="1417"/>
      <c r="BA129" s="1420"/>
      <c r="BB129" s="1399"/>
      <c r="BC129" s="1430">
        <v>1</v>
      </c>
      <c r="BD129" s="1399"/>
      <c r="BE129" s="1399"/>
      <c r="BF129" s="1390">
        <v>1</v>
      </c>
      <c r="BG129" s="1430"/>
      <c r="BH129" s="1506"/>
      <c r="BI129" s="1399">
        <v>1</v>
      </c>
      <c r="BJ129" s="1399"/>
      <c r="BK129" s="1420"/>
      <c r="BL129" s="1431"/>
      <c r="BM129" s="1399"/>
      <c r="BN129" s="1390">
        <v>1</v>
      </c>
      <c r="BO129" s="1506">
        <v>1</v>
      </c>
      <c r="BP129" s="1430"/>
      <c r="BQ129" s="1399"/>
      <c r="BR129" s="1399">
        <v>1</v>
      </c>
      <c r="BS129" s="1399"/>
      <c r="BT129" s="1399"/>
      <c r="BU129" s="1399"/>
      <c r="BV129" s="1399"/>
      <c r="BW129" s="1399"/>
      <c r="BX129" s="1399"/>
      <c r="BY129" s="1399"/>
      <c r="BZ129" s="1399"/>
      <c r="CA129" s="1399">
        <v>1</v>
      </c>
      <c r="CB129" s="1399"/>
      <c r="CC129" s="1399"/>
      <c r="CD129" s="1420"/>
      <c r="CE129" s="1431"/>
      <c r="CF129" s="1399">
        <v>1</v>
      </c>
      <c r="CG129" s="1399"/>
      <c r="CH129" s="1399"/>
      <c r="CI129" s="1390">
        <v>1</v>
      </c>
      <c r="CJ129" s="1399"/>
      <c r="CK129" s="1399"/>
      <c r="CL129" s="1390">
        <v>1</v>
      </c>
      <c r="CM129" s="1399"/>
      <c r="CN129" s="1399"/>
      <c r="CO129" s="1420"/>
      <c r="CP129" s="1431"/>
      <c r="CQ129" s="1390">
        <v>1</v>
      </c>
      <c r="CR129" s="1399"/>
      <c r="CS129" s="1417"/>
      <c r="CT129" s="1399">
        <v>1</v>
      </c>
      <c r="CU129" s="1399"/>
      <c r="CV129" s="1506"/>
      <c r="CW129" s="1399">
        <v>1</v>
      </c>
      <c r="CX129" s="1399"/>
      <c r="CY129" s="1399"/>
      <c r="CZ129" s="1399"/>
      <c r="DA129" s="1399"/>
      <c r="DB129" s="1391">
        <v>1</v>
      </c>
      <c r="DC129" s="1399"/>
      <c r="DD129" s="1399"/>
      <c r="DE129" s="1399"/>
      <c r="DF129" s="1417"/>
      <c r="DG129" s="1399"/>
      <c r="DH129" s="1417"/>
      <c r="DI129" s="1417"/>
      <c r="DJ129" s="1417"/>
      <c r="DK129" s="1417"/>
      <c r="DL129" s="1417"/>
      <c r="DM129" s="1417"/>
      <c r="DN129" s="1417"/>
      <c r="DO129" s="1431"/>
      <c r="DP129" s="1399"/>
      <c r="DQ129" s="1399"/>
      <c r="DR129" s="1564"/>
      <c r="DS129" s="1399"/>
      <c r="DT129" s="1399"/>
      <c r="DU129" s="1399"/>
      <c r="DV129" s="1399"/>
      <c r="DW129" s="1399"/>
      <c r="DX129" s="1399"/>
      <c r="DY129" s="1399"/>
      <c r="DZ129" s="1399">
        <v>1</v>
      </c>
      <c r="EA129" s="1399"/>
      <c r="EB129" s="1399"/>
      <c r="EC129" s="1399"/>
      <c r="ED129" s="1392"/>
      <c r="EE129" s="1431"/>
      <c r="EF129" s="1430"/>
      <c r="EG129" s="1399"/>
      <c r="EH129" s="1399"/>
      <c r="EI129" s="1390">
        <v>1</v>
      </c>
      <c r="EJ129" s="1455"/>
      <c r="EK129" s="1399"/>
      <c r="EL129" s="1399"/>
      <c r="EM129" s="1399"/>
      <c r="EN129" s="1399"/>
      <c r="EO129" s="1417"/>
      <c r="EP129" s="1417"/>
      <c r="EQ129" s="1399"/>
      <c r="ER129" s="1346">
        <v>1</v>
      </c>
      <c r="ES129" s="1399"/>
      <c r="ET129" s="1399"/>
      <c r="EU129" s="1504"/>
      <c r="EV129" s="1504"/>
      <c r="EW129" s="1390">
        <v>1</v>
      </c>
      <c r="EX129" s="1399"/>
      <c r="EY129" s="1399"/>
      <c r="EZ129" s="1417"/>
      <c r="FA129" s="1417"/>
      <c r="FB129" s="1417"/>
      <c r="FC129" s="1417"/>
      <c r="FD129" s="1431"/>
      <c r="FE129" s="1399"/>
      <c r="FF129" s="218">
        <f t="shared" si="20"/>
        <v>23</v>
      </c>
      <c r="FG129" s="396">
        <f t="shared" si="21"/>
        <v>0</v>
      </c>
      <c r="FH129" s="396">
        <f t="shared" si="22"/>
        <v>0</v>
      </c>
      <c r="FI129" s="396">
        <f t="shared" si="23"/>
        <v>1</v>
      </c>
      <c r="FJ129" s="396">
        <f t="shared" si="24"/>
        <v>0</v>
      </c>
      <c r="FK129" s="396">
        <f>SUM(H129+I129+J129+K129+T129+U129+V129+W129+X129+Y129+Z129+AA129+BU129+BV129+BW129+BX129+BY129+BZ129+DL129+DM129+DV129+DW129+DX129+EM129+EN129+EO129+EP129+EQ129+EY129+EZ129+FA129+FB129+FC129+FD129+FE129)</f>
        <v>0</v>
      </c>
      <c r="FL129" s="1291">
        <f t="shared" si="26"/>
        <v>24</v>
      </c>
      <c r="FM129" s="1347" t="str">
        <f t="shared" si="27"/>
        <v/>
      </c>
      <c r="FN129" s="1347" t="str">
        <f t="shared" si="28"/>
        <v/>
      </c>
      <c r="FO129" s="1347" t="str">
        <f t="shared" si="29"/>
        <v/>
      </c>
      <c r="FP129" s="1347" t="str">
        <f t="shared" si="30"/>
        <v/>
      </c>
      <c r="FQ129" s="1347">
        <f t="shared" si="31"/>
        <v>1</v>
      </c>
      <c r="FR129" s="1347" t="str">
        <f t="shared" si="32"/>
        <v/>
      </c>
      <c r="FS129" s="1347" t="str">
        <f t="shared" si="33"/>
        <v/>
      </c>
      <c r="FT129" s="1347" t="str">
        <f t="shared" si="34"/>
        <v/>
      </c>
      <c r="FU129" s="1347" t="str">
        <f t="shared" si="35"/>
        <v/>
      </c>
      <c r="FV129" s="1347" t="str">
        <f t="shared" si="18"/>
        <v/>
      </c>
      <c r="FW129" s="1347" t="str">
        <f t="shared" si="19"/>
        <v/>
      </c>
    </row>
    <row r="130" spans="1:179" ht="16.5" thickBot="1" x14ac:dyDescent="0.3">
      <c r="A130" s="1338"/>
      <c r="B130" s="1522" t="s">
        <v>1665</v>
      </c>
      <c r="C130" s="1438"/>
      <c r="D130" s="1399"/>
      <c r="E130" s="1400"/>
      <c r="F130" s="1516"/>
      <c r="G130" s="1399"/>
      <c r="H130" s="1399"/>
      <c r="I130" s="1399"/>
      <c r="J130" s="1399"/>
      <c r="K130" s="1399"/>
      <c r="L130" s="1399"/>
      <c r="M130" s="1399"/>
      <c r="N130" s="1399"/>
      <c r="O130" s="1399"/>
      <c r="P130" s="1400"/>
      <c r="Q130" s="1399"/>
      <c r="R130" s="1399"/>
      <c r="S130" s="1399"/>
      <c r="T130" s="1417"/>
      <c r="U130" s="1417"/>
      <c r="V130" s="1417"/>
      <c r="W130" s="1417"/>
      <c r="X130" s="1417"/>
      <c r="Y130" s="1417"/>
      <c r="Z130" s="1417"/>
      <c r="AA130" s="1417"/>
      <c r="AB130" s="1417"/>
      <c r="AC130" s="1420"/>
      <c r="AD130" s="1400"/>
      <c r="AE130" s="1399"/>
      <c r="AF130" s="1399"/>
      <c r="AG130" s="1399">
        <v>1</v>
      </c>
      <c r="AH130" s="1399"/>
      <c r="AI130" s="1399"/>
      <c r="AJ130" s="1399"/>
      <c r="AK130" s="1399"/>
      <c r="AL130" s="1399"/>
      <c r="AM130" s="1399"/>
      <c r="AN130" s="1399"/>
      <c r="AO130" s="1420"/>
      <c r="AP130" s="1432"/>
      <c r="AQ130" s="1433"/>
      <c r="AR130" s="1433"/>
      <c r="AS130" s="1433"/>
      <c r="AT130" s="1433"/>
      <c r="AU130" s="1433"/>
      <c r="AV130" s="1433"/>
      <c r="AW130" s="1434"/>
      <c r="AX130" s="1434"/>
      <c r="AY130" s="1434"/>
      <c r="AZ130" s="1434"/>
      <c r="BA130" s="1435"/>
      <c r="BB130" s="1433"/>
      <c r="BC130" s="1436"/>
      <c r="BD130" s="1433"/>
      <c r="BE130" s="1433"/>
      <c r="BF130" s="1433"/>
      <c r="BG130" s="1436"/>
      <c r="BH130" s="1507"/>
      <c r="BI130" s="1433"/>
      <c r="BJ130" s="1433"/>
      <c r="BK130" s="1435"/>
      <c r="BL130" s="1432"/>
      <c r="BM130" s="1433"/>
      <c r="BN130" s="1433"/>
      <c r="BO130" s="1507"/>
      <c r="BP130" s="1436"/>
      <c r="BQ130" s="1433"/>
      <c r="BR130" s="1433"/>
      <c r="BS130" s="1433"/>
      <c r="BT130" s="1433"/>
      <c r="BU130" s="1433"/>
      <c r="BV130" s="1433"/>
      <c r="BW130" s="1433"/>
      <c r="BX130" s="1433"/>
      <c r="BY130" s="1433"/>
      <c r="BZ130" s="1433"/>
      <c r="CA130" s="1433"/>
      <c r="CB130" s="1433"/>
      <c r="CC130" s="1433"/>
      <c r="CD130" s="1435"/>
      <c r="CE130" s="1432"/>
      <c r="CF130" s="1433"/>
      <c r="CG130" s="1433"/>
      <c r="CH130" s="1433"/>
      <c r="CI130" s="1433"/>
      <c r="CJ130" s="1433"/>
      <c r="CK130" s="1433"/>
      <c r="CL130" s="1433"/>
      <c r="CM130" s="1433"/>
      <c r="CN130" s="1433"/>
      <c r="CO130" s="1435"/>
      <c r="CP130" s="1432"/>
      <c r="CQ130" s="1399"/>
      <c r="CR130" s="1399"/>
      <c r="CS130" s="1417"/>
      <c r="CT130" s="1399"/>
      <c r="CU130" s="1399"/>
      <c r="CV130" s="1507"/>
      <c r="CW130" s="1399"/>
      <c r="CX130" s="1399"/>
      <c r="CY130" s="1399"/>
      <c r="CZ130" s="1399"/>
      <c r="DA130" s="1399"/>
      <c r="DB130" s="1431"/>
      <c r="DC130" s="1399"/>
      <c r="DD130" s="1399"/>
      <c r="DE130" s="1399"/>
      <c r="DF130" s="1399"/>
      <c r="DG130" s="1399"/>
      <c r="DH130" s="1417"/>
      <c r="DI130" s="1417"/>
      <c r="DJ130" s="1417"/>
      <c r="DK130" s="1417"/>
      <c r="DL130" s="1417"/>
      <c r="DM130" s="1417"/>
      <c r="DN130" s="1420"/>
      <c r="DO130" s="1431"/>
      <c r="DP130" s="1399"/>
      <c r="DQ130" s="1399"/>
      <c r="DR130" s="1564"/>
      <c r="DS130" s="1399"/>
      <c r="DT130" s="1399"/>
      <c r="DU130" s="1399"/>
      <c r="DV130" s="1399"/>
      <c r="DW130" s="1399"/>
      <c r="DX130" s="1399"/>
      <c r="DY130" s="1399"/>
      <c r="DZ130" s="1399"/>
      <c r="EA130" s="1399"/>
      <c r="EB130" s="1399"/>
      <c r="EC130" s="1399"/>
      <c r="ED130" s="1392"/>
      <c r="EE130" s="1431"/>
      <c r="EF130" s="1430"/>
      <c r="EG130" s="1399"/>
      <c r="EH130" s="1399"/>
      <c r="EI130" s="1399"/>
      <c r="EJ130" s="1455"/>
      <c r="EK130" s="1399"/>
      <c r="EL130" s="1399"/>
      <c r="EM130" s="1399"/>
      <c r="EN130" s="1399"/>
      <c r="EO130" s="1417"/>
      <c r="EP130" s="1417"/>
      <c r="EQ130" s="1399"/>
      <c r="ER130" s="1346"/>
      <c r="ES130" s="1399"/>
      <c r="ET130" s="1399"/>
      <c r="EU130" s="1504"/>
      <c r="EV130" s="1504"/>
      <c r="EW130" s="1399"/>
      <c r="EX130" s="1399"/>
      <c r="EY130" s="1399"/>
      <c r="EZ130" s="1417"/>
      <c r="FA130" s="1417"/>
      <c r="FB130" s="1417"/>
      <c r="FC130" s="1434"/>
      <c r="FD130" s="1432"/>
      <c r="FE130" s="1433"/>
      <c r="FF130" s="218">
        <f>SUM(D130+M130+Q130+AG130+AJ130+AM130+AR130+AU130+AZ130+BC130+BF130+BI130+BN130+BR130+CA130+CF130+CI130+CL130+CQ130+CT130+CW130+DB130+DG130+DJ130+DO130+DS130+DZ130+EC130+EF130+EI130+ER130+EW130)</f>
        <v>1</v>
      </c>
      <c r="FG130" s="396">
        <f t="shared" si="21"/>
        <v>0</v>
      </c>
      <c r="FH130" s="396">
        <f t="shared" si="22"/>
        <v>0</v>
      </c>
      <c r="FI130" s="396">
        <f t="shared" si="23"/>
        <v>0</v>
      </c>
      <c r="FJ130" s="396">
        <f t="shared" si="24"/>
        <v>0</v>
      </c>
      <c r="FK130" s="396">
        <f t="shared" si="25"/>
        <v>0</v>
      </c>
      <c r="FL130" s="1291">
        <f t="shared" si="26"/>
        <v>1</v>
      </c>
      <c r="FM130" s="1347"/>
      <c r="FN130" s="1347"/>
      <c r="FO130" s="1347"/>
      <c r="FP130" s="1347"/>
      <c r="FQ130" s="1347"/>
      <c r="FR130" s="1347"/>
      <c r="FS130" s="1347"/>
      <c r="FT130" s="1347"/>
      <c r="FU130" s="1347"/>
      <c r="FV130" s="1347"/>
      <c r="FW130" s="1347"/>
    </row>
    <row r="131" spans="1:179" ht="15.75" x14ac:dyDescent="0.25">
      <c r="B131" s="1964" t="s">
        <v>7</v>
      </c>
      <c r="C131" s="1439">
        <f t="shared" ref="C131:AI131" si="36">SUM(C4:C130)</f>
        <v>25</v>
      </c>
      <c r="D131" s="722">
        <f t="shared" si="36"/>
        <v>9</v>
      </c>
      <c r="E131" s="722">
        <f t="shared" si="36"/>
        <v>4</v>
      </c>
      <c r="F131" s="722"/>
      <c r="G131" s="722">
        <f t="shared" si="36"/>
        <v>8</v>
      </c>
      <c r="H131" s="722">
        <f t="shared" si="36"/>
        <v>6</v>
      </c>
      <c r="I131" s="722">
        <f t="shared" si="36"/>
        <v>6</v>
      </c>
      <c r="J131" s="722">
        <f t="shared" si="36"/>
        <v>6</v>
      </c>
      <c r="K131" s="722">
        <f t="shared" si="36"/>
        <v>6</v>
      </c>
      <c r="L131" s="722">
        <f t="shared" si="36"/>
        <v>0</v>
      </c>
      <c r="M131" s="722">
        <f t="shared" si="36"/>
        <v>13</v>
      </c>
      <c r="N131" s="722">
        <f t="shared" si="36"/>
        <v>10</v>
      </c>
      <c r="O131" s="722">
        <f t="shared" si="36"/>
        <v>7</v>
      </c>
      <c r="P131" s="722">
        <f t="shared" si="36"/>
        <v>41</v>
      </c>
      <c r="Q131" s="722">
        <f t="shared" si="36"/>
        <v>21</v>
      </c>
      <c r="R131" s="722">
        <f t="shared" si="36"/>
        <v>13</v>
      </c>
      <c r="S131" s="722">
        <f t="shared" si="36"/>
        <v>14</v>
      </c>
      <c r="T131" s="722">
        <f t="shared" si="36"/>
        <v>31</v>
      </c>
      <c r="U131" s="722">
        <f t="shared" si="36"/>
        <v>31</v>
      </c>
      <c r="V131" s="722">
        <f t="shared" si="36"/>
        <v>31</v>
      </c>
      <c r="W131" s="722">
        <f t="shared" si="36"/>
        <v>31</v>
      </c>
      <c r="X131" s="722">
        <f t="shared" si="36"/>
        <v>31</v>
      </c>
      <c r="Y131" s="722">
        <f t="shared" si="36"/>
        <v>31</v>
      </c>
      <c r="Z131" s="722">
        <f t="shared" si="36"/>
        <v>31</v>
      </c>
      <c r="AA131" s="722">
        <f t="shared" si="36"/>
        <v>31</v>
      </c>
      <c r="AB131" s="722">
        <f t="shared" si="36"/>
        <v>9</v>
      </c>
      <c r="AC131" s="1349">
        <f t="shared" si="36"/>
        <v>9</v>
      </c>
      <c r="AD131" s="779">
        <f t="shared" si="36"/>
        <v>21</v>
      </c>
      <c r="AE131" s="722">
        <f t="shared" si="36"/>
        <v>13</v>
      </c>
      <c r="AF131" s="722">
        <f t="shared" si="36"/>
        <v>28</v>
      </c>
      <c r="AG131" s="722">
        <f t="shared" si="36"/>
        <v>29</v>
      </c>
      <c r="AH131" s="722">
        <f t="shared" si="36"/>
        <v>18</v>
      </c>
      <c r="AI131" s="722">
        <f t="shared" si="36"/>
        <v>18</v>
      </c>
      <c r="AJ131" s="722">
        <f t="shared" ref="AJ131:BP131" si="37">SUM(AJ4:AJ130)</f>
        <v>20</v>
      </c>
      <c r="AK131" s="722">
        <f t="shared" si="37"/>
        <v>9</v>
      </c>
      <c r="AL131" s="722">
        <f t="shared" si="37"/>
        <v>5</v>
      </c>
      <c r="AM131" s="722">
        <f t="shared" si="37"/>
        <v>25</v>
      </c>
      <c r="AN131" s="722">
        <f t="shared" si="37"/>
        <v>14</v>
      </c>
      <c r="AO131" s="1349">
        <f t="shared" si="37"/>
        <v>23</v>
      </c>
      <c r="AP131" s="779">
        <f t="shared" si="37"/>
        <v>0</v>
      </c>
      <c r="AQ131" s="722">
        <f t="shared" si="37"/>
        <v>17</v>
      </c>
      <c r="AR131" s="722">
        <f t="shared" si="37"/>
        <v>16</v>
      </c>
      <c r="AS131" s="722">
        <f t="shared" si="37"/>
        <v>20</v>
      </c>
      <c r="AT131" s="722">
        <f t="shared" si="37"/>
        <v>19</v>
      </c>
      <c r="AU131" s="722">
        <f t="shared" si="37"/>
        <v>22</v>
      </c>
      <c r="AV131" s="722">
        <f t="shared" si="37"/>
        <v>18</v>
      </c>
      <c r="AW131" s="722">
        <f t="shared" si="37"/>
        <v>20</v>
      </c>
      <c r="AX131" s="722">
        <f t="shared" si="37"/>
        <v>17</v>
      </c>
      <c r="AY131" s="722">
        <f t="shared" si="37"/>
        <v>25</v>
      </c>
      <c r="AZ131" s="722">
        <f>SUM(AZ4:AZ130)</f>
        <v>0</v>
      </c>
      <c r="BA131" s="1349">
        <f t="shared" si="37"/>
        <v>17</v>
      </c>
      <c r="BB131" s="779">
        <f t="shared" si="37"/>
        <v>10</v>
      </c>
      <c r="BC131" s="722">
        <f t="shared" si="37"/>
        <v>25</v>
      </c>
      <c r="BD131" s="722">
        <f t="shared" si="37"/>
        <v>24</v>
      </c>
      <c r="BE131" s="722">
        <f t="shared" si="37"/>
        <v>21</v>
      </c>
      <c r="BF131" s="722">
        <f t="shared" si="37"/>
        <v>14</v>
      </c>
      <c r="BG131" s="722">
        <f t="shared" si="37"/>
        <v>0</v>
      </c>
      <c r="BH131" s="722">
        <f t="shared" si="37"/>
        <v>65</v>
      </c>
      <c r="BI131" s="722">
        <f t="shared" si="37"/>
        <v>15</v>
      </c>
      <c r="BJ131" s="722">
        <f t="shared" si="37"/>
        <v>10</v>
      </c>
      <c r="BK131" s="1349">
        <f t="shared" si="37"/>
        <v>15</v>
      </c>
      <c r="BL131" s="779">
        <f t="shared" si="37"/>
        <v>11</v>
      </c>
      <c r="BM131" s="722">
        <f t="shared" si="37"/>
        <v>22</v>
      </c>
      <c r="BN131" s="722">
        <f t="shared" si="37"/>
        <v>30</v>
      </c>
      <c r="BO131" s="722">
        <f t="shared" si="37"/>
        <v>74</v>
      </c>
      <c r="BP131" s="722">
        <f t="shared" si="37"/>
        <v>20</v>
      </c>
      <c r="BQ131" s="722">
        <f t="shared" ref="BQ131:CT131" si="38">SUM(BQ4:BQ130)</f>
        <v>32</v>
      </c>
      <c r="BR131" s="722">
        <f t="shared" si="38"/>
        <v>23</v>
      </c>
      <c r="BS131" s="722">
        <f t="shared" si="38"/>
        <v>0</v>
      </c>
      <c r="BT131" s="722">
        <f t="shared" si="38"/>
        <v>0</v>
      </c>
      <c r="BU131" s="722">
        <f t="shared" si="38"/>
        <v>13</v>
      </c>
      <c r="BV131" s="722">
        <f t="shared" si="38"/>
        <v>13</v>
      </c>
      <c r="BW131" s="722">
        <f t="shared" si="38"/>
        <v>13</v>
      </c>
      <c r="BX131" s="722">
        <f t="shared" si="38"/>
        <v>13</v>
      </c>
      <c r="BY131" s="722">
        <f t="shared" si="38"/>
        <v>13</v>
      </c>
      <c r="BZ131" s="722">
        <f t="shared" si="38"/>
        <v>13</v>
      </c>
      <c r="CA131" s="722">
        <f t="shared" si="38"/>
        <v>22</v>
      </c>
      <c r="CB131" s="722">
        <f t="shared" si="38"/>
        <v>9</v>
      </c>
      <c r="CC131" s="722">
        <f t="shared" si="38"/>
        <v>0</v>
      </c>
      <c r="CD131" s="1349">
        <f t="shared" si="38"/>
        <v>19</v>
      </c>
      <c r="CE131" s="779">
        <f t="shared" si="38"/>
        <v>24</v>
      </c>
      <c r="CF131" s="722">
        <f t="shared" si="38"/>
        <v>18</v>
      </c>
      <c r="CG131" s="722">
        <f t="shared" si="38"/>
        <v>17</v>
      </c>
      <c r="CH131" s="722">
        <f t="shared" si="38"/>
        <v>23</v>
      </c>
      <c r="CI131" s="722">
        <f t="shared" si="38"/>
        <v>22</v>
      </c>
      <c r="CJ131" s="722">
        <f t="shared" si="38"/>
        <v>16</v>
      </c>
      <c r="CK131" s="722">
        <f t="shared" si="38"/>
        <v>13</v>
      </c>
      <c r="CL131" s="722">
        <f t="shared" si="38"/>
        <v>30</v>
      </c>
      <c r="CM131" s="722">
        <f t="shared" si="38"/>
        <v>23</v>
      </c>
      <c r="CN131" s="722">
        <f t="shared" si="38"/>
        <v>18</v>
      </c>
      <c r="CO131" s="722">
        <f t="shared" si="38"/>
        <v>21</v>
      </c>
      <c r="CP131" s="722">
        <f t="shared" si="38"/>
        <v>15</v>
      </c>
      <c r="CQ131" s="722">
        <f t="shared" si="38"/>
        <v>29</v>
      </c>
      <c r="CR131" s="722">
        <f t="shared" si="38"/>
        <v>16</v>
      </c>
      <c r="CS131" s="722">
        <f t="shared" si="38"/>
        <v>14</v>
      </c>
      <c r="CT131" s="722">
        <f t="shared" si="38"/>
        <v>24</v>
      </c>
      <c r="CU131" s="722">
        <f t="shared" ref="CU131:EA131" si="39">SUM(CU4:CU130)</f>
        <v>22</v>
      </c>
      <c r="CV131" s="722">
        <f t="shared" si="39"/>
        <v>0</v>
      </c>
      <c r="CW131" s="722">
        <f t="shared" si="39"/>
        <v>28</v>
      </c>
      <c r="CX131" s="722">
        <f t="shared" si="39"/>
        <v>16</v>
      </c>
      <c r="CY131" s="722">
        <f t="shared" si="39"/>
        <v>39</v>
      </c>
      <c r="CZ131" s="722">
        <f t="shared" si="39"/>
        <v>15</v>
      </c>
      <c r="DA131" s="1349">
        <f t="shared" si="39"/>
        <v>21</v>
      </c>
      <c r="DB131" s="779">
        <f t="shared" si="39"/>
        <v>17</v>
      </c>
      <c r="DC131" s="722">
        <f t="shared" si="39"/>
        <v>20</v>
      </c>
      <c r="DD131" s="722">
        <f t="shared" si="39"/>
        <v>25</v>
      </c>
      <c r="DE131" s="722">
        <f t="shared" si="39"/>
        <v>12</v>
      </c>
      <c r="DF131" s="722">
        <f t="shared" si="39"/>
        <v>14</v>
      </c>
      <c r="DG131" s="722">
        <f t="shared" si="39"/>
        <v>22</v>
      </c>
      <c r="DH131" s="722">
        <f t="shared" si="39"/>
        <v>10</v>
      </c>
      <c r="DI131" s="722">
        <f t="shared" si="39"/>
        <v>16</v>
      </c>
      <c r="DJ131" s="722">
        <f t="shared" si="39"/>
        <v>20</v>
      </c>
      <c r="DK131" s="722">
        <f t="shared" si="39"/>
        <v>20</v>
      </c>
      <c r="DL131" s="722">
        <f t="shared" si="39"/>
        <v>23</v>
      </c>
      <c r="DM131" s="722">
        <f t="shared" si="39"/>
        <v>23</v>
      </c>
      <c r="DN131" s="1349">
        <f t="shared" si="39"/>
        <v>14</v>
      </c>
      <c r="DO131" s="779">
        <f t="shared" si="39"/>
        <v>11</v>
      </c>
      <c r="DP131" s="722">
        <f t="shared" si="39"/>
        <v>17</v>
      </c>
      <c r="DQ131" s="722">
        <f t="shared" si="39"/>
        <v>14</v>
      </c>
      <c r="DR131" s="722">
        <f t="shared" si="39"/>
        <v>3</v>
      </c>
      <c r="DS131" s="722">
        <f t="shared" si="39"/>
        <v>10</v>
      </c>
      <c r="DT131" s="722">
        <f t="shared" si="39"/>
        <v>16</v>
      </c>
      <c r="DU131" s="722">
        <f t="shared" si="39"/>
        <v>30</v>
      </c>
      <c r="DV131" s="722">
        <f t="shared" si="39"/>
        <v>39</v>
      </c>
      <c r="DW131" s="722">
        <f t="shared" si="39"/>
        <v>39</v>
      </c>
      <c r="DX131" s="722">
        <f t="shared" si="39"/>
        <v>39</v>
      </c>
      <c r="DY131" s="722">
        <f t="shared" si="39"/>
        <v>4</v>
      </c>
      <c r="DZ131" s="722">
        <f t="shared" si="39"/>
        <v>13</v>
      </c>
      <c r="EA131" s="722">
        <f t="shared" si="39"/>
        <v>11</v>
      </c>
      <c r="EB131" s="722">
        <f t="shared" ref="EB131:FD131" si="40">SUM(EB4:EB130)</f>
        <v>12</v>
      </c>
      <c r="EC131" s="722">
        <f t="shared" si="40"/>
        <v>10</v>
      </c>
      <c r="ED131" s="1349">
        <f t="shared" si="40"/>
        <v>10</v>
      </c>
      <c r="EE131" s="779">
        <f t="shared" si="40"/>
        <v>20</v>
      </c>
      <c r="EF131" s="722">
        <f t="shared" si="40"/>
        <v>18</v>
      </c>
      <c r="EG131" s="722">
        <f t="shared" si="40"/>
        <v>7</v>
      </c>
      <c r="EH131" s="722">
        <f t="shared" si="40"/>
        <v>15</v>
      </c>
      <c r="EI131" s="722">
        <f t="shared" si="40"/>
        <v>16</v>
      </c>
      <c r="EJ131" s="722">
        <f t="shared" si="40"/>
        <v>0</v>
      </c>
      <c r="EK131" s="1226">
        <f t="shared" si="40"/>
        <v>0</v>
      </c>
      <c r="EL131" s="1226">
        <f t="shared" si="40"/>
        <v>16</v>
      </c>
      <c r="EM131" s="1548">
        <f t="shared" si="40"/>
        <v>14</v>
      </c>
      <c r="EN131" s="1548">
        <f t="shared" si="40"/>
        <v>14</v>
      </c>
      <c r="EO131" s="1548">
        <f t="shared" si="40"/>
        <v>14</v>
      </c>
      <c r="EP131" s="1548">
        <f t="shared" si="40"/>
        <v>14</v>
      </c>
      <c r="EQ131" s="1548">
        <f t="shared" si="40"/>
        <v>14</v>
      </c>
      <c r="ER131" s="1548">
        <f t="shared" si="40"/>
        <v>13</v>
      </c>
      <c r="ES131" s="1548">
        <f t="shared" si="40"/>
        <v>8</v>
      </c>
      <c r="ET131" s="1549">
        <f t="shared" si="40"/>
        <v>0</v>
      </c>
      <c r="EU131" s="1549">
        <f t="shared" si="40"/>
        <v>5</v>
      </c>
      <c r="EV131" s="1549">
        <f t="shared" si="40"/>
        <v>8</v>
      </c>
      <c r="EW131" s="722">
        <f t="shared" si="40"/>
        <v>16</v>
      </c>
      <c r="EX131" s="722">
        <f t="shared" si="40"/>
        <v>11</v>
      </c>
      <c r="EY131" s="722">
        <f t="shared" si="40"/>
        <v>13</v>
      </c>
      <c r="EZ131" s="722">
        <f t="shared" si="40"/>
        <v>13</v>
      </c>
      <c r="FA131" s="722">
        <f t="shared" si="40"/>
        <v>13</v>
      </c>
      <c r="FB131" s="722">
        <f t="shared" si="40"/>
        <v>13</v>
      </c>
      <c r="FC131" s="1381">
        <f t="shared" si="40"/>
        <v>13</v>
      </c>
      <c r="FD131" s="1382">
        <f t="shared" si="40"/>
        <v>13</v>
      </c>
      <c r="FE131" s="1226">
        <f>SUM(FE4:FE130)</f>
        <v>13</v>
      </c>
      <c r="FF131" s="1323">
        <f>SUM(FF4:FF130)</f>
        <v>600</v>
      </c>
      <c r="FG131" s="1324">
        <f t="shared" ref="FG131:FL131" si="41">SUM(SUM(FG4:FG130))</f>
        <v>539</v>
      </c>
      <c r="FH131" s="1324">
        <f t="shared" si="41"/>
        <v>708</v>
      </c>
      <c r="FI131" s="1324">
        <f t="shared" si="41"/>
        <v>221</v>
      </c>
      <c r="FJ131" s="1324">
        <f t="shared" si="41"/>
        <v>0</v>
      </c>
      <c r="FK131" s="1324">
        <f t="shared" si="41"/>
        <v>674</v>
      </c>
      <c r="FL131" s="1291">
        <f t="shared" si="41"/>
        <v>2742</v>
      </c>
      <c r="FM131" s="149">
        <f t="shared" ref="FM131:FU131" si="42">SUM(FM4:FM130)</f>
        <v>2</v>
      </c>
      <c r="FN131" s="121">
        <f t="shared" si="42"/>
        <v>7</v>
      </c>
      <c r="FO131" s="121">
        <f t="shared" si="42"/>
        <v>11</v>
      </c>
      <c r="FP131" s="121">
        <f t="shared" si="42"/>
        <v>27</v>
      </c>
      <c r="FQ131" s="121">
        <f t="shared" si="42"/>
        <v>26</v>
      </c>
      <c r="FR131" s="121">
        <f t="shared" si="42"/>
        <v>17</v>
      </c>
      <c r="FS131" s="121">
        <f t="shared" si="42"/>
        <v>10</v>
      </c>
      <c r="FT131" s="121">
        <f t="shared" si="42"/>
        <v>3</v>
      </c>
      <c r="FU131" s="121">
        <f t="shared" si="42"/>
        <v>2</v>
      </c>
      <c r="FV131" s="121">
        <f>SUM(FV4:FV130)</f>
        <v>2</v>
      </c>
      <c r="FW131" s="121">
        <f>SUM(FW4:FW130)</f>
        <v>1</v>
      </c>
    </row>
    <row r="132" spans="1:179" x14ac:dyDescent="0.2">
      <c r="B132" s="1965"/>
      <c r="C132" s="1886">
        <f>SUM(C131:F131)</f>
        <v>38</v>
      </c>
      <c r="D132" s="1861"/>
      <c r="E132" s="1861"/>
      <c r="F132" s="1862"/>
      <c r="G132" s="1860">
        <f>SUM(G131:L131)</f>
        <v>32</v>
      </c>
      <c r="H132" s="1861"/>
      <c r="I132" s="1861"/>
      <c r="J132" s="1861"/>
      <c r="K132" s="1861"/>
      <c r="L132" s="1862"/>
      <c r="M132" s="1860">
        <f>SUM(M131:P131)</f>
        <v>71</v>
      </c>
      <c r="N132" s="1861"/>
      <c r="O132" s="1861"/>
      <c r="P132" s="1862"/>
      <c r="Q132" s="1937">
        <f>SUM(Q131:U131)</f>
        <v>110</v>
      </c>
      <c r="R132" s="1937"/>
      <c r="S132" s="1937"/>
      <c r="T132" s="1937"/>
      <c r="U132" s="1937"/>
      <c r="V132" s="1860">
        <f>SUM(V131:AC131)</f>
        <v>204</v>
      </c>
      <c r="W132" s="1861"/>
      <c r="X132" s="1861"/>
      <c r="Y132" s="1861"/>
      <c r="Z132" s="1861"/>
      <c r="AA132" s="1861"/>
      <c r="AB132" s="1861"/>
      <c r="AC132" s="1992"/>
      <c r="AD132" s="1886">
        <f>SUM(AD131:AF131)</f>
        <v>62</v>
      </c>
      <c r="AE132" s="1861"/>
      <c r="AF132" s="1862"/>
      <c r="AG132" s="1692">
        <f>SUM(AG131:AI131)</f>
        <v>65</v>
      </c>
      <c r="AH132" s="1692"/>
      <c r="AI132" s="1692"/>
      <c r="AJ132" s="1692">
        <f>SUM(AJ131:AM131)</f>
        <v>59</v>
      </c>
      <c r="AK132" s="1692"/>
      <c r="AL132" s="1692"/>
      <c r="AM132" s="1692">
        <f>SUM(AN131:AO131)</f>
        <v>37</v>
      </c>
      <c r="AN132" s="1692"/>
      <c r="AO132" s="1970"/>
      <c r="AP132" s="1978">
        <f>SUM(AP131:AQ131)</f>
        <v>17</v>
      </c>
      <c r="AQ132" s="1692"/>
      <c r="AR132" s="1692">
        <f>SUM(AR131:AT131)</f>
        <v>55</v>
      </c>
      <c r="AS132" s="1692"/>
      <c r="AT132" s="1692"/>
      <c r="AU132" s="1829">
        <f>SUM(AU131:AW131)</f>
        <v>60</v>
      </c>
      <c r="AV132" s="1791"/>
      <c r="AW132" s="1780"/>
      <c r="AX132" s="1692">
        <f>SUM(AX131:AY131)</f>
        <v>42</v>
      </c>
      <c r="AY132" s="1692"/>
      <c r="AZ132" s="1692">
        <f>SUM(BA131:BB131)</f>
        <v>27</v>
      </c>
      <c r="BA132" s="1692"/>
      <c r="BB132" s="1692"/>
      <c r="BC132" s="1829">
        <f>SUM(BC131:BE131)</f>
        <v>70</v>
      </c>
      <c r="BD132" s="1791"/>
      <c r="BE132" s="1780"/>
      <c r="BF132" s="1829">
        <f>SUM(BF131:BH131)</f>
        <v>79</v>
      </c>
      <c r="BG132" s="1791"/>
      <c r="BH132" s="1780"/>
      <c r="BI132" s="1829">
        <f>SUM(BI131:BK131)</f>
        <v>40</v>
      </c>
      <c r="BJ132" s="1791"/>
      <c r="BK132" s="1956"/>
      <c r="BL132" s="1978">
        <f>SUM(BL131:BM131)</f>
        <v>33</v>
      </c>
      <c r="BM132" s="1692"/>
      <c r="BN132" s="1692">
        <f>SUM(BN131:BQ131)</f>
        <v>156</v>
      </c>
      <c r="BO132" s="1692"/>
      <c r="BP132" s="1692"/>
      <c r="BQ132" s="1692"/>
      <c r="BR132" s="1829">
        <f>SUM(BR131:BU131)</f>
        <v>36</v>
      </c>
      <c r="BS132" s="1791"/>
      <c r="BT132" s="1791"/>
      <c r="BU132" s="1780"/>
      <c r="BV132" s="1829">
        <f>SUM(BV131:CC131)</f>
        <v>96</v>
      </c>
      <c r="BW132" s="1791"/>
      <c r="BX132" s="1791"/>
      <c r="BY132" s="1791"/>
      <c r="BZ132" s="1791"/>
      <c r="CA132" s="1791"/>
      <c r="CB132" s="1791"/>
      <c r="CC132" s="1780"/>
      <c r="CD132" s="1692">
        <f>SUM(CD131:CE131)</f>
        <v>43</v>
      </c>
      <c r="CE132" s="1692"/>
      <c r="CF132" s="1692">
        <f>SUM(CF131:CH131)</f>
        <v>58</v>
      </c>
      <c r="CG132" s="1692"/>
      <c r="CH132" s="1692"/>
      <c r="CI132" s="1692">
        <f>SUM(CI131:CK131)</f>
        <v>51</v>
      </c>
      <c r="CJ132" s="1692"/>
      <c r="CK132" s="1692"/>
      <c r="CL132" s="1692">
        <f>SUM(CL131:CN131)</f>
        <v>71</v>
      </c>
      <c r="CM132" s="1692"/>
      <c r="CN132" s="1692"/>
      <c r="CO132" s="1692">
        <f>SUM(CO131:CP131)</f>
        <v>36</v>
      </c>
      <c r="CP132" s="1692"/>
      <c r="CQ132" s="1692">
        <f>SUM(CQ131:CS131)</f>
        <v>59</v>
      </c>
      <c r="CR132" s="1692"/>
      <c r="CS132" s="1692"/>
      <c r="CT132" s="1788">
        <f>SUM(CT131:CV131)</f>
        <v>46</v>
      </c>
      <c r="CU132" s="1788"/>
      <c r="CV132" s="1788"/>
      <c r="CW132" s="1788">
        <f>SUM(CW131:CY131)</f>
        <v>83</v>
      </c>
      <c r="CX132" s="1788"/>
      <c r="CY132" s="1788"/>
      <c r="CZ132" s="1829">
        <f>SUM(CZ131:DA131)</f>
        <v>36</v>
      </c>
      <c r="DA132" s="1956"/>
      <c r="DB132" s="1973">
        <f>SUM(DB131:DD131)</f>
        <v>62</v>
      </c>
      <c r="DC132" s="1791"/>
      <c r="DD132" s="1780"/>
      <c r="DE132" s="1827">
        <f>SUM(DE131:DF131)</f>
        <v>26</v>
      </c>
      <c r="DF132" s="1828"/>
      <c r="DG132" s="1788">
        <f>SUM(DG131:DI131)</f>
        <v>48</v>
      </c>
      <c r="DH132" s="1788"/>
      <c r="DI132" s="1788"/>
      <c r="DJ132" s="1788">
        <f>SUM(DJ131:DN131)</f>
        <v>100</v>
      </c>
      <c r="DK132" s="1788"/>
      <c r="DL132" s="1788"/>
      <c r="DM132" s="1788"/>
      <c r="DN132" s="1968"/>
      <c r="DO132" s="1973">
        <f>SUM(DO131:DR131)</f>
        <v>45</v>
      </c>
      <c r="DP132" s="1791"/>
      <c r="DQ132" s="1791"/>
      <c r="DR132" s="1780"/>
      <c r="DS132" s="1829">
        <f>SUM(DS131:DU131)</f>
        <v>56</v>
      </c>
      <c r="DT132" s="1791"/>
      <c r="DU132" s="1780"/>
      <c r="DV132" s="1829">
        <f>SUM(DV131:DY131)</f>
        <v>121</v>
      </c>
      <c r="DW132" s="1791"/>
      <c r="DX132" s="1791"/>
      <c r="DY132" s="1780"/>
      <c r="DZ132" s="1829">
        <f>SUM(DZ131:EB131)</f>
        <v>36</v>
      </c>
      <c r="EA132" s="1791"/>
      <c r="EB132" s="1780"/>
      <c r="EC132" s="1829">
        <f>SUM(EC131:EE131)</f>
        <v>40</v>
      </c>
      <c r="ED132" s="1791"/>
      <c r="EE132" s="1780"/>
      <c r="EF132" s="1692">
        <f>SUM(EF131:EH131)</f>
        <v>40</v>
      </c>
      <c r="EG132" s="1692"/>
      <c r="EH132" s="1692"/>
      <c r="EI132" s="1829">
        <f>SUM(EI131:EL131)</f>
        <v>32</v>
      </c>
      <c r="EJ132" s="1791"/>
      <c r="EK132" s="1791"/>
      <c r="EL132" s="1780"/>
      <c r="EM132" s="1829">
        <f>SUM(EM131:EV131)</f>
        <v>104</v>
      </c>
      <c r="EN132" s="1791"/>
      <c r="EO132" s="1791"/>
      <c r="EP132" s="1791"/>
      <c r="EQ132" s="1791"/>
      <c r="ER132" s="1791"/>
      <c r="ES132" s="1791"/>
      <c r="ET132" s="1791"/>
      <c r="EU132" s="1791"/>
      <c r="EV132" s="1780"/>
      <c r="EW132" s="1829">
        <f>SUM(EW131:FE131)</f>
        <v>118</v>
      </c>
      <c r="EX132" s="1791"/>
      <c r="EY132" s="1791"/>
      <c r="EZ132" s="1791"/>
      <c r="FA132" s="1791"/>
      <c r="FB132" s="1791"/>
      <c r="FC132" s="1791"/>
      <c r="FD132" s="1791"/>
      <c r="FE132" s="1956"/>
      <c r="FF132" s="56"/>
      <c r="FG132" s="10"/>
      <c r="FH132" s="10"/>
      <c r="FI132" s="10"/>
      <c r="FJ132" s="10"/>
      <c r="FK132" s="10"/>
      <c r="FL132" s="55"/>
      <c r="FM132" s="1331">
        <f>SUM(FM131*100)/FP133</f>
        <v>1.8518518518518519</v>
      </c>
      <c r="FN132" s="1331">
        <f>SUM(FN131*100)/FP133</f>
        <v>6.4814814814814818</v>
      </c>
      <c r="FO132" s="1331">
        <f>SUM(FO131*100)/FP133</f>
        <v>10.185185185185185</v>
      </c>
      <c r="FP132" s="1331">
        <f>SUM(FP131*100)/FP133</f>
        <v>25</v>
      </c>
      <c r="FQ132" s="1331">
        <f>SUM(FQ131*100)/FP133</f>
        <v>24.074074074074073</v>
      </c>
      <c r="FR132" s="1331">
        <f>SUM(FR131*100)/FP133</f>
        <v>15.74074074074074</v>
      </c>
      <c r="FS132" s="1331">
        <f>SUM(FS131*100)/FP133</f>
        <v>9.2592592592592595</v>
      </c>
      <c r="FT132" s="1331">
        <f>SUM(FT131*100)/FP133</f>
        <v>2.7777777777777777</v>
      </c>
      <c r="FU132" s="1331">
        <f>SUM(FU131*100)/FP133</f>
        <v>1.8518518518518519</v>
      </c>
      <c r="FV132" s="1331">
        <f>SUM(FV131*100)/FP133</f>
        <v>1.8518518518518519</v>
      </c>
      <c r="FW132" s="1331">
        <f>SUM(FW131*100)/FP133</f>
        <v>0.92592592592592593</v>
      </c>
    </row>
    <row r="133" spans="1:179" ht="13.5" thickBot="1" x14ac:dyDescent="0.25">
      <c r="B133" s="1315" t="s">
        <v>826</v>
      </c>
      <c r="C133" s="1876">
        <v>1</v>
      </c>
      <c r="D133" s="1878"/>
      <c r="E133" s="1878"/>
      <c r="F133" s="1879"/>
      <c r="G133" s="1877">
        <v>2</v>
      </c>
      <c r="H133" s="1878"/>
      <c r="I133" s="1878"/>
      <c r="J133" s="1878"/>
      <c r="K133" s="1878"/>
      <c r="L133" s="1879"/>
      <c r="M133" s="1877">
        <v>3</v>
      </c>
      <c r="N133" s="1878"/>
      <c r="O133" s="1878"/>
      <c r="P133" s="1879"/>
      <c r="Q133" s="1788">
        <v>4</v>
      </c>
      <c r="R133" s="1788"/>
      <c r="S133" s="1788"/>
      <c r="T133" s="1788"/>
      <c r="U133" s="1788"/>
      <c r="V133" s="1826">
        <v>5</v>
      </c>
      <c r="W133" s="1827"/>
      <c r="X133" s="1827"/>
      <c r="Y133" s="1827"/>
      <c r="Z133" s="1827"/>
      <c r="AA133" s="1827"/>
      <c r="AB133" s="1827"/>
      <c r="AC133" s="1955"/>
      <c r="AD133" s="1967">
        <v>6</v>
      </c>
      <c r="AE133" s="1827"/>
      <c r="AF133" s="1828"/>
      <c r="AG133" s="1788">
        <v>7</v>
      </c>
      <c r="AH133" s="1788"/>
      <c r="AI133" s="1788"/>
      <c r="AJ133" s="1788">
        <v>8</v>
      </c>
      <c r="AK133" s="1788"/>
      <c r="AL133" s="1788"/>
      <c r="AM133" s="1788">
        <v>9</v>
      </c>
      <c r="AN133" s="1788"/>
      <c r="AO133" s="1968"/>
      <c r="AP133" s="1983">
        <v>10</v>
      </c>
      <c r="AQ133" s="1788"/>
      <c r="AR133" s="1788">
        <v>11</v>
      </c>
      <c r="AS133" s="1788"/>
      <c r="AT133" s="1788"/>
      <c r="AU133" s="1826">
        <v>12</v>
      </c>
      <c r="AV133" s="1827"/>
      <c r="AW133" s="1828"/>
      <c r="AX133" s="1788">
        <v>13</v>
      </c>
      <c r="AY133" s="1788"/>
      <c r="AZ133" s="1788">
        <v>14</v>
      </c>
      <c r="BA133" s="1788"/>
      <c r="BB133" s="1788"/>
      <c r="BC133" s="1826">
        <v>15</v>
      </c>
      <c r="BD133" s="1827"/>
      <c r="BE133" s="1828"/>
      <c r="BF133" s="1826">
        <v>16</v>
      </c>
      <c r="BG133" s="1827"/>
      <c r="BH133" s="1828"/>
      <c r="BI133" s="1826">
        <v>17</v>
      </c>
      <c r="BJ133" s="1827"/>
      <c r="BK133" s="1955"/>
      <c r="BL133" s="1988">
        <v>18</v>
      </c>
      <c r="BM133" s="1989"/>
      <c r="BN133" s="1989">
        <v>19</v>
      </c>
      <c r="BO133" s="1989"/>
      <c r="BP133" s="1989"/>
      <c r="BQ133" s="1989"/>
      <c r="BR133" s="1990">
        <v>20</v>
      </c>
      <c r="BS133" s="1714"/>
      <c r="BT133" s="1714"/>
      <c r="BU133" s="1716"/>
      <c r="BV133" s="1990">
        <v>21</v>
      </c>
      <c r="BW133" s="1714"/>
      <c r="BX133" s="1714"/>
      <c r="BY133" s="1714"/>
      <c r="BZ133" s="1714"/>
      <c r="CA133" s="1714"/>
      <c r="CB133" s="1714"/>
      <c r="CC133" s="1716"/>
      <c r="CD133" s="1991">
        <v>22</v>
      </c>
      <c r="CE133" s="1991"/>
      <c r="CF133" s="1788">
        <v>23</v>
      </c>
      <c r="CG133" s="1788"/>
      <c r="CH133" s="1788"/>
      <c r="CI133" s="1788">
        <v>24</v>
      </c>
      <c r="CJ133" s="1788"/>
      <c r="CK133" s="1788"/>
      <c r="CL133" s="1788">
        <v>25</v>
      </c>
      <c r="CM133" s="1788"/>
      <c r="CN133" s="1788"/>
      <c r="CO133" s="1788">
        <v>26</v>
      </c>
      <c r="CP133" s="1788"/>
      <c r="CQ133" s="1788">
        <v>27</v>
      </c>
      <c r="CR133" s="1788"/>
      <c r="CS133" s="1788"/>
      <c r="CT133" s="1788">
        <v>28</v>
      </c>
      <c r="CU133" s="1788"/>
      <c r="CV133" s="1788"/>
      <c r="CW133" s="1788">
        <v>29</v>
      </c>
      <c r="CX133" s="1788"/>
      <c r="CY133" s="1788"/>
      <c r="CZ133" s="1826">
        <v>30</v>
      </c>
      <c r="DA133" s="1955"/>
      <c r="DB133" s="1967">
        <v>31</v>
      </c>
      <c r="DC133" s="1827"/>
      <c r="DD133" s="1828"/>
      <c r="DE133" s="1827">
        <v>32</v>
      </c>
      <c r="DF133" s="1828"/>
      <c r="DG133" s="1788">
        <v>33</v>
      </c>
      <c r="DH133" s="1788"/>
      <c r="DI133" s="1788"/>
      <c r="DJ133" s="1788">
        <v>34</v>
      </c>
      <c r="DK133" s="1788"/>
      <c r="DL133" s="1788"/>
      <c r="DM133" s="1788"/>
      <c r="DN133" s="1968"/>
      <c r="DO133" s="1967">
        <v>35</v>
      </c>
      <c r="DP133" s="1827"/>
      <c r="DQ133" s="1827"/>
      <c r="DR133" s="1828"/>
      <c r="DS133" s="1826">
        <v>36</v>
      </c>
      <c r="DT133" s="1827"/>
      <c r="DU133" s="1828"/>
      <c r="DV133" s="1826">
        <v>37</v>
      </c>
      <c r="DW133" s="1827"/>
      <c r="DX133" s="1827"/>
      <c r="DY133" s="1828"/>
      <c r="DZ133" s="1826">
        <v>38</v>
      </c>
      <c r="EA133" s="1827"/>
      <c r="EB133" s="1828"/>
      <c r="EC133" s="1826">
        <v>39</v>
      </c>
      <c r="ED133" s="1827"/>
      <c r="EE133" s="1828"/>
      <c r="EF133" s="1788">
        <v>40</v>
      </c>
      <c r="EG133" s="1788"/>
      <c r="EH133" s="1788"/>
      <c r="EI133" s="1826">
        <v>41</v>
      </c>
      <c r="EJ133" s="1827"/>
      <c r="EK133" s="1827"/>
      <c r="EL133" s="1828"/>
      <c r="EM133" s="1985">
        <v>42</v>
      </c>
      <c r="EN133" s="1986"/>
      <c r="EO133" s="1986"/>
      <c r="EP133" s="1986"/>
      <c r="EQ133" s="1986"/>
      <c r="ER133" s="1986"/>
      <c r="ES133" s="1986"/>
      <c r="ET133" s="1986"/>
      <c r="EU133" s="1986"/>
      <c r="EV133" s="1987"/>
      <c r="EW133" s="1826">
        <v>43</v>
      </c>
      <c r="EX133" s="1827"/>
      <c r="EY133" s="1827"/>
      <c r="EZ133" s="1827"/>
      <c r="FA133" s="1827"/>
      <c r="FB133" s="1827"/>
      <c r="FC133" s="1827"/>
      <c r="FD133" s="1827"/>
      <c r="FE133" s="1955"/>
      <c r="FF133" s="56"/>
      <c r="FG133" s="10"/>
      <c r="FH133" s="10"/>
      <c r="FI133" s="10"/>
      <c r="FJ133" s="10"/>
      <c r="FK133" s="10"/>
      <c r="FL133" s="651">
        <v>43</v>
      </c>
      <c r="FM133" s="1967" t="s">
        <v>1415</v>
      </c>
      <c r="FN133" s="1827"/>
      <c r="FO133" s="1828"/>
      <c r="FP133" s="1855">
        <f>SUM(FM131+FN131+FO131+FP131+FQ131+FR131+FS131+FT131+FU131+FV131+FW131)</f>
        <v>108</v>
      </c>
      <c r="FQ133" s="1857"/>
      <c r="FR133" s="1857"/>
      <c r="FS133" s="1857"/>
      <c r="FT133" s="1857"/>
      <c r="FU133" s="1857"/>
      <c r="FV133" s="1857"/>
      <c r="FW133" s="1857"/>
    </row>
    <row r="134" spans="1:179" x14ac:dyDescent="0.2">
      <c r="B134" s="1316" t="s">
        <v>495</v>
      </c>
      <c r="C134" s="1458">
        <v>1</v>
      </c>
      <c r="D134" s="1339">
        <v>1</v>
      </c>
      <c r="E134" s="1459">
        <v>1</v>
      </c>
      <c r="F134" s="1476"/>
      <c r="G134" s="1461">
        <v>1</v>
      </c>
      <c r="H134" s="1495">
        <v>1</v>
      </c>
      <c r="I134" s="1495">
        <v>2</v>
      </c>
      <c r="J134" s="1495">
        <v>3</v>
      </c>
      <c r="K134" s="1495">
        <v>4</v>
      </c>
      <c r="L134" s="1462"/>
      <c r="M134" s="1460">
        <v>2</v>
      </c>
      <c r="N134" s="1461">
        <v>2</v>
      </c>
      <c r="O134" s="1462">
        <v>2</v>
      </c>
      <c r="P134" s="1459">
        <v>2</v>
      </c>
      <c r="Q134" s="1460">
        <v>3</v>
      </c>
      <c r="R134" s="1461">
        <v>3</v>
      </c>
      <c r="S134" s="1462">
        <v>3</v>
      </c>
      <c r="T134" s="1479">
        <v>5</v>
      </c>
      <c r="U134" s="1496">
        <v>6</v>
      </c>
      <c r="V134" s="1496">
        <v>7</v>
      </c>
      <c r="W134" s="1496">
        <v>8</v>
      </c>
      <c r="X134" s="1496">
        <v>9</v>
      </c>
      <c r="Y134" s="1496">
        <v>10</v>
      </c>
      <c r="Z134" s="1496">
        <v>11</v>
      </c>
      <c r="AA134" s="1496">
        <v>12</v>
      </c>
      <c r="AB134" s="1461">
        <v>4</v>
      </c>
      <c r="AC134" s="1464">
        <v>4</v>
      </c>
      <c r="AD134" s="1459">
        <v>3</v>
      </c>
      <c r="AE134" s="1466">
        <v>5</v>
      </c>
      <c r="AF134" s="1467">
        <v>5</v>
      </c>
      <c r="AG134" s="1468">
        <v>4</v>
      </c>
      <c r="AH134" s="1466">
        <v>6</v>
      </c>
      <c r="AI134" s="1467">
        <v>6</v>
      </c>
      <c r="AJ134" s="1468">
        <v>5</v>
      </c>
      <c r="AK134" s="1466">
        <v>7</v>
      </c>
      <c r="AL134" s="1467">
        <v>7</v>
      </c>
      <c r="AM134" s="1468">
        <v>6</v>
      </c>
      <c r="AN134" s="1466">
        <v>8</v>
      </c>
      <c r="AO134" s="1464">
        <v>8</v>
      </c>
      <c r="AP134" s="1478"/>
      <c r="AQ134" s="1462">
        <v>9</v>
      </c>
      <c r="AR134" s="1460">
        <v>7</v>
      </c>
      <c r="AS134" s="1461">
        <v>9</v>
      </c>
      <c r="AT134" s="1462">
        <v>10</v>
      </c>
      <c r="AU134" s="1460">
        <v>8</v>
      </c>
      <c r="AV134" s="1461">
        <v>10</v>
      </c>
      <c r="AW134" s="1462">
        <v>11</v>
      </c>
      <c r="AX134" s="1461">
        <v>11</v>
      </c>
      <c r="AY134" s="1462">
        <v>12</v>
      </c>
      <c r="AZ134" s="1460"/>
      <c r="BA134" s="1470">
        <v>12</v>
      </c>
      <c r="BB134" s="1471">
        <v>13</v>
      </c>
      <c r="BC134" s="1468">
        <v>9</v>
      </c>
      <c r="BD134" s="1466">
        <v>13</v>
      </c>
      <c r="BE134" s="1467">
        <v>14</v>
      </c>
      <c r="BF134" s="1468">
        <v>10</v>
      </c>
      <c r="BG134" s="1466"/>
      <c r="BH134" s="1473">
        <v>4</v>
      </c>
      <c r="BI134" s="1468">
        <v>11</v>
      </c>
      <c r="BJ134" s="1499">
        <v>14</v>
      </c>
      <c r="BK134" s="1464">
        <v>15</v>
      </c>
      <c r="BL134" s="884">
        <v>15</v>
      </c>
      <c r="BM134" s="1510">
        <v>16</v>
      </c>
      <c r="BN134" s="933">
        <v>12</v>
      </c>
      <c r="BO134" s="1473">
        <v>5</v>
      </c>
      <c r="BP134" s="884">
        <v>16</v>
      </c>
      <c r="BQ134" s="1510">
        <v>17</v>
      </c>
      <c r="BR134" s="1518">
        <v>13</v>
      </c>
      <c r="BS134" s="1519"/>
      <c r="BT134" s="1510"/>
      <c r="BU134" s="1496">
        <v>13</v>
      </c>
      <c r="BV134" s="1496">
        <v>14</v>
      </c>
      <c r="BW134" s="1512">
        <v>15</v>
      </c>
      <c r="BX134" s="1512">
        <v>16</v>
      </c>
      <c r="BY134" s="1512">
        <v>17</v>
      </c>
      <c r="BZ134" s="1512">
        <v>18</v>
      </c>
      <c r="CA134" s="1518">
        <v>14</v>
      </c>
      <c r="CB134" s="1519">
        <v>17</v>
      </c>
      <c r="CC134" s="1510"/>
      <c r="CD134" s="1520">
        <v>18</v>
      </c>
      <c r="CE134" s="1471">
        <v>18</v>
      </c>
      <c r="CF134" s="1468">
        <v>15</v>
      </c>
      <c r="CG134" s="1466">
        <v>19</v>
      </c>
      <c r="CH134" s="1467">
        <v>19</v>
      </c>
      <c r="CI134" s="1468">
        <v>16</v>
      </c>
      <c r="CJ134" s="1466">
        <v>20</v>
      </c>
      <c r="CK134" s="1467">
        <v>20</v>
      </c>
      <c r="CL134" s="1485">
        <v>17</v>
      </c>
      <c r="CM134" s="1466">
        <v>21</v>
      </c>
      <c r="CN134" s="1467">
        <v>21</v>
      </c>
      <c r="CO134" s="1491">
        <v>22</v>
      </c>
      <c r="CP134" s="1471">
        <v>22</v>
      </c>
      <c r="CQ134" s="1485">
        <v>18</v>
      </c>
      <c r="CR134" s="1478">
        <v>23</v>
      </c>
      <c r="CS134" s="1486">
        <v>23</v>
      </c>
      <c r="CT134" s="1468">
        <v>19</v>
      </c>
      <c r="CU134" s="1478">
        <v>24</v>
      </c>
      <c r="CV134" s="1459">
        <v>6</v>
      </c>
      <c r="CW134" s="1468">
        <v>20</v>
      </c>
      <c r="CX134" s="1478">
        <v>25</v>
      </c>
      <c r="CY134" s="1467">
        <v>24</v>
      </c>
      <c r="CZ134" s="1478">
        <v>26</v>
      </c>
      <c r="DA134" s="1488">
        <v>25</v>
      </c>
      <c r="DB134" s="1528">
        <v>21</v>
      </c>
      <c r="DC134" s="1110">
        <v>27</v>
      </c>
      <c r="DD134" s="1541">
        <v>26</v>
      </c>
      <c r="DE134" s="1110">
        <v>28</v>
      </c>
      <c r="DF134" s="1541">
        <v>27</v>
      </c>
      <c r="DG134" s="1052">
        <v>22</v>
      </c>
      <c r="DH134" s="1110">
        <v>29</v>
      </c>
      <c r="DI134" s="1541">
        <v>28</v>
      </c>
      <c r="DJ134" s="1052">
        <v>23</v>
      </c>
      <c r="DK134" s="1110">
        <v>30</v>
      </c>
      <c r="DL134" s="1529">
        <v>19</v>
      </c>
      <c r="DM134" s="1444">
        <v>20</v>
      </c>
      <c r="DN134" s="1542">
        <v>29</v>
      </c>
      <c r="DO134" s="1528">
        <v>24</v>
      </c>
      <c r="DP134" s="1110">
        <v>31</v>
      </c>
      <c r="DQ134" s="1541">
        <v>30</v>
      </c>
      <c r="DR134" s="905">
        <v>7</v>
      </c>
      <c r="DS134" s="1052">
        <v>25</v>
      </c>
      <c r="DT134" s="1110">
        <v>32</v>
      </c>
      <c r="DU134" s="1543">
        <v>31</v>
      </c>
      <c r="DV134" s="1529">
        <v>21</v>
      </c>
      <c r="DW134" s="1529">
        <v>22</v>
      </c>
      <c r="DX134" s="1446">
        <v>23</v>
      </c>
      <c r="DY134" s="1531">
        <v>33</v>
      </c>
      <c r="DZ134" s="1052">
        <v>26</v>
      </c>
      <c r="EA134" s="1533">
        <v>34</v>
      </c>
      <c r="EB134" s="1532">
        <v>32</v>
      </c>
      <c r="EC134" s="1052">
        <v>27</v>
      </c>
      <c r="ED134" s="1531">
        <v>35</v>
      </c>
      <c r="EE134" s="1544">
        <v>33</v>
      </c>
      <c r="EF134" s="1052">
        <v>28</v>
      </c>
      <c r="EG134" s="1110">
        <v>36</v>
      </c>
      <c r="EH134" s="1541">
        <v>34</v>
      </c>
      <c r="EI134" s="1545">
        <v>29</v>
      </c>
      <c r="EJ134" s="1440">
        <v>8</v>
      </c>
      <c r="EK134" s="1546"/>
      <c r="EL134" s="1541">
        <v>35</v>
      </c>
      <c r="EM134" s="1480">
        <v>24</v>
      </c>
      <c r="EN134" s="1480">
        <v>25</v>
      </c>
      <c r="EO134" s="1480">
        <v>26</v>
      </c>
      <c r="EP134" s="1479">
        <v>27</v>
      </c>
      <c r="EQ134" s="1479">
        <v>28</v>
      </c>
      <c r="ER134" s="1468">
        <v>30</v>
      </c>
      <c r="ES134" s="1466">
        <v>37</v>
      </c>
      <c r="ET134" s="1467"/>
      <c r="EU134" s="1459">
        <v>9</v>
      </c>
      <c r="EV134" s="1459">
        <v>10</v>
      </c>
      <c r="EW134" s="1545">
        <v>31</v>
      </c>
      <c r="EX134" s="1541">
        <v>36</v>
      </c>
      <c r="EY134" s="1444">
        <v>29</v>
      </c>
      <c r="EZ134" s="1444">
        <v>30</v>
      </c>
      <c r="FA134" s="1444">
        <v>31</v>
      </c>
      <c r="FB134" s="1444">
        <v>32</v>
      </c>
      <c r="FC134" s="1547">
        <v>33</v>
      </c>
      <c r="FD134" s="1494">
        <v>34</v>
      </c>
      <c r="FE134" s="1547">
        <v>35</v>
      </c>
      <c r="FF134" s="1443">
        <v>31</v>
      </c>
      <c r="FG134" s="14">
        <v>37</v>
      </c>
      <c r="FH134" s="14">
        <v>36</v>
      </c>
      <c r="FI134" s="14">
        <v>7</v>
      </c>
      <c r="FJ134" s="14">
        <v>0</v>
      </c>
      <c r="FK134" s="14">
        <v>35</v>
      </c>
      <c r="FL134" s="1308">
        <f>FF134+FG134+FH134+FJ134+FK134</f>
        <v>139</v>
      </c>
      <c r="FM134" s="1202"/>
      <c r="FN134" s="1202"/>
    </row>
    <row r="135" spans="1:179" x14ac:dyDescent="0.2">
      <c r="B135" s="1317" t="s">
        <v>331</v>
      </c>
      <c r="C135" s="1282">
        <v>1</v>
      </c>
      <c r="D135" s="1282">
        <v>2</v>
      </c>
      <c r="E135" s="1282">
        <v>3</v>
      </c>
      <c r="F135" s="1282"/>
      <c r="G135" s="1282">
        <v>4</v>
      </c>
      <c r="H135" s="1282">
        <v>5</v>
      </c>
      <c r="I135" s="1282">
        <v>6</v>
      </c>
      <c r="J135" s="1282">
        <v>7</v>
      </c>
      <c r="K135" s="1282">
        <v>8</v>
      </c>
      <c r="L135" s="1282">
        <v>9</v>
      </c>
      <c r="M135" s="1282">
        <v>10</v>
      </c>
      <c r="N135" s="1282">
        <v>11</v>
      </c>
      <c r="O135" s="1282">
        <v>12</v>
      </c>
      <c r="P135" s="1282">
        <v>13</v>
      </c>
      <c r="Q135" s="1282">
        <v>14</v>
      </c>
      <c r="R135" s="1282">
        <v>15</v>
      </c>
      <c r="S135" s="1282">
        <v>16</v>
      </c>
      <c r="T135" s="1282">
        <v>17</v>
      </c>
      <c r="U135" s="1282">
        <v>18</v>
      </c>
      <c r="V135" s="1282">
        <v>19</v>
      </c>
      <c r="W135" s="1282">
        <v>20</v>
      </c>
      <c r="X135" s="1282">
        <v>21</v>
      </c>
      <c r="Y135" s="1282">
        <v>22</v>
      </c>
      <c r="Z135" s="1282">
        <v>23</v>
      </c>
      <c r="AA135" s="1282">
        <v>24</v>
      </c>
      <c r="AB135" s="1282">
        <v>25</v>
      </c>
      <c r="AC135" s="1350">
        <v>26</v>
      </c>
      <c r="AD135" s="1351">
        <v>27</v>
      </c>
      <c r="AE135" s="877">
        <v>28</v>
      </c>
      <c r="AF135" s="877">
        <v>29</v>
      </c>
      <c r="AG135" s="1282">
        <v>30</v>
      </c>
      <c r="AH135" s="1282">
        <v>31</v>
      </c>
      <c r="AI135" s="1282">
        <v>32</v>
      </c>
      <c r="AJ135" s="1282">
        <v>33</v>
      </c>
      <c r="AK135" s="1282">
        <v>34</v>
      </c>
      <c r="AL135" s="1282">
        <v>35</v>
      </c>
      <c r="AM135" s="1282">
        <v>36</v>
      </c>
      <c r="AN135" s="1282">
        <v>37</v>
      </c>
      <c r="AO135" s="1350">
        <v>38</v>
      </c>
      <c r="AP135" s="1351">
        <v>39</v>
      </c>
      <c r="AQ135" s="1282">
        <v>40</v>
      </c>
      <c r="AR135" s="1282">
        <v>41</v>
      </c>
      <c r="AS135" s="1282">
        <v>42</v>
      </c>
      <c r="AT135" s="1282">
        <v>43</v>
      </c>
      <c r="AU135" s="1282">
        <v>44</v>
      </c>
      <c r="AV135" s="1282">
        <v>45</v>
      </c>
      <c r="AW135" s="1282">
        <v>46</v>
      </c>
      <c r="AX135" s="1282">
        <v>47</v>
      </c>
      <c r="AY135" s="1282">
        <v>48</v>
      </c>
      <c r="AZ135" s="1296">
        <v>49</v>
      </c>
      <c r="BA135" s="1350">
        <v>50</v>
      </c>
      <c r="BB135" s="1351">
        <v>51</v>
      </c>
      <c r="BC135" s="1282">
        <v>52</v>
      </c>
      <c r="BD135" s="1282">
        <v>53</v>
      </c>
      <c r="BE135" s="1282">
        <v>54</v>
      </c>
      <c r="BF135" s="1282">
        <v>55</v>
      </c>
      <c r="BG135" s="1282">
        <v>56</v>
      </c>
      <c r="BH135" s="1282">
        <v>57</v>
      </c>
      <c r="BI135" s="877">
        <v>58</v>
      </c>
      <c r="BJ135" s="877">
        <v>59</v>
      </c>
      <c r="BK135" s="1350">
        <v>60</v>
      </c>
      <c r="BL135" s="1351">
        <v>61</v>
      </c>
      <c r="BM135" s="1282">
        <v>62</v>
      </c>
      <c r="BN135" s="1282">
        <v>63</v>
      </c>
      <c r="BO135" s="1282">
        <v>64</v>
      </c>
      <c r="BP135" s="1282">
        <v>65</v>
      </c>
      <c r="BQ135" s="1282">
        <v>66</v>
      </c>
      <c r="BR135" s="1282">
        <v>67</v>
      </c>
      <c r="BS135" s="1282">
        <v>68</v>
      </c>
      <c r="BT135" s="1282">
        <v>69</v>
      </c>
      <c r="BU135" s="1282">
        <v>70</v>
      </c>
      <c r="BV135" s="1282">
        <v>71</v>
      </c>
      <c r="BW135" s="1282">
        <v>72</v>
      </c>
      <c r="BX135" s="1282">
        <v>73</v>
      </c>
      <c r="BY135" s="1282">
        <v>74</v>
      </c>
      <c r="BZ135" s="1282">
        <v>75</v>
      </c>
      <c r="CA135" s="1282">
        <v>76</v>
      </c>
      <c r="CB135" s="1282">
        <v>77</v>
      </c>
      <c r="CC135" s="1282">
        <v>78</v>
      </c>
      <c r="CD135" s="1350">
        <v>79</v>
      </c>
      <c r="CE135" s="1351">
        <v>80</v>
      </c>
      <c r="CF135" s="1282">
        <v>81</v>
      </c>
      <c r="CG135" s="1282">
        <v>82</v>
      </c>
      <c r="CH135" s="1282">
        <v>83</v>
      </c>
      <c r="CI135" s="1282">
        <v>84</v>
      </c>
      <c r="CJ135" s="1282">
        <v>85</v>
      </c>
      <c r="CK135" s="1282">
        <v>86</v>
      </c>
      <c r="CL135" s="1282">
        <v>87</v>
      </c>
      <c r="CM135" s="1282">
        <v>88</v>
      </c>
      <c r="CN135" s="1282">
        <v>89</v>
      </c>
      <c r="CO135" s="1350">
        <v>90</v>
      </c>
      <c r="CP135" s="1351">
        <v>91</v>
      </c>
      <c r="CQ135" s="1282">
        <v>92</v>
      </c>
      <c r="CR135" s="1282">
        <v>93</v>
      </c>
      <c r="CS135" s="1282">
        <v>94</v>
      </c>
      <c r="CT135" s="1282">
        <v>95</v>
      </c>
      <c r="CU135" s="1282">
        <v>96</v>
      </c>
      <c r="CV135" s="1282">
        <v>97</v>
      </c>
      <c r="CW135" s="1282">
        <v>98</v>
      </c>
      <c r="CX135" s="1282">
        <v>99</v>
      </c>
      <c r="CY135" s="1282">
        <v>100</v>
      </c>
      <c r="CZ135" s="1282">
        <v>101</v>
      </c>
      <c r="DA135" s="1513">
        <v>102</v>
      </c>
      <c r="DB135" s="1351">
        <v>103</v>
      </c>
      <c r="DC135" s="1282">
        <v>104</v>
      </c>
      <c r="DD135" s="1282">
        <v>105</v>
      </c>
      <c r="DE135" s="1282">
        <v>106</v>
      </c>
      <c r="DF135" s="1282">
        <v>107</v>
      </c>
      <c r="DG135" s="1282">
        <v>108</v>
      </c>
      <c r="DH135" s="1282">
        <v>109</v>
      </c>
      <c r="DI135" s="1282">
        <v>110</v>
      </c>
      <c r="DJ135" s="1282">
        <v>111</v>
      </c>
      <c r="DK135" s="1282">
        <v>112</v>
      </c>
      <c r="DL135" s="1282">
        <v>113</v>
      </c>
      <c r="DM135" s="1282">
        <v>114</v>
      </c>
      <c r="DN135" s="1350">
        <v>115</v>
      </c>
      <c r="DO135" s="1351">
        <v>116</v>
      </c>
      <c r="DP135" s="1282">
        <v>117</v>
      </c>
      <c r="DQ135" s="1282">
        <v>118</v>
      </c>
      <c r="DR135" s="1282">
        <v>119</v>
      </c>
      <c r="DS135" s="1282">
        <v>120</v>
      </c>
      <c r="DT135" s="1282">
        <v>121</v>
      </c>
      <c r="DU135" s="1282">
        <v>122</v>
      </c>
      <c r="DV135" s="1282">
        <v>123</v>
      </c>
      <c r="DW135" s="1282">
        <v>124</v>
      </c>
      <c r="DX135" s="1282">
        <v>125</v>
      </c>
      <c r="DY135" s="1282">
        <v>126</v>
      </c>
      <c r="DZ135" s="1282">
        <v>127</v>
      </c>
      <c r="EA135" s="1282">
        <v>128</v>
      </c>
      <c r="EB135" s="1282">
        <v>129</v>
      </c>
      <c r="EC135" s="1282">
        <v>130</v>
      </c>
      <c r="ED135" s="1350">
        <v>131</v>
      </c>
      <c r="EE135" s="1351">
        <v>132</v>
      </c>
      <c r="EF135" s="1282">
        <v>133</v>
      </c>
      <c r="EG135" s="1282">
        <v>134</v>
      </c>
      <c r="EH135" s="1282">
        <v>135</v>
      </c>
      <c r="EI135" s="1282">
        <v>136</v>
      </c>
      <c r="EJ135" s="1282">
        <v>137</v>
      </c>
      <c r="EK135" s="1282">
        <v>138</v>
      </c>
      <c r="EL135" s="1282">
        <v>139</v>
      </c>
      <c r="EM135" s="1282">
        <v>140</v>
      </c>
      <c r="EN135" s="1282">
        <v>141</v>
      </c>
      <c r="EO135" s="1282">
        <v>142</v>
      </c>
      <c r="EP135" s="1282">
        <v>143</v>
      </c>
      <c r="EQ135" s="1282">
        <v>144</v>
      </c>
      <c r="ER135" s="1282">
        <v>145</v>
      </c>
      <c r="ES135" s="1282">
        <v>146</v>
      </c>
      <c r="ET135" s="1282">
        <v>147</v>
      </c>
      <c r="EU135" s="1282">
        <v>148</v>
      </c>
      <c r="EV135" s="1282">
        <v>149</v>
      </c>
      <c r="EW135" s="1282">
        <v>150</v>
      </c>
      <c r="EX135" s="1282">
        <v>151</v>
      </c>
      <c r="EY135" s="1282">
        <v>152</v>
      </c>
      <c r="EZ135" s="1282">
        <v>153</v>
      </c>
      <c r="FA135" s="1282">
        <v>154</v>
      </c>
      <c r="FB135" s="1282">
        <v>155</v>
      </c>
      <c r="FC135" s="1350">
        <v>156</v>
      </c>
      <c r="FD135" s="1351">
        <v>157</v>
      </c>
      <c r="FE135" s="1282">
        <v>158</v>
      </c>
      <c r="FF135" s="819"/>
      <c r="FG135" s="126"/>
      <c r="FH135" s="126"/>
      <c r="FI135" s="126"/>
      <c r="FJ135" s="126"/>
      <c r="FK135" s="126"/>
      <c r="FL135" s="1308"/>
      <c r="FM135" s="598"/>
      <c r="FN135" s="598"/>
    </row>
    <row r="136" spans="1:179" x14ac:dyDescent="0.2">
      <c r="B136" s="1318" t="s">
        <v>546</v>
      </c>
      <c r="C136" s="1282">
        <v>1</v>
      </c>
      <c r="D136" s="877">
        <v>2</v>
      </c>
      <c r="E136" s="877"/>
      <c r="F136" s="877"/>
      <c r="G136" s="877">
        <v>3</v>
      </c>
      <c r="H136" s="877">
        <v>4</v>
      </c>
      <c r="I136" s="877">
        <v>5</v>
      </c>
      <c r="J136" s="877">
        <v>6</v>
      </c>
      <c r="K136" s="877">
        <v>7</v>
      </c>
      <c r="L136" s="877"/>
      <c r="M136" s="877">
        <v>8</v>
      </c>
      <c r="N136" s="877">
        <v>9</v>
      </c>
      <c r="O136" s="877">
        <v>10</v>
      </c>
      <c r="P136" s="877"/>
      <c r="Q136" s="877">
        <v>11</v>
      </c>
      <c r="R136" s="877">
        <v>12</v>
      </c>
      <c r="S136" s="877">
        <v>13</v>
      </c>
      <c r="T136" s="877">
        <v>14</v>
      </c>
      <c r="U136" s="877">
        <v>15</v>
      </c>
      <c r="V136" s="877">
        <v>16</v>
      </c>
      <c r="W136" s="877">
        <v>17</v>
      </c>
      <c r="X136" s="877">
        <v>18</v>
      </c>
      <c r="Y136" s="877">
        <v>19</v>
      </c>
      <c r="Z136" s="877">
        <v>20</v>
      </c>
      <c r="AA136" s="877">
        <v>21</v>
      </c>
      <c r="AB136" s="877">
        <v>22</v>
      </c>
      <c r="AC136" s="1350">
        <v>23</v>
      </c>
      <c r="AD136" s="876"/>
      <c r="AE136" s="877">
        <v>24</v>
      </c>
      <c r="AF136" s="877">
        <v>25</v>
      </c>
      <c r="AG136" s="877">
        <v>26</v>
      </c>
      <c r="AH136" s="877">
        <v>27</v>
      </c>
      <c r="AI136" s="877">
        <v>28</v>
      </c>
      <c r="AJ136" s="877">
        <v>29</v>
      </c>
      <c r="AK136" s="877">
        <v>30</v>
      </c>
      <c r="AL136" s="877">
        <v>31</v>
      </c>
      <c r="AM136" s="877">
        <v>32</v>
      </c>
      <c r="AN136" s="877">
        <v>33</v>
      </c>
      <c r="AO136" s="1350">
        <v>34</v>
      </c>
      <c r="AP136" s="1351"/>
      <c r="AQ136" s="877">
        <v>35</v>
      </c>
      <c r="AR136" s="877">
        <v>36</v>
      </c>
      <c r="AS136" s="877">
        <v>37</v>
      </c>
      <c r="AT136" s="877">
        <v>38</v>
      </c>
      <c r="AU136" s="877">
        <v>39</v>
      </c>
      <c r="AV136" s="877">
        <v>40</v>
      </c>
      <c r="AW136" s="877">
        <v>41</v>
      </c>
      <c r="AX136" s="877">
        <v>42</v>
      </c>
      <c r="AY136" s="877">
        <v>43</v>
      </c>
      <c r="AZ136" s="876"/>
      <c r="BA136" s="1350">
        <v>44</v>
      </c>
      <c r="BB136" s="1351">
        <v>45</v>
      </c>
      <c r="BC136" s="877">
        <v>46</v>
      </c>
      <c r="BD136" s="877">
        <v>47</v>
      </c>
      <c r="BE136" s="877">
        <v>48</v>
      </c>
      <c r="BF136" s="877">
        <v>49</v>
      </c>
      <c r="BG136" s="877"/>
      <c r="BH136" s="877"/>
      <c r="BI136" s="877">
        <v>50</v>
      </c>
      <c r="BJ136" s="877">
        <v>51</v>
      </c>
      <c r="BK136" s="1350">
        <v>52</v>
      </c>
      <c r="BL136" s="1351">
        <v>53</v>
      </c>
      <c r="BM136" s="877">
        <v>54</v>
      </c>
      <c r="BN136" s="877">
        <v>55</v>
      </c>
      <c r="BO136" s="877"/>
      <c r="BP136" s="877">
        <v>56</v>
      </c>
      <c r="BQ136" s="877">
        <v>57</v>
      </c>
      <c r="BR136" s="877">
        <v>58</v>
      </c>
      <c r="BS136" s="877"/>
      <c r="BT136" s="877"/>
      <c r="BU136" s="877">
        <v>59</v>
      </c>
      <c r="BV136" s="877">
        <v>60</v>
      </c>
      <c r="BW136" s="877">
        <v>61</v>
      </c>
      <c r="BX136" s="877">
        <v>62</v>
      </c>
      <c r="BY136" s="877">
        <v>63</v>
      </c>
      <c r="BZ136" s="877">
        <v>64</v>
      </c>
      <c r="CA136" s="877">
        <v>65</v>
      </c>
      <c r="CB136" s="877">
        <v>66</v>
      </c>
      <c r="CC136" s="877"/>
      <c r="CD136" s="1350">
        <v>67</v>
      </c>
      <c r="CE136" s="1351">
        <v>68</v>
      </c>
      <c r="CF136" s="877">
        <v>69</v>
      </c>
      <c r="CG136" s="877">
        <v>70</v>
      </c>
      <c r="CH136" s="877">
        <v>71</v>
      </c>
      <c r="CI136" s="877">
        <v>72</v>
      </c>
      <c r="CJ136" s="877">
        <v>73</v>
      </c>
      <c r="CK136" s="877">
        <v>74</v>
      </c>
      <c r="CL136" s="877">
        <v>75</v>
      </c>
      <c r="CM136" s="877">
        <v>76</v>
      </c>
      <c r="CN136" s="877">
        <v>77</v>
      </c>
      <c r="CO136" s="877">
        <v>78</v>
      </c>
      <c r="CP136" s="1351">
        <v>79</v>
      </c>
      <c r="CQ136" s="877">
        <v>80</v>
      </c>
      <c r="CR136" s="877">
        <v>81</v>
      </c>
      <c r="CS136" s="877">
        <v>82</v>
      </c>
      <c r="CT136" s="877">
        <v>83</v>
      </c>
      <c r="CU136" s="877">
        <v>84</v>
      </c>
      <c r="CV136" s="877"/>
      <c r="CW136" s="877">
        <v>85</v>
      </c>
      <c r="CX136" s="877">
        <v>86</v>
      </c>
      <c r="CY136" s="877">
        <v>87</v>
      </c>
      <c r="CZ136" s="877">
        <v>88</v>
      </c>
      <c r="DA136" s="1350">
        <v>89</v>
      </c>
      <c r="DB136" s="1351">
        <v>90</v>
      </c>
      <c r="DC136" s="877">
        <v>91</v>
      </c>
      <c r="DD136" s="877">
        <v>92</v>
      </c>
      <c r="DE136" s="877">
        <v>93</v>
      </c>
      <c r="DF136" s="877">
        <v>94</v>
      </c>
      <c r="DG136" s="877">
        <v>95</v>
      </c>
      <c r="DH136" s="877">
        <v>96</v>
      </c>
      <c r="DI136" s="877">
        <v>97</v>
      </c>
      <c r="DJ136" s="877">
        <v>98</v>
      </c>
      <c r="DK136" s="877">
        <v>99</v>
      </c>
      <c r="DL136" s="877">
        <v>100</v>
      </c>
      <c r="DM136" s="877">
        <v>101</v>
      </c>
      <c r="DN136" s="1350">
        <v>102</v>
      </c>
      <c r="DO136" s="1351">
        <v>103</v>
      </c>
      <c r="DP136" s="877">
        <v>104</v>
      </c>
      <c r="DQ136" s="877">
        <v>105</v>
      </c>
      <c r="DR136" s="877"/>
      <c r="DS136" s="877">
        <v>106</v>
      </c>
      <c r="DT136" s="877">
        <v>107</v>
      </c>
      <c r="DU136" s="877">
        <v>108</v>
      </c>
      <c r="DV136" s="877">
        <v>109</v>
      </c>
      <c r="DW136" s="877">
        <v>110</v>
      </c>
      <c r="DX136" s="877">
        <v>111</v>
      </c>
      <c r="DY136" s="877">
        <v>112</v>
      </c>
      <c r="DZ136" s="877">
        <v>113</v>
      </c>
      <c r="EA136" s="877">
        <v>114</v>
      </c>
      <c r="EB136" s="877">
        <v>115</v>
      </c>
      <c r="EC136" s="877">
        <v>116</v>
      </c>
      <c r="ED136" s="1350">
        <v>117</v>
      </c>
      <c r="EE136" s="1351">
        <v>118</v>
      </c>
      <c r="EF136" s="877">
        <v>119</v>
      </c>
      <c r="EG136" s="877">
        <v>120</v>
      </c>
      <c r="EH136" s="877">
        <v>121</v>
      </c>
      <c r="EI136" s="877">
        <v>122</v>
      </c>
      <c r="EJ136" s="877"/>
      <c r="EK136" s="877"/>
      <c r="EL136" s="877">
        <v>123</v>
      </c>
      <c r="EM136" s="877">
        <v>124</v>
      </c>
      <c r="EN136" s="877">
        <v>125</v>
      </c>
      <c r="EO136" s="877">
        <v>126</v>
      </c>
      <c r="EP136" s="877">
        <v>127</v>
      </c>
      <c r="EQ136" s="877">
        <v>128</v>
      </c>
      <c r="ER136" s="877">
        <v>129</v>
      </c>
      <c r="ES136" s="877">
        <v>130</v>
      </c>
      <c r="ET136" s="877"/>
      <c r="EU136" s="877"/>
      <c r="EV136" s="877"/>
      <c r="EW136" s="877">
        <v>131</v>
      </c>
      <c r="EX136" s="877">
        <v>132</v>
      </c>
      <c r="EY136" s="877">
        <v>133</v>
      </c>
      <c r="EZ136" s="876">
        <v>134</v>
      </c>
      <c r="FA136" s="876">
        <v>135</v>
      </c>
      <c r="FB136" s="876">
        <v>136</v>
      </c>
      <c r="FC136" s="1350">
        <v>137</v>
      </c>
      <c r="FD136" s="1282">
        <v>138</v>
      </c>
      <c r="FE136" s="877">
        <v>139</v>
      </c>
      <c r="FF136" s="1309">
        <f t="shared" ref="FF136:FK136" si="43">SUM(FF131/FF134)</f>
        <v>19.35483870967742</v>
      </c>
      <c r="FG136" s="1310">
        <f t="shared" si="43"/>
        <v>14.567567567567568</v>
      </c>
      <c r="FH136" s="1310">
        <f t="shared" si="43"/>
        <v>19.666666666666668</v>
      </c>
      <c r="FI136" s="1310">
        <f t="shared" si="43"/>
        <v>31.571428571428573</v>
      </c>
      <c r="FJ136" s="1310" t="e">
        <f t="shared" si="43"/>
        <v>#DIV/0!</v>
      </c>
      <c r="FK136" s="1310">
        <f t="shared" si="43"/>
        <v>19.257142857142856</v>
      </c>
      <c r="FL136" s="1312">
        <f>SUM(FL131/FL134)</f>
        <v>19.726618705035971</v>
      </c>
      <c r="FM136" s="1203"/>
      <c r="FN136" s="1203"/>
    </row>
    <row r="137" spans="1:179" ht="13.5" thickBot="1" x14ac:dyDescent="0.25">
      <c r="B137" s="1319" t="s">
        <v>1593</v>
      </c>
      <c r="C137" s="56"/>
      <c r="D137" s="877"/>
      <c r="E137" s="877"/>
      <c r="F137" s="877"/>
      <c r="G137" s="877"/>
      <c r="H137" s="877"/>
      <c r="I137" s="877"/>
      <c r="J137" s="877"/>
      <c r="K137" s="877"/>
      <c r="L137" s="877"/>
      <c r="M137" s="877"/>
      <c r="N137" s="877"/>
      <c r="O137" s="877"/>
      <c r="P137" s="877"/>
      <c r="Q137" s="877"/>
      <c r="R137" s="877"/>
      <c r="S137" s="877"/>
      <c r="T137" s="877"/>
      <c r="U137" s="877"/>
      <c r="V137" s="877"/>
      <c r="W137" s="877"/>
      <c r="X137" s="877"/>
      <c r="Y137" s="877"/>
      <c r="Z137" s="877"/>
      <c r="AA137" s="877"/>
      <c r="AB137" s="877"/>
      <c r="AC137" s="1350"/>
      <c r="AD137" s="876"/>
      <c r="AE137" s="877"/>
      <c r="AF137" s="877"/>
      <c r="AG137" s="877"/>
      <c r="AH137" s="877"/>
      <c r="AI137" s="877"/>
      <c r="AJ137" s="877"/>
      <c r="AK137" s="877"/>
      <c r="AL137" s="877"/>
      <c r="AM137" s="877"/>
      <c r="AN137" s="877"/>
      <c r="AO137" s="1350"/>
      <c r="AP137" s="1351"/>
      <c r="AQ137" s="877"/>
      <c r="AR137" s="877"/>
      <c r="AS137" s="877"/>
      <c r="AT137" s="877"/>
      <c r="AU137" s="877"/>
      <c r="AV137" s="877"/>
      <c r="AW137" s="877"/>
      <c r="AX137" s="877"/>
      <c r="AY137" s="877"/>
      <c r="AZ137" s="876"/>
      <c r="BA137" s="1350"/>
      <c r="BB137" s="1351"/>
      <c r="BC137" s="877"/>
      <c r="BD137" s="877"/>
      <c r="BE137" s="877"/>
      <c r="BF137" s="877"/>
      <c r="BG137" s="877"/>
      <c r="BH137" s="877"/>
      <c r="BI137" s="877"/>
      <c r="BJ137" s="877"/>
      <c r="BK137" s="1350"/>
      <c r="BL137" s="1497"/>
      <c r="BM137" s="877"/>
      <c r="BN137" s="877"/>
      <c r="BO137" s="877"/>
      <c r="BP137" s="877"/>
      <c r="BQ137" s="877"/>
      <c r="BR137" s="877"/>
      <c r="BS137" s="877"/>
      <c r="BT137" s="877"/>
      <c r="BU137" s="877"/>
      <c r="BV137" s="877"/>
      <c r="BW137" s="877"/>
      <c r="BX137" s="877"/>
      <c r="BY137" s="877"/>
      <c r="BZ137" s="877"/>
      <c r="CA137" s="877"/>
      <c r="CB137" s="877"/>
      <c r="CC137" s="877"/>
      <c r="CD137" s="1350"/>
      <c r="CE137" s="1351"/>
      <c r="CF137" s="877"/>
      <c r="CG137" s="877"/>
      <c r="CH137" s="877"/>
      <c r="CI137" s="877"/>
      <c r="CJ137" s="877"/>
      <c r="CK137" s="877"/>
      <c r="CL137" s="877"/>
      <c r="CM137" s="877"/>
      <c r="CN137" s="877"/>
      <c r="CO137" s="877"/>
      <c r="CP137" s="1351"/>
      <c r="CQ137" s="877"/>
      <c r="CR137" s="877"/>
      <c r="CS137" s="877"/>
      <c r="CT137" s="877"/>
      <c r="CU137" s="877"/>
      <c r="CV137" s="877"/>
      <c r="CW137" s="877"/>
      <c r="CX137" s="877"/>
      <c r="CY137" s="877"/>
      <c r="CZ137" s="877"/>
      <c r="DA137" s="1350"/>
      <c r="DB137" s="1351"/>
      <c r="DC137" s="877"/>
      <c r="DD137" s="877"/>
      <c r="DE137" s="877"/>
      <c r="DF137" s="877"/>
      <c r="DG137" s="877"/>
      <c r="DH137" s="877"/>
      <c r="DI137" s="877"/>
      <c r="DJ137" s="877"/>
      <c r="DK137" s="877"/>
      <c r="DL137" s="877"/>
      <c r="DM137" s="877"/>
      <c r="DN137" s="1350"/>
      <c r="DO137" s="1351"/>
      <c r="DP137" s="877"/>
      <c r="DQ137" s="877"/>
      <c r="DR137" s="877"/>
      <c r="DS137" s="877"/>
      <c r="DT137" s="877"/>
      <c r="DU137" s="877"/>
      <c r="DV137" s="877"/>
      <c r="DW137" s="877"/>
      <c r="DX137" s="877"/>
      <c r="DY137" s="877"/>
      <c r="DZ137" s="877"/>
      <c r="EA137" s="877"/>
      <c r="EB137" s="877"/>
      <c r="EC137" s="877"/>
      <c r="ED137" s="1350"/>
      <c r="EE137" s="1351"/>
      <c r="EF137" s="877"/>
      <c r="EG137" s="877"/>
      <c r="EH137" s="877"/>
      <c r="EI137" s="877"/>
      <c r="EJ137" s="877"/>
      <c r="EK137" s="877"/>
      <c r="EL137" s="877"/>
      <c r="EM137" s="877"/>
      <c r="EN137" s="877"/>
      <c r="EO137" s="379"/>
      <c r="EP137" s="877"/>
      <c r="EQ137" s="379"/>
      <c r="ER137" s="379"/>
      <c r="ES137" s="379"/>
      <c r="ET137" s="379"/>
      <c r="EU137" s="379"/>
      <c r="EV137" s="379"/>
      <c r="EW137" s="379"/>
      <c r="EX137" s="379"/>
      <c r="EY137" s="379"/>
      <c r="EZ137" s="1538"/>
      <c r="FA137" s="1538"/>
      <c r="FB137" s="1538"/>
      <c r="FC137" s="1383"/>
      <c r="FD137" s="900"/>
      <c r="FE137" s="379"/>
      <c r="FF137" s="1298"/>
      <c r="FG137" s="1299"/>
      <c r="FH137" s="1299"/>
      <c r="FI137" s="1299"/>
      <c r="FJ137" s="1300"/>
      <c r="FK137" s="1300"/>
      <c r="FL137" s="1301">
        <f>SUM(FL131/FL133)</f>
        <v>63.767441860465119</v>
      </c>
      <c r="FM137" s="1203"/>
      <c r="FN137" s="1203"/>
    </row>
    <row r="138" spans="1:179" ht="259.5" thickBot="1" x14ac:dyDescent="0.25">
      <c r="B138" s="1320"/>
      <c r="C138" s="1457" t="s">
        <v>1544</v>
      </c>
      <c r="D138" s="1314" t="s">
        <v>1545</v>
      </c>
      <c r="E138" s="1325" t="s">
        <v>1597</v>
      </c>
      <c r="F138" s="1517"/>
      <c r="G138" s="1028" t="s">
        <v>1644</v>
      </c>
      <c r="H138" s="1028" t="s">
        <v>1732</v>
      </c>
      <c r="I138" s="1028" t="s">
        <v>1732</v>
      </c>
      <c r="J138" s="1028" t="s">
        <v>1732</v>
      </c>
      <c r="K138" s="1028" t="s">
        <v>1732</v>
      </c>
      <c r="L138" s="1442" t="s">
        <v>1733</v>
      </c>
      <c r="M138" s="1333" t="s">
        <v>1734</v>
      </c>
      <c r="N138" s="911" t="s">
        <v>1735</v>
      </c>
      <c r="O138" s="1334" t="s">
        <v>1736</v>
      </c>
      <c r="P138" s="1325" t="s">
        <v>1503</v>
      </c>
      <c r="Q138" s="1332" t="s">
        <v>1737</v>
      </c>
      <c r="R138" s="1334" t="s">
        <v>1738</v>
      </c>
      <c r="S138" s="1332" t="s">
        <v>1739</v>
      </c>
      <c r="T138" s="1332" t="s">
        <v>1740</v>
      </c>
      <c r="U138" s="1332" t="s">
        <v>1740</v>
      </c>
      <c r="V138" s="1332" t="s">
        <v>1740</v>
      </c>
      <c r="W138" s="1332" t="s">
        <v>1740</v>
      </c>
      <c r="X138" s="1332" t="s">
        <v>1740</v>
      </c>
      <c r="Y138" s="1332" t="s">
        <v>1740</v>
      </c>
      <c r="Z138" s="1332" t="s">
        <v>1740</v>
      </c>
      <c r="AA138" s="1332" t="s">
        <v>1740</v>
      </c>
      <c r="AB138" s="911" t="s">
        <v>1741</v>
      </c>
      <c r="AC138" s="1335" t="s">
        <v>1742</v>
      </c>
      <c r="AD138" s="1325" t="s">
        <v>1777</v>
      </c>
      <c r="AE138" s="1332" t="s">
        <v>1786</v>
      </c>
      <c r="AF138" s="1332" t="s">
        <v>1743</v>
      </c>
      <c r="AG138" s="1348" t="s">
        <v>1744</v>
      </c>
      <c r="AH138" s="1332" t="s">
        <v>1745</v>
      </c>
      <c r="AI138" s="1332" t="s">
        <v>1746</v>
      </c>
      <c r="AJ138" s="1332" t="s">
        <v>1747</v>
      </c>
      <c r="AK138" s="1332" t="s">
        <v>1748</v>
      </c>
      <c r="AL138" s="1332" t="s">
        <v>1749</v>
      </c>
      <c r="AM138" s="1332" t="s">
        <v>1750</v>
      </c>
      <c r="AN138" s="1332" t="s">
        <v>1708</v>
      </c>
      <c r="AO138" s="1354" t="s">
        <v>1751</v>
      </c>
      <c r="AP138" s="1361" t="s">
        <v>1788</v>
      </c>
      <c r="AQ138" s="1332" t="s">
        <v>1752</v>
      </c>
      <c r="AR138" s="1332" t="s">
        <v>1753</v>
      </c>
      <c r="AS138" s="1332" t="s">
        <v>1754</v>
      </c>
      <c r="AT138" s="1332" t="s">
        <v>1789</v>
      </c>
      <c r="AU138" s="1332" t="s">
        <v>1755</v>
      </c>
      <c r="AV138" s="1332" t="s">
        <v>1756</v>
      </c>
      <c r="AW138" s="1332" t="s">
        <v>1638</v>
      </c>
      <c r="AX138" s="1332" t="s">
        <v>1757</v>
      </c>
      <c r="AY138" s="1332" t="s">
        <v>1708</v>
      </c>
      <c r="AZ138" s="1337" t="s">
        <v>1795</v>
      </c>
      <c r="BA138" s="1354" t="s">
        <v>1758</v>
      </c>
      <c r="BB138" s="1355" t="s">
        <v>1759</v>
      </c>
      <c r="BC138" s="1332" t="s">
        <v>1760</v>
      </c>
      <c r="BD138" s="1332" t="s">
        <v>1761</v>
      </c>
      <c r="BE138" s="1332" t="s">
        <v>1763</v>
      </c>
      <c r="BF138" s="1332" t="s">
        <v>1762</v>
      </c>
      <c r="BG138" s="1337" t="s">
        <v>1797</v>
      </c>
      <c r="BH138" s="1325" t="s">
        <v>1796</v>
      </c>
      <c r="BI138" s="1332" t="s">
        <v>1764</v>
      </c>
      <c r="BJ138" s="1364" t="s">
        <v>1765</v>
      </c>
      <c r="BK138" s="1370" t="s">
        <v>1766</v>
      </c>
      <c r="BL138" s="1369" t="s">
        <v>1807</v>
      </c>
      <c r="BM138" s="1367" t="s">
        <v>1798</v>
      </c>
      <c r="BN138" s="1364" t="s">
        <v>1799</v>
      </c>
      <c r="BO138" s="1508" t="s">
        <v>1806</v>
      </c>
      <c r="BP138" s="1332" t="s">
        <v>1800</v>
      </c>
      <c r="BQ138" s="1364" t="s">
        <v>1801</v>
      </c>
      <c r="BR138" s="1364" t="s">
        <v>1802</v>
      </c>
      <c r="BS138" s="1372" t="s">
        <v>1826</v>
      </c>
      <c r="BT138" s="1372" t="s">
        <v>1825</v>
      </c>
      <c r="BU138" s="1364" t="s">
        <v>1816</v>
      </c>
      <c r="BV138" s="1364" t="s">
        <v>1816</v>
      </c>
      <c r="BW138" s="1364" t="s">
        <v>1816</v>
      </c>
      <c r="BX138" s="1364" t="s">
        <v>1816</v>
      </c>
      <c r="BY138" s="1364" t="s">
        <v>1816</v>
      </c>
      <c r="BZ138" s="1364" t="s">
        <v>1816</v>
      </c>
      <c r="CA138" s="1364" t="s">
        <v>1803</v>
      </c>
      <c r="CB138" s="1364" t="s">
        <v>1804</v>
      </c>
      <c r="CC138" s="1372" t="s">
        <v>1830</v>
      </c>
      <c r="CD138" s="1368" t="s">
        <v>1805</v>
      </c>
      <c r="CE138" s="1369" t="s">
        <v>1808</v>
      </c>
      <c r="CF138" s="1364" t="s">
        <v>1809</v>
      </c>
      <c r="CG138" s="1364" t="s">
        <v>1810</v>
      </c>
      <c r="CH138" s="1364" t="s">
        <v>1811</v>
      </c>
      <c r="CI138" s="1364" t="s">
        <v>1812</v>
      </c>
      <c r="CJ138" s="1364" t="s">
        <v>1813</v>
      </c>
      <c r="CK138" s="1364" t="s">
        <v>1831</v>
      </c>
      <c r="CL138" s="1364" t="s">
        <v>1761</v>
      </c>
      <c r="CM138" s="1364" t="s">
        <v>1814</v>
      </c>
      <c r="CN138" s="1364" t="s">
        <v>1832</v>
      </c>
      <c r="CO138" s="1364" t="s">
        <v>1815</v>
      </c>
      <c r="CP138" s="1365" t="s">
        <v>1833</v>
      </c>
      <c r="CQ138" s="1364" t="s">
        <v>1817</v>
      </c>
      <c r="CR138" s="1364" t="s">
        <v>1750</v>
      </c>
      <c r="CS138" s="1364" t="s">
        <v>1569</v>
      </c>
      <c r="CT138" s="1364" t="s">
        <v>1836</v>
      </c>
      <c r="CU138" s="1364" t="s">
        <v>1818</v>
      </c>
      <c r="CV138" s="1508" t="s">
        <v>1819</v>
      </c>
      <c r="CW138" s="1364" t="s">
        <v>1820</v>
      </c>
      <c r="CX138" s="1364" t="s">
        <v>1821</v>
      </c>
      <c r="CY138" s="1364" t="s">
        <v>1838</v>
      </c>
      <c r="CZ138" s="1364" t="s">
        <v>1822</v>
      </c>
      <c r="DA138" s="1370" t="s">
        <v>1823</v>
      </c>
      <c r="DB138" s="1365" t="s">
        <v>1841</v>
      </c>
      <c r="DC138" s="1364" t="s">
        <v>1842</v>
      </c>
      <c r="DD138" s="1364" t="s">
        <v>1843</v>
      </c>
      <c r="DE138" s="1332" t="s">
        <v>1844</v>
      </c>
      <c r="DF138" s="1332" t="s">
        <v>1845</v>
      </c>
      <c r="DG138" s="1332" t="s">
        <v>1846</v>
      </c>
      <c r="DH138" s="1332" t="s">
        <v>1847</v>
      </c>
      <c r="DI138" s="1332" t="s">
        <v>1848</v>
      </c>
      <c r="DJ138" s="1332" t="s">
        <v>1643</v>
      </c>
      <c r="DK138" s="1332" t="s">
        <v>1849</v>
      </c>
      <c r="DL138" s="1332" t="s">
        <v>1850</v>
      </c>
      <c r="DM138" s="1332" t="s">
        <v>1850</v>
      </c>
      <c r="DN138" s="1354" t="s">
        <v>1851</v>
      </c>
      <c r="DO138" s="1332" t="s">
        <v>1852</v>
      </c>
      <c r="DP138" s="1441" t="s">
        <v>1875</v>
      </c>
      <c r="DQ138" s="1332" t="s">
        <v>1853</v>
      </c>
      <c r="DR138" s="1508" t="s">
        <v>1854</v>
      </c>
      <c r="DS138" s="1364" t="s">
        <v>1855</v>
      </c>
      <c r="DT138" s="1332" t="s">
        <v>1856</v>
      </c>
      <c r="DU138" s="1332" t="s">
        <v>1857</v>
      </c>
      <c r="DV138" s="1332" t="s">
        <v>1858</v>
      </c>
      <c r="DW138" s="1332" t="s">
        <v>1858</v>
      </c>
      <c r="DX138" s="1332" t="s">
        <v>1858</v>
      </c>
      <c r="DY138" s="1332" t="s">
        <v>1859</v>
      </c>
      <c r="DZ138" s="1332" t="s">
        <v>1877</v>
      </c>
      <c r="EA138" s="1332" t="s">
        <v>1860</v>
      </c>
      <c r="EB138" s="1332" t="s">
        <v>1861</v>
      </c>
      <c r="EC138" s="1332" t="s">
        <v>1702</v>
      </c>
      <c r="ED138" s="1386" t="s">
        <v>1862</v>
      </c>
      <c r="EE138" s="1365" t="s">
        <v>1863</v>
      </c>
      <c r="EF138" s="1364" t="s">
        <v>1864</v>
      </c>
      <c r="EG138" s="1364" t="s">
        <v>1868</v>
      </c>
      <c r="EH138" s="1364" t="s">
        <v>1865</v>
      </c>
      <c r="EI138" s="1332" t="s">
        <v>1866</v>
      </c>
      <c r="EJ138" s="1508" t="s">
        <v>1867</v>
      </c>
      <c r="EK138" s="1372" t="s">
        <v>1878</v>
      </c>
      <c r="EL138" s="911" t="s">
        <v>1869</v>
      </c>
      <c r="EM138" s="911" t="s">
        <v>1870</v>
      </c>
      <c r="EN138" s="911" t="s">
        <v>1870</v>
      </c>
      <c r="EO138" s="911" t="s">
        <v>1870</v>
      </c>
      <c r="EP138" s="911" t="s">
        <v>1870</v>
      </c>
      <c r="EQ138" s="911" t="s">
        <v>1870</v>
      </c>
      <c r="ER138" s="1540" t="s">
        <v>1871</v>
      </c>
      <c r="ES138" s="1367" t="s">
        <v>1876</v>
      </c>
      <c r="ET138" s="1442" t="s">
        <v>1882</v>
      </c>
      <c r="EU138" s="1325" t="s">
        <v>1916</v>
      </c>
      <c r="EV138" s="1325" t="s">
        <v>1872</v>
      </c>
      <c r="EW138" s="1367" t="s">
        <v>1873</v>
      </c>
      <c r="EX138" s="1367" t="s">
        <v>1815</v>
      </c>
      <c r="EY138" s="1367" t="s">
        <v>1874</v>
      </c>
      <c r="EZ138" s="1367" t="s">
        <v>1874</v>
      </c>
      <c r="FA138" s="1367" t="s">
        <v>1874</v>
      </c>
      <c r="FB138" s="1367" t="s">
        <v>1874</v>
      </c>
      <c r="FC138" s="1368" t="s">
        <v>1874</v>
      </c>
      <c r="FD138" s="1369" t="s">
        <v>1874</v>
      </c>
      <c r="FE138" s="1367" t="s">
        <v>1874</v>
      </c>
      <c r="FF138" s="1302" t="s">
        <v>818</v>
      </c>
      <c r="FG138" s="1303" t="s">
        <v>1413</v>
      </c>
      <c r="FH138" s="1304" t="s">
        <v>1379</v>
      </c>
      <c r="FI138" s="1305" t="s">
        <v>1729</v>
      </c>
      <c r="FJ138" s="1306" t="s">
        <v>300</v>
      </c>
      <c r="FK138" s="1456" t="s">
        <v>1728</v>
      </c>
      <c r="FL138" s="1307" t="s">
        <v>127</v>
      </c>
      <c r="FM138" s="1204"/>
      <c r="FN138" s="1204"/>
    </row>
    <row r="139" spans="1:179" ht="13.5" thickBot="1" x14ac:dyDescent="0.25">
      <c r="F139" s="1509"/>
      <c r="DP139" s="913"/>
      <c r="ED139" s="913"/>
      <c r="ER139" s="913"/>
    </row>
    <row r="140" spans="1:179" x14ac:dyDescent="0.2">
      <c r="B140" s="1376" t="s">
        <v>1673</v>
      </c>
      <c r="C140" s="1377"/>
      <c r="D140" s="728"/>
      <c r="E140" s="728"/>
      <c r="F140" s="728"/>
      <c r="G140" s="728"/>
      <c r="H140" s="728"/>
      <c r="I140" s="728"/>
      <c r="J140" s="728"/>
      <c r="K140" s="728"/>
      <c r="L140" s="728"/>
      <c r="M140" s="728"/>
      <c r="N140" s="728"/>
      <c r="O140" s="728"/>
      <c r="P140" s="1378"/>
      <c r="CX140" s="123"/>
      <c r="CY140" s="123"/>
      <c r="CZ140" s="123"/>
      <c r="DA140" s="123"/>
      <c r="DB140" s="123"/>
      <c r="DC140" s="123"/>
      <c r="DD140" s="123"/>
      <c r="DE140" s="123"/>
      <c r="DF140" s="123"/>
      <c r="DG140" s="123"/>
      <c r="DH140" s="123"/>
      <c r="DI140" s="123"/>
      <c r="DJ140" s="123"/>
      <c r="DK140" s="123"/>
      <c r="DL140" s="123"/>
      <c r="DM140" s="123"/>
    </row>
    <row r="141" spans="1:179" x14ac:dyDescent="0.2">
      <c r="B141" s="1152" t="s">
        <v>1674</v>
      </c>
      <c r="C141" s="1379" t="s">
        <v>1676</v>
      </c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238"/>
      <c r="CX141" s="123"/>
      <c r="CY141" s="123"/>
      <c r="CZ141" s="123"/>
      <c r="DA141" s="123"/>
      <c r="DB141" s="123"/>
      <c r="DC141" s="123"/>
      <c r="DD141" s="123"/>
      <c r="DE141" s="123"/>
      <c r="DF141" s="123"/>
      <c r="DG141" s="123"/>
      <c r="DH141" s="123"/>
      <c r="DI141" s="123"/>
      <c r="DJ141" s="123"/>
      <c r="DK141" s="123"/>
      <c r="DL141" s="123"/>
      <c r="DM141" s="123"/>
    </row>
    <row r="142" spans="1:179" x14ac:dyDescent="0.2">
      <c r="B142" s="1373" t="s">
        <v>1674</v>
      </c>
      <c r="C142" s="1379" t="s">
        <v>1675</v>
      </c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238"/>
      <c r="CX142" s="123"/>
      <c r="CY142" s="123"/>
      <c r="CZ142" s="123"/>
      <c r="DA142" s="123"/>
      <c r="DB142" s="123"/>
      <c r="DC142" s="123"/>
      <c r="DD142" s="123"/>
      <c r="DE142" s="123"/>
      <c r="DF142" s="123"/>
      <c r="DG142" s="123"/>
      <c r="DH142" s="123"/>
      <c r="DI142" s="123"/>
      <c r="DJ142" s="123"/>
      <c r="DK142" s="123"/>
      <c r="DL142" s="123"/>
      <c r="DM142" s="123"/>
    </row>
    <row r="143" spans="1:179" x14ac:dyDescent="0.2">
      <c r="B143" s="1343" t="s">
        <v>1674</v>
      </c>
      <c r="C143" s="1379" t="s">
        <v>1677</v>
      </c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238"/>
      <c r="CX143" s="123"/>
      <c r="CY143" s="123"/>
      <c r="CZ143" s="123"/>
      <c r="DA143" s="123"/>
      <c r="DB143" s="123"/>
      <c r="DC143" s="123"/>
      <c r="DD143" s="123"/>
      <c r="DE143" s="123"/>
      <c r="DF143" s="123"/>
      <c r="DG143" s="123"/>
      <c r="DH143" s="123"/>
      <c r="DI143" s="123"/>
      <c r="DJ143" s="123"/>
      <c r="DK143" s="123"/>
      <c r="DL143" s="123"/>
      <c r="DM143" s="123"/>
    </row>
    <row r="144" spans="1:179" x14ac:dyDescent="0.2">
      <c r="B144" s="1344" t="s">
        <v>1674</v>
      </c>
      <c r="C144" s="1379" t="s">
        <v>1678</v>
      </c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238"/>
      <c r="CX144" s="123"/>
      <c r="CY144" s="123"/>
      <c r="CZ144" s="123"/>
      <c r="DA144" s="123"/>
      <c r="DB144" s="123"/>
      <c r="DC144" s="123"/>
      <c r="DD144" s="123"/>
      <c r="DE144" s="123"/>
      <c r="DF144" s="123"/>
      <c r="DG144" s="123"/>
      <c r="DH144" s="123"/>
      <c r="DI144" s="123"/>
      <c r="DJ144" s="123"/>
      <c r="DK144" s="123"/>
      <c r="DL144" s="123"/>
      <c r="DM144" s="123"/>
      <c r="EQ144" s="123"/>
      <c r="ER144" s="123"/>
    </row>
    <row r="145" spans="2:148" x14ac:dyDescent="0.2">
      <c r="B145" s="1384" t="s">
        <v>1686</v>
      </c>
      <c r="C145" s="1379" t="s">
        <v>1679</v>
      </c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238"/>
      <c r="CX145" s="123"/>
      <c r="CY145" s="123"/>
      <c r="CZ145" s="123"/>
      <c r="DA145" s="123"/>
      <c r="DB145" s="123"/>
      <c r="DC145" s="123"/>
      <c r="DD145" s="123"/>
      <c r="DE145" s="123"/>
      <c r="DF145" s="123"/>
      <c r="DG145" s="123"/>
      <c r="DH145" s="123"/>
      <c r="DI145" s="123"/>
      <c r="DJ145" s="123"/>
      <c r="DK145" s="123"/>
      <c r="DL145" s="123"/>
      <c r="DM145" s="123"/>
      <c r="EQ145" s="123"/>
      <c r="ER145" s="123"/>
    </row>
    <row r="146" spans="2:148" ht="13.5" thickBot="1" x14ac:dyDescent="0.25">
      <c r="B146" s="1385" t="s">
        <v>1687</v>
      </c>
      <c r="C146" s="1380" t="s">
        <v>1680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239"/>
      <c r="CX146" s="123"/>
      <c r="CY146" s="123"/>
      <c r="CZ146" s="123"/>
      <c r="DA146" s="123"/>
      <c r="DB146" s="123"/>
      <c r="DC146" s="123"/>
      <c r="DD146" s="123"/>
      <c r="DE146" s="123"/>
      <c r="DF146" s="123"/>
      <c r="DG146" s="123"/>
      <c r="DH146" s="123"/>
      <c r="DI146" s="123"/>
      <c r="DJ146" s="123"/>
      <c r="DK146" s="123"/>
      <c r="DL146" s="123"/>
      <c r="DM146" s="123"/>
    </row>
    <row r="147" spans="2:148" x14ac:dyDescent="0.2">
      <c r="CX147" s="123"/>
      <c r="CY147" s="123"/>
      <c r="CZ147" s="123"/>
      <c r="DA147" s="123"/>
      <c r="DB147" s="123"/>
      <c r="DC147" s="123"/>
      <c r="DD147" s="123"/>
      <c r="DE147" s="123"/>
      <c r="DF147" s="123"/>
      <c r="DG147" s="123"/>
      <c r="DH147" s="123"/>
      <c r="DI147" s="123"/>
      <c r="DJ147" s="123"/>
      <c r="DK147" s="123"/>
      <c r="DL147" s="123"/>
      <c r="DM147" s="123"/>
    </row>
  </sheetData>
  <mergeCells count="108">
    <mergeCell ref="FD1:FE1"/>
    <mergeCell ref="B1:B2"/>
    <mergeCell ref="C1:AC1"/>
    <mergeCell ref="AP1:BA1"/>
    <mergeCell ref="BL1:CD1"/>
    <mergeCell ref="BB1:BK1"/>
    <mergeCell ref="AD1:AO1"/>
    <mergeCell ref="CE1:CO1"/>
    <mergeCell ref="CP1:DA1"/>
    <mergeCell ref="DB1:DN1"/>
    <mergeCell ref="DO1:ED1"/>
    <mergeCell ref="EE1:FC1"/>
    <mergeCell ref="B131:B132"/>
    <mergeCell ref="G132:L132"/>
    <mergeCell ref="M132:P132"/>
    <mergeCell ref="Q132:U132"/>
    <mergeCell ref="AR133:AT133"/>
    <mergeCell ref="BF133:BH133"/>
    <mergeCell ref="AZ133:BB133"/>
    <mergeCell ref="C132:F132"/>
    <mergeCell ref="C133:F133"/>
    <mergeCell ref="AP133:AQ133"/>
    <mergeCell ref="AM133:AO133"/>
    <mergeCell ref="AJ133:AL133"/>
    <mergeCell ref="AG133:AI133"/>
    <mergeCell ref="AD132:AF132"/>
    <mergeCell ref="AD133:AF133"/>
    <mergeCell ref="G133:L133"/>
    <mergeCell ref="M133:P133"/>
    <mergeCell ref="Q133:U133"/>
    <mergeCell ref="AG132:AI132"/>
    <mergeCell ref="V133:AC133"/>
    <mergeCell ref="V132:AC132"/>
    <mergeCell ref="AM132:AO132"/>
    <mergeCell ref="AJ132:AL132"/>
    <mergeCell ref="FG2:FG3"/>
    <mergeCell ref="DO132:DR132"/>
    <mergeCell ref="DV132:DY132"/>
    <mergeCell ref="DS132:DU132"/>
    <mergeCell ref="DZ132:EB132"/>
    <mergeCell ref="EC132:EE132"/>
    <mergeCell ref="BI132:BK132"/>
    <mergeCell ref="AZ132:BB132"/>
    <mergeCell ref="AP132:AQ132"/>
    <mergeCell ref="AR132:AT132"/>
    <mergeCell ref="AU132:AW132"/>
    <mergeCell ref="DJ132:DN132"/>
    <mergeCell ref="AX132:AY132"/>
    <mergeCell ref="BC132:BE132"/>
    <mergeCell ref="FL2:FL3"/>
    <mergeCell ref="FH2:FH3"/>
    <mergeCell ref="FI2:FI3"/>
    <mergeCell ref="FJ2:FJ3"/>
    <mergeCell ref="FK2:FK3"/>
    <mergeCell ref="AX133:AY133"/>
    <mergeCell ref="AU133:AW133"/>
    <mergeCell ref="EF132:EH132"/>
    <mergeCell ref="DB132:DD132"/>
    <mergeCell ref="DE132:DF132"/>
    <mergeCell ref="BV132:CC132"/>
    <mergeCell ref="DG132:DI132"/>
    <mergeCell ref="DS133:DU133"/>
    <mergeCell ref="DE133:DF133"/>
    <mergeCell ref="DG133:DI133"/>
    <mergeCell ref="EC133:EE133"/>
    <mergeCell ref="DZ133:EB133"/>
    <mergeCell ref="CW133:CY133"/>
    <mergeCell ref="CZ133:DA133"/>
    <mergeCell ref="DB133:DD133"/>
    <mergeCell ref="DO133:DR133"/>
    <mergeCell ref="DV133:DY133"/>
    <mergeCell ref="BI133:BK133"/>
    <mergeCell ref="FF2:FF3"/>
    <mergeCell ref="BL133:BM133"/>
    <mergeCell ref="BL132:BM132"/>
    <mergeCell ref="BN132:BQ132"/>
    <mergeCell ref="BC133:BE133"/>
    <mergeCell ref="BV133:CC133"/>
    <mergeCell ref="CD132:CE132"/>
    <mergeCell ref="CD133:CE133"/>
    <mergeCell ref="BR132:BU132"/>
    <mergeCell ref="BF132:BH132"/>
    <mergeCell ref="BN133:BQ133"/>
    <mergeCell ref="BR133:BU133"/>
    <mergeCell ref="FP133:FW133"/>
    <mergeCell ref="CT133:CV133"/>
    <mergeCell ref="CL132:CN132"/>
    <mergeCell ref="CF132:CH132"/>
    <mergeCell ref="CF133:CH133"/>
    <mergeCell ref="CI132:CK132"/>
    <mergeCell ref="CI133:CK133"/>
    <mergeCell ref="CL133:CN133"/>
    <mergeCell ref="FM133:FO133"/>
    <mergeCell ref="EF133:EH133"/>
    <mergeCell ref="CO132:CP132"/>
    <mergeCell ref="CO133:CP133"/>
    <mergeCell ref="CQ132:CS132"/>
    <mergeCell ref="CQ133:CS133"/>
    <mergeCell ref="CT132:CV132"/>
    <mergeCell ref="EI132:EL132"/>
    <mergeCell ref="EI133:EL133"/>
    <mergeCell ref="EM132:EV132"/>
    <mergeCell ref="EM133:EV133"/>
    <mergeCell ref="EW132:FE132"/>
    <mergeCell ref="EW133:FE133"/>
    <mergeCell ref="CW132:CY132"/>
    <mergeCell ref="CZ132:DA132"/>
    <mergeCell ref="DJ133:DN133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P155"/>
  <sheetViews>
    <sheetView zoomScaleNormal="100" workbookViewId="0">
      <pane xSplit="2" ySplit="3" topLeftCell="DR128" activePane="bottomRight" state="frozen"/>
      <selection pane="topRight" activeCell="D1" sqref="D1"/>
      <selection pane="bottomLeft" activeCell="A4" sqref="A4"/>
      <selection pane="bottomRight" activeCell="DD118" sqref="DD118"/>
    </sheetView>
  </sheetViews>
  <sheetFormatPr baseColWidth="10" defaultRowHeight="12.75" x14ac:dyDescent="0.2"/>
  <cols>
    <col min="1" max="1" width="3.7109375" customWidth="1"/>
    <col min="2" max="2" width="25" customWidth="1"/>
    <col min="3" max="154" width="3.28515625" customWidth="1"/>
    <col min="155" max="160" width="7.140625" customWidth="1"/>
    <col min="161" max="161" width="8.28515625" customWidth="1"/>
    <col min="162" max="168" width="7.140625" customWidth="1"/>
    <col min="169" max="172" width="6.85546875" customWidth="1"/>
  </cols>
  <sheetData>
    <row r="1" spans="1:172" ht="13.5" thickBot="1" x14ac:dyDescent="0.25">
      <c r="B1" s="1962" t="s">
        <v>1889</v>
      </c>
      <c r="C1" s="1975" t="s">
        <v>1128</v>
      </c>
      <c r="D1" s="1823"/>
      <c r="E1" s="1823"/>
      <c r="F1" s="1976"/>
      <c r="G1" s="1976"/>
      <c r="H1" s="1976"/>
      <c r="I1" s="1976"/>
      <c r="J1" s="1976"/>
      <c r="K1" s="1976"/>
      <c r="L1" s="1976"/>
      <c r="M1" s="1976"/>
      <c r="N1" s="1976"/>
      <c r="O1" s="1976"/>
      <c r="P1" s="1976"/>
      <c r="Q1" s="1994" t="s">
        <v>1767</v>
      </c>
      <c r="R1" s="1786"/>
      <c r="S1" s="1786"/>
      <c r="T1" s="1786"/>
      <c r="U1" s="1786"/>
      <c r="V1" s="1786"/>
      <c r="W1" s="1786"/>
      <c r="X1" s="1786"/>
      <c r="Y1" s="1786"/>
      <c r="Z1" s="1786"/>
      <c r="AA1" s="1786"/>
      <c r="AB1" s="1786"/>
      <c r="AC1" s="1786"/>
      <c r="AD1" s="1786"/>
      <c r="AE1" s="1823"/>
      <c r="AF1" s="1993" t="s">
        <v>1543</v>
      </c>
      <c r="AG1" s="1993"/>
      <c r="AH1" s="1993"/>
      <c r="AI1" s="1993"/>
      <c r="AJ1" s="1993"/>
      <c r="AK1" s="1993"/>
      <c r="AL1" s="1993"/>
      <c r="AM1" s="1993"/>
      <c r="AN1" s="1993"/>
      <c r="AO1" s="1993"/>
      <c r="AP1" s="1993"/>
      <c r="AQ1" s="1993"/>
      <c r="AR1" s="1993"/>
      <c r="AS1" s="1974" t="s">
        <v>1594</v>
      </c>
      <c r="AT1" s="1974"/>
      <c r="AU1" s="1974"/>
      <c r="AV1" s="1974"/>
      <c r="AW1" s="1974"/>
      <c r="AX1" s="1974"/>
      <c r="AY1" s="1974"/>
      <c r="AZ1" s="1974"/>
      <c r="BA1" s="1974"/>
      <c r="BB1" s="1852" t="s">
        <v>163</v>
      </c>
      <c r="BC1" s="1759"/>
      <c r="BD1" s="1759"/>
      <c r="BE1" s="1759"/>
      <c r="BF1" s="1759"/>
      <c r="BG1" s="1759"/>
      <c r="BH1" s="1759"/>
      <c r="BI1" s="1759"/>
      <c r="BJ1" s="1759"/>
      <c r="BK1" s="1759"/>
      <c r="BL1" s="1759"/>
      <c r="BM1" s="1759"/>
      <c r="BN1" s="1759"/>
      <c r="BO1" s="1759"/>
      <c r="BP1" s="1759"/>
      <c r="BQ1" s="1759"/>
      <c r="BR1" s="1759"/>
      <c r="BS1" s="1759"/>
      <c r="BT1" s="1760"/>
      <c r="BU1" s="1852" t="s">
        <v>56</v>
      </c>
      <c r="BV1" s="1759"/>
      <c r="BW1" s="1759"/>
      <c r="BX1" s="1759"/>
      <c r="BY1" s="1759"/>
      <c r="BZ1" s="1759"/>
      <c r="CA1" s="1759"/>
      <c r="CB1" s="1759"/>
      <c r="CC1" s="1759"/>
      <c r="CD1" s="1759"/>
      <c r="CE1" s="1759"/>
      <c r="CF1" s="1759"/>
      <c r="CG1" s="1759"/>
      <c r="CH1" s="1759"/>
      <c r="CI1" s="1759"/>
      <c r="CJ1" s="1852" t="s">
        <v>3</v>
      </c>
      <c r="CK1" s="1759"/>
      <c r="CL1" s="1759"/>
      <c r="CM1" s="1759"/>
      <c r="CN1" s="1759"/>
      <c r="CO1" s="1759"/>
      <c r="CP1" s="1759"/>
      <c r="CQ1" s="1759"/>
      <c r="CR1" s="1759"/>
      <c r="CS1" s="1759"/>
      <c r="CT1" s="1759"/>
      <c r="CU1" s="1759"/>
      <c r="CV1" s="1759"/>
      <c r="CW1" s="1759"/>
      <c r="CX1" s="1759"/>
      <c r="CY1" s="1759"/>
      <c r="CZ1" s="1759"/>
      <c r="DA1" s="1760"/>
      <c r="DB1" s="1852" t="s">
        <v>298</v>
      </c>
      <c r="DC1" s="1759"/>
      <c r="DD1" s="1759"/>
      <c r="DE1" s="1759"/>
      <c r="DF1" s="1759"/>
      <c r="DG1" s="1759"/>
      <c r="DH1" s="1759"/>
      <c r="DI1" s="1759"/>
      <c r="DJ1" s="1759"/>
      <c r="DK1" s="1759"/>
      <c r="DL1" s="1759"/>
      <c r="DM1" s="1759"/>
      <c r="DN1" s="1759"/>
      <c r="DO1" s="1760"/>
      <c r="DP1" s="1852" t="s">
        <v>717</v>
      </c>
      <c r="DQ1" s="1759"/>
      <c r="DR1" s="1759"/>
      <c r="DS1" s="1759"/>
      <c r="DT1" s="1759"/>
      <c r="DU1" s="1759"/>
      <c r="DV1" s="1759"/>
      <c r="DW1" s="1759"/>
      <c r="DX1" s="1759"/>
      <c r="DY1" s="1759"/>
      <c r="DZ1" s="1759"/>
      <c r="EA1" s="1759"/>
      <c r="EB1" s="2002" t="s">
        <v>257</v>
      </c>
      <c r="EC1" s="2003"/>
      <c r="ED1" s="2003"/>
      <c r="EE1" s="2003"/>
      <c r="EF1" s="2003"/>
      <c r="EG1" s="2003"/>
      <c r="EH1" s="2003"/>
      <c r="EI1" s="2003"/>
      <c r="EJ1" s="2003"/>
      <c r="EK1" s="2003"/>
      <c r="EL1" s="2003"/>
      <c r="EM1" s="2003"/>
      <c r="EN1" s="2003"/>
      <c r="EO1" s="2003"/>
      <c r="EP1" s="2003"/>
      <c r="EQ1" s="2003"/>
      <c r="ER1" s="2003"/>
      <c r="ES1" s="2003"/>
      <c r="ET1" s="2003"/>
      <c r="EU1" s="2003"/>
      <c r="EV1" s="2003"/>
      <c r="EW1" s="2001"/>
      <c r="EX1" s="1966"/>
    </row>
    <row r="2" spans="1:172" ht="13.5" thickBot="1" x14ac:dyDescent="0.25">
      <c r="B2" s="1963"/>
      <c r="C2" s="1352" t="s">
        <v>47</v>
      </c>
      <c r="D2" s="1356" t="s">
        <v>47</v>
      </c>
      <c r="E2" s="1116" t="s">
        <v>475</v>
      </c>
      <c r="F2" s="1115" t="s">
        <v>68</v>
      </c>
      <c r="G2" s="1117" t="s">
        <v>897</v>
      </c>
      <c r="H2" s="1356" t="s">
        <v>47</v>
      </c>
      <c r="I2" s="1116" t="s">
        <v>475</v>
      </c>
      <c r="J2" s="1115" t="s">
        <v>68</v>
      </c>
      <c r="K2" s="1356" t="s">
        <v>47</v>
      </c>
      <c r="L2" s="1116" t="s">
        <v>475</v>
      </c>
      <c r="M2" s="1115" t="s">
        <v>68</v>
      </c>
      <c r="N2" s="1356" t="s">
        <v>47</v>
      </c>
      <c r="O2" s="1116" t="s">
        <v>475</v>
      </c>
      <c r="P2" s="1357" t="s">
        <v>68</v>
      </c>
      <c r="Q2" s="1117" t="s">
        <v>47</v>
      </c>
      <c r="R2" s="1116" t="s">
        <v>475</v>
      </c>
      <c r="S2" s="1115" t="s">
        <v>68</v>
      </c>
      <c r="T2" s="1117" t="s">
        <v>1213</v>
      </c>
      <c r="U2" s="1118" t="s">
        <v>60</v>
      </c>
      <c r="V2" s="1116" t="s">
        <v>475</v>
      </c>
      <c r="W2" s="1115" t="s">
        <v>852</v>
      </c>
      <c r="X2" s="1118" t="s">
        <v>47</v>
      </c>
      <c r="Y2" s="1116" t="s">
        <v>475</v>
      </c>
      <c r="Z2" s="1115" t="s">
        <v>852</v>
      </c>
      <c r="AA2" s="1118" t="s">
        <v>47</v>
      </c>
      <c r="AB2" s="1116" t="s">
        <v>475</v>
      </c>
      <c r="AC2" s="1115" t="s">
        <v>852</v>
      </c>
      <c r="AD2" s="1118" t="s">
        <v>47</v>
      </c>
      <c r="AE2" s="1119" t="s">
        <v>475</v>
      </c>
      <c r="AF2" s="1352" t="s">
        <v>852</v>
      </c>
      <c r="AG2" s="1118" t="s">
        <v>47</v>
      </c>
      <c r="AH2" s="1116" t="s">
        <v>475</v>
      </c>
      <c r="AI2" s="1115" t="s">
        <v>852</v>
      </c>
      <c r="AJ2" s="1118" t="s">
        <v>60</v>
      </c>
      <c r="AK2" s="1116" t="s">
        <v>475</v>
      </c>
      <c r="AL2" s="1115" t="s">
        <v>852</v>
      </c>
      <c r="AM2" s="1118" t="s">
        <v>47</v>
      </c>
      <c r="AN2" s="1116" t="s">
        <v>475</v>
      </c>
      <c r="AO2" s="1115" t="s">
        <v>852</v>
      </c>
      <c r="AP2" s="1118" t="s">
        <v>47</v>
      </c>
      <c r="AQ2" s="1116" t="s">
        <v>475</v>
      </c>
      <c r="AR2" s="1357" t="s">
        <v>852</v>
      </c>
      <c r="AS2" s="1121" t="s">
        <v>47</v>
      </c>
      <c r="AT2" s="1116" t="s">
        <v>475</v>
      </c>
      <c r="AU2" s="1115" t="s">
        <v>852</v>
      </c>
      <c r="AV2" s="1118" t="s">
        <v>47</v>
      </c>
      <c r="AW2" s="1117" t="s">
        <v>475</v>
      </c>
      <c r="AX2" s="1115" t="s">
        <v>852</v>
      </c>
      <c r="AY2" s="1118" t="s">
        <v>60</v>
      </c>
      <c r="AZ2" s="1116" t="s">
        <v>475</v>
      </c>
      <c r="BA2" s="1357" t="s">
        <v>852</v>
      </c>
      <c r="BB2" s="885" t="s">
        <v>852</v>
      </c>
      <c r="BC2" s="933" t="s">
        <v>47</v>
      </c>
      <c r="BD2" s="884" t="s">
        <v>475</v>
      </c>
      <c r="BE2" s="885" t="s">
        <v>852</v>
      </c>
      <c r="BF2" s="1511" t="s">
        <v>852</v>
      </c>
      <c r="BG2" s="1511" t="s">
        <v>1213</v>
      </c>
      <c r="BH2" s="933" t="s">
        <v>47</v>
      </c>
      <c r="BI2" s="1524" t="s">
        <v>47</v>
      </c>
      <c r="BJ2" s="884" t="s">
        <v>475</v>
      </c>
      <c r="BK2" s="885" t="s">
        <v>852</v>
      </c>
      <c r="BL2" s="933" t="s">
        <v>47</v>
      </c>
      <c r="BM2" s="884" t="s">
        <v>475</v>
      </c>
      <c r="BN2" s="885" t="s">
        <v>852</v>
      </c>
      <c r="BO2" s="933" t="s">
        <v>47</v>
      </c>
      <c r="BP2" s="884" t="s">
        <v>475</v>
      </c>
      <c r="BQ2" s="1511" t="s">
        <v>46</v>
      </c>
      <c r="BR2" s="1511" t="s">
        <v>47</v>
      </c>
      <c r="BS2" s="1511" t="s">
        <v>475</v>
      </c>
      <c r="BT2" s="1589" t="s">
        <v>1265</v>
      </c>
      <c r="BU2" s="1449" t="s">
        <v>852</v>
      </c>
      <c r="BV2" s="1511" t="s">
        <v>1213</v>
      </c>
      <c r="BW2" s="885" t="s">
        <v>852</v>
      </c>
      <c r="BX2" s="933" t="s">
        <v>47</v>
      </c>
      <c r="BY2" s="884" t="s">
        <v>475</v>
      </c>
      <c r="BZ2" s="885" t="s">
        <v>852</v>
      </c>
      <c r="CA2" s="1118" t="s">
        <v>47</v>
      </c>
      <c r="CB2" s="1116" t="s">
        <v>41</v>
      </c>
      <c r="CC2" s="1115" t="s">
        <v>852</v>
      </c>
      <c r="CD2" s="1118" t="s">
        <v>47</v>
      </c>
      <c r="CE2" s="1116" t="s">
        <v>41</v>
      </c>
      <c r="CF2" s="1115" t="s">
        <v>68</v>
      </c>
      <c r="CG2" s="1118" t="s">
        <v>60</v>
      </c>
      <c r="CH2" s="1116" t="s">
        <v>475</v>
      </c>
      <c r="CI2" s="1357" t="s">
        <v>852</v>
      </c>
      <c r="CJ2" s="1121" t="s">
        <v>60</v>
      </c>
      <c r="CK2" s="1116" t="s">
        <v>475</v>
      </c>
      <c r="CL2" s="1115" t="s">
        <v>852</v>
      </c>
      <c r="CM2" s="1118" t="s">
        <v>60</v>
      </c>
      <c r="CN2" s="1117" t="s">
        <v>47</v>
      </c>
      <c r="CO2" s="1116" t="s">
        <v>41</v>
      </c>
      <c r="CP2" s="1451" t="s">
        <v>1265</v>
      </c>
      <c r="CQ2" s="1523" t="s">
        <v>852</v>
      </c>
      <c r="CR2" s="1523" t="s">
        <v>1213</v>
      </c>
      <c r="CS2" s="1115" t="s">
        <v>852</v>
      </c>
      <c r="CT2" s="1118" t="s">
        <v>60</v>
      </c>
      <c r="CU2" s="1116" t="s">
        <v>41</v>
      </c>
      <c r="CV2" s="1117" t="s">
        <v>47</v>
      </c>
      <c r="CW2" s="1115" t="s">
        <v>852</v>
      </c>
      <c r="CX2" s="1118" t="s">
        <v>60</v>
      </c>
      <c r="CY2" s="1116" t="s">
        <v>475</v>
      </c>
      <c r="CZ2" s="1115" t="s">
        <v>852</v>
      </c>
      <c r="DA2" s="1602" t="s">
        <v>1839</v>
      </c>
      <c r="DB2" s="1121" t="s">
        <v>60</v>
      </c>
      <c r="DC2" s="1116" t="s">
        <v>475</v>
      </c>
      <c r="DD2" s="1115" t="s">
        <v>852</v>
      </c>
      <c r="DE2" s="1118" t="s">
        <v>60</v>
      </c>
      <c r="DF2" s="1116" t="s">
        <v>475</v>
      </c>
      <c r="DG2" s="1115" t="s">
        <v>852</v>
      </c>
      <c r="DH2" s="1118" t="s">
        <v>60</v>
      </c>
      <c r="DI2" s="1116" t="s">
        <v>475</v>
      </c>
      <c r="DJ2" s="1115" t="s">
        <v>1213</v>
      </c>
      <c r="DK2" s="1118" t="s">
        <v>47</v>
      </c>
      <c r="DL2" s="1116" t="s">
        <v>475</v>
      </c>
      <c r="DM2" s="1115" t="s">
        <v>1213</v>
      </c>
      <c r="DN2" s="1118" t="s">
        <v>47</v>
      </c>
      <c r="DO2" s="1119" t="s">
        <v>475</v>
      </c>
      <c r="DP2" s="885" t="s">
        <v>852</v>
      </c>
      <c r="DQ2" s="1118" t="s">
        <v>60</v>
      </c>
      <c r="DR2" s="1116" t="s">
        <v>475</v>
      </c>
      <c r="DS2" s="1115" t="s">
        <v>852</v>
      </c>
      <c r="DT2" s="1118" t="s">
        <v>60</v>
      </c>
      <c r="DU2" s="1116" t="s">
        <v>475</v>
      </c>
      <c r="DV2" s="1115" t="s">
        <v>852</v>
      </c>
      <c r="DW2" s="1116" t="s">
        <v>475</v>
      </c>
      <c r="DX2" s="1115" t="s">
        <v>852</v>
      </c>
      <c r="DY2" s="1118" t="s">
        <v>60</v>
      </c>
      <c r="DZ2" s="1116" t="s">
        <v>475</v>
      </c>
      <c r="EA2" s="1357" t="s">
        <v>852</v>
      </c>
      <c r="EB2" s="1121" t="s">
        <v>60</v>
      </c>
      <c r="EC2" s="1116" t="s">
        <v>475</v>
      </c>
      <c r="ED2" s="1115" t="s">
        <v>852</v>
      </c>
      <c r="EE2" s="1535" t="s">
        <v>47</v>
      </c>
      <c r="EF2" s="1116" t="s">
        <v>475</v>
      </c>
      <c r="EG2" s="1115" t="s">
        <v>852</v>
      </c>
      <c r="EH2" s="1118" t="s">
        <v>60</v>
      </c>
      <c r="EI2" s="1451" t="s">
        <v>47</v>
      </c>
      <c r="EJ2" s="1451" t="s">
        <v>41</v>
      </c>
      <c r="EK2" s="1451" t="s">
        <v>1265</v>
      </c>
      <c r="EL2" s="1536" t="s">
        <v>852</v>
      </c>
      <c r="EM2" s="1120" t="s">
        <v>475</v>
      </c>
      <c r="EN2" s="1115" t="s">
        <v>852</v>
      </c>
      <c r="EO2" s="1535" t="s">
        <v>1840</v>
      </c>
      <c r="EP2" s="1118" t="s">
        <v>47</v>
      </c>
      <c r="EQ2" s="1115" t="s">
        <v>852</v>
      </c>
      <c r="ER2" s="1451" t="s">
        <v>47</v>
      </c>
      <c r="ES2" s="1537" t="s">
        <v>475</v>
      </c>
      <c r="ET2" s="1537" t="s">
        <v>1265</v>
      </c>
      <c r="EU2" s="1537" t="s">
        <v>852</v>
      </c>
      <c r="EV2" s="1523" t="s">
        <v>1839</v>
      </c>
      <c r="EW2" s="1536" t="s">
        <v>1840</v>
      </c>
      <c r="EX2" s="1451" t="s">
        <v>46</v>
      </c>
      <c r="EY2" s="1951" t="s">
        <v>47</v>
      </c>
      <c r="EZ2" s="1953" t="s">
        <v>475</v>
      </c>
      <c r="FA2" s="1940" t="s">
        <v>852</v>
      </c>
      <c r="FB2" s="1942" t="s">
        <v>126</v>
      </c>
      <c r="FC2" s="1943" t="s">
        <v>46</v>
      </c>
      <c r="FD2" s="1971" t="s">
        <v>1727</v>
      </c>
      <c r="FE2" s="1944" t="s">
        <v>127</v>
      </c>
      <c r="FF2" s="1201"/>
      <c r="FG2" s="1201"/>
    </row>
    <row r="3" spans="1:172" ht="16.5" thickBot="1" x14ac:dyDescent="0.3">
      <c r="B3" s="1151" t="s">
        <v>1104</v>
      </c>
      <c r="C3" s="1122">
        <v>4</v>
      </c>
      <c r="D3" s="1125">
        <v>4</v>
      </c>
      <c r="E3" s="1125">
        <v>5</v>
      </c>
      <c r="F3" s="1123">
        <v>7</v>
      </c>
      <c r="G3" s="1123">
        <v>9</v>
      </c>
      <c r="H3" s="1123">
        <v>11</v>
      </c>
      <c r="I3" s="1123">
        <v>12</v>
      </c>
      <c r="J3" s="1123">
        <v>14</v>
      </c>
      <c r="K3" s="1123">
        <v>18</v>
      </c>
      <c r="L3" s="1123">
        <v>19</v>
      </c>
      <c r="M3" s="1123">
        <v>21</v>
      </c>
      <c r="N3" s="1123">
        <v>25</v>
      </c>
      <c r="O3" s="1123">
        <v>26</v>
      </c>
      <c r="P3" s="1353">
        <v>28</v>
      </c>
      <c r="Q3" s="1556">
        <v>2</v>
      </c>
      <c r="R3" s="1123">
        <v>3</v>
      </c>
      <c r="S3" s="1123">
        <v>5</v>
      </c>
      <c r="T3" s="1123">
        <v>6</v>
      </c>
      <c r="U3" s="1123">
        <v>9</v>
      </c>
      <c r="V3" s="1123">
        <v>10</v>
      </c>
      <c r="W3" s="1123">
        <v>12</v>
      </c>
      <c r="X3" s="1123">
        <v>16</v>
      </c>
      <c r="Y3" s="1123">
        <v>17</v>
      </c>
      <c r="Z3" s="1123">
        <v>19</v>
      </c>
      <c r="AA3" s="1123">
        <v>23</v>
      </c>
      <c r="AB3" s="1123">
        <v>24</v>
      </c>
      <c r="AC3" s="1123">
        <v>26</v>
      </c>
      <c r="AD3" s="1123">
        <v>30</v>
      </c>
      <c r="AE3" s="1353">
        <v>31</v>
      </c>
      <c r="AF3" s="1122">
        <v>2</v>
      </c>
      <c r="AG3" s="1123">
        <v>6</v>
      </c>
      <c r="AH3" s="1123">
        <v>7</v>
      </c>
      <c r="AI3" s="1123">
        <v>9</v>
      </c>
      <c r="AJ3" s="1123">
        <v>13</v>
      </c>
      <c r="AK3" s="1123">
        <v>14</v>
      </c>
      <c r="AL3" s="1123">
        <v>16</v>
      </c>
      <c r="AM3" s="1123">
        <v>20</v>
      </c>
      <c r="AN3" s="1123">
        <v>21</v>
      </c>
      <c r="AO3" s="1123">
        <v>23</v>
      </c>
      <c r="AP3" s="1123">
        <v>27</v>
      </c>
      <c r="AQ3" s="1123">
        <v>28</v>
      </c>
      <c r="AR3" s="1124">
        <v>30</v>
      </c>
      <c r="AS3" s="1122">
        <v>4</v>
      </c>
      <c r="AT3" s="1123">
        <v>5</v>
      </c>
      <c r="AU3" s="1123">
        <v>7</v>
      </c>
      <c r="AV3" s="1123">
        <v>11</v>
      </c>
      <c r="AW3" s="1123">
        <v>12</v>
      </c>
      <c r="AX3" s="1498">
        <v>14</v>
      </c>
      <c r="AY3" s="1498">
        <v>18</v>
      </c>
      <c r="AZ3" s="930">
        <v>19</v>
      </c>
      <c r="BA3" s="934">
        <v>21</v>
      </c>
      <c r="BB3" s="1526">
        <v>4</v>
      </c>
      <c r="BC3" s="1526">
        <v>8</v>
      </c>
      <c r="BD3" s="1526">
        <v>9</v>
      </c>
      <c r="BE3" s="1526">
        <v>11</v>
      </c>
      <c r="BF3" s="1526">
        <v>11</v>
      </c>
      <c r="BG3" s="1526">
        <v>12</v>
      </c>
      <c r="BH3" s="1526">
        <v>15</v>
      </c>
      <c r="BI3" s="1526">
        <v>15</v>
      </c>
      <c r="BJ3" s="1526">
        <v>16</v>
      </c>
      <c r="BK3" s="1526">
        <v>18</v>
      </c>
      <c r="BL3" s="1526">
        <v>22</v>
      </c>
      <c r="BM3" s="1526">
        <v>23</v>
      </c>
      <c r="BN3" s="1526">
        <v>25</v>
      </c>
      <c r="BO3" s="1526">
        <v>29</v>
      </c>
      <c r="BP3" s="1526">
        <v>30</v>
      </c>
      <c r="BQ3" s="1526">
        <v>28</v>
      </c>
      <c r="BR3" s="1526">
        <v>29</v>
      </c>
      <c r="BS3" s="1526">
        <v>30</v>
      </c>
      <c r="BT3" s="1527">
        <v>31</v>
      </c>
      <c r="BU3" s="1525">
        <v>1</v>
      </c>
      <c r="BV3" s="1526">
        <v>2</v>
      </c>
      <c r="BW3" s="1526">
        <v>1</v>
      </c>
      <c r="BX3" s="1526">
        <v>5</v>
      </c>
      <c r="BY3" s="1526">
        <v>6</v>
      </c>
      <c r="BZ3" s="1526">
        <v>8</v>
      </c>
      <c r="CA3" s="930">
        <v>12</v>
      </c>
      <c r="CB3" s="930">
        <v>13</v>
      </c>
      <c r="CC3" s="930">
        <v>15</v>
      </c>
      <c r="CD3" s="930">
        <v>19</v>
      </c>
      <c r="CE3" s="930">
        <v>20</v>
      </c>
      <c r="CF3" s="930">
        <v>22</v>
      </c>
      <c r="CG3" s="930">
        <v>26</v>
      </c>
      <c r="CH3" s="930">
        <v>27</v>
      </c>
      <c r="CI3" s="930">
        <v>29</v>
      </c>
      <c r="CJ3" s="1043">
        <v>4</v>
      </c>
      <c r="CK3" s="930">
        <v>5</v>
      </c>
      <c r="CL3" s="930">
        <v>7</v>
      </c>
      <c r="CM3" s="841">
        <v>11</v>
      </c>
      <c r="CN3" s="930">
        <v>11</v>
      </c>
      <c r="CO3" s="930">
        <v>12</v>
      </c>
      <c r="CP3" s="935">
        <v>13</v>
      </c>
      <c r="CQ3" s="935">
        <v>14</v>
      </c>
      <c r="CR3" s="935">
        <v>15</v>
      </c>
      <c r="CS3" s="935">
        <v>14</v>
      </c>
      <c r="CT3" s="930">
        <v>18</v>
      </c>
      <c r="CU3" s="930">
        <v>19</v>
      </c>
      <c r="CV3" s="930">
        <v>20</v>
      </c>
      <c r="CW3" s="930">
        <v>21</v>
      </c>
      <c r="CX3" s="930">
        <v>25</v>
      </c>
      <c r="CY3" s="930">
        <v>26</v>
      </c>
      <c r="CZ3" s="930">
        <v>28</v>
      </c>
      <c r="DA3" s="935">
        <v>29</v>
      </c>
      <c r="DB3" s="1043">
        <v>1</v>
      </c>
      <c r="DC3" s="930">
        <v>2</v>
      </c>
      <c r="DD3" s="930">
        <v>4</v>
      </c>
      <c r="DE3" s="930">
        <v>8</v>
      </c>
      <c r="DF3" s="930">
        <v>9</v>
      </c>
      <c r="DG3" s="930">
        <v>11</v>
      </c>
      <c r="DH3" s="930">
        <v>15</v>
      </c>
      <c r="DI3" s="841">
        <v>16</v>
      </c>
      <c r="DJ3" s="841">
        <v>19</v>
      </c>
      <c r="DK3" s="930">
        <v>22</v>
      </c>
      <c r="DL3" s="930">
        <v>23</v>
      </c>
      <c r="DM3" s="841">
        <v>26</v>
      </c>
      <c r="DN3" s="930">
        <v>29</v>
      </c>
      <c r="DO3" s="934">
        <v>30</v>
      </c>
      <c r="DP3" s="1043">
        <v>2</v>
      </c>
      <c r="DQ3" s="930">
        <v>6</v>
      </c>
      <c r="DR3" s="930">
        <v>7</v>
      </c>
      <c r="DS3" s="930">
        <v>9</v>
      </c>
      <c r="DT3" s="930">
        <v>13</v>
      </c>
      <c r="DU3" s="930">
        <v>14</v>
      </c>
      <c r="DV3" s="930">
        <v>16</v>
      </c>
      <c r="DW3" s="930">
        <v>21</v>
      </c>
      <c r="DX3" s="930">
        <v>23</v>
      </c>
      <c r="DY3" s="930">
        <v>27</v>
      </c>
      <c r="DZ3" s="930">
        <v>28</v>
      </c>
      <c r="EA3" s="930">
        <v>30</v>
      </c>
      <c r="EB3" s="1043">
        <v>3</v>
      </c>
      <c r="EC3" s="935">
        <v>4</v>
      </c>
      <c r="ED3" s="935">
        <v>6</v>
      </c>
      <c r="EE3" s="935">
        <v>10</v>
      </c>
      <c r="EF3" s="930">
        <v>11</v>
      </c>
      <c r="EG3" s="930">
        <v>13</v>
      </c>
      <c r="EH3" s="930">
        <v>17</v>
      </c>
      <c r="EI3" s="930">
        <v>17</v>
      </c>
      <c r="EJ3" s="930">
        <v>18</v>
      </c>
      <c r="EK3" s="930">
        <v>19</v>
      </c>
      <c r="EL3" s="930">
        <v>20</v>
      </c>
      <c r="EM3" s="930">
        <v>18</v>
      </c>
      <c r="EN3" s="930">
        <v>20</v>
      </c>
      <c r="EO3" s="930">
        <v>22</v>
      </c>
      <c r="EP3" s="930">
        <v>24</v>
      </c>
      <c r="EQ3" s="930">
        <v>27</v>
      </c>
      <c r="ER3" s="930">
        <v>24</v>
      </c>
      <c r="ES3" s="841">
        <v>25</v>
      </c>
      <c r="ET3" s="841">
        <v>26</v>
      </c>
      <c r="EU3" s="841">
        <v>27</v>
      </c>
      <c r="EV3" s="930">
        <v>28</v>
      </c>
      <c r="EW3" s="699">
        <v>29</v>
      </c>
      <c r="EX3" s="699">
        <v>30</v>
      </c>
      <c r="EY3" s="1952"/>
      <c r="EZ3" s="1941"/>
      <c r="FA3" s="1941"/>
      <c r="FB3" s="1941"/>
      <c r="FC3" s="1941"/>
      <c r="FD3" s="1972"/>
      <c r="FE3" s="1945"/>
      <c r="FF3" s="1288">
        <v>0</v>
      </c>
      <c r="FG3" s="912" t="s">
        <v>18</v>
      </c>
      <c r="FH3" s="1345" t="s">
        <v>21</v>
      </c>
      <c r="FI3" s="912" t="s">
        <v>22</v>
      </c>
      <c r="FJ3" s="912" t="s">
        <v>19</v>
      </c>
      <c r="FK3" s="912" t="s">
        <v>20</v>
      </c>
      <c r="FL3" s="1346" t="s">
        <v>1085</v>
      </c>
      <c r="FM3" s="1346" t="s">
        <v>44</v>
      </c>
      <c r="FN3" s="1346" t="s">
        <v>1730</v>
      </c>
      <c r="FO3" s="1346" t="s">
        <v>1880</v>
      </c>
      <c r="FP3" s="1346" t="s">
        <v>1881</v>
      </c>
    </row>
    <row r="4" spans="1:172" ht="16.5" thickBot="1" x14ac:dyDescent="0.3">
      <c r="A4" s="1338">
        <v>1</v>
      </c>
      <c r="B4" s="1188" t="s">
        <v>1625</v>
      </c>
      <c r="C4" s="1288"/>
      <c r="D4" s="1288"/>
      <c r="E4" s="1288"/>
      <c r="F4" s="1346">
        <v>1</v>
      </c>
      <c r="G4" s="1400"/>
      <c r="H4" s="1346"/>
      <c r="I4" s="1346"/>
      <c r="J4" s="1346"/>
      <c r="K4" s="1346"/>
      <c r="L4" s="1346"/>
      <c r="M4" s="1346">
        <v>1</v>
      </c>
      <c r="N4" s="1346"/>
      <c r="O4" s="1346"/>
      <c r="P4" s="1393"/>
      <c r="Q4" s="1400"/>
      <c r="R4" s="1346"/>
      <c r="S4" s="1346">
        <v>1</v>
      </c>
      <c r="T4" s="1400"/>
      <c r="U4" s="1346"/>
      <c r="V4" s="1346">
        <v>1</v>
      </c>
      <c r="W4" s="1346"/>
      <c r="X4" s="1346"/>
      <c r="Y4" s="1346">
        <v>1</v>
      </c>
      <c r="Z4" s="1346"/>
      <c r="AA4" s="1346"/>
      <c r="AB4" s="1346"/>
      <c r="AC4" s="1392"/>
      <c r="AD4" s="1392"/>
      <c r="AE4" s="1393"/>
      <c r="AF4" s="1401"/>
      <c r="AG4" s="1402"/>
      <c r="AH4" s="1402"/>
      <c r="AI4" s="1402">
        <v>1</v>
      </c>
      <c r="AJ4" s="1402"/>
      <c r="AK4" s="1390">
        <v>1</v>
      </c>
      <c r="AL4" s="1402"/>
      <c r="AM4" s="1403"/>
      <c r="AN4" s="1403"/>
      <c r="AO4" s="1403"/>
      <c r="AP4" s="1403"/>
      <c r="AQ4" s="1403">
        <v>1</v>
      </c>
      <c r="AR4" s="1404"/>
      <c r="AS4" s="1402"/>
      <c r="AT4" s="1405">
        <v>1</v>
      </c>
      <c r="AU4" s="1402"/>
      <c r="AV4" s="1402"/>
      <c r="AW4" s="1504">
        <v>1</v>
      </c>
      <c r="AX4" s="1402"/>
      <c r="AY4" s="1402"/>
      <c r="AZ4" s="1402">
        <v>1</v>
      </c>
      <c r="BA4" s="1404"/>
      <c r="BB4" s="1402"/>
      <c r="BC4" s="1402"/>
      <c r="BD4" s="1394">
        <v>1</v>
      </c>
      <c r="BE4" s="1394"/>
      <c r="BF4" s="1394"/>
      <c r="BG4" s="1394"/>
      <c r="BH4" s="1394"/>
      <c r="BI4" s="1504"/>
      <c r="BJ4" s="1405">
        <v>1</v>
      </c>
      <c r="BK4" s="1402"/>
      <c r="BL4" s="1402"/>
      <c r="BM4" s="1402"/>
      <c r="BN4" s="1402">
        <v>1</v>
      </c>
      <c r="BO4" s="1402"/>
      <c r="BP4" s="1402">
        <v>1</v>
      </c>
      <c r="BQ4" s="1402"/>
      <c r="BR4" s="1402"/>
      <c r="BS4" s="1402"/>
      <c r="BT4" s="1404"/>
      <c r="BU4" s="1401"/>
      <c r="BV4" s="1402"/>
      <c r="BW4" s="1402"/>
      <c r="BX4" s="1402"/>
      <c r="BY4" s="1402">
        <v>1</v>
      </c>
      <c r="BZ4" s="1402"/>
      <c r="CA4" s="1402"/>
      <c r="CB4" s="1402">
        <v>1</v>
      </c>
      <c r="CC4" s="1402"/>
      <c r="CD4" s="1402"/>
      <c r="CE4" s="1402"/>
      <c r="CF4" s="1402"/>
      <c r="CG4" s="1402"/>
      <c r="CH4" s="1402"/>
      <c r="CI4" s="1402"/>
      <c r="CJ4" s="1391"/>
      <c r="CK4" s="1346"/>
      <c r="CL4" s="1600">
        <v>1</v>
      </c>
      <c r="CM4" s="1392"/>
      <c r="CN4" s="1504">
        <v>1</v>
      </c>
      <c r="CO4" s="1346"/>
      <c r="CP4" s="1346">
        <v>1</v>
      </c>
      <c r="CQ4" s="1346">
        <v>1</v>
      </c>
      <c r="CR4" s="1346">
        <v>1</v>
      </c>
      <c r="CS4" s="1346"/>
      <c r="CT4" s="1346"/>
      <c r="CU4" s="1346">
        <v>1</v>
      </c>
      <c r="CV4" s="1504"/>
      <c r="CW4" s="1346"/>
      <c r="CX4" s="1346"/>
      <c r="CY4" s="1346"/>
      <c r="CZ4" s="1346"/>
      <c r="DA4" s="1504"/>
      <c r="DB4" s="1391"/>
      <c r="DC4" s="1346">
        <v>1</v>
      </c>
      <c r="DD4" s="1346"/>
      <c r="DE4" s="1346"/>
      <c r="DF4" s="1346"/>
      <c r="DG4" s="1346"/>
      <c r="DH4" s="1346"/>
      <c r="DI4" s="1392">
        <v>1</v>
      </c>
      <c r="DJ4" s="1392"/>
      <c r="DK4" s="1392"/>
      <c r="DL4" s="1392"/>
      <c r="DM4" s="1392"/>
      <c r="DN4" s="1392"/>
      <c r="DO4" s="1393"/>
      <c r="DP4" s="1391"/>
      <c r="DQ4" s="1402"/>
      <c r="DR4" s="1600">
        <v>1</v>
      </c>
      <c r="DS4" s="1402"/>
      <c r="DT4" s="1402"/>
      <c r="DU4" s="1402">
        <v>1</v>
      </c>
      <c r="DV4" s="1346"/>
      <c r="DW4" s="1402"/>
      <c r="DX4" s="1402"/>
      <c r="DY4" s="1402"/>
      <c r="DZ4" s="1402">
        <v>1</v>
      </c>
      <c r="EA4" s="1402"/>
      <c r="EB4" s="1391"/>
      <c r="EC4" s="1389"/>
      <c r="ED4" s="1346"/>
      <c r="EE4" s="1504">
        <v>1</v>
      </c>
      <c r="EF4" s="1346"/>
      <c r="EG4" s="1346"/>
      <c r="EH4" s="1346"/>
      <c r="EI4" s="1346"/>
      <c r="EJ4" s="1346"/>
      <c r="EK4" s="1346"/>
      <c r="EL4" s="1392"/>
      <c r="EM4" s="1346"/>
      <c r="EN4" s="1346"/>
      <c r="EO4" s="1504"/>
      <c r="EP4" s="1346"/>
      <c r="EQ4" s="1346"/>
      <c r="ER4" s="1346"/>
      <c r="ES4" s="1392"/>
      <c r="ET4" s="1392"/>
      <c r="EU4" s="1392"/>
      <c r="EV4" s="1346"/>
      <c r="EW4" s="1402"/>
      <c r="EX4" s="1402"/>
      <c r="EY4" s="218">
        <f>SUM(D4+H4+K4+N4+Q4+U4+X4+AA4+AD4+AG4+AJ4+AM4+AP4+AS4+AV4+AY4+BC4+BH4+BL4+BO4+BX4+CA4+CD4+CG4+CJ4+CM4+CT4+CX4+DB4+DE4+DH4+DK4+DN4+DQ4+DT4+DY4+EB4+EH4+EP4)</f>
        <v>0</v>
      </c>
      <c r="EZ4" s="396">
        <f>SUM(E4+I4+L4+O4+R4+V4+Y4+AB4+AE4+AH4+AK4+AN4+AQ4+AT4+AZ4+BD4+BJ4+BM4+BP4+BY4+CB4+CE4+CH4+CK4+CO4+CU4+CY4+DC4+DF4+DI4+DL4+DO4+DR4+DU4+DW4+DZ4+EC4+EF4+EM4)</f>
        <v>17</v>
      </c>
      <c r="FA4" s="396">
        <f>SUM(C4+F4+J4+M4+P4+S4+W4+Z4+AC4+AF4+AI4+AL4+AO4+AR4+AU4+AX4+BA4+BB4+BE4+BK4+BN4+BW4+BZ4+CC4+CF4+CI4+CL4+CS4+CW4+CZ4+DD4+DG4+DJ4+DM4+DP4+DS4+DV4+DX4+EA4+ED4+EG4+EN4+EQ4)</f>
        <v>6</v>
      </c>
      <c r="FB4" s="396">
        <f>SUM(G4+T4+AW4+BI4+CN4+CV4+DA4+EE4+EO4)</f>
        <v>3</v>
      </c>
      <c r="FC4" s="396"/>
      <c r="FD4" s="396">
        <f>SUM(BF4+BG4+BQ4+BR4+BS4+BT4+BU4+BV4+CP4+CQ4+CR4+EI4+EJ4+EK4+EL4+ER4+ES4+ET4+EU4+EV4+EW4+EX4)</f>
        <v>3</v>
      </c>
      <c r="FE4" s="1291">
        <f>SUM(EY4+EZ4+FA4+FC4+FD4)</f>
        <v>26</v>
      </c>
      <c r="FF4" s="1347" t="str">
        <f>IF(FE4=0,1,"")</f>
        <v/>
      </c>
      <c r="FG4" s="1347" t="str">
        <f>IF((FE4&gt;0)*AND(FE4&lt;6),1,"")</f>
        <v/>
      </c>
      <c r="FH4" s="1347" t="str">
        <f>IF((FE4&gt;5)*AND(FE4&lt;11),1,"")</f>
        <v/>
      </c>
      <c r="FI4" s="1347" t="str">
        <f>IF((FE4&gt;10)*AND(FE4&lt;21),1,"")</f>
        <v/>
      </c>
      <c r="FJ4" s="1347">
        <f>IF((FE4&gt;20)*AND(FE4&lt;31),1,"")</f>
        <v>1</v>
      </c>
      <c r="FK4" s="1347" t="str">
        <f>IF((FE4&gt;30)*AND(FE4&lt;41),1,"")</f>
        <v/>
      </c>
      <c r="FL4" s="1347" t="str">
        <f>IF((FE4&gt;40)*AND(FE4&lt;51),1,"")</f>
        <v/>
      </c>
      <c r="FM4" s="1347" t="str">
        <f>IF((FE4&gt;50)*AND(FE4&lt;61),1,"")</f>
        <v/>
      </c>
      <c r="FN4" s="1347" t="str">
        <f>IF((FE4&gt;60)*AND(FE4&lt;71),1,"")</f>
        <v/>
      </c>
      <c r="FO4" s="1347" t="str">
        <f>IF((FE4&gt;70)*AND(FE4&lt;81),1,"")</f>
        <v/>
      </c>
      <c r="FP4" s="1347" t="str">
        <f>IF((FE4&gt;80)*AND(FE4&lt;91),1,"")</f>
        <v/>
      </c>
    </row>
    <row r="5" spans="1:172" ht="16.5" thickBot="1" x14ac:dyDescent="0.3">
      <c r="A5" s="1338">
        <v>2</v>
      </c>
      <c r="B5" s="1575" t="s">
        <v>1931</v>
      </c>
      <c r="C5" s="1288"/>
      <c r="D5" s="1288"/>
      <c r="E5" s="1288"/>
      <c r="F5" s="1346"/>
      <c r="G5" s="1400"/>
      <c r="H5" s="1346"/>
      <c r="I5" s="1346"/>
      <c r="J5" s="1346"/>
      <c r="K5" s="1346"/>
      <c r="L5" s="1346"/>
      <c r="M5" s="1346"/>
      <c r="N5" s="1346">
        <v>1</v>
      </c>
      <c r="O5" s="1346"/>
      <c r="P5" s="1393"/>
      <c r="Q5" s="1400"/>
      <c r="R5" s="1346"/>
      <c r="S5" s="1346"/>
      <c r="T5" s="1400"/>
      <c r="U5" s="1346">
        <v>1</v>
      </c>
      <c r="V5" s="1346"/>
      <c r="W5" s="1346"/>
      <c r="X5" s="1346"/>
      <c r="Y5" s="1346"/>
      <c r="Z5" s="1346"/>
      <c r="AA5" s="1346"/>
      <c r="AB5" s="1346"/>
      <c r="AC5" s="1392"/>
      <c r="AD5" s="1392"/>
      <c r="AE5" s="1393"/>
      <c r="AF5" s="1406"/>
      <c r="AG5" s="1394"/>
      <c r="AH5" s="1394"/>
      <c r="AI5" s="1394"/>
      <c r="AJ5" s="1394"/>
      <c r="AK5" s="1394"/>
      <c r="AL5" s="1394"/>
      <c r="AM5" s="1407"/>
      <c r="AN5" s="1407"/>
      <c r="AO5" s="1407"/>
      <c r="AP5" s="1407"/>
      <c r="AQ5" s="1407"/>
      <c r="AR5" s="1408"/>
      <c r="AS5" s="1394"/>
      <c r="AT5" s="1409"/>
      <c r="AU5" s="1394"/>
      <c r="AV5" s="1394"/>
      <c r="AW5" s="1504"/>
      <c r="AX5" s="1394"/>
      <c r="AY5" s="1394"/>
      <c r="AZ5" s="1394"/>
      <c r="BA5" s="1408"/>
      <c r="BB5" s="1394"/>
      <c r="BC5" s="1394"/>
      <c r="BD5" s="1394"/>
      <c r="BE5" s="1394"/>
      <c r="BF5" s="1394"/>
      <c r="BG5" s="1394"/>
      <c r="BH5" s="1394"/>
      <c r="BI5" s="1504"/>
      <c r="BJ5" s="1409"/>
      <c r="BK5" s="1394"/>
      <c r="BL5" s="1394"/>
      <c r="BM5" s="1394"/>
      <c r="BN5" s="1394"/>
      <c r="BO5" s="1394"/>
      <c r="BP5" s="1394"/>
      <c r="BQ5" s="1394"/>
      <c r="BR5" s="1394"/>
      <c r="BS5" s="1394"/>
      <c r="BT5" s="1408"/>
      <c r="BU5" s="1406"/>
      <c r="BV5" s="1394"/>
      <c r="BW5" s="1394"/>
      <c r="BX5" s="1394"/>
      <c r="BY5" s="1394"/>
      <c r="BZ5" s="1394"/>
      <c r="CA5" s="1394"/>
      <c r="CB5" s="1394"/>
      <c r="CC5" s="1394"/>
      <c r="CD5" s="1394"/>
      <c r="CE5" s="1394"/>
      <c r="CF5" s="1394"/>
      <c r="CG5" s="1394"/>
      <c r="CH5" s="1394"/>
      <c r="CI5" s="1394"/>
      <c r="CJ5" s="1391"/>
      <c r="CK5" s="1346"/>
      <c r="CL5" s="1346"/>
      <c r="CM5" s="1392"/>
      <c r="CN5" s="1504"/>
      <c r="CO5" s="1346"/>
      <c r="CP5" s="1346"/>
      <c r="CQ5" s="1346"/>
      <c r="CR5" s="1346"/>
      <c r="CS5" s="1346"/>
      <c r="CT5" s="1346"/>
      <c r="CU5" s="1346"/>
      <c r="CV5" s="1504"/>
      <c r="CW5" s="1346"/>
      <c r="CX5" s="1346"/>
      <c r="CY5" s="1346"/>
      <c r="CZ5" s="1346"/>
      <c r="DA5" s="1504"/>
      <c r="DB5" s="1391"/>
      <c r="DC5" s="1346"/>
      <c r="DD5" s="1346"/>
      <c r="DE5" s="1346"/>
      <c r="DF5" s="1346"/>
      <c r="DG5" s="1346"/>
      <c r="DH5" s="1346"/>
      <c r="DI5" s="1392"/>
      <c r="DJ5" s="1392"/>
      <c r="DK5" s="1392"/>
      <c r="DL5" s="1392"/>
      <c r="DM5" s="1392"/>
      <c r="DN5" s="1392"/>
      <c r="DO5" s="1393"/>
      <c r="DP5" s="1391"/>
      <c r="DQ5" s="1394"/>
      <c r="DR5" s="1394"/>
      <c r="DS5" s="1394"/>
      <c r="DT5" s="1394"/>
      <c r="DU5" s="1394"/>
      <c r="DV5" s="1394"/>
      <c r="DW5" s="1394"/>
      <c r="DX5" s="1394"/>
      <c r="DY5" s="1394"/>
      <c r="DZ5" s="1394"/>
      <c r="EA5" s="1394"/>
      <c r="EB5" s="1391"/>
      <c r="EC5" s="1389"/>
      <c r="ED5" s="1346"/>
      <c r="EE5" s="1504"/>
      <c r="EF5" s="1346"/>
      <c r="EG5" s="1346"/>
      <c r="EH5" s="1346"/>
      <c r="EI5" s="1346"/>
      <c r="EJ5" s="1346"/>
      <c r="EK5" s="1346"/>
      <c r="EL5" s="1392"/>
      <c r="EM5" s="1346"/>
      <c r="EN5" s="1346"/>
      <c r="EO5" s="1504"/>
      <c r="EP5" s="1346"/>
      <c r="EQ5" s="1346"/>
      <c r="ER5" s="1346"/>
      <c r="ES5" s="1392"/>
      <c r="ET5" s="1392"/>
      <c r="EU5" s="1392"/>
      <c r="EV5" s="1346"/>
      <c r="EW5" s="1394"/>
      <c r="EX5" s="1394"/>
      <c r="EY5" s="218">
        <f t="shared" ref="EY5:EY68" si="0">SUM(D5+H5+K5+N5+Q5+U5+X5+AA5+AD5+AG5+AJ5+AM5+AP5+AS5+AV5+AY5+BC5+BH5+BL5+BO5+BX5+CA5+CD5+CG5+CJ5+CM5+CT5+CX5+DB5+DE5+DH5+DK5+DN5+DQ5+DT5+DY5+EB5+EH5+EP5)</f>
        <v>2</v>
      </c>
      <c r="EZ5" s="396">
        <f t="shared" ref="EZ5:EZ68" si="1">SUM(E5+I5+L5+O5+R5+V5+Y5+AB5+AE5+AH5+AK5+AN5+AQ5+AT5+AZ5+BD5+BJ5+BM5+BP5+BY5+CB5+CE5+CH5+CK5+CO5+CU5+CY5+DC5+DF5+DI5+DL5+DO5+DR5+DU5+DW5+DZ5+EC5+EF5+EM5)</f>
        <v>0</v>
      </c>
      <c r="FA5" s="396">
        <f t="shared" ref="FA5:FA68" si="2">SUM(C5+F5+J5+M5+P5+S5+W5+Z5+AC5+AF5+AI5+AL5+AO5+AR5+AU5+AX5+BA5+BB5+BE5+BK5+BN5+BW5+BZ5+CC5+CF5+CI5+CL5+CS5+CW5+CZ5+DD5+DG5+DJ5+DM5+DP5+DS5+DV5+DX5+EA5+ED5+EG5+EN5+EQ5)</f>
        <v>0</v>
      </c>
      <c r="FB5" s="396">
        <f t="shared" ref="FB5:FB68" si="3">SUM(G5+T5+AW5+BI5+CN5+CV5+DA5+EE5+EO5)</f>
        <v>0</v>
      </c>
      <c r="FC5" s="396"/>
      <c r="FD5" s="396">
        <f t="shared" ref="FD5:FD68" si="4">SUM(BF5+BG5+BQ5+BR5+BS5+BT5+BU5+BV5+CP5+CQ5+CR5+EI5+EJ5+EK5+EL5+ER5+ES5+ET5+EU5+EV5+EW5+EX5)</f>
        <v>0</v>
      </c>
      <c r="FE5" s="1291">
        <f t="shared" ref="FE5:FE75" si="5">SUM(EY5+EZ5+FA5+FC5+FD5)</f>
        <v>2</v>
      </c>
      <c r="FF5" s="1347" t="str">
        <f t="shared" ref="FF5:FF75" si="6">IF(FE5=0,1,"")</f>
        <v/>
      </c>
      <c r="FG5" s="1347">
        <f t="shared" ref="FG5:FG75" si="7">IF((FE5&gt;0)*AND(FE5&lt;6),1,"")</f>
        <v>1</v>
      </c>
      <c r="FH5" s="1347" t="str">
        <f t="shared" ref="FH5:FH75" si="8">IF((FE5&gt;5)*AND(FE5&lt;11),1,"")</f>
        <v/>
      </c>
      <c r="FI5" s="1347" t="str">
        <f t="shared" ref="FI5:FI75" si="9">IF((FE5&gt;10)*AND(FE5&lt;21),1,"")</f>
        <v/>
      </c>
      <c r="FJ5" s="1347" t="str">
        <f t="shared" ref="FJ5:FJ75" si="10">IF((FE5&gt;20)*AND(FE5&lt;31),1,"")</f>
        <v/>
      </c>
      <c r="FK5" s="1347" t="str">
        <f t="shared" ref="FK5:FK75" si="11">IF((FE5&gt;30)*AND(FE5&lt;41),1,"")</f>
        <v/>
      </c>
      <c r="FL5" s="1347" t="str">
        <f t="shared" ref="FL5:FL75" si="12">IF((FE5&gt;40)*AND(FE5&lt;51),1,"")</f>
        <v/>
      </c>
      <c r="FM5" s="1347" t="str">
        <f t="shared" ref="FM5:FM75" si="13">IF((FE5&gt;50)*AND(FE5&lt;61),1,"")</f>
        <v/>
      </c>
      <c r="FN5" s="1347" t="str">
        <f t="shared" ref="FN5:FN75" si="14">IF((FE5&gt;60)*AND(FE5&lt;71),1,"")</f>
        <v/>
      </c>
      <c r="FO5" s="1347" t="str">
        <f t="shared" ref="FO5:FO75" si="15">IF((FE5&gt;70)*AND(FE5&lt;81),1,"")</f>
        <v/>
      </c>
      <c r="FP5" s="1347" t="str">
        <f t="shared" ref="FP5:FP75" si="16">IF((FE5&gt;80)*AND(FE5&lt;91),1,"")</f>
        <v/>
      </c>
    </row>
    <row r="6" spans="1:172" ht="16.5" thickBot="1" x14ac:dyDescent="0.3">
      <c r="A6" s="1338">
        <v>3</v>
      </c>
      <c r="B6" s="1575" t="s">
        <v>1946</v>
      </c>
      <c r="C6" s="1288"/>
      <c r="D6" s="1288"/>
      <c r="E6" s="1288"/>
      <c r="F6" s="1346"/>
      <c r="G6" s="1400"/>
      <c r="H6" s="1346"/>
      <c r="I6" s="1346"/>
      <c r="J6" s="1346"/>
      <c r="K6" s="1346"/>
      <c r="L6" s="1346"/>
      <c r="M6" s="1346"/>
      <c r="N6" s="1346"/>
      <c r="O6" s="1346"/>
      <c r="P6" s="1393"/>
      <c r="Q6" s="1400"/>
      <c r="R6" s="1346"/>
      <c r="S6" s="1346"/>
      <c r="T6" s="1400"/>
      <c r="U6" s="1346"/>
      <c r="V6" s="1346"/>
      <c r="W6" s="1346"/>
      <c r="X6" s="1346">
        <v>1</v>
      </c>
      <c r="Y6" s="1346"/>
      <c r="Z6" s="1346"/>
      <c r="AA6" s="1346"/>
      <c r="AB6" s="1346"/>
      <c r="AC6" s="1392"/>
      <c r="AD6" s="1392"/>
      <c r="AE6" s="1393"/>
      <c r="AF6" s="1406"/>
      <c r="AG6" s="1394"/>
      <c r="AH6" s="1394"/>
      <c r="AI6" s="1394">
        <v>1</v>
      </c>
      <c r="AJ6" s="1394"/>
      <c r="AK6" s="1394"/>
      <c r="AL6" s="1394"/>
      <c r="AM6" s="1407"/>
      <c r="AN6" s="1407"/>
      <c r="AO6" s="1407"/>
      <c r="AP6" s="1407"/>
      <c r="AQ6" s="1407"/>
      <c r="AR6" s="1408"/>
      <c r="AS6" s="1394"/>
      <c r="AT6" s="1409"/>
      <c r="AU6" s="1394">
        <v>1</v>
      </c>
      <c r="AV6" s="1394"/>
      <c r="AW6" s="1504">
        <v>1</v>
      </c>
      <c r="AX6" s="1394"/>
      <c r="AY6" s="1394"/>
      <c r="AZ6" s="1394"/>
      <c r="BA6" s="1408"/>
      <c r="BB6" s="1394"/>
      <c r="BC6" s="1394"/>
      <c r="BD6" s="1394"/>
      <c r="BE6" s="1394"/>
      <c r="BF6" s="1394"/>
      <c r="BG6" s="1394"/>
      <c r="BH6" s="1394"/>
      <c r="BI6" s="1504"/>
      <c r="BJ6" s="1409"/>
      <c r="BK6" s="1394"/>
      <c r="BL6" s="1394"/>
      <c r="BM6" s="1394"/>
      <c r="BN6" s="1394">
        <v>1</v>
      </c>
      <c r="BO6" s="1394"/>
      <c r="BP6" s="1394"/>
      <c r="BQ6" s="1394"/>
      <c r="BR6" s="1394"/>
      <c r="BS6" s="1394"/>
      <c r="BT6" s="1408"/>
      <c r="BU6" s="1406"/>
      <c r="BV6" s="1394"/>
      <c r="BW6" s="1394">
        <v>1</v>
      </c>
      <c r="BX6" s="1394"/>
      <c r="BY6" s="1394"/>
      <c r="BZ6" s="1394">
        <v>1</v>
      </c>
      <c r="CA6" s="1394"/>
      <c r="CB6" s="1394"/>
      <c r="CC6" s="1394">
        <v>1</v>
      </c>
      <c r="CD6" s="1394"/>
      <c r="CE6" s="1394"/>
      <c r="CF6" s="1394"/>
      <c r="CG6" s="1394"/>
      <c r="CH6" s="1394"/>
      <c r="CI6" s="1394"/>
      <c r="CJ6" s="1391"/>
      <c r="CK6" s="1346"/>
      <c r="CL6" s="1346">
        <v>1</v>
      </c>
      <c r="CM6" s="1392"/>
      <c r="CN6" s="1504"/>
      <c r="CO6" s="1346"/>
      <c r="CP6" s="1346"/>
      <c r="CQ6" s="1346"/>
      <c r="CR6" s="1346"/>
      <c r="CS6" s="1346">
        <v>1</v>
      </c>
      <c r="CT6" s="1346"/>
      <c r="CU6" s="1346"/>
      <c r="CV6" s="1504"/>
      <c r="CW6" s="1346">
        <v>1</v>
      </c>
      <c r="CX6" s="1346"/>
      <c r="CY6" s="1346"/>
      <c r="CZ6" s="1346"/>
      <c r="DA6" s="1504"/>
      <c r="DB6" s="1391"/>
      <c r="DC6" s="1346"/>
      <c r="DD6" s="1346"/>
      <c r="DE6" s="1346"/>
      <c r="DF6" s="1346"/>
      <c r="DG6" s="1346">
        <v>1</v>
      </c>
      <c r="DH6" s="1346"/>
      <c r="DI6" s="1392"/>
      <c r="DJ6" s="1392"/>
      <c r="DK6" s="1392"/>
      <c r="DL6" s="1392">
        <v>1</v>
      </c>
      <c r="DM6" s="1392"/>
      <c r="DN6" s="1392"/>
      <c r="DO6" s="1393"/>
      <c r="DP6" s="1391"/>
      <c r="DQ6" s="1394"/>
      <c r="DR6" s="1394"/>
      <c r="DS6" s="1394"/>
      <c r="DT6" s="1394"/>
      <c r="DU6" s="1394"/>
      <c r="DV6" s="1394"/>
      <c r="DW6" s="1394"/>
      <c r="DX6" s="1394"/>
      <c r="DY6" s="1394"/>
      <c r="DZ6" s="1394">
        <v>1</v>
      </c>
      <c r="EA6" s="1394"/>
      <c r="EB6" s="1391"/>
      <c r="EC6" s="1389"/>
      <c r="ED6" s="1346"/>
      <c r="EE6" s="1504"/>
      <c r="EF6" s="1346"/>
      <c r="EG6" s="1346"/>
      <c r="EH6" s="1346"/>
      <c r="EI6" s="1346"/>
      <c r="EJ6" s="1346"/>
      <c r="EK6" s="1346"/>
      <c r="EL6" s="1392"/>
      <c r="EM6" s="1346"/>
      <c r="EN6" s="1346"/>
      <c r="EO6" s="1504"/>
      <c r="EP6" s="1346"/>
      <c r="EQ6" s="1346"/>
      <c r="ER6" s="1346"/>
      <c r="ES6" s="1392"/>
      <c r="ET6" s="1392"/>
      <c r="EU6" s="1392"/>
      <c r="EV6" s="1346"/>
      <c r="EW6" s="1394"/>
      <c r="EX6" s="1394"/>
      <c r="EY6" s="218">
        <f t="shared" si="0"/>
        <v>1</v>
      </c>
      <c r="EZ6" s="396">
        <f t="shared" si="1"/>
        <v>2</v>
      </c>
      <c r="FA6" s="396">
        <f t="shared" si="2"/>
        <v>10</v>
      </c>
      <c r="FB6" s="396">
        <f t="shared" si="3"/>
        <v>1</v>
      </c>
      <c r="FC6" s="396"/>
      <c r="FD6" s="396">
        <f t="shared" si="4"/>
        <v>0</v>
      </c>
      <c r="FE6" s="1291">
        <f t="shared" si="5"/>
        <v>13</v>
      </c>
      <c r="FF6" s="1347" t="str">
        <f t="shared" si="6"/>
        <v/>
      </c>
      <c r="FG6" s="1347" t="str">
        <f t="shared" si="7"/>
        <v/>
      </c>
      <c r="FH6" s="1347" t="str">
        <f t="shared" si="8"/>
        <v/>
      </c>
      <c r="FI6" s="1347">
        <f t="shared" si="9"/>
        <v>1</v>
      </c>
      <c r="FJ6" s="1347" t="str">
        <f t="shared" si="10"/>
        <v/>
      </c>
      <c r="FK6" s="1347" t="str">
        <f t="shared" si="11"/>
        <v/>
      </c>
      <c r="FL6" s="1347" t="str">
        <f t="shared" si="12"/>
        <v/>
      </c>
      <c r="FM6" s="1347" t="str">
        <f t="shared" si="13"/>
        <v/>
      </c>
      <c r="FN6" s="1347" t="str">
        <f t="shared" si="14"/>
        <v/>
      </c>
      <c r="FO6" s="1347" t="str">
        <f t="shared" si="15"/>
        <v/>
      </c>
      <c r="FP6" s="1347" t="str">
        <f t="shared" si="16"/>
        <v/>
      </c>
    </row>
    <row r="7" spans="1:172" ht="16.5" thickBot="1" x14ac:dyDescent="0.3">
      <c r="A7" s="1338">
        <v>4</v>
      </c>
      <c r="B7" s="1359" t="s">
        <v>445</v>
      </c>
      <c r="C7" s="1288"/>
      <c r="D7" s="1288"/>
      <c r="E7" s="1288"/>
      <c r="F7" s="1346"/>
      <c r="G7" s="1400"/>
      <c r="H7" s="1346"/>
      <c r="I7" s="1346"/>
      <c r="J7" s="1346"/>
      <c r="K7" s="1346"/>
      <c r="L7" s="1346"/>
      <c r="M7" s="1346"/>
      <c r="N7" s="1346"/>
      <c r="O7" s="1346"/>
      <c r="P7" s="1393"/>
      <c r="Q7" s="1400"/>
      <c r="R7" s="1346"/>
      <c r="S7" s="1346"/>
      <c r="T7" s="1400"/>
      <c r="U7" s="1346"/>
      <c r="V7" s="1346"/>
      <c r="W7" s="1346"/>
      <c r="X7" s="1346"/>
      <c r="Y7" s="1346"/>
      <c r="Z7" s="1346"/>
      <c r="AA7" s="1346"/>
      <c r="AB7" s="1346"/>
      <c r="AC7" s="1392"/>
      <c r="AD7" s="1392"/>
      <c r="AE7" s="1393"/>
      <c r="AF7" s="1406"/>
      <c r="AG7" s="1394"/>
      <c r="AH7" s="1394"/>
      <c r="AI7" s="1394"/>
      <c r="AJ7" s="1394"/>
      <c r="AK7" s="1394"/>
      <c r="AL7" s="1394"/>
      <c r="AM7" s="1407"/>
      <c r="AN7" s="1407"/>
      <c r="AO7" s="1407"/>
      <c r="AP7" s="1407"/>
      <c r="AQ7" s="1407"/>
      <c r="AR7" s="1408"/>
      <c r="AS7" s="1394"/>
      <c r="AT7" s="1409"/>
      <c r="AU7" s="1394"/>
      <c r="AV7" s="1394"/>
      <c r="AW7" s="1504">
        <v>1</v>
      </c>
      <c r="AX7" s="1394"/>
      <c r="AY7" s="1394"/>
      <c r="AZ7" s="1394"/>
      <c r="BA7" s="1408"/>
      <c r="BB7" s="1394"/>
      <c r="BC7" s="1394"/>
      <c r="BD7" s="1394"/>
      <c r="BE7" s="1394"/>
      <c r="BF7" s="1394"/>
      <c r="BG7" s="1394"/>
      <c r="BH7" s="1394"/>
      <c r="BI7" s="1504"/>
      <c r="BJ7" s="1409"/>
      <c r="BK7" s="1394"/>
      <c r="BL7" s="1394"/>
      <c r="BM7" s="1394"/>
      <c r="BN7" s="1394"/>
      <c r="BO7" s="1394"/>
      <c r="BP7" s="1394"/>
      <c r="BQ7" s="1394"/>
      <c r="BR7" s="1394"/>
      <c r="BS7" s="1394"/>
      <c r="BT7" s="1408"/>
      <c r="BU7" s="1406"/>
      <c r="BV7" s="1394"/>
      <c r="BW7" s="1394"/>
      <c r="BX7" s="1394"/>
      <c r="BY7" s="1394"/>
      <c r="BZ7" s="1394"/>
      <c r="CA7" s="1394"/>
      <c r="CB7" s="1394"/>
      <c r="CC7" s="1394"/>
      <c r="CD7" s="1394"/>
      <c r="CE7" s="1394"/>
      <c r="CF7" s="1394"/>
      <c r="CG7" s="1394"/>
      <c r="CH7" s="1394"/>
      <c r="CI7" s="1394"/>
      <c r="CJ7" s="1391"/>
      <c r="CK7" s="1346"/>
      <c r="CL7" s="1346"/>
      <c r="CM7" s="1392"/>
      <c r="CN7" s="1504"/>
      <c r="CO7" s="1346"/>
      <c r="CP7" s="1346"/>
      <c r="CQ7" s="1346"/>
      <c r="CR7" s="1346"/>
      <c r="CS7" s="1346"/>
      <c r="CT7" s="1346"/>
      <c r="CU7" s="1346"/>
      <c r="CV7" s="1504"/>
      <c r="CW7" s="1346"/>
      <c r="CX7" s="1346"/>
      <c r="CY7" s="1346"/>
      <c r="CZ7" s="1346"/>
      <c r="DA7" s="1504"/>
      <c r="DB7" s="1391"/>
      <c r="DC7" s="1346"/>
      <c r="DD7" s="1346"/>
      <c r="DE7" s="1346"/>
      <c r="DF7" s="1346"/>
      <c r="DG7" s="1346"/>
      <c r="DH7" s="1346"/>
      <c r="DI7" s="1392"/>
      <c r="DJ7" s="1392"/>
      <c r="DK7" s="1392"/>
      <c r="DL7" s="1392"/>
      <c r="DM7" s="1392"/>
      <c r="DN7" s="1392"/>
      <c r="DO7" s="1393"/>
      <c r="DP7" s="1391"/>
      <c r="DQ7" s="1394"/>
      <c r="DR7" s="1394"/>
      <c r="DS7" s="1394"/>
      <c r="DT7" s="1394"/>
      <c r="DU7" s="1394"/>
      <c r="DV7" s="1394"/>
      <c r="DW7" s="1394"/>
      <c r="DX7" s="1394"/>
      <c r="DY7" s="1394"/>
      <c r="DZ7" s="1394"/>
      <c r="EA7" s="1394"/>
      <c r="EB7" s="1391"/>
      <c r="EC7" s="1389"/>
      <c r="ED7" s="1346"/>
      <c r="EE7" s="1504"/>
      <c r="EF7" s="1346"/>
      <c r="EG7" s="1346"/>
      <c r="EH7" s="1346"/>
      <c r="EI7" s="1346"/>
      <c r="EJ7" s="1346"/>
      <c r="EK7" s="1346"/>
      <c r="EL7" s="1392"/>
      <c r="EM7" s="1346"/>
      <c r="EN7" s="1346"/>
      <c r="EO7" s="1504"/>
      <c r="EP7" s="1346"/>
      <c r="EQ7" s="1346"/>
      <c r="ER7" s="1346"/>
      <c r="ES7" s="1392"/>
      <c r="ET7" s="1392"/>
      <c r="EU7" s="1392"/>
      <c r="EV7" s="1346"/>
      <c r="EW7" s="1394"/>
      <c r="EX7" s="1394"/>
      <c r="EY7" s="218">
        <f t="shared" si="0"/>
        <v>0</v>
      </c>
      <c r="EZ7" s="396">
        <f t="shared" si="1"/>
        <v>0</v>
      </c>
      <c r="FA7" s="396">
        <f t="shared" si="2"/>
        <v>0</v>
      </c>
      <c r="FB7" s="396">
        <f t="shared" si="3"/>
        <v>1</v>
      </c>
      <c r="FC7" s="396"/>
      <c r="FD7" s="396">
        <f t="shared" si="4"/>
        <v>0</v>
      </c>
      <c r="FE7" s="1291">
        <f t="shared" si="5"/>
        <v>0</v>
      </c>
      <c r="FF7" s="1347">
        <f t="shared" si="6"/>
        <v>1</v>
      </c>
      <c r="FG7" s="1347" t="str">
        <f t="shared" si="7"/>
        <v/>
      </c>
      <c r="FH7" s="1347" t="str">
        <f t="shared" si="8"/>
        <v/>
      </c>
      <c r="FI7" s="1347" t="str">
        <f t="shared" si="9"/>
        <v/>
      </c>
      <c r="FJ7" s="1347" t="str">
        <f t="shared" si="10"/>
        <v/>
      </c>
      <c r="FK7" s="1347" t="str">
        <f t="shared" si="11"/>
        <v/>
      </c>
      <c r="FL7" s="1347" t="str">
        <f t="shared" si="12"/>
        <v/>
      </c>
      <c r="FM7" s="1347" t="str">
        <f t="shared" si="13"/>
        <v/>
      </c>
      <c r="FN7" s="1347" t="str">
        <f t="shared" si="14"/>
        <v/>
      </c>
      <c r="FO7" s="1347" t="str">
        <f t="shared" si="15"/>
        <v/>
      </c>
      <c r="FP7" s="1347" t="str">
        <f t="shared" si="16"/>
        <v/>
      </c>
    </row>
    <row r="8" spans="1:172" ht="16.5" thickBot="1" x14ac:dyDescent="0.3">
      <c r="A8" s="1338">
        <v>5</v>
      </c>
      <c r="B8" s="1152" t="s">
        <v>1450</v>
      </c>
      <c r="C8" s="1288"/>
      <c r="D8" s="1288"/>
      <c r="E8" s="1288"/>
      <c r="F8" s="1346"/>
      <c r="G8" s="1400"/>
      <c r="H8" s="1346"/>
      <c r="I8" s="1346"/>
      <c r="J8" s="1346"/>
      <c r="K8" s="1346"/>
      <c r="L8" s="1346"/>
      <c r="M8" s="1346"/>
      <c r="N8" s="1346"/>
      <c r="O8" s="1346"/>
      <c r="P8" s="1393"/>
      <c r="Q8" s="1400"/>
      <c r="R8" s="1346"/>
      <c r="S8" s="1346"/>
      <c r="T8" s="1400"/>
      <c r="U8" s="1346"/>
      <c r="V8" s="1346"/>
      <c r="W8" s="1346"/>
      <c r="X8" s="1346"/>
      <c r="Y8" s="1346"/>
      <c r="Z8" s="1346"/>
      <c r="AA8" s="1346"/>
      <c r="AB8" s="1346"/>
      <c r="AC8" s="1392"/>
      <c r="AD8" s="1392"/>
      <c r="AE8" s="1393"/>
      <c r="AF8" s="1391"/>
      <c r="AG8" s="1346"/>
      <c r="AH8" s="1346"/>
      <c r="AI8" s="1346"/>
      <c r="AJ8" s="1346"/>
      <c r="AK8" s="1346"/>
      <c r="AL8" s="1346"/>
      <c r="AM8" s="1392">
        <v>1</v>
      </c>
      <c r="AN8" s="1392"/>
      <c r="AO8" s="1392"/>
      <c r="AP8" s="1392"/>
      <c r="AQ8" s="1392"/>
      <c r="AR8" s="1393"/>
      <c r="AS8" s="1346"/>
      <c r="AT8" s="1389"/>
      <c r="AU8" s="1346"/>
      <c r="AV8" s="1346">
        <v>1</v>
      </c>
      <c r="AW8" s="1504">
        <v>1</v>
      </c>
      <c r="AX8" s="1346"/>
      <c r="AY8" s="1346"/>
      <c r="AZ8" s="1346"/>
      <c r="BA8" s="1393"/>
      <c r="BB8" s="1346"/>
      <c r="BC8" s="1346"/>
      <c r="BD8" s="1346"/>
      <c r="BE8" s="1346"/>
      <c r="BF8" s="1346"/>
      <c r="BG8" s="1346"/>
      <c r="BH8" s="1346"/>
      <c r="BI8" s="1504"/>
      <c r="BJ8" s="1389"/>
      <c r="BK8" s="1346"/>
      <c r="BL8" s="1346"/>
      <c r="BM8" s="1346"/>
      <c r="BN8" s="1346"/>
      <c r="BO8" s="1346"/>
      <c r="BP8" s="1346"/>
      <c r="BQ8" s="1346"/>
      <c r="BR8" s="1346"/>
      <c r="BS8" s="1346"/>
      <c r="BT8" s="1393"/>
      <c r="BU8" s="1391"/>
      <c r="BV8" s="1346"/>
      <c r="BW8" s="1346"/>
      <c r="BX8" s="1346"/>
      <c r="BY8" s="1346"/>
      <c r="BZ8" s="1346"/>
      <c r="CA8" s="1346"/>
      <c r="CB8" s="1346"/>
      <c r="CC8" s="1346"/>
      <c r="CD8" s="1346"/>
      <c r="CE8" s="1346"/>
      <c r="CF8" s="1346"/>
      <c r="CG8" s="1346"/>
      <c r="CH8" s="1346"/>
      <c r="CI8" s="1346"/>
      <c r="CJ8" s="1391"/>
      <c r="CK8" s="1346"/>
      <c r="CL8" s="1346"/>
      <c r="CM8" s="1392"/>
      <c r="CN8" s="1504"/>
      <c r="CO8" s="1346"/>
      <c r="CP8" s="1346"/>
      <c r="CQ8" s="1346"/>
      <c r="CR8" s="1346"/>
      <c r="CS8" s="1346"/>
      <c r="CT8" s="1346"/>
      <c r="CU8" s="1346"/>
      <c r="CV8" s="1504"/>
      <c r="CW8" s="1346"/>
      <c r="CX8" s="1346"/>
      <c r="CY8" s="1346"/>
      <c r="CZ8" s="1346"/>
      <c r="DA8" s="1603"/>
      <c r="DB8" s="1391"/>
      <c r="DC8" s="1346"/>
      <c r="DD8" s="1346"/>
      <c r="DE8" s="1346"/>
      <c r="DF8" s="1346"/>
      <c r="DG8" s="1346"/>
      <c r="DH8" s="1346"/>
      <c r="DI8" s="1392"/>
      <c r="DJ8" s="1392"/>
      <c r="DK8" s="1392"/>
      <c r="DL8" s="1392"/>
      <c r="DM8" s="1392"/>
      <c r="DN8" s="1392"/>
      <c r="DO8" s="1393"/>
      <c r="DP8" s="1391"/>
      <c r="DQ8" s="1346"/>
      <c r="DR8" s="1346"/>
      <c r="DS8" s="1346"/>
      <c r="DT8" s="1346"/>
      <c r="DU8" s="1346"/>
      <c r="DV8" s="1346"/>
      <c r="DW8" s="1346"/>
      <c r="DX8" s="1346"/>
      <c r="DY8" s="1346"/>
      <c r="DZ8" s="1346"/>
      <c r="EA8" s="1346"/>
      <c r="EB8" s="1391"/>
      <c r="EC8" s="1389"/>
      <c r="ED8" s="1346"/>
      <c r="EE8" s="1504"/>
      <c r="EF8" s="1346"/>
      <c r="EG8" s="1346"/>
      <c r="EH8" s="1346"/>
      <c r="EI8" s="1346"/>
      <c r="EJ8" s="1346"/>
      <c r="EK8" s="1346"/>
      <c r="EL8" s="1392"/>
      <c r="EM8" s="1346"/>
      <c r="EN8" s="1346"/>
      <c r="EO8" s="1504"/>
      <c r="EP8" s="1346"/>
      <c r="EQ8" s="1346"/>
      <c r="ER8" s="1346"/>
      <c r="ES8" s="1392"/>
      <c r="ET8" s="1392"/>
      <c r="EU8" s="1392"/>
      <c r="EV8" s="1346"/>
      <c r="EW8" s="1346"/>
      <c r="EX8" s="1346"/>
      <c r="EY8" s="218">
        <f t="shared" si="0"/>
        <v>2</v>
      </c>
      <c r="EZ8" s="396">
        <f t="shared" si="1"/>
        <v>0</v>
      </c>
      <c r="FA8" s="396">
        <f t="shared" si="2"/>
        <v>0</v>
      </c>
      <c r="FB8" s="396">
        <f t="shared" si="3"/>
        <v>1</v>
      </c>
      <c r="FC8" s="396"/>
      <c r="FD8" s="396">
        <f t="shared" si="4"/>
        <v>0</v>
      </c>
      <c r="FE8" s="1291">
        <f t="shared" si="5"/>
        <v>2</v>
      </c>
      <c r="FF8" s="1347" t="str">
        <f t="shared" si="6"/>
        <v/>
      </c>
      <c r="FG8" s="1347">
        <f t="shared" si="7"/>
        <v>1</v>
      </c>
      <c r="FH8" s="1347" t="str">
        <f t="shared" si="8"/>
        <v/>
      </c>
      <c r="FI8" s="1347" t="str">
        <f t="shared" si="9"/>
        <v/>
      </c>
      <c r="FJ8" s="1347" t="str">
        <f t="shared" si="10"/>
        <v/>
      </c>
      <c r="FK8" s="1347" t="str">
        <f t="shared" si="11"/>
        <v/>
      </c>
      <c r="FL8" s="1347" t="str">
        <f t="shared" si="12"/>
        <v/>
      </c>
      <c r="FM8" s="1347" t="str">
        <f t="shared" si="13"/>
        <v/>
      </c>
      <c r="FN8" s="1347" t="str">
        <f t="shared" si="14"/>
        <v/>
      </c>
      <c r="FO8" s="1347" t="str">
        <f t="shared" si="15"/>
        <v/>
      </c>
      <c r="FP8" s="1347" t="str">
        <f t="shared" si="16"/>
        <v/>
      </c>
    </row>
    <row r="9" spans="1:172" ht="16.5" thickBot="1" x14ac:dyDescent="0.3">
      <c r="A9" s="1338">
        <v>6</v>
      </c>
      <c r="B9" s="1152" t="s">
        <v>1790</v>
      </c>
      <c r="C9" s="1288">
        <v>1</v>
      </c>
      <c r="D9" s="1288"/>
      <c r="E9" s="1288">
        <v>1</v>
      </c>
      <c r="F9" s="1346"/>
      <c r="G9" s="1400"/>
      <c r="H9" s="1346"/>
      <c r="I9" s="1346"/>
      <c r="J9" s="1346"/>
      <c r="K9" s="1346"/>
      <c r="L9" s="1346">
        <v>1</v>
      </c>
      <c r="M9" s="1346"/>
      <c r="N9" s="1346"/>
      <c r="O9" s="1346">
        <v>1</v>
      </c>
      <c r="P9" s="1393"/>
      <c r="Q9" s="1400"/>
      <c r="R9" s="1346">
        <v>1</v>
      </c>
      <c r="S9" s="1346"/>
      <c r="T9" s="1400">
        <v>1</v>
      </c>
      <c r="U9" s="1346"/>
      <c r="V9" s="1346">
        <v>1</v>
      </c>
      <c r="W9" s="1346">
        <v>1</v>
      </c>
      <c r="X9" s="1346"/>
      <c r="Y9" s="1390">
        <v>1</v>
      </c>
      <c r="Z9" s="1346"/>
      <c r="AA9" s="1346"/>
      <c r="AB9" s="1346"/>
      <c r="AC9" s="1392"/>
      <c r="AD9" s="1392"/>
      <c r="AE9" s="1393">
        <v>1</v>
      </c>
      <c r="AF9" s="1391"/>
      <c r="AG9" s="1346"/>
      <c r="AH9" s="1346"/>
      <c r="AI9" s="1346"/>
      <c r="AJ9" s="1346"/>
      <c r="AK9" s="1346"/>
      <c r="AL9" s="1346"/>
      <c r="AM9" s="1392"/>
      <c r="AN9" s="1392"/>
      <c r="AO9" s="1392"/>
      <c r="AP9" s="1392"/>
      <c r="AQ9" s="1392"/>
      <c r="AR9" s="1393"/>
      <c r="AS9" s="1346"/>
      <c r="AT9" s="1389">
        <v>1</v>
      </c>
      <c r="AU9" s="1346"/>
      <c r="AV9" s="1346"/>
      <c r="AW9" s="1504">
        <v>1</v>
      </c>
      <c r="AX9" s="1346"/>
      <c r="AY9" s="1346"/>
      <c r="AZ9" s="1346">
        <v>1</v>
      </c>
      <c r="BA9" s="1393"/>
      <c r="BB9" s="1346"/>
      <c r="BC9" s="1346"/>
      <c r="BD9" s="1346"/>
      <c r="BE9" s="1346"/>
      <c r="BF9" s="1346">
        <v>1</v>
      </c>
      <c r="BG9" s="1346">
        <v>1</v>
      </c>
      <c r="BH9" s="1346"/>
      <c r="BI9" s="1504">
        <v>1</v>
      </c>
      <c r="BJ9" s="1389">
        <v>1</v>
      </c>
      <c r="BK9" s="1346"/>
      <c r="BL9" s="1346"/>
      <c r="BM9" s="1346"/>
      <c r="BN9" s="1346"/>
      <c r="BO9" s="1346"/>
      <c r="BP9" s="1346"/>
      <c r="BQ9" s="1346"/>
      <c r="BR9" s="1346"/>
      <c r="BS9" s="1346"/>
      <c r="BT9" s="1393"/>
      <c r="BU9" s="1391"/>
      <c r="BV9" s="1346"/>
      <c r="BW9" s="1346"/>
      <c r="BX9" s="1346"/>
      <c r="BY9" s="1346">
        <v>1</v>
      </c>
      <c r="BZ9" s="1346"/>
      <c r="CA9" s="1346"/>
      <c r="CB9" s="1346"/>
      <c r="CC9" s="1346"/>
      <c r="CD9" s="1346"/>
      <c r="CE9" s="1346">
        <v>1</v>
      </c>
      <c r="CF9" s="1346"/>
      <c r="CG9" s="1346"/>
      <c r="CH9" s="1346"/>
      <c r="CI9" s="1346">
        <v>1</v>
      </c>
      <c r="CJ9" s="1391"/>
      <c r="CK9" s="1346"/>
      <c r="CL9" s="1346">
        <v>1</v>
      </c>
      <c r="CM9" s="1392"/>
      <c r="CN9" s="1504">
        <v>1</v>
      </c>
      <c r="CO9" s="1346"/>
      <c r="CP9" s="1346">
        <v>1</v>
      </c>
      <c r="CQ9" s="1346">
        <v>1</v>
      </c>
      <c r="CR9" s="1346">
        <v>1</v>
      </c>
      <c r="CS9" s="1346"/>
      <c r="CT9" s="1346"/>
      <c r="CU9" s="1346">
        <v>1</v>
      </c>
      <c r="CV9" s="1504"/>
      <c r="CW9" s="1346"/>
      <c r="CX9" s="1346"/>
      <c r="CY9" s="1346"/>
      <c r="CZ9" s="1346"/>
      <c r="DA9" s="1504"/>
      <c r="DB9" s="1391"/>
      <c r="DC9" s="1346"/>
      <c r="DD9" s="1346"/>
      <c r="DE9" s="1346"/>
      <c r="DF9" s="1346"/>
      <c r="DG9" s="1346">
        <v>1</v>
      </c>
      <c r="DH9" s="1346"/>
      <c r="DI9" s="1392"/>
      <c r="DJ9" s="1392"/>
      <c r="DK9" s="1392"/>
      <c r="DL9" s="1392">
        <v>1</v>
      </c>
      <c r="DM9" s="1392"/>
      <c r="DN9" s="1392"/>
      <c r="DO9" s="1346"/>
      <c r="DP9" s="1391"/>
      <c r="DQ9" s="1346"/>
      <c r="DR9" s="1410">
        <v>1</v>
      </c>
      <c r="DS9" s="1346"/>
      <c r="DT9" s="1346"/>
      <c r="DU9" s="1346"/>
      <c r="DV9" s="1346"/>
      <c r="DW9" s="1346">
        <v>1</v>
      </c>
      <c r="DX9" s="1346"/>
      <c r="DY9" s="1390">
        <v>1</v>
      </c>
      <c r="DZ9" s="1346">
        <v>1</v>
      </c>
      <c r="EA9" s="1346"/>
      <c r="EB9" s="1391"/>
      <c r="EC9" s="1389">
        <v>1</v>
      </c>
      <c r="ED9" s="1346"/>
      <c r="EE9" s="1504">
        <v>1</v>
      </c>
      <c r="EF9" s="1346">
        <v>1</v>
      </c>
      <c r="EG9" s="1346"/>
      <c r="EH9" s="1346"/>
      <c r="EI9" s="1346"/>
      <c r="EJ9" s="1346"/>
      <c r="EK9" s="1346"/>
      <c r="EL9" s="1392"/>
      <c r="EM9" s="1346">
        <v>1</v>
      </c>
      <c r="EN9" s="1346"/>
      <c r="EO9" s="1504"/>
      <c r="EP9" s="1346"/>
      <c r="EQ9" s="1346"/>
      <c r="ER9" s="1346">
        <v>1</v>
      </c>
      <c r="ES9" s="1392">
        <v>1</v>
      </c>
      <c r="ET9" s="1392">
        <v>1</v>
      </c>
      <c r="EU9" s="1392">
        <v>1</v>
      </c>
      <c r="EV9" s="1346">
        <v>1</v>
      </c>
      <c r="EW9" s="1346">
        <v>1</v>
      </c>
      <c r="EX9" s="1346">
        <v>1</v>
      </c>
      <c r="EY9" s="218">
        <f t="shared" si="0"/>
        <v>1</v>
      </c>
      <c r="EZ9" s="396">
        <f t="shared" si="1"/>
        <v>20</v>
      </c>
      <c r="FA9" s="396">
        <f t="shared" si="2"/>
        <v>5</v>
      </c>
      <c r="FB9" s="396">
        <f t="shared" si="3"/>
        <v>5</v>
      </c>
      <c r="FC9" s="396"/>
      <c r="FD9" s="396">
        <f t="shared" si="4"/>
        <v>12</v>
      </c>
      <c r="FE9" s="1291">
        <f t="shared" si="5"/>
        <v>38</v>
      </c>
      <c r="FF9" s="1347" t="str">
        <f t="shared" si="6"/>
        <v/>
      </c>
      <c r="FG9" s="1347" t="str">
        <f t="shared" si="7"/>
        <v/>
      </c>
      <c r="FH9" s="1347" t="str">
        <f t="shared" si="8"/>
        <v/>
      </c>
      <c r="FI9" s="1347" t="str">
        <f t="shared" si="9"/>
        <v/>
      </c>
      <c r="FJ9" s="1347" t="str">
        <f t="shared" si="10"/>
        <v/>
      </c>
      <c r="FK9" s="1347">
        <f t="shared" si="11"/>
        <v>1</v>
      </c>
      <c r="FL9" s="1347" t="str">
        <f t="shared" si="12"/>
        <v/>
      </c>
      <c r="FM9" s="1347" t="str">
        <f t="shared" si="13"/>
        <v/>
      </c>
      <c r="FN9" s="1347" t="str">
        <f t="shared" si="14"/>
        <v/>
      </c>
      <c r="FO9" s="1347" t="str">
        <f t="shared" si="15"/>
        <v/>
      </c>
      <c r="FP9" s="1347" t="str">
        <f t="shared" si="16"/>
        <v/>
      </c>
    </row>
    <row r="10" spans="1:172" ht="16.5" thickBot="1" x14ac:dyDescent="0.3">
      <c r="A10" s="1338">
        <v>7</v>
      </c>
      <c r="B10" s="1152" t="s">
        <v>1791</v>
      </c>
      <c r="C10" s="1288"/>
      <c r="D10" s="1288">
        <v>1</v>
      </c>
      <c r="E10" s="1288"/>
      <c r="F10" s="1346"/>
      <c r="G10" s="1400"/>
      <c r="H10" s="1346"/>
      <c r="I10" s="1346"/>
      <c r="J10" s="1346"/>
      <c r="K10" s="1346"/>
      <c r="L10" s="1346"/>
      <c r="M10" s="1346"/>
      <c r="N10" s="1346">
        <v>1</v>
      </c>
      <c r="O10" s="1346"/>
      <c r="P10" s="1393"/>
      <c r="Q10" s="1400"/>
      <c r="R10" s="1346"/>
      <c r="S10" s="1346"/>
      <c r="T10" s="1400">
        <v>1</v>
      </c>
      <c r="U10" s="1390">
        <v>1</v>
      </c>
      <c r="V10" s="1346"/>
      <c r="W10" s="1346"/>
      <c r="X10" s="1346"/>
      <c r="Y10" s="1346"/>
      <c r="Z10" s="1346"/>
      <c r="AA10" s="1346"/>
      <c r="AB10" s="1346"/>
      <c r="AC10" s="1392"/>
      <c r="AD10" s="1392"/>
      <c r="AE10" s="1393"/>
      <c r="AF10" s="1391"/>
      <c r="AG10" s="1346"/>
      <c r="AH10" s="1346"/>
      <c r="AI10" s="1346"/>
      <c r="AJ10" s="1346">
        <v>1</v>
      </c>
      <c r="AK10" s="1346"/>
      <c r="AL10" s="1346"/>
      <c r="AM10" s="1392"/>
      <c r="AN10" s="1392"/>
      <c r="AO10" s="1392"/>
      <c r="AP10" s="1392"/>
      <c r="AQ10" s="1392"/>
      <c r="AR10" s="1393"/>
      <c r="AS10" s="1346">
        <v>1</v>
      </c>
      <c r="AT10" s="1389"/>
      <c r="AU10" s="1346"/>
      <c r="AV10" s="1346">
        <v>1</v>
      </c>
      <c r="AW10" s="1504">
        <v>1</v>
      </c>
      <c r="AX10" s="1346"/>
      <c r="AY10" s="1346"/>
      <c r="AZ10" s="1346"/>
      <c r="BA10" s="1393"/>
      <c r="BB10" s="1346"/>
      <c r="BC10" s="1346"/>
      <c r="BD10" s="1346"/>
      <c r="BE10" s="1346"/>
      <c r="BF10" s="1346"/>
      <c r="BG10" s="1346"/>
      <c r="BH10" s="1346"/>
      <c r="BI10" s="1504">
        <v>1</v>
      </c>
      <c r="BJ10" s="1389"/>
      <c r="BK10" s="1346"/>
      <c r="BL10" s="1346">
        <v>1</v>
      </c>
      <c r="BM10" s="1346"/>
      <c r="BN10" s="1346"/>
      <c r="BO10" s="1346"/>
      <c r="BP10" s="1346"/>
      <c r="BQ10" s="1346"/>
      <c r="BR10" s="1346"/>
      <c r="BS10" s="1346"/>
      <c r="BT10" s="1393"/>
      <c r="BU10" s="1391"/>
      <c r="BV10" s="1346"/>
      <c r="BW10" s="1346"/>
      <c r="BX10" s="1346">
        <v>1</v>
      </c>
      <c r="BY10" s="1346"/>
      <c r="BZ10" s="1346"/>
      <c r="CA10" s="1346"/>
      <c r="CB10" s="1346"/>
      <c r="CC10" s="1346"/>
      <c r="CD10" s="1346"/>
      <c r="CE10" s="1346"/>
      <c r="CF10" s="1346"/>
      <c r="CG10" s="1346"/>
      <c r="CH10" s="1346"/>
      <c r="CI10" s="1346"/>
      <c r="CJ10" s="1391">
        <v>1</v>
      </c>
      <c r="CK10" s="1346"/>
      <c r="CL10" s="1346"/>
      <c r="CM10" s="1392">
        <v>1</v>
      </c>
      <c r="CN10" s="1504">
        <v>1</v>
      </c>
      <c r="CO10" s="1346"/>
      <c r="CP10" s="1346"/>
      <c r="CQ10" s="1346"/>
      <c r="CR10" s="1346"/>
      <c r="CS10" s="1346"/>
      <c r="CT10" s="1346">
        <v>1</v>
      </c>
      <c r="CU10" s="1346"/>
      <c r="CV10" s="1504"/>
      <c r="CW10" s="1346"/>
      <c r="CX10" s="1346"/>
      <c r="CY10" s="1346"/>
      <c r="CZ10" s="1346"/>
      <c r="DA10" s="1504"/>
      <c r="DB10" s="1391"/>
      <c r="DC10" s="1346"/>
      <c r="DD10" s="1346"/>
      <c r="DE10" s="1346">
        <v>1</v>
      </c>
      <c r="DF10" s="1346"/>
      <c r="DG10" s="1346"/>
      <c r="DH10" s="1346"/>
      <c r="DI10" s="1392"/>
      <c r="DJ10" s="1392"/>
      <c r="DK10" s="1392">
        <v>1</v>
      </c>
      <c r="DL10" s="1392"/>
      <c r="DM10" s="1392"/>
      <c r="DN10" s="1392"/>
      <c r="DO10" s="1393"/>
      <c r="DP10" s="1391"/>
      <c r="DQ10" s="1346"/>
      <c r="DR10" s="1346"/>
      <c r="DS10" s="1346"/>
      <c r="DT10" s="1390">
        <v>1</v>
      </c>
      <c r="DU10" s="1346"/>
      <c r="DV10" s="1346"/>
      <c r="DW10" s="1346"/>
      <c r="DX10" s="1346"/>
      <c r="DY10" s="1346">
        <v>1</v>
      </c>
      <c r="DZ10" s="1346"/>
      <c r="EA10" s="1346"/>
      <c r="EB10" s="1391"/>
      <c r="EC10" s="1389"/>
      <c r="ED10" s="1346"/>
      <c r="EE10" s="1504">
        <v>1</v>
      </c>
      <c r="EF10" s="1346"/>
      <c r="EG10" s="1346"/>
      <c r="EH10" s="1346"/>
      <c r="EI10" s="1346">
        <v>1</v>
      </c>
      <c r="EJ10" s="1346">
        <v>1</v>
      </c>
      <c r="EK10" s="1346">
        <v>1</v>
      </c>
      <c r="EL10" s="1392">
        <v>1</v>
      </c>
      <c r="EM10" s="1346"/>
      <c r="EN10" s="1346"/>
      <c r="EO10" s="1504"/>
      <c r="EP10" s="1346">
        <v>1</v>
      </c>
      <c r="EQ10" s="1346"/>
      <c r="ER10" s="1346"/>
      <c r="ES10" s="1392"/>
      <c r="ET10" s="1392"/>
      <c r="EU10" s="1392"/>
      <c r="EV10" s="1346"/>
      <c r="EW10" s="1346"/>
      <c r="EX10" s="1346"/>
      <c r="EY10" s="218">
        <f t="shared" si="0"/>
        <v>16</v>
      </c>
      <c r="EZ10" s="396">
        <f t="shared" si="1"/>
        <v>0</v>
      </c>
      <c r="FA10" s="396">
        <f t="shared" si="2"/>
        <v>0</v>
      </c>
      <c r="FB10" s="396">
        <f t="shared" si="3"/>
        <v>5</v>
      </c>
      <c r="FC10" s="396"/>
      <c r="FD10" s="396">
        <f t="shared" si="4"/>
        <v>4</v>
      </c>
      <c r="FE10" s="1291">
        <f t="shared" si="5"/>
        <v>20</v>
      </c>
      <c r="FF10" s="1347" t="str">
        <f t="shared" si="6"/>
        <v/>
      </c>
      <c r="FG10" s="1347" t="str">
        <f t="shared" si="7"/>
        <v/>
      </c>
      <c r="FH10" s="1347" t="str">
        <f t="shared" si="8"/>
        <v/>
      </c>
      <c r="FI10" s="1347">
        <f t="shared" si="9"/>
        <v>1</v>
      </c>
      <c r="FJ10" s="1347" t="str">
        <f t="shared" si="10"/>
        <v/>
      </c>
      <c r="FK10" s="1347" t="str">
        <f t="shared" si="11"/>
        <v/>
      </c>
      <c r="FL10" s="1347" t="str">
        <f t="shared" si="12"/>
        <v/>
      </c>
      <c r="FM10" s="1347" t="str">
        <f t="shared" si="13"/>
        <v/>
      </c>
      <c r="FN10" s="1347" t="str">
        <f t="shared" si="14"/>
        <v/>
      </c>
      <c r="FO10" s="1347" t="str">
        <f t="shared" si="15"/>
        <v/>
      </c>
      <c r="FP10" s="1347" t="str">
        <f t="shared" si="16"/>
        <v/>
      </c>
    </row>
    <row r="11" spans="1:172" ht="16.5" thickBot="1" x14ac:dyDescent="0.3">
      <c r="A11" s="1338">
        <v>8</v>
      </c>
      <c r="B11" s="1343" t="s">
        <v>1936</v>
      </c>
      <c r="C11" s="1288"/>
      <c r="D11" s="1288"/>
      <c r="E11" s="1288"/>
      <c r="F11" s="1346"/>
      <c r="G11" s="1400"/>
      <c r="H11" s="1346"/>
      <c r="I11" s="1346"/>
      <c r="J11" s="1346"/>
      <c r="K11" s="1346"/>
      <c r="L11" s="1346"/>
      <c r="M11" s="1346"/>
      <c r="N11" s="1346"/>
      <c r="O11" s="1346"/>
      <c r="P11" s="1393"/>
      <c r="Q11" s="1400"/>
      <c r="R11" s="1346"/>
      <c r="S11" s="1346"/>
      <c r="T11" s="1400"/>
      <c r="U11" s="1390">
        <v>1</v>
      </c>
      <c r="V11" s="1346"/>
      <c r="W11" s="1346"/>
      <c r="X11" s="1346">
        <v>1</v>
      </c>
      <c r="Y11" s="1346"/>
      <c r="Z11" s="1346"/>
      <c r="AA11" s="1346">
        <v>1</v>
      </c>
      <c r="AB11" s="1346"/>
      <c r="AC11" s="1392"/>
      <c r="AD11" s="1392"/>
      <c r="AE11" s="1393"/>
      <c r="AF11" s="1391"/>
      <c r="AG11" s="1346"/>
      <c r="AH11" s="1346"/>
      <c r="AI11" s="1346"/>
      <c r="AJ11" s="1346"/>
      <c r="AK11" s="1346"/>
      <c r="AL11" s="1346"/>
      <c r="AM11" s="1392"/>
      <c r="AN11" s="1392"/>
      <c r="AO11" s="1392"/>
      <c r="AP11" s="1392"/>
      <c r="AQ11" s="1392"/>
      <c r="AR11" s="1393"/>
      <c r="AS11" s="1346"/>
      <c r="AT11" s="1389"/>
      <c r="AU11" s="1346"/>
      <c r="AV11" s="1346"/>
      <c r="AW11" s="1504"/>
      <c r="AX11" s="1346"/>
      <c r="AY11" s="1346"/>
      <c r="AZ11" s="1346"/>
      <c r="BA11" s="1393"/>
      <c r="BB11" s="1346"/>
      <c r="BC11" s="1346"/>
      <c r="BD11" s="1346"/>
      <c r="BE11" s="1346"/>
      <c r="BF11" s="1346"/>
      <c r="BG11" s="1346"/>
      <c r="BH11" s="1346"/>
      <c r="BI11" s="1504"/>
      <c r="BJ11" s="1389"/>
      <c r="BK11" s="1346"/>
      <c r="BL11" s="1346"/>
      <c r="BM11" s="1346"/>
      <c r="BN11" s="1346"/>
      <c r="BO11" s="1346"/>
      <c r="BP11" s="1346"/>
      <c r="BQ11" s="1346"/>
      <c r="BR11" s="1346"/>
      <c r="BS11" s="1346"/>
      <c r="BT11" s="1393"/>
      <c r="BU11" s="1391"/>
      <c r="BV11" s="1346"/>
      <c r="BW11" s="1346"/>
      <c r="BX11" s="1346"/>
      <c r="BY11" s="1346"/>
      <c r="BZ11" s="1346"/>
      <c r="CA11" s="1346"/>
      <c r="CB11" s="1346"/>
      <c r="CC11" s="1346"/>
      <c r="CD11" s="1346"/>
      <c r="CE11" s="1346"/>
      <c r="CF11" s="1346"/>
      <c r="CG11" s="1346"/>
      <c r="CH11" s="1346"/>
      <c r="CI11" s="1346"/>
      <c r="CJ11" s="1391"/>
      <c r="CK11" s="1346"/>
      <c r="CL11" s="1346"/>
      <c r="CM11" s="1392"/>
      <c r="CN11" s="1504"/>
      <c r="CO11" s="1346"/>
      <c r="CP11" s="1346"/>
      <c r="CQ11" s="1346"/>
      <c r="CR11" s="1346"/>
      <c r="CS11" s="1346"/>
      <c r="CT11" s="1346"/>
      <c r="CU11" s="1346"/>
      <c r="CV11" s="1504"/>
      <c r="CW11" s="1346"/>
      <c r="CX11" s="1346"/>
      <c r="CY11" s="1346"/>
      <c r="CZ11" s="1346"/>
      <c r="DA11" s="1504"/>
      <c r="DB11" s="1391"/>
      <c r="DC11" s="1346"/>
      <c r="DD11" s="1346"/>
      <c r="DE11" s="1346"/>
      <c r="DF11" s="1346"/>
      <c r="DG11" s="1346"/>
      <c r="DH11" s="1346"/>
      <c r="DI11" s="1392"/>
      <c r="DJ11" s="1392"/>
      <c r="DK11" s="1392"/>
      <c r="DL11" s="1392"/>
      <c r="DM11" s="1392"/>
      <c r="DN11" s="1392"/>
      <c r="DO11" s="1393"/>
      <c r="DP11" s="1391"/>
      <c r="DQ11" s="1346"/>
      <c r="DR11" s="1346"/>
      <c r="DS11" s="1346"/>
      <c r="DT11" s="1346"/>
      <c r="DU11" s="1346"/>
      <c r="DV11" s="1346"/>
      <c r="DW11" s="1346"/>
      <c r="DX11" s="1346"/>
      <c r="DY11" s="1392"/>
      <c r="DZ11" s="1392"/>
      <c r="EA11" s="1392"/>
      <c r="EB11" s="1391"/>
      <c r="EC11" s="1389"/>
      <c r="ED11" s="1346"/>
      <c r="EE11" s="1504"/>
      <c r="EF11" s="1346"/>
      <c r="EG11" s="1346"/>
      <c r="EH11" s="1346"/>
      <c r="EI11" s="1346"/>
      <c r="EJ11" s="1346"/>
      <c r="EK11" s="1392"/>
      <c r="EL11" s="1392"/>
      <c r="EM11" s="1346"/>
      <c r="EN11" s="1346"/>
      <c r="EO11" s="1504"/>
      <c r="EP11" s="1346"/>
      <c r="EQ11" s="1346"/>
      <c r="ER11" s="1346"/>
      <c r="ES11" s="1392"/>
      <c r="ET11" s="1392"/>
      <c r="EU11" s="1392"/>
      <c r="EV11" s="1346"/>
      <c r="EW11" s="1346"/>
      <c r="EX11" s="1346"/>
      <c r="EY11" s="218">
        <f t="shared" si="0"/>
        <v>3</v>
      </c>
      <c r="EZ11" s="396">
        <f t="shared" si="1"/>
        <v>0</v>
      </c>
      <c r="FA11" s="396">
        <f t="shared" si="2"/>
        <v>0</v>
      </c>
      <c r="FB11" s="396">
        <f t="shared" si="3"/>
        <v>0</v>
      </c>
      <c r="FC11" s="396"/>
      <c r="FD11" s="396">
        <f t="shared" si="4"/>
        <v>0</v>
      </c>
      <c r="FE11" s="1291">
        <f t="shared" si="5"/>
        <v>3</v>
      </c>
      <c r="FF11" s="1347" t="str">
        <f t="shared" si="6"/>
        <v/>
      </c>
      <c r="FG11" s="1347">
        <f t="shared" si="7"/>
        <v>1</v>
      </c>
      <c r="FH11" s="1347" t="str">
        <f t="shared" si="8"/>
        <v/>
      </c>
      <c r="FI11" s="1347" t="str">
        <f t="shared" si="9"/>
        <v/>
      </c>
      <c r="FJ11" s="1347" t="str">
        <f t="shared" si="10"/>
        <v/>
      </c>
      <c r="FK11" s="1347" t="str">
        <f t="shared" si="11"/>
        <v/>
      </c>
      <c r="FL11" s="1347" t="str">
        <f t="shared" si="12"/>
        <v/>
      </c>
      <c r="FM11" s="1347" t="str">
        <f t="shared" si="13"/>
        <v/>
      </c>
      <c r="FN11" s="1347" t="str">
        <f t="shared" si="14"/>
        <v/>
      </c>
      <c r="FO11" s="1347" t="str">
        <f t="shared" si="15"/>
        <v/>
      </c>
      <c r="FP11" s="1347" t="str">
        <f t="shared" si="16"/>
        <v/>
      </c>
    </row>
    <row r="12" spans="1:172" ht="16.5" thickBot="1" x14ac:dyDescent="0.3">
      <c r="A12" s="1338">
        <v>9</v>
      </c>
      <c r="B12" s="1152" t="s">
        <v>1449</v>
      </c>
      <c r="C12" s="1288"/>
      <c r="D12" s="1288"/>
      <c r="E12" s="1288"/>
      <c r="F12" s="1346"/>
      <c r="G12" s="1400"/>
      <c r="H12" s="1346"/>
      <c r="I12" s="1346"/>
      <c r="J12" s="1346"/>
      <c r="K12" s="1346"/>
      <c r="L12" s="1346"/>
      <c r="M12" s="1346"/>
      <c r="N12" s="1346"/>
      <c r="O12" s="1346"/>
      <c r="P12" s="1393"/>
      <c r="Q12" s="1400"/>
      <c r="R12" s="1346"/>
      <c r="S12" s="1346"/>
      <c r="T12" s="1400">
        <v>1</v>
      </c>
      <c r="U12" s="1346"/>
      <c r="V12" s="1346"/>
      <c r="W12" s="1346"/>
      <c r="X12" s="1346"/>
      <c r="Y12" s="1346"/>
      <c r="Z12" s="1346"/>
      <c r="AA12" s="1346"/>
      <c r="AB12" s="1346"/>
      <c r="AC12" s="1392"/>
      <c r="AD12" s="1392"/>
      <c r="AE12" s="1393"/>
      <c r="AF12" s="1391"/>
      <c r="AG12" s="1346"/>
      <c r="AH12" s="1346"/>
      <c r="AI12" s="1346"/>
      <c r="AJ12" s="1346"/>
      <c r="AK12" s="1346"/>
      <c r="AL12" s="1346"/>
      <c r="AM12" s="1392"/>
      <c r="AN12" s="1392"/>
      <c r="AO12" s="1392"/>
      <c r="AP12" s="1392"/>
      <c r="AQ12" s="1392"/>
      <c r="AR12" s="1393"/>
      <c r="AS12" s="1346"/>
      <c r="AT12" s="1389"/>
      <c r="AU12" s="1346"/>
      <c r="AV12" s="1346"/>
      <c r="AW12" s="1504">
        <v>1</v>
      </c>
      <c r="AX12" s="1346"/>
      <c r="AY12" s="1346"/>
      <c r="AZ12" s="1346"/>
      <c r="BA12" s="1393"/>
      <c r="BB12" s="1346"/>
      <c r="BC12" s="1346"/>
      <c r="BD12" s="1346"/>
      <c r="BE12" s="1346"/>
      <c r="BF12" s="1346"/>
      <c r="BG12" s="1346"/>
      <c r="BH12" s="1346"/>
      <c r="BI12" s="1504"/>
      <c r="BJ12" s="1389"/>
      <c r="BK12" s="1346"/>
      <c r="BL12" s="1346"/>
      <c r="BM12" s="1346"/>
      <c r="BN12" s="1346"/>
      <c r="BO12" s="1346"/>
      <c r="BP12" s="1346"/>
      <c r="BQ12" s="1346"/>
      <c r="BR12" s="1346"/>
      <c r="BS12" s="1346"/>
      <c r="BT12" s="1393"/>
      <c r="BU12" s="1391"/>
      <c r="BV12" s="1346"/>
      <c r="BW12" s="1346"/>
      <c r="BX12" s="1346"/>
      <c r="BY12" s="1346"/>
      <c r="BZ12" s="1346"/>
      <c r="CA12" s="1346"/>
      <c r="CB12" s="1346"/>
      <c r="CC12" s="1346"/>
      <c r="CD12" s="1346"/>
      <c r="CE12" s="1346"/>
      <c r="CF12" s="1346"/>
      <c r="CG12" s="1346"/>
      <c r="CH12" s="1346"/>
      <c r="CI12" s="1346"/>
      <c r="CJ12" s="1391"/>
      <c r="CK12" s="1346"/>
      <c r="CL12" s="1346"/>
      <c r="CM12" s="1392"/>
      <c r="CN12" s="1504"/>
      <c r="CO12" s="1346"/>
      <c r="CP12" s="1346"/>
      <c r="CQ12" s="1346"/>
      <c r="CR12" s="1346"/>
      <c r="CS12" s="1346"/>
      <c r="CT12" s="1346"/>
      <c r="CU12" s="1346"/>
      <c r="CV12" s="1504"/>
      <c r="CW12" s="1346"/>
      <c r="CX12" s="1346"/>
      <c r="CY12" s="1346"/>
      <c r="CZ12" s="1346"/>
      <c r="DA12" s="1504"/>
      <c r="DB12" s="1391"/>
      <c r="DC12" s="1346"/>
      <c r="DD12" s="1346"/>
      <c r="DE12" s="1346"/>
      <c r="DF12" s="1346"/>
      <c r="DG12" s="1346"/>
      <c r="DH12" s="1346"/>
      <c r="DI12" s="1392"/>
      <c r="DJ12" s="1392"/>
      <c r="DK12" s="1392"/>
      <c r="DL12" s="1392"/>
      <c r="DM12" s="1392"/>
      <c r="DN12" s="1392"/>
      <c r="DO12" s="1393"/>
      <c r="DP12" s="1391"/>
      <c r="DQ12" s="1346"/>
      <c r="DR12" s="1346"/>
      <c r="DS12" s="1346"/>
      <c r="DT12" s="1346"/>
      <c r="DU12" s="1346"/>
      <c r="DV12" s="1346"/>
      <c r="DW12" s="1346"/>
      <c r="DX12" s="1346"/>
      <c r="DY12" s="1392"/>
      <c r="DZ12" s="1392"/>
      <c r="EA12" s="1392"/>
      <c r="EB12" s="1391"/>
      <c r="EC12" s="1389"/>
      <c r="ED12" s="1346"/>
      <c r="EE12" s="1504"/>
      <c r="EF12" s="1346"/>
      <c r="EG12" s="1346"/>
      <c r="EH12" s="1346"/>
      <c r="EI12" s="1346"/>
      <c r="EJ12" s="1346"/>
      <c r="EK12" s="1392"/>
      <c r="EL12" s="1392"/>
      <c r="EM12" s="1346"/>
      <c r="EN12" s="1346"/>
      <c r="EO12" s="1504"/>
      <c r="EP12" s="1346"/>
      <c r="EQ12" s="1346"/>
      <c r="ER12" s="1346"/>
      <c r="ES12" s="1392"/>
      <c r="ET12" s="1392"/>
      <c r="EU12" s="1392"/>
      <c r="EV12" s="1346"/>
      <c r="EW12" s="1346"/>
      <c r="EX12" s="1346"/>
      <c r="EY12" s="218">
        <f t="shared" si="0"/>
        <v>0</v>
      </c>
      <c r="EZ12" s="396">
        <f t="shared" si="1"/>
        <v>0</v>
      </c>
      <c r="FA12" s="396">
        <f t="shared" si="2"/>
        <v>0</v>
      </c>
      <c r="FB12" s="396">
        <f t="shared" si="3"/>
        <v>2</v>
      </c>
      <c r="FC12" s="396"/>
      <c r="FD12" s="396">
        <f t="shared" si="4"/>
        <v>0</v>
      </c>
      <c r="FE12" s="1291">
        <f t="shared" si="5"/>
        <v>0</v>
      </c>
      <c r="FF12" s="1347">
        <f t="shared" si="6"/>
        <v>1</v>
      </c>
      <c r="FG12" s="1347" t="str">
        <f t="shared" si="7"/>
        <v/>
      </c>
      <c r="FH12" s="1347" t="str">
        <f t="shared" si="8"/>
        <v/>
      </c>
      <c r="FI12" s="1347" t="str">
        <f t="shared" si="9"/>
        <v/>
      </c>
      <c r="FJ12" s="1347" t="str">
        <f t="shared" si="10"/>
        <v/>
      </c>
      <c r="FK12" s="1347" t="str">
        <f t="shared" si="11"/>
        <v/>
      </c>
      <c r="FL12" s="1347" t="str">
        <f t="shared" si="12"/>
        <v/>
      </c>
      <c r="FM12" s="1347" t="str">
        <f t="shared" si="13"/>
        <v/>
      </c>
      <c r="FN12" s="1347" t="str">
        <f t="shared" si="14"/>
        <v/>
      </c>
      <c r="FO12" s="1347" t="str">
        <f t="shared" si="15"/>
        <v/>
      </c>
      <c r="FP12" s="1347" t="str">
        <f t="shared" si="16"/>
        <v/>
      </c>
    </row>
    <row r="13" spans="1:172" ht="16.5" thickBot="1" x14ac:dyDescent="0.3">
      <c r="A13" s="1338">
        <v>10</v>
      </c>
      <c r="B13" s="1152" t="s">
        <v>420</v>
      </c>
      <c r="C13" s="1288"/>
      <c r="D13" s="1288"/>
      <c r="E13" s="1288"/>
      <c r="F13" s="1346"/>
      <c r="G13" s="1400"/>
      <c r="H13" s="1346"/>
      <c r="I13" s="1410">
        <v>1</v>
      </c>
      <c r="J13" s="1346"/>
      <c r="K13" s="1346"/>
      <c r="L13" s="1346"/>
      <c r="M13" s="1346"/>
      <c r="N13" s="1346"/>
      <c r="O13" s="1346">
        <v>1</v>
      </c>
      <c r="P13" s="1410">
        <v>1</v>
      </c>
      <c r="Q13" s="1400"/>
      <c r="R13" s="1346">
        <v>1</v>
      </c>
      <c r="S13" s="1346"/>
      <c r="T13" s="1400"/>
      <c r="U13" s="1346"/>
      <c r="V13" s="1346"/>
      <c r="W13" s="1346"/>
      <c r="X13" s="1346"/>
      <c r="Y13" s="1390">
        <v>1</v>
      </c>
      <c r="Z13" s="1346"/>
      <c r="AA13" s="1346"/>
      <c r="AB13" s="1346"/>
      <c r="AC13" s="1392"/>
      <c r="AD13" s="1392"/>
      <c r="AE13" s="1393"/>
      <c r="AF13" s="1391"/>
      <c r="AG13" s="1346"/>
      <c r="AH13" s="1346">
        <v>1</v>
      </c>
      <c r="AI13" s="1346"/>
      <c r="AJ13" s="1346"/>
      <c r="AK13" s="1346">
        <v>1</v>
      </c>
      <c r="AL13" s="1346"/>
      <c r="AM13" s="1392"/>
      <c r="AN13" s="1392"/>
      <c r="AO13" s="1392">
        <v>1</v>
      </c>
      <c r="AP13" s="1392"/>
      <c r="AQ13" s="1392">
        <v>1</v>
      </c>
      <c r="AR13" s="1393"/>
      <c r="AS13" s="1346"/>
      <c r="AT13" s="1389"/>
      <c r="AU13" s="1346">
        <v>1</v>
      </c>
      <c r="AV13" s="1346"/>
      <c r="AW13" s="1504">
        <v>1</v>
      </c>
      <c r="AX13" s="1346"/>
      <c r="AY13" s="1346"/>
      <c r="AZ13" s="1346">
        <v>1</v>
      </c>
      <c r="BA13" s="1393"/>
      <c r="BB13" s="1390">
        <v>1</v>
      </c>
      <c r="BC13" s="1346"/>
      <c r="BD13" s="1346"/>
      <c r="BE13" s="1346"/>
      <c r="BF13" s="1390">
        <v>1</v>
      </c>
      <c r="BG13" s="1390">
        <v>1</v>
      </c>
      <c r="BH13" s="1346"/>
      <c r="BI13" s="1504"/>
      <c r="BJ13" s="1389"/>
      <c r="BK13" s="1346"/>
      <c r="BL13" s="1346"/>
      <c r="BM13" s="1346"/>
      <c r="BN13" s="1390">
        <v>1</v>
      </c>
      <c r="BO13" s="1346"/>
      <c r="BP13" s="1346"/>
      <c r="BQ13" s="1346">
        <v>1</v>
      </c>
      <c r="BR13" s="1346">
        <v>1</v>
      </c>
      <c r="BS13" s="1346">
        <v>1</v>
      </c>
      <c r="BT13" s="1393">
        <v>1</v>
      </c>
      <c r="BU13" s="1391">
        <v>1</v>
      </c>
      <c r="BV13" s="1346">
        <v>1</v>
      </c>
      <c r="BW13" s="1346"/>
      <c r="BX13" s="1346"/>
      <c r="BY13" s="1346"/>
      <c r="BZ13" s="1390">
        <v>1</v>
      </c>
      <c r="CA13" s="1346"/>
      <c r="CB13" s="1346"/>
      <c r="CC13" s="1346">
        <v>1</v>
      </c>
      <c r="CD13" s="1346"/>
      <c r="CE13" s="1346"/>
      <c r="CF13" s="1346"/>
      <c r="CG13" s="1346"/>
      <c r="CH13" s="1346"/>
      <c r="CI13" s="1346"/>
      <c r="CJ13" s="1391"/>
      <c r="CK13" s="1346"/>
      <c r="CL13" s="1390">
        <v>1</v>
      </c>
      <c r="CM13" s="1392"/>
      <c r="CN13" s="1504"/>
      <c r="CO13" s="1346"/>
      <c r="CP13" s="1346"/>
      <c r="CQ13" s="1346"/>
      <c r="CR13" s="1346"/>
      <c r="CS13" s="1346"/>
      <c r="CT13" s="1346"/>
      <c r="CU13" s="1346"/>
      <c r="CV13" s="1504"/>
      <c r="CW13" s="1346"/>
      <c r="CX13" s="1346"/>
      <c r="CY13" s="1346"/>
      <c r="CZ13" s="1346"/>
      <c r="DA13" s="1504"/>
      <c r="DB13" s="1391"/>
      <c r="DC13" s="1346"/>
      <c r="DD13" s="1346">
        <v>1</v>
      </c>
      <c r="DE13" s="1346"/>
      <c r="DF13" s="1346"/>
      <c r="DG13" s="1346"/>
      <c r="DH13" s="1346"/>
      <c r="DI13" s="1392"/>
      <c r="DJ13" s="1392"/>
      <c r="DK13" s="1392"/>
      <c r="DL13" s="1392"/>
      <c r="DM13" s="1346"/>
      <c r="DN13" s="1346"/>
      <c r="DO13" s="1393"/>
      <c r="DP13" s="1391"/>
      <c r="DQ13" s="1346"/>
      <c r="DR13" s="1346"/>
      <c r="DS13" s="1346"/>
      <c r="DT13" s="1346"/>
      <c r="DU13" s="1346">
        <v>1</v>
      </c>
      <c r="DV13" s="1346"/>
      <c r="DW13" s="1346"/>
      <c r="DX13" s="1346"/>
      <c r="DY13" s="1392"/>
      <c r="DZ13" s="1392"/>
      <c r="EA13" s="1392"/>
      <c r="EB13" s="1391"/>
      <c r="EC13" s="1389"/>
      <c r="ED13" s="1346"/>
      <c r="EE13" s="1504">
        <v>1</v>
      </c>
      <c r="EF13" s="1346">
        <v>1</v>
      </c>
      <c r="EG13" s="1346"/>
      <c r="EH13" s="1346"/>
      <c r="EI13" s="1346"/>
      <c r="EJ13" s="1346"/>
      <c r="EK13" s="1392"/>
      <c r="EL13" s="1392"/>
      <c r="EM13" s="1397">
        <v>1</v>
      </c>
      <c r="EN13" s="1346"/>
      <c r="EO13" s="1504"/>
      <c r="EP13" s="1346"/>
      <c r="EQ13" s="1346"/>
      <c r="ER13" s="1346">
        <v>1</v>
      </c>
      <c r="ES13" s="1392">
        <v>1</v>
      </c>
      <c r="ET13" s="1392">
        <v>1</v>
      </c>
      <c r="EU13" s="1392">
        <v>1</v>
      </c>
      <c r="EV13" s="1346">
        <v>1</v>
      </c>
      <c r="EW13" s="1346">
        <v>1</v>
      </c>
      <c r="EX13" s="1346">
        <v>1</v>
      </c>
      <c r="EY13" s="218">
        <f t="shared" si="0"/>
        <v>0</v>
      </c>
      <c r="EZ13" s="396">
        <f t="shared" si="1"/>
        <v>11</v>
      </c>
      <c r="FA13" s="396">
        <f t="shared" si="2"/>
        <v>9</v>
      </c>
      <c r="FB13" s="396">
        <f t="shared" si="3"/>
        <v>2</v>
      </c>
      <c r="FC13" s="396"/>
      <c r="FD13" s="396">
        <f t="shared" si="4"/>
        <v>15</v>
      </c>
      <c r="FE13" s="1291">
        <f t="shared" si="5"/>
        <v>35</v>
      </c>
      <c r="FF13" s="1347" t="str">
        <f t="shared" si="6"/>
        <v/>
      </c>
      <c r="FG13" s="1347" t="str">
        <f t="shared" si="7"/>
        <v/>
      </c>
      <c r="FH13" s="1347" t="str">
        <f t="shared" si="8"/>
        <v/>
      </c>
      <c r="FI13" s="1347" t="str">
        <f t="shared" si="9"/>
        <v/>
      </c>
      <c r="FJ13" s="1347" t="str">
        <f t="shared" si="10"/>
        <v/>
      </c>
      <c r="FK13" s="1347">
        <f t="shared" si="11"/>
        <v>1</v>
      </c>
      <c r="FL13" s="1347" t="str">
        <f t="shared" si="12"/>
        <v/>
      </c>
      <c r="FM13" s="1347" t="str">
        <f t="shared" si="13"/>
        <v/>
      </c>
      <c r="FN13" s="1347" t="str">
        <f t="shared" si="14"/>
        <v/>
      </c>
      <c r="FO13" s="1347" t="str">
        <f t="shared" si="15"/>
        <v/>
      </c>
      <c r="FP13" s="1347" t="str">
        <f t="shared" si="16"/>
        <v/>
      </c>
    </row>
    <row r="14" spans="1:172" ht="16.5" thickBot="1" x14ac:dyDescent="0.3">
      <c r="A14" s="1338">
        <v>11</v>
      </c>
      <c r="B14" s="1343" t="s">
        <v>1937</v>
      </c>
      <c r="C14" s="1288"/>
      <c r="D14" s="1288"/>
      <c r="E14" s="1288"/>
      <c r="F14" s="1346"/>
      <c r="G14" s="1400"/>
      <c r="H14" s="1346"/>
      <c r="I14" s="1346"/>
      <c r="J14" s="1346"/>
      <c r="K14" s="1346"/>
      <c r="L14" s="1346"/>
      <c r="M14" s="1346"/>
      <c r="N14" s="1346">
        <v>1</v>
      </c>
      <c r="O14" s="1346"/>
      <c r="P14" s="1393"/>
      <c r="Q14" s="1400"/>
      <c r="R14" s="1346"/>
      <c r="S14" s="1346"/>
      <c r="T14" s="1400"/>
      <c r="U14" s="1346">
        <v>1</v>
      </c>
      <c r="V14" s="1346"/>
      <c r="W14" s="1346"/>
      <c r="X14" s="1346"/>
      <c r="Y14" s="1346"/>
      <c r="Z14" s="1346"/>
      <c r="AA14" s="1346"/>
      <c r="AB14" s="1346"/>
      <c r="AC14" s="1392"/>
      <c r="AD14" s="1392"/>
      <c r="AE14" s="1393"/>
      <c r="AF14" s="1391"/>
      <c r="AG14" s="1346"/>
      <c r="AH14" s="1346"/>
      <c r="AI14" s="1346"/>
      <c r="AJ14" s="1346">
        <v>1</v>
      </c>
      <c r="AK14" s="1346"/>
      <c r="AL14" s="1346"/>
      <c r="AM14" s="1392"/>
      <c r="AN14" s="1392"/>
      <c r="AO14" s="1392"/>
      <c r="AP14" s="1392"/>
      <c r="AQ14" s="1392"/>
      <c r="AR14" s="1393"/>
      <c r="AS14" s="1346">
        <v>1</v>
      </c>
      <c r="AT14" s="1389"/>
      <c r="AU14" s="1346"/>
      <c r="AV14" s="1346"/>
      <c r="AW14" s="1504">
        <v>1</v>
      </c>
      <c r="AX14" s="1346"/>
      <c r="AY14" s="1346">
        <v>1</v>
      </c>
      <c r="AZ14" s="1346"/>
      <c r="BA14" s="1393"/>
      <c r="BB14" s="1346"/>
      <c r="BC14" s="1346"/>
      <c r="BD14" s="1346"/>
      <c r="BE14" s="1346"/>
      <c r="BF14" s="1346"/>
      <c r="BG14" s="1346"/>
      <c r="BH14" s="1346"/>
      <c r="BI14" s="1504"/>
      <c r="BJ14" s="1389"/>
      <c r="BK14" s="1346"/>
      <c r="BL14" s="1346">
        <v>1</v>
      </c>
      <c r="BM14" s="1346"/>
      <c r="BN14" s="1346"/>
      <c r="BO14" s="1346"/>
      <c r="BP14" s="1346"/>
      <c r="BQ14" s="1346"/>
      <c r="BR14" s="1346"/>
      <c r="BS14" s="1346"/>
      <c r="BT14" s="1393"/>
      <c r="BU14" s="1391"/>
      <c r="BV14" s="1346"/>
      <c r="BW14" s="1346"/>
      <c r="BX14" s="1390">
        <v>1</v>
      </c>
      <c r="BY14" s="1346"/>
      <c r="BZ14" s="1346"/>
      <c r="CA14" s="1346"/>
      <c r="CB14" s="1346"/>
      <c r="CC14" s="1346"/>
      <c r="CD14" s="1346"/>
      <c r="CE14" s="1346"/>
      <c r="CF14" s="1346"/>
      <c r="CG14" s="1346">
        <v>1</v>
      </c>
      <c r="CH14" s="1346"/>
      <c r="CI14" s="1346"/>
      <c r="CJ14" s="1391">
        <v>1</v>
      </c>
      <c r="CK14" s="1346"/>
      <c r="CL14" s="1346"/>
      <c r="CM14" s="1392"/>
      <c r="CN14" s="1504"/>
      <c r="CO14" s="1346"/>
      <c r="CP14" s="1346"/>
      <c r="CQ14" s="1346"/>
      <c r="CR14" s="1346"/>
      <c r="CS14" s="1346"/>
      <c r="CT14" s="1346"/>
      <c r="CU14" s="1346"/>
      <c r="CV14" s="1504"/>
      <c r="CW14" s="1346"/>
      <c r="CX14" s="1346">
        <v>1</v>
      </c>
      <c r="CY14" s="1346"/>
      <c r="CZ14" s="1346"/>
      <c r="DA14" s="1504"/>
      <c r="DB14" s="1391"/>
      <c r="DC14" s="1346"/>
      <c r="DD14" s="1346"/>
      <c r="DE14" s="1346">
        <v>1</v>
      </c>
      <c r="DF14" s="1346"/>
      <c r="DG14" s="1346"/>
      <c r="DH14" s="1346"/>
      <c r="DI14" s="1392"/>
      <c r="DJ14" s="1392"/>
      <c r="DK14" s="1392"/>
      <c r="DL14" s="1392"/>
      <c r="DM14" s="1392"/>
      <c r="DN14" s="1392"/>
      <c r="DO14" s="1393"/>
      <c r="DP14" s="1391"/>
      <c r="DQ14" s="1346"/>
      <c r="DR14" s="1346"/>
      <c r="DS14" s="1346"/>
      <c r="DT14" s="1346">
        <v>1</v>
      </c>
      <c r="DU14" s="1346"/>
      <c r="DV14" s="1346"/>
      <c r="DW14" s="1346"/>
      <c r="DX14" s="1346"/>
      <c r="DY14" s="1346"/>
      <c r="DZ14" s="1346"/>
      <c r="EA14" s="1346"/>
      <c r="EB14" s="1391"/>
      <c r="EC14" s="1389"/>
      <c r="ED14" s="1346"/>
      <c r="EE14" s="1504">
        <v>1</v>
      </c>
      <c r="EF14" s="1346"/>
      <c r="EG14" s="1346"/>
      <c r="EH14" s="1346"/>
      <c r="EI14" s="1346"/>
      <c r="EJ14" s="1346"/>
      <c r="EK14" s="1346"/>
      <c r="EL14" s="1392"/>
      <c r="EM14" s="1346"/>
      <c r="EN14" s="1346"/>
      <c r="EO14" s="1504"/>
      <c r="EP14" s="1346"/>
      <c r="EQ14" s="1346"/>
      <c r="ER14" s="1346"/>
      <c r="ES14" s="1392"/>
      <c r="ET14" s="1392"/>
      <c r="EU14" s="1392"/>
      <c r="EV14" s="1346"/>
      <c r="EW14" s="1346"/>
      <c r="EX14" s="1346"/>
      <c r="EY14" s="218">
        <f t="shared" si="0"/>
        <v>12</v>
      </c>
      <c r="EZ14" s="396">
        <f t="shared" si="1"/>
        <v>0</v>
      </c>
      <c r="FA14" s="396">
        <f t="shared" si="2"/>
        <v>0</v>
      </c>
      <c r="FB14" s="396">
        <f t="shared" si="3"/>
        <v>2</v>
      </c>
      <c r="FC14" s="396"/>
      <c r="FD14" s="396">
        <f t="shared" si="4"/>
        <v>0</v>
      </c>
      <c r="FE14" s="1291">
        <f t="shared" si="5"/>
        <v>12</v>
      </c>
      <c r="FF14" s="1347" t="str">
        <f t="shared" si="6"/>
        <v/>
      </c>
      <c r="FG14" s="1347" t="str">
        <f t="shared" si="7"/>
        <v/>
      </c>
      <c r="FH14" s="1347" t="str">
        <f t="shared" si="8"/>
        <v/>
      </c>
      <c r="FI14" s="1347">
        <f t="shared" si="9"/>
        <v>1</v>
      </c>
      <c r="FJ14" s="1347" t="str">
        <f t="shared" si="10"/>
        <v/>
      </c>
      <c r="FK14" s="1347" t="str">
        <f t="shared" si="11"/>
        <v/>
      </c>
      <c r="FL14" s="1347" t="str">
        <f t="shared" si="12"/>
        <v/>
      </c>
      <c r="FM14" s="1347" t="str">
        <f t="shared" si="13"/>
        <v/>
      </c>
      <c r="FN14" s="1347" t="str">
        <f t="shared" si="14"/>
        <v/>
      </c>
      <c r="FO14" s="1347" t="str">
        <f t="shared" si="15"/>
        <v/>
      </c>
      <c r="FP14" s="1347" t="str">
        <f t="shared" si="16"/>
        <v/>
      </c>
    </row>
    <row r="15" spans="1:172" ht="16.5" thickBot="1" x14ac:dyDescent="0.3">
      <c r="A15" s="1338">
        <v>12</v>
      </c>
      <c r="B15" s="1344" t="s">
        <v>1792</v>
      </c>
      <c r="C15" s="1288"/>
      <c r="D15" s="1288"/>
      <c r="E15" s="1288"/>
      <c r="F15" s="1346"/>
      <c r="G15" s="1400"/>
      <c r="H15" s="1346"/>
      <c r="I15" s="1346"/>
      <c r="J15" s="1346"/>
      <c r="K15" s="1346"/>
      <c r="L15" s="1346"/>
      <c r="M15" s="1346">
        <v>1</v>
      </c>
      <c r="N15" s="1346"/>
      <c r="O15" s="1346"/>
      <c r="P15" s="1393"/>
      <c r="Q15" s="1400"/>
      <c r="R15" s="1346"/>
      <c r="S15" s="1346"/>
      <c r="T15" s="1400">
        <v>1</v>
      </c>
      <c r="U15" s="1346"/>
      <c r="V15" s="1346"/>
      <c r="W15" s="1346">
        <v>1</v>
      </c>
      <c r="X15" s="1346"/>
      <c r="Y15" s="1346"/>
      <c r="Z15" s="1346"/>
      <c r="AA15" s="1346"/>
      <c r="AB15" s="1346"/>
      <c r="AC15" s="1392"/>
      <c r="AD15" s="1392"/>
      <c r="AE15" s="1393"/>
      <c r="AF15" s="1391"/>
      <c r="AG15" s="1346"/>
      <c r="AH15" s="1346"/>
      <c r="AI15" s="1346"/>
      <c r="AJ15" s="1346"/>
      <c r="AK15" s="1346"/>
      <c r="AL15" s="1346">
        <v>1</v>
      </c>
      <c r="AM15" s="1392"/>
      <c r="AN15" s="1392"/>
      <c r="AO15" s="1392">
        <v>1</v>
      </c>
      <c r="AP15" s="1392"/>
      <c r="AQ15" s="1392"/>
      <c r="AR15" s="1393"/>
      <c r="AS15" s="1346"/>
      <c r="AT15" s="1389"/>
      <c r="AU15" s="1346">
        <v>1</v>
      </c>
      <c r="AV15" s="1346"/>
      <c r="AW15" s="1504">
        <v>1</v>
      </c>
      <c r="AX15" s="1346"/>
      <c r="AY15" s="1346"/>
      <c r="AZ15" s="1346"/>
      <c r="BA15" s="1393"/>
      <c r="BB15" s="1346">
        <v>1</v>
      </c>
      <c r="BC15" s="1346"/>
      <c r="BD15" s="1346"/>
      <c r="BE15" s="1346"/>
      <c r="BF15" s="1346"/>
      <c r="BG15" s="1346"/>
      <c r="BH15" s="1346"/>
      <c r="BI15" s="1504"/>
      <c r="BJ15" s="1389"/>
      <c r="BK15" s="1346"/>
      <c r="BL15" s="1346"/>
      <c r="BM15" s="1346"/>
      <c r="BN15" s="1346">
        <v>1</v>
      </c>
      <c r="BO15" s="1346"/>
      <c r="BP15" s="1346"/>
      <c r="BQ15" s="1346"/>
      <c r="BR15" s="1346"/>
      <c r="BS15" s="1346"/>
      <c r="BT15" s="1393"/>
      <c r="BU15" s="1391"/>
      <c r="BV15" s="1346"/>
      <c r="BW15" s="1346"/>
      <c r="BX15" s="1346"/>
      <c r="BY15" s="1346"/>
      <c r="BZ15" s="1346"/>
      <c r="CA15" s="1346"/>
      <c r="CB15" s="1346"/>
      <c r="CC15" s="1346"/>
      <c r="CD15" s="1346"/>
      <c r="CE15" s="1346"/>
      <c r="CF15" s="1346"/>
      <c r="CG15" s="1346"/>
      <c r="CH15" s="1346"/>
      <c r="CI15" s="1346"/>
      <c r="CJ15" s="1391"/>
      <c r="CK15" s="1346"/>
      <c r="CL15" s="1346"/>
      <c r="CM15" s="1392"/>
      <c r="CN15" s="1504"/>
      <c r="CO15" s="1346"/>
      <c r="CP15" s="1346"/>
      <c r="CQ15" s="1346"/>
      <c r="CR15" s="1346"/>
      <c r="CS15" s="1346"/>
      <c r="CT15" s="1346"/>
      <c r="CU15" s="1346"/>
      <c r="CV15" s="1504"/>
      <c r="CW15" s="1346"/>
      <c r="CX15" s="1346"/>
      <c r="CY15" s="1346"/>
      <c r="CZ15" s="1346"/>
      <c r="DA15" s="1504"/>
      <c r="DB15" s="1391"/>
      <c r="DC15" s="1346"/>
      <c r="DD15" s="1346"/>
      <c r="DE15" s="1346"/>
      <c r="DF15" s="1346"/>
      <c r="DG15" s="1346"/>
      <c r="DH15" s="1346"/>
      <c r="DI15" s="1392"/>
      <c r="DJ15" s="1392"/>
      <c r="DK15" s="1392"/>
      <c r="DL15" s="1392"/>
      <c r="DM15" s="1392"/>
      <c r="DN15" s="1392"/>
      <c r="DO15" s="1393"/>
      <c r="DP15" s="1391"/>
      <c r="DQ15" s="1346"/>
      <c r="DR15" s="1346"/>
      <c r="DS15" s="1346"/>
      <c r="DT15" s="1346"/>
      <c r="DU15" s="1346"/>
      <c r="DV15" s="1346"/>
      <c r="DW15" s="1346"/>
      <c r="DX15" s="1346"/>
      <c r="DY15" s="1346"/>
      <c r="DZ15" s="1346"/>
      <c r="EA15" s="1346"/>
      <c r="EB15" s="1391"/>
      <c r="EC15" s="1389"/>
      <c r="ED15" s="1346"/>
      <c r="EE15" s="1504"/>
      <c r="EF15" s="1346"/>
      <c r="EG15" s="1346"/>
      <c r="EH15" s="1346"/>
      <c r="EI15" s="1346"/>
      <c r="EJ15" s="1346"/>
      <c r="EK15" s="1346"/>
      <c r="EL15" s="1392"/>
      <c r="EM15" s="1346"/>
      <c r="EN15" s="1346"/>
      <c r="EO15" s="1504"/>
      <c r="EP15" s="1346"/>
      <c r="EQ15" s="1346"/>
      <c r="ER15" s="1346"/>
      <c r="ES15" s="1392"/>
      <c r="ET15" s="1392"/>
      <c r="EU15" s="1392"/>
      <c r="EV15" s="1346"/>
      <c r="EW15" s="1346"/>
      <c r="EX15" s="1346"/>
      <c r="EY15" s="218">
        <f t="shared" si="0"/>
        <v>0</v>
      </c>
      <c r="EZ15" s="396">
        <f t="shared" si="1"/>
        <v>0</v>
      </c>
      <c r="FA15" s="396">
        <f t="shared" si="2"/>
        <v>7</v>
      </c>
      <c r="FB15" s="396">
        <f t="shared" si="3"/>
        <v>2</v>
      </c>
      <c r="FC15" s="396"/>
      <c r="FD15" s="396">
        <f t="shared" si="4"/>
        <v>0</v>
      </c>
      <c r="FE15" s="1291">
        <f t="shared" si="5"/>
        <v>7</v>
      </c>
      <c r="FF15" s="1347" t="str">
        <f t="shared" si="6"/>
        <v/>
      </c>
      <c r="FG15" s="1347" t="str">
        <f t="shared" si="7"/>
        <v/>
      </c>
      <c r="FH15" s="1347">
        <f t="shared" si="8"/>
        <v>1</v>
      </c>
      <c r="FI15" s="1347" t="str">
        <f t="shared" si="9"/>
        <v/>
      </c>
      <c r="FJ15" s="1347" t="str">
        <f t="shared" si="10"/>
        <v/>
      </c>
      <c r="FK15" s="1347" t="str">
        <f t="shared" si="11"/>
        <v/>
      </c>
      <c r="FL15" s="1347" t="str">
        <f t="shared" si="12"/>
        <v/>
      </c>
      <c r="FM15" s="1347" t="str">
        <f t="shared" si="13"/>
        <v/>
      </c>
      <c r="FN15" s="1347" t="str">
        <f t="shared" si="14"/>
        <v/>
      </c>
      <c r="FO15" s="1347" t="str">
        <f t="shared" si="15"/>
        <v/>
      </c>
      <c r="FP15" s="1347" t="str">
        <f t="shared" si="16"/>
        <v/>
      </c>
    </row>
    <row r="16" spans="1:172" ht="16.5" thickBot="1" x14ac:dyDescent="0.3">
      <c r="A16" s="1338">
        <v>13</v>
      </c>
      <c r="B16" s="1152" t="s">
        <v>1604</v>
      </c>
      <c r="C16" s="1288"/>
      <c r="D16" s="1288"/>
      <c r="E16" s="1288"/>
      <c r="F16" s="1346"/>
      <c r="G16" s="1400"/>
      <c r="H16" s="1346"/>
      <c r="I16" s="1346"/>
      <c r="J16" s="1346"/>
      <c r="K16" s="1346"/>
      <c r="L16" s="1346"/>
      <c r="M16" s="1346"/>
      <c r="N16" s="1346"/>
      <c r="O16" s="1346"/>
      <c r="P16" s="1393"/>
      <c r="Q16" s="1400">
        <v>1</v>
      </c>
      <c r="R16" s="1346"/>
      <c r="S16" s="1346"/>
      <c r="T16" s="1400"/>
      <c r="U16" s="1346">
        <v>1</v>
      </c>
      <c r="V16" s="1346"/>
      <c r="W16" s="1346"/>
      <c r="X16" s="1346">
        <v>1</v>
      </c>
      <c r="Y16" s="1346"/>
      <c r="Z16" s="1346"/>
      <c r="AA16" s="1346">
        <v>1</v>
      </c>
      <c r="AB16" s="1346"/>
      <c r="AC16" s="1392"/>
      <c r="AD16" s="1392"/>
      <c r="AE16" s="1393"/>
      <c r="AF16" s="1391"/>
      <c r="AG16" s="1346"/>
      <c r="AH16" s="1346"/>
      <c r="AI16" s="1346"/>
      <c r="AJ16" s="1346">
        <v>1</v>
      </c>
      <c r="AK16" s="1346"/>
      <c r="AL16" s="1346"/>
      <c r="AM16" s="1392">
        <v>1</v>
      </c>
      <c r="AN16" s="1392"/>
      <c r="AO16" s="1392"/>
      <c r="AP16" s="1392"/>
      <c r="AQ16" s="1392"/>
      <c r="AR16" s="1393"/>
      <c r="AS16" s="1346"/>
      <c r="AT16" s="1389"/>
      <c r="AU16" s="1346"/>
      <c r="AV16" s="1346">
        <v>1</v>
      </c>
      <c r="AW16" s="1504">
        <v>1</v>
      </c>
      <c r="AX16" s="1346"/>
      <c r="AY16" s="1346">
        <v>1</v>
      </c>
      <c r="AZ16" s="1346"/>
      <c r="BA16" s="1393"/>
      <c r="BB16" s="1346"/>
      <c r="BC16" s="1346"/>
      <c r="BD16" s="1346"/>
      <c r="BE16" s="1346"/>
      <c r="BF16" s="1346"/>
      <c r="BG16" s="1346"/>
      <c r="BH16" s="1346"/>
      <c r="BI16" s="1504">
        <v>1</v>
      </c>
      <c r="BJ16" s="1389"/>
      <c r="BK16" s="1346"/>
      <c r="BL16" s="1346"/>
      <c r="BM16" s="1346"/>
      <c r="BN16" s="1346"/>
      <c r="BO16" s="1346"/>
      <c r="BP16" s="1346"/>
      <c r="BQ16" s="1346"/>
      <c r="BR16" s="1346"/>
      <c r="BS16" s="1346"/>
      <c r="BT16" s="1393"/>
      <c r="BU16" s="1391"/>
      <c r="BV16" s="1346"/>
      <c r="BW16" s="1346"/>
      <c r="BX16" s="1346">
        <v>1</v>
      </c>
      <c r="BY16" s="1346"/>
      <c r="BZ16" s="1346"/>
      <c r="CA16" s="1346">
        <v>1</v>
      </c>
      <c r="CB16" s="1346"/>
      <c r="CC16" s="1346"/>
      <c r="CD16" s="1346">
        <v>1</v>
      </c>
      <c r="CE16" s="1346"/>
      <c r="CF16" s="1346"/>
      <c r="CG16" s="1346">
        <v>1</v>
      </c>
      <c r="CH16" s="1346"/>
      <c r="CI16" s="1346"/>
      <c r="CJ16" s="1391">
        <v>1</v>
      </c>
      <c r="CK16" s="1346"/>
      <c r="CL16" s="1346"/>
      <c r="CM16" s="1392"/>
      <c r="CN16" s="1504"/>
      <c r="CO16" s="1346"/>
      <c r="CP16" s="1346"/>
      <c r="CQ16" s="1346"/>
      <c r="CR16" s="1346"/>
      <c r="CS16" s="1346"/>
      <c r="CT16" s="1346"/>
      <c r="CU16" s="1346"/>
      <c r="CV16" s="1504"/>
      <c r="CW16" s="1346"/>
      <c r="CX16" s="1346">
        <v>1</v>
      </c>
      <c r="CY16" s="1346"/>
      <c r="CZ16" s="1346"/>
      <c r="DA16" s="1504"/>
      <c r="DB16" s="1391"/>
      <c r="DC16" s="1346"/>
      <c r="DD16" s="1346"/>
      <c r="DE16" s="1346"/>
      <c r="DF16" s="1346"/>
      <c r="DG16" s="1346"/>
      <c r="DH16" s="1346">
        <v>1</v>
      </c>
      <c r="DI16" s="1392"/>
      <c r="DJ16" s="1392"/>
      <c r="DK16" s="1392">
        <v>1</v>
      </c>
      <c r="DL16" s="1392"/>
      <c r="DM16" s="1392"/>
      <c r="DN16" s="1392"/>
      <c r="DO16" s="1393"/>
      <c r="DP16" s="1391"/>
      <c r="DQ16" s="1346"/>
      <c r="DR16" s="1346"/>
      <c r="DS16" s="1346"/>
      <c r="DT16" s="1346"/>
      <c r="DU16" s="1346"/>
      <c r="DV16" s="1346"/>
      <c r="DW16" s="1346"/>
      <c r="DX16" s="1346"/>
      <c r="DY16" s="1346">
        <v>1</v>
      </c>
      <c r="DZ16" s="1346"/>
      <c r="EA16" s="1346"/>
      <c r="EB16" s="1391">
        <v>1</v>
      </c>
      <c r="EC16" s="1389"/>
      <c r="ED16" s="1346"/>
      <c r="EE16" s="1504">
        <v>1</v>
      </c>
      <c r="EF16" s="1346"/>
      <c r="EG16" s="1346"/>
      <c r="EH16" s="1346"/>
      <c r="EI16" s="1346"/>
      <c r="EJ16" s="1346"/>
      <c r="EK16" s="1346"/>
      <c r="EL16" s="1392"/>
      <c r="EM16" s="1346"/>
      <c r="EN16" s="1346"/>
      <c r="EO16" s="1504"/>
      <c r="EP16" s="1346"/>
      <c r="EQ16" s="1346"/>
      <c r="ER16" s="1346"/>
      <c r="ES16" s="1392"/>
      <c r="ET16" s="1392"/>
      <c r="EU16" s="1392"/>
      <c r="EV16" s="1346"/>
      <c r="EW16" s="1346"/>
      <c r="EX16" s="1346"/>
      <c r="EY16" s="218">
        <f t="shared" si="0"/>
        <v>18</v>
      </c>
      <c r="EZ16" s="396">
        <f t="shared" si="1"/>
        <v>0</v>
      </c>
      <c r="FA16" s="396">
        <f t="shared" si="2"/>
        <v>0</v>
      </c>
      <c r="FB16" s="396">
        <f t="shared" si="3"/>
        <v>3</v>
      </c>
      <c r="FC16" s="396"/>
      <c r="FD16" s="396">
        <f t="shared" si="4"/>
        <v>0</v>
      </c>
      <c r="FE16" s="1291">
        <f t="shared" si="5"/>
        <v>18</v>
      </c>
      <c r="FF16" s="1347" t="str">
        <f t="shared" si="6"/>
        <v/>
      </c>
      <c r="FG16" s="1347" t="str">
        <f t="shared" si="7"/>
        <v/>
      </c>
      <c r="FH16" s="1347" t="str">
        <f t="shared" si="8"/>
        <v/>
      </c>
      <c r="FI16" s="1347">
        <f t="shared" si="9"/>
        <v>1</v>
      </c>
      <c r="FJ16" s="1347" t="str">
        <f t="shared" si="10"/>
        <v/>
      </c>
      <c r="FK16" s="1347" t="str">
        <f t="shared" si="11"/>
        <v/>
      </c>
      <c r="FL16" s="1347" t="str">
        <f t="shared" si="12"/>
        <v/>
      </c>
      <c r="FM16" s="1347" t="str">
        <f t="shared" si="13"/>
        <v/>
      </c>
      <c r="FN16" s="1347" t="str">
        <f t="shared" si="14"/>
        <v/>
      </c>
      <c r="FO16" s="1347" t="str">
        <f t="shared" si="15"/>
        <v/>
      </c>
      <c r="FP16" s="1347" t="str">
        <f t="shared" si="16"/>
        <v/>
      </c>
    </row>
    <row r="17" spans="1:172" ht="16.5" thickBot="1" x14ac:dyDescent="0.3">
      <c r="A17" s="1338">
        <v>14</v>
      </c>
      <c r="B17" s="1343" t="s">
        <v>1938</v>
      </c>
      <c r="C17" s="1288"/>
      <c r="D17" s="1288"/>
      <c r="E17" s="1288"/>
      <c r="F17" s="1346"/>
      <c r="G17" s="1400"/>
      <c r="H17" s="1346">
        <v>1</v>
      </c>
      <c r="I17" s="1346"/>
      <c r="J17" s="1346"/>
      <c r="K17" s="1346"/>
      <c r="L17" s="1346"/>
      <c r="M17" s="1346"/>
      <c r="N17" s="1346"/>
      <c r="O17" s="1346"/>
      <c r="P17" s="1393"/>
      <c r="Q17" s="1400">
        <v>1</v>
      </c>
      <c r="R17" s="1346"/>
      <c r="S17" s="1346"/>
      <c r="T17" s="1400"/>
      <c r="U17" s="1346"/>
      <c r="V17" s="1346"/>
      <c r="W17" s="1346"/>
      <c r="X17" s="1346"/>
      <c r="Y17" s="1346"/>
      <c r="Z17" s="1346"/>
      <c r="AA17" s="1346"/>
      <c r="AB17" s="1346"/>
      <c r="AC17" s="1392"/>
      <c r="AD17" s="1392"/>
      <c r="AE17" s="1393"/>
      <c r="AF17" s="1391"/>
      <c r="AG17" s="1346"/>
      <c r="AH17" s="1346"/>
      <c r="AI17" s="1346"/>
      <c r="AJ17" s="1346"/>
      <c r="AK17" s="1346"/>
      <c r="AL17" s="1346"/>
      <c r="AM17" s="1392"/>
      <c r="AN17" s="1392"/>
      <c r="AO17" s="1392"/>
      <c r="AP17" s="1392"/>
      <c r="AQ17" s="1392"/>
      <c r="AR17" s="1393"/>
      <c r="AS17" s="1346"/>
      <c r="AT17" s="1389"/>
      <c r="AU17" s="1346"/>
      <c r="AV17" s="1346"/>
      <c r="AW17" s="1504">
        <v>1</v>
      </c>
      <c r="AX17" s="1346"/>
      <c r="AY17" s="1346"/>
      <c r="AZ17" s="1346"/>
      <c r="BA17" s="1393"/>
      <c r="BB17" s="1346"/>
      <c r="BC17" s="1346"/>
      <c r="BD17" s="1346"/>
      <c r="BE17" s="1346"/>
      <c r="BF17" s="1346"/>
      <c r="BG17" s="1346"/>
      <c r="BH17" s="1346"/>
      <c r="BI17" s="1504"/>
      <c r="BJ17" s="1389"/>
      <c r="BK17" s="1346"/>
      <c r="BL17" s="1346"/>
      <c r="BM17" s="1346"/>
      <c r="BN17" s="1346"/>
      <c r="BO17" s="1346"/>
      <c r="BP17" s="1346"/>
      <c r="BQ17" s="1346"/>
      <c r="BR17" s="1346"/>
      <c r="BS17" s="1346"/>
      <c r="BT17" s="1393"/>
      <c r="BU17" s="1391"/>
      <c r="BV17" s="1346"/>
      <c r="BW17" s="1346"/>
      <c r="BX17" s="1346"/>
      <c r="BY17" s="1346"/>
      <c r="BZ17" s="1346">
        <v>1</v>
      </c>
      <c r="CA17" s="1346"/>
      <c r="CB17" s="1346"/>
      <c r="CC17" s="1346"/>
      <c r="CD17" s="1346"/>
      <c r="CE17" s="1346"/>
      <c r="CF17" s="1346"/>
      <c r="CG17" s="1346"/>
      <c r="CH17" s="1346"/>
      <c r="CI17" s="1346"/>
      <c r="CJ17" s="1391"/>
      <c r="CK17" s="1346"/>
      <c r="CL17" s="1346"/>
      <c r="CM17" s="1392"/>
      <c r="CN17" s="1504"/>
      <c r="CO17" s="1346"/>
      <c r="CP17" s="1346"/>
      <c r="CQ17" s="1346"/>
      <c r="CR17" s="1346"/>
      <c r="CS17" s="1346"/>
      <c r="CT17" s="1346"/>
      <c r="CU17" s="1346"/>
      <c r="CV17" s="1504"/>
      <c r="CW17" s="1346"/>
      <c r="CX17" s="1346"/>
      <c r="CY17" s="1346"/>
      <c r="CZ17" s="1346"/>
      <c r="DA17" s="1504"/>
      <c r="DB17" s="1391"/>
      <c r="DC17" s="1346"/>
      <c r="DD17" s="1346"/>
      <c r="DE17" s="1346"/>
      <c r="DF17" s="1346"/>
      <c r="DG17" s="1346"/>
      <c r="DH17" s="1346"/>
      <c r="DI17" s="1392"/>
      <c r="DJ17" s="1392"/>
      <c r="DK17" s="1392"/>
      <c r="DL17" s="1392"/>
      <c r="DM17" s="1392"/>
      <c r="DN17" s="1392"/>
      <c r="DO17" s="1393"/>
      <c r="DP17" s="1391"/>
      <c r="DQ17" s="1346"/>
      <c r="DR17" s="1346"/>
      <c r="DS17" s="1346"/>
      <c r="DT17" s="1346"/>
      <c r="DU17" s="1346"/>
      <c r="DV17" s="1346"/>
      <c r="DW17" s="1346"/>
      <c r="DX17" s="1346"/>
      <c r="DY17" s="1346"/>
      <c r="DZ17" s="1346"/>
      <c r="EA17" s="1346"/>
      <c r="EB17" s="1391"/>
      <c r="EC17" s="1389"/>
      <c r="ED17" s="1346"/>
      <c r="EE17" s="1504"/>
      <c r="EF17" s="1346"/>
      <c r="EG17" s="1346"/>
      <c r="EH17" s="1346"/>
      <c r="EI17" s="1346"/>
      <c r="EJ17" s="1346"/>
      <c r="EK17" s="1346"/>
      <c r="EL17" s="1392"/>
      <c r="EM17" s="1346"/>
      <c r="EN17" s="1346"/>
      <c r="EO17" s="1504"/>
      <c r="EP17" s="1346"/>
      <c r="EQ17" s="1346"/>
      <c r="ER17" s="1346"/>
      <c r="ES17" s="1392"/>
      <c r="ET17" s="1392"/>
      <c r="EU17" s="1392"/>
      <c r="EV17" s="1346"/>
      <c r="EW17" s="1346"/>
      <c r="EX17" s="1346"/>
      <c r="EY17" s="218">
        <f t="shared" si="0"/>
        <v>2</v>
      </c>
      <c r="EZ17" s="396">
        <f t="shared" si="1"/>
        <v>0</v>
      </c>
      <c r="FA17" s="396">
        <f t="shared" si="2"/>
        <v>1</v>
      </c>
      <c r="FB17" s="396">
        <f t="shared" si="3"/>
        <v>1</v>
      </c>
      <c r="FC17" s="396"/>
      <c r="FD17" s="396">
        <f t="shared" si="4"/>
        <v>0</v>
      </c>
      <c r="FE17" s="1291">
        <f t="shared" si="5"/>
        <v>3</v>
      </c>
      <c r="FF17" s="1347" t="str">
        <f t="shared" si="6"/>
        <v/>
      </c>
      <c r="FG17" s="1347">
        <f t="shared" si="7"/>
        <v>1</v>
      </c>
      <c r="FH17" s="1347" t="str">
        <f t="shared" si="8"/>
        <v/>
      </c>
      <c r="FI17" s="1347" t="str">
        <f t="shared" si="9"/>
        <v/>
      </c>
      <c r="FJ17" s="1347" t="str">
        <f t="shared" si="10"/>
        <v/>
      </c>
      <c r="FK17" s="1347" t="str">
        <f t="shared" si="11"/>
        <v/>
      </c>
      <c r="FL17" s="1347" t="str">
        <f t="shared" si="12"/>
        <v/>
      </c>
      <c r="FM17" s="1347" t="str">
        <f t="shared" si="13"/>
        <v/>
      </c>
      <c r="FN17" s="1347" t="str">
        <f t="shared" si="14"/>
        <v/>
      </c>
      <c r="FO17" s="1347" t="str">
        <f t="shared" si="15"/>
        <v/>
      </c>
      <c r="FP17" s="1347" t="str">
        <f t="shared" si="16"/>
        <v/>
      </c>
    </row>
    <row r="18" spans="1:172" ht="16.5" thickBot="1" x14ac:dyDescent="0.3">
      <c r="A18" s="1338">
        <v>15</v>
      </c>
      <c r="B18" s="1343" t="s">
        <v>1996</v>
      </c>
      <c r="C18" s="1288"/>
      <c r="D18" s="1288"/>
      <c r="E18" s="1288"/>
      <c r="F18" s="1346"/>
      <c r="G18" s="1400"/>
      <c r="H18" s="1346"/>
      <c r="I18" s="1346"/>
      <c r="J18" s="1346"/>
      <c r="K18" s="1346"/>
      <c r="L18" s="1346"/>
      <c r="M18" s="1346"/>
      <c r="N18" s="1346"/>
      <c r="O18" s="1346"/>
      <c r="P18" s="1393"/>
      <c r="Q18" s="1400"/>
      <c r="R18" s="1346"/>
      <c r="S18" s="1346"/>
      <c r="T18" s="1400"/>
      <c r="U18" s="1346"/>
      <c r="V18" s="1346"/>
      <c r="W18" s="1346"/>
      <c r="X18" s="1346"/>
      <c r="Y18" s="1346"/>
      <c r="Z18" s="1346"/>
      <c r="AA18" s="1346"/>
      <c r="AB18" s="1346"/>
      <c r="AC18" s="1392"/>
      <c r="AD18" s="1392"/>
      <c r="AE18" s="1393"/>
      <c r="AF18" s="1391"/>
      <c r="AG18" s="1346"/>
      <c r="AH18" s="1346"/>
      <c r="AI18" s="1346"/>
      <c r="AJ18" s="1346"/>
      <c r="AK18" s="1346"/>
      <c r="AL18" s="1346"/>
      <c r="AM18" s="1392"/>
      <c r="AN18" s="1392"/>
      <c r="AO18" s="1392"/>
      <c r="AP18" s="1392"/>
      <c r="AQ18" s="1392"/>
      <c r="AR18" s="1393"/>
      <c r="AS18" s="1346"/>
      <c r="AT18" s="1389"/>
      <c r="AU18" s="1346"/>
      <c r="AV18" s="1346"/>
      <c r="AW18" s="1504"/>
      <c r="AX18" s="1346"/>
      <c r="AY18" s="1346"/>
      <c r="AZ18" s="1346"/>
      <c r="BA18" s="1393"/>
      <c r="BB18" s="1346"/>
      <c r="BC18" s="1346"/>
      <c r="BD18" s="1346"/>
      <c r="BE18" s="1346"/>
      <c r="BF18" s="1346"/>
      <c r="BG18" s="1346"/>
      <c r="BH18" s="1346"/>
      <c r="BI18" s="1504"/>
      <c r="BJ18" s="1389"/>
      <c r="BK18" s="1390">
        <v>1</v>
      </c>
      <c r="BL18" s="1346"/>
      <c r="BM18" s="1346">
        <v>1</v>
      </c>
      <c r="BN18" s="1346">
        <v>1</v>
      </c>
      <c r="BO18" s="1346"/>
      <c r="BP18" s="1346">
        <v>1</v>
      </c>
      <c r="BQ18" s="1346"/>
      <c r="BR18" s="1346"/>
      <c r="BS18" s="1346"/>
      <c r="BT18" s="1393"/>
      <c r="BU18" s="1391"/>
      <c r="BV18" s="1346"/>
      <c r="BW18" s="1346">
        <v>1</v>
      </c>
      <c r="BX18" s="1346"/>
      <c r="BY18" s="1390">
        <v>1</v>
      </c>
      <c r="BZ18" s="1346">
        <v>1</v>
      </c>
      <c r="CA18" s="1346"/>
      <c r="CB18" s="1346">
        <v>1</v>
      </c>
      <c r="CC18" s="1390">
        <v>1</v>
      </c>
      <c r="CD18" s="1346"/>
      <c r="CE18" s="1346">
        <v>1</v>
      </c>
      <c r="CF18" s="1346"/>
      <c r="CG18" s="1346"/>
      <c r="CH18" s="1346"/>
      <c r="CI18" s="1346">
        <v>1</v>
      </c>
      <c r="CJ18" s="1391"/>
      <c r="CK18" s="1346"/>
      <c r="CL18" s="1390">
        <v>1</v>
      </c>
      <c r="CM18" s="1392"/>
      <c r="CN18" s="1504"/>
      <c r="CO18" s="1346"/>
      <c r="CP18" s="1346"/>
      <c r="CQ18" s="1346"/>
      <c r="CR18" s="1346"/>
      <c r="CS18" s="1346"/>
      <c r="CT18" s="1346"/>
      <c r="CU18" s="1346">
        <v>1</v>
      </c>
      <c r="CV18" s="1504"/>
      <c r="CW18" s="1390">
        <v>1</v>
      </c>
      <c r="CX18" s="1346"/>
      <c r="CY18" s="1346"/>
      <c r="CZ18" s="1346">
        <v>1</v>
      </c>
      <c r="DA18" s="1504"/>
      <c r="DB18" s="1391"/>
      <c r="DC18" s="1346">
        <v>1</v>
      </c>
      <c r="DD18" s="1390">
        <v>1</v>
      </c>
      <c r="DE18" s="1346"/>
      <c r="DF18" s="1346"/>
      <c r="DG18" s="1346">
        <v>1</v>
      </c>
      <c r="DH18" s="1346"/>
      <c r="DI18" s="1390">
        <v>1</v>
      </c>
      <c r="DJ18" s="1392"/>
      <c r="DK18" s="1392"/>
      <c r="DL18" s="1392">
        <v>1</v>
      </c>
      <c r="DM18" s="1392"/>
      <c r="DN18" s="1392"/>
      <c r="DO18" s="1393"/>
      <c r="DP18" s="1391"/>
      <c r="DQ18" s="1346"/>
      <c r="DR18" s="1346">
        <v>1</v>
      </c>
      <c r="DS18" s="1346"/>
      <c r="DT18" s="1346"/>
      <c r="DU18" s="1346">
        <v>1</v>
      </c>
      <c r="DV18" s="1346">
        <v>1</v>
      </c>
      <c r="DW18" s="1346"/>
      <c r="DX18" s="1346"/>
      <c r="DY18" s="1346"/>
      <c r="DZ18" s="1346">
        <v>1</v>
      </c>
      <c r="EA18" s="1390">
        <v>1</v>
      </c>
      <c r="EB18" s="1391"/>
      <c r="EC18" s="1389">
        <v>1</v>
      </c>
      <c r="ED18" s="1346"/>
      <c r="EE18" s="1504">
        <v>1</v>
      </c>
      <c r="EF18" s="1346">
        <v>1</v>
      </c>
      <c r="EG18" s="1346"/>
      <c r="EH18" s="1346"/>
      <c r="EI18" s="1346"/>
      <c r="EJ18" s="1346"/>
      <c r="EK18" s="1346"/>
      <c r="EL18" s="1392"/>
      <c r="EM18" s="1346">
        <v>1</v>
      </c>
      <c r="EN18" s="1346"/>
      <c r="EO18" s="1504"/>
      <c r="EP18" s="1346"/>
      <c r="EQ18" s="1346"/>
      <c r="ER18" s="1346"/>
      <c r="ES18" s="1392"/>
      <c r="ET18" s="1392"/>
      <c r="EU18" s="1392"/>
      <c r="EV18" s="1346"/>
      <c r="EW18" s="1346"/>
      <c r="EX18" s="1346"/>
      <c r="EY18" s="218">
        <f t="shared" si="0"/>
        <v>0</v>
      </c>
      <c r="EZ18" s="396">
        <f t="shared" si="1"/>
        <v>15</v>
      </c>
      <c r="FA18" s="396">
        <f t="shared" si="2"/>
        <v>13</v>
      </c>
      <c r="FB18" s="396">
        <f t="shared" si="3"/>
        <v>1</v>
      </c>
      <c r="FC18" s="396"/>
      <c r="FD18" s="396">
        <f t="shared" si="4"/>
        <v>0</v>
      </c>
      <c r="FE18" s="1291">
        <f t="shared" si="5"/>
        <v>28</v>
      </c>
      <c r="FF18" s="1347" t="str">
        <f t="shared" si="6"/>
        <v/>
      </c>
      <c r="FG18" s="1347" t="str">
        <f t="shared" si="7"/>
        <v/>
      </c>
      <c r="FH18" s="1347" t="str">
        <f t="shared" si="8"/>
        <v/>
      </c>
      <c r="FI18" s="1347" t="str">
        <f t="shared" si="9"/>
        <v/>
      </c>
      <c r="FJ18" s="1347">
        <f t="shared" si="10"/>
        <v>1</v>
      </c>
      <c r="FK18" s="1347" t="str">
        <f t="shared" si="11"/>
        <v/>
      </c>
      <c r="FL18" s="1347" t="str">
        <f t="shared" si="12"/>
        <v/>
      </c>
      <c r="FM18" s="1347" t="str">
        <f t="shared" si="13"/>
        <v/>
      </c>
      <c r="FN18" s="1347" t="str">
        <f t="shared" si="14"/>
        <v/>
      </c>
      <c r="FO18" s="1347" t="str">
        <f t="shared" si="15"/>
        <v/>
      </c>
      <c r="FP18" s="1347" t="str">
        <f t="shared" si="16"/>
        <v/>
      </c>
    </row>
    <row r="19" spans="1:172" ht="16.5" thickBot="1" x14ac:dyDescent="0.3">
      <c r="A19" s="1338">
        <v>16</v>
      </c>
      <c r="B19" s="1152" t="s">
        <v>1600</v>
      </c>
      <c r="C19" s="1288"/>
      <c r="D19" s="1288">
        <v>1</v>
      </c>
      <c r="E19" s="1288"/>
      <c r="F19" s="1346"/>
      <c r="G19" s="1400"/>
      <c r="H19" s="1346"/>
      <c r="I19" s="1346"/>
      <c r="J19" s="1346"/>
      <c r="K19" s="1346"/>
      <c r="L19" s="1346"/>
      <c r="M19" s="1346"/>
      <c r="N19" s="1346"/>
      <c r="O19" s="1346"/>
      <c r="P19" s="1393"/>
      <c r="Q19" s="1400"/>
      <c r="R19" s="1346"/>
      <c r="S19" s="1346"/>
      <c r="T19" s="1400"/>
      <c r="U19" s="1346"/>
      <c r="V19" s="1346"/>
      <c r="W19" s="1346"/>
      <c r="X19" s="1346"/>
      <c r="Y19" s="1346"/>
      <c r="Z19" s="1346"/>
      <c r="AA19" s="1346"/>
      <c r="AB19" s="1346"/>
      <c r="AC19" s="1392"/>
      <c r="AD19" s="1392"/>
      <c r="AE19" s="1393"/>
      <c r="AF19" s="1391"/>
      <c r="AG19" s="1346">
        <v>1</v>
      </c>
      <c r="AH19" s="1346"/>
      <c r="AI19" s="1346"/>
      <c r="AJ19" s="1346"/>
      <c r="AK19" s="1346"/>
      <c r="AL19" s="1346"/>
      <c r="AM19" s="1392">
        <v>1</v>
      </c>
      <c r="AN19" s="1392"/>
      <c r="AO19" s="1392"/>
      <c r="AP19" s="1392"/>
      <c r="AQ19" s="1392"/>
      <c r="AR19" s="1393"/>
      <c r="AS19" s="1346"/>
      <c r="AT19" s="1389"/>
      <c r="AU19" s="1346"/>
      <c r="AV19" s="1346"/>
      <c r="AW19" s="1504">
        <v>1</v>
      </c>
      <c r="AX19" s="1346"/>
      <c r="AY19" s="1346">
        <v>1</v>
      </c>
      <c r="AZ19" s="1346"/>
      <c r="BA19" s="1393"/>
      <c r="BB19" s="1346"/>
      <c r="BC19" s="1346"/>
      <c r="BD19" s="1346"/>
      <c r="BE19" s="1346"/>
      <c r="BF19" s="1346"/>
      <c r="BG19" s="1346"/>
      <c r="BH19" s="1346"/>
      <c r="BI19" s="1504">
        <v>1</v>
      </c>
      <c r="BJ19" s="1389"/>
      <c r="BK19" s="1346"/>
      <c r="BL19" s="1346"/>
      <c r="BM19" s="1346"/>
      <c r="BN19" s="1346"/>
      <c r="BO19" s="1346">
        <v>1</v>
      </c>
      <c r="BP19" s="1346"/>
      <c r="BQ19" s="1346"/>
      <c r="BR19" s="1346"/>
      <c r="BS19" s="1346"/>
      <c r="BT19" s="1393"/>
      <c r="BU19" s="1391"/>
      <c r="BV19" s="1346"/>
      <c r="BW19" s="1346"/>
      <c r="BX19" s="1346">
        <v>1</v>
      </c>
      <c r="BY19" s="1346"/>
      <c r="BZ19" s="1346"/>
      <c r="CA19" s="1346">
        <v>1</v>
      </c>
      <c r="CB19" s="1346"/>
      <c r="CC19" s="1346"/>
      <c r="CD19" s="1346"/>
      <c r="CE19" s="1346"/>
      <c r="CF19" s="1346"/>
      <c r="CG19" s="1346"/>
      <c r="CH19" s="1346"/>
      <c r="CI19" s="1346"/>
      <c r="CJ19" s="1391"/>
      <c r="CK19" s="1346"/>
      <c r="CL19" s="1346"/>
      <c r="CM19" s="1392"/>
      <c r="CN19" s="1504"/>
      <c r="CO19" s="1346"/>
      <c r="CP19" s="1346"/>
      <c r="CQ19" s="1346"/>
      <c r="CR19" s="1346"/>
      <c r="CS19" s="1346"/>
      <c r="CT19" s="1346"/>
      <c r="CU19" s="1346"/>
      <c r="CV19" s="1504"/>
      <c r="CW19" s="1346"/>
      <c r="CX19" s="1390">
        <v>1</v>
      </c>
      <c r="CY19" s="1346"/>
      <c r="CZ19" s="1346"/>
      <c r="DA19" s="1504"/>
      <c r="DB19" s="1391"/>
      <c r="DC19" s="1346"/>
      <c r="DD19" s="1346"/>
      <c r="DE19" s="1346"/>
      <c r="DF19" s="1346"/>
      <c r="DG19" s="1346"/>
      <c r="DH19" s="1346"/>
      <c r="DI19" s="1392"/>
      <c r="DJ19" s="1392"/>
      <c r="DK19" s="1392"/>
      <c r="DL19" s="1392"/>
      <c r="DM19" s="1392"/>
      <c r="DN19" s="1392"/>
      <c r="DO19" s="1393"/>
      <c r="DP19" s="1391"/>
      <c r="DQ19" s="1346"/>
      <c r="DR19" s="1346"/>
      <c r="DS19" s="1346"/>
      <c r="DT19" s="1346"/>
      <c r="DU19" s="1346"/>
      <c r="DV19" s="1346"/>
      <c r="DW19" s="1346"/>
      <c r="DX19" s="1346"/>
      <c r="DY19" s="1346"/>
      <c r="DZ19" s="1346"/>
      <c r="EA19" s="1346"/>
      <c r="EB19" s="1391"/>
      <c r="EC19" s="1389"/>
      <c r="ED19" s="1346"/>
      <c r="EE19" s="1504">
        <v>1</v>
      </c>
      <c r="EF19" s="1346"/>
      <c r="EG19" s="1346"/>
      <c r="EH19" s="1346"/>
      <c r="EI19" s="1346"/>
      <c r="EJ19" s="1346"/>
      <c r="EK19" s="1346"/>
      <c r="EL19" s="1392"/>
      <c r="EM19" s="1346"/>
      <c r="EN19" s="1346"/>
      <c r="EO19" s="1504"/>
      <c r="EP19" s="1346"/>
      <c r="EQ19" s="1346"/>
      <c r="ER19" s="1346"/>
      <c r="ES19" s="1392"/>
      <c r="ET19" s="1392"/>
      <c r="EU19" s="1392"/>
      <c r="EV19" s="1346"/>
      <c r="EW19" s="1346"/>
      <c r="EX19" s="1346"/>
      <c r="EY19" s="218">
        <f t="shared" si="0"/>
        <v>8</v>
      </c>
      <c r="EZ19" s="396">
        <f t="shared" si="1"/>
        <v>0</v>
      </c>
      <c r="FA19" s="396">
        <f t="shared" si="2"/>
        <v>0</v>
      </c>
      <c r="FB19" s="396">
        <f t="shared" si="3"/>
        <v>3</v>
      </c>
      <c r="FC19" s="396"/>
      <c r="FD19" s="396">
        <f t="shared" si="4"/>
        <v>0</v>
      </c>
      <c r="FE19" s="1291">
        <f t="shared" si="5"/>
        <v>8</v>
      </c>
      <c r="FF19" s="1347" t="str">
        <f t="shared" si="6"/>
        <v/>
      </c>
      <c r="FG19" s="1347" t="str">
        <f t="shared" si="7"/>
        <v/>
      </c>
      <c r="FH19" s="1347">
        <f t="shared" si="8"/>
        <v>1</v>
      </c>
      <c r="FI19" s="1347" t="str">
        <f t="shared" si="9"/>
        <v/>
      </c>
      <c r="FJ19" s="1347" t="str">
        <f t="shared" si="10"/>
        <v/>
      </c>
      <c r="FK19" s="1347" t="str">
        <f t="shared" si="11"/>
        <v/>
      </c>
      <c r="FL19" s="1347" t="str">
        <f t="shared" si="12"/>
        <v/>
      </c>
      <c r="FM19" s="1347" t="str">
        <f t="shared" si="13"/>
        <v/>
      </c>
      <c r="FN19" s="1347" t="str">
        <f t="shared" si="14"/>
        <v/>
      </c>
      <c r="FO19" s="1347" t="str">
        <f t="shared" si="15"/>
        <v/>
      </c>
      <c r="FP19" s="1347" t="str">
        <f t="shared" si="16"/>
        <v/>
      </c>
    </row>
    <row r="20" spans="1:172" ht="16.5" thickBot="1" x14ac:dyDescent="0.3">
      <c r="A20" s="1338">
        <v>17</v>
      </c>
      <c r="B20" s="1343" t="s">
        <v>1928</v>
      </c>
      <c r="C20" s="1288"/>
      <c r="D20" s="1288"/>
      <c r="E20" s="1288"/>
      <c r="F20" s="1346"/>
      <c r="G20" s="1400"/>
      <c r="H20" s="1346">
        <v>1</v>
      </c>
      <c r="I20" s="1346"/>
      <c r="J20" s="1394">
        <v>1</v>
      </c>
      <c r="K20" s="1394"/>
      <c r="L20" s="1394"/>
      <c r="M20" s="1394">
        <v>1</v>
      </c>
      <c r="N20" s="1394"/>
      <c r="O20" s="1346"/>
      <c r="P20" s="1393"/>
      <c r="Q20" s="1400"/>
      <c r="R20" s="1346"/>
      <c r="S20" s="1346"/>
      <c r="T20" s="1400"/>
      <c r="U20" s="1346">
        <v>1</v>
      </c>
      <c r="V20" s="1346"/>
      <c r="W20" s="1346"/>
      <c r="X20" s="1346">
        <v>1</v>
      </c>
      <c r="Y20" s="1346"/>
      <c r="Z20" s="1346"/>
      <c r="AA20" s="1346">
        <v>1</v>
      </c>
      <c r="AB20" s="1346"/>
      <c r="AC20" s="1392"/>
      <c r="AD20" s="1392"/>
      <c r="AE20" s="1393"/>
      <c r="AF20" s="1391"/>
      <c r="AG20" s="1346">
        <v>1</v>
      </c>
      <c r="AH20" s="1346"/>
      <c r="AI20" s="1346"/>
      <c r="AJ20" s="1346">
        <v>1</v>
      </c>
      <c r="AK20" s="1346"/>
      <c r="AL20" s="1346"/>
      <c r="AM20" s="1392">
        <v>1</v>
      </c>
      <c r="AN20" s="1392"/>
      <c r="AO20" s="1392">
        <v>1</v>
      </c>
      <c r="AP20" s="1392">
        <v>1</v>
      </c>
      <c r="AQ20" s="1392"/>
      <c r="AR20" s="1393"/>
      <c r="AS20" s="1394">
        <v>1</v>
      </c>
      <c r="AT20" s="1389"/>
      <c r="AU20" s="1346">
        <v>1</v>
      </c>
      <c r="AV20" s="1346">
        <v>1</v>
      </c>
      <c r="AW20" s="1504"/>
      <c r="AX20" s="1346"/>
      <c r="AY20" s="1346">
        <v>1</v>
      </c>
      <c r="AZ20" s="1346"/>
      <c r="BA20" s="1393"/>
      <c r="BB20" s="1346">
        <v>1</v>
      </c>
      <c r="BC20" s="1346">
        <v>1</v>
      </c>
      <c r="BD20" s="1346"/>
      <c r="BE20" s="1346">
        <v>1</v>
      </c>
      <c r="BF20" s="1346"/>
      <c r="BG20" s="1346"/>
      <c r="BH20" s="1346"/>
      <c r="BI20" s="1504">
        <v>1</v>
      </c>
      <c r="BJ20" s="1389"/>
      <c r="BK20" s="1346">
        <v>1</v>
      </c>
      <c r="BL20" s="1346"/>
      <c r="BM20" s="1346"/>
      <c r="BN20" s="1346">
        <v>1</v>
      </c>
      <c r="BO20" s="1346">
        <v>1</v>
      </c>
      <c r="BP20" s="1346">
        <v>1</v>
      </c>
      <c r="BQ20" s="1346"/>
      <c r="BR20" s="1346"/>
      <c r="BS20" s="1346"/>
      <c r="BT20" s="1393"/>
      <c r="BU20" s="1391"/>
      <c r="BV20" s="1346"/>
      <c r="BW20" s="1346">
        <v>1</v>
      </c>
      <c r="BX20" s="1346">
        <v>1</v>
      </c>
      <c r="BY20" s="1346"/>
      <c r="BZ20" s="1346">
        <v>1</v>
      </c>
      <c r="CA20" s="1346">
        <v>1</v>
      </c>
      <c r="CB20" s="1346"/>
      <c r="CC20" s="1346">
        <v>1</v>
      </c>
      <c r="CD20" s="1346">
        <v>1</v>
      </c>
      <c r="CE20" s="1346"/>
      <c r="CF20" s="1346"/>
      <c r="CG20" s="1346">
        <v>1</v>
      </c>
      <c r="CH20" s="1346"/>
      <c r="CI20" s="1346">
        <v>1</v>
      </c>
      <c r="CJ20" s="1391">
        <v>1</v>
      </c>
      <c r="CK20" s="1346"/>
      <c r="CL20" s="1346">
        <v>1</v>
      </c>
      <c r="CM20" s="1392">
        <v>1</v>
      </c>
      <c r="CN20" s="1504">
        <v>1</v>
      </c>
      <c r="CO20" s="1346"/>
      <c r="CP20" s="1346"/>
      <c r="CQ20" s="1346"/>
      <c r="CR20" s="1346"/>
      <c r="CS20" s="1346"/>
      <c r="CT20" s="1346">
        <v>1</v>
      </c>
      <c r="CU20" s="1346"/>
      <c r="CV20" s="1504"/>
      <c r="CW20" s="1346"/>
      <c r="CX20" s="1346"/>
      <c r="CY20" s="1346"/>
      <c r="CZ20" s="1346"/>
      <c r="DA20" s="1504"/>
      <c r="DB20" s="1391">
        <v>1</v>
      </c>
      <c r="DC20" s="1346"/>
      <c r="DD20" s="1346"/>
      <c r="DE20" s="1346">
        <v>1</v>
      </c>
      <c r="DF20" s="1346"/>
      <c r="DG20" s="1346">
        <v>1</v>
      </c>
      <c r="DH20" s="1346">
        <v>1</v>
      </c>
      <c r="DI20" s="1392"/>
      <c r="DJ20" s="1392">
        <v>1</v>
      </c>
      <c r="DK20" s="1392"/>
      <c r="DL20" s="1392">
        <v>1</v>
      </c>
      <c r="DM20" s="1392"/>
      <c r="DN20" s="1392"/>
      <c r="DO20" s="1393"/>
      <c r="DP20" s="1391"/>
      <c r="DQ20" s="1346"/>
      <c r="DR20" s="1346"/>
      <c r="DS20" s="1346">
        <v>1</v>
      </c>
      <c r="DT20" s="1346">
        <v>1</v>
      </c>
      <c r="DU20" s="1346"/>
      <c r="DV20" s="1346">
        <v>1</v>
      </c>
      <c r="DW20" s="1346">
        <v>1</v>
      </c>
      <c r="DX20" s="1346"/>
      <c r="DY20" s="1346">
        <v>1</v>
      </c>
      <c r="DZ20" s="1346"/>
      <c r="EA20" s="1346">
        <v>1</v>
      </c>
      <c r="EB20" s="1391"/>
      <c r="EC20" s="1389"/>
      <c r="ED20" s="1346"/>
      <c r="EE20" s="1504"/>
      <c r="EF20" s="1346"/>
      <c r="EG20" s="1346">
        <v>1</v>
      </c>
      <c r="EH20" s="1346"/>
      <c r="EI20" s="1346">
        <v>1</v>
      </c>
      <c r="EJ20" s="1346">
        <v>1</v>
      </c>
      <c r="EK20" s="1346">
        <v>1</v>
      </c>
      <c r="EL20" s="1392">
        <v>1</v>
      </c>
      <c r="EM20" s="1346"/>
      <c r="EN20" s="1346"/>
      <c r="EO20" s="1504"/>
      <c r="EP20" s="1346"/>
      <c r="EQ20" s="1346"/>
      <c r="ER20" s="1346"/>
      <c r="ES20" s="1392"/>
      <c r="ET20" s="1392"/>
      <c r="EU20" s="1392"/>
      <c r="EV20" s="1346"/>
      <c r="EW20" s="1346"/>
      <c r="EX20" s="1346"/>
      <c r="EY20" s="218">
        <f t="shared" si="0"/>
        <v>25</v>
      </c>
      <c r="EZ20" s="396">
        <f t="shared" si="1"/>
        <v>3</v>
      </c>
      <c r="FA20" s="396">
        <f t="shared" si="2"/>
        <v>19</v>
      </c>
      <c r="FB20" s="396">
        <f t="shared" si="3"/>
        <v>2</v>
      </c>
      <c r="FC20" s="396"/>
      <c r="FD20" s="396">
        <f t="shared" si="4"/>
        <v>4</v>
      </c>
      <c r="FE20" s="1291">
        <f t="shared" si="5"/>
        <v>51</v>
      </c>
      <c r="FF20" s="1347" t="str">
        <f t="shared" si="6"/>
        <v/>
      </c>
      <c r="FG20" s="1347" t="str">
        <f t="shared" si="7"/>
        <v/>
      </c>
      <c r="FH20" s="1347" t="str">
        <f t="shared" si="8"/>
        <v/>
      </c>
      <c r="FI20" s="1347" t="str">
        <f t="shared" si="9"/>
        <v/>
      </c>
      <c r="FJ20" s="1347" t="str">
        <f t="shared" si="10"/>
        <v/>
      </c>
      <c r="FK20" s="1347" t="str">
        <f t="shared" si="11"/>
        <v/>
      </c>
      <c r="FL20" s="1347" t="str">
        <f t="shared" si="12"/>
        <v/>
      </c>
      <c r="FM20" s="1347">
        <f t="shared" si="13"/>
        <v>1</v>
      </c>
      <c r="FN20" s="1347" t="str">
        <f t="shared" si="14"/>
        <v/>
      </c>
      <c r="FO20" s="1347" t="str">
        <f t="shared" si="15"/>
        <v/>
      </c>
      <c r="FP20" s="1347" t="str">
        <f t="shared" si="16"/>
        <v/>
      </c>
    </row>
    <row r="21" spans="1:172" ht="16.5" thickBot="1" x14ac:dyDescent="0.3">
      <c r="A21" s="1338">
        <v>18</v>
      </c>
      <c r="B21" s="1152" t="s">
        <v>1776</v>
      </c>
      <c r="C21" s="1288"/>
      <c r="D21" s="1288">
        <v>1</v>
      </c>
      <c r="E21" s="1288"/>
      <c r="F21" s="1346"/>
      <c r="G21" s="1400"/>
      <c r="H21" s="1394">
        <v>1</v>
      </c>
      <c r="I21" s="1346"/>
      <c r="J21" s="1394"/>
      <c r="K21" s="1394"/>
      <c r="L21" s="1394"/>
      <c r="M21" s="1394"/>
      <c r="N21" s="1394">
        <v>1</v>
      </c>
      <c r="O21" s="1346"/>
      <c r="P21" s="1393"/>
      <c r="Q21" s="1400"/>
      <c r="R21" s="1346"/>
      <c r="S21" s="1346"/>
      <c r="T21" s="1400"/>
      <c r="U21" s="1346">
        <v>1</v>
      </c>
      <c r="V21" s="1346"/>
      <c r="W21" s="1346"/>
      <c r="X21" s="1346">
        <v>1</v>
      </c>
      <c r="Y21" s="1346"/>
      <c r="Z21" s="1346"/>
      <c r="AA21" s="1346"/>
      <c r="AB21" s="1346"/>
      <c r="AC21" s="1392"/>
      <c r="AD21" s="1392"/>
      <c r="AE21" s="1393"/>
      <c r="AF21" s="1391"/>
      <c r="AG21" s="1346">
        <v>1</v>
      </c>
      <c r="AH21" s="1346"/>
      <c r="AI21" s="1346"/>
      <c r="AJ21" s="1346">
        <v>1</v>
      </c>
      <c r="AK21" s="1346"/>
      <c r="AL21" s="1346"/>
      <c r="AM21" s="1392">
        <v>1</v>
      </c>
      <c r="AN21" s="1392"/>
      <c r="AO21" s="1392"/>
      <c r="AP21" s="1392"/>
      <c r="AQ21" s="1392"/>
      <c r="AR21" s="1393"/>
      <c r="AS21" s="1394"/>
      <c r="AT21" s="1389"/>
      <c r="AU21" s="1346"/>
      <c r="AV21" s="1346">
        <v>1</v>
      </c>
      <c r="AW21" s="1504"/>
      <c r="AX21" s="1346"/>
      <c r="AY21" s="1390">
        <v>1</v>
      </c>
      <c r="AZ21" s="1346"/>
      <c r="BA21" s="1393"/>
      <c r="BB21" s="1346"/>
      <c r="BC21" s="1346">
        <v>1</v>
      </c>
      <c r="BD21" s="1346"/>
      <c r="BE21" s="1346"/>
      <c r="BF21" s="1346"/>
      <c r="BG21" s="1346"/>
      <c r="BH21" s="1346"/>
      <c r="BI21" s="1504">
        <v>1</v>
      </c>
      <c r="BJ21" s="1389"/>
      <c r="BK21" s="1346"/>
      <c r="BL21" s="1346"/>
      <c r="BM21" s="1346"/>
      <c r="BN21" s="1346"/>
      <c r="BO21" s="1346">
        <v>1</v>
      </c>
      <c r="BP21" s="1346"/>
      <c r="BQ21" s="1346"/>
      <c r="BR21" s="1346"/>
      <c r="BS21" s="1346"/>
      <c r="BT21" s="1393"/>
      <c r="BU21" s="1391"/>
      <c r="BV21" s="1346"/>
      <c r="BW21" s="1346"/>
      <c r="BX21" s="1346"/>
      <c r="BY21" s="1346"/>
      <c r="BZ21" s="1346"/>
      <c r="CA21" s="1346">
        <v>1</v>
      </c>
      <c r="CB21" s="1346"/>
      <c r="CC21" s="1346"/>
      <c r="CD21" s="1346">
        <v>1</v>
      </c>
      <c r="CE21" s="1346"/>
      <c r="CF21" s="1346"/>
      <c r="CG21" s="1346">
        <v>1</v>
      </c>
      <c r="CH21" s="1346"/>
      <c r="CI21" s="1346"/>
      <c r="CJ21" s="1391"/>
      <c r="CK21" s="1346"/>
      <c r="CL21" s="1346"/>
      <c r="CM21" s="1392">
        <v>1</v>
      </c>
      <c r="CN21" s="1504">
        <v>1</v>
      </c>
      <c r="CO21" s="1346"/>
      <c r="CP21" s="1346"/>
      <c r="CQ21" s="1346"/>
      <c r="CR21" s="1346"/>
      <c r="CS21" s="1346"/>
      <c r="CT21" s="1346">
        <v>1</v>
      </c>
      <c r="CU21" s="1346"/>
      <c r="CV21" s="1504"/>
      <c r="CW21" s="1346"/>
      <c r="CX21" s="1346">
        <v>1</v>
      </c>
      <c r="CY21" s="1346"/>
      <c r="CZ21" s="1346"/>
      <c r="DA21" s="1504"/>
      <c r="DB21" s="1391"/>
      <c r="DC21" s="1346"/>
      <c r="DD21" s="1346"/>
      <c r="DE21" s="1346">
        <v>1</v>
      </c>
      <c r="DF21" s="1346"/>
      <c r="DG21" s="1346"/>
      <c r="DH21" s="1346">
        <v>1</v>
      </c>
      <c r="DI21" s="1392"/>
      <c r="DJ21" s="1392"/>
      <c r="DK21" s="1390">
        <v>1</v>
      </c>
      <c r="DL21" s="1392"/>
      <c r="DM21" s="1392"/>
      <c r="DN21" s="1392"/>
      <c r="DO21" s="1393"/>
      <c r="DP21" s="1391"/>
      <c r="DQ21" s="1346"/>
      <c r="DR21" s="1346"/>
      <c r="DS21" s="1346"/>
      <c r="DT21" s="1346"/>
      <c r="DU21" s="1346"/>
      <c r="DV21" s="1346"/>
      <c r="DW21" s="1346"/>
      <c r="DX21" s="1346"/>
      <c r="DY21" s="1346"/>
      <c r="DZ21" s="1346"/>
      <c r="EA21" s="1346"/>
      <c r="EB21" s="1391"/>
      <c r="EC21" s="1389"/>
      <c r="ED21" s="1346"/>
      <c r="EE21" s="1504">
        <v>1</v>
      </c>
      <c r="EF21" s="1346"/>
      <c r="EG21" s="1346"/>
      <c r="EH21" s="1346"/>
      <c r="EI21" s="1346"/>
      <c r="EJ21" s="1346"/>
      <c r="EK21" s="1346"/>
      <c r="EL21" s="1392"/>
      <c r="EM21" s="1346"/>
      <c r="EN21" s="1346"/>
      <c r="EO21" s="1504"/>
      <c r="EP21" s="1346"/>
      <c r="EQ21" s="1346"/>
      <c r="ER21" s="1346"/>
      <c r="ES21" s="1392"/>
      <c r="ET21" s="1392"/>
      <c r="EU21" s="1392"/>
      <c r="EV21" s="1346"/>
      <c r="EW21" s="1346"/>
      <c r="EX21" s="1346"/>
      <c r="EY21" s="218">
        <f t="shared" si="0"/>
        <v>21</v>
      </c>
      <c r="EZ21" s="396">
        <f t="shared" si="1"/>
        <v>0</v>
      </c>
      <c r="FA21" s="396">
        <f t="shared" si="2"/>
        <v>0</v>
      </c>
      <c r="FB21" s="396">
        <f t="shared" si="3"/>
        <v>3</v>
      </c>
      <c r="FC21" s="396"/>
      <c r="FD21" s="396">
        <f t="shared" si="4"/>
        <v>0</v>
      </c>
      <c r="FE21" s="1291">
        <f t="shared" si="5"/>
        <v>21</v>
      </c>
      <c r="FF21" s="1347" t="str">
        <f t="shared" si="6"/>
        <v/>
      </c>
      <c r="FG21" s="1347" t="str">
        <f t="shared" si="7"/>
        <v/>
      </c>
      <c r="FH21" s="1347" t="str">
        <f t="shared" si="8"/>
        <v/>
      </c>
      <c r="FI21" s="1347" t="str">
        <f t="shared" si="9"/>
        <v/>
      </c>
      <c r="FJ21" s="1347">
        <f t="shared" si="10"/>
        <v>1</v>
      </c>
      <c r="FK21" s="1347" t="str">
        <f t="shared" si="11"/>
        <v/>
      </c>
      <c r="FL21" s="1347" t="str">
        <f t="shared" si="12"/>
        <v/>
      </c>
      <c r="FM21" s="1347" t="str">
        <f t="shared" si="13"/>
        <v/>
      </c>
      <c r="FN21" s="1347" t="str">
        <f t="shared" si="14"/>
        <v/>
      </c>
      <c r="FO21" s="1347" t="str">
        <f t="shared" si="15"/>
        <v/>
      </c>
      <c r="FP21" s="1347" t="str">
        <f t="shared" si="16"/>
        <v/>
      </c>
    </row>
    <row r="22" spans="1:172" ht="16.5" thickBot="1" x14ac:dyDescent="0.3">
      <c r="A22" s="1338">
        <v>19</v>
      </c>
      <c r="B22" s="1152" t="s">
        <v>800</v>
      </c>
      <c r="C22" s="1288"/>
      <c r="D22" s="1288"/>
      <c r="E22" s="1288"/>
      <c r="F22" s="1346">
        <v>1</v>
      </c>
      <c r="G22" s="1400"/>
      <c r="H22" s="1346"/>
      <c r="I22" s="1346"/>
      <c r="J22" s="1394"/>
      <c r="K22" s="1394"/>
      <c r="L22" s="1394"/>
      <c r="M22" s="1394"/>
      <c r="N22" s="1394"/>
      <c r="O22" s="1346"/>
      <c r="P22" s="1393"/>
      <c r="Q22" s="1400"/>
      <c r="R22" s="1346"/>
      <c r="S22" s="1346"/>
      <c r="T22" s="1400"/>
      <c r="U22" s="1346"/>
      <c r="V22" s="1346"/>
      <c r="W22" s="1346">
        <v>1</v>
      </c>
      <c r="X22" s="1346"/>
      <c r="Y22" s="1346"/>
      <c r="Z22" s="1346"/>
      <c r="AA22" s="1346"/>
      <c r="AB22" s="1346"/>
      <c r="AC22" s="1392"/>
      <c r="AD22" s="1392"/>
      <c r="AE22" s="1393"/>
      <c r="AF22" s="1391"/>
      <c r="AG22" s="1346"/>
      <c r="AH22" s="1346"/>
      <c r="AI22" s="1346"/>
      <c r="AJ22" s="1346"/>
      <c r="AK22" s="1346"/>
      <c r="AL22" s="1346"/>
      <c r="AM22" s="1392"/>
      <c r="AN22" s="1392"/>
      <c r="AO22" s="1392"/>
      <c r="AP22" s="1392"/>
      <c r="AQ22" s="1392"/>
      <c r="AR22" s="1393"/>
      <c r="AS22" s="1394"/>
      <c r="AT22" s="1389"/>
      <c r="AU22" s="1346"/>
      <c r="AV22" s="1346"/>
      <c r="AW22" s="1504">
        <v>1</v>
      </c>
      <c r="AX22" s="1346"/>
      <c r="AY22" s="1346"/>
      <c r="AZ22" s="1346"/>
      <c r="BA22" s="1393"/>
      <c r="BB22" s="1346"/>
      <c r="BC22" s="1346"/>
      <c r="BD22" s="1346"/>
      <c r="BE22" s="1346"/>
      <c r="BF22" s="1346"/>
      <c r="BG22" s="1346"/>
      <c r="BH22" s="1346"/>
      <c r="BI22" s="1504">
        <v>1</v>
      </c>
      <c r="BJ22" s="1389"/>
      <c r="BK22" s="1346"/>
      <c r="BL22" s="1346"/>
      <c r="BM22" s="1346"/>
      <c r="BN22" s="1346"/>
      <c r="BO22" s="1346"/>
      <c r="BP22" s="1346"/>
      <c r="BQ22" s="1346"/>
      <c r="BR22" s="1346"/>
      <c r="BS22" s="1346"/>
      <c r="BT22" s="1393"/>
      <c r="BU22" s="1391"/>
      <c r="BV22" s="1346"/>
      <c r="BW22" s="1346"/>
      <c r="BX22" s="1346"/>
      <c r="BY22" s="1346"/>
      <c r="BZ22" s="1346">
        <v>1</v>
      </c>
      <c r="CA22" s="1346"/>
      <c r="CB22" s="1346"/>
      <c r="CC22" s="1346"/>
      <c r="CD22" s="1346"/>
      <c r="CE22" s="1346"/>
      <c r="CF22" s="1346"/>
      <c r="CG22" s="1346"/>
      <c r="CH22" s="1346"/>
      <c r="CI22" s="1346">
        <v>1</v>
      </c>
      <c r="CJ22" s="1391"/>
      <c r="CK22" s="1346"/>
      <c r="CL22" s="1346"/>
      <c r="CM22" s="1392"/>
      <c r="CN22" s="1504"/>
      <c r="CO22" s="1346"/>
      <c r="CP22" s="1346"/>
      <c r="CQ22" s="1346"/>
      <c r="CR22" s="1346"/>
      <c r="CS22" s="1346">
        <v>1</v>
      </c>
      <c r="CT22" s="1346"/>
      <c r="CU22" s="1346"/>
      <c r="CV22" s="1504"/>
      <c r="CW22" s="1346"/>
      <c r="CX22" s="1346"/>
      <c r="CY22" s="1346"/>
      <c r="CZ22" s="1346">
        <v>1</v>
      </c>
      <c r="DA22" s="1504"/>
      <c r="DB22" s="1391"/>
      <c r="DC22" s="1346"/>
      <c r="DD22" s="1346">
        <v>1</v>
      </c>
      <c r="DE22" s="1346"/>
      <c r="DF22" s="1346"/>
      <c r="DG22" s="1346">
        <v>1</v>
      </c>
      <c r="DH22" s="1346"/>
      <c r="DI22" s="1392"/>
      <c r="DJ22" s="1392"/>
      <c r="DK22" s="1392"/>
      <c r="DL22" s="1392"/>
      <c r="DM22" s="1392"/>
      <c r="DN22" s="1392"/>
      <c r="DO22" s="1393"/>
      <c r="DP22" s="1391"/>
      <c r="DQ22" s="1346"/>
      <c r="DR22" s="1346"/>
      <c r="DS22" s="1346">
        <v>1</v>
      </c>
      <c r="DT22" s="1346"/>
      <c r="DU22" s="1346"/>
      <c r="DV22" s="1346"/>
      <c r="DW22" s="1346"/>
      <c r="DX22" s="1346"/>
      <c r="DY22" s="1346"/>
      <c r="DZ22" s="1346"/>
      <c r="EA22" s="1346"/>
      <c r="EB22" s="1391"/>
      <c r="EC22" s="1389"/>
      <c r="ED22" s="1346"/>
      <c r="EE22" s="1504"/>
      <c r="EF22" s="1346"/>
      <c r="EG22" s="1346">
        <v>1</v>
      </c>
      <c r="EH22" s="1346"/>
      <c r="EI22" s="1346"/>
      <c r="EJ22" s="1346"/>
      <c r="EK22" s="1346"/>
      <c r="EL22" s="1392"/>
      <c r="EM22" s="1346"/>
      <c r="EN22" s="1346"/>
      <c r="EO22" s="1504"/>
      <c r="EP22" s="1346"/>
      <c r="EQ22" s="1346"/>
      <c r="ER22" s="1346"/>
      <c r="ES22" s="1392"/>
      <c r="ET22" s="1392"/>
      <c r="EU22" s="1392"/>
      <c r="EV22" s="1346"/>
      <c r="EW22" s="1346"/>
      <c r="EX22" s="1346"/>
      <c r="EY22" s="218">
        <f t="shared" si="0"/>
        <v>0</v>
      </c>
      <c r="EZ22" s="396">
        <f t="shared" si="1"/>
        <v>0</v>
      </c>
      <c r="FA22" s="396">
        <f t="shared" si="2"/>
        <v>10</v>
      </c>
      <c r="FB22" s="396">
        <f t="shared" si="3"/>
        <v>2</v>
      </c>
      <c r="FC22" s="396"/>
      <c r="FD22" s="396">
        <f t="shared" si="4"/>
        <v>0</v>
      </c>
      <c r="FE22" s="1291">
        <f t="shared" si="5"/>
        <v>10</v>
      </c>
      <c r="FF22" s="1347" t="str">
        <f t="shared" si="6"/>
        <v/>
      </c>
      <c r="FG22" s="1347" t="str">
        <f t="shared" si="7"/>
        <v/>
      </c>
      <c r="FH22" s="1347">
        <f t="shared" si="8"/>
        <v>1</v>
      </c>
      <c r="FI22" s="1347" t="str">
        <f t="shared" si="9"/>
        <v/>
      </c>
      <c r="FJ22" s="1347" t="str">
        <f t="shared" si="10"/>
        <v/>
      </c>
      <c r="FK22" s="1347" t="str">
        <f t="shared" si="11"/>
        <v/>
      </c>
      <c r="FL22" s="1347" t="str">
        <f t="shared" si="12"/>
        <v/>
      </c>
      <c r="FM22" s="1347" t="str">
        <f t="shared" si="13"/>
        <v/>
      </c>
      <c r="FN22" s="1347" t="str">
        <f t="shared" si="14"/>
        <v/>
      </c>
      <c r="FO22" s="1347" t="str">
        <f t="shared" si="15"/>
        <v/>
      </c>
      <c r="FP22" s="1347" t="str">
        <f t="shared" si="16"/>
        <v/>
      </c>
    </row>
    <row r="23" spans="1:172" ht="16.5" thickBot="1" x14ac:dyDescent="0.3">
      <c r="A23" s="1338">
        <v>20</v>
      </c>
      <c r="B23" s="1152" t="s">
        <v>1119</v>
      </c>
      <c r="C23" s="1288"/>
      <c r="D23" s="1288"/>
      <c r="E23" s="1288"/>
      <c r="F23" s="1346"/>
      <c r="G23" s="1400"/>
      <c r="H23" s="1346"/>
      <c r="I23" s="1346">
        <v>1</v>
      </c>
      <c r="J23" s="1346"/>
      <c r="K23" s="1346"/>
      <c r="L23" s="1346"/>
      <c r="M23" s="1346"/>
      <c r="N23" s="1346"/>
      <c r="O23" s="1346">
        <v>1</v>
      </c>
      <c r="P23" s="1393"/>
      <c r="Q23" s="1400"/>
      <c r="R23" s="1346"/>
      <c r="S23" s="1399"/>
      <c r="T23" s="1400">
        <v>1</v>
      </c>
      <c r="U23" s="1399"/>
      <c r="V23" s="1346">
        <v>1</v>
      </c>
      <c r="W23" s="1399"/>
      <c r="X23" s="1346"/>
      <c r="Y23" s="1346">
        <v>1</v>
      </c>
      <c r="Z23" s="1346"/>
      <c r="AA23" s="1346"/>
      <c r="AB23" s="1346"/>
      <c r="AC23" s="1392"/>
      <c r="AD23" s="1392"/>
      <c r="AE23" s="1393">
        <v>1</v>
      </c>
      <c r="AF23" s="1391"/>
      <c r="AG23" s="1346"/>
      <c r="AH23" s="1346">
        <v>1</v>
      </c>
      <c r="AI23" s="1346"/>
      <c r="AJ23" s="1346"/>
      <c r="AK23" s="1346"/>
      <c r="AL23" s="1346"/>
      <c r="AM23" s="1392"/>
      <c r="AN23" s="1392"/>
      <c r="AO23" s="1392">
        <v>1</v>
      </c>
      <c r="AP23" s="1392"/>
      <c r="AQ23" s="1392"/>
      <c r="AR23" s="1393"/>
      <c r="AS23" s="1346"/>
      <c r="AT23" s="1389"/>
      <c r="AU23" s="1346">
        <v>1</v>
      </c>
      <c r="AV23" s="1346"/>
      <c r="AW23" s="1504">
        <v>1</v>
      </c>
      <c r="AX23" s="1346"/>
      <c r="AY23" s="1346"/>
      <c r="AZ23" s="1346">
        <v>1</v>
      </c>
      <c r="BA23" s="1393"/>
      <c r="BB23" s="1346"/>
      <c r="BC23" s="1346"/>
      <c r="BD23" s="1346"/>
      <c r="BE23" s="1346"/>
      <c r="BF23" s="1346">
        <v>1</v>
      </c>
      <c r="BG23" s="1346">
        <v>1</v>
      </c>
      <c r="BH23" s="1346"/>
      <c r="BI23" s="1504">
        <v>1</v>
      </c>
      <c r="BJ23" s="1389">
        <v>1</v>
      </c>
      <c r="BK23" s="1346"/>
      <c r="BL23" s="1346"/>
      <c r="BM23" s="1346"/>
      <c r="BN23" s="1346"/>
      <c r="BO23" s="1346"/>
      <c r="BP23" s="1346"/>
      <c r="BQ23" s="1346">
        <v>1</v>
      </c>
      <c r="BR23" s="1346">
        <v>1</v>
      </c>
      <c r="BS23" s="1346">
        <v>1</v>
      </c>
      <c r="BT23" s="1393">
        <v>1</v>
      </c>
      <c r="BU23" s="1391">
        <v>1</v>
      </c>
      <c r="BV23" s="1346">
        <v>1</v>
      </c>
      <c r="BW23" s="1346"/>
      <c r="BX23" s="1346"/>
      <c r="BY23" s="1346"/>
      <c r="BZ23" s="1346"/>
      <c r="CA23" s="1346"/>
      <c r="CB23" s="1346">
        <v>1</v>
      </c>
      <c r="CC23" s="1346"/>
      <c r="CD23" s="1346"/>
      <c r="CE23" s="1346"/>
      <c r="CF23" s="1346"/>
      <c r="CG23" s="1346"/>
      <c r="CH23" s="1346">
        <v>1</v>
      </c>
      <c r="CI23" s="1346"/>
      <c r="CJ23" s="1391"/>
      <c r="CK23" s="1346"/>
      <c r="CL23" s="1346"/>
      <c r="CM23" s="1392"/>
      <c r="CN23" s="1504"/>
      <c r="CO23" s="1346">
        <v>1</v>
      </c>
      <c r="CP23" s="1346"/>
      <c r="CQ23" s="1346"/>
      <c r="CR23" s="1346"/>
      <c r="CS23" s="1346"/>
      <c r="CT23" s="1346"/>
      <c r="CU23" s="1346">
        <v>1</v>
      </c>
      <c r="CV23" s="1504"/>
      <c r="CW23" s="1346"/>
      <c r="CX23" s="1346"/>
      <c r="CY23" s="1346"/>
      <c r="CZ23" s="1346"/>
      <c r="DA23" s="1504"/>
      <c r="DB23" s="1391"/>
      <c r="DC23" s="1346">
        <v>1</v>
      </c>
      <c r="DD23" s="1346"/>
      <c r="DE23" s="1346"/>
      <c r="DF23" s="1346"/>
      <c r="DG23" s="1346"/>
      <c r="DH23" s="1346"/>
      <c r="DI23" s="1392"/>
      <c r="DJ23" s="1392">
        <v>1</v>
      </c>
      <c r="DK23" s="1392"/>
      <c r="DL23" s="1392"/>
      <c r="DM23" s="1392"/>
      <c r="DN23" s="1392"/>
      <c r="DO23" s="1393"/>
      <c r="DP23" s="1391"/>
      <c r="DQ23" s="1346"/>
      <c r="DR23" s="1346"/>
      <c r="DS23" s="1346"/>
      <c r="DT23" s="1346"/>
      <c r="DU23" s="1346">
        <v>1</v>
      </c>
      <c r="DV23" s="1346">
        <v>1</v>
      </c>
      <c r="DW23" s="1346">
        <v>1</v>
      </c>
      <c r="DX23" s="1346"/>
      <c r="DY23" s="1346"/>
      <c r="DZ23" s="1346">
        <v>1</v>
      </c>
      <c r="EA23" s="1346">
        <v>1</v>
      </c>
      <c r="EB23" s="1391"/>
      <c r="EC23" s="1389">
        <v>1</v>
      </c>
      <c r="ED23" s="1346"/>
      <c r="EE23" s="1504">
        <v>1</v>
      </c>
      <c r="EF23" s="1346"/>
      <c r="EG23" s="1346"/>
      <c r="EH23" s="1346"/>
      <c r="EI23" s="1346"/>
      <c r="EJ23" s="1346"/>
      <c r="EK23" s="1346"/>
      <c r="EL23" s="1392"/>
      <c r="EM23" s="1346">
        <v>1</v>
      </c>
      <c r="EN23" s="1346"/>
      <c r="EO23" s="1504">
        <v>1</v>
      </c>
      <c r="EP23" s="1346"/>
      <c r="EQ23" s="1346"/>
      <c r="ER23" s="1346">
        <v>1</v>
      </c>
      <c r="ES23" s="1392">
        <v>1</v>
      </c>
      <c r="ET23" s="1392">
        <v>1</v>
      </c>
      <c r="EU23" s="1392">
        <v>1</v>
      </c>
      <c r="EV23" s="1346">
        <v>1</v>
      </c>
      <c r="EW23" s="1346">
        <v>1</v>
      </c>
      <c r="EX23" s="1346">
        <v>1</v>
      </c>
      <c r="EY23" s="218">
        <f t="shared" si="0"/>
        <v>0</v>
      </c>
      <c r="EZ23" s="396">
        <f t="shared" si="1"/>
        <v>18</v>
      </c>
      <c r="FA23" s="396">
        <f t="shared" si="2"/>
        <v>5</v>
      </c>
      <c r="FB23" s="396">
        <f t="shared" si="3"/>
        <v>5</v>
      </c>
      <c r="FC23" s="396"/>
      <c r="FD23" s="396">
        <f t="shared" si="4"/>
        <v>15</v>
      </c>
      <c r="FE23" s="1291">
        <f t="shared" si="5"/>
        <v>38</v>
      </c>
      <c r="FF23" s="1347" t="str">
        <f t="shared" si="6"/>
        <v/>
      </c>
      <c r="FG23" s="1347" t="str">
        <f t="shared" si="7"/>
        <v/>
      </c>
      <c r="FH23" s="1347" t="str">
        <f t="shared" si="8"/>
        <v/>
      </c>
      <c r="FI23" s="1347" t="str">
        <f t="shared" si="9"/>
        <v/>
      </c>
      <c r="FJ23" s="1347" t="str">
        <f t="shared" si="10"/>
        <v/>
      </c>
      <c r="FK23" s="1347">
        <f t="shared" si="11"/>
        <v>1</v>
      </c>
      <c r="FL23" s="1347" t="str">
        <f t="shared" si="12"/>
        <v/>
      </c>
      <c r="FM23" s="1347" t="str">
        <f t="shared" si="13"/>
        <v/>
      </c>
      <c r="FN23" s="1347" t="str">
        <f t="shared" si="14"/>
        <v/>
      </c>
      <c r="FO23" s="1347" t="str">
        <f t="shared" si="15"/>
        <v/>
      </c>
      <c r="FP23" s="1347" t="str">
        <f t="shared" si="16"/>
        <v/>
      </c>
    </row>
    <row r="24" spans="1:172" ht="16.5" thickBot="1" x14ac:dyDescent="0.3">
      <c r="A24" s="1338">
        <v>21</v>
      </c>
      <c r="B24" s="1152" t="s">
        <v>1581</v>
      </c>
      <c r="C24" s="1288">
        <v>1</v>
      </c>
      <c r="D24" s="1288"/>
      <c r="E24" s="1288"/>
      <c r="F24" s="1346"/>
      <c r="G24" s="1400">
        <v>1</v>
      </c>
      <c r="H24" s="1346"/>
      <c r="I24" s="1390">
        <v>1</v>
      </c>
      <c r="J24" s="1346"/>
      <c r="K24" s="1346"/>
      <c r="L24" s="1346">
        <v>1</v>
      </c>
      <c r="M24" s="1346"/>
      <c r="N24" s="1585">
        <v>1</v>
      </c>
      <c r="O24" s="1346">
        <v>1</v>
      </c>
      <c r="P24" s="1393"/>
      <c r="Q24" s="1400">
        <v>1</v>
      </c>
      <c r="R24" s="1346"/>
      <c r="S24" s="1346"/>
      <c r="T24" s="1400">
        <v>1</v>
      </c>
      <c r="U24" s="1346"/>
      <c r="V24" s="1410">
        <v>1</v>
      </c>
      <c r="W24" s="1346"/>
      <c r="X24" s="1346"/>
      <c r="Y24" s="1346">
        <v>1</v>
      </c>
      <c r="Z24" s="1346"/>
      <c r="AA24" s="1346"/>
      <c r="AB24" s="1346"/>
      <c r="AC24" s="1392"/>
      <c r="AD24" s="1392"/>
      <c r="AE24" s="1390">
        <v>1</v>
      </c>
      <c r="AF24" s="1391"/>
      <c r="AG24" s="1346"/>
      <c r="AH24" s="1346">
        <v>1</v>
      </c>
      <c r="AI24" s="1346"/>
      <c r="AJ24" s="1346"/>
      <c r="AK24" s="1346"/>
      <c r="AL24" s="1346"/>
      <c r="AM24" s="1392"/>
      <c r="AN24" s="1392"/>
      <c r="AO24" s="1392">
        <v>1</v>
      </c>
      <c r="AP24" s="1585">
        <v>1</v>
      </c>
      <c r="AQ24" s="1392"/>
      <c r="AR24" s="1393"/>
      <c r="AS24" s="1391"/>
      <c r="AT24" s="1389"/>
      <c r="AU24" s="1390">
        <v>1</v>
      </c>
      <c r="AV24" s="1346"/>
      <c r="AW24" s="1504">
        <v>1</v>
      </c>
      <c r="AX24" s="1346"/>
      <c r="AY24" s="1346"/>
      <c r="AZ24" s="1390">
        <v>1</v>
      </c>
      <c r="BA24" s="1393"/>
      <c r="BB24" s="1346"/>
      <c r="BC24" s="1346"/>
      <c r="BD24" s="1346"/>
      <c r="BE24" s="1346"/>
      <c r="BF24" s="1390">
        <v>1</v>
      </c>
      <c r="BG24" s="1390">
        <v>1</v>
      </c>
      <c r="BH24" s="1346"/>
      <c r="BI24" s="1504">
        <v>1</v>
      </c>
      <c r="BJ24" s="1346">
        <v>1</v>
      </c>
      <c r="BK24" s="1346"/>
      <c r="BL24" s="1346"/>
      <c r="BM24" s="1346"/>
      <c r="BN24" s="1346"/>
      <c r="BO24" s="1346"/>
      <c r="BP24" s="1346"/>
      <c r="BQ24" s="1390">
        <v>1</v>
      </c>
      <c r="BR24" s="1390">
        <v>1</v>
      </c>
      <c r="BS24" s="1390">
        <v>1</v>
      </c>
      <c r="BT24" s="1503">
        <v>1</v>
      </c>
      <c r="BU24" s="1429">
        <v>1</v>
      </c>
      <c r="BV24" s="1390">
        <v>1</v>
      </c>
      <c r="BW24" s="1346"/>
      <c r="BX24" s="1346"/>
      <c r="BY24" s="1346"/>
      <c r="BZ24" s="1346"/>
      <c r="CA24" s="1346"/>
      <c r="CB24" s="1410">
        <v>1</v>
      </c>
      <c r="CC24" s="1346"/>
      <c r="CD24" s="1346"/>
      <c r="CE24" s="1346"/>
      <c r="CF24" s="1346"/>
      <c r="CG24" s="1346"/>
      <c r="CH24" s="1390">
        <v>1</v>
      </c>
      <c r="CI24" s="1346"/>
      <c r="CJ24" s="1391"/>
      <c r="CK24" s="1346"/>
      <c r="CL24" s="1346"/>
      <c r="CM24" s="1392"/>
      <c r="CN24" s="1504">
        <v>1</v>
      </c>
      <c r="CO24" s="1346">
        <v>1</v>
      </c>
      <c r="CP24" s="1346"/>
      <c r="CQ24" s="1346"/>
      <c r="CR24" s="1346"/>
      <c r="CS24" s="1346"/>
      <c r="CT24" s="1346"/>
      <c r="CU24" s="1390">
        <v>1</v>
      </c>
      <c r="CV24" s="1504"/>
      <c r="CW24" s="1346"/>
      <c r="CX24" s="1390">
        <v>1</v>
      </c>
      <c r="CY24" s="1346"/>
      <c r="CZ24" s="1346"/>
      <c r="DA24" s="1504"/>
      <c r="DB24" s="1391"/>
      <c r="DC24" s="1346">
        <v>1</v>
      </c>
      <c r="DD24" s="1346"/>
      <c r="DE24" s="1390">
        <v>1</v>
      </c>
      <c r="DF24" s="1346"/>
      <c r="DG24" s="1346"/>
      <c r="DH24" s="1346"/>
      <c r="DI24" s="1392"/>
      <c r="DJ24" s="1410">
        <v>1</v>
      </c>
      <c r="DK24" s="1392"/>
      <c r="DL24" s="1346"/>
      <c r="DM24" s="1392"/>
      <c r="DN24" s="1392"/>
      <c r="DO24" s="1393"/>
      <c r="DP24" s="1346"/>
      <c r="DQ24" s="1346"/>
      <c r="DR24" s="1346"/>
      <c r="DS24" s="1346"/>
      <c r="DT24" s="1346"/>
      <c r="DU24" s="1390">
        <v>1</v>
      </c>
      <c r="DV24" s="1346">
        <v>1</v>
      </c>
      <c r="DW24" s="1346">
        <v>1</v>
      </c>
      <c r="DX24" s="1346"/>
      <c r="DY24" s="1392">
        <v>1</v>
      </c>
      <c r="DZ24" s="1346"/>
      <c r="EA24" s="1390">
        <v>1</v>
      </c>
      <c r="EB24" s="1391"/>
      <c r="EC24" s="1390">
        <v>1</v>
      </c>
      <c r="ED24" s="1346"/>
      <c r="EE24" s="1504">
        <v>1</v>
      </c>
      <c r="EF24" s="1392"/>
      <c r="EG24" s="1346"/>
      <c r="EH24" s="1346"/>
      <c r="EI24" s="1346"/>
      <c r="EJ24" s="1346"/>
      <c r="EK24" s="1346"/>
      <c r="EL24" s="1392"/>
      <c r="EM24" s="1346">
        <v>1</v>
      </c>
      <c r="EN24" s="1346"/>
      <c r="EO24" s="1504">
        <v>1</v>
      </c>
      <c r="EP24" s="1346"/>
      <c r="EQ24" s="1346"/>
      <c r="ER24" s="1390">
        <v>1</v>
      </c>
      <c r="ES24" s="1390">
        <v>1</v>
      </c>
      <c r="ET24" s="1390">
        <v>1</v>
      </c>
      <c r="EU24" s="1390">
        <v>1</v>
      </c>
      <c r="EV24" s="1390">
        <v>1</v>
      </c>
      <c r="EW24" s="1390">
        <v>1</v>
      </c>
      <c r="EX24" s="1390">
        <v>1</v>
      </c>
      <c r="EY24" s="218">
        <f t="shared" si="0"/>
        <v>6</v>
      </c>
      <c r="EZ24" s="396">
        <f t="shared" si="1"/>
        <v>18</v>
      </c>
      <c r="FA24" s="396">
        <f t="shared" si="2"/>
        <v>6</v>
      </c>
      <c r="FB24" s="396">
        <f t="shared" si="3"/>
        <v>7</v>
      </c>
      <c r="FC24" s="396"/>
      <c r="FD24" s="396">
        <f t="shared" si="4"/>
        <v>15</v>
      </c>
      <c r="FE24" s="1291">
        <f t="shared" si="5"/>
        <v>45</v>
      </c>
      <c r="FF24" s="1347" t="str">
        <f t="shared" si="6"/>
        <v/>
      </c>
      <c r="FG24" s="1347" t="str">
        <f t="shared" si="7"/>
        <v/>
      </c>
      <c r="FH24" s="1347" t="str">
        <f t="shared" si="8"/>
        <v/>
      </c>
      <c r="FI24" s="1347" t="str">
        <f t="shared" si="9"/>
        <v/>
      </c>
      <c r="FJ24" s="1347" t="str">
        <f t="shared" si="10"/>
        <v/>
      </c>
      <c r="FK24" s="1347" t="str">
        <f t="shared" si="11"/>
        <v/>
      </c>
      <c r="FL24" s="1347">
        <f t="shared" si="12"/>
        <v>1</v>
      </c>
      <c r="FM24" s="1347" t="str">
        <f t="shared" si="13"/>
        <v/>
      </c>
      <c r="FN24" s="1347" t="str">
        <f t="shared" si="14"/>
        <v/>
      </c>
      <c r="FO24" s="1347" t="str">
        <f t="shared" si="15"/>
        <v/>
      </c>
      <c r="FP24" s="1347" t="str">
        <f t="shared" si="16"/>
        <v/>
      </c>
    </row>
    <row r="25" spans="1:172" ht="16.5" thickBot="1" x14ac:dyDescent="0.3">
      <c r="A25" s="1338">
        <v>22</v>
      </c>
      <c r="B25" s="1152" t="s">
        <v>1039</v>
      </c>
      <c r="C25" s="1288"/>
      <c r="D25" s="1288"/>
      <c r="E25" s="1288"/>
      <c r="F25" s="1346"/>
      <c r="G25" s="1400"/>
      <c r="H25" s="1346"/>
      <c r="I25" s="1346"/>
      <c r="J25" s="1346"/>
      <c r="K25" s="1346"/>
      <c r="L25" s="1346"/>
      <c r="M25" s="1346"/>
      <c r="N25" s="1346"/>
      <c r="O25" s="1346"/>
      <c r="P25" s="1393"/>
      <c r="Q25" s="1400"/>
      <c r="R25" s="1346"/>
      <c r="S25" s="1346"/>
      <c r="T25" s="1400">
        <v>1</v>
      </c>
      <c r="U25" s="1346"/>
      <c r="V25" s="1346"/>
      <c r="W25" s="1346"/>
      <c r="X25" s="1346"/>
      <c r="Y25" s="1346"/>
      <c r="Z25" s="1346"/>
      <c r="AA25" s="1346"/>
      <c r="AB25" s="1346"/>
      <c r="AC25" s="1392"/>
      <c r="AD25" s="1392"/>
      <c r="AE25" s="1393"/>
      <c r="AF25" s="1391"/>
      <c r="AG25" s="1346"/>
      <c r="AH25" s="1346"/>
      <c r="AI25" s="1346"/>
      <c r="AJ25" s="1346"/>
      <c r="AK25" s="1346"/>
      <c r="AL25" s="1346"/>
      <c r="AM25" s="1392"/>
      <c r="AN25" s="1392"/>
      <c r="AO25" s="1392"/>
      <c r="AP25" s="1392"/>
      <c r="AQ25" s="1392"/>
      <c r="AR25" s="1393"/>
      <c r="AS25" s="1346"/>
      <c r="AT25" s="1389"/>
      <c r="AU25" s="1346"/>
      <c r="AV25" s="1346"/>
      <c r="AW25" s="1504">
        <v>1</v>
      </c>
      <c r="AX25" s="1346"/>
      <c r="AY25" s="1346"/>
      <c r="AZ25" s="1346"/>
      <c r="BA25" s="1393"/>
      <c r="BB25" s="1346"/>
      <c r="BC25" s="1346"/>
      <c r="BD25" s="1346"/>
      <c r="BE25" s="1346"/>
      <c r="BF25" s="1346"/>
      <c r="BG25" s="1346"/>
      <c r="BH25" s="1346"/>
      <c r="BI25" s="1504">
        <v>1</v>
      </c>
      <c r="BJ25" s="1389"/>
      <c r="BK25" s="1346"/>
      <c r="BL25" s="1346"/>
      <c r="BM25" s="1346"/>
      <c r="BN25" s="1346"/>
      <c r="BO25" s="1346">
        <v>1</v>
      </c>
      <c r="BP25" s="1346"/>
      <c r="BQ25" s="1346"/>
      <c r="BR25" s="1346"/>
      <c r="BS25" s="1346"/>
      <c r="BT25" s="1393"/>
      <c r="BU25" s="1391"/>
      <c r="BV25" s="1346"/>
      <c r="BW25" s="1346"/>
      <c r="BX25" s="1346">
        <v>1</v>
      </c>
      <c r="BY25" s="1346"/>
      <c r="BZ25" s="1346"/>
      <c r="CA25" s="1346"/>
      <c r="CB25" s="1346"/>
      <c r="CC25" s="1346"/>
      <c r="CD25" s="1346"/>
      <c r="CE25" s="1346"/>
      <c r="CF25" s="1346"/>
      <c r="CG25" s="1346"/>
      <c r="CH25" s="1346"/>
      <c r="CI25" s="1393"/>
      <c r="CJ25" s="1429">
        <v>1</v>
      </c>
      <c r="CK25" s="1346"/>
      <c r="CL25" s="1346"/>
      <c r="CM25" s="1392">
        <v>1</v>
      </c>
      <c r="CN25" s="1504">
        <v>1</v>
      </c>
      <c r="CO25" s="1346"/>
      <c r="CP25" s="1346"/>
      <c r="CQ25" s="1346"/>
      <c r="CR25" s="1346"/>
      <c r="CS25" s="1346"/>
      <c r="CT25" s="1346"/>
      <c r="CU25" s="1346"/>
      <c r="CV25" s="1504"/>
      <c r="CW25" s="1346"/>
      <c r="CX25" s="1346">
        <v>1</v>
      </c>
      <c r="CY25" s="1346"/>
      <c r="CZ25" s="1346"/>
      <c r="DA25" s="1504"/>
      <c r="DB25" s="1391"/>
      <c r="DC25" s="1346"/>
      <c r="DD25" s="1346"/>
      <c r="DE25" s="1346">
        <v>1</v>
      </c>
      <c r="DF25" s="1346"/>
      <c r="DG25" s="1346"/>
      <c r="DH25" s="1346"/>
      <c r="DI25" s="1392"/>
      <c r="DJ25" s="1392"/>
      <c r="DK25" s="1392"/>
      <c r="DL25" s="1392"/>
      <c r="DM25" s="1392"/>
      <c r="DN25" s="1392"/>
      <c r="DO25" s="1393"/>
      <c r="DP25" s="1391"/>
      <c r="DQ25" s="1346"/>
      <c r="DR25" s="1346"/>
      <c r="DS25" s="1346"/>
      <c r="DT25" s="1346"/>
      <c r="DU25" s="1346"/>
      <c r="DV25" s="1346"/>
      <c r="DW25" s="1346"/>
      <c r="DX25" s="1346"/>
      <c r="DY25" s="1346"/>
      <c r="DZ25" s="1346"/>
      <c r="EA25" s="1346"/>
      <c r="EB25" s="1391"/>
      <c r="EC25" s="1389"/>
      <c r="ED25" s="1346"/>
      <c r="EE25" s="1504">
        <v>1</v>
      </c>
      <c r="EF25" s="1346"/>
      <c r="EG25" s="1346"/>
      <c r="EH25" s="1346"/>
      <c r="EI25" s="1346"/>
      <c r="EJ25" s="1346"/>
      <c r="EK25" s="1346"/>
      <c r="EL25" s="1392"/>
      <c r="EM25" s="1346"/>
      <c r="EN25" s="1346"/>
      <c r="EO25" s="1504"/>
      <c r="EP25" s="1346"/>
      <c r="EQ25" s="1346"/>
      <c r="ER25" s="1346"/>
      <c r="ES25" s="1392"/>
      <c r="ET25" s="1392"/>
      <c r="EU25" s="1392"/>
      <c r="EV25" s="1346"/>
      <c r="EW25" s="1346"/>
      <c r="EX25" s="1346"/>
      <c r="EY25" s="218">
        <f t="shared" si="0"/>
        <v>6</v>
      </c>
      <c r="EZ25" s="396">
        <f t="shared" si="1"/>
        <v>0</v>
      </c>
      <c r="FA25" s="396">
        <f t="shared" si="2"/>
        <v>0</v>
      </c>
      <c r="FB25" s="396">
        <f t="shared" si="3"/>
        <v>5</v>
      </c>
      <c r="FC25" s="396"/>
      <c r="FD25" s="396">
        <f t="shared" si="4"/>
        <v>0</v>
      </c>
      <c r="FE25" s="1291">
        <f t="shared" si="5"/>
        <v>6</v>
      </c>
      <c r="FF25" s="1347" t="str">
        <f t="shared" si="6"/>
        <v/>
      </c>
      <c r="FG25" s="1347" t="str">
        <f t="shared" si="7"/>
        <v/>
      </c>
      <c r="FH25" s="1347">
        <f t="shared" si="8"/>
        <v>1</v>
      </c>
      <c r="FI25" s="1347" t="str">
        <f t="shared" si="9"/>
        <v/>
      </c>
      <c r="FJ25" s="1347" t="str">
        <f t="shared" si="10"/>
        <v/>
      </c>
      <c r="FK25" s="1347" t="str">
        <f t="shared" si="11"/>
        <v/>
      </c>
      <c r="FL25" s="1347" t="str">
        <f t="shared" si="12"/>
        <v/>
      </c>
      <c r="FM25" s="1347" t="str">
        <f t="shared" si="13"/>
        <v/>
      </c>
      <c r="FN25" s="1347" t="str">
        <f t="shared" si="14"/>
        <v/>
      </c>
      <c r="FO25" s="1347" t="str">
        <f t="shared" si="15"/>
        <v/>
      </c>
      <c r="FP25" s="1347" t="str">
        <f t="shared" si="16"/>
        <v/>
      </c>
    </row>
    <row r="26" spans="1:172" ht="16.5" thickBot="1" x14ac:dyDescent="0.3">
      <c r="A26" s="1338">
        <v>23</v>
      </c>
      <c r="B26" s="1152" t="s">
        <v>1787</v>
      </c>
      <c r="C26" s="1288">
        <v>1</v>
      </c>
      <c r="D26" s="1288"/>
      <c r="E26" s="1288"/>
      <c r="F26" s="1346"/>
      <c r="G26" s="1400"/>
      <c r="H26" s="1346"/>
      <c r="I26" s="1346"/>
      <c r="J26" s="1346"/>
      <c r="K26" s="1346"/>
      <c r="L26" s="1346"/>
      <c r="M26" s="1346"/>
      <c r="N26" s="1346">
        <v>1</v>
      </c>
      <c r="O26" s="1346"/>
      <c r="P26" s="1393">
        <v>1</v>
      </c>
      <c r="Q26" s="1400"/>
      <c r="R26" s="1346"/>
      <c r="S26" s="1399"/>
      <c r="T26" s="1400">
        <v>1</v>
      </c>
      <c r="U26" s="1399"/>
      <c r="V26" s="1390">
        <v>1</v>
      </c>
      <c r="W26" s="1399">
        <v>1</v>
      </c>
      <c r="X26" s="1346"/>
      <c r="Y26" s="1346">
        <v>1</v>
      </c>
      <c r="Z26" s="1346"/>
      <c r="AA26" s="1346"/>
      <c r="AB26" s="1346"/>
      <c r="AC26" s="1392"/>
      <c r="AD26" s="1392"/>
      <c r="AE26" s="1393"/>
      <c r="AF26" s="1391"/>
      <c r="AG26" s="1346"/>
      <c r="AH26" s="1346"/>
      <c r="AI26" s="1346">
        <v>1</v>
      </c>
      <c r="AJ26" s="1346"/>
      <c r="AK26" s="1346"/>
      <c r="AL26" s="1346">
        <v>1</v>
      </c>
      <c r="AM26" s="1392"/>
      <c r="AN26" s="1392"/>
      <c r="AO26" s="1410">
        <v>1</v>
      </c>
      <c r="AP26" s="1392"/>
      <c r="AQ26" s="1392"/>
      <c r="AR26" s="1393"/>
      <c r="AS26" s="1346"/>
      <c r="AT26" s="1389">
        <v>1</v>
      </c>
      <c r="AU26" s="1346">
        <v>1</v>
      </c>
      <c r="AV26" s="1346"/>
      <c r="AW26" s="1504">
        <v>1</v>
      </c>
      <c r="AX26" s="1346"/>
      <c r="AY26" s="1346"/>
      <c r="AZ26" s="1346"/>
      <c r="BA26" s="1393"/>
      <c r="BB26" s="1391">
        <v>1</v>
      </c>
      <c r="BC26" s="1346"/>
      <c r="BD26" s="1346"/>
      <c r="BE26" s="1346"/>
      <c r="BF26" s="1346">
        <v>1</v>
      </c>
      <c r="BG26" s="1346">
        <v>1</v>
      </c>
      <c r="BH26" s="1346"/>
      <c r="BI26" s="1504">
        <v>1</v>
      </c>
      <c r="BJ26" s="1389">
        <v>1</v>
      </c>
      <c r="BK26" s="1346">
        <v>1</v>
      </c>
      <c r="BL26" s="1346"/>
      <c r="BM26" s="1346">
        <v>1</v>
      </c>
      <c r="BN26" s="1346"/>
      <c r="BO26" s="1346"/>
      <c r="BP26" s="1346"/>
      <c r="BQ26" s="1346">
        <v>1</v>
      </c>
      <c r="BR26" s="1346">
        <v>1</v>
      </c>
      <c r="BS26" s="1346">
        <v>1</v>
      </c>
      <c r="BT26" s="1393">
        <v>1</v>
      </c>
      <c r="BU26" s="1391">
        <v>1</v>
      </c>
      <c r="BV26" s="1346">
        <v>1</v>
      </c>
      <c r="BW26" s="1346"/>
      <c r="BX26" s="1346"/>
      <c r="BY26" s="1346"/>
      <c r="BZ26" s="1346">
        <v>1</v>
      </c>
      <c r="CA26" s="1346"/>
      <c r="CB26" s="1346"/>
      <c r="CC26" s="1346">
        <v>1</v>
      </c>
      <c r="CD26" s="1346"/>
      <c r="CE26" s="1346"/>
      <c r="CF26" s="1346"/>
      <c r="CG26" s="1346"/>
      <c r="CH26" s="1394"/>
      <c r="CI26" s="1410">
        <v>1</v>
      </c>
      <c r="CJ26" s="1391"/>
      <c r="CK26" s="1346"/>
      <c r="CL26" s="1346"/>
      <c r="CM26" s="1392"/>
      <c r="CN26" s="1504">
        <v>1</v>
      </c>
      <c r="CO26" s="1346"/>
      <c r="CP26" s="1346">
        <v>1</v>
      </c>
      <c r="CQ26" s="1346">
        <v>1</v>
      </c>
      <c r="CR26" s="1346">
        <v>1</v>
      </c>
      <c r="CS26" s="1346"/>
      <c r="CT26" s="1346"/>
      <c r="CU26" s="1346"/>
      <c r="CV26" s="1504">
        <v>1</v>
      </c>
      <c r="CW26" s="1346">
        <v>1</v>
      </c>
      <c r="CX26" s="1346"/>
      <c r="CY26" s="1346"/>
      <c r="CZ26" s="1346"/>
      <c r="DA26" s="1504"/>
      <c r="DB26" s="1391"/>
      <c r="DC26" s="1346"/>
      <c r="DD26" s="1346">
        <v>1</v>
      </c>
      <c r="DE26" s="1346"/>
      <c r="DF26" s="1346"/>
      <c r="DG26" s="1346"/>
      <c r="DH26" s="1346"/>
      <c r="DI26" s="1392"/>
      <c r="DJ26" s="1392"/>
      <c r="DK26" s="1392"/>
      <c r="DL26" s="1392"/>
      <c r="DM26" s="1392"/>
      <c r="DN26" s="1392"/>
      <c r="DO26" s="1393"/>
      <c r="DP26" s="1391"/>
      <c r="DQ26" s="1346"/>
      <c r="DR26" s="1346"/>
      <c r="DS26" s="1346"/>
      <c r="DT26" s="1346"/>
      <c r="DU26" s="1346">
        <v>1</v>
      </c>
      <c r="DV26" s="1346"/>
      <c r="DW26" s="1346"/>
      <c r="DX26" s="1346"/>
      <c r="DY26" s="1346"/>
      <c r="DZ26" s="1346"/>
      <c r="EA26" s="1390">
        <v>1</v>
      </c>
      <c r="EB26" s="1391"/>
      <c r="EC26" s="1389"/>
      <c r="ED26" s="1346"/>
      <c r="EE26" s="1504"/>
      <c r="EF26" s="1346"/>
      <c r="EG26" s="1390">
        <v>1</v>
      </c>
      <c r="EH26" s="1346"/>
      <c r="EI26" s="1346"/>
      <c r="EJ26" s="1346"/>
      <c r="EK26" s="1346"/>
      <c r="EL26" s="1392"/>
      <c r="EM26" s="1346"/>
      <c r="EN26" s="1346"/>
      <c r="EO26" s="1504"/>
      <c r="EP26" s="1346"/>
      <c r="EQ26" s="1390">
        <v>1</v>
      </c>
      <c r="ER26" s="1346"/>
      <c r="ES26" s="1392"/>
      <c r="ET26" s="1392"/>
      <c r="EU26" s="1392"/>
      <c r="EV26" s="1346"/>
      <c r="EW26" s="1346"/>
      <c r="EX26" s="1346"/>
      <c r="EY26" s="218">
        <f t="shared" si="0"/>
        <v>1</v>
      </c>
      <c r="EZ26" s="396">
        <f t="shared" si="1"/>
        <v>6</v>
      </c>
      <c r="FA26" s="396">
        <f t="shared" si="2"/>
        <v>17</v>
      </c>
      <c r="FB26" s="396">
        <f t="shared" si="3"/>
        <v>5</v>
      </c>
      <c r="FC26" s="396"/>
      <c r="FD26" s="396">
        <f t="shared" si="4"/>
        <v>11</v>
      </c>
      <c r="FE26" s="1291">
        <f t="shared" si="5"/>
        <v>35</v>
      </c>
      <c r="FF26" s="1347" t="str">
        <f t="shared" si="6"/>
        <v/>
      </c>
      <c r="FG26" s="1347" t="str">
        <f t="shared" si="7"/>
        <v/>
      </c>
      <c r="FH26" s="1347" t="str">
        <f t="shared" si="8"/>
        <v/>
      </c>
      <c r="FI26" s="1347" t="str">
        <f t="shared" si="9"/>
        <v/>
      </c>
      <c r="FJ26" s="1347" t="str">
        <f t="shared" si="10"/>
        <v/>
      </c>
      <c r="FK26" s="1347">
        <f t="shared" si="11"/>
        <v>1</v>
      </c>
      <c r="FL26" s="1347" t="str">
        <f t="shared" si="12"/>
        <v/>
      </c>
      <c r="FM26" s="1347" t="str">
        <f t="shared" si="13"/>
        <v/>
      </c>
      <c r="FN26" s="1347" t="str">
        <f t="shared" si="14"/>
        <v/>
      </c>
      <c r="FO26" s="1347" t="str">
        <f t="shared" si="15"/>
        <v/>
      </c>
      <c r="FP26" s="1347" t="str">
        <f t="shared" si="16"/>
        <v/>
      </c>
    </row>
    <row r="27" spans="1:172" ht="16.5" thickBot="1" x14ac:dyDescent="0.3">
      <c r="A27" s="1338">
        <v>24</v>
      </c>
      <c r="B27" s="1152" t="s">
        <v>1582</v>
      </c>
      <c r="C27" s="1288"/>
      <c r="D27" s="1288">
        <v>1</v>
      </c>
      <c r="E27" s="1288"/>
      <c r="F27" s="1346"/>
      <c r="G27" s="1400"/>
      <c r="H27" s="1346">
        <v>1</v>
      </c>
      <c r="I27" s="1346"/>
      <c r="J27" s="1346"/>
      <c r="K27" s="1346"/>
      <c r="L27" s="1346"/>
      <c r="M27" s="1346"/>
      <c r="N27" s="1346">
        <v>1</v>
      </c>
      <c r="O27" s="1346"/>
      <c r="P27" s="1393"/>
      <c r="Q27" s="1400"/>
      <c r="R27" s="1346"/>
      <c r="S27" s="1399"/>
      <c r="T27" s="1400"/>
      <c r="U27" s="1399"/>
      <c r="V27" s="1346"/>
      <c r="W27" s="1399"/>
      <c r="X27" s="1346"/>
      <c r="Y27" s="1346"/>
      <c r="Z27" s="1346"/>
      <c r="AA27" s="1346"/>
      <c r="AB27" s="1346"/>
      <c r="AC27" s="1392"/>
      <c r="AD27" s="1392"/>
      <c r="AE27" s="1393"/>
      <c r="AF27" s="1391"/>
      <c r="AG27" s="1346">
        <v>1</v>
      </c>
      <c r="AH27" s="1346"/>
      <c r="AI27" s="1346"/>
      <c r="AJ27" s="1346">
        <v>1</v>
      </c>
      <c r="AK27" s="1346"/>
      <c r="AL27" s="1346"/>
      <c r="AM27" s="1392"/>
      <c r="AN27" s="1392"/>
      <c r="AO27" s="1392"/>
      <c r="AP27" s="1392"/>
      <c r="AQ27" s="1392"/>
      <c r="AR27" s="1393"/>
      <c r="AS27" s="1346"/>
      <c r="AT27" s="1389"/>
      <c r="AU27" s="1346"/>
      <c r="AV27" s="1346"/>
      <c r="AW27" s="1504"/>
      <c r="AX27" s="1346"/>
      <c r="AY27" s="1346"/>
      <c r="AZ27" s="1346"/>
      <c r="BA27" s="1393"/>
      <c r="BB27" s="1391"/>
      <c r="BC27" s="1346"/>
      <c r="BD27" s="1346"/>
      <c r="BE27" s="1346"/>
      <c r="BF27" s="1346"/>
      <c r="BG27" s="1346"/>
      <c r="BH27" s="1346"/>
      <c r="BI27" s="1504">
        <v>1</v>
      </c>
      <c r="BJ27" s="1389"/>
      <c r="BK27" s="1346"/>
      <c r="BL27" s="1346"/>
      <c r="BM27" s="1346"/>
      <c r="BN27" s="1346"/>
      <c r="BO27" s="1346"/>
      <c r="BP27" s="1346"/>
      <c r="BQ27" s="1346"/>
      <c r="BR27" s="1346"/>
      <c r="BS27" s="1346"/>
      <c r="BT27" s="1393"/>
      <c r="BU27" s="1391"/>
      <c r="BV27" s="1346"/>
      <c r="BW27" s="1346"/>
      <c r="BX27" s="1346"/>
      <c r="BY27" s="1346"/>
      <c r="BZ27" s="1346"/>
      <c r="CA27" s="1346"/>
      <c r="CB27" s="1346"/>
      <c r="CC27" s="1346"/>
      <c r="CD27" s="1346">
        <v>1</v>
      </c>
      <c r="CE27" s="1346"/>
      <c r="CF27" s="1346"/>
      <c r="CG27" s="1346"/>
      <c r="CH27" s="1394"/>
      <c r="CI27" s="1346"/>
      <c r="CJ27" s="1391">
        <v>1</v>
      </c>
      <c r="CK27" s="1346"/>
      <c r="CL27" s="1346"/>
      <c r="CM27" s="1392"/>
      <c r="CN27" s="1504">
        <v>1</v>
      </c>
      <c r="CO27" s="1346"/>
      <c r="CP27" s="1346"/>
      <c r="CQ27" s="1346"/>
      <c r="CR27" s="1346"/>
      <c r="CS27" s="1346"/>
      <c r="CT27" s="1346">
        <v>1</v>
      </c>
      <c r="CU27" s="1346"/>
      <c r="CV27" s="1504"/>
      <c r="CW27" s="1346"/>
      <c r="CX27" s="1346"/>
      <c r="CY27" s="1346"/>
      <c r="CZ27" s="1392"/>
      <c r="DA27" s="1504"/>
      <c r="DB27" s="1391">
        <v>1</v>
      </c>
      <c r="DC27" s="1346"/>
      <c r="DD27" s="1346"/>
      <c r="DE27" s="1346"/>
      <c r="DF27" s="1346"/>
      <c r="DG27" s="1346"/>
      <c r="DH27" s="1346">
        <v>1</v>
      </c>
      <c r="DI27" s="1392"/>
      <c r="DJ27" s="1392"/>
      <c r="DK27" s="1392"/>
      <c r="DL27" s="1392"/>
      <c r="DM27" s="1392"/>
      <c r="DN27" s="1392"/>
      <c r="DO27" s="1393"/>
      <c r="DP27" s="1391"/>
      <c r="DQ27" s="1346"/>
      <c r="DR27" s="1346"/>
      <c r="DS27" s="1346"/>
      <c r="DT27" s="1346"/>
      <c r="DU27" s="1346"/>
      <c r="DV27" s="1346"/>
      <c r="DW27" s="1346"/>
      <c r="DX27" s="1346"/>
      <c r="DY27" s="1346"/>
      <c r="DZ27" s="1346"/>
      <c r="EA27" s="1346"/>
      <c r="EB27" s="1391"/>
      <c r="EC27" s="1389"/>
      <c r="ED27" s="1346"/>
      <c r="EE27" s="1504">
        <v>1</v>
      </c>
      <c r="EF27" s="1346"/>
      <c r="EG27" s="1346"/>
      <c r="EH27" s="1346">
        <v>1</v>
      </c>
      <c r="EI27" s="1346"/>
      <c r="EJ27" s="1346"/>
      <c r="EK27" s="1346"/>
      <c r="EL27" s="1392"/>
      <c r="EM27" s="1346"/>
      <c r="EN27" s="1392"/>
      <c r="EO27" s="1504"/>
      <c r="EP27" s="1392">
        <v>1</v>
      </c>
      <c r="EQ27" s="1392"/>
      <c r="ER27" s="1392"/>
      <c r="ES27" s="1392"/>
      <c r="ET27" s="1392"/>
      <c r="EU27" s="1392"/>
      <c r="EV27" s="1346"/>
      <c r="EW27" s="1346"/>
      <c r="EX27" s="1346"/>
      <c r="EY27" s="218">
        <f t="shared" si="0"/>
        <v>12</v>
      </c>
      <c r="EZ27" s="396">
        <f t="shared" si="1"/>
        <v>0</v>
      </c>
      <c r="FA27" s="396">
        <f t="shared" si="2"/>
        <v>0</v>
      </c>
      <c r="FB27" s="396">
        <f t="shared" si="3"/>
        <v>3</v>
      </c>
      <c r="FC27" s="396"/>
      <c r="FD27" s="396">
        <f t="shared" si="4"/>
        <v>0</v>
      </c>
      <c r="FE27" s="1291">
        <f t="shared" si="5"/>
        <v>12</v>
      </c>
      <c r="FF27" s="1347" t="str">
        <f t="shared" si="6"/>
        <v/>
      </c>
      <c r="FG27" s="1347" t="str">
        <f t="shared" si="7"/>
        <v/>
      </c>
      <c r="FH27" s="1347" t="str">
        <f t="shared" si="8"/>
        <v/>
      </c>
      <c r="FI27" s="1347">
        <f t="shared" si="9"/>
        <v>1</v>
      </c>
      <c r="FJ27" s="1347" t="str">
        <f t="shared" si="10"/>
        <v/>
      </c>
      <c r="FK27" s="1347" t="str">
        <f t="shared" si="11"/>
        <v/>
      </c>
      <c r="FL27" s="1347" t="str">
        <f t="shared" si="12"/>
        <v/>
      </c>
      <c r="FM27" s="1347" t="str">
        <f t="shared" si="13"/>
        <v/>
      </c>
      <c r="FN27" s="1347" t="str">
        <f t="shared" si="14"/>
        <v/>
      </c>
      <c r="FO27" s="1347" t="str">
        <f t="shared" si="15"/>
        <v/>
      </c>
      <c r="FP27" s="1347" t="str">
        <f t="shared" si="16"/>
        <v/>
      </c>
    </row>
    <row r="28" spans="1:172" ht="16.5" thickBot="1" x14ac:dyDescent="0.3">
      <c r="A28" s="1338">
        <v>25</v>
      </c>
      <c r="B28" s="1343" t="s">
        <v>1948</v>
      </c>
      <c r="C28" s="1288"/>
      <c r="D28" s="1288"/>
      <c r="E28" s="1288"/>
      <c r="F28" s="1346"/>
      <c r="G28" s="1400"/>
      <c r="H28" s="1346"/>
      <c r="I28" s="1346"/>
      <c r="J28" s="1346"/>
      <c r="K28" s="1346"/>
      <c r="L28" s="1346"/>
      <c r="M28" s="1346"/>
      <c r="N28" s="1346"/>
      <c r="O28" s="1346"/>
      <c r="P28" s="1393"/>
      <c r="Q28" s="1400"/>
      <c r="R28" s="1346"/>
      <c r="S28" s="1399"/>
      <c r="T28" s="1400"/>
      <c r="U28" s="1399"/>
      <c r="V28" s="1346"/>
      <c r="W28" s="1399"/>
      <c r="X28" s="1346"/>
      <c r="Y28" s="1346"/>
      <c r="Z28" s="1346"/>
      <c r="AA28" s="1346"/>
      <c r="AB28" s="1346"/>
      <c r="AC28" s="1392"/>
      <c r="AD28" s="1392"/>
      <c r="AE28" s="1393"/>
      <c r="AF28" s="1391"/>
      <c r="AG28" s="1346">
        <v>1</v>
      </c>
      <c r="AH28" s="1346"/>
      <c r="AI28" s="1346"/>
      <c r="AJ28" s="1346">
        <v>1</v>
      </c>
      <c r="AK28" s="1346"/>
      <c r="AL28" s="1346"/>
      <c r="AM28" s="1392"/>
      <c r="AN28" s="1392"/>
      <c r="AO28" s="1392"/>
      <c r="AP28" s="1392">
        <v>1</v>
      </c>
      <c r="AQ28" s="1392"/>
      <c r="AR28" s="1393"/>
      <c r="AS28" s="1346"/>
      <c r="AT28" s="1389"/>
      <c r="AU28" s="1346"/>
      <c r="AV28" s="1346"/>
      <c r="AW28" s="1504"/>
      <c r="AX28" s="1346"/>
      <c r="AY28" s="1390">
        <v>1</v>
      </c>
      <c r="AZ28" s="1346"/>
      <c r="BA28" s="1393"/>
      <c r="BB28" s="1391"/>
      <c r="BC28" s="1346"/>
      <c r="BD28" s="1346"/>
      <c r="BE28" s="1346"/>
      <c r="BF28" s="1346"/>
      <c r="BG28" s="1346"/>
      <c r="BH28" s="1346"/>
      <c r="BI28" s="1504">
        <v>1</v>
      </c>
      <c r="BJ28" s="1389"/>
      <c r="BK28" s="1346"/>
      <c r="BL28" s="1346">
        <v>1</v>
      </c>
      <c r="BM28" s="1346"/>
      <c r="BN28" s="1346"/>
      <c r="BO28" s="1346"/>
      <c r="BP28" s="1346"/>
      <c r="BQ28" s="1346"/>
      <c r="BR28" s="1346"/>
      <c r="BS28" s="1346"/>
      <c r="BT28" s="1393"/>
      <c r="BU28" s="1391"/>
      <c r="BV28" s="1346"/>
      <c r="BW28" s="1346"/>
      <c r="BX28" s="1346"/>
      <c r="BY28" s="1346"/>
      <c r="BZ28" s="1346"/>
      <c r="CA28" s="1346">
        <v>1</v>
      </c>
      <c r="CB28" s="1346"/>
      <c r="CC28" s="1346"/>
      <c r="CD28" s="1346"/>
      <c r="CE28" s="1346"/>
      <c r="CF28" s="1346"/>
      <c r="CG28" s="1346"/>
      <c r="CH28" s="1394"/>
      <c r="CI28" s="1346"/>
      <c r="CJ28" s="1391"/>
      <c r="CK28" s="1346"/>
      <c r="CL28" s="1346"/>
      <c r="CM28" s="1392"/>
      <c r="CN28" s="1504"/>
      <c r="CO28" s="1346"/>
      <c r="CP28" s="1346"/>
      <c r="CQ28" s="1346"/>
      <c r="CR28" s="1346"/>
      <c r="CS28" s="1346"/>
      <c r="CT28" s="1346"/>
      <c r="CU28" s="1346"/>
      <c r="CV28" s="1504"/>
      <c r="CW28" s="1346"/>
      <c r="CX28" s="1346"/>
      <c r="CY28" s="1346"/>
      <c r="CZ28" s="1392"/>
      <c r="DA28" s="1504"/>
      <c r="DB28" s="1391"/>
      <c r="DC28" s="1346"/>
      <c r="DD28" s="1346"/>
      <c r="DE28" s="1346"/>
      <c r="DF28" s="1346"/>
      <c r="DG28" s="1346"/>
      <c r="DH28" s="1346"/>
      <c r="DI28" s="1392"/>
      <c r="DJ28" s="1392"/>
      <c r="DK28" s="1392"/>
      <c r="DL28" s="1392"/>
      <c r="DM28" s="1392"/>
      <c r="DN28" s="1392"/>
      <c r="DO28" s="1393"/>
      <c r="DP28" s="1391"/>
      <c r="DQ28" s="1346"/>
      <c r="DR28" s="1346"/>
      <c r="DS28" s="1346"/>
      <c r="DT28" s="1346"/>
      <c r="DU28" s="1346"/>
      <c r="DV28" s="1346">
        <v>1</v>
      </c>
      <c r="DW28" s="1346"/>
      <c r="DX28" s="1346"/>
      <c r="DY28" s="1346"/>
      <c r="DZ28" s="1346"/>
      <c r="EA28" s="1346"/>
      <c r="EB28" s="1391"/>
      <c r="EC28" s="1389"/>
      <c r="ED28" s="1346"/>
      <c r="EE28" s="1504">
        <v>1</v>
      </c>
      <c r="EF28" s="1346"/>
      <c r="EG28" s="1346"/>
      <c r="EH28" s="1346"/>
      <c r="EI28" s="1346"/>
      <c r="EJ28" s="1346"/>
      <c r="EK28" s="1346"/>
      <c r="EL28" s="1392"/>
      <c r="EM28" s="1346"/>
      <c r="EN28" s="1392"/>
      <c r="EO28" s="1504"/>
      <c r="EP28" s="1392"/>
      <c r="EQ28" s="1392"/>
      <c r="ER28" s="1392"/>
      <c r="ES28" s="1392"/>
      <c r="ET28" s="1392"/>
      <c r="EU28" s="1392"/>
      <c r="EV28" s="1346"/>
      <c r="EW28" s="1346"/>
      <c r="EX28" s="1346"/>
      <c r="EY28" s="218">
        <f t="shared" si="0"/>
        <v>6</v>
      </c>
      <c r="EZ28" s="396">
        <f t="shared" si="1"/>
        <v>0</v>
      </c>
      <c r="FA28" s="396">
        <f t="shared" si="2"/>
        <v>1</v>
      </c>
      <c r="FB28" s="396">
        <f t="shared" si="3"/>
        <v>2</v>
      </c>
      <c r="FC28" s="396"/>
      <c r="FD28" s="396">
        <f t="shared" si="4"/>
        <v>0</v>
      </c>
      <c r="FE28" s="1291">
        <f>SUM(EY28+EZ28+FA28+FC28+FD28)</f>
        <v>7</v>
      </c>
      <c r="FF28" s="1347" t="str">
        <f>IF(FE28=0,1,"")</f>
        <v/>
      </c>
      <c r="FG28" s="1347" t="str">
        <f>IF((FE28&gt;0)*AND(FE28&lt;6),1,"")</f>
        <v/>
      </c>
      <c r="FH28" s="1347">
        <f>IF((FE28&gt;5)*AND(FE28&lt;11),1,"")</f>
        <v>1</v>
      </c>
      <c r="FI28" s="1347" t="str">
        <f>IF((FE28&gt;10)*AND(FE28&lt;21),1,"")</f>
        <v/>
      </c>
      <c r="FJ28" s="1347" t="str">
        <f>IF((FE28&gt;20)*AND(FE28&lt;31),1,"")</f>
        <v/>
      </c>
      <c r="FK28" s="1347" t="str">
        <f>IF((FE28&gt;30)*AND(FE28&lt;41),1,"")</f>
        <v/>
      </c>
      <c r="FL28" s="1347" t="str">
        <f>IF((FE28&gt;40)*AND(FE28&lt;51),1,"")</f>
        <v/>
      </c>
      <c r="FM28" s="1347" t="str">
        <f>IF((FE28&gt;50)*AND(FE28&lt;61),1,"")</f>
        <v/>
      </c>
      <c r="FN28" s="1347" t="str">
        <f>IF((FE28&gt;60)*AND(FE28&lt;71),1,"")</f>
        <v/>
      </c>
      <c r="FO28" s="1347" t="str">
        <f>IF((FE28&gt;70)*AND(FE28&lt;81),1,"")</f>
        <v/>
      </c>
      <c r="FP28" s="1347" t="str">
        <f>IF((FE28&gt;80)*AND(FE28&lt;91),1,"")</f>
        <v/>
      </c>
    </row>
    <row r="29" spans="1:172" ht="16.5" thickBot="1" x14ac:dyDescent="0.3">
      <c r="A29" s="1338">
        <v>26</v>
      </c>
      <c r="B29" s="1152" t="s">
        <v>1666</v>
      </c>
      <c r="C29" s="1288"/>
      <c r="D29" s="1288"/>
      <c r="E29" s="1288"/>
      <c r="F29" s="1346"/>
      <c r="G29" s="1400"/>
      <c r="H29" s="1346">
        <v>1</v>
      </c>
      <c r="I29" s="1346"/>
      <c r="J29" s="1346"/>
      <c r="K29" s="1346"/>
      <c r="L29" s="1346"/>
      <c r="M29" s="1346"/>
      <c r="N29" s="1346">
        <v>1</v>
      </c>
      <c r="O29" s="1346"/>
      <c r="P29" s="1393"/>
      <c r="Q29" s="1400"/>
      <c r="R29" s="1346"/>
      <c r="S29" s="1399"/>
      <c r="T29" s="1400"/>
      <c r="U29" s="1399"/>
      <c r="V29" s="1346"/>
      <c r="W29" s="1399"/>
      <c r="X29" s="1346"/>
      <c r="Y29" s="1346"/>
      <c r="Z29" s="1346"/>
      <c r="AA29" s="1346"/>
      <c r="AB29" s="1346"/>
      <c r="AC29" s="1392"/>
      <c r="AD29" s="1392"/>
      <c r="AE29" s="1393"/>
      <c r="AF29" s="1391"/>
      <c r="AG29" s="1346"/>
      <c r="AH29" s="1346"/>
      <c r="AI29" s="1346"/>
      <c r="AJ29" s="1346"/>
      <c r="AK29" s="1346"/>
      <c r="AL29" s="1346"/>
      <c r="AM29" s="1392"/>
      <c r="AN29" s="1392"/>
      <c r="AO29" s="1392"/>
      <c r="AP29" s="1392"/>
      <c r="AQ29" s="1392"/>
      <c r="AR29" s="1393">
        <v>1</v>
      </c>
      <c r="AS29" s="1346"/>
      <c r="AT29" s="1389"/>
      <c r="AU29" s="1346"/>
      <c r="AV29" s="1346"/>
      <c r="AW29" s="1504"/>
      <c r="AX29" s="1346"/>
      <c r="AY29" s="1346"/>
      <c r="AZ29" s="1346"/>
      <c r="BA29" s="1393"/>
      <c r="BB29" s="1346"/>
      <c r="BC29" s="1346"/>
      <c r="BD29" s="1346"/>
      <c r="BE29" s="1346"/>
      <c r="BF29" s="1346"/>
      <c r="BG29" s="1346"/>
      <c r="BH29" s="1346"/>
      <c r="BI29" s="1504">
        <v>1</v>
      </c>
      <c r="BJ29" s="1389"/>
      <c r="BK29" s="1346"/>
      <c r="BL29" s="1346"/>
      <c r="BM29" s="1346"/>
      <c r="BN29" s="1346"/>
      <c r="BO29" s="1346"/>
      <c r="BP29" s="1346"/>
      <c r="BQ29" s="1346"/>
      <c r="BR29" s="1346"/>
      <c r="BS29" s="1346"/>
      <c r="BT29" s="1393"/>
      <c r="BU29" s="1391"/>
      <c r="BV29" s="1346"/>
      <c r="BW29" s="1346"/>
      <c r="BX29" s="1346"/>
      <c r="BY29" s="1346"/>
      <c r="BZ29" s="1346"/>
      <c r="CA29" s="1346"/>
      <c r="CB29" s="1346"/>
      <c r="CC29" s="1346"/>
      <c r="CD29" s="1346"/>
      <c r="CE29" s="1346"/>
      <c r="CF29" s="1346"/>
      <c r="CG29" s="1346"/>
      <c r="CH29" s="1394"/>
      <c r="CI29" s="1346"/>
      <c r="CJ29" s="1391"/>
      <c r="CK29" s="1346"/>
      <c r="CL29" s="1346"/>
      <c r="CM29" s="1392"/>
      <c r="CN29" s="1504"/>
      <c r="CO29" s="1346"/>
      <c r="CP29" s="1346"/>
      <c r="CQ29" s="1346"/>
      <c r="CR29" s="1346"/>
      <c r="CS29" s="1346"/>
      <c r="CT29" s="1346"/>
      <c r="CU29" s="1346"/>
      <c r="CV29" s="1504"/>
      <c r="CW29" s="1346"/>
      <c r="CX29" s="1346"/>
      <c r="CY29" s="1346"/>
      <c r="CZ29" s="1346"/>
      <c r="DA29" s="1603"/>
      <c r="DB29" s="1391"/>
      <c r="DC29" s="1346"/>
      <c r="DD29" s="1346"/>
      <c r="DE29" s="1346"/>
      <c r="DF29" s="1346"/>
      <c r="DG29" s="1346"/>
      <c r="DH29" s="1346"/>
      <c r="DI29" s="1392"/>
      <c r="DJ29" s="1392"/>
      <c r="DK29" s="1392"/>
      <c r="DL29" s="1392"/>
      <c r="DM29" s="1392"/>
      <c r="DN29" s="1392"/>
      <c r="DO29" s="1393"/>
      <c r="DP29" s="1391"/>
      <c r="DQ29" s="1346"/>
      <c r="DR29" s="1346"/>
      <c r="DS29" s="1346"/>
      <c r="DT29" s="1346"/>
      <c r="DU29" s="1346"/>
      <c r="DV29" s="1346"/>
      <c r="DW29" s="1346"/>
      <c r="DX29" s="1346"/>
      <c r="DY29" s="1346"/>
      <c r="DZ29" s="1346"/>
      <c r="EA29" s="1346"/>
      <c r="EB29" s="1391"/>
      <c r="EC29" s="1389"/>
      <c r="ED29" s="1346"/>
      <c r="EE29" s="1504"/>
      <c r="EF29" s="1346"/>
      <c r="EG29" s="1346"/>
      <c r="EH29" s="1346"/>
      <c r="EI29" s="1346"/>
      <c r="EJ29" s="1346"/>
      <c r="EK29" s="1346"/>
      <c r="EL29" s="1392"/>
      <c r="EM29" s="1346"/>
      <c r="EN29" s="1392"/>
      <c r="EO29" s="1504"/>
      <c r="EP29" s="1392"/>
      <c r="EQ29" s="1392"/>
      <c r="ER29" s="1392"/>
      <c r="ES29" s="1392"/>
      <c r="ET29" s="1392"/>
      <c r="EU29" s="1392"/>
      <c r="EV29" s="1346"/>
      <c r="EW29" s="1346"/>
      <c r="EX29" s="1346"/>
      <c r="EY29" s="218">
        <f t="shared" si="0"/>
        <v>2</v>
      </c>
      <c r="EZ29" s="396">
        <f t="shared" si="1"/>
        <v>0</v>
      </c>
      <c r="FA29" s="396">
        <f t="shared" si="2"/>
        <v>1</v>
      </c>
      <c r="FB29" s="396">
        <f t="shared" si="3"/>
        <v>1</v>
      </c>
      <c r="FC29" s="396"/>
      <c r="FD29" s="396">
        <f t="shared" si="4"/>
        <v>0</v>
      </c>
      <c r="FE29" s="1291">
        <f t="shared" si="5"/>
        <v>3</v>
      </c>
      <c r="FF29" s="1347" t="str">
        <f t="shared" si="6"/>
        <v/>
      </c>
      <c r="FG29" s="1347">
        <f t="shared" si="7"/>
        <v>1</v>
      </c>
      <c r="FH29" s="1347" t="str">
        <f t="shared" si="8"/>
        <v/>
      </c>
      <c r="FI29" s="1347" t="str">
        <f t="shared" si="9"/>
        <v/>
      </c>
      <c r="FJ29" s="1347" t="str">
        <f t="shared" si="10"/>
        <v/>
      </c>
      <c r="FK29" s="1347" t="str">
        <f t="shared" si="11"/>
        <v/>
      </c>
      <c r="FL29" s="1347" t="str">
        <f t="shared" si="12"/>
        <v/>
      </c>
      <c r="FM29" s="1347" t="str">
        <f t="shared" si="13"/>
        <v/>
      </c>
      <c r="FN29" s="1347" t="str">
        <f t="shared" si="14"/>
        <v/>
      </c>
      <c r="FO29" s="1347" t="str">
        <f t="shared" si="15"/>
        <v/>
      </c>
      <c r="FP29" s="1347" t="str">
        <f t="shared" si="16"/>
        <v/>
      </c>
    </row>
    <row r="30" spans="1:172" ht="16.5" thickBot="1" x14ac:dyDescent="0.3">
      <c r="A30" s="1338">
        <v>27</v>
      </c>
      <c r="B30" s="1152" t="s">
        <v>892</v>
      </c>
      <c r="C30" s="1412"/>
      <c r="D30" s="1412"/>
      <c r="E30" s="1412"/>
      <c r="F30" s="1395">
        <v>1</v>
      </c>
      <c r="G30" s="1400"/>
      <c r="H30" s="1395"/>
      <c r="I30" s="1395"/>
      <c r="J30" s="1395"/>
      <c r="K30" s="1395"/>
      <c r="L30" s="1395"/>
      <c r="M30" s="1395"/>
      <c r="N30" s="1395"/>
      <c r="O30" s="1395"/>
      <c r="P30" s="1410">
        <v>1</v>
      </c>
      <c r="Q30" s="1400">
        <v>1</v>
      </c>
      <c r="R30" s="1395"/>
      <c r="S30" s="1395">
        <v>1</v>
      </c>
      <c r="T30" s="1400">
        <v>1</v>
      </c>
      <c r="U30" s="1395"/>
      <c r="V30" s="1395"/>
      <c r="W30" s="1395">
        <v>1</v>
      </c>
      <c r="X30" s="1395"/>
      <c r="Y30" s="1395"/>
      <c r="Z30" s="1395"/>
      <c r="AA30" s="1395"/>
      <c r="AB30" s="1395"/>
      <c r="AC30" s="1413">
        <v>1</v>
      </c>
      <c r="AD30" s="1413"/>
      <c r="AE30" s="1398"/>
      <c r="AF30" s="1414"/>
      <c r="AG30" s="1395"/>
      <c r="AH30" s="1395"/>
      <c r="AI30" s="1395"/>
      <c r="AJ30" s="1395"/>
      <c r="AK30" s="1395"/>
      <c r="AL30" s="1395"/>
      <c r="AM30" s="1395"/>
      <c r="AN30" s="1413"/>
      <c r="AO30" s="1413"/>
      <c r="AP30" s="1413"/>
      <c r="AQ30" s="1413"/>
      <c r="AR30" s="1398"/>
      <c r="AS30" s="1395"/>
      <c r="AT30" s="1395"/>
      <c r="AU30" s="1395"/>
      <c r="AV30" s="1395"/>
      <c r="AW30" s="1504">
        <v>1</v>
      </c>
      <c r="AX30" s="1395"/>
      <c r="AY30" s="1395"/>
      <c r="AZ30" s="1395"/>
      <c r="BA30" s="1398"/>
      <c r="BB30" s="1395"/>
      <c r="BC30" s="1395"/>
      <c r="BD30" s="1395"/>
      <c r="BE30" s="1395"/>
      <c r="BF30" s="1395"/>
      <c r="BG30" s="1395"/>
      <c r="BH30" s="1395"/>
      <c r="BI30" s="1504">
        <v>1</v>
      </c>
      <c r="BJ30" s="1395"/>
      <c r="BK30" s="1395"/>
      <c r="BL30" s="1395"/>
      <c r="BM30" s="1395"/>
      <c r="BN30" s="1395"/>
      <c r="BO30" s="1395">
        <v>1</v>
      </c>
      <c r="BP30" s="1395"/>
      <c r="BQ30" s="1395"/>
      <c r="BR30" s="1395"/>
      <c r="BS30" s="1395"/>
      <c r="BT30" s="1398"/>
      <c r="BU30" s="1414"/>
      <c r="BV30" s="1395"/>
      <c r="BW30" s="1395"/>
      <c r="BX30" s="1395"/>
      <c r="BY30" s="1395"/>
      <c r="BZ30" s="1395"/>
      <c r="CA30" s="1395">
        <v>1</v>
      </c>
      <c r="CB30" s="1395"/>
      <c r="CC30" s="1395"/>
      <c r="CD30" s="1395"/>
      <c r="CE30" s="1395"/>
      <c r="CF30" s="1395"/>
      <c r="CG30" s="1395"/>
      <c r="CH30" s="1395"/>
      <c r="CI30" s="1395"/>
      <c r="CJ30" s="1414">
        <v>1</v>
      </c>
      <c r="CK30" s="1395"/>
      <c r="CL30" s="1395"/>
      <c r="CM30" s="1395"/>
      <c r="CN30" s="1504"/>
      <c r="CO30" s="1395"/>
      <c r="CP30" s="1395"/>
      <c r="CQ30" s="1395"/>
      <c r="CR30" s="1395"/>
      <c r="CS30" s="1395"/>
      <c r="CT30" s="1395"/>
      <c r="CU30" s="1395"/>
      <c r="CV30" s="1504"/>
      <c r="CW30" s="1395"/>
      <c r="CX30" s="1395"/>
      <c r="CY30" s="1395"/>
      <c r="CZ30" s="1395"/>
      <c r="DA30" s="1603"/>
      <c r="DB30" s="1414"/>
      <c r="DC30" s="1395"/>
      <c r="DD30" s="1395"/>
      <c r="DE30" s="1395"/>
      <c r="DF30" s="1395"/>
      <c r="DG30" s="1395"/>
      <c r="DH30" s="1395"/>
      <c r="DI30" s="1395"/>
      <c r="DJ30" s="1395"/>
      <c r="DK30" s="1395"/>
      <c r="DL30" s="1395"/>
      <c r="DM30" s="1395"/>
      <c r="DN30" s="1395"/>
      <c r="DO30" s="1398"/>
      <c r="DP30" s="1414"/>
      <c r="DQ30" s="1395"/>
      <c r="DR30" s="1395"/>
      <c r="DS30" s="1395"/>
      <c r="DT30" s="1395"/>
      <c r="DU30" s="1395"/>
      <c r="DV30" s="1395"/>
      <c r="DW30" s="1395"/>
      <c r="DX30" s="1395"/>
      <c r="DY30" s="1395">
        <v>1</v>
      </c>
      <c r="DZ30" s="1395"/>
      <c r="EA30" s="1395"/>
      <c r="EB30" s="1414"/>
      <c r="EC30" s="1395"/>
      <c r="ED30" s="1395"/>
      <c r="EE30" s="1504">
        <v>1</v>
      </c>
      <c r="EF30" s="1395"/>
      <c r="EG30" s="1395"/>
      <c r="EH30" s="1395"/>
      <c r="EI30" s="1395"/>
      <c r="EJ30" s="1395"/>
      <c r="EK30" s="1395"/>
      <c r="EL30" s="1395"/>
      <c r="EM30" s="1395"/>
      <c r="EN30" s="1413"/>
      <c r="EO30" s="1504">
        <v>1</v>
      </c>
      <c r="EP30" s="1413"/>
      <c r="EQ30" s="1413"/>
      <c r="ER30" s="1413"/>
      <c r="ES30" s="1413"/>
      <c r="ET30" s="1413"/>
      <c r="EU30" s="1413"/>
      <c r="EV30" s="1395"/>
      <c r="EW30" s="1395"/>
      <c r="EX30" s="1395"/>
      <c r="EY30" s="218">
        <f t="shared" si="0"/>
        <v>5</v>
      </c>
      <c r="EZ30" s="396">
        <f t="shared" si="1"/>
        <v>0</v>
      </c>
      <c r="FA30" s="396">
        <f t="shared" si="2"/>
        <v>5</v>
      </c>
      <c r="FB30" s="396">
        <f t="shared" si="3"/>
        <v>5</v>
      </c>
      <c r="FC30" s="396"/>
      <c r="FD30" s="396">
        <f t="shared" si="4"/>
        <v>0</v>
      </c>
      <c r="FE30" s="1291">
        <f t="shared" si="5"/>
        <v>10</v>
      </c>
      <c r="FF30" s="1347" t="str">
        <f t="shared" si="6"/>
        <v/>
      </c>
      <c r="FG30" s="1347" t="str">
        <f t="shared" si="7"/>
        <v/>
      </c>
      <c r="FH30" s="1347">
        <f t="shared" si="8"/>
        <v>1</v>
      </c>
      <c r="FI30" s="1347" t="str">
        <f t="shared" si="9"/>
        <v/>
      </c>
      <c r="FJ30" s="1347" t="str">
        <f t="shared" si="10"/>
        <v/>
      </c>
      <c r="FK30" s="1347" t="str">
        <f t="shared" si="11"/>
        <v/>
      </c>
      <c r="FL30" s="1347" t="str">
        <f t="shared" si="12"/>
        <v/>
      </c>
      <c r="FM30" s="1347" t="str">
        <f t="shared" si="13"/>
        <v/>
      </c>
      <c r="FN30" s="1347" t="str">
        <f t="shared" si="14"/>
        <v/>
      </c>
      <c r="FO30" s="1347" t="str">
        <f t="shared" si="15"/>
        <v/>
      </c>
      <c r="FP30" s="1347" t="str">
        <f t="shared" si="16"/>
        <v/>
      </c>
    </row>
    <row r="31" spans="1:172" ht="16.5" thickBot="1" x14ac:dyDescent="0.3">
      <c r="A31" s="1338">
        <v>28</v>
      </c>
      <c r="B31" s="1152" t="s">
        <v>1088</v>
      </c>
      <c r="C31" s="1288"/>
      <c r="D31" s="1288"/>
      <c r="E31" s="1288"/>
      <c r="F31" s="1346"/>
      <c r="G31" s="1400"/>
      <c r="H31" s="1346"/>
      <c r="I31" s="1346"/>
      <c r="J31" s="1346"/>
      <c r="K31" s="1346"/>
      <c r="L31" s="1346"/>
      <c r="M31" s="1346"/>
      <c r="N31" s="1346"/>
      <c r="O31" s="1346"/>
      <c r="P31" s="1393"/>
      <c r="Q31" s="1400"/>
      <c r="R31" s="1346"/>
      <c r="S31" s="1346"/>
      <c r="T31" s="1400">
        <v>1</v>
      </c>
      <c r="U31" s="1346"/>
      <c r="V31" s="1346"/>
      <c r="W31" s="1346"/>
      <c r="X31" s="1346"/>
      <c r="Y31" s="1346"/>
      <c r="Z31" s="1346"/>
      <c r="AA31" s="1346"/>
      <c r="AB31" s="1346"/>
      <c r="AC31" s="1392"/>
      <c r="AD31" s="1392"/>
      <c r="AE31" s="1393"/>
      <c r="AF31" s="1391"/>
      <c r="AG31" s="1346"/>
      <c r="AH31" s="1346"/>
      <c r="AI31" s="1346"/>
      <c r="AJ31" s="1346"/>
      <c r="AK31" s="1346"/>
      <c r="AL31" s="1346"/>
      <c r="AM31" s="1392"/>
      <c r="AN31" s="1392"/>
      <c r="AO31" s="1392"/>
      <c r="AP31" s="1392"/>
      <c r="AQ31" s="1392"/>
      <c r="AR31" s="1393"/>
      <c r="AS31" s="1346"/>
      <c r="AT31" s="1389"/>
      <c r="AU31" s="1346"/>
      <c r="AV31" s="1346"/>
      <c r="AW31" s="1504">
        <v>1</v>
      </c>
      <c r="AX31" s="1346"/>
      <c r="AY31" s="1346"/>
      <c r="AZ31" s="1346"/>
      <c r="BA31" s="1393"/>
      <c r="BB31" s="1346"/>
      <c r="BC31" s="1346"/>
      <c r="BD31" s="1346"/>
      <c r="BE31" s="1346"/>
      <c r="BF31" s="1346"/>
      <c r="BG31" s="1346"/>
      <c r="BH31" s="1346"/>
      <c r="BI31" s="1504"/>
      <c r="BJ31" s="1389"/>
      <c r="BK31" s="1346"/>
      <c r="BL31" s="1346"/>
      <c r="BM31" s="1346"/>
      <c r="BN31" s="1346"/>
      <c r="BO31" s="1346"/>
      <c r="BP31" s="1346"/>
      <c r="BQ31" s="1346"/>
      <c r="BR31" s="1346"/>
      <c r="BS31" s="1346"/>
      <c r="BT31" s="1393"/>
      <c r="BU31" s="1391"/>
      <c r="BV31" s="1346"/>
      <c r="BW31" s="1346"/>
      <c r="BX31" s="1346"/>
      <c r="BY31" s="1346"/>
      <c r="BZ31" s="1346"/>
      <c r="CA31" s="1346"/>
      <c r="CB31" s="1346"/>
      <c r="CC31" s="1346"/>
      <c r="CD31" s="1346"/>
      <c r="CE31" s="1346"/>
      <c r="CF31" s="1346"/>
      <c r="CG31" s="1346"/>
      <c r="CH31" s="1346"/>
      <c r="CI31" s="1346"/>
      <c r="CJ31" s="1391"/>
      <c r="CK31" s="1346"/>
      <c r="CL31" s="1346"/>
      <c r="CM31" s="1392"/>
      <c r="CN31" s="1504"/>
      <c r="CO31" s="1346"/>
      <c r="CP31" s="1346"/>
      <c r="CQ31" s="1346"/>
      <c r="CR31" s="1346"/>
      <c r="CS31" s="1346"/>
      <c r="CT31" s="1346"/>
      <c r="CU31" s="1346"/>
      <c r="CV31" s="1504"/>
      <c r="CW31" s="1346"/>
      <c r="CX31" s="1346"/>
      <c r="CY31" s="1346"/>
      <c r="CZ31" s="1346"/>
      <c r="DA31" s="1504"/>
      <c r="DB31" s="1391"/>
      <c r="DC31" s="1346"/>
      <c r="DD31" s="1346"/>
      <c r="DE31" s="1346"/>
      <c r="DF31" s="1346"/>
      <c r="DG31" s="1346"/>
      <c r="DH31" s="1346"/>
      <c r="DI31" s="1392"/>
      <c r="DJ31" s="1392"/>
      <c r="DK31" s="1392"/>
      <c r="DL31" s="1392"/>
      <c r="DM31" s="1346"/>
      <c r="DN31" s="1346"/>
      <c r="DO31" s="1393"/>
      <c r="DP31" s="1391"/>
      <c r="DQ31" s="1346"/>
      <c r="DR31" s="1346"/>
      <c r="DS31" s="1346"/>
      <c r="DT31" s="1346"/>
      <c r="DU31" s="1346"/>
      <c r="DV31" s="1346"/>
      <c r="DW31" s="1346"/>
      <c r="DX31" s="1346"/>
      <c r="DY31" s="1346"/>
      <c r="DZ31" s="1346"/>
      <c r="EA31" s="1346"/>
      <c r="EB31" s="1391"/>
      <c r="EC31" s="1389"/>
      <c r="ED31" s="1346"/>
      <c r="EE31" s="1504">
        <v>1</v>
      </c>
      <c r="EF31" s="1346"/>
      <c r="EG31" s="1346"/>
      <c r="EH31" s="1346"/>
      <c r="EI31" s="1346"/>
      <c r="EJ31" s="1346"/>
      <c r="EK31" s="1346"/>
      <c r="EL31" s="1392"/>
      <c r="EM31" s="1346"/>
      <c r="EN31" s="1346"/>
      <c r="EO31" s="1504">
        <v>1</v>
      </c>
      <c r="EP31" s="1346"/>
      <c r="EQ31" s="1346"/>
      <c r="ER31" s="1346"/>
      <c r="ES31" s="1392"/>
      <c r="ET31" s="1392"/>
      <c r="EU31" s="1392"/>
      <c r="EV31" s="1346"/>
      <c r="EW31" s="1346"/>
      <c r="EX31" s="1346"/>
      <c r="EY31" s="218">
        <f t="shared" si="0"/>
        <v>0</v>
      </c>
      <c r="EZ31" s="396">
        <f t="shared" si="1"/>
        <v>0</v>
      </c>
      <c r="FA31" s="396">
        <f t="shared" si="2"/>
        <v>0</v>
      </c>
      <c r="FB31" s="396">
        <f t="shared" si="3"/>
        <v>4</v>
      </c>
      <c r="FC31" s="396"/>
      <c r="FD31" s="396">
        <f t="shared" si="4"/>
        <v>0</v>
      </c>
      <c r="FE31" s="1291">
        <f t="shared" si="5"/>
        <v>0</v>
      </c>
      <c r="FF31" s="1347">
        <f t="shared" si="6"/>
        <v>1</v>
      </c>
      <c r="FG31" s="1347" t="str">
        <f t="shared" si="7"/>
        <v/>
      </c>
      <c r="FH31" s="1347" t="str">
        <f t="shared" si="8"/>
        <v/>
      </c>
      <c r="FI31" s="1347" t="str">
        <f t="shared" si="9"/>
        <v/>
      </c>
      <c r="FJ31" s="1347" t="str">
        <f t="shared" si="10"/>
        <v/>
      </c>
      <c r="FK31" s="1347" t="str">
        <f t="shared" si="11"/>
        <v/>
      </c>
      <c r="FL31" s="1347" t="str">
        <f t="shared" si="12"/>
        <v/>
      </c>
      <c r="FM31" s="1347" t="str">
        <f t="shared" si="13"/>
        <v/>
      </c>
      <c r="FN31" s="1347" t="str">
        <f t="shared" si="14"/>
        <v/>
      </c>
      <c r="FO31" s="1347" t="str">
        <f t="shared" si="15"/>
        <v/>
      </c>
      <c r="FP31" s="1347" t="str">
        <f t="shared" si="16"/>
        <v/>
      </c>
    </row>
    <row r="32" spans="1:172" ht="16.5" thickBot="1" x14ac:dyDescent="0.3">
      <c r="A32" s="1338">
        <v>29</v>
      </c>
      <c r="B32" s="1152" t="s">
        <v>1775</v>
      </c>
      <c r="C32" s="1288"/>
      <c r="D32" s="1288"/>
      <c r="E32" s="1288"/>
      <c r="F32" s="1346"/>
      <c r="G32" s="1400"/>
      <c r="H32" s="1346"/>
      <c r="I32" s="1346"/>
      <c r="J32" s="1346"/>
      <c r="K32" s="1346"/>
      <c r="L32" s="1346"/>
      <c r="M32" s="1346"/>
      <c r="N32" s="1346"/>
      <c r="O32" s="1346"/>
      <c r="P32" s="1393"/>
      <c r="Q32" s="1400"/>
      <c r="R32" s="1346"/>
      <c r="S32" s="1346"/>
      <c r="T32" s="1400"/>
      <c r="U32" s="1346">
        <v>1</v>
      </c>
      <c r="V32" s="1346"/>
      <c r="W32" s="1346"/>
      <c r="X32" s="1346">
        <v>1</v>
      </c>
      <c r="Y32" s="1346"/>
      <c r="Z32" s="1346"/>
      <c r="AA32" s="1346"/>
      <c r="AB32" s="1346"/>
      <c r="AC32" s="1417"/>
      <c r="AD32" s="1417"/>
      <c r="AE32" s="1420"/>
      <c r="AF32" s="1391"/>
      <c r="AG32" s="1346">
        <v>1</v>
      </c>
      <c r="AH32" s="1346"/>
      <c r="AI32" s="1346"/>
      <c r="AJ32" s="1346">
        <v>1</v>
      </c>
      <c r="AK32" s="1346"/>
      <c r="AL32" s="1346"/>
      <c r="AM32" s="1392">
        <v>1</v>
      </c>
      <c r="AN32" s="1392"/>
      <c r="AO32" s="1392"/>
      <c r="AP32" s="1346">
        <v>1</v>
      </c>
      <c r="AQ32" s="1392"/>
      <c r="AR32" s="1393">
        <v>1</v>
      </c>
      <c r="AS32" s="1346">
        <v>1</v>
      </c>
      <c r="AT32" s="1389"/>
      <c r="AU32" s="1346"/>
      <c r="AV32" s="1346"/>
      <c r="AW32" s="1504">
        <v>1</v>
      </c>
      <c r="AX32" s="1346"/>
      <c r="AY32" s="1346">
        <v>1</v>
      </c>
      <c r="AZ32" s="1346"/>
      <c r="BA32" s="1393"/>
      <c r="BB32" s="1346"/>
      <c r="BC32" s="1346">
        <v>1</v>
      </c>
      <c r="BD32" s="1346"/>
      <c r="BE32" s="1346">
        <v>1</v>
      </c>
      <c r="BF32" s="1346"/>
      <c r="BG32" s="1346"/>
      <c r="BH32" s="1346"/>
      <c r="BI32" s="1504">
        <v>1</v>
      </c>
      <c r="BJ32" s="1389"/>
      <c r="BK32" s="1346"/>
      <c r="BL32" s="1346"/>
      <c r="BM32" s="1346"/>
      <c r="BN32" s="1346"/>
      <c r="BO32" s="1346"/>
      <c r="BP32" s="1346"/>
      <c r="BQ32" s="1346"/>
      <c r="BR32" s="1346"/>
      <c r="BS32" s="1346"/>
      <c r="BT32" s="1393"/>
      <c r="BU32" s="1391"/>
      <c r="BV32" s="1346"/>
      <c r="BW32" s="1346"/>
      <c r="BX32" s="1346">
        <v>1</v>
      </c>
      <c r="BY32" s="1346"/>
      <c r="BZ32" s="1346">
        <v>1</v>
      </c>
      <c r="CA32" s="1346">
        <v>1</v>
      </c>
      <c r="CB32" s="1346"/>
      <c r="CC32" s="1346"/>
      <c r="CD32" s="1346"/>
      <c r="CE32" s="1346"/>
      <c r="CF32" s="1346"/>
      <c r="CG32" s="1346">
        <v>1</v>
      </c>
      <c r="CH32" s="1346"/>
      <c r="CI32" s="1346">
        <v>1</v>
      </c>
      <c r="CJ32" s="1391">
        <v>1</v>
      </c>
      <c r="CK32" s="1346"/>
      <c r="CL32" s="1346">
        <v>1</v>
      </c>
      <c r="CM32" s="1392">
        <v>1</v>
      </c>
      <c r="CN32" s="1504">
        <v>1</v>
      </c>
      <c r="CO32" s="1346"/>
      <c r="CP32" s="1346"/>
      <c r="CQ32" s="1346"/>
      <c r="CR32" s="1346"/>
      <c r="CS32" s="1346"/>
      <c r="CT32" s="1346">
        <v>1</v>
      </c>
      <c r="CU32" s="1346"/>
      <c r="CV32" s="1504"/>
      <c r="CW32" s="1346"/>
      <c r="CX32" s="1346">
        <v>1</v>
      </c>
      <c r="CY32" s="1346"/>
      <c r="CZ32" s="1346">
        <v>1</v>
      </c>
      <c r="DA32" s="1504"/>
      <c r="DB32" s="1391"/>
      <c r="DC32" s="1346"/>
      <c r="DD32" s="1346"/>
      <c r="DE32" s="1346">
        <v>1</v>
      </c>
      <c r="DF32" s="1346"/>
      <c r="DG32" s="1346"/>
      <c r="DH32" s="1346"/>
      <c r="DI32" s="1392"/>
      <c r="DJ32" s="1392"/>
      <c r="DK32" s="1392"/>
      <c r="DL32" s="1392"/>
      <c r="DM32" s="1392"/>
      <c r="DN32" s="1392"/>
      <c r="DO32" s="1393"/>
      <c r="DP32" s="1391"/>
      <c r="DQ32" s="1346"/>
      <c r="DR32" s="1346"/>
      <c r="DS32" s="1346">
        <v>1</v>
      </c>
      <c r="DT32" s="1346"/>
      <c r="DU32" s="1346"/>
      <c r="DV32" s="1346">
        <v>1</v>
      </c>
      <c r="DW32" s="1346"/>
      <c r="DX32" s="1346"/>
      <c r="DY32" s="1346"/>
      <c r="DZ32" s="1346"/>
      <c r="EA32" s="1346"/>
      <c r="EB32" s="1391">
        <v>1</v>
      </c>
      <c r="EC32" s="1389"/>
      <c r="ED32" s="1346"/>
      <c r="EE32" s="1504">
        <v>1</v>
      </c>
      <c r="EF32" s="1346"/>
      <c r="EG32" s="1346">
        <v>1</v>
      </c>
      <c r="EH32" s="1346"/>
      <c r="EI32" s="1346">
        <v>1</v>
      </c>
      <c r="EJ32" s="1346">
        <v>1</v>
      </c>
      <c r="EK32" s="1346">
        <v>1</v>
      </c>
      <c r="EL32" s="1392">
        <v>1</v>
      </c>
      <c r="EM32" s="1346"/>
      <c r="EN32" s="1346"/>
      <c r="EO32" s="1504"/>
      <c r="EP32" s="1346"/>
      <c r="EQ32" s="1346"/>
      <c r="ER32" s="1346"/>
      <c r="ES32" s="1392"/>
      <c r="ET32" s="1392"/>
      <c r="EU32" s="1392"/>
      <c r="EV32" s="1346"/>
      <c r="EW32" s="1346"/>
      <c r="EX32" s="1346"/>
      <c r="EY32" s="218">
        <f t="shared" si="0"/>
        <v>18</v>
      </c>
      <c r="EZ32" s="396">
        <f t="shared" si="1"/>
        <v>0</v>
      </c>
      <c r="FA32" s="396">
        <f t="shared" si="2"/>
        <v>9</v>
      </c>
      <c r="FB32" s="396">
        <f t="shared" si="3"/>
        <v>4</v>
      </c>
      <c r="FC32" s="396"/>
      <c r="FD32" s="396">
        <f t="shared" si="4"/>
        <v>4</v>
      </c>
      <c r="FE32" s="1291">
        <f t="shared" si="5"/>
        <v>31</v>
      </c>
      <c r="FF32" s="1347" t="str">
        <f t="shared" si="6"/>
        <v/>
      </c>
      <c r="FG32" s="1347" t="str">
        <f t="shared" si="7"/>
        <v/>
      </c>
      <c r="FH32" s="1347" t="str">
        <f t="shared" si="8"/>
        <v/>
      </c>
      <c r="FI32" s="1347" t="str">
        <f t="shared" si="9"/>
        <v/>
      </c>
      <c r="FJ32" s="1347" t="str">
        <f t="shared" si="10"/>
        <v/>
      </c>
      <c r="FK32" s="1347">
        <f t="shared" si="11"/>
        <v>1</v>
      </c>
      <c r="FL32" s="1347" t="str">
        <f t="shared" si="12"/>
        <v/>
      </c>
      <c r="FM32" s="1347" t="str">
        <f t="shared" si="13"/>
        <v/>
      </c>
      <c r="FN32" s="1347" t="str">
        <f t="shared" si="14"/>
        <v/>
      </c>
      <c r="FO32" s="1347" t="str">
        <f t="shared" si="15"/>
        <v/>
      </c>
      <c r="FP32" s="1347" t="str">
        <f t="shared" si="16"/>
        <v/>
      </c>
    </row>
    <row r="33" spans="1:172" ht="16.5" thickBot="1" x14ac:dyDescent="0.3">
      <c r="A33" s="1338">
        <v>30</v>
      </c>
      <c r="B33" s="1152" t="s">
        <v>375</v>
      </c>
      <c r="C33" s="1288"/>
      <c r="D33" s="1288"/>
      <c r="E33" s="1288"/>
      <c r="F33" s="1346"/>
      <c r="G33" s="1400"/>
      <c r="H33" s="1346"/>
      <c r="I33" s="1346"/>
      <c r="J33" s="1346"/>
      <c r="K33" s="1346"/>
      <c r="L33" s="1346"/>
      <c r="M33" s="1346"/>
      <c r="N33" s="1346"/>
      <c r="O33" s="1346"/>
      <c r="P33" s="1393"/>
      <c r="Q33" s="1400"/>
      <c r="R33" s="1346"/>
      <c r="S33" s="1346"/>
      <c r="T33" s="1400"/>
      <c r="U33" s="1346"/>
      <c r="V33" s="1346"/>
      <c r="W33" s="1346"/>
      <c r="X33" s="1346"/>
      <c r="Y33" s="1346"/>
      <c r="Z33" s="1346"/>
      <c r="AA33" s="1346"/>
      <c r="AB33" s="1346"/>
      <c r="AC33" s="1417">
        <v>1</v>
      </c>
      <c r="AD33" s="1417"/>
      <c r="AE33" s="1420"/>
      <c r="AF33" s="1411"/>
      <c r="AG33" s="1346"/>
      <c r="AH33" s="1346"/>
      <c r="AI33" s="1346">
        <v>1</v>
      </c>
      <c r="AJ33" s="1346"/>
      <c r="AK33" s="1346"/>
      <c r="AL33" s="1346">
        <v>1</v>
      </c>
      <c r="AM33" s="1392"/>
      <c r="AN33" s="1392"/>
      <c r="AO33" s="1392">
        <v>1</v>
      </c>
      <c r="AP33" s="1392"/>
      <c r="AQ33" s="1392"/>
      <c r="AR33" s="1393">
        <v>1</v>
      </c>
      <c r="AS33" s="1346"/>
      <c r="AT33" s="1389"/>
      <c r="AU33" s="1346"/>
      <c r="AV33" s="1346"/>
      <c r="AW33" s="1504">
        <v>1</v>
      </c>
      <c r="AX33" s="1346">
        <v>1</v>
      </c>
      <c r="AY33" s="1346"/>
      <c r="AZ33" s="1346"/>
      <c r="BA33" s="1393"/>
      <c r="BB33" s="1346"/>
      <c r="BC33" s="1346"/>
      <c r="BD33" s="1346"/>
      <c r="BE33" s="1346">
        <v>1</v>
      </c>
      <c r="BF33" s="1346"/>
      <c r="BG33" s="1346"/>
      <c r="BH33" s="1346"/>
      <c r="BI33" s="1504">
        <v>1</v>
      </c>
      <c r="BJ33" s="1389"/>
      <c r="BK33" s="1346"/>
      <c r="BL33" s="1346"/>
      <c r="BM33" s="1346"/>
      <c r="BN33" s="1346">
        <v>1</v>
      </c>
      <c r="BO33" s="1346"/>
      <c r="BP33" s="1346"/>
      <c r="BQ33" s="1346"/>
      <c r="BR33" s="1346"/>
      <c r="BS33" s="1346"/>
      <c r="BT33" s="1393"/>
      <c r="BU33" s="1391"/>
      <c r="BV33" s="1346"/>
      <c r="BW33" s="1346"/>
      <c r="BX33" s="1346"/>
      <c r="BY33" s="1346"/>
      <c r="BZ33" s="1346">
        <v>1</v>
      </c>
      <c r="CA33" s="1346"/>
      <c r="CB33" s="1346"/>
      <c r="CC33" s="1346"/>
      <c r="CD33" s="1346"/>
      <c r="CE33" s="1346"/>
      <c r="CF33" s="1346"/>
      <c r="CG33" s="1346"/>
      <c r="CH33" s="1346"/>
      <c r="CI33" s="1346">
        <v>1</v>
      </c>
      <c r="CJ33" s="1391"/>
      <c r="CK33" s="1346"/>
      <c r="CL33" s="1346">
        <v>1</v>
      </c>
      <c r="CM33" s="1392"/>
      <c r="CN33" s="1504"/>
      <c r="CO33" s="1346"/>
      <c r="CP33" s="1346"/>
      <c r="CQ33" s="1346"/>
      <c r="CR33" s="1346"/>
      <c r="CS33" s="1346">
        <v>1</v>
      </c>
      <c r="CT33" s="1346"/>
      <c r="CU33" s="1346"/>
      <c r="CV33" s="1504"/>
      <c r="CW33" s="1346">
        <v>1</v>
      </c>
      <c r="CX33" s="1346"/>
      <c r="CY33" s="1346"/>
      <c r="CZ33" s="1346">
        <v>1</v>
      </c>
      <c r="DA33" s="1504"/>
      <c r="DB33" s="1391"/>
      <c r="DC33" s="1346"/>
      <c r="DD33" s="1346"/>
      <c r="DE33" s="1346"/>
      <c r="DF33" s="1346"/>
      <c r="DG33" s="1346">
        <v>1</v>
      </c>
      <c r="DH33" s="1346"/>
      <c r="DI33" s="1392"/>
      <c r="DJ33" s="1392"/>
      <c r="DK33" s="1392"/>
      <c r="DL33" s="1392"/>
      <c r="DM33" s="1392"/>
      <c r="DN33" s="1392"/>
      <c r="DO33" s="1393"/>
      <c r="DP33" s="1391"/>
      <c r="DQ33" s="1346"/>
      <c r="DR33" s="1346"/>
      <c r="DS33" s="1346"/>
      <c r="DT33" s="1346"/>
      <c r="DU33" s="1346"/>
      <c r="DV33" s="1346"/>
      <c r="DW33" s="1346"/>
      <c r="DX33" s="1346"/>
      <c r="DY33" s="1346"/>
      <c r="DZ33" s="1346"/>
      <c r="EA33" s="1346"/>
      <c r="EB33" s="1391"/>
      <c r="EC33" s="1389"/>
      <c r="ED33" s="1346"/>
      <c r="EE33" s="1504"/>
      <c r="EF33" s="1346"/>
      <c r="EG33" s="1346"/>
      <c r="EH33" s="1346"/>
      <c r="EI33" s="1346"/>
      <c r="EJ33" s="1346"/>
      <c r="EK33" s="1346"/>
      <c r="EL33" s="1392"/>
      <c r="EM33" s="1346"/>
      <c r="EN33" s="1346"/>
      <c r="EO33" s="1504"/>
      <c r="EP33" s="1346"/>
      <c r="EQ33" s="1346"/>
      <c r="ER33" s="1346"/>
      <c r="ES33" s="1392"/>
      <c r="ET33" s="1392"/>
      <c r="EU33" s="1392"/>
      <c r="EV33" s="1346"/>
      <c r="EW33" s="1346"/>
      <c r="EX33" s="1346"/>
      <c r="EY33" s="218">
        <f t="shared" si="0"/>
        <v>0</v>
      </c>
      <c r="EZ33" s="396">
        <f t="shared" si="1"/>
        <v>0</v>
      </c>
      <c r="FA33" s="396">
        <f t="shared" si="2"/>
        <v>15</v>
      </c>
      <c r="FB33" s="396">
        <f t="shared" si="3"/>
        <v>2</v>
      </c>
      <c r="FC33" s="396"/>
      <c r="FD33" s="396">
        <f t="shared" si="4"/>
        <v>0</v>
      </c>
      <c r="FE33" s="1291">
        <f t="shared" si="5"/>
        <v>15</v>
      </c>
      <c r="FF33" s="1347" t="str">
        <f t="shared" si="6"/>
        <v/>
      </c>
      <c r="FG33" s="1347" t="str">
        <f t="shared" si="7"/>
        <v/>
      </c>
      <c r="FH33" s="1347" t="str">
        <f t="shared" si="8"/>
        <v/>
      </c>
      <c r="FI33" s="1347">
        <f t="shared" si="9"/>
        <v>1</v>
      </c>
      <c r="FJ33" s="1347" t="str">
        <f t="shared" si="10"/>
        <v/>
      </c>
      <c r="FK33" s="1347" t="str">
        <f t="shared" si="11"/>
        <v/>
      </c>
      <c r="FL33" s="1347" t="str">
        <f t="shared" si="12"/>
        <v/>
      </c>
      <c r="FM33" s="1347" t="str">
        <f t="shared" si="13"/>
        <v/>
      </c>
      <c r="FN33" s="1347" t="str">
        <f t="shared" si="14"/>
        <v/>
      </c>
      <c r="FO33" s="1347" t="str">
        <f t="shared" si="15"/>
        <v/>
      </c>
      <c r="FP33" s="1347" t="str">
        <f t="shared" si="16"/>
        <v/>
      </c>
    </row>
    <row r="34" spans="1:172" ht="16.5" thickBot="1" x14ac:dyDescent="0.3">
      <c r="A34" s="1338">
        <v>31</v>
      </c>
      <c r="B34" s="1152" t="s">
        <v>321</v>
      </c>
      <c r="C34" s="1288"/>
      <c r="D34" s="1288">
        <v>1</v>
      </c>
      <c r="E34" s="1288"/>
      <c r="F34" s="1346"/>
      <c r="G34" s="1400"/>
      <c r="H34" s="1346">
        <v>1</v>
      </c>
      <c r="I34" s="1346"/>
      <c r="J34" s="1346"/>
      <c r="K34" s="1411"/>
      <c r="L34" s="1346"/>
      <c r="M34" s="1346"/>
      <c r="N34" s="1346">
        <v>1</v>
      </c>
      <c r="O34" s="1346"/>
      <c r="P34" s="1393"/>
      <c r="Q34" s="1400"/>
      <c r="R34" s="1346"/>
      <c r="S34" s="1399"/>
      <c r="T34" s="1400"/>
      <c r="U34" s="1410">
        <v>1</v>
      </c>
      <c r="V34" s="1346"/>
      <c r="W34" s="1399"/>
      <c r="X34" s="1574">
        <v>1</v>
      </c>
      <c r="Y34" s="1346"/>
      <c r="Z34" s="1346"/>
      <c r="AA34" s="1346">
        <v>1</v>
      </c>
      <c r="AB34" s="1346"/>
      <c r="AC34" s="1346"/>
      <c r="AD34" s="1346"/>
      <c r="AE34" s="1346"/>
      <c r="AF34" s="1391"/>
      <c r="AG34" s="1390">
        <v>1</v>
      </c>
      <c r="AH34" s="1346"/>
      <c r="AI34" s="1346"/>
      <c r="AJ34" s="1346"/>
      <c r="AK34" s="1346"/>
      <c r="AL34" s="1346"/>
      <c r="AM34" s="1392">
        <v>1</v>
      </c>
      <c r="AN34" s="1392"/>
      <c r="AO34" s="1392"/>
      <c r="AP34" s="1392"/>
      <c r="AQ34" s="1392"/>
      <c r="AR34" s="1393"/>
      <c r="AS34" s="1346"/>
      <c r="AT34" s="1389"/>
      <c r="AU34" s="1346"/>
      <c r="AV34" s="1346"/>
      <c r="AW34" s="1504"/>
      <c r="AX34" s="1346"/>
      <c r="AY34" s="1410">
        <v>1</v>
      </c>
      <c r="AZ34" s="1346"/>
      <c r="BA34" s="1393"/>
      <c r="BB34" s="1346"/>
      <c r="BC34" s="1346"/>
      <c r="BD34" s="1346"/>
      <c r="BE34" s="1346"/>
      <c r="BF34" s="1346"/>
      <c r="BG34" s="1346"/>
      <c r="BH34" s="1346"/>
      <c r="BI34" s="1504">
        <v>1</v>
      </c>
      <c r="BJ34" s="1389"/>
      <c r="BK34" s="1346"/>
      <c r="BL34" s="1346"/>
      <c r="BM34" s="1346"/>
      <c r="BN34" s="1346"/>
      <c r="BO34" s="1346">
        <v>1</v>
      </c>
      <c r="BP34" s="1346"/>
      <c r="BQ34" s="1346"/>
      <c r="BR34" s="1346"/>
      <c r="BS34" s="1346"/>
      <c r="BT34" s="1393"/>
      <c r="BU34" s="1391"/>
      <c r="BV34" s="1346"/>
      <c r="BW34" s="1346"/>
      <c r="BX34" s="1390">
        <v>1</v>
      </c>
      <c r="BY34" s="1346"/>
      <c r="BZ34" s="1346"/>
      <c r="CA34" s="1346"/>
      <c r="CB34" s="1346"/>
      <c r="CC34" s="1346"/>
      <c r="CD34" s="1390">
        <v>1</v>
      </c>
      <c r="CE34" s="1346"/>
      <c r="CF34" s="1346"/>
      <c r="CG34" s="1346"/>
      <c r="CH34" s="1346"/>
      <c r="CI34" s="1346"/>
      <c r="CJ34" s="1429">
        <v>1</v>
      </c>
      <c r="CK34" s="1346"/>
      <c r="CL34" s="1346"/>
      <c r="CM34" s="1392"/>
      <c r="CN34" s="1504"/>
      <c r="CO34" s="1346"/>
      <c r="CP34" s="1346"/>
      <c r="CQ34" s="1346"/>
      <c r="CR34" s="1346"/>
      <c r="CS34" s="1346"/>
      <c r="CT34" s="1346"/>
      <c r="CU34" s="1346"/>
      <c r="CV34" s="1504"/>
      <c r="CW34" s="1346"/>
      <c r="CX34" s="1346"/>
      <c r="CY34" s="1346"/>
      <c r="CZ34" s="1346">
        <v>1</v>
      </c>
      <c r="DA34" s="1504"/>
      <c r="DB34" s="1391"/>
      <c r="DC34" s="1346"/>
      <c r="DD34" s="1346"/>
      <c r="DE34" s="1346"/>
      <c r="DF34" s="1346"/>
      <c r="DG34" s="1346"/>
      <c r="DH34" s="1346"/>
      <c r="DI34" s="1392"/>
      <c r="DJ34" s="1346"/>
      <c r="DK34" s="1346"/>
      <c r="DL34" s="1392"/>
      <c r="DM34" s="1346"/>
      <c r="DN34" s="1346"/>
      <c r="DO34" s="1392"/>
      <c r="DP34" s="1391"/>
      <c r="DQ34" s="1346"/>
      <c r="DR34" s="1346"/>
      <c r="DS34" s="1346"/>
      <c r="DT34" s="1346"/>
      <c r="DU34" s="1346"/>
      <c r="DV34" s="1346"/>
      <c r="DW34" s="1346"/>
      <c r="DX34" s="1346"/>
      <c r="DY34" s="1346"/>
      <c r="DZ34" s="1346"/>
      <c r="EA34" s="1346"/>
      <c r="EB34" s="1391">
        <v>1</v>
      </c>
      <c r="EC34" s="1389"/>
      <c r="ED34" s="1346"/>
      <c r="EE34" s="1504">
        <v>1</v>
      </c>
      <c r="EF34" s="1346"/>
      <c r="EG34" s="1346"/>
      <c r="EH34" s="1346"/>
      <c r="EI34" s="1346"/>
      <c r="EJ34" s="1346"/>
      <c r="EK34" s="1346"/>
      <c r="EL34" s="1392"/>
      <c r="EM34" s="1346"/>
      <c r="EN34" s="1392"/>
      <c r="EO34" s="1504"/>
      <c r="EP34" s="1346"/>
      <c r="EQ34" s="1346"/>
      <c r="ER34" s="1346"/>
      <c r="ES34" s="1392"/>
      <c r="ET34" s="1392"/>
      <c r="EU34" s="1392"/>
      <c r="EV34" s="1346"/>
      <c r="EW34" s="1346"/>
      <c r="EX34" s="1346"/>
      <c r="EY34" s="218">
        <f t="shared" si="0"/>
        <v>14</v>
      </c>
      <c r="EZ34" s="396">
        <f t="shared" si="1"/>
        <v>0</v>
      </c>
      <c r="FA34" s="396">
        <f t="shared" si="2"/>
        <v>1</v>
      </c>
      <c r="FB34" s="396">
        <f t="shared" si="3"/>
        <v>2</v>
      </c>
      <c r="FC34" s="396"/>
      <c r="FD34" s="396">
        <f t="shared" si="4"/>
        <v>0</v>
      </c>
      <c r="FE34" s="1291">
        <f t="shared" si="5"/>
        <v>15</v>
      </c>
      <c r="FF34" s="1347" t="str">
        <f t="shared" si="6"/>
        <v/>
      </c>
      <c r="FG34" s="1347" t="str">
        <f t="shared" si="7"/>
        <v/>
      </c>
      <c r="FH34" s="1347" t="str">
        <f t="shared" si="8"/>
        <v/>
      </c>
      <c r="FI34" s="1347">
        <f t="shared" si="9"/>
        <v>1</v>
      </c>
      <c r="FJ34" s="1347" t="str">
        <f t="shared" si="10"/>
        <v/>
      </c>
      <c r="FK34" s="1347" t="str">
        <f t="shared" si="11"/>
        <v/>
      </c>
      <c r="FL34" s="1347" t="str">
        <f t="shared" si="12"/>
        <v/>
      </c>
      <c r="FM34" s="1347" t="str">
        <f t="shared" si="13"/>
        <v/>
      </c>
      <c r="FN34" s="1347" t="str">
        <f t="shared" si="14"/>
        <v/>
      </c>
      <c r="FO34" s="1347" t="str">
        <f t="shared" si="15"/>
        <v/>
      </c>
      <c r="FP34" s="1347" t="str">
        <f t="shared" si="16"/>
        <v/>
      </c>
    </row>
    <row r="35" spans="1:172" ht="16.5" thickBot="1" x14ac:dyDescent="0.3">
      <c r="A35" s="1338">
        <v>32</v>
      </c>
      <c r="B35" s="1152" t="s">
        <v>1794</v>
      </c>
      <c r="C35" s="1288"/>
      <c r="D35" s="1288"/>
      <c r="E35" s="1288"/>
      <c r="F35" s="1346"/>
      <c r="G35" s="1400"/>
      <c r="H35" s="1346"/>
      <c r="I35" s="1346"/>
      <c r="J35" s="1394"/>
      <c r="K35" s="1394"/>
      <c r="L35" s="1394"/>
      <c r="M35" s="1394"/>
      <c r="N35" s="1394">
        <v>1</v>
      </c>
      <c r="O35" s="1346"/>
      <c r="P35" s="1393"/>
      <c r="Q35" s="1400"/>
      <c r="R35" s="1346"/>
      <c r="S35" s="1399"/>
      <c r="T35" s="1400"/>
      <c r="U35" s="1399">
        <v>1</v>
      </c>
      <c r="V35" s="1346"/>
      <c r="W35" s="1399"/>
      <c r="X35" s="1346">
        <v>1</v>
      </c>
      <c r="Y35" s="1346"/>
      <c r="Z35" s="1346"/>
      <c r="AA35" s="1346"/>
      <c r="AB35" s="1346"/>
      <c r="AC35" s="1392"/>
      <c r="AD35" s="1392"/>
      <c r="AE35" s="1392"/>
      <c r="AF35" s="1391"/>
      <c r="AG35" s="1346"/>
      <c r="AH35" s="1346"/>
      <c r="AI35" s="1346"/>
      <c r="AJ35" s="1346"/>
      <c r="AK35" s="1346"/>
      <c r="AL35" s="1346"/>
      <c r="AM35" s="1392"/>
      <c r="AN35" s="1392"/>
      <c r="AO35" s="1392"/>
      <c r="AP35" s="1392"/>
      <c r="AQ35" s="1392"/>
      <c r="AR35" s="1393"/>
      <c r="AS35" s="1394"/>
      <c r="AT35" s="1389"/>
      <c r="AU35" s="1346"/>
      <c r="AV35" s="1346"/>
      <c r="AW35" s="1504"/>
      <c r="AX35" s="1346"/>
      <c r="AY35" s="1346">
        <v>1</v>
      </c>
      <c r="AZ35" s="1346"/>
      <c r="BA35" s="1393"/>
      <c r="BB35" s="1346"/>
      <c r="BC35" s="1346"/>
      <c r="BD35" s="1346"/>
      <c r="BE35" s="1346"/>
      <c r="BF35" s="1346"/>
      <c r="BG35" s="1346"/>
      <c r="BH35" s="1346"/>
      <c r="BI35" s="1504">
        <v>1</v>
      </c>
      <c r="BJ35" s="1389"/>
      <c r="BK35" s="1346"/>
      <c r="BL35" s="1346"/>
      <c r="BM35" s="1346"/>
      <c r="BN35" s="1346"/>
      <c r="BO35" s="1346">
        <v>1</v>
      </c>
      <c r="BP35" s="1346"/>
      <c r="BQ35" s="1346"/>
      <c r="BR35" s="1346"/>
      <c r="BS35" s="1346"/>
      <c r="BT35" s="1393"/>
      <c r="BU35" s="1391"/>
      <c r="BV35" s="1346"/>
      <c r="BW35" s="1346"/>
      <c r="BX35" s="1346">
        <v>1</v>
      </c>
      <c r="BY35" s="1346"/>
      <c r="BZ35" s="1346"/>
      <c r="CA35" s="1346"/>
      <c r="CB35" s="1346"/>
      <c r="CC35" s="1346"/>
      <c r="CD35" s="1346"/>
      <c r="CE35" s="1346"/>
      <c r="CF35" s="1346"/>
      <c r="CG35" s="1346">
        <v>1</v>
      </c>
      <c r="CH35" s="1346"/>
      <c r="CI35" s="1346"/>
      <c r="CJ35" s="1391"/>
      <c r="CK35" s="1346"/>
      <c r="CL35" s="1346"/>
      <c r="CM35" s="1392"/>
      <c r="CN35" s="1504"/>
      <c r="CO35" s="1346"/>
      <c r="CP35" s="1346"/>
      <c r="CQ35" s="1346"/>
      <c r="CR35" s="1346"/>
      <c r="CS35" s="1346"/>
      <c r="CT35" s="1346"/>
      <c r="CU35" s="1346"/>
      <c r="CV35" s="1504"/>
      <c r="CW35" s="1346"/>
      <c r="CX35" s="1346"/>
      <c r="CY35" s="1346"/>
      <c r="CZ35" s="1346"/>
      <c r="DA35" s="1504"/>
      <c r="DB35" s="1391"/>
      <c r="DC35" s="1346"/>
      <c r="DD35" s="1346"/>
      <c r="DE35" s="1346">
        <v>1</v>
      </c>
      <c r="DF35" s="1346"/>
      <c r="DG35" s="1346"/>
      <c r="DH35" s="1346">
        <v>1</v>
      </c>
      <c r="DI35" s="1392"/>
      <c r="DJ35" s="1392"/>
      <c r="DK35" s="1392"/>
      <c r="DL35" s="1392"/>
      <c r="DM35" s="1392"/>
      <c r="DN35" s="1392"/>
      <c r="DO35" s="1392"/>
      <c r="DP35" s="1391"/>
      <c r="DQ35" s="1346"/>
      <c r="DR35" s="1392"/>
      <c r="DS35" s="1392"/>
      <c r="DT35" s="1346">
        <v>1</v>
      </c>
      <c r="DU35" s="1346"/>
      <c r="DV35" s="1346"/>
      <c r="DW35" s="1392"/>
      <c r="DX35" s="1346"/>
      <c r="DY35" s="1346"/>
      <c r="DZ35" s="1346"/>
      <c r="EA35" s="1346"/>
      <c r="EB35" s="1391"/>
      <c r="EC35" s="1389"/>
      <c r="ED35" s="1346"/>
      <c r="EE35" s="1504">
        <v>1</v>
      </c>
      <c r="EF35" s="1346"/>
      <c r="EG35" s="1346"/>
      <c r="EH35" s="1346"/>
      <c r="EI35" s="1346"/>
      <c r="EJ35" s="1346"/>
      <c r="EK35" s="1346"/>
      <c r="EL35" s="1392"/>
      <c r="EM35" s="1346"/>
      <c r="EN35" s="1392"/>
      <c r="EO35" s="1504"/>
      <c r="EP35" s="1346"/>
      <c r="EQ35" s="1346"/>
      <c r="ER35" s="1346"/>
      <c r="ES35" s="1392"/>
      <c r="ET35" s="1392"/>
      <c r="EU35" s="1392"/>
      <c r="EV35" s="1346"/>
      <c r="EW35" s="1346"/>
      <c r="EX35" s="1346"/>
      <c r="EY35" s="218">
        <f t="shared" si="0"/>
        <v>10</v>
      </c>
      <c r="EZ35" s="396">
        <f t="shared" si="1"/>
        <v>0</v>
      </c>
      <c r="FA35" s="396">
        <f t="shared" si="2"/>
        <v>0</v>
      </c>
      <c r="FB35" s="396">
        <f t="shared" si="3"/>
        <v>2</v>
      </c>
      <c r="FC35" s="396"/>
      <c r="FD35" s="396">
        <f t="shared" si="4"/>
        <v>0</v>
      </c>
      <c r="FE35" s="1291">
        <f t="shared" si="5"/>
        <v>10</v>
      </c>
      <c r="FF35" s="1347" t="str">
        <f t="shared" si="6"/>
        <v/>
      </c>
      <c r="FG35" s="1347" t="str">
        <f t="shared" si="7"/>
        <v/>
      </c>
      <c r="FH35" s="1347">
        <f t="shared" si="8"/>
        <v>1</v>
      </c>
      <c r="FI35" s="1347" t="str">
        <f t="shared" si="9"/>
        <v/>
      </c>
      <c r="FJ35" s="1347" t="str">
        <f t="shared" si="10"/>
        <v/>
      </c>
      <c r="FK35" s="1347" t="str">
        <f t="shared" si="11"/>
        <v/>
      </c>
      <c r="FL35" s="1347" t="str">
        <f t="shared" si="12"/>
        <v/>
      </c>
      <c r="FM35" s="1347" t="str">
        <f t="shared" si="13"/>
        <v/>
      </c>
      <c r="FN35" s="1347" t="str">
        <f t="shared" si="14"/>
        <v/>
      </c>
      <c r="FO35" s="1347" t="str">
        <f t="shared" si="15"/>
        <v/>
      </c>
      <c r="FP35" s="1347" t="str">
        <f t="shared" si="16"/>
        <v/>
      </c>
    </row>
    <row r="36" spans="1:172" ht="16.5" thickBot="1" x14ac:dyDescent="0.3">
      <c r="A36" s="1338"/>
      <c r="B36" s="1343" t="s">
        <v>1995</v>
      </c>
      <c r="C36" s="1288"/>
      <c r="D36" s="1288"/>
      <c r="E36" s="1288"/>
      <c r="F36" s="1346"/>
      <c r="G36" s="1400"/>
      <c r="H36" s="1346"/>
      <c r="I36" s="1346"/>
      <c r="J36" s="1394"/>
      <c r="K36" s="1394"/>
      <c r="L36" s="1394"/>
      <c r="M36" s="1394"/>
      <c r="N36" s="1394"/>
      <c r="O36" s="1346"/>
      <c r="P36" s="1393"/>
      <c r="Q36" s="1400"/>
      <c r="R36" s="1346"/>
      <c r="S36" s="1399"/>
      <c r="T36" s="1400"/>
      <c r="U36" s="1399"/>
      <c r="V36" s="1346"/>
      <c r="W36" s="1399"/>
      <c r="X36" s="1346"/>
      <c r="Y36" s="1346"/>
      <c r="Z36" s="1346"/>
      <c r="AA36" s="1346"/>
      <c r="AB36" s="1346"/>
      <c r="AC36" s="1392"/>
      <c r="AD36" s="1392"/>
      <c r="AE36" s="1392"/>
      <c r="AF36" s="1391"/>
      <c r="AG36" s="1346"/>
      <c r="AH36" s="1346"/>
      <c r="AI36" s="1346"/>
      <c r="AJ36" s="1346"/>
      <c r="AK36" s="1346"/>
      <c r="AL36" s="1346"/>
      <c r="AM36" s="1392"/>
      <c r="AN36" s="1392"/>
      <c r="AO36" s="1392"/>
      <c r="AP36" s="1392"/>
      <c r="AQ36" s="1392"/>
      <c r="AR36" s="1393"/>
      <c r="AS36" s="1394"/>
      <c r="AT36" s="1389"/>
      <c r="AU36" s="1346"/>
      <c r="AV36" s="1346"/>
      <c r="AW36" s="1504"/>
      <c r="AX36" s="1346"/>
      <c r="AY36" s="1346"/>
      <c r="AZ36" s="1346"/>
      <c r="BA36" s="1393"/>
      <c r="BB36" s="1346"/>
      <c r="BC36" s="1346"/>
      <c r="BD36" s="1346"/>
      <c r="BE36" s="1346"/>
      <c r="BF36" s="1346"/>
      <c r="BG36" s="1346"/>
      <c r="BH36" s="1346"/>
      <c r="BI36" s="1504"/>
      <c r="BJ36" s="1389"/>
      <c r="BK36" s="1346"/>
      <c r="BL36" s="1346"/>
      <c r="BM36" s="1346"/>
      <c r="BN36" s="1346"/>
      <c r="BO36" s="1346"/>
      <c r="BP36" s="1346"/>
      <c r="BQ36" s="1346"/>
      <c r="BR36" s="1346"/>
      <c r="BS36" s="1346"/>
      <c r="BT36" s="1393"/>
      <c r="BU36" s="1391"/>
      <c r="BV36" s="1346"/>
      <c r="BW36" s="1346"/>
      <c r="BX36" s="1346"/>
      <c r="BY36" s="1346"/>
      <c r="BZ36" s="1346"/>
      <c r="CA36" s="1346"/>
      <c r="CB36" s="1346"/>
      <c r="CC36" s="1346"/>
      <c r="CD36" s="1346"/>
      <c r="CE36" s="1346"/>
      <c r="CF36" s="1346"/>
      <c r="CG36" s="1346"/>
      <c r="CH36" s="1346"/>
      <c r="CI36" s="1346"/>
      <c r="CJ36" s="1391"/>
      <c r="CK36" s="1346"/>
      <c r="CL36" s="1346"/>
      <c r="CM36" s="1392"/>
      <c r="CN36" s="1504"/>
      <c r="CO36" s="1346"/>
      <c r="CP36" s="1346"/>
      <c r="CQ36" s="1346"/>
      <c r="CR36" s="1346"/>
      <c r="CS36" s="1346"/>
      <c r="CT36" s="1346"/>
      <c r="CU36" s="1346"/>
      <c r="CV36" s="1504"/>
      <c r="CW36" s="1346"/>
      <c r="CX36" s="1346"/>
      <c r="CY36" s="1346"/>
      <c r="CZ36" s="1346"/>
      <c r="DA36" s="1504"/>
      <c r="DB36" s="1391"/>
      <c r="DC36" s="1346"/>
      <c r="DD36" s="1346"/>
      <c r="DE36" s="1346"/>
      <c r="DF36" s="1346"/>
      <c r="DG36" s="1346"/>
      <c r="DH36" s="1346"/>
      <c r="DI36" s="1392"/>
      <c r="DJ36" s="1392"/>
      <c r="DK36" s="1392"/>
      <c r="DL36" s="1392"/>
      <c r="DM36" s="1392"/>
      <c r="DN36" s="1392"/>
      <c r="DO36" s="1392"/>
      <c r="DP36" s="1391"/>
      <c r="DQ36" s="1346"/>
      <c r="DR36" s="1392"/>
      <c r="DS36" s="1392"/>
      <c r="DT36" s="1346"/>
      <c r="DU36" s="1346"/>
      <c r="DV36" s="1346"/>
      <c r="DW36" s="1392"/>
      <c r="DX36" s="1346"/>
      <c r="DY36" s="1346"/>
      <c r="DZ36" s="1346"/>
      <c r="EA36" s="1346"/>
      <c r="EB36" s="1391"/>
      <c r="EC36" s="1389"/>
      <c r="ED36" s="1346"/>
      <c r="EE36" s="1504"/>
      <c r="EF36" s="1346"/>
      <c r="EG36" s="1346"/>
      <c r="EH36" s="1346"/>
      <c r="EI36" s="1346"/>
      <c r="EJ36" s="1346"/>
      <c r="EK36" s="1346"/>
      <c r="EL36" s="1392"/>
      <c r="EM36" s="1346"/>
      <c r="EN36" s="1392"/>
      <c r="EO36" s="1504"/>
      <c r="EP36" s="1346"/>
      <c r="EQ36" s="1346"/>
      <c r="ER36" s="1346"/>
      <c r="ES36" s="1392"/>
      <c r="ET36" s="1392"/>
      <c r="EU36" s="1392"/>
      <c r="EV36" s="1346"/>
      <c r="EW36" s="1346"/>
      <c r="EX36" s="1346"/>
      <c r="EY36" s="218">
        <f t="shared" si="0"/>
        <v>0</v>
      </c>
      <c r="EZ36" s="396">
        <f t="shared" si="1"/>
        <v>0</v>
      </c>
      <c r="FA36" s="396">
        <f t="shared" si="2"/>
        <v>0</v>
      </c>
      <c r="FB36" s="396">
        <f t="shared" si="3"/>
        <v>0</v>
      </c>
      <c r="FC36" s="396"/>
      <c r="FD36" s="396">
        <f t="shared" si="4"/>
        <v>0</v>
      </c>
      <c r="FE36" s="1291"/>
      <c r="FF36" s="1347"/>
      <c r="FG36" s="1347"/>
      <c r="FH36" s="1347"/>
      <c r="FI36" s="1347"/>
      <c r="FJ36" s="1347"/>
      <c r="FK36" s="1347"/>
      <c r="FL36" s="1347"/>
      <c r="FM36" s="1347"/>
      <c r="FN36" s="1347"/>
      <c r="FO36" s="1347"/>
      <c r="FP36" s="1347"/>
    </row>
    <row r="37" spans="1:172" ht="16.5" thickBot="1" x14ac:dyDescent="0.3">
      <c r="A37" s="1338">
        <v>33</v>
      </c>
      <c r="B37" s="1343" t="s">
        <v>1879</v>
      </c>
      <c r="C37" s="1288"/>
      <c r="D37" s="1288"/>
      <c r="E37" s="1288"/>
      <c r="F37" s="1346"/>
      <c r="G37" s="1400"/>
      <c r="H37" s="1346"/>
      <c r="I37" s="1346"/>
      <c r="J37" s="1394"/>
      <c r="K37" s="1394"/>
      <c r="L37" s="1394"/>
      <c r="M37" s="1394"/>
      <c r="N37" s="1394">
        <v>1</v>
      </c>
      <c r="O37" s="1346"/>
      <c r="P37" s="1393"/>
      <c r="Q37" s="1400"/>
      <c r="R37" s="1346"/>
      <c r="S37" s="1399"/>
      <c r="T37" s="1400"/>
      <c r="U37" s="1399"/>
      <c r="V37" s="1346"/>
      <c r="W37" s="1399"/>
      <c r="X37" s="1346">
        <v>1</v>
      </c>
      <c r="Y37" s="1346"/>
      <c r="Z37" s="1346"/>
      <c r="AA37" s="1346">
        <v>1</v>
      </c>
      <c r="AB37" s="1346"/>
      <c r="AC37" s="1392"/>
      <c r="AD37" s="1392"/>
      <c r="AE37" s="1392"/>
      <c r="AF37" s="1391"/>
      <c r="AG37" s="1346">
        <v>1</v>
      </c>
      <c r="AH37" s="1346"/>
      <c r="AI37" s="1346"/>
      <c r="AJ37" s="1346"/>
      <c r="AK37" s="1346"/>
      <c r="AL37" s="1346"/>
      <c r="AM37" s="1392">
        <v>1</v>
      </c>
      <c r="AN37" s="1392"/>
      <c r="AO37" s="1392"/>
      <c r="AP37" s="1392"/>
      <c r="AQ37" s="1392"/>
      <c r="AR37" s="1393"/>
      <c r="AS37" s="1394"/>
      <c r="AT37" s="1389"/>
      <c r="AU37" s="1346"/>
      <c r="AV37" s="1346"/>
      <c r="AW37" s="1504">
        <v>1</v>
      </c>
      <c r="AX37" s="1346"/>
      <c r="AY37" s="1346"/>
      <c r="AZ37" s="1346"/>
      <c r="BA37" s="1393"/>
      <c r="BB37" s="1346"/>
      <c r="BC37" s="1346"/>
      <c r="BD37" s="1346"/>
      <c r="BE37" s="1346"/>
      <c r="BF37" s="1346"/>
      <c r="BG37" s="1346"/>
      <c r="BH37" s="1346"/>
      <c r="BI37" s="1504">
        <v>1</v>
      </c>
      <c r="BJ37" s="1389"/>
      <c r="BK37" s="1346"/>
      <c r="BL37" s="1346"/>
      <c r="BM37" s="1346"/>
      <c r="BN37" s="1346"/>
      <c r="BO37" s="1346"/>
      <c r="BP37" s="1346"/>
      <c r="BQ37" s="1346"/>
      <c r="BR37" s="1346"/>
      <c r="BS37" s="1346"/>
      <c r="BT37" s="1393"/>
      <c r="BU37" s="1391"/>
      <c r="BV37" s="1346"/>
      <c r="BW37" s="1346"/>
      <c r="BX37" s="1346">
        <v>1</v>
      </c>
      <c r="BY37" s="1346"/>
      <c r="BZ37" s="1346"/>
      <c r="CA37" s="1346"/>
      <c r="CB37" s="1346"/>
      <c r="CC37" s="1346"/>
      <c r="CD37" s="1346">
        <v>1</v>
      </c>
      <c r="CE37" s="1346"/>
      <c r="CF37" s="1346"/>
      <c r="CG37" s="1346">
        <v>1</v>
      </c>
      <c r="CH37" s="1346"/>
      <c r="CI37" s="1346"/>
      <c r="CJ37" s="1391">
        <v>1</v>
      </c>
      <c r="CK37" s="1346"/>
      <c r="CL37" s="1346"/>
      <c r="CM37" s="1392"/>
      <c r="CN37" s="1504"/>
      <c r="CO37" s="1346"/>
      <c r="CP37" s="1346"/>
      <c r="CQ37" s="1346"/>
      <c r="CR37" s="1346"/>
      <c r="CS37" s="1346"/>
      <c r="CT37" s="1346"/>
      <c r="CU37" s="1346"/>
      <c r="CV37" s="1504"/>
      <c r="CW37" s="1346"/>
      <c r="CX37" s="1346">
        <v>1</v>
      </c>
      <c r="CY37" s="1346"/>
      <c r="CZ37" s="1346"/>
      <c r="DA37" s="1504"/>
      <c r="DB37" s="1391"/>
      <c r="DC37" s="1346"/>
      <c r="DD37" s="1346"/>
      <c r="DE37" s="1346"/>
      <c r="DF37" s="1346"/>
      <c r="DG37" s="1346"/>
      <c r="DH37" s="1346">
        <v>1</v>
      </c>
      <c r="DI37" s="1392"/>
      <c r="DJ37" s="1392"/>
      <c r="DK37" s="1392">
        <v>1</v>
      </c>
      <c r="DL37" s="1392"/>
      <c r="DM37" s="1392"/>
      <c r="DN37" s="1392"/>
      <c r="DO37" s="1392"/>
      <c r="DP37" s="1391"/>
      <c r="DQ37" s="1346"/>
      <c r="DR37" s="1392"/>
      <c r="DS37" s="1392"/>
      <c r="DT37" s="1346">
        <v>1</v>
      </c>
      <c r="DU37" s="1346"/>
      <c r="DV37" s="1346"/>
      <c r="DW37" s="1392"/>
      <c r="DX37" s="1346"/>
      <c r="DY37" s="1346"/>
      <c r="DZ37" s="1346"/>
      <c r="EA37" s="1346"/>
      <c r="EB37" s="1391"/>
      <c r="EC37" s="1389"/>
      <c r="ED37" s="1346"/>
      <c r="EE37" s="1504"/>
      <c r="EF37" s="1346"/>
      <c r="EG37" s="1346"/>
      <c r="EH37" s="1346"/>
      <c r="EI37" s="1346"/>
      <c r="EJ37" s="1346"/>
      <c r="EK37" s="1346"/>
      <c r="EL37" s="1392"/>
      <c r="EM37" s="1346"/>
      <c r="EN37" s="1392"/>
      <c r="EO37" s="1504"/>
      <c r="EP37" s="1346"/>
      <c r="EQ37" s="1346"/>
      <c r="ER37" s="1346"/>
      <c r="ES37" s="1392"/>
      <c r="ET37" s="1392"/>
      <c r="EU37" s="1392"/>
      <c r="EV37" s="1346"/>
      <c r="EW37" s="1346"/>
      <c r="EX37" s="1346"/>
      <c r="EY37" s="218">
        <f t="shared" si="0"/>
        <v>13</v>
      </c>
      <c r="EZ37" s="396">
        <f t="shared" si="1"/>
        <v>0</v>
      </c>
      <c r="FA37" s="396">
        <f t="shared" si="2"/>
        <v>0</v>
      </c>
      <c r="FB37" s="396">
        <f t="shared" si="3"/>
        <v>2</v>
      </c>
      <c r="FC37" s="396"/>
      <c r="FD37" s="396">
        <f t="shared" si="4"/>
        <v>0</v>
      </c>
      <c r="FE37" s="1291">
        <f t="shared" si="5"/>
        <v>13</v>
      </c>
      <c r="FF37" s="1347" t="str">
        <f t="shared" si="6"/>
        <v/>
      </c>
      <c r="FG37" s="1347" t="str">
        <f t="shared" si="7"/>
        <v/>
      </c>
      <c r="FH37" s="1347" t="str">
        <f t="shared" si="8"/>
        <v/>
      </c>
      <c r="FI37" s="1347">
        <f t="shared" si="9"/>
        <v>1</v>
      </c>
      <c r="FJ37" s="1347" t="str">
        <f t="shared" si="10"/>
        <v/>
      </c>
      <c r="FK37" s="1347" t="str">
        <f t="shared" si="11"/>
        <v/>
      </c>
      <c r="FL37" s="1347" t="str">
        <f t="shared" si="12"/>
        <v/>
      </c>
      <c r="FM37" s="1347" t="str">
        <f t="shared" si="13"/>
        <v/>
      </c>
      <c r="FN37" s="1347" t="str">
        <f t="shared" si="14"/>
        <v/>
      </c>
      <c r="FO37" s="1347" t="str">
        <f t="shared" si="15"/>
        <v/>
      </c>
      <c r="FP37" s="1347" t="str">
        <f t="shared" si="16"/>
        <v/>
      </c>
    </row>
    <row r="38" spans="1:172" ht="16.5" thickBot="1" x14ac:dyDescent="0.3">
      <c r="A38" s="1338">
        <v>34</v>
      </c>
      <c r="B38" s="1152" t="s">
        <v>164</v>
      </c>
      <c r="C38" s="1288">
        <v>1</v>
      </c>
      <c r="D38" s="1288"/>
      <c r="E38" s="1288"/>
      <c r="F38" s="1346"/>
      <c r="G38" s="1400"/>
      <c r="H38" s="1346">
        <v>1</v>
      </c>
      <c r="I38" s="1346"/>
      <c r="J38" s="1394"/>
      <c r="K38" s="1394"/>
      <c r="L38" s="1394"/>
      <c r="M38" s="1394"/>
      <c r="N38" s="1394"/>
      <c r="O38" s="1346"/>
      <c r="P38" s="1393">
        <v>1</v>
      </c>
      <c r="Q38" s="1400"/>
      <c r="R38" s="1346"/>
      <c r="S38" s="1346"/>
      <c r="T38" s="1400">
        <v>1</v>
      </c>
      <c r="U38" s="1346"/>
      <c r="V38" s="1346"/>
      <c r="W38" s="1346"/>
      <c r="X38" s="1346"/>
      <c r="Y38" s="1346"/>
      <c r="Z38" s="1346"/>
      <c r="AA38" s="1346"/>
      <c r="AB38" s="1346"/>
      <c r="AC38" s="1392"/>
      <c r="AD38" s="1392"/>
      <c r="AE38" s="1393"/>
      <c r="AF38" s="1391"/>
      <c r="AG38" s="1346"/>
      <c r="AH38" s="1346"/>
      <c r="AI38" s="1346"/>
      <c r="AJ38" s="1346"/>
      <c r="AK38" s="1346"/>
      <c r="AL38" s="1346"/>
      <c r="AM38" s="1392"/>
      <c r="AN38" s="1392"/>
      <c r="AO38" s="1392"/>
      <c r="AP38" s="1346"/>
      <c r="AQ38" s="1392"/>
      <c r="AR38" s="1393">
        <v>1</v>
      </c>
      <c r="AS38" s="1394"/>
      <c r="AT38" s="1389"/>
      <c r="AU38" s="1346"/>
      <c r="AV38" s="1346"/>
      <c r="AW38" s="1504">
        <v>1</v>
      </c>
      <c r="AX38" s="1346"/>
      <c r="AY38" s="1346"/>
      <c r="AZ38" s="1346"/>
      <c r="BA38" s="1393"/>
      <c r="BB38" s="1346"/>
      <c r="BC38" s="1346"/>
      <c r="BD38" s="1346"/>
      <c r="BE38" s="1346"/>
      <c r="BF38" s="1346"/>
      <c r="BG38" s="1346"/>
      <c r="BH38" s="1346"/>
      <c r="BI38" s="1504">
        <v>1</v>
      </c>
      <c r="BJ38" s="1389"/>
      <c r="BK38" s="1346"/>
      <c r="BL38" s="1346"/>
      <c r="BM38" s="1346"/>
      <c r="BN38" s="1346">
        <v>1</v>
      </c>
      <c r="BO38" s="1346"/>
      <c r="BP38" s="1346"/>
      <c r="BQ38" s="1346"/>
      <c r="BR38" s="1346"/>
      <c r="BS38" s="1346"/>
      <c r="BT38" s="1393"/>
      <c r="BU38" s="1391"/>
      <c r="BV38" s="1346"/>
      <c r="BW38" s="1346">
        <v>1</v>
      </c>
      <c r="BX38" s="1346"/>
      <c r="BY38" s="1346"/>
      <c r="BZ38" s="1346">
        <v>1</v>
      </c>
      <c r="CA38" s="1346"/>
      <c r="CB38" s="1346"/>
      <c r="CC38" s="1346"/>
      <c r="CD38" s="1346"/>
      <c r="CE38" s="1346"/>
      <c r="CF38" s="1346"/>
      <c r="CG38" s="1346"/>
      <c r="CH38" s="1346"/>
      <c r="CI38" s="1346"/>
      <c r="CJ38" s="1391">
        <v>1</v>
      </c>
      <c r="CK38" s="1346"/>
      <c r="CL38" s="1346"/>
      <c r="CM38" s="1392">
        <v>1</v>
      </c>
      <c r="CN38" s="1504">
        <v>1</v>
      </c>
      <c r="CO38" s="1346"/>
      <c r="CP38" s="1346">
        <v>1</v>
      </c>
      <c r="CQ38" s="1346">
        <v>1</v>
      </c>
      <c r="CR38" s="1346">
        <v>1</v>
      </c>
      <c r="CS38" s="1346"/>
      <c r="CT38" s="1346"/>
      <c r="CU38" s="1346"/>
      <c r="CV38" s="1504"/>
      <c r="CW38" s="1346"/>
      <c r="CX38" s="1346"/>
      <c r="CY38" s="1346"/>
      <c r="CZ38" s="1346"/>
      <c r="DA38" s="1504"/>
      <c r="DB38" s="1391"/>
      <c r="DC38" s="1346"/>
      <c r="DD38" s="1346"/>
      <c r="DE38" s="1346"/>
      <c r="DF38" s="1346"/>
      <c r="DG38" s="1346"/>
      <c r="DH38" s="1346">
        <v>1</v>
      </c>
      <c r="DI38" s="1392"/>
      <c r="DJ38" s="1392"/>
      <c r="DK38" s="1392"/>
      <c r="DL38" s="1392"/>
      <c r="DM38" s="1392"/>
      <c r="DN38" s="1392"/>
      <c r="DO38" s="1393"/>
      <c r="DP38" s="1391"/>
      <c r="DQ38" s="1346"/>
      <c r="DR38" s="1346"/>
      <c r="DS38" s="1392">
        <v>1</v>
      </c>
      <c r="DT38" s="1346">
        <v>1</v>
      </c>
      <c r="DU38" s="1346"/>
      <c r="DV38" s="1346">
        <v>1</v>
      </c>
      <c r="DW38" s="1392"/>
      <c r="DX38" s="1346"/>
      <c r="DY38" s="1346"/>
      <c r="DZ38" s="1346"/>
      <c r="EA38" s="1346">
        <v>1</v>
      </c>
      <c r="EB38" s="1391"/>
      <c r="EC38" s="1389"/>
      <c r="ED38" s="1346"/>
      <c r="EE38" s="1504">
        <v>1</v>
      </c>
      <c r="EF38" s="1346"/>
      <c r="EG38" s="1346"/>
      <c r="EH38" s="1346"/>
      <c r="EI38" s="1346"/>
      <c r="EJ38" s="1346"/>
      <c r="EK38" s="1346"/>
      <c r="EL38" s="1392"/>
      <c r="EM38" s="1346"/>
      <c r="EN38" s="1346"/>
      <c r="EO38" s="1504"/>
      <c r="EP38" s="1346"/>
      <c r="EQ38" s="1346"/>
      <c r="ER38" s="1346"/>
      <c r="ES38" s="1392"/>
      <c r="ET38" s="1392"/>
      <c r="EU38" s="1392"/>
      <c r="EV38" s="1346"/>
      <c r="EW38" s="1346"/>
      <c r="EX38" s="1346"/>
      <c r="EY38" s="218">
        <f t="shared" si="0"/>
        <v>5</v>
      </c>
      <c r="EZ38" s="396">
        <f t="shared" si="1"/>
        <v>0</v>
      </c>
      <c r="FA38" s="396">
        <f t="shared" si="2"/>
        <v>9</v>
      </c>
      <c r="FB38" s="396">
        <f t="shared" si="3"/>
        <v>5</v>
      </c>
      <c r="FC38" s="396"/>
      <c r="FD38" s="396">
        <f t="shared" si="4"/>
        <v>3</v>
      </c>
      <c r="FE38" s="1291">
        <f t="shared" si="5"/>
        <v>17</v>
      </c>
      <c r="FF38" s="1347" t="str">
        <f t="shared" si="6"/>
        <v/>
      </c>
      <c r="FG38" s="1347" t="str">
        <f t="shared" si="7"/>
        <v/>
      </c>
      <c r="FH38" s="1347" t="str">
        <f t="shared" si="8"/>
        <v/>
      </c>
      <c r="FI38" s="1347">
        <f t="shared" si="9"/>
        <v>1</v>
      </c>
      <c r="FJ38" s="1347" t="str">
        <f t="shared" si="10"/>
        <v/>
      </c>
      <c r="FK38" s="1347" t="str">
        <f t="shared" si="11"/>
        <v/>
      </c>
      <c r="FL38" s="1347" t="str">
        <f t="shared" si="12"/>
        <v/>
      </c>
      <c r="FM38" s="1347" t="str">
        <f t="shared" si="13"/>
        <v/>
      </c>
      <c r="FN38" s="1347" t="str">
        <f t="shared" si="14"/>
        <v/>
      </c>
      <c r="FO38" s="1347" t="str">
        <f t="shared" si="15"/>
        <v/>
      </c>
      <c r="FP38" s="1347" t="str">
        <f t="shared" si="16"/>
        <v/>
      </c>
    </row>
    <row r="39" spans="1:172" ht="16.5" thickBot="1" x14ac:dyDescent="0.3">
      <c r="A39" s="1338">
        <v>35</v>
      </c>
      <c r="B39" s="1152" t="s">
        <v>1595</v>
      </c>
      <c r="C39" s="1288">
        <v>1</v>
      </c>
      <c r="D39" s="1288"/>
      <c r="E39" s="1288"/>
      <c r="F39" s="1346"/>
      <c r="G39" s="1400"/>
      <c r="H39" s="1346"/>
      <c r="I39" s="1346">
        <v>1</v>
      </c>
      <c r="J39" s="1394"/>
      <c r="K39" s="1394"/>
      <c r="L39" s="1390">
        <v>1</v>
      </c>
      <c r="M39" s="1394"/>
      <c r="N39" s="1394"/>
      <c r="O39" s="1346">
        <v>1</v>
      </c>
      <c r="P39" s="1393"/>
      <c r="Q39" s="1400"/>
      <c r="R39" s="1346"/>
      <c r="S39" s="1346"/>
      <c r="T39" s="1400">
        <v>1</v>
      </c>
      <c r="U39" s="1346"/>
      <c r="V39" s="1346">
        <v>1</v>
      </c>
      <c r="W39" s="1346"/>
      <c r="X39" s="1346"/>
      <c r="Y39" s="1346">
        <v>1</v>
      </c>
      <c r="Z39" s="1346"/>
      <c r="AA39" s="1346"/>
      <c r="AB39" s="1346"/>
      <c r="AC39" s="1392"/>
      <c r="AD39" s="1392"/>
      <c r="AE39" s="1393"/>
      <c r="AF39" s="1391"/>
      <c r="AG39" s="1346"/>
      <c r="AH39" s="1346">
        <v>1</v>
      </c>
      <c r="AI39" s="1346"/>
      <c r="AJ39" s="1346"/>
      <c r="AK39" s="1346"/>
      <c r="AL39" s="1346"/>
      <c r="AM39" s="1392"/>
      <c r="AN39" s="1392"/>
      <c r="AO39" s="1392"/>
      <c r="AP39" s="1392"/>
      <c r="AQ39" s="1392"/>
      <c r="AR39" s="1393"/>
      <c r="AS39" s="1394"/>
      <c r="AT39" s="1389"/>
      <c r="AU39" s="1346"/>
      <c r="AV39" s="1346"/>
      <c r="AW39" s="1504">
        <v>1</v>
      </c>
      <c r="AX39" s="1346"/>
      <c r="AY39" s="1346"/>
      <c r="AZ39" s="1390">
        <v>1</v>
      </c>
      <c r="BA39" s="1393"/>
      <c r="BB39" s="1346"/>
      <c r="BC39" s="1346"/>
      <c r="BD39" s="1346">
        <v>1</v>
      </c>
      <c r="BE39" s="1346"/>
      <c r="BF39" s="1346"/>
      <c r="BG39" s="1346"/>
      <c r="BH39" s="1346"/>
      <c r="BI39" s="1504"/>
      <c r="BJ39" s="1389"/>
      <c r="BK39" s="1346"/>
      <c r="BL39" s="1346"/>
      <c r="BM39" s="1390">
        <v>1</v>
      </c>
      <c r="BN39" s="1346"/>
      <c r="BO39" s="1346"/>
      <c r="BP39" s="1346"/>
      <c r="BQ39" s="1346"/>
      <c r="BR39" s="1346"/>
      <c r="BS39" s="1346"/>
      <c r="BT39" s="1393"/>
      <c r="BU39" s="1391"/>
      <c r="BV39" s="1346"/>
      <c r="BW39" s="1346"/>
      <c r="BX39" s="1346"/>
      <c r="BY39" s="1346">
        <v>1</v>
      </c>
      <c r="BZ39" s="1346"/>
      <c r="CA39" s="1346"/>
      <c r="CB39" s="1346"/>
      <c r="CC39" s="1346"/>
      <c r="CD39" s="1346"/>
      <c r="CE39" s="1346"/>
      <c r="CF39" s="1346"/>
      <c r="CG39" s="1346"/>
      <c r="CH39" s="1346">
        <v>1</v>
      </c>
      <c r="CI39" s="1346"/>
      <c r="CJ39" s="1391"/>
      <c r="CK39" s="1346"/>
      <c r="CL39" s="1346"/>
      <c r="CM39" s="1392"/>
      <c r="CN39" s="1504">
        <v>1</v>
      </c>
      <c r="CO39" s="1346">
        <v>1</v>
      </c>
      <c r="CP39" s="1346"/>
      <c r="CQ39" s="1346"/>
      <c r="CR39" s="1346"/>
      <c r="CS39" s="1346"/>
      <c r="CT39" s="1346"/>
      <c r="CU39" s="1346"/>
      <c r="CV39" s="1504"/>
      <c r="CW39" s="1346"/>
      <c r="CX39" s="1346"/>
      <c r="CY39" s="1346"/>
      <c r="CZ39" s="1346"/>
      <c r="DA39" s="1504"/>
      <c r="DB39" s="1391"/>
      <c r="DC39" s="1346"/>
      <c r="DD39" s="1346"/>
      <c r="DE39" s="1346"/>
      <c r="DF39" s="1346"/>
      <c r="DG39" s="1346"/>
      <c r="DH39" s="1346"/>
      <c r="DI39" s="1392">
        <v>1</v>
      </c>
      <c r="DJ39" s="1392"/>
      <c r="DK39" s="1392"/>
      <c r="DL39" s="1346"/>
      <c r="DM39" s="1392"/>
      <c r="DN39" s="1392"/>
      <c r="DO39" s="1393"/>
      <c r="DP39" s="1391"/>
      <c r="DQ39" s="1346"/>
      <c r="DR39" s="1346"/>
      <c r="DS39" s="1346"/>
      <c r="DT39" s="1346"/>
      <c r="DU39" s="1346"/>
      <c r="DV39" s="1346"/>
      <c r="DW39" s="1346"/>
      <c r="DX39" s="1346"/>
      <c r="DY39" s="1346"/>
      <c r="DZ39" s="1346"/>
      <c r="EA39" s="1346"/>
      <c r="EB39" s="1391"/>
      <c r="EC39" s="1389"/>
      <c r="ED39" s="1346"/>
      <c r="EE39" s="1504">
        <v>1</v>
      </c>
      <c r="EF39" s="1410">
        <v>1</v>
      </c>
      <c r="EG39" s="1346"/>
      <c r="EH39" s="1346"/>
      <c r="EI39" s="1346"/>
      <c r="EJ39" s="1346"/>
      <c r="EK39" s="1346"/>
      <c r="EL39" s="1392"/>
      <c r="EM39" s="1346"/>
      <c r="EN39" s="1346"/>
      <c r="EO39" s="1504"/>
      <c r="EP39" s="1346"/>
      <c r="EQ39" s="1346"/>
      <c r="ER39" s="1346"/>
      <c r="ES39" s="1392"/>
      <c r="ET39" s="1392"/>
      <c r="EU39" s="1392"/>
      <c r="EV39" s="1346"/>
      <c r="EW39" s="1346"/>
      <c r="EX39" s="1346"/>
      <c r="EY39" s="218">
        <f t="shared" si="0"/>
        <v>0</v>
      </c>
      <c r="EZ39" s="396">
        <f t="shared" si="1"/>
        <v>14</v>
      </c>
      <c r="FA39" s="396">
        <f t="shared" si="2"/>
        <v>1</v>
      </c>
      <c r="FB39" s="396">
        <f t="shared" si="3"/>
        <v>4</v>
      </c>
      <c r="FC39" s="396"/>
      <c r="FD39" s="396">
        <f t="shared" si="4"/>
        <v>0</v>
      </c>
      <c r="FE39" s="1291">
        <f t="shared" si="5"/>
        <v>15</v>
      </c>
      <c r="FF39" s="1347" t="str">
        <f t="shared" si="6"/>
        <v/>
      </c>
      <c r="FG39" s="1347" t="str">
        <f t="shared" si="7"/>
        <v/>
      </c>
      <c r="FH39" s="1347" t="str">
        <f t="shared" si="8"/>
        <v/>
      </c>
      <c r="FI39" s="1347">
        <f t="shared" si="9"/>
        <v>1</v>
      </c>
      <c r="FJ39" s="1347" t="str">
        <f t="shared" si="10"/>
        <v/>
      </c>
      <c r="FK39" s="1347" t="str">
        <f t="shared" si="11"/>
        <v/>
      </c>
      <c r="FL39" s="1347" t="str">
        <f t="shared" si="12"/>
        <v/>
      </c>
      <c r="FM39" s="1347" t="str">
        <f t="shared" si="13"/>
        <v/>
      </c>
      <c r="FN39" s="1347" t="str">
        <f t="shared" si="14"/>
        <v/>
      </c>
      <c r="FO39" s="1347" t="str">
        <f t="shared" si="15"/>
        <v/>
      </c>
      <c r="FP39" s="1347" t="str">
        <f t="shared" si="16"/>
        <v/>
      </c>
    </row>
    <row r="40" spans="1:172" ht="16.5" thickBot="1" x14ac:dyDescent="0.3">
      <c r="A40" s="1338">
        <v>36</v>
      </c>
      <c r="B40" s="1152" t="s">
        <v>527</v>
      </c>
      <c r="C40" s="1288">
        <v>1</v>
      </c>
      <c r="D40" s="1288"/>
      <c r="E40" s="1288"/>
      <c r="F40" s="1346"/>
      <c r="G40" s="1400"/>
      <c r="H40" s="1346"/>
      <c r="I40" s="1346"/>
      <c r="J40" s="1346">
        <v>1</v>
      </c>
      <c r="K40" s="1346"/>
      <c r="L40" s="1346"/>
      <c r="M40" s="1346">
        <v>1</v>
      </c>
      <c r="N40" s="1346"/>
      <c r="O40" s="1346"/>
      <c r="P40" s="1393"/>
      <c r="Q40" s="1400"/>
      <c r="R40" s="1346"/>
      <c r="S40" s="1346"/>
      <c r="T40" s="1400">
        <v>1</v>
      </c>
      <c r="U40" s="1346"/>
      <c r="V40" s="1346"/>
      <c r="W40" s="1346">
        <v>1</v>
      </c>
      <c r="X40" s="1346"/>
      <c r="Y40" s="1346"/>
      <c r="Z40" s="1346"/>
      <c r="AA40" s="1346"/>
      <c r="AB40" s="1346"/>
      <c r="AC40" s="1346">
        <v>1</v>
      </c>
      <c r="AD40" s="1346"/>
      <c r="AE40" s="1346"/>
      <c r="AF40" s="1391"/>
      <c r="AG40" s="1346"/>
      <c r="AH40" s="1346"/>
      <c r="AI40" s="1390">
        <v>1</v>
      </c>
      <c r="AJ40" s="1346"/>
      <c r="AK40" s="1346"/>
      <c r="AL40" s="1410">
        <v>1</v>
      </c>
      <c r="AM40" s="1346"/>
      <c r="AN40" s="1392"/>
      <c r="AO40" s="1392">
        <v>1</v>
      </c>
      <c r="AP40" s="1392"/>
      <c r="AQ40" s="1392"/>
      <c r="AR40" s="1393"/>
      <c r="AS40" s="1346"/>
      <c r="AT40" s="1346"/>
      <c r="AU40" s="1346"/>
      <c r="AV40" s="1346"/>
      <c r="AW40" s="1504">
        <v>1</v>
      </c>
      <c r="AX40" s="1346"/>
      <c r="AY40" s="1346"/>
      <c r="AZ40" s="1346"/>
      <c r="BA40" s="1393"/>
      <c r="BB40" s="1346"/>
      <c r="BC40" s="1346"/>
      <c r="BD40" s="1346"/>
      <c r="BE40" s="1346"/>
      <c r="BF40" s="1346"/>
      <c r="BG40" s="1346"/>
      <c r="BH40" s="1346"/>
      <c r="BI40" s="1504">
        <v>1</v>
      </c>
      <c r="BJ40" s="1346"/>
      <c r="BK40" s="1346"/>
      <c r="BL40" s="1346"/>
      <c r="BM40" s="1346"/>
      <c r="BN40" s="1346">
        <v>1</v>
      </c>
      <c r="BO40" s="1346"/>
      <c r="BP40" s="1346"/>
      <c r="BQ40" s="1346"/>
      <c r="BR40" s="1346"/>
      <c r="BS40" s="1346"/>
      <c r="BT40" s="1393"/>
      <c r="BU40" s="1391"/>
      <c r="BV40" s="1346"/>
      <c r="BW40" s="1346">
        <v>1</v>
      </c>
      <c r="BX40" s="1346"/>
      <c r="BY40" s="1346"/>
      <c r="BZ40" s="1346">
        <v>1</v>
      </c>
      <c r="CA40" s="1346"/>
      <c r="CB40" s="1346"/>
      <c r="CC40" s="1346">
        <v>1</v>
      </c>
      <c r="CD40" s="1346"/>
      <c r="CE40" s="1346"/>
      <c r="CF40" s="1346"/>
      <c r="CG40" s="1346"/>
      <c r="CH40" s="1346"/>
      <c r="CI40" s="1346"/>
      <c r="CJ40" s="1391"/>
      <c r="CK40" s="1346"/>
      <c r="CL40" s="1410">
        <v>1</v>
      </c>
      <c r="CM40" s="1346"/>
      <c r="CN40" s="1504">
        <v>1</v>
      </c>
      <c r="CO40" s="1346"/>
      <c r="CP40" s="1346">
        <v>1</v>
      </c>
      <c r="CQ40" s="1346">
        <v>1</v>
      </c>
      <c r="CR40" s="1346">
        <v>1</v>
      </c>
      <c r="CS40" s="1346"/>
      <c r="CT40" s="1346"/>
      <c r="CU40" s="1346"/>
      <c r="CV40" s="1504"/>
      <c r="CW40" s="1346">
        <v>1</v>
      </c>
      <c r="CX40" s="1346"/>
      <c r="CY40" s="1346"/>
      <c r="CZ40" s="1346">
        <v>1</v>
      </c>
      <c r="DA40" s="1504"/>
      <c r="DB40" s="1391"/>
      <c r="DC40" s="1346"/>
      <c r="DD40" s="1346">
        <v>1</v>
      </c>
      <c r="DE40" s="1346"/>
      <c r="DF40" s="1346"/>
      <c r="DG40" s="1346"/>
      <c r="DH40" s="1346"/>
      <c r="DI40" s="1392"/>
      <c r="DJ40" s="1392">
        <v>1</v>
      </c>
      <c r="DK40" s="1392"/>
      <c r="DL40" s="1410">
        <v>1</v>
      </c>
      <c r="DM40" s="1346"/>
      <c r="DN40" s="1346"/>
      <c r="DO40" s="1393"/>
      <c r="DP40" s="1391"/>
      <c r="DQ40" s="1346"/>
      <c r="DR40" s="1346"/>
      <c r="DS40" s="1346"/>
      <c r="DT40" s="1346"/>
      <c r="DU40" s="1346"/>
      <c r="DV40" s="1346">
        <v>1</v>
      </c>
      <c r="DW40" s="1346"/>
      <c r="DX40" s="1346"/>
      <c r="DY40" s="1346"/>
      <c r="DZ40" s="1346"/>
      <c r="EA40" s="1346">
        <v>1</v>
      </c>
      <c r="EB40" s="1391"/>
      <c r="EC40" s="1389"/>
      <c r="ED40" s="1346"/>
      <c r="EE40" s="1504">
        <v>1</v>
      </c>
      <c r="EF40" s="1392"/>
      <c r="EG40" s="1390">
        <v>1</v>
      </c>
      <c r="EH40" s="1346"/>
      <c r="EI40" s="1346"/>
      <c r="EJ40" s="1346"/>
      <c r="EK40" s="1346"/>
      <c r="EL40" s="1392"/>
      <c r="EM40" s="1346"/>
      <c r="EN40" s="1346"/>
      <c r="EO40" s="1504">
        <v>1</v>
      </c>
      <c r="EP40" s="1346"/>
      <c r="EQ40" s="1346"/>
      <c r="ER40" s="1346"/>
      <c r="ES40" s="1392"/>
      <c r="ET40" s="1392"/>
      <c r="EU40" s="1392"/>
      <c r="EV40" s="1346"/>
      <c r="EW40" s="1346"/>
      <c r="EX40" s="1346"/>
      <c r="EY40" s="218">
        <f t="shared" si="0"/>
        <v>0</v>
      </c>
      <c r="EZ40" s="396">
        <f t="shared" si="1"/>
        <v>1</v>
      </c>
      <c r="FA40" s="396">
        <f t="shared" si="2"/>
        <v>20</v>
      </c>
      <c r="FB40" s="396">
        <f t="shared" si="3"/>
        <v>6</v>
      </c>
      <c r="FC40" s="396"/>
      <c r="FD40" s="396">
        <f t="shared" si="4"/>
        <v>3</v>
      </c>
      <c r="FE40" s="1291">
        <f t="shared" si="5"/>
        <v>24</v>
      </c>
      <c r="FF40" s="1347" t="str">
        <f t="shared" si="6"/>
        <v/>
      </c>
      <c r="FG40" s="1347" t="str">
        <f t="shared" si="7"/>
        <v/>
      </c>
      <c r="FH40" s="1347" t="str">
        <f t="shared" si="8"/>
        <v/>
      </c>
      <c r="FI40" s="1347" t="str">
        <f t="shared" si="9"/>
        <v/>
      </c>
      <c r="FJ40" s="1347">
        <f t="shared" si="10"/>
        <v>1</v>
      </c>
      <c r="FK40" s="1347" t="str">
        <f t="shared" si="11"/>
        <v/>
      </c>
      <c r="FL40" s="1347" t="str">
        <f t="shared" si="12"/>
        <v/>
      </c>
      <c r="FM40" s="1347" t="str">
        <f t="shared" si="13"/>
        <v/>
      </c>
      <c r="FN40" s="1347" t="str">
        <f t="shared" si="14"/>
        <v/>
      </c>
      <c r="FO40" s="1347" t="str">
        <f t="shared" si="15"/>
        <v/>
      </c>
      <c r="FP40" s="1347" t="str">
        <f t="shared" si="16"/>
        <v/>
      </c>
    </row>
    <row r="41" spans="1:172" ht="16.5" thickBot="1" x14ac:dyDescent="0.3">
      <c r="A41" s="1338">
        <v>37</v>
      </c>
      <c r="B41" s="1152" t="s">
        <v>1120</v>
      </c>
      <c r="C41" s="1288"/>
      <c r="D41" s="1288"/>
      <c r="E41" s="1288">
        <v>1</v>
      </c>
      <c r="F41" s="1346"/>
      <c r="G41" s="1400"/>
      <c r="H41" s="1346"/>
      <c r="I41" s="1346">
        <v>1</v>
      </c>
      <c r="J41" s="1346"/>
      <c r="K41" s="1346"/>
      <c r="L41" s="1346"/>
      <c r="M41" s="1346"/>
      <c r="N41" s="1346"/>
      <c r="O41" s="1390">
        <v>1</v>
      </c>
      <c r="P41" s="1393"/>
      <c r="Q41" s="1400"/>
      <c r="R41" s="1346">
        <v>1</v>
      </c>
      <c r="S41" s="1346"/>
      <c r="T41" s="1400">
        <v>1</v>
      </c>
      <c r="U41" s="1392"/>
      <c r="V41" s="1392">
        <v>1</v>
      </c>
      <c r="W41" s="1346"/>
      <c r="X41" s="1392"/>
      <c r="Y41" s="1390">
        <v>1</v>
      </c>
      <c r="Z41" s="1392"/>
      <c r="AA41" s="1392"/>
      <c r="AB41" s="1392"/>
      <c r="AC41" s="1392"/>
      <c r="AD41" s="1392"/>
      <c r="AE41" s="1393"/>
      <c r="AF41" s="1391"/>
      <c r="AG41" s="1392"/>
      <c r="AH41" s="1390">
        <v>1</v>
      </c>
      <c r="AI41" s="1392"/>
      <c r="AJ41" s="1392"/>
      <c r="AK41" s="1392">
        <v>1</v>
      </c>
      <c r="AL41" s="1392"/>
      <c r="AM41" s="1392"/>
      <c r="AN41" s="1346"/>
      <c r="AO41" s="1392"/>
      <c r="AP41" s="1392"/>
      <c r="AQ41" s="1392">
        <v>1</v>
      </c>
      <c r="AR41" s="1393"/>
      <c r="AS41" s="1391"/>
      <c r="AT41" s="1346"/>
      <c r="AU41" s="1346"/>
      <c r="AV41" s="1346"/>
      <c r="AW41" s="1504"/>
      <c r="AX41" s="1346"/>
      <c r="AY41" s="1346"/>
      <c r="AZ41" s="1346"/>
      <c r="BA41" s="1393"/>
      <c r="BB41" s="1392"/>
      <c r="BC41" s="1392"/>
      <c r="BD41" s="1392">
        <v>1</v>
      </c>
      <c r="BE41" s="1392"/>
      <c r="BF41" s="1392"/>
      <c r="BG41" s="1392"/>
      <c r="BH41" s="1392"/>
      <c r="BI41" s="1504">
        <v>1</v>
      </c>
      <c r="BJ41" s="1392">
        <v>1</v>
      </c>
      <c r="BK41" s="1392"/>
      <c r="BL41" s="1392"/>
      <c r="BM41" s="1392"/>
      <c r="BN41" s="1392"/>
      <c r="BO41" s="1392"/>
      <c r="BP41" s="1392">
        <v>1</v>
      </c>
      <c r="BQ41" s="1392"/>
      <c r="BR41" s="1392"/>
      <c r="BS41" s="1392"/>
      <c r="BT41" s="1393"/>
      <c r="BU41" s="1391"/>
      <c r="BV41" s="1392"/>
      <c r="BW41" s="1392"/>
      <c r="BX41" s="1392"/>
      <c r="BY41" s="1392">
        <v>1</v>
      </c>
      <c r="BZ41" s="1392"/>
      <c r="CA41" s="1392"/>
      <c r="CB41" s="1392">
        <v>1</v>
      </c>
      <c r="CC41" s="1392"/>
      <c r="CD41" s="1392"/>
      <c r="CE41" s="1346"/>
      <c r="CF41" s="1392"/>
      <c r="CG41" s="1392"/>
      <c r="CH41" s="1392">
        <v>1</v>
      </c>
      <c r="CI41" s="1392"/>
      <c r="CJ41" s="1391"/>
      <c r="CK41" s="1392"/>
      <c r="CL41" s="1346"/>
      <c r="CM41" s="1392"/>
      <c r="CN41" s="1504">
        <v>1</v>
      </c>
      <c r="CO41" s="1390">
        <v>1</v>
      </c>
      <c r="CP41" s="1392"/>
      <c r="CQ41" s="1392"/>
      <c r="CR41" s="1392"/>
      <c r="CS41" s="1346"/>
      <c r="CT41" s="1392"/>
      <c r="CU41" s="1392">
        <v>1</v>
      </c>
      <c r="CV41" s="1504"/>
      <c r="CW41" s="1392"/>
      <c r="CX41" s="1392"/>
      <c r="CY41" s="1392"/>
      <c r="CZ41" s="1392"/>
      <c r="DA41" s="1504"/>
      <c r="DB41" s="1421"/>
      <c r="DC41" s="1390">
        <v>1</v>
      </c>
      <c r="DD41" s="1392"/>
      <c r="DE41" s="1392"/>
      <c r="DF41" s="1392"/>
      <c r="DG41" s="1392"/>
      <c r="DH41" s="1392"/>
      <c r="DI41" s="1390">
        <v>1</v>
      </c>
      <c r="DJ41" s="1392"/>
      <c r="DK41" s="1392"/>
      <c r="DL41" s="1392">
        <v>1</v>
      </c>
      <c r="DM41" s="1392"/>
      <c r="DN41" s="1392"/>
      <c r="DO41" s="1393"/>
      <c r="DP41" s="1391"/>
      <c r="DQ41" s="1392"/>
      <c r="DR41" s="1392">
        <v>1</v>
      </c>
      <c r="DS41" s="1392"/>
      <c r="DT41" s="1392"/>
      <c r="DU41" s="1572">
        <v>1</v>
      </c>
      <c r="DV41" s="1407"/>
      <c r="DW41" s="1390">
        <v>1</v>
      </c>
      <c r="DX41" s="1392"/>
      <c r="DY41" s="1407"/>
      <c r="DZ41" s="1407">
        <v>1</v>
      </c>
      <c r="EA41" s="1407"/>
      <c r="EB41" s="1391"/>
      <c r="EC41" s="1346"/>
      <c r="ED41" s="1389"/>
      <c r="EE41" s="1504"/>
      <c r="EF41" s="1346">
        <v>1</v>
      </c>
      <c r="EG41" s="1346"/>
      <c r="EH41" s="1346"/>
      <c r="EI41" s="1346"/>
      <c r="EJ41" s="1346"/>
      <c r="EK41" s="1346"/>
      <c r="EL41" s="1392"/>
      <c r="EM41" s="1346">
        <v>1</v>
      </c>
      <c r="EN41" s="1346"/>
      <c r="EO41" s="1504"/>
      <c r="EP41" s="1346"/>
      <c r="EQ41" s="1346"/>
      <c r="ER41" s="1346"/>
      <c r="ES41" s="1392"/>
      <c r="ET41" s="1392"/>
      <c r="EU41" s="1392"/>
      <c r="EV41" s="1346"/>
      <c r="EW41" s="1346"/>
      <c r="EX41" s="1346"/>
      <c r="EY41" s="218">
        <f t="shared" si="0"/>
        <v>0</v>
      </c>
      <c r="EZ41" s="396">
        <f t="shared" si="1"/>
        <v>26</v>
      </c>
      <c r="FA41" s="396">
        <f t="shared" si="2"/>
        <v>0</v>
      </c>
      <c r="FB41" s="396">
        <f t="shared" si="3"/>
        <v>3</v>
      </c>
      <c r="FC41" s="396"/>
      <c r="FD41" s="396">
        <f t="shared" si="4"/>
        <v>0</v>
      </c>
      <c r="FE41" s="1291">
        <f t="shared" si="5"/>
        <v>26</v>
      </c>
      <c r="FF41" s="1347" t="str">
        <f t="shared" si="6"/>
        <v/>
      </c>
      <c r="FG41" s="1347" t="str">
        <f t="shared" si="7"/>
        <v/>
      </c>
      <c r="FH41" s="1347" t="str">
        <f t="shared" si="8"/>
        <v/>
      </c>
      <c r="FI41" s="1347" t="str">
        <f t="shared" si="9"/>
        <v/>
      </c>
      <c r="FJ41" s="1347">
        <f t="shared" si="10"/>
        <v>1</v>
      </c>
      <c r="FK41" s="1347" t="str">
        <f t="shared" si="11"/>
        <v/>
      </c>
      <c r="FL41" s="1347" t="str">
        <f t="shared" si="12"/>
        <v/>
      </c>
      <c r="FM41" s="1347" t="str">
        <f t="shared" si="13"/>
        <v/>
      </c>
      <c r="FN41" s="1347" t="str">
        <f t="shared" si="14"/>
        <v/>
      </c>
      <c r="FO41" s="1347" t="str">
        <f t="shared" si="15"/>
        <v/>
      </c>
      <c r="FP41" s="1347" t="str">
        <f t="shared" si="16"/>
        <v/>
      </c>
    </row>
    <row r="42" spans="1:172" ht="16.5" thickBot="1" x14ac:dyDescent="0.3">
      <c r="A42" s="1338">
        <v>38</v>
      </c>
      <c r="B42" s="1343" t="s">
        <v>1935</v>
      </c>
      <c r="C42" s="1288"/>
      <c r="D42" s="1288"/>
      <c r="E42" s="1288"/>
      <c r="F42" s="1346"/>
      <c r="G42" s="1400"/>
      <c r="H42" s="1346"/>
      <c r="I42" s="1346"/>
      <c r="J42" s="1346"/>
      <c r="K42" s="1346"/>
      <c r="L42" s="1346"/>
      <c r="M42" s="1346"/>
      <c r="N42" s="1346">
        <v>1</v>
      </c>
      <c r="O42" s="1346"/>
      <c r="P42" s="1393"/>
      <c r="Q42" s="1400"/>
      <c r="R42" s="1346"/>
      <c r="S42" s="1346"/>
      <c r="T42" s="1400">
        <v>1</v>
      </c>
      <c r="U42" s="1392">
        <v>1</v>
      </c>
      <c r="V42" s="1392"/>
      <c r="W42" s="1346"/>
      <c r="X42" s="1392"/>
      <c r="Y42" s="1346"/>
      <c r="Z42" s="1392"/>
      <c r="AA42" s="1392">
        <v>1</v>
      </c>
      <c r="AB42" s="1392"/>
      <c r="AC42" s="1392">
        <v>1</v>
      </c>
      <c r="AD42" s="1392"/>
      <c r="AE42" s="1393"/>
      <c r="AF42" s="1391"/>
      <c r="AG42" s="1392">
        <v>1</v>
      </c>
      <c r="AH42" s="1392"/>
      <c r="AI42" s="1392"/>
      <c r="AJ42" s="1392">
        <v>1</v>
      </c>
      <c r="AK42" s="1392"/>
      <c r="AL42" s="1392"/>
      <c r="AM42" s="1392">
        <v>1</v>
      </c>
      <c r="AN42" s="1392"/>
      <c r="AO42" s="1392"/>
      <c r="AP42" s="1392">
        <v>1</v>
      </c>
      <c r="AQ42" s="1392"/>
      <c r="AR42" s="1393">
        <v>1</v>
      </c>
      <c r="AS42" s="1391">
        <v>1</v>
      </c>
      <c r="AT42" s="1346"/>
      <c r="AU42" s="1346">
        <v>1</v>
      </c>
      <c r="AV42" s="1346"/>
      <c r="AW42" s="1504">
        <v>1</v>
      </c>
      <c r="AX42" s="1346"/>
      <c r="AY42" s="1346">
        <v>1</v>
      </c>
      <c r="AZ42" s="1346"/>
      <c r="BA42" s="1393"/>
      <c r="BB42" s="1392"/>
      <c r="BC42" s="1392"/>
      <c r="BD42" s="1392"/>
      <c r="BE42" s="1392">
        <v>1</v>
      </c>
      <c r="BF42" s="1392"/>
      <c r="BG42" s="1392"/>
      <c r="BH42" s="1392"/>
      <c r="BI42" s="1504">
        <v>1</v>
      </c>
      <c r="BJ42" s="1418"/>
      <c r="BK42" s="1392"/>
      <c r="BL42" s="1392"/>
      <c r="BM42" s="1392"/>
      <c r="BN42" s="1392"/>
      <c r="BO42" s="1392">
        <v>1</v>
      </c>
      <c r="BP42" s="1392"/>
      <c r="BQ42" s="1392"/>
      <c r="BR42" s="1392"/>
      <c r="BS42" s="1392"/>
      <c r="BT42" s="1393"/>
      <c r="BU42" s="1391"/>
      <c r="BV42" s="1392"/>
      <c r="BW42" s="1392"/>
      <c r="BX42" s="1392">
        <v>1</v>
      </c>
      <c r="BY42" s="1392"/>
      <c r="BZ42" s="1392">
        <v>1</v>
      </c>
      <c r="CA42" s="1392">
        <v>1</v>
      </c>
      <c r="CB42" s="1392"/>
      <c r="CC42" s="1392"/>
      <c r="CD42" s="1392"/>
      <c r="CE42" s="1346"/>
      <c r="CF42" s="1392"/>
      <c r="CG42" s="1392"/>
      <c r="CH42" s="1392"/>
      <c r="CI42" s="1392"/>
      <c r="CJ42" s="1391">
        <v>1</v>
      </c>
      <c r="CK42" s="1392"/>
      <c r="CL42" s="1346">
        <v>1</v>
      </c>
      <c r="CM42" s="1392">
        <v>1</v>
      </c>
      <c r="CN42" s="1504">
        <v>1</v>
      </c>
      <c r="CO42" s="1392"/>
      <c r="CP42" s="1392"/>
      <c r="CQ42" s="1392"/>
      <c r="CR42" s="1392"/>
      <c r="CS42" s="1346"/>
      <c r="CT42" s="1392"/>
      <c r="CU42" s="1392"/>
      <c r="CV42" s="1504"/>
      <c r="CW42" s="1392"/>
      <c r="CX42" s="1392">
        <v>1</v>
      </c>
      <c r="CY42" s="1392"/>
      <c r="CZ42" s="1392"/>
      <c r="DA42" s="1504"/>
      <c r="DB42" s="1421">
        <v>1</v>
      </c>
      <c r="DC42" s="1346"/>
      <c r="DD42" s="1392"/>
      <c r="DE42" s="1392">
        <v>1</v>
      </c>
      <c r="DF42" s="1392"/>
      <c r="DG42" s="1392"/>
      <c r="DH42" s="1392">
        <v>1</v>
      </c>
      <c r="DI42" s="1392"/>
      <c r="DJ42" s="1392"/>
      <c r="DK42" s="1392"/>
      <c r="DL42" s="1392"/>
      <c r="DM42" s="1392"/>
      <c r="DN42" s="1392"/>
      <c r="DO42" s="1392"/>
      <c r="DP42" s="1391"/>
      <c r="DQ42" s="1392"/>
      <c r="DR42" s="1392"/>
      <c r="DS42" s="1392"/>
      <c r="DT42" s="1392">
        <v>1</v>
      </c>
      <c r="DU42" s="1346"/>
      <c r="DV42" s="1407">
        <v>1</v>
      </c>
      <c r="DW42" s="1407"/>
      <c r="DX42" s="1392"/>
      <c r="DY42" s="1407"/>
      <c r="DZ42" s="1407"/>
      <c r="EA42" s="1407"/>
      <c r="EB42" s="1391"/>
      <c r="EC42" s="1389"/>
      <c r="ED42" s="1389"/>
      <c r="EE42" s="1504">
        <v>1</v>
      </c>
      <c r="EF42" s="1346"/>
      <c r="EG42" s="1346">
        <v>1</v>
      </c>
      <c r="EH42" s="1346"/>
      <c r="EI42" s="1346"/>
      <c r="EJ42" s="1346"/>
      <c r="EK42" s="1346"/>
      <c r="EL42" s="1392"/>
      <c r="EM42" s="1346"/>
      <c r="EN42" s="1346"/>
      <c r="EO42" s="1504"/>
      <c r="EP42" s="1346">
        <v>1</v>
      </c>
      <c r="EQ42" s="1346"/>
      <c r="ER42" s="1346"/>
      <c r="ES42" s="1392"/>
      <c r="ET42" s="1392"/>
      <c r="EU42" s="1392"/>
      <c r="EV42" s="1346"/>
      <c r="EW42" s="1346"/>
      <c r="EX42" s="1346"/>
      <c r="EY42" s="218">
        <f t="shared" si="0"/>
        <v>20</v>
      </c>
      <c r="EZ42" s="396">
        <f t="shared" si="1"/>
        <v>0</v>
      </c>
      <c r="FA42" s="396">
        <f t="shared" si="2"/>
        <v>8</v>
      </c>
      <c r="FB42" s="396">
        <f t="shared" si="3"/>
        <v>5</v>
      </c>
      <c r="FC42" s="396"/>
      <c r="FD42" s="396">
        <f t="shared" si="4"/>
        <v>0</v>
      </c>
      <c r="FE42" s="1291">
        <f t="shared" si="5"/>
        <v>28</v>
      </c>
      <c r="FF42" s="1347" t="str">
        <f t="shared" si="6"/>
        <v/>
      </c>
      <c r="FG42" s="1347" t="str">
        <f t="shared" si="7"/>
        <v/>
      </c>
      <c r="FH42" s="1347" t="str">
        <f t="shared" si="8"/>
        <v/>
      </c>
      <c r="FI42" s="1347" t="str">
        <f t="shared" si="9"/>
        <v/>
      </c>
      <c r="FJ42" s="1347">
        <f t="shared" si="10"/>
        <v>1</v>
      </c>
      <c r="FK42" s="1347" t="str">
        <f t="shared" si="11"/>
        <v/>
      </c>
      <c r="FL42" s="1347" t="str">
        <f t="shared" si="12"/>
        <v/>
      </c>
      <c r="FM42" s="1347" t="str">
        <f t="shared" si="13"/>
        <v/>
      </c>
      <c r="FN42" s="1347" t="str">
        <f t="shared" si="14"/>
        <v/>
      </c>
      <c r="FO42" s="1347" t="str">
        <f t="shared" si="15"/>
        <v/>
      </c>
      <c r="FP42" s="1347" t="str">
        <f t="shared" si="16"/>
        <v/>
      </c>
    </row>
    <row r="43" spans="1:172" ht="16.5" thickBot="1" x14ac:dyDescent="0.3">
      <c r="A43" s="1338">
        <v>39</v>
      </c>
      <c r="B43" s="1152" t="s">
        <v>1097</v>
      </c>
      <c r="C43" s="1288"/>
      <c r="D43" s="1288"/>
      <c r="E43" s="1288"/>
      <c r="F43" s="1346"/>
      <c r="G43" s="1400"/>
      <c r="H43" s="1346"/>
      <c r="I43" s="1346"/>
      <c r="J43" s="1346"/>
      <c r="K43" s="1346"/>
      <c r="L43" s="1346"/>
      <c r="M43" s="1390">
        <v>1</v>
      </c>
      <c r="N43" s="1346">
        <v>1</v>
      </c>
      <c r="O43" s="1346"/>
      <c r="P43" s="1393"/>
      <c r="Q43" s="1400"/>
      <c r="R43" s="1346"/>
      <c r="S43" s="1346"/>
      <c r="T43" s="1400">
        <v>1</v>
      </c>
      <c r="U43" s="1346">
        <v>1</v>
      </c>
      <c r="V43" s="1346"/>
      <c r="W43" s="1346"/>
      <c r="X43" s="1346"/>
      <c r="Y43" s="1346"/>
      <c r="Z43" s="1411"/>
      <c r="AA43" s="1346">
        <v>1</v>
      </c>
      <c r="AB43" s="1346"/>
      <c r="AC43" s="1392">
        <v>1</v>
      </c>
      <c r="AD43" s="1392"/>
      <c r="AE43" s="1393"/>
      <c r="AF43" s="1391"/>
      <c r="AG43" s="1346">
        <v>1</v>
      </c>
      <c r="AH43" s="1346"/>
      <c r="AI43" s="1346"/>
      <c r="AJ43" s="1346"/>
      <c r="AK43" s="1346"/>
      <c r="AL43" s="1346"/>
      <c r="AM43" s="1346">
        <v>1</v>
      </c>
      <c r="AN43" s="1392"/>
      <c r="AO43" s="1392"/>
      <c r="AP43" s="1392"/>
      <c r="AQ43" s="1392"/>
      <c r="AR43" s="1393">
        <v>1</v>
      </c>
      <c r="AS43" s="1391">
        <v>1</v>
      </c>
      <c r="AT43" s="1346"/>
      <c r="AU43" s="1346">
        <v>1</v>
      </c>
      <c r="AV43" s="1346"/>
      <c r="AW43" s="1504">
        <v>1</v>
      </c>
      <c r="AX43" s="1346"/>
      <c r="AY43" s="1346">
        <v>1</v>
      </c>
      <c r="AZ43" s="1346"/>
      <c r="BA43" s="1393"/>
      <c r="BB43" s="1411">
        <v>1</v>
      </c>
      <c r="BC43" s="1346"/>
      <c r="BD43" s="1346"/>
      <c r="BE43" s="1346"/>
      <c r="BF43" s="1346"/>
      <c r="BG43" s="1346"/>
      <c r="BH43" s="1346"/>
      <c r="BI43" s="1504">
        <v>1</v>
      </c>
      <c r="BJ43" s="1389"/>
      <c r="BK43" s="1346"/>
      <c r="BL43" s="1346"/>
      <c r="BM43" s="1346"/>
      <c r="BN43" s="1346"/>
      <c r="BO43" s="1346">
        <v>1</v>
      </c>
      <c r="BP43" s="1346"/>
      <c r="BQ43" s="1346"/>
      <c r="BR43" s="1346"/>
      <c r="BS43" s="1346"/>
      <c r="BT43" s="1393"/>
      <c r="BU43" s="1391"/>
      <c r="BV43" s="1346"/>
      <c r="BW43" s="1346"/>
      <c r="BX43" s="1346">
        <v>1</v>
      </c>
      <c r="BY43" s="1346"/>
      <c r="BZ43" s="1390">
        <v>1</v>
      </c>
      <c r="CA43" s="1346"/>
      <c r="CB43" s="1346"/>
      <c r="CC43" s="1346"/>
      <c r="CD43" s="1346"/>
      <c r="CE43" s="1346"/>
      <c r="CF43" s="1397"/>
      <c r="CG43" s="1346"/>
      <c r="CH43" s="1346"/>
      <c r="CI43" s="1346"/>
      <c r="CJ43" s="1391">
        <v>1</v>
      </c>
      <c r="CK43" s="1346"/>
      <c r="CL43" s="1346"/>
      <c r="CM43" s="1346">
        <v>1</v>
      </c>
      <c r="CN43" s="1504">
        <v>1</v>
      </c>
      <c r="CO43" s="1346"/>
      <c r="CP43" s="1346"/>
      <c r="CQ43" s="1346"/>
      <c r="CR43" s="1346"/>
      <c r="CS43" s="1346">
        <v>1</v>
      </c>
      <c r="CT43" s="1346"/>
      <c r="CU43" s="1346"/>
      <c r="CV43" s="1504"/>
      <c r="CW43" s="1346"/>
      <c r="CX43" s="1346">
        <v>1</v>
      </c>
      <c r="CY43" s="1346"/>
      <c r="CZ43" s="1346"/>
      <c r="DA43" s="1504"/>
      <c r="DB43" s="1391">
        <v>1</v>
      </c>
      <c r="DC43" s="1346"/>
      <c r="DD43" s="1346"/>
      <c r="DE43" s="1390">
        <v>1</v>
      </c>
      <c r="DF43" s="1346"/>
      <c r="DG43" s="1346"/>
      <c r="DH43" s="1346">
        <v>1</v>
      </c>
      <c r="DI43" s="1392"/>
      <c r="DJ43" s="1346"/>
      <c r="DK43" s="1410">
        <v>1</v>
      </c>
      <c r="DL43" s="1392"/>
      <c r="DM43" s="1392"/>
      <c r="DN43" s="1392"/>
      <c r="DO43" s="1392"/>
      <c r="DP43" s="1391"/>
      <c r="DQ43" s="1346"/>
      <c r="DR43" s="1346"/>
      <c r="DS43" s="1346"/>
      <c r="DT43" s="1346">
        <v>1</v>
      </c>
      <c r="DU43" s="1346"/>
      <c r="DV43" s="1346">
        <v>1</v>
      </c>
      <c r="DW43" s="1346"/>
      <c r="DX43" s="1346"/>
      <c r="DY43" s="1346"/>
      <c r="DZ43" s="1346"/>
      <c r="EA43" s="1346"/>
      <c r="EB43" s="1391"/>
      <c r="EC43" s="1389"/>
      <c r="ED43" s="1346"/>
      <c r="EE43" s="1504">
        <v>1</v>
      </c>
      <c r="EF43" s="1346"/>
      <c r="EG43" s="1572">
        <v>1</v>
      </c>
      <c r="EH43" s="1346"/>
      <c r="EI43" s="1346"/>
      <c r="EJ43" s="1346"/>
      <c r="EK43" s="1346"/>
      <c r="EL43" s="1392"/>
      <c r="EM43" s="1346"/>
      <c r="EN43" s="1346"/>
      <c r="EO43" s="1504"/>
      <c r="EP43" s="1390">
        <v>1</v>
      </c>
      <c r="EQ43" s="1346"/>
      <c r="ER43" s="1346"/>
      <c r="ES43" s="1392"/>
      <c r="ET43" s="1392"/>
      <c r="EU43" s="1392"/>
      <c r="EV43" s="1346"/>
      <c r="EW43" s="1346"/>
      <c r="EX43" s="1346"/>
      <c r="EY43" s="218">
        <f t="shared" si="0"/>
        <v>18</v>
      </c>
      <c r="EZ43" s="396">
        <f t="shared" si="1"/>
        <v>0</v>
      </c>
      <c r="FA43" s="396">
        <f t="shared" si="2"/>
        <v>9</v>
      </c>
      <c r="FB43" s="396">
        <f t="shared" si="3"/>
        <v>5</v>
      </c>
      <c r="FC43" s="396"/>
      <c r="FD43" s="396">
        <f t="shared" si="4"/>
        <v>0</v>
      </c>
      <c r="FE43" s="1291">
        <f t="shared" si="5"/>
        <v>27</v>
      </c>
      <c r="FF43" s="1347" t="str">
        <f t="shared" si="6"/>
        <v/>
      </c>
      <c r="FG43" s="1347" t="str">
        <f t="shared" si="7"/>
        <v/>
      </c>
      <c r="FH43" s="1347" t="str">
        <f t="shared" si="8"/>
        <v/>
      </c>
      <c r="FI43" s="1347" t="str">
        <f t="shared" si="9"/>
        <v/>
      </c>
      <c r="FJ43" s="1347">
        <f t="shared" si="10"/>
        <v>1</v>
      </c>
      <c r="FK43" s="1347" t="str">
        <f t="shared" si="11"/>
        <v/>
      </c>
      <c r="FL43" s="1347" t="str">
        <f t="shared" si="12"/>
        <v/>
      </c>
      <c r="FM43" s="1347" t="str">
        <f t="shared" si="13"/>
        <v/>
      </c>
      <c r="FN43" s="1347" t="str">
        <f t="shared" si="14"/>
        <v/>
      </c>
      <c r="FO43" s="1347" t="str">
        <f t="shared" si="15"/>
        <v/>
      </c>
      <c r="FP43" s="1347" t="str">
        <f t="shared" si="16"/>
        <v/>
      </c>
    </row>
    <row r="44" spans="1:172" ht="16.5" thickBot="1" x14ac:dyDescent="0.3">
      <c r="A44" s="1338">
        <v>40</v>
      </c>
      <c r="B44" s="1343" t="s">
        <v>1954</v>
      </c>
      <c r="C44" s="1288"/>
      <c r="D44" s="1288"/>
      <c r="E44" s="1288"/>
      <c r="F44" s="1346"/>
      <c r="G44" s="1400"/>
      <c r="H44" s="1346"/>
      <c r="I44" s="1346"/>
      <c r="J44" s="1346"/>
      <c r="K44" s="1346"/>
      <c r="L44" s="1346"/>
      <c r="M44" s="1346"/>
      <c r="N44" s="1346"/>
      <c r="O44" s="1346"/>
      <c r="P44" s="1393"/>
      <c r="Q44" s="1400"/>
      <c r="R44" s="1346"/>
      <c r="S44" s="1399"/>
      <c r="T44" s="1400"/>
      <c r="U44" s="1399"/>
      <c r="V44" s="1346"/>
      <c r="W44" s="1399"/>
      <c r="X44" s="1346"/>
      <c r="Y44" s="1346"/>
      <c r="Z44" s="1389"/>
      <c r="AA44" s="1346"/>
      <c r="AB44" s="1346"/>
      <c r="AC44" s="1392"/>
      <c r="AD44" s="1392"/>
      <c r="AE44" s="1393"/>
      <c r="AF44" s="1391"/>
      <c r="AG44" s="1346"/>
      <c r="AH44" s="1346"/>
      <c r="AI44" s="1346"/>
      <c r="AJ44" s="1346"/>
      <c r="AK44" s="1346"/>
      <c r="AL44" s="1346"/>
      <c r="AM44" s="1392"/>
      <c r="AN44" s="1392"/>
      <c r="AO44" s="1346">
        <v>1</v>
      </c>
      <c r="AP44" s="1392"/>
      <c r="AQ44" s="1392"/>
      <c r="AR44" s="1393"/>
      <c r="AS44" s="1389"/>
      <c r="AT44" s="1346"/>
      <c r="AU44" s="1346"/>
      <c r="AV44" s="1346"/>
      <c r="AW44" s="1504">
        <v>1</v>
      </c>
      <c r="AX44" s="1346"/>
      <c r="AY44" s="1346"/>
      <c r="AZ44" s="1346">
        <v>1</v>
      </c>
      <c r="BA44" s="1393"/>
      <c r="BB44" s="1346"/>
      <c r="BC44" s="1346"/>
      <c r="BD44" s="1346">
        <v>1</v>
      </c>
      <c r="BE44" s="1346"/>
      <c r="BF44" s="1346">
        <v>1</v>
      </c>
      <c r="BG44" s="1346">
        <v>1</v>
      </c>
      <c r="BH44" s="1346"/>
      <c r="BI44" s="1504">
        <v>1</v>
      </c>
      <c r="BJ44" s="1389">
        <v>1</v>
      </c>
      <c r="BK44" s="1346"/>
      <c r="BL44" s="1346"/>
      <c r="BM44" s="1346">
        <v>1</v>
      </c>
      <c r="BN44" s="1346"/>
      <c r="BO44" s="1346"/>
      <c r="BP44" s="1346"/>
      <c r="BQ44" s="1346">
        <v>1</v>
      </c>
      <c r="BR44" s="1346">
        <v>1</v>
      </c>
      <c r="BS44" s="1346">
        <v>1</v>
      </c>
      <c r="BT44" s="1393">
        <v>1</v>
      </c>
      <c r="BU44" s="1391">
        <v>1</v>
      </c>
      <c r="BV44" s="1346">
        <v>1</v>
      </c>
      <c r="BW44" s="1346"/>
      <c r="BX44" s="1346"/>
      <c r="BY44" s="1346">
        <v>1</v>
      </c>
      <c r="BZ44" s="1346"/>
      <c r="CA44" s="1346"/>
      <c r="CB44" s="1346"/>
      <c r="CC44" s="1346"/>
      <c r="CD44" s="1346"/>
      <c r="CE44" s="1346">
        <v>1</v>
      </c>
      <c r="CF44" s="1346"/>
      <c r="CG44" s="1346"/>
      <c r="CH44" s="1394"/>
      <c r="CI44" s="1346"/>
      <c r="CJ44" s="1391"/>
      <c r="CK44" s="1346"/>
      <c r="CL44" s="1346"/>
      <c r="CM44" s="1392"/>
      <c r="CN44" s="1504">
        <v>1</v>
      </c>
      <c r="CO44" s="1346"/>
      <c r="CP44" s="1346">
        <v>1</v>
      </c>
      <c r="CQ44" s="1346">
        <v>1</v>
      </c>
      <c r="CR44" s="1346">
        <v>1</v>
      </c>
      <c r="CS44" s="1346"/>
      <c r="CT44" s="1346"/>
      <c r="CU44" s="1346">
        <v>1</v>
      </c>
      <c r="CV44" s="1504"/>
      <c r="CW44" s="1346"/>
      <c r="CX44" s="1346"/>
      <c r="CY44" s="1346"/>
      <c r="CZ44" s="1346"/>
      <c r="DA44" s="1504"/>
      <c r="DB44" s="1391"/>
      <c r="DC44" s="1346"/>
      <c r="DD44" s="1346"/>
      <c r="DE44" s="1346"/>
      <c r="DF44" s="1346"/>
      <c r="DG44" s="1346"/>
      <c r="DH44" s="1346"/>
      <c r="DI44" s="1392"/>
      <c r="DJ44" s="1392">
        <v>1</v>
      </c>
      <c r="DK44" s="1392"/>
      <c r="DL44" s="1392">
        <v>1</v>
      </c>
      <c r="DM44" s="1392"/>
      <c r="DN44" s="1392"/>
      <c r="DO44" s="1392"/>
      <c r="DP44" s="1391"/>
      <c r="DQ44" s="1346"/>
      <c r="DR44" s="1346"/>
      <c r="DS44" s="1346"/>
      <c r="DT44" s="1346"/>
      <c r="DU44" s="1346"/>
      <c r="DV44" s="1346"/>
      <c r="DW44" s="1346"/>
      <c r="DX44" s="1346"/>
      <c r="DY44" s="1346"/>
      <c r="DZ44" s="1346"/>
      <c r="EA44" s="1346">
        <v>1</v>
      </c>
      <c r="EB44" s="1391"/>
      <c r="EC44" s="1389">
        <v>1</v>
      </c>
      <c r="ED44" s="1346"/>
      <c r="EE44" s="1504"/>
      <c r="EF44" s="1346">
        <v>1</v>
      </c>
      <c r="EG44" s="1346"/>
      <c r="EH44" s="1346"/>
      <c r="EI44" s="1346"/>
      <c r="EJ44" s="1346"/>
      <c r="EK44" s="1346"/>
      <c r="EL44" s="1392"/>
      <c r="EM44" s="1346"/>
      <c r="EN44" s="1346"/>
      <c r="EO44" s="1504"/>
      <c r="EP44" s="1346"/>
      <c r="EQ44" s="1346"/>
      <c r="ER44" s="1346">
        <v>1</v>
      </c>
      <c r="ES44" s="1392">
        <v>1</v>
      </c>
      <c r="ET44" s="1392">
        <v>1</v>
      </c>
      <c r="EU44" s="1392">
        <v>1</v>
      </c>
      <c r="EV44" s="1346">
        <v>1</v>
      </c>
      <c r="EW44" s="1346">
        <v>1</v>
      </c>
      <c r="EX44" s="1346">
        <v>1</v>
      </c>
      <c r="EY44" s="218">
        <f t="shared" si="0"/>
        <v>0</v>
      </c>
      <c r="EZ44" s="396">
        <f t="shared" si="1"/>
        <v>10</v>
      </c>
      <c r="FA44" s="396">
        <f t="shared" si="2"/>
        <v>3</v>
      </c>
      <c r="FB44" s="396">
        <f t="shared" si="3"/>
        <v>3</v>
      </c>
      <c r="FC44" s="396"/>
      <c r="FD44" s="396">
        <f t="shared" si="4"/>
        <v>18</v>
      </c>
      <c r="FE44" s="1291">
        <f t="shared" si="5"/>
        <v>31</v>
      </c>
      <c r="FF44" s="1347" t="str">
        <f>IF(FE44=0,1,"")</f>
        <v/>
      </c>
      <c r="FG44" s="1347" t="str">
        <f>IF((FE44&gt;0)*AND(FE44&lt;6),1,"")</f>
        <v/>
      </c>
      <c r="FH44" s="1347" t="str">
        <f>IF((FE44&gt;5)*AND(FE44&lt;11),1,"")</f>
        <v/>
      </c>
      <c r="FI44" s="1347" t="str">
        <f>IF((FE44&gt;10)*AND(FE44&lt;21),1,"")</f>
        <v/>
      </c>
      <c r="FJ44" s="1347" t="str">
        <f>IF((FE44&gt;20)*AND(FE44&lt;31),1,"")</f>
        <v/>
      </c>
      <c r="FK44" s="1347">
        <f>IF((FE44&gt;30)*AND(FE44&lt;41),1,"")</f>
        <v>1</v>
      </c>
      <c r="FL44" s="1347" t="str">
        <f>IF((FE44&gt;40)*AND(FE44&lt;51),1,"")</f>
        <v/>
      </c>
      <c r="FM44" s="1347" t="str">
        <f>IF((FE44&gt;50)*AND(FE44&lt;61),1,"")</f>
        <v/>
      </c>
      <c r="FN44" s="1347" t="str">
        <f>IF((FE44&gt;60)*AND(FE44&lt;71),1,"")</f>
        <v/>
      </c>
      <c r="FO44" s="1347" t="str">
        <f>IF((FE44&gt;70)*AND(FE44&lt;81),1,"")</f>
        <v/>
      </c>
      <c r="FP44" s="1347" t="str">
        <f>IF((FE44&gt;80)*AND(FE44&lt;91),1,"")</f>
        <v/>
      </c>
    </row>
    <row r="45" spans="1:172" ht="16.5" thickBot="1" x14ac:dyDescent="0.3">
      <c r="A45" s="1338">
        <v>41</v>
      </c>
      <c r="B45" s="1152" t="s">
        <v>79</v>
      </c>
      <c r="C45" s="1389"/>
      <c r="D45" s="1389"/>
      <c r="E45" s="1389"/>
      <c r="F45" s="1346"/>
      <c r="G45" s="1400"/>
      <c r="H45" s="1346"/>
      <c r="I45" s="1346"/>
      <c r="J45" s="1346"/>
      <c r="K45" s="1346"/>
      <c r="L45" s="1346"/>
      <c r="M45" s="1346"/>
      <c r="N45" s="1346"/>
      <c r="O45" s="1346"/>
      <c r="P45" s="1393"/>
      <c r="Q45" s="1400"/>
      <c r="R45" s="1346"/>
      <c r="S45" s="1399"/>
      <c r="T45" s="1400">
        <v>1</v>
      </c>
      <c r="U45" s="1399">
        <v>1</v>
      </c>
      <c r="V45" s="1346"/>
      <c r="W45" s="1399"/>
      <c r="X45" s="1346"/>
      <c r="Y45" s="1346"/>
      <c r="Z45" s="1346"/>
      <c r="AA45" s="1346"/>
      <c r="AB45" s="1346"/>
      <c r="AC45" s="1392"/>
      <c r="AD45" s="1392"/>
      <c r="AE45" s="1393"/>
      <c r="AF45" s="1391"/>
      <c r="AG45" s="1346"/>
      <c r="AH45" s="1346"/>
      <c r="AI45" s="1346"/>
      <c r="AJ45" s="1346">
        <v>1</v>
      </c>
      <c r="AK45" s="1346"/>
      <c r="AL45" s="1346"/>
      <c r="AM45" s="1392">
        <v>1</v>
      </c>
      <c r="AN45" s="1392"/>
      <c r="AO45" s="1392"/>
      <c r="AP45" s="1392"/>
      <c r="AQ45" s="1392"/>
      <c r="AR45" s="1393"/>
      <c r="AS45" s="1346"/>
      <c r="AT45" s="1346"/>
      <c r="AU45" s="1346"/>
      <c r="AV45" s="1346">
        <v>1</v>
      </c>
      <c r="AW45" s="1504">
        <v>1</v>
      </c>
      <c r="AX45" s="1346"/>
      <c r="AY45" s="1346"/>
      <c r="AZ45" s="1346"/>
      <c r="BA45" s="1393"/>
      <c r="BB45" s="1346"/>
      <c r="BC45" s="1346"/>
      <c r="BD45" s="1346"/>
      <c r="BE45" s="1346"/>
      <c r="BF45" s="1346"/>
      <c r="BG45" s="1346"/>
      <c r="BH45" s="1346"/>
      <c r="BI45" s="1504">
        <v>1</v>
      </c>
      <c r="BJ45" s="1389"/>
      <c r="BK45" s="1346"/>
      <c r="BL45" s="1346"/>
      <c r="BM45" s="1346"/>
      <c r="BN45" s="1346"/>
      <c r="BO45" s="1346"/>
      <c r="BP45" s="1346"/>
      <c r="BQ45" s="1346"/>
      <c r="BR45" s="1346"/>
      <c r="BS45" s="1346"/>
      <c r="BT45" s="1393"/>
      <c r="BU45" s="1391"/>
      <c r="BV45" s="1346"/>
      <c r="BW45" s="1346"/>
      <c r="BX45" s="1346">
        <v>1</v>
      </c>
      <c r="BY45" s="1346"/>
      <c r="BZ45" s="1346"/>
      <c r="CA45" s="1346"/>
      <c r="CB45" s="1346"/>
      <c r="CC45" s="1346"/>
      <c r="CD45" s="1346"/>
      <c r="CE45" s="1346"/>
      <c r="CF45" s="1346"/>
      <c r="CG45" s="1346"/>
      <c r="CH45" s="1394"/>
      <c r="CI45" s="1346"/>
      <c r="CJ45" s="1391"/>
      <c r="CK45" s="1346"/>
      <c r="CL45" s="1346"/>
      <c r="CM45" s="1392"/>
      <c r="CN45" s="1504"/>
      <c r="CO45" s="1346"/>
      <c r="CP45" s="1346"/>
      <c r="CQ45" s="1346"/>
      <c r="CR45" s="1346"/>
      <c r="CS45" s="1346"/>
      <c r="CT45" s="1346"/>
      <c r="CU45" s="1346"/>
      <c r="CV45" s="1504"/>
      <c r="CW45" s="1346"/>
      <c r="CX45" s="1346">
        <v>1</v>
      </c>
      <c r="CY45" s="1346"/>
      <c r="CZ45" s="1346"/>
      <c r="DA45" s="1504"/>
      <c r="DB45" s="1391"/>
      <c r="DC45" s="1346"/>
      <c r="DD45" s="1346"/>
      <c r="DE45" s="1346"/>
      <c r="DF45" s="1346"/>
      <c r="DG45" s="1346"/>
      <c r="DH45" s="1346"/>
      <c r="DI45" s="1392"/>
      <c r="DJ45" s="1392"/>
      <c r="DK45" s="1392"/>
      <c r="DL45" s="1392"/>
      <c r="DM45" s="1392"/>
      <c r="DN45" s="1392"/>
      <c r="DO45" s="1393"/>
      <c r="DP45" s="1391"/>
      <c r="DQ45" s="1346"/>
      <c r="DR45" s="1346"/>
      <c r="DS45" s="1346"/>
      <c r="DT45" s="1346"/>
      <c r="DU45" s="1346"/>
      <c r="DV45" s="1346"/>
      <c r="DW45" s="1346"/>
      <c r="DX45" s="1346"/>
      <c r="DY45" s="1346"/>
      <c r="DZ45" s="1346"/>
      <c r="EA45" s="1346"/>
      <c r="EB45" s="1391"/>
      <c r="EC45" s="1389"/>
      <c r="ED45" s="1346"/>
      <c r="EE45" s="1504"/>
      <c r="EF45" s="1346"/>
      <c r="EG45" s="1346"/>
      <c r="EH45" s="1346"/>
      <c r="EI45" s="1346"/>
      <c r="EJ45" s="1346"/>
      <c r="EK45" s="1346"/>
      <c r="EL45" s="1392"/>
      <c r="EM45" s="1346"/>
      <c r="EN45" s="1346"/>
      <c r="EO45" s="1504"/>
      <c r="EP45" s="1346"/>
      <c r="EQ45" s="1346"/>
      <c r="ER45" s="1346"/>
      <c r="ES45" s="1392"/>
      <c r="ET45" s="1392"/>
      <c r="EU45" s="1392"/>
      <c r="EV45" s="1346"/>
      <c r="EW45" s="1346"/>
      <c r="EX45" s="1346"/>
      <c r="EY45" s="218">
        <f t="shared" si="0"/>
        <v>6</v>
      </c>
      <c r="EZ45" s="396">
        <f t="shared" si="1"/>
        <v>0</v>
      </c>
      <c r="FA45" s="396">
        <f t="shared" si="2"/>
        <v>0</v>
      </c>
      <c r="FB45" s="396">
        <f t="shared" si="3"/>
        <v>3</v>
      </c>
      <c r="FC45" s="396"/>
      <c r="FD45" s="396">
        <f t="shared" si="4"/>
        <v>0</v>
      </c>
      <c r="FE45" s="1291">
        <f t="shared" si="5"/>
        <v>6</v>
      </c>
      <c r="FF45" s="1347" t="str">
        <f t="shared" si="6"/>
        <v/>
      </c>
      <c r="FG45" s="1347" t="str">
        <f t="shared" si="7"/>
        <v/>
      </c>
      <c r="FH45" s="1347">
        <f t="shared" si="8"/>
        <v>1</v>
      </c>
      <c r="FI45" s="1347" t="str">
        <f t="shared" si="9"/>
        <v/>
      </c>
      <c r="FJ45" s="1347" t="str">
        <f t="shared" si="10"/>
        <v/>
      </c>
      <c r="FK45" s="1347" t="str">
        <f t="shared" si="11"/>
        <v/>
      </c>
      <c r="FL45" s="1347" t="str">
        <f t="shared" si="12"/>
        <v/>
      </c>
      <c r="FM45" s="1347" t="str">
        <f t="shared" si="13"/>
        <v/>
      </c>
      <c r="FN45" s="1347" t="str">
        <f t="shared" si="14"/>
        <v/>
      </c>
      <c r="FO45" s="1347" t="str">
        <f t="shared" si="15"/>
        <v/>
      </c>
      <c r="FP45" s="1347" t="str">
        <f t="shared" si="16"/>
        <v/>
      </c>
    </row>
    <row r="46" spans="1:172" ht="16.5" thickBot="1" x14ac:dyDescent="0.3">
      <c r="A46" s="1338">
        <v>42</v>
      </c>
      <c r="B46" s="1152" t="s">
        <v>417</v>
      </c>
      <c r="C46" s="1288"/>
      <c r="D46" s="1288"/>
      <c r="E46" s="1288"/>
      <c r="F46" s="1346"/>
      <c r="G46" s="1400"/>
      <c r="H46" s="1346"/>
      <c r="I46" s="1346"/>
      <c r="J46" s="1346"/>
      <c r="K46" s="1346"/>
      <c r="L46" s="1346"/>
      <c r="M46" s="1346"/>
      <c r="N46" s="1346"/>
      <c r="O46" s="1346"/>
      <c r="P46" s="1393"/>
      <c r="Q46" s="1400"/>
      <c r="R46" s="1346"/>
      <c r="S46" s="1346"/>
      <c r="T46" s="1400">
        <v>1</v>
      </c>
      <c r="U46" s="1346">
        <v>1</v>
      </c>
      <c r="V46" s="1346"/>
      <c r="W46" s="1346">
        <v>1</v>
      </c>
      <c r="X46" s="1346"/>
      <c r="Y46" s="1346"/>
      <c r="Z46" s="1346"/>
      <c r="AA46" s="1346"/>
      <c r="AB46" s="1346"/>
      <c r="AC46" s="1392"/>
      <c r="AD46" s="1392"/>
      <c r="AE46" s="1393"/>
      <c r="AF46" s="1391"/>
      <c r="AG46" s="1346"/>
      <c r="AH46" s="1346"/>
      <c r="AI46" s="1346"/>
      <c r="AJ46" s="1346">
        <v>1</v>
      </c>
      <c r="AK46" s="1346"/>
      <c r="AL46" s="1346"/>
      <c r="AM46" s="1392">
        <v>1</v>
      </c>
      <c r="AN46" s="1392"/>
      <c r="AO46" s="1392"/>
      <c r="AP46" s="1392"/>
      <c r="AQ46" s="1392"/>
      <c r="AR46" s="1393">
        <v>1</v>
      </c>
      <c r="AS46" s="1346"/>
      <c r="AT46" s="1389"/>
      <c r="AU46" s="1346"/>
      <c r="AV46" s="1346">
        <v>1</v>
      </c>
      <c r="AW46" s="1504">
        <v>1</v>
      </c>
      <c r="AX46" s="1346"/>
      <c r="AY46" s="1346"/>
      <c r="AZ46" s="1346"/>
      <c r="BA46" s="1393"/>
      <c r="BB46" s="1346"/>
      <c r="BC46" s="1346"/>
      <c r="BD46" s="1346"/>
      <c r="BE46" s="1346"/>
      <c r="BF46" s="1346"/>
      <c r="BG46" s="1346"/>
      <c r="BH46" s="1346"/>
      <c r="BI46" s="1504">
        <v>1</v>
      </c>
      <c r="BJ46" s="1389"/>
      <c r="BK46" s="1346"/>
      <c r="BL46" s="1346"/>
      <c r="BM46" s="1346"/>
      <c r="BN46" s="1346"/>
      <c r="BO46" s="1346"/>
      <c r="BP46" s="1346"/>
      <c r="BQ46" s="1346"/>
      <c r="BR46" s="1346"/>
      <c r="BS46" s="1346"/>
      <c r="BT46" s="1393"/>
      <c r="BU46" s="1391"/>
      <c r="BV46" s="1346"/>
      <c r="BW46" s="1346"/>
      <c r="BX46" s="1346">
        <v>1</v>
      </c>
      <c r="BY46" s="1346"/>
      <c r="BZ46" s="1346"/>
      <c r="CA46" s="1346">
        <v>1</v>
      </c>
      <c r="CB46" s="1346"/>
      <c r="CC46" s="1346"/>
      <c r="CD46" s="1346"/>
      <c r="CE46" s="1346"/>
      <c r="CF46" s="1346"/>
      <c r="CG46" s="1346"/>
      <c r="CH46" s="1346"/>
      <c r="CI46" s="1346"/>
      <c r="CJ46" s="1391"/>
      <c r="CK46" s="1346"/>
      <c r="CL46" s="1346"/>
      <c r="CM46" s="1392">
        <v>1</v>
      </c>
      <c r="CN46" s="1504">
        <v>1</v>
      </c>
      <c r="CO46" s="1346"/>
      <c r="CP46" s="1346"/>
      <c r="CQ46" s="1346"/>
      <c r="CR46" s="1346"/>
      <c r="CS46" s="1346"/>
      <c r="CT46" s="1346"/>
      <c r="CU46" s="1346"/>
      <c r="CV46" s="1504"/>
      <c r="CW46" s="1346"/>
      <c r="CX46" s="1346">
        <v>1</v>
      </c>
      <c r="CY46" s="1346"/>
      <c r="CZ46" s="1346">
        <v>1</v>
      </c>
      <c r="DA46" s="1504"/>
      <c r="DB46" s="1391"/>
      <c r="DC46" s="1346"/>
      <c r="DD46" s="1346"/>
      <c r="DE46" s="1346"/>
      <c r="DF46" s="1346"/>
      <c r="DG46" s="1346"/>
      <c r="DH46" s="1346"/>
      <c r="DI46" s="1392"/>
      <c r="DJ46" s="1392"/>
      <c r="DK46" s="1392"/>
      <c r="DL46" s="1392"/>
      <c r="DM46" s="1392"/>
      <c r="DN46" s="1392"/>
      <c r="DO46" s="1393"/>
      <c r="DP46" s="1391"/>
      <c r="DQ46" s="1346"/>
      <c r="DR46" s="1346"/>
      <c r="DS46" s="1346"/>
      <c r="DT46" s="1346"/>
      <c r="DU46" s="1346"/>
      <c r="DV46" s="1346"/>
      <c r="DW46" s="1346"/>
      <c r="DX46" s="1346"/>
      <c r="DY46" s="1346"/>
      <c r="DZ46" s="1346"/>
      <c r="EA46" s="1346"/>
      <c r="EB46" s="1391"/>
      <c r="EC46" s="1389"/>
      <c r="ED46" s="1346"/>
      <c r="EE46" s="1504">
        <v>1</v>
      </c>
      <c r="EF46" s="1346"/>
      <c r="EG46" s="1346"/>
      <c r="EH46" s="1346"/>
      <c r="EI46" s="1346"/>
      <c r="EJ46" s="1346"/>
      <c r="EK46" s="1346"/>
      <c r="EL46" s="1392"/>
      <c r="EM46" s="1346"/>
      <c r="EN46" s="1346"/>
      <c r="EO46" s="1504"/>
      <c r="EP46" s="1346"/>
      <c r="EQ46" s="1346"/>
      <c r="ER46" s="1346"/>
      <c r="ES46" s="1392"/>
      <c r="ET46" s="1392"/>
      <c r="EU46" s="1392"/>
      <c r="EV46" s="1346"/>
      <c r="EW46" s="1346"/>
      <c r="EX46" s="1346"/>
      <c r="EY46" s="218">
        <f t="shared" si="0"/>
        <v>8</v>
      </c>
      <c r="EZ46" s="396">
        <f t="shared" si="1"/>
        <v>0</v>
      </c>
      <c r="FA46" s="396">
        <f t="shared" si="2"/>
        <v>3</v>
      </c>
      <c r="FB46" s="396">
        <f t="shared" si="3"/>
        <v>5</v>
      </c>
      <c r="FC46" s="396"/>
      <c r="FD46" s="396">
        <f t="shared" si="4"/>
        <v>0</v>
      </c>
      <c r="FE46" s="1291">
        <f t="shared" si="5"/>
        <v>11</v>
      </c>
      <c r="FF46" s="1347" t="str">
        <f t="shared" si="6"/>
        <v/>
      </c>
      <c r="FG46" s="1347" t="str">
        <f t="shared" si="7"/>
        <v/>
      </c>
      <c r="FH46" s="1347" t="str">
        <f t="shared" si="8"/>
        <v/>
      </c>
      <c r="FI46" s="1347">
        <f t="shared" si="9"/>
        <v>1</v>
      </c>
      <c r="FJ46" s="1347" t="str">
        <f t="shared" si="10"/>
        <v/>
      </c>
      <c r="FK46" s="1347" t="str">
        <f t="shared" si="11"/>
        <v/>
      </c>
      <c r="FL46" s="1347" t="str">
        <f t="shared" si="12"/>
        <v/>
      </c>
      <c r="FM46" s="1347" t="str">
        <f t="shared" si="13"/>
        <v/>
      </c>
      <c r="FN46" s="1347" t="str">
        <f t="shared" si="14"/>
        <v/>
      </c>
      <c r="FO46" s="1347" t="str">
        <f t="shared" si="15"/>
        <v/>
      </c>
      <c r="FP46" s="1347" t="str">
        <f t="shared" si="16"/>
        <v/>
      </c>
    </row>
    <row r="47" spans="1:172" ht="16.5" thickBot="1" x14ac:dyDescent="0.3">
      <c r="A47" s="1338">
        <v>43</v>
      </c>
      <c r="B47" s="1152" t="s">
        <v>1032</v>
      </c>
      <c r="C47" s="1412">
        <v>1</v>
      </c>
      <c r="D47" s="1412"/>
      <c r="E47" s="1410">
        <v>1</v>
      </c>
      <c r="F47" s="1390">
        <v>1</v>
      </c>
      <c r="G47" s="1400">
        <v>1</v>
      </c>
      <c r="H47" s="1395"/>
      <c r="I47" s="1395">
        <v>1</v>
      </c>
      <c r="J47" s="1390">
        <v>1</v>
      </c>
      <c r="K47" s="1395"/>
      <c r="L47" s="1390">
        <v>1</v>
      </c>
      <c r="M47" s="1410">
        <v>1</v>
      </c>
      <c r="N47" s="1395"/>
      <c r="O47" s="1395"/>
      <c r="P47" s="1398"/>
      <c r="Q47" s="1400">
        <v>1</v>
      </c>
      <c r="R47" s="1390">
        <v>1</v>
      </c>
      <c r="S47" s="1395"/>
      <c r="T47" s="1400"/>
      <c r="U47" s="1395"/>
      <c r="V47" s="1390">
        <v>1</v>
      </c>
      <c r="W47" s="1390">
        <v>1</v>
      </c>
      <c r="X47" s="1395"/>
      <c r="Y47" s="1390">
        <v>1</v>
      </c>
      <c r="Z47" s="1395"/>
      <c r="AA47" s="1395"/>
      <c r="AB47" s="1395"/>
      <c r="AC47" s="1413"/>
      <c r="AD47" s="1413"/>
      <c r="AE47" s="1398"/>
      <c r="AF47" s="1414"/>
      <c r="AG47" s="1395"/>
      <c r="AH47" s="1395"/>
      <c r="AI47" s="1390">
        <v>1</v>
      </c>
      <c r="AJ47" s="1395"/>
      <c r="AK47" s="1390">
        <v>1</v>
      </c>
      <c r="AL47" s="1395"/>
      <c r="AM47" s="1395"/>
      <c r="AN47" s="1395"/>
      <c r="AO47" s="1390">
        <v>1</v>
      </c>
      <c r="AP47" s="1395"/>
      <c r="AQ47" s="1390">
        <v>1</v>
      </c>
      <c r="AR47" s="1398"/>
      <c r="AS47" s="1390">
        <v>1</v>
      </c>
      <c r="AT47" s="1390">
        <v>1</v>
      </c>
      <c r="AU47" s="1395"/>
      <c r="AV47" s="1395"/>
      <c r="AW47" s="1504">
        <v>1</v>
      </c>
      <c r="AX47" s="1395"/>
      <c r="AY47" s="1395"/>
      <c r="AZ47" s="1395"/>
      <c r="BA47" s="1398"/>
      <c r="BB47" s="1395"/>
      <c r="BC47" s="1395"/>
      <c r="BD47" s="1395"/>
      <c r="BE47" s="1390">
        <v>1</v>
      </c>
      <c r="BF47" s="1395"/>
      <c r="BG47" s="1395"/>
      <c r="BH47" s="1395"/>
      <c r="BI47" s="1504">
        <v>1</v>
      </c>
      <c r="BJ47" s="1395"/>
      <c r="BK47" s="1395"/>
      <c r="BL47" s="1395"/>
      <c r="BM47" s="1395"/>
      <c r="BN47" s="1390">
        <v>1</v>
      </c>
      <c r="BO47" s="1395"/>
      <c r="BP47" s="1410">
        <v>1</v>
      </c>
      <c r="BQ47" s="1395"/>
      <c r="BR47" s="1395"/>
      <c r="BS47" s="1395"/>
      <c r="BT47" s="1398"/>
      <c r="BU47" s="1414"/>
      <c r="BV47" s="1395"/>
      <c r="BW47" s="1390">
        <v>1</v>
      </c>
      <c r="BX47" s="1395"/>
      <c r="BY47" s="1410">
        <v>1</v>
      </c>
      <c r="BZ47" s="1395"/>
      <c r="CA47" s="1395"/>
      <c r="CB47" s="1390">
        <v>1</v>
      </c>
      <c r="CC47" s="1395"/>
      <c r="CD47" s="1395"/>
      <c r="CE47" s="1395"/>
      <c r="CF47" s="1395"/>
      <c r="CG47" s="1395"/>
      <c r="CH47" s="1390">
        <v>1</v>
      </c>
      <c r="CI47" s="1390">
        <v>1</v>
      </c>
      <c r="CJ47" s="1414"/>
      <c r="CK47" s="1395"/>
      <c r="CL47" s="1395"/>
      <c r="CM47" s="1413"/>
      <c r="CN47" s="1504">
        <v>1</v>
      </c>
      <c r="CO47" s="1395"/>
      <c r="CP47" s="1390">
        <v>1</v>
      </c>
      <c r="CQ47" s="1390">
        <v>1</v>
      </c>
      <c r="CR47" s="1390">
        <v>1</v>
      </c>
      <c r="CS47" s="1395"/>
      <c r="CT47" s="1395"/>
      <c r="CU47" s="1390">
        <v>1</v>
      </c>
      <c r="CV47" s="1504"/>
      <c r="CW47" s="1390">
        <v>1</v>
      </c>
      <c r="CX47" s="1395">
        <v>1</v>
      </c>
      <c r="CY47" s="1395"/>
      <c r="CZ47" s="1395">
        <v>1</v>
      </c>
      <c r="DA47" s="1504"/>
      <c r="DB47" s="1414"/>
      <c r="DC47" s="1390">
        <v>1</v>
      </c>
      <c r="DD47" s="1395"/>
      <c r="DE47" s="1395"/>
      <c r="DF47" s="1395"/>
      <c r="DG47" s="1395"/>
      <c r="DH47" s="1395"/>
      <c r="DI47" s="1395"/>
      <c r="DJ47" s="1395"/>
      <c r="DK47" s="1413"/>
      <c r="DL47" s="1390">
        <v>1</v>
      </c>
      <c r="DM47" s="1413"/>
      <c r="DN47" s="1413"/>
      <c r="DO47" s="1398"/>
      <c r="DP47" s="1414"/>
      <c r="DQ47" s="1395"/>
      <c r="DR47" s="1395"/>
      <c r="DS47" s="1395"/>
      <c r="DT47" s="1395">
        <v>1</v>
      </c>
      <c r="DU47" s="1390">
        <v>1</v>
      </c>
      <c r="DV47" s="1395">
        <v>1</v>
      </c>
      <c r="DW47" s="1410">
        <v>1</v>
      </c>
      <c r="DX47" s="1395"/>
      <c r="DY47" s="1395">
        <v>1</v>
      </c>
      <c r="DZ47" s="1390">
        <v>1</v>
      </c>
      <c r="EA47" s="1390">
        <v>1</v>
      </c>
      <c r="EB47" s="1390">
        <v>1</v>
      </c>
      <c r="EC47" s="1412"/>
      <c r="ED47" s="1395"/>
      <c r="EE47" s="1504">
        <v>1</v>
      </c>
      <c r="EF47" s="1395"/>
      <c r="EG47" s="1395"/>
      <c r="EH47" s="1395"/>
      <c r="EI47" s="1395"/>
      <c r="EJ47" s="1395"/>
      <c r="EK47" s="1395"/>
      <c r="EL47" s="1395"/>
      <c r="EM47" s="1395"/>
      <c r="EN47" s="1395"/>
      <c r="EO47" s="1504">
        <v>1</v>
      </c>
      <c r="EP47" s="1395"/>
      <c r="EQ47" s="1395"/>
      <c r="ER47" s="1395"/>
      <c r="ES47" s="1413"/>
      <c r="ET47" s="1413"/>
      <c r="EU47" s="1413"/>
      <c r="EV47" s="1395"/>
      <c r="EW47" s="1395"/>
      <c r="EX47" s="1395"/>
      <c r="EY47" s="218">
        <f t="shared" si="0"/>
        <v>6</v>
      </c>
      <c r="EZ47" s="396">
        <f t="shared" si="1"/>
        <v>19</v>
      </c>
      <c r="FA47" s="396">
        <f t="shared" si="2"/>
        <v>15</v>
      </c>
      <c r="FB47" s="396">
        <f t="shared" si="3"/>
        <v>6</v>
      </c>
      <c r="FC47" s="396"/>
      <c r="FD47" s="396">
        <f t="shared" si="4"/>
        <v>3</v>
      </c>
      <c r="FE47" s="1291">
        <f t="shared" si="5"/>
        <v>43</v>
      </c>
      <c r="FF47" s="1347" t="str">
        <f t="shared" si="6"/>
        <v/>
      </c>
      <c r="FG47" s="1347" t="str">
        <f t="shared" si="7"/>
        <v/>
      </c>
      <c r="FH47" s="1347" t="str">
        <f t="shared" si="8"/>
        <v/>
      </c>
      <c r="FI47" s="1347" t="str">
        <f t="shared" si="9"/>
        <v/>
      </c>
      <c r="FJ47" s="1347" t="str">
        <f t="shared" si="10"/>
        <v/>
      </c>
      <c r="FK47" s="1347" t="str">
        <f t="shared" si="11"/>
        <v/>
      </c>
      <c r="FL47" s="1347">
        <f t="shared" si="12"/>
        <v>1</v>
      </c>
      <c r="FM47" s="1347" t="str">
        <f t="shared" si="13"/>
        <v/>
      </c>
      <c r="FN47" s="1347" t="str">
        <f t="shared" si="14"/>
        <v/>
      </c>
      <c r="FO47" s="1347" t="str">
        <f t="shared" si="15"/>
        <v/>
      </c>
      <c r="FP47" s="1347" t="str">
        <f t="shared" si="16"/>
        <v/>
      </c>
    </row>
    <row r="48" spans="1:172" ht="16.5" thickBot="1" x14ac:dyDescent="0.3">
      <c r="A48" s="1338">
        <v>44</v>
      </c>
      <c r="B48" s="1152" t="s">
        <v>1277</v>
      </c>
      <c r="C48" s="1288">
        <v>1</v>
      </c>
      <c r="D48" s="1288"/>
      <c r="E48" s="1288">
        <v>1</v>
      </c>
      <c r="F48" s="1346">
        <v>1</v>
      </c>
      <c r="G48" s="1400"/>
      <c r="H48" s="1346"/>
      <c r="I48" s="1346"/>
      <c r="J48" s="1394">
        <v>1</v>
      </c>
      <c r="K48" s="1394"/>
      <c r="L48" s="1394">
        <v>1</v>
      </c>
      <c r="M48" s="1394">
        <v>1</v>
      </c>
      <c r="N48" s="1394"/>
      <c r="O48" s="1346"/>
      <c r="P48" s="1393"/>
      <c r="Q48" s="1400">
        <v>1</v>
      </c>
      <c r="R48" s="1346">
        <v>1</v>
      </c>
      <c r="S48" s="1346"/>
      <c r="T48" s="1400"/>
      <c r="U48" s="1346"/>
      <c r="V48" s="1346">
        <v>1</v>
      </c>
      <c r="W48" s="1346">
        <v>1</v>
      </c>
      <c r="X48" s="1346"/>
      <c r="Y48" s="1346">
        <v>1</v>
      </c>
      <c r="Z48" s="1346"/>
      <c r="AA48" s="1346"/>
      <c r="AB48" s="1346"/>
      <c r="AC48" s="1417"/>
      <c r="AD48" s="1417"/>
      <c r="AE48" s="1420"/>
      <c r="AF48" s="1391"/>
      <c r="AG48" s="1346"/>
      <c r="AH48" s="1346"/>
      <c r="AI48" s="1346">
        <v>1</v>
      </c>
      <c r="AJ48" s="1346"/>
      <c r="AK48" s="1346">
        <v>1</v>
      </c>
      <c r="AL48" s="1346"/>
      <c r="AM48" s="1392"/>
      <c r="AN48" s="1392"/>
      <c r="AO48" s="1392">
        <v>1</v>
      </c>
      <c r="AP48" s="1392"/>
      <c r="AQ48" s="1392">
        <v>1</v>
      </c>
      <c r="AR48" s="1393"/>
      <c r="AS48" s="1346">
        <v>1</v>
      </c>
      <c r="AT48" s="1389"/>
      <c r="AU48" s="1346"/>
      <c r="AV48" s="1346"/>
      <c r="AW48" s="1504">
        <v>1</v>
      </c>
      <c r="AX48" s="1346"/>
      <c r="AY48" s="1346"/>
      <c r="AZ48" s="1346">
        <v>1</v>
      </c>
      <c r="BA48" s="1393"/>
      <c r="BB48" s="1346"/>
      <c r="BC48" s="1346"/>
      <c r="BD48" s="1346"/>
      <c r="BE48" s="1346">
        <v>1</v>
      </c>
      <c r="BF48" s="1346"/>
      <c r="BG48" s="1346"/>
      <c r="BH48" s="1346"/>
      <c r="BI48" s="1504">
        <v>1</v>
      </c>
      <c r="BJ48" s="1389"/>
      <c r="BK48" s="1346"/>
      <c r="BL48" s="1346"/>
      <c r="BM48" s="1346"/>
      <c r="BN48" s="1346">
        <v>1</v>
      </c>
      <c r="BO48" s="1346"/>
      <c r="BP48" s="1346"/>
      <c r="BQ48" s="1346"/>
      <c r="BR48" s="1346"/>
      <c r="BS48" s="1346"/>
      <c r="BT48" s="1393"/>
      <c r="BU48" s="1391"/>
      <c r="BV48" s="1346"/>
      <c r="BW48" s="1346">
        <v>1</v>
      </c>
      <c r="BX48" s="1346"/>
      <c r="BY48" s="1346">
        <v>1</v>
      </c>
      <c r="BZ48" s="1346">
        <v>1</v>
      </c>
      <c r="CA48" s="1346"/>
      <c r="CB48" s="1346">
        <v>1</v>
      </c>
      <c r="CC48" s="1346"/>
      <c r="CD48" s="1346"/>
      <c r="CE48" s="1346"/>
      <c r="CF48" s="1346"/>
      <c r="CG48" s="1346"/>
      <c r="CH48" s="1346">
        <v>1</v>
      </c>
      <c r="CI48" s="1346">
        <v>1</v>
      </c>
      <c r="CJ48" s="1391"/>
      <c r="CK48" s="1346"/>
      <c r="CL48" s="1346">
        <v>1</v>
      </c>
      <c r="CM48" s="1392"/>
      <c r="CN48" s="1504">
        <v>1</v>
      </c>
      <c r="CO48" s="1346"/>
      <c r="CP48" s="1346">
        <v>1</v>
      </c>
      <c r="CQ48" s="1346">
        <v>1</v>
      </c>
      <c r="CR48" s="1346">
        <v>1</v>
      </c>
      <c r="CS48" s="1346"/>
      <c r="CT48" s="1346"/>
      <c r="CU48" s="1346">
        <v>1</v>
      </c>
      <c r="CV48" s="1504"/>
      <c r="CW48" s="1346">
        <v>1</v>
      </c>
      <c r="CX48" s="1346"/>
      <c r="CY48" s="1346"/>
      <c r="CZ48" s="1346">
        <v>1</v>
      </c>
      <c r="DA48" s="1504"/>
      <c r="DB48" s="1391"/>
      <c r="DC48" s="1346">
        <v>1</v>
      </c>
      <c r="DD48" s="1346"/>
      <c r="DE48" s="1346"/>
      <c r="DF48" s="1346"/>
      <c r="DG48" s="1346"/>
      <c r="DH48" s="1346"/>
      <c r="DI48" s="1392"/>
      <c r="DJ48" s="1392"/>
      <c r="DK48" s="1392"/>
      <c r="DL48" s="1392">
        <v>1</v>
      </c>
      <c r="DM48" s="1392"/>
      <c r="DN48" s="1392"/>
      <c r="DO48" s="1393"/>
      <c r="DP48" s="1391"/>
      <c r="DQ48" s="1346"/>
      <c r="DR48" s="1346"/>
      <c r="DS48" s="1346"/>
      <c r="DT48" s="1346"/>
      <c r="DU48" s="1346">
        <v>1</v>
      </c>
      <c r="DV48" s="1346">
        <v>1</v>
      </c>
      <c r="DW48" s="1346"/>
      <c r="DX48" s="1346"/>
      <c r="DY48" s="1346"/>
      <c r="DZ48" s="1346">
        <v>1</v>
      </c>
      <c r="EA48" s="1346">
        <v>1</v>
      </c>
      <c r="EB48" s="1391">
        <v>1</v>
      </c>
      <c r="EC48" s="1389"/>
      <c r="ED48" s="1346"/>
      <c r="EE48" s="1504">
        <v>1</v>
      </c>
      <c r="EF48" s="1346"/>
      <c r="EG48" s="1346"/>
      <c r="EH48" s="1346"/>
      <c r="EI48" s="1346"/>
      <c r="EJ48" s="1346"/>
      <c r="EK48" s="1346"/>
      <c r="EL48" s="1392"/>
      <c r="EM48" s="1346"/>
      <c r="EN48" s="1346"/>
      <c r="EO48" s="1504">
        <v>1</v>
      </c>
      <c r="EP48" s="1346"/>
      <c r="EQ48" s="1346"/>
      <c r="ER48" s="1346"/>
      <c r="ES48" s="1392"/>
      <c r="ET48" s="1392"/>
      <c r="EU48" s="1392"/>
      <c r="EV48" s="1346"/>
      <c r="EW48" s="1346"/>
      <c r="EX48" s="1346"/>
      <c r="EY48" s="218">
        <f t="shared" si="0"/>
        <v>3</v>
      </c>
      <c r="EZ48" s="396">
        <f t="shared" si="1"/>
        <v>16</v>
      </c>
      <c r="FA48" s="396">
        <f t="shared" si="2"/>
        <v>17</v>
      </c>
      <c r="FB48" s="396">
        <f t="shared" si="3"/>
        <v>5</v>
      </c>
      <c r="FC48" s="396"/>
      <c r="FD48" s="396">
        <f t="shared" si="4"/>
        <v>3</v>
      </c>
      <c r="FE48" s="1291">
        <f t="shared" si="5"/>
        <v>39</v>
      </c>
      <c r="FF48" s="1347" t="str">
        <f t="shared" si="6"/>
        <v/>
      </c>
      <c r="FG48" s="1347" t="str">
        <f t="shared" si="7"/>
        <v/>
      </c>
      <c r="FH48" s="1347" t="str">
        <f t="shared" si="8"/>
        <v/>
      </c>
      <c r="FI48" s="1347" t="str">
        <f t="shared" si="9"/>
        <v/>
      </c>
      <c r="FJ48" s="1347" t="str">
        <f t="shared" si="10"/>
        <v/>
      </c>
      <c r="FK48" s="1347">
        <f t="shared" si="11"/>
        <v>1</v>
      </c>
      <c r="FL48" s="1347" t="str">
        <f t="shared" si="12"/>
        <v/>
      </c>
      <c r="FM48" s="1347" t="str">
        <f t="shared" si="13"/>
        <v/>
      </c>
      <c r="FN48" s="1347" t="str">
        <f t="shared" si="14"/>
        <v/>
      </c>
      <c r="FO48" s="1347" t="str">
        <f t="shared" si="15"/>
        <v/>
      </c>
      <c r="FP48" s="1347" t="str">
        <f t="shared" si="16"/>
        <v/>
      </c>
    </row>
    <row r="49" spans="1:172" ht="16.5" thickBot="1" x14ac:dyDescent="0.3">
      <c r="A49" s="1338">
        <v>45</v>
      </c>
      <c r="B49" s="1152" t="s">
        <v>1774</v>
      </c>
      <c r="C49" s="1288"/>
      <c r="D49" s="1288">
        <v>1</v>
      </c>
      <c r="E49" s="1288"/>
      <c r="F49" s="1346"/>
      <c r="G49" s="1400"/>
      <c r="H49" s="1346">
        <v>1</v>
      </c>
      <c r="I49" s="1346"/>
      <c r="J49" s="1390">
        <v>1</v>
      </c>
      <c r="K49" s="1394"/>
      <c r="L49" s="1394"/>
      <c r="M49" s="1394"/>
      <c r="N49" s="1394"/>
      <c r="O49" s="1346"/>
      <c r="P49" s="1393">
        <v>1</v>
      </c>
      <c r="Q49" s="1400"/>
      <c r="R49" s="1346"/>
      <c r="S49" s="1346"/>
      <c r="T49" s="1400">
        <v>1</v>
      </c>
      <c r="U49" s="1346">
        <v>1</v>
      </c>
      <c r="V49" s="1346"/>
      <c r="W49" s="1346"/>
      <c r="X49" s="1390">
        <v>1</v>
      </c>
      <c r="Y49" s="1346"/>
      <c r="Z49" s="1346"/>
      <c r="AA49" s="1346"/>
      <c r="AB49" s="1346"/>
      <c r="AC49" s="1417"/>
      <c r="AD49" s="1417"/>
      <c r="AE49" s="1420"/>
      <c r="AF49" s="1391"/>
      <c r="AG49" s="1346"/>
      <c r="AH49" s="1346"/>
      <c r="AI49" s="1346"/>
      <c r="AJ49" s="1346">
        <v>1</v>
      </c>
      <c r="AK49" s="1346"/>
      <c r="AL49" s="1346"/>
      <c r="AM49" s="1392">
        <v>1</v>
      </c>
      <c r="AN49" s="1392"/>
      <c r="AO49" s="1390">
        <v>1</v>
      </c>
      <c r="AP49" s="1392"/>
      <c r="AQ49" s="1392"/>
      <c r="AR49" s="1393"/>
      <c r="AS49" s="1346"/>
      <c r="AT49" s="1389"/>
      <c r="AU49" s="1346"/>
      <c r="AV49" s="1346"/>
      <c r="AW49" s="1504"/>
      <c r="AX49" s="1346"/>
      <c r="AY49" s="1346"/>
      <c r="AZ49" s="1346"/>
      <c r="BA49" s="1393"/>
      <c r="BB49" s="1346"/>
      <c r="BC49" s="1346"/>
      <c r="BD49" s="1346"/>
      <c r="BE49" s="1346"/>
      <c r="BF49" s="1346"/>
      <c r="BG49" s="1346"/>
      <c r="BH49" s="1346"/>
      <c r="BI49" s="1504">
        <v>1</v>
      </c>
      <c r="BJ49" s="1389"/>
      <c r="BK49" s="1346"/>
      <c r="BL49" s="1346"/>
      <c r="BM49" s="1346"/>
      <c r="BN49" s="1346"/>
      <c r="BO49" s="1346"/>
      <c r="BP49" s="1346"/>
      <c r="BQ49" s="1346"/>
      <c r="BR49" s="1346"/>
      <c r="BS49" s="1346"/>
      <c r="BT49" s="1393"/>
      <c r="BU49" s="1391"/>
      <c r="BV49" s="1346"/>
      <c r="BW49" s="1346"/>
      <c r="BX49" s="1346"/>
      <c r="BY49" s="1346"/>
      <c r="BZ49" s="1346"/>
      <c r="CA49" s="1346"/>
      <c r="CB49" s="1346"/>
      <c r="CC49" s="1346"/>
      <c r="CD49" s="1346"/>
      <c r="CE49" s="1346"/>
      <c r="CF49" s="1346"/>
      <c r="CG49" s="1346"/>
      <c r="CH49" s="1346"/>
      <c r="CI49" s="1346"/>
      <c r="CJ49" s="1391"/>
      <c r="CK49" s="1346"/>
      <c r="CL49" s="1346"/>
      <c r="CM49" s="1392"/>
      <c r="CN49" s="1504">
        <v>1</v>
      </c>
      <c r="CO49" s="1346"/>
      <c r="CP49" s="1346"/>
      <c r="CQ49" s="1346"/>
      <c r="CR49" s="1346"/>
      <c r="CS49" s="1346"/>
      <c r="CT49" s="1346"/>
      <c r="CU49" s="1346"/>
      <c r="CV49" s="1504"/>
      <c r="CW49" s="1346"/>
      <c r="CX49" s="1346"/>
      <c r="CY49" s="1346"/>
      <c r="CZ49" s="1346"/>
      <c r="DA49" s="1504"/>
      <c r="DB49" s="1391"/>
      <c r="DC49" s="1346"/>
      <c r="DD49" s="1346"/>
      <c r="DE49" s="1346"/>
      <c r="DF49" s="1346"/>
      <c r="DG49" s="1346"/>
      <c r="DH49" s="1346"/>
      <c r="DI49" s="1392"/>
      <c r="DJ49" s="1392"/>
      <c r="DK49" s="1392"/>
      <c r="DL49" s="1392"/>
      <c r="DM49" s="1392"/>
      <c r="DN49" s="1392"/>
      <c r="DO49" s="1393"/>
      <c r="DP49" s="1391"/>
      <c r="DQ49" s="1346"/>
      <c r="DR49" s="1346"/>
      <c r="DS49" s="1346"/>
      <c r="DT49" s="1346"/>
      <c r="DU49" s="1346"/>
      <c r="DV49" s="1346"/>
      <c r="DW49" s="1346"/>
      <c r="DX49" s="1346"/>
      <c r="DY49" s="1346"/>
      <c r="DZ49" s="1346"/>
      <c r="EA49" s="1346"/>
      <c r="EB49" s="1391"/>
      <c r="EC49" s="1389"/>
      <c r="ED49" s="1346"/>
      <c r="EE49" s="1504">
        <v>1</v>
      </c>
      <c r="EF49" s="1346"/>
      <c r="EG49" s="1346"/>
      <c r="EH49" s="1346">
        <v>1</v>
      </c>
      <c r="EI49" s="1346"/>
      <c r="EJ49" s="1346"/>
      <c r="EK49" s="1346"/>
      <c r="EL49" s="1392"/>
      <c r="EM49" s="1346"/>
      <c r="EN49" s="1346"/>
      <c r="EO49" s="1504"/>
      <c r="EP49" s="1346">
        <v>1</v>
      </c>
      <c r="EQ49" s="1346"/>
      <c r="ER49" s="1346"/>
      <c r="ES49" s="1392"/>
      <c r="ET49" s="1392"/>
      <c r="EU49" s="1392"/>
      <c r="EV49" s="1346"/>
      <c r="EW49" s="1346"/>
      <c r="EX49" s="1346"/>
      <c r="EY49" s="218">
        <f t="shared" si="0"/>
        <v>8</v>
      </c>
      <c r="EZ49" s="396">
        <f t="shared" si="1"/>
        <v>0</v>
      </c>
      <c r="FA49" s="396">
        <f t="shared" si="2"/>
        <v>3</v>
      </c>
      <c r="FB49" s="396">
        <f t="shared" si="3"/>
        <v>4</v>
      </c>
      <c r="FC49" s="396"/>
      <c r="FD49" s="396">
        <f t="shared" si="4"/>
        <v>0</v>
      </c>
      <c r="FE49" s="1291">
        <f t="shared" si="5"/>
        <v>11</v>
      </c>
      <c r="FF49" s="1347" t="str">
        <f t="shared" si="6"/>
        <v/>
      </c>
      <c r="FG49" s="1347" t="str">
        <f t="shared" si="7"/>
        <v/>
      </c>
      <c r="FH49" s="1347" t="str">
        <f t="shared" si="8"/>
        <v/>
      </c>
      <c r="FI49" s="1347">
        <f t="shared" si="9"/>
        <v>1</v>
      </c>
      <c r="FJ49" s="1347" t="str">
        <f t="shared" si="10"/>
        <v/>
      </c>
      <c r="FK49" s="1347" t="str">
        <f t="shared" si="11"/>
        <v/>
      </c>
      <c r="FL49" s="1347" t="str">
        <f t="shared" si="12"/>
        <v/>
      </c>
      <c r="FM49" s="1347" t="str">
        <f t="shared" si="13"/>
        <v/>
      </c>
      <c r="FN49" s="1347" t="str">
        <f t="shared" si="14"/>
        <v/>
      </c>
      <c r="FO49" s="1347" t="str">
        <f t="shared" si="15"/>
        <v/>
      </c>
      <c r="FP49" s="1347" t="str">
        <f t="shared" si="16"/>
        <v/>
      </c>
    </row>
    <row r="50" spans="1:172" ht="16.5" thickBot="1" x14ac:dyDescent="0.3">
      <c r="A50" s="1338">
        <v>46</v>
      </c>
      <c r="B50" s="1152" t="s">
        <v>1783</v>
      </c>
      <c r="C50" s="1288"/>
      <c r="D50" s="1288">
        <v>1</v>
      </c>
      <c r="E50" s="1288"/>
      <c r="F50" s="1346"/>
      <c r="G50" s="1400"/>
      <c r="H50" s="1346">
        <v>1</v>
      </c>
      <c r="I50" s="1346"/>
      <c r="J50" s="1346"/>
      <c r="K50" s="1346"/>
      <c r="L50" s="1346"/>
      <c r="M50" s="1346"/>
      <c r="N50" s="1346">
        <v>1</v>
      </c>
      <c r="O50" s="1346"/>
      <c r="P50" s="1393"/>
      <c r="Q50" s="1400">
        <v>1</v>
      </c>
      <c r="R50" s="1346"/>
      <c r="S50" s="1346"/>
      <c r="T50" s="1400">
        <v>1</v>
      </c>
      <c r="U50" s="1346">
        <v>1</v>
      </c>
      <c r="V50" s="1346"/>
      <c r="W50" s="1346"/>
      <c r="X50" s="1346">
        <v>1</v>
      </c>
      <c r="Y50" s="1346"/>
      <c r="Z50" s="1346"/>
      <c r="AA50" s="1346"/>
      <c r="AB50" s="1346"/>
      <c r="AC50" s="1392"/>
      <c r="AD50" s="1392"/>
      <c r="AE50" s="1393"/>
      <c r="AF50" s="1391"/>
      <c r="AG50" s="1346">
        <v>1</v>
      </c>
      <c r="AH50" s="1346"/>
      <c r="AI50" s="1346"/>
      <c r="AJ50" s="1346">
        <v>1</v>
      </c>
      <c r="AK50" s="1346"/>
      <c r="AL50" s="1346"/>
      <c r="AM50" s="1392">
        <v>1</v>
      </c>
      <c r="AN50" s="1392"/>
      <c r="AO50" s="1392"/>
      <c r="AP50" s="1392">
        <v>1</v>
      </c>
      <c r="AQ50" s="1392"/>
      <c r="AR50" s="1393">
        <v>1</v>
      </c>
      <c r="AS50" s="1346"/>
      <c r="AT50" s="1389"/>
      <c r="AU50" s="1346"/>
      <c r="AV50" s="1346">
        <v>1</v>
      </c>
      <c r="AW50" s="1504">
        <v>1</v>
      </c>
      <c r="AX50" s="1346"/>
      <c r="AY50" s="1346">
        <v>1</v>
      </c>
      <c r="AZ50" s="1346"/>
      <c r="BA50" s="1393"/>
      <c r="BB50" s="1346"/>
      <c r="BC50" s="1346"/>
      <c r="BD50" s="1346"/>
      <c r="BE50" s="1346"/>
      <c r="BF50" s="1346"/>
      <c r="BG50" s="1346"/>
      <c r="BH50" s="1346"/>
      <c r="BI50" s="1504">
        <v>1</v>
      </c>
      <c r="BJ50" s="1389"/>
      <c r="BK50" s="1346"/>
      <c r="BL50" s="1346">
        <v>1</v>
      </c>
      <c r="BM50" s="1346"/>
      <c r="BN50" s="1346"/>
      <c r="BO50" s="1346">
        <v>1</v>
      </c>
      <c r="BP50" s="1346"/>
      <c r="BQ50" s="1346"/>
      <c r="BR50" s="1346"/>
      <c r="BS50" s="1346"/>
      <c r="BT50" s="1393"/>
      <c r="BU50" s="1391"/>
      <c r="BV50" s="1346"/>
      <c r="BW50" s="1346"/>
      <c r="BX50" s="1346">
        <v>1</v>
      </c>
      <c r="BY50" s="1346"/>
      <c r="BZ50" s="1346">
        <v>1</v>
      </c>
      <c r="CA50" s="1346">
        <v>1</v>
      </c>
      <c r="CB50" s="1346"/>
      <c r="CC50" s="1346"/>
      <c r="CD50" s="1346"/>
      <c r="CE50" s="1346"/>
      <c r="CF50" s="1346"/>
      <c r="CG50" s="1346">
        <v>1</v>
      </c>
      <c r="CH50" s="1346"/>
      <c r="CI50" s="1346"/>
      <c r="CJ50" s="1391">
        <v>1</v>
      </c>
      <c r="CK50" s="1346"/>
      <c r="CL50" s="1346">
        <v>1</v>
      </c>
      <c r="CM50" s="1392">
        <v>1</v>
      </c>
      <c r="CN50" s="1504">
        <v>1</v>
      </c>
      <c r="CO50" s="1346"/>
      <c r="CP50" s="1346"/>
      <c r="CQ50" s="1346"/>
      <c r="CR50" s="1346"/>
      <c r="CS50" s="1346"/>
      <c r="CT50" s="1346"/>
      <c r="CU50" s="1346"/>
      <c r="CV50" s="1504"/>
      <c r="CW50" s="1346"/>
      <c r="CX50" s="1346">
        <v>1</v>
      </c>
      <c r="CY50" s="1346"/>
      <c r="CZ50" s="1346">
        <v>1</v>
      </c>
      <c r="DA50" s="1504"/>
      <c r="DB50" s="1391">
        <v>1</v>
      </c>
      <c r="DC50" s="1346"/>
      <c r="DD50" s="1346"/>
      <c r="DE50" s="1346">
        <v>1</v>
      </c>
      <c r="DF50" s="1346"/>
      <c r="DG50" s="1346"/>
      <c r="DH50" s="1346">
        <v>1</v>
      </c>
      <c r="DI50" s="1392"/>
      <c r="DJ50" s="1392"/>
      <c r="DK50" s="1392">
        <v>1</v>
      </c>
      <c r="DL50" s="1392"/>
      <c r="DM50" s="1392"/>
      <c r="DN50" s="1392"/>
      <c r="DO50" s="1393"/>
      <c r="DP50" s="1391"/>
      <c r="DQ50" s="1346"/>
      <c r="DR50" s="1346"/>
      <c r="DS50" s="1346">
        <v>1</v>
      </c>
      <c r="DT50" s="1346">
        <v>1</v>
      </c>
      <c r="DU50" s="1346"/>
      <c r="DV50" s="1346">
        <v>1</v>
      </c>
      <c r="DW50" s="1346"/>
      <c r="DX50" s="1346"/>
      <c r="DY50" s="1346">
        <v>1</v>
      </c>
      <c r="DZ50" s="1346"/>
      <c r="EA50" s="1346"/>
      <c r="EB50" s="1391">
        <v>1</v>
      </c>
      <c r="EC50" s="1389"/>
      <c r="ED50" s="1346"/>
      <c r="EE50" s="1504">
        <v>1</v>
      </c>
      <c r="EF50" s="1346"/>
      <c r="EG50" s="1346">
        <v>1</v>
      </c>
      <c r="EH50" s="1346"/>
      <c r="EI50" s="1346">
        <v>1</v>
      </c>
      <c r="EJ50" s="1346">
        <v>1</v>
      </c>
      <c r="EK50" s="1346">
        <v>1</v>
      </c>
      <c r="EL50" s="1392">
        <v>1</v>
      </c>
      <c r="EM50" s="1346"/>
      <c r="EN50" s="1346"/>
      <c r="EO50" s="1504"/>
      <c r="EP50" s="1346">
        <v>1</v>
      </c>
      <c r="EQ50" s="1346"/>
      <c r="ER50" s="1346"/>
      <c r="ES50" s="1392"/>
      <c r="ET50" s="1392"/>
      <c r="EU50" s="1392"/>
      <c r="EV50" s="1346"/>
      <c r="EW50" s="1346"/>
      <c r="EX50" s="1346"/>
      <c r="EY50" s="218">
        <f t="shared" si="0"/>
        <v>28</v>
      </c>
      <c r="EZ50" s="396">
        <f t="shared" si="1"/>
        <v>0</v>
      </c>
      <c r="FA50" s="396">
        <f t="shared" si="2"/>
        <v>7</v>
      </c>
      <c r="FB50" s="396">
        <f t="shared" si="3"/>
        <v>5</v>
      </c>
      <c r="FC50" s="396"/>
      <c r="FD50" s="396">
        <f t="shared" si="4"/>
        <v>4</v>
      </c>
      <c r="FE50" s="1291">
        <f t="shared" si="5"/>
        <v>39</v>
      </c>
      <c r="FF50" s="1347" t="str">
        <f t="shared" si="6"/>
        <v/>
      </c>
      <c r="FG50" s="1347" t="str">
        <f t="shared" si="7"/>
        <v/>
      </c>
      <c r="FH50" s="1347" t="str">
        <f t="shared" si="8"/>
        <v/>
      </c>
      <c r="FI50" s="1347" t="str">
        <f t="shared" si="9"/>
        <v/>
      </c>
      <c r="FJ50" s="1347" t="str">
        <f t="shared" si="10"/>
        <v/>
      </c>
      <c r="FK50" s="1347">
        <f t="shared" si="11"/>
        <v>1</v>
      </c>
      <c r="FL50" s="1347" t="str">
        <f t="shared" si="12"/>
        <v/>
      </c>
      <c r="FM50" s="1347" t="str">
        <f t="shared" si="13"/>
        <v/>
      </c>
      <c r="FN50" s="1347" t="str">
        <f t="shared" si="14"/>
        <v/>
      </c>
      <c r="FO50" s="1347" t="str">
        <f t="shared" si="15"/>
        <v/>
      </c>
      <c r="FP50" s="1347" t="str">
        <f t="shared" si="16"/>
        <v/>
      </c>
    </row>
    <row r="51" spans="1:172" ht="16.5" thickBot="1" x14ac:dyDescent="0.3">
      <c r="A51" s="1338">
        <v>47</v>
      </c>
      <c r="B51" s="1152" t="s">
        <v>1784</v>
      </c>
      <c r="C51" s="1288"/>
      <c r="D51" s="1288">
        <v>1</v>
      </c>
      <c r="E51" s="1288"/>
      <c r="F51" s="1346"/>
      <c r="G51" s="1400"/>
      <c r="H51" s="1390">
        <v>1</v>
      </c>
      <c r="I51" s="1346"/>
      <c r="J51" s="1346"/>
      <c r="K51" s="1346"/>
      <c r="L51" s="1346"/>
      <c r="M51" s="1346"/>
      <c r="N51" s="1390">
        <v>1</v>
      </c>
      <c r="O51" s="1346"/>
      <c r="P51" s="1393"/>
      <c r="Q51" s="1400">
        <v>1</v>
      </c>
      <c r="R51" s="1346"/>
      <c r="S51" s="1346"/>
      <c r="T51" s="1400">
        <v>1</v>
      </c>
      <c r="U51" s="1390">
        <v>1</v>
      </c>
      <c r="V51" s="1346"/>
      <c r="W51" s="1346"/>
      <c r="X51" s="1390">
        <v>1</v>
      </c>
      <c r="Y51" s="1346"/>
      <c r="Z51" s="1346"/>
      <c r="AA51" s="1346"/>
      <c r="AB51" s="1346"/>
      <c r="AC51" s="1392"/>
      <c r="AD51" s="1392"/>
      <c r="AE51" s="1393"/>
      <c r="AF51" s="1391"/>
      <c r="AG51" s="1390">
        <v>1</v>
      </c>
      <c r="AH51" s="1346"/>
      <c r="AI51" s="1346"/>
      <c r="AJ51" s="1390">
        <v>1</v>
      </c>
      <c r="AK51" s="1346"/>
      <c r="AL51" s="1346"/>
      <c r="AM51" s="1392">
        <v>1</v>
      </c>
      <c r="AN51" s="1392"/>
      <c r="AO51" s="1392"/>
      <c r="AP51" s="1390">
        <v>1</v>
      </c>
      <c r="AQ51" s="1392"/>
      <c r="AR51" s="1393">
        <v>1</v>
      </c>
      <c r="AS51" s="1346"/>
      <c r="AT51" s="1346"/>
      <c r="AU51" s="1346"/>
      <c r="AV51" s="1390">
        <v>1</v>
      </c>
      <c r="AW51" s="1504">
        <v>1</v>
      </c>
      <c r="AX51" s="1346"/>
      <c r="AY51" s="1346"/>
      <c r="AZ51" s="1346"/>
      <c r="BA51" s="1393"/>
      <c r="BB51" s="1346"/>
      <c r="BC51" s="1346"/>
      <c r="BD51" s="1346"/>
      <c r="BE51" s="1346"/>
      <c r="BF51" s="1346"/>
      <c r="BG51" s="1346"/>
      <c r="BH51" s="1346"/>
      <c r="BI51" s="1504">
        <v>1</v>
      </c>
      <c r="BJ51" s="1389"/>
      <c r="BK51" s="1346"/>
      <c r="BL51" s="1346">
        <v>1</v>
      </c>
      <c r="BM51" s="1346"/>
      <c r="BN51" s="1346"/>
      <c r="BO51" s="1346"/>
      <c r="BP51" s="1346"/>
      <c r="BQ51" s="1346"/>
      <c r="BR51" s="1346"/>
      <c r="BS51" s="1346"/>
      <c r="BT51" s="1393"/>
      <c r="BU51" s="1391"/>
      <c r="BV51" s="1346"/>
      <c r="BW51" s="1346"/>
      <c r="BX51" s="1390">
        <v>1</v>
      </c>
      <c r="BY51" s="1346"/>
      <c r="BZ51" s="1346"/>
      <c r="CA51" s="1390">
        <v>1</v>
      </c>
      <c r="CB51" s="1346"/>
      <c r="CC51" s="1346"/>
      <c r="CD51" s="1346"/>
      <c r="CE51" s="1346"/>
      <c r="CF51" s="1346"/>
      <c r="CG51" s="1390">
        <v>1</v>
      </c>
      <c r="CH51" s="1346"/>
      <c r="CI51" s="1346"/>
      <c r="CJ51" s="1429">
        <v>1</v>
      </c>
      <c r="CK51" s="1346"/>
      <c r="CL51" s="1346"/>
      <c r="CM51" s="1392">
        <v>1</v>
      </c>
      <c r="CN51" s="1504">
        <v>1</v>
      </c>
      <c r="CO51" s="1346"/>
      <c r="CP51" s="1346"/>
      <c r="CQ51" s="1346"/>
      <c r="CR51" s="1346"/>
      <c r="CS51" s="1346"/>
      <c r="CT51" s="1346">
        <v>1</v>
      </c>
      <c r="CU51" s="1346"/>
      <c r="CV51" s="1504"/>
      <c r="CW51" s="1346"/>
      <c r="CX51" s="1390">
        <v>1</v>
      </c>
      <c r="CY51" s="1346"/>
      <c r="CZ51" s="1346">
        <v>1</v>
      </c>
      <c r="DA51" s="1504"/>
      <c r="DB51" s="1390">
        <v>1</v>
      </c>
      <c r="DC51" s="1346"/>
      <c r="DD51" s="1346"/>
      <c r="DE51" s="1390">
        <v>1</v>
      </c>
      <c r="DF51" s="1346"/>
      <c r="DG51" s="1346"/>
      <c r="DH51" s="1346"/>
      <c r="DI51" s="1392"/>
      <c r="DJ51" s="1392"/>
      <c r="DK51" s="1390">
        <v>1</v>
      </c>
      <c r="DL51" s="1392"/>
      <c r="DM51" s="1392"/>
      <c r="DN51" s="1392"/>
      <c r="DO51" s="1346"/>
      <c r="DP51" s="1391"/>
      <c r="DQ51" s="1346"/>
      <c r="DR51" s="1346"/>
      <c r="DS51" s="1346"/>
      <c r="DT51" s="1390">
        <v>1</v>
      </c>
      <c r="DU51" s="1346"/>
      <c r="DV51" s="1346">
        <v>1</v>
      </c>
      <c r="DW51" s="1346"/>
      <c r="DX51" s="1346"/>
      <c r="DY51" s="1346"/>
      <c r="DZ51" s="1346"/>
      <c r="EA51" s="1346"/>
      <c r="EB51" s="1390">
        <v>1</v>
      </c>
      <c r="EC51" s="1346"/>
      <c r="ED51" s="1346"/>
      <c r="EE51" s="1504">
        <v>1</v>
      </c>
      <c r="EF51" s="1346"/>
      <c r="EG51" s="1346"/>
      <c r="EH51" s="1346"/>
      <c r="EI51" s="1346"/>
      <c r="EJ51" s="1346"/>
      <c r="EK51" s="1346"/>
      <c r="EL51" s="1392"/>
      <c r="EM51" s="1346"/>
      <c r="EN51" s="1346"/>
      <c r="EO51" s="1504"/>
      <c r="EP51" s="1390">
        <v>1</v>
      </c>
      <c r="EQ51" s="1346"/>
      <c r="ER51" s="1346"/>
      <c r="ES51" s="1392"/>
      <c r="ET51" s="1392"/>
      <c r="EU51" s="1392"/>
      <c r="EV51" s="1346"/>
      <c r="EW51" s="1346"/>
      <c r="EX51" s="1346"/>
      <c r="EY51" s="218">
        <f t="shared" si="0"/>
        <v>25</v>
      </c>
      <c r="EZ51" s="396">
        <f t="shared" si="1"/>
        <v>0</v>
      </c>
      <c r="FA51" s="396">
        <f t="shared" si="2"/>
        <v>3</v>
      </c>
      <c r="FB51" s="396">
        <f t="shared" si="3"/>
        <v>5</v>
      </c>
      <c r="FC51" s="396"/>
      <c r="FD51" s="396">
        <f t="shared" si="4"/>
        <v>0</v>
      </c>
      <c r="FE51" s="1291">
        <f t="shared" si="5"/>
        <v>28</v>
      </c>
      <c r="FF51" s="1347" t="str">
        <f t="shared" si="6"/>
        <v/>
      </c>
      <c r="FG51" s="1347" t="str">
        <f t="shared" si="7"/>
        <v/>
      </c>
      <c r="FH51" s="1347" t="str">
        <f t="shared" si="8"/>
        <v/>
      </c>
      <c r="FI51" s="1347" t="str">
        <f t="shared" si="9"/>
        <v/>
      </c>
      <c r="FJ51" s="1347">
        <f t="shared" si="10"/>
        <v>1</v>
      </c>
      <c r="FK51" s="1347" t="str">
        <f t="shared" si="11"/>
        <v/>
      </c>
      <c r="FL51" s="1347" t="str">
        <f t="shared" si="12"/>
        <v/>
      </c>
      <c r="FM51" s="1347" t="str">
        <f t="shared" si="13"/>
        <v/>
      </c>
      <c r="FN51" s="1347" t="str">
        <f t="shared" si="14"/>
        <v/>
      </c>
      <c r="FO51" s="1347" t="str">
        <f t="shared" si="15"/>
        <v/>
      </c>
      <c r="FP51" s="1347" t="str">
        <f t="shared" si="16"/>
        <v/>
      </c>
    </row>
    <row r="52" spans="1:172" ht="16.5" thickBot="1" x14ac:dyDescent="0.3">
      <c r="A52" s="1338">
        <v>48</v>
      </c>
      <c r="B52" s="1152" t="s">
        <v>1768</v>
      </c>
      <c r="C52" s="1288">
        <v>1</v>
      </c>
      <c r="D52" s="1288"/>
      <c r="E52" s="1288"/>
      <c r="F52" s="1346"/>
      <c r="G52" s="1400"/>
      <c r="H52" s="1346"/>
      <c r="I52" s="1346"/>
      <c r="J52" s="1346"/>
      <c r="K52" s="1346"/>
      <c r="L52" s="1346"/>
      <c r="M52" s="1346"/>
      <c r="N52" s="1346"/>
      <c r="O52" s="1346"/>
      <c r="P52" s="1393"/>
      <c r="Q52" s="1400"/>
      <c r="R52" s="1346"/>
      <c r="S52" s="1346"/>
      <c r="T52" s="1400">
        <v>1</v>
      </c>
      <c r="U52" s="1346"/>
      <c r="V52" s="1346"/>
      <c r="W52" s="1346"/>
      <c r="X52" s="1346"/>
      <c r="Y52" s="1346"/>
      <c r="Z52" s="1346"/>
      <c r="AA52" s="1346"/>
      <c r="AB52" s="1346"/>
      <c r="AC52" s="1392"/>
      <c r="AD52" s="1392"/>
      <c r="AE52" s="1393"/>
      <c r="AF52" s="1391"/>
      <c r="AG52" s="1346"/>
      <c r="AH52" s="1346"/>
      <c r="AI52" s="1346"/>
      <c r="AJ52" s="1346"/>
      <c r="AK52" s="1346"/>
      <c r="AL52" s="1346"/>
      <c r="AM52" s="1392"/>
      <c r="AN52" s="1392"/>
      <c r="AO52" s="1392"/>
      <c r="AP52" s="1392"/>
      <c r="AQ52" s="1392"/>
      <c r="AR52" s="1393"/>
      <c r="AS52" s="1346"/>
      <c r="AT52" s="1389"/>
      <c r="AU52" s="1346"/>
      <c r="AV52" s="1346"/>
      <c r="AW52" s="1504">
        <v>1</v>
      </c>
      <c r="AX52" s="1346"/>
      <c r="AY52" s="1346"/>
      <c r="AZ52" s="1346"/>
      <c r="BA52" s="1393"/>
      <c r="BB52" s="1346"/>
      <c r="BC52" s="1346"/>
      <c r="BD52" s="1346"/>
      <c r="BE52" s="1346"/>
      <c r="BF52" s="1346"/>
      <c r="BG52" s="1346"/>
      <c r="BH52" s="1346"/>
      <c r="BI52" s="1504"/>
      <c r="BJ52" s="1389"/>
      <c r="BK52" s="1346"/>
      <c r="BL52" s="1346"/>
      <c r="BM52" s="1346"/>
      <c r="BN52" s="1346"/>
      <c r="BO52" s="1346"/>
      <c r="BP52" s="1346"/>
      <c r="BQ52" s="1346"/>
      <c r="BR52" s="1346"/>
      <c r="BS52" s="1346"/>
      <c r="BT52" s="1393"/>
      <c r="BU52" s="1391"/>
      <c r="BV52" s="1346"/>
      <c r="BW52" s="1346"/>
      <c r="BX52" s="1346"/>
      <c r="BY52" s="1346"/>
      <c r="BZ52" s="1346"/>
      <c r="CA52" s="1346"/>
      <c r="CB52" s="1346"/>
      <c r="CC52" s="1346"/>
      <c r="CD52" s="1346">
        <v>1</v>
      </c>
      <c r="CE52" s="1346"/>
      <c r="CF52" s="1346"/>
      <c r="CG52" s="1346"/>
      <c r="CH52" s="1346"/>
      <c r="CI52" s="1346"/>
      <c r="CJ52" s="1391">
        <v>1</v>
      </c>
      <c r="CK52" s="1346"/>
      <c r="CL52" s="1346"/>
      <c r="CM52" s="1392"/>
      <c r="CN52" s="1504"/>
      <c r="CO52" s="1346"/>
      <c r="CP52" s="1346"/>
      <c r="CQ52" s="1346"/>
      <c r="CR52" s="1346"/>
      <c r="CS52" s="1346"/>
      <c r="CT52" s="1346"/>
      <c r="CU52" s="1346"/>
      <c r="CV52" s="1504"/>
      <c r="CW52" s="1346"/>
      <c r="CX52" s="1346">
        <v>1</v>
      </c>
      <c r="CY52" s="1346"/>
      <c r="CZ52" s="1346"/>
      <c r="DA52" s="1504"/>
      <c r="DB52" s="1391">
        <v>1</v>
      </c>
      <c r="DC52" s="1346"/>
      <c r="DD52" s="1346"/>
      <c r="DE52" s="1346">
        <v>1</v>
      </c>
      <c r="DF52" s="1346"/>
      <c r="DG52" s="1346"/>
      <c r="DH52" s="1346">
        <v>1</v>
      </c>
      <c r="DI52" s="1392"/>
      <c r="DJ52" s="1392"/>
      <c r="DK52" s="1392"/>
      <c r="DL52" s="1392"/>
      <c r="DM52" s="1392"/>
      <c r="DN52" s="1392"/>
      <c r="DO52" s="1393"/>
      <c r="DP52" s="1391"/>
      <c r="DQ52" s="1346"/>
      <c r="DR52" s="1346"/>
      <c r="DS52" s="1346"/>
      <c r="DT52" s="1346"/>
      <c r="DU52" s="1346"/>
      <c r="DV52" s="1346"/>
      <c r="DW52" s="1346"/>
      <c r="DX52" s="1346"/>
      <c r="DY52" s="1346"/>
      <c r="DZ52" s="1346"/>
      <c r="EA52" s="1346"/>
      <c r="EB52" s="1391">
        <v>1</v>
      </c>
      <c r="EC52" s="1389"/>
      <c r="ED52" s="1346"/>
      <c r="EE52" s="1504">
        <v>1</v>
      </c>
      <c r="EF52" s="1346"/>
      <c r="EG52" s="1346"/>
      <c r="EH52" s="1346">
        <v>1</v>
      </c>
      <c r="EI52" s="1346"/>
      <c r="EJ52" s="1346"/>
      <c r="EK52" s="1346"/>
      <c r="EL52" s="1392"/>
      <c r="EM52" s="1346"/>
      <c r="EN52" s="1346"/>
      <c r="EO52" s="1504"/>
      <c r="EP52" s="1346">
        <v>1</v>
      </c>
      <c r="EQ52" s="1346"/>
      <c r="ER52" s="1346"/>
      <c r="ES52" s="1392"/>
      <c r="ET52" s="1392"/>
      <c r="EU52" s="1392"/>
      <c r="EV52" s="1346"/>
      <c r="EW52" s="1346"/>
      <c r="EX52" s="1346"/>
      <c r="EY52" s="218">
        <f t="shared" si="0"/>
        <v>9</v>
      </c>
      <c r="EZ52" s="396">
        <f t="shared" si="1"/>
        <v>0</v>
      </c>
      <c r="FA52" s="396">
        <f t="shared" si="2"/>
        <v>1</v>
      </c>
      <c r="FB52" s="396">
        <f t="shared" si="3"/>
        <v>3</v>
      </c>
      <c r="FC52" s="396"/>
      <c r="FD52" s="396">
        <f t="shared" si="4"/>
        <v>0</v>
      </c>
      <c r="FE52" s="1291">
        <f t="shared" si="5"/>
        <v>10</v>
      </c>
      <c r="FF52" s="1347" t="str">
        <f t="shared" si="6"/>
        <v/>
      </c>
      <c r="FG52" s="1347" t="str">
        <f t="shared" si="7"/>
        <v/>
      </c>
      <c r="FH52" s="1347">
        <f t="shared" si="8"/>
        <v>1</v>
      </c>
      <c r="FI52" s="1347" t="str">
        <f t="shared" si="9"/>
        <v/>
      </c>
      <c r="FJ52" s="1347" t="str">
        <f t="shared" si="10"/>
        <v/>
      </c>
      <c r="FK52" s="1347" t="str">
        <f t="shared" si="11"/>
        <v/>
      </c>
      <c r="FL52" s="1347" t="str">
        <f t="shared" si="12"/>
        <v/>
      </c>
      <c r="FM52" s="1347" t="str">
        <f t="shared" si="13"/>
        <v/>
      </c>
      <c r="FN52" s="1347" t="str">
        <f t="shared" si="14"/>
        <v/>
      </c>
      <c r="FO52" s="1347" t="str">
        <f t="shared" si="15"/>
        <v/>
      </c>
      <c r="FP52" s="1347" t="str">
        <f t="shared" si="16"/>
        <v/>
      </c>
    </row>
    <row r="53" spans="1:172" ht="16.5" thickBot="1" x14ac:dyDescent="0.3">
      <c r="A53" s="1338">
        <v>49</v>
      </c>
      <c r="B53" s="1343" t="s">
        <v>1990</v>
      </c>
      <c r="C53" s="1288"/>
      <c r="D53" s="1288"/>
      <c r="E53" s="1288"/>
      <c r="F53" s="1346"/>
      <c r="G53" s="1400"/>
      <c r="H53" s="1346"/>
      <c r="I53" s="1346"/>
      <c r="J53" s="1346"/>
      <c r="K53" s="1346"/>
      <c r="L53" s="1346"/>
      <c r="M53" s="1346"/>
      <c r="N53" s="1346"/>
      <c r="O53" s="1346"/>
      <c r="P53" s="1393"/>
      <c r="Q53" s="1400"/>
      <c r="R53" s="1389"/>
      <c r="S53" s="1346"/>
      <c r="T53" s="1400"/>
      <c r="U53" s="1346"/>
      <c r="V53" s="1346"/>
      <c r="W53" s="1346"/>
      <c r="X53" s="1346"/>
      <c r="Y53" s="1346"/>
      <c r="Z53" s="1346"/>
      <c r="AA53" s="1346"/>
      <c r="AB53" s="1346"/>
      <c r="AC53" s="1392"/>
      <c r="AD53" s="1392"/>
      <c r="AE53" s="1392"/>
      <c r="AF53" s="1391"/>
      <c r="AG53" s="1346"/>
      <c r="AH53" s="1346"/>
      <c r="AI53" s="1346"/>
      <c r="AJ53" s="1346"/>
      <c r="AK53" s="1346"/>
      <c r="AL53" s="1346"/>
      <c r="AM53" s="1392"/>
      <c r="AN53" s="1392"/>
      <c r="AO53" s="1392"/>
      <c r="AP53" s="1392"/>
      <c r="AQ53" s="1392"/>
      <c r="AR53" s="1393"/>
      <c r="AS53" s="1346"/>
      <c r="AT53" s="1389"/>
      <c r="AU53" s="1346"/>
      <c r="AV53" s="1346"/>
      <c r="AW53" s="1504"/>
      <c r="AX53" s="1346"/>
      <c r="AY53" s="1346"/>
      <c r="AZ53" s="1346"/>
      <c r="BA53" s="1393"/>
      <c r="BB53" s="1346"/>
      <c r="BC53" s="1346"/>
      <c r="BD53" s="1346"/>
      <c r="BE53" s="1346"/>
      <c r="BF53" s="1346"/>
      <c r="BG53" s="1346"/>
      <c r="BH53" s="1346"/>
      <c r="BI53" s="1504"/>
      <c r="BJ53" s="1389"/>
      <c r="BK53" s="1346">
        <v>1</v>
      </c>
      <c r="BL53" s="1346"/>
      <c r="BM53" s="1346"/>
      <c r="BN53" s="1346"/>
      <c r="BO53" s="1346"/>
      <c r="BP53" s="1346">
        <v>1</v>
      </c>
      <c r="BQ53" s="1346"/>
      <c r="BR53" s="1346"/>
      <c r="BS53" s="1346"/>
      <c r="BT53" s="1393"/>
      <c r="BU53" s="1391"/>
      <c r="BV53" s="1346"/>
      <c r="BW53" s="1346"/>
      <c r="BX53" s="1346"/>
      <c r="BY53" s="1346"/>
      <c r="BZ53" s="1346"/>
      <c r="CA53" s="1346"/>
      <c r="CB53" s="1346">
        <v>1</v>
      </c>
      <c r="CC53" s="1346"/>
      <c r="CD53" s="1346"/>
      <c r="CE53" s="1346">
        <v>1</v>
      </c>
      <c r="CF53" s="1346"/>
      <c r="CG53" s="1346"/>
      <c r="CH53" s="1346"/>
      <c r="CI53" s="1346"/>
      <c r="CJ53" s="1391"/>
      <c r="CK53" s="1346"/>
      <c r="CL53" s="1346"/>
      <c r="CM53" s="1392"/>
      <c r="CN53" s="1504"/>
      <c r="CO53" s="1346"/>
      <c r="CP53" s="1346">
        <v>1</v>
      </c>
      <c r="CQ53" s="1346">
        <v>1</v>
      </c>
      <c r="CR53" s="1346">
        <v>1</v>
      </c>
      <c r="CS53" s="1346"/>
      <c r="CT53" s="1346"/>
      <c r="CU53" s="1346">
        <v>1</v>
      </c>
      <c r="CV53" s="1504"/>
      <c r="CW53" s="1346"/>
      <c r="CX53" s="1346"/>
      <c r="CY53" s="1346"/>
      <c r="CZ53" s="1346"/>
      <c r="DA53" s="1504"/>
      <c r="DB53" s="1391"/>
      <c r="DC53" s="1346"/>
      <c r="DD53" s="1346"/>
      <c r="DE53" s="1346"/>
      <c r="DF53" s="1346"/>
      <c r="DG53" s="1392"/>
      <c r="DH53" s="1346"/>
      <c r="DI53" s="1392"/>
      <c r="DJ53" s="1392"/>
      <c r="DK53" s="1392"/>
      <c r="DL53" s="1392"/>
      <c r="DM53" s="1392"/>
      <c r="DN53" s="1392"/>
      <c r="DO53" s="1393"/>
      <c r="DP53" s="1391"/>
      <c r="DQ53" s="1392"/>
      <c r="DR53" s="1346"/>
      <c r="DS53" s="1346"/>
      <c r="DT53" s="1346"/>
      <c r="DU53" s="1346"/>
      <c r="DV53" s="1346"/>
      <c r="DW53" s="1346"/>
      <c r="DX53" s="1346"/>
      <c r="DY53" s="1346"/>
      <c r="DZ53" s="1346"/>
      <c r="EA53" s="1346"/>
      <c r="EB53" s="1391"/>
      <c r="EC53" s="1389"/>
      <c r="ED53" s="1346"/>
      <c r="EE53" s="1504"/>
      <c r="EF53" s="1346"/>
      <c r="EG53" s="1346"/>
      <c r="EH53" s="1346"/>
      <c r="EI53" s="1346"/>
      <c r="EJ53" s="1346"/>
      <c r="EK53" s="1346"/>
      <c r="EL53" s="1392"/>
      <c r="EM53" s="1346">
        <v>1</v>
      </c>
      <c r="EN53" s="1346"/>
      <c r="EO53" s="1504"/>
      <c r="EP53" s="1346"/>
      <c r="EQ53" s="1346"/>
      <c r="ER53" s="1346"/>
      <c r="ES53" s="1392"/>
      <c r="ET53" s="1392"/>
      <c r="EU53" s="1392"/>
      <c r="EV53" s="1346"/>
      <c r="EW53" s="1346"/>
      <c r="EX53" s="1346"/>
      <c r="EY53" s="218">
        <f t="shared" si="0"/>
        <v>0</v>
      </c>
      <c r="EZ53" s="396">
        <f t="shared" si="1"/>
        <v>5</v>
      </c>
      <c r="FA53" s="396">
        <f t="shared" si="2"/>
        <v>1</v>
      </c>
      <c r="FB53" s="396">
        <f t="shared" si="3"/>
        <v>0</v>
      </c>
      <c r="FC53" s="396"/>
      <c r="FD53" s="396">
        <f t="shared" si="4"/>
        <v>3</v>
      </c>
      <c r="FE53" s="1291">
        <f t="shared" si="5"/>
        <v>9</v>
      </c>
      <c r="FF53" s="1347" t="str">
        <f>IF(FE53=0,1,"")</f>
        <v/>
      </c>
      <c r="FG53" s="1347" t="str">
        <f>IF((FE53&gt;0)*AND(FE53&lt;6),1,"")</f>
        <v/>
      </c>
      <c r="FH53" s="1347">
        <f>IF((FE53&gt;5)*AND(FE53&lt;11),1,"")</f>
        <v>1</v>
      </c>
      <c r="FI53" s="1347" t="str">
        <f>IF((FE53&gt;10)*AND(FE53&lt;21),1,"")</f>
        <v/>
      </c>
      <c r="FJ53" s="1347" t="str">
        <f>IF((FE53&gt;20)*AND(FE53&lt;31),1,"")</f>
        <v/>
      </c>
      <c r="FK53" s="1347" t="str">
        <f>IF((FE53&gt;30)*AND(FE53&lt;41),1,"")</f>
        <v/>
      </c>
      <c r="FL53" s="1347" t="str">
        <f>IF((FE53&gt;40)*AND(FE53&lt;51),1,"")</f>
        <v/>
      </c>
      <c r="FM53" s="1347" t="str">
        <f>IF((FE53&gt;50)*AND(FE53&lt;61),1,"")</f>
        <v/>
      </c>
      <c r="FN53" s="1347" t="str">
        <f>IF((FE53&gt;60)*AND(FE53&lt;71),1,"")</f>
        <v/>
      </c>
      <c r="FO53" s="1347" t="str">
        <f>IF((FE53&gt;70)*AND(FE53&lt;81),1,"")</f>
        <v/>
      </c>
      <c r="FP53" s="1347" t="str">
        <f>IF((FE53&gt;80)*AND(FE53&lt;91),1,"")</f>
        <v/>
      </c>
    </row>
    <row r="54" spans="1:172" ht="16.5" thickBot="1" x14ac:dyDescent="0.3">
      <c r="A54" s="1338">
        <v>50</v>
      </c>
      <c r="B54" s="1152" t="s">
        <v>769</v>
      </c>
      <c r="C54" s="1288"/>
      <c r="D54" s="1288"/>
      <c r="E54" s="1288"/>
      <c r="F54" s="1346"/>
      <c r="G54" s="1400"/>
      <c r="H54" s="1574">
        <v>1</v>
      </c>
      <c r="I54" s="1346"/>
      <c r="J54" s="1410">
        <v>1</v>
      </c>
      <c r="K54" s="1346"/>
      <c r="L54" s="1346">
        <v>1</v>
      </c>
      <c r="M54" s="1346"/>
      <c r="N54" s="1346"/>
      <c r="O54" s="1346">
        <v>1</v>
      </c>
      <c r="P54" s="1393"/>
      <c r="Q54" s="1400"/>
      <c r="R54" s="1411">
        <v>1</v>
      </c>
      <c r="S54" s="1346"/>
      <c r="T54" s="1400">
        <v>1</v>
      </c>
      <c r="U54" s="1346"/>
      <c r="V54" s="1346">
        <v>1</v>
      </c>
      <c r="W54" s="1346"/>
      <c r="X54" s="1346"/>
      <c r="Y54" s="1346"/>
      <c r="Z54" s="1346"/>
      <c r="AA54" s="1346"/>
      <c r="AB54" s="1346"/>
      <c r="AC54" s="1392"/>
      <c r="AD54" s="1392"/>
      <c r="AE54" s="1410">
        <v>1</v>
      </c>
      <c r="AF54" s="1391"/>
      <c r="AG54" s="1346"/>
      <c r="AH54" s="1346">
        <v>1</v>
      </c>
      <c r="AI54" s="1346"/>
      <c r="AJ54" s="1346"/>
      <c r="AK54" s="1346"/>
      <c r="AL54" s="1346"/>
      <c r="AM54" s="1392"/>
      <c r="AN54" s="1346"/>
      <c r="AO54" s="1392"/>
      <c r="AP54" s="1392"/>
      <c r="AQ54" s="1392"/>
      <c r="AR54" s="1393">
        <v>1</v>
      </c>
      <c r="AS54" s="1346"/>
      <c r="AT54" s="1389">
        <v>1</v>
      </c>
      <c r="AU54" s="1346"/>
      <c r="AV54" s="1346"/>
      <c r="AW54" s="1504">
        <v>1</v>
      </c>
      <c r="AX54" s="1346"/>
      <c r="AY54" s="1346"/>
      <c r="AZ54" s="1346"/>
      <c r="BA54" s="1393"/>
      <c r="BB54" s="1346"/>
      <c r="BC54" s="1574">
        <v>1</v>
      </c>
      <c r="BD54" s="1346"/>
      <c r="BE54" s="1346"/>
      <c r="BF54" s="1346"/>
      <c r="BG54" s="1346"/>
      <c r="BH54" s="1346"/>
      <c r="BI54" s="1504"/>
      <c r="BJ54" s="1389"/>
      <c r="BK54" s="1346"/>
      <c r="BL54" s="1346"/>
      <c r="BM54" s="1346"/>
      <c r="BN54" s="1346"/>
      <c r="BO54" s="1410">
        <v>1</v>
      </c>
      <c r="BP54" s="1346"/>
      <c r="BQ54" s="1346"/>
      <c r="BR54" s="1346"/>
      <c r="BS54" s="1346"/>
      <c r="BT54" s="1393"/>
      <c r="BU54" s="1391"/>
      <c r="BV54" s="1346"/>
      <c r="BW54" s="1346"/>
      <c r="BX54" s="1346"/>
      <c r="BY54" s="1346">
        <v>1</v>
      </c>
      <c r="BZ54" s="1346"/>
      <c r="CA54" s="1346"/>
      <c r="CB54" s="1346">
        <v>1</v>
      </c>
      <c r="CC54" s="1346"/>
      <c r="CD54" s="1346"/>
      <c r="CE54" s="1346"/>
      <c r="CF54" s="1346"/>
      <c r="CG54" s="1346"/>
      <c r="CH54" s="1346"/>
      <c r="CI54" s="1346"/>
      <c r="CJ54" s="1391"/>
      <c r="CK54" s="1346"/>
      <c r="CL54" s="1346">
        <v>1</v>
      </c>
      <c r="CM54" s="1392"/>
      <c r="CN54" s="1504">
        <v>1</v>
      </c>
      <c r="CO54" s="1346"/>
      <c r="CP54" s="1346">
        <v>1</v>
      </c>
      <c r="CQ54" s="1346">
        <v>1</v>
      </c>
      <c r="CR54" s="1346">
        <v>1</v>
      </c>
      <c r="CS54" s="1346"/>
      <c r="CT54" s="1346"/>
      <c r="CU54" s="1346"/>
      <c r="CV54" s="1504"/>
      <c r="CW54" s="1410">
        <v>1</v>
      </c>
      <c r="CX54" s="1390">
        <v>1</v>
      </c>
      <c r="CY54" s="1346"/>
      <c r="CZ54" s="1346"/>
      <c r="DA54" s="1504"/>
      <c r="DB54" s="1391">
        <v>1</v>
      </c>
      <c r="DC54" s="1410">
        <v>1</v>
      </c>
      <c r="DD54" s="1346"/>
      <c r="DE54" s="1346"/>
      <c r="DF54" s="1346"/>
      <c r="DG54" s="1392"/>
      <c r="DH54" s="1346"/>
      <c r="DI54" s="1392"/>
      <c r="DJ54" s="1392"/>
      <c r="DK54" s="1392"/>
      <c r="DL54" s="1392"/>
      <c r="DM54" s="1392"/>
      <c r="DN54" s="1392"/>
      <c r="DO54" s="1393"/>
      <c r="DP54" s="1391"/>
      <c r="DQ54" s="1392"/>
      <c r="DR54" s="1346"/>
      <c r="DS54" s="1346"/>
      <c r="DT54" s="1346"/>
      <c r="DU54" s="1346">
        <v>1</v>
      </c>
      <c r="DV54" s="1346"/>
      <c r="DW54" s="1346"/>
      <c r="DX54" s="1346"/>
      <c r="DY54" s="1346"/>
      <c r="DZ54" s="1410">
        <v>1</v>
      </c>
      <c r="EA54" s="1393">
        <v>1</v>
      </c>
      <c r="EB54" s="1429">
        <v>1</v>
      </c>
      <c r="EC54" s="1389">
        <v>1</v>
      </c>
      <c r="ED54" s="1390">
        <v>1</v>
      </c>
      <c r="EE54" s="1504"/>
      <c r="EF54" s="1346"/>
      <c r="EG54" s="1346"/>
      <c r="EH54" s="1346"/>
      <c r="EI54" s="1346"/>
      <c r="EJ54" s="1346"/>
      <c r="EK54" s="1346"/>
      <c r="EL54" s="1392"/>
      <c r="EM54" s="1346">
        <v>1</v>
      </c>
      <c r="EN54" s="1346"/>
      <c r="EO54" s="1504">
        <v>1</v>
      </c>
      <c r="EP54" s="1346"/>
      <c r="EQ54" s="1346"/>
      <c r="ER54" s="1346">
        <v>1</v>
      </c>
      <c r="ES54" s="1392">
        <v>1</v>
      </c>
      <c r="ET54" s="1392">
        <v>1</v>
      </c>
      <c r="EU54" s="1392">
        <v>1</v>
      </c>
      <c r="EV54" s="1346">
        <v>1</v>
      </c>
      <c r="EW54" s="1346">
        <v>1</v>
      </c>
      <c r="EX54" s="1346">
        <v>1</v>
      </c>
      <c r="EY54" s="218">
        <f t="shared" si="0"/>
        <v>6</v>
      </c>
      <c r="EZ54" s="396">
        <f t="shared" si="1"/>
        <v>14</v>
      </c>
      <c r="FA54" s="396">
        <f t="shared" si="2"/>
        <v>6</v>
      </c>
      <c r="FB54" s="396">
        <f t="shared" si="3"/>
        <v>4</v>
      </c>
      <c r="FC54" s="396"/>
      <c r="FD54" s="396">
        <f t="shared" si="4"/>
        <v>10</v>
      </c>
      <c r="FE54" s="1291">
        <f t="shared" si="5"/>
        <v>36</v>
      </c>
      <c r="FF54" s="1347" t="str">
        <f t="shared" si="6"/>
        <v/>
      </c>
      <c r="FG54" s="1347" t="str">
        <f t="shared" si="7"/>
        <v/>
      </c>
      <c r="FH54" s="1347" t="str">
        <f t="shared" si="8"/>
        <v/>
      </c>
      <c r="FI54" s="1347" t="str">
        <f t="shared" si="9"/>
        <v/>
      </c>
      <c r="FJ54" s="1347" t="str">
        <f t="shared" si="10"/>
        <v/>
      </c>
      <c r="FK54" s="1347">
        <f t="shared" si="11"/>
        <v>1</v>
      </c>
      <c r="FL54" s="1347" t="str">
        <f t="shared" si="12"/>
        <v/>
      </c>
      <c r="FM54" s="1347" t="str">
        <f t="shared" si="13"/>
        <v/>
      </c>
      <c r="FN54" s="1347" t="str">
        <f t="shared" si="14"/>
        <v/>
      </c>
      <c r="FO54" s="1347" t="str">
        <f t="shared" si="15"/>
        <v/>
      </c>
      <c r="FP54" s="1347" t="str">
        <f t="shared" si="16"/>
        <v/>
      </c>
    </row>
    <row r="55" spans="1:172" ht="16.5" thickBot="1" x14ac:dyDescent="0.3">
      <c r="A55" s="1338">
        <v>51</v>
      </c>
      <c r="B55" s="1152" t="s">
        <v>1835</v>
      </c>
      <c r="C55" s="1288">
        <v>1</v>
      </c>
      <c r="D55" s="1288"/>
      <c r="E55" s="1288"/>
      <c r="F55" s="1346">
        <v>1</v>
      </c>
      <c r="G55" s="1400"/>
      <c r="H55" s="1346"/>
      <c r="I55" s="1346">
        <v>1</v>
      </c>
      <c r="J55" s="1346"/>
      <c r="K55" s="1346"/>
      <c r="L55" s="1346">
        <v>1</v>
      </c>
      <c r="M55" s="1346"/>
      <c r="N55" s="1346">
        <v>1</v>
      </c>
      <c r="O55" s="1346"/>
      <c r="P55" s="1393"/>
      <c r="Q55" s="1400"/>
      <c r="R55" s="1390">
        <v>1</v>
      </c>
      <c r="S55" s="1346"/>
      <c r="T55" s="1400">
        <v>1</v>
      </c>
      <c r="U55" s="1346"/>
      <c r="V55" s="1390">
        <v>1</v>
      </c>
      <c r="W55" s="1346"/>
      <c r="X55" s="1346"/>
      <c r="Y55" s="1346"/>
      <c r="Z55" s="1346"/>
      <c r="AA55" s="1346"/>
      <c r="AB55" s="1346"/>
      <c r="AC55" s="1392"/>
      <c r="AD55" s="1392"/>
      <c r="AE55" s="1392"/>
      <c r="AF55" s="1391"/>
      <c r="AG55" s="1346"/>
      <c r="AH55" s="1346"/>
      <c r="AI55" s="1346"/>
      <c r="AJ55" s="1346"/>
      <c r="AK55" s="1346"/>
      <c r="AL55" s="1346"/>
      <c r="AM55" s="1392"/>
      <c r="AN55" s="1392"/>
      <c r="AO55" s="1392"/>
      <c r="AP55" s="1392"/>
      <c r="AQ55" s="1392"/>
      <c r="AR55" s="1393"/>
      <c r="AS55" s="1346"/>
      <c r="AT55" s="1389"/>
      <c r="AU55" s="1346"/>
      <c r="AV55" s="1346"/>
      <c r="AW55" s="1504">
        <v>1</v>
      </c>
      <c r="AX55" s="1346"/>
      <c r="AY55" s="1346"/>
      <c r="AZ55" s="1346"/>
      <c r="BA55" s="1393"/>
      <c r="BB55" s="1346"/>
      <c r="BC55" s="1346"/>
      <c r="BD55" s="1346"/>
      <c r="BE55" s="1346"/>
      <c r="BF55" s="1346"/>
      <c r="BG55" s="1346"/>
      <c r="BH55" s="1346"/>
      <c r="BI55" s="1504"/>
      <c r="BJ55" s="1389"/>
      <c r="BK55" s="1346"/>
      <c r="BL55" s="1346"/>
      <c r="BM55" s="1346"/>
      <c r="BN55" s="1346"/>
      <c r="BO55" s="1346"/>
      <c r="BP55" s="1346"/>
      <c r="BQ55" s="1346"/>
      <c r="BR55" s="1346"/>
      <c r="BS55" s="1346"/>
      <c r="BT55" s="1393"/>
      <c r="BU55" s="1391"/>
      <c r="BV55" s="1346"/>
      <c r="BW55" s="1346"/>
      <c r="BX55" s="1346"/>
      <c r="BY55" s="1346"/>
      <c r="BZ55" s="1346"/>
      <c r="CA55" s="1346"/>
      <c r="CB55" s="1346"/>
      <c r="CC55" s="1346"/>
      <c r="CD55" s="1346"/>
      <c r="CE55" s="1346"/>
      <c r="CF55" s="1346"/>
      <c r="CG55" s="1346"/>
      <c r="CH55" s="1346"/>
      <c r="CI55" s="1346"/>
      <c r="CJ55" s="1391"/>
      <c r="CK55" s="1346"/>
      <c r="CL55" s="1346"/>
      <c r="CM55" s="1392"/>
      <c r="CN55" s="1504"/>
      <c r="CO55" s="1346"/>
      <c r="CP55" s="1346"/>
      <c r="CQ55" s="1346"/>
      <c r="CR55" s="1346"/>
      <c r="CS55" s="1346"/>
      <c r="CT55" s="1346"/>
      <c r="CU55" s="1346"/>
      <c r="CV55" s="1504"/>
      <c r="CW55" s="1346"/>
      <c r="CX55" s="1346"/>
      <c r="CY55" s="1346"/>
      <c r="CZ55" s="1346"/>
      <c r="DA55" s="1504"/>
      <c r="DB55" s="1391"/>
      <c r="DC55" s="1346"/>
      <c r="DD55" s="1346"/>
      <c r="DE55" s="1346"/>
      <c r="DF55" s="1346"/>
      <c r="DG55" s="1392"/>
      <c r="DH55" s="1346"/>
      <c r="DI55" s="1392"/>
      <c r="DJ55" s="1392"/>
      <c r="DK55" s="1392"/>
      <c r="DL55" s="1392"/>
      <c r="DM55" s="1392"/>
      <c r="DN55" s="1392"/>
      <c r="DO55" s="1393"/>
      <c r="DP55" s="1391"/>
      <c r="DQ55" s="1392"/>
      <c r="DR55" s="1346"/>
      <c r="DS55" s="1346"/>
      <c r="DT55" s="1346"/>
      <c r="DU55" s="1346"/>
      <c r="DV55" s="1346"/>
      <c r="DW55" s="1346"/>
      <c r="DX55" s="1346"/>
      <c r="DY55" s="1346"/>
      <c r="DZ55" s="1346"/>
      <c r="EA55" s="1346"/>
      <c r="EB55" s="1391"/>
      <c r="EC55" s="1389"/>
      <c r="ED55" s="1346"/>
      <c r="EE55" s="1504">
        <v>1</v>
      </c>
      <c r="EF55" s="1346"/>
      <c r="EG55" s="1346"/>
      <c r="EH55" s="1346"/>
      <c r="EI55" s="1392"/>
      <c r="EJ55" s="1346"/>
      <c r="EK55" s="1392"/>
      <c r="EL55" s="1392"/>
      <c r="EM55" s="1392"/>
      <c r="EN55" s="1346"/>
      <c r="EO55" s="1504"/>
      <c r="EP55" s="1346"/>
      <c r="EQ55" s="1346"/>
      <c r="ER55" s="1346"/>
      <c r="ES55" s="1392"/>
      <c r="ET55" s="1392"/>
      <c r="EU55" s="1392"/>
      <c r="EV55" s="1346"/>
      <c r="EW55" s="1346"/>
      <c r="EX55" s="1346"/>
      <c r="EY55" s="218">
        <f t="shared" si="0"/>
        <v>1</v>
      </c>
      <c r="EZ55" s="396">
        <f t="shared" si="1"/>
        <v>4</v>
      </c>
      <c r="FA55" s="396">
        <f t="shared" si="2"/>
        <v>2</v>
      </c>
      <c r="FB55" s="396">
        <f t="shared" si="3"/>
        <v>3</v>
      </c>
      <c r="FC55" s="396"/>
      <c r="FD55" s="396">
        <f t="shared" si="4"/>
        <v>0</v>
      </c>
      <c r="FE55" s="1291">
        <f t="shared" si="5"/>
        <v>7</v>
      </c>
      <c r="FF55" s="1347" t="str">
        <f t="shared" si="6"/>
        <v/>
      </c>
      <c r="FG55" s="1347" t="str">
        <f t="shared" si="7"/>
        <v/>
      </c>
      <c r="FH55" s="1347">
        <f t="shared" si="8"/>
        <v>1</v>
      </c>
      <c r="FI55" s="1347" t="str">
        <f t="shared" si="9"/>
        <v/>
      </c>
      <c r="FJ55" s="1347" t="str">
        <f t="shared" si="10"/>
        <v/>
      </c>
      <c r="FK55" s="1347" t="str">
        <f t="shared" si="11"/>
        <v/>
      </c>
      <c r="FL55" s="1347" t="str">
        <f t="shared" si="12"/>
        <v/>
      </c>
      <c r="FM55" s="1347" t="str">
        <f t="shared" si="13"/>
        <v/>
      </c>
      <c r="FN55" s="1347" t="str">
        <f t="shared" si="14"/>
        <v/>
      </c>
      <c r="FO55" s="1347" t="str">
        <f t="shared" si="15"/>
        <v/>
      </c>
      <c r="FP55" s="1347" t="str">
        <f t="shared" si="16"/>
        <v/>
      </c>
    </row>
    <row r="56" spans="1:172" ht="16.5" thickBot="1" x14ac:dyDescent="0.3">
      <c r="A56" s="1338">
        <v>52</v>
      </c>
      <c r="B56" s="1152" t="s">
        <v>516</v>
      </c>
      <c r="C56" s="1288"/>
      <c r="D56" s="1288">
        <v>1</v>
      </c>
      <c r="E56" s="1288"/>
      <c r="F56" s="1346"/>
      <c r="G56" s="1400"/>
      <c r="H56" s="1390">
        <v>1</v>
      </c>
      <c r="I56" s="1346"/>
      <c r="J56" s="1346"/>
      <c r="K56" s="1346"/>
      <c r="L56" s="1346"/>
      <c r="M56" s="1346"/>
      <c r="N56" s="1346">
        <v>1</v>
      </c>
      <c r="O56" s="1346"/>
      <c r="P56" s="1393"/>
      <c r="Q56" s="1400"/>
      <c r="R56" s="1346"/>
      <c r="S56" s="1346"/>
      <c r="T56" s="1400"/>
      <c r="U56" s="1346"/>
      <c r="V56" s="1346"/>
      <c r="W56" s="1346"/>
      <c r="X56" s="1346"/>
      <c r="Y56" s="1346"/>
      <c r="Z56" s="1346"/>
      <c r="AA56" s="1346"/>
      <c r="AB56" s="1346"/>
      <c r="AC56" s="1346"/>
      <c r="AD56" s="1346"/>
      <c r="AE56" s="1346"/>
      <c r="AF56" s="1391"/>
      <c r="AG56" s="1390">
        <v>1</v>
      </c>
      <c r="AH56" s="1346"/>
      <c r="AI56" s="1346"/>
      <c r="AJ56" s="1390">
        <v>1</v>
      </c>
      <c r="AK56" s="1346"/>
      <c r="AL56" s="1346"/>
      <c r="AM56" s="1392">
        <v>1</v>
      </c>
      <c r="AN56" s="1392"/>
      <c r="AO56" s="1392"/>
      <c r="AP56" s="1392"/>
      <c r="AQ56" s="1392"/>
      <c r="AR56" s="1393">
        <v>1</v>
      </c>
      <c r="AS56" s="1346"/>
      <c r="AT56" s="1389"/>
      <c r="AU56" s="1346"/>
      <c r="AV56" s="1390">
        <v>1</v>
      </c>
      <c r="AW56" s="1504">
        <v>1</v>
      </c>
      <c r="AX56" s="1346">
        <v>1</v>
      </c>
      <c r="AY56" s="1346">
        <v>1</v>
      </c>
      <c r="AZ56" s="1346"/>
      <c r="BA56" s="1393"/>
      <c r="BB56" s="1346"/>
      <c r="BC56" s="1390">
        <v>1</v>
      </c>
      <c r="BD56" s="1346"/>
      <c r="BE56" s="1346"/>
      <c r="BF56" s="1346"/>
      <c r="BG56" s="1346"/>
      <c r="BH56" s="1346"/>
      <c r="BI56" s="1504">
        <v>1</v>
      </c>
      <c r="BJ56" s="1389"/>
      <c r="BK56" s="1346"/>
      <c r="BL56" s="1346">
        <v>1</v>
      </c>
      <c r="BM56" s="1346"/>
      <c r="BN56" s="1346"/>
      <c r="BO56" s="1346"/>
      <c r="BP56" s="1346"/>
      <c r="BQ56" s="1346"/>
      <c r="BR56" s="1346"/>
      <c r="BS56" s="1346"/>
      <c r="BT56" s="1393"/>
      <c r="BU56" s="1391"/>
      <c r="BV56" s="1346"/>
      <c r="BW56" s="1346"/>
      <c r="BX56" s="1390">
        <v>1</v>
      </c>
      <c r="BY56" s="1346"/>
      <c r="BZ56" s="1346"/>
      <c r="CA56" s="1390">
        <v>1</v>
      </c>
      <c r="CB56" s="1346"/>
      <c r="CC56" s="1346"/>
      <c r="CD56" s="1346"/>
      <c r="CE56" s="1346"/>
      <c r="CF56" s="1346"/>
      <c r="CG56" s="1390">
        <v>1</v>
      </c>
      <c r="CH56" s="1346"/>
      <c r="CI56" s="1346"/>
      <c r="CJ56" s="1429">
        <v>1</v>
      </c>
      <c r="CK56" s="1346"/>
      <c r="CL56" s="1346"/>
      <c r="CM56" s="1392">
        <v>1</v>
      </c>
      <c r="CN56" s="1504">
        <v>1</v>
      </c>
      <c r="CO56" s="1346"/>
      <c r="CP56" s="1346"/>
      <c r="CQ56" s="1346"/>
      <c r="CR56" s="1346"/>
      <c r="CS56" s="1346"/>
      <c r="CT56" s="1346">
        <v>1</v>
      </c>
      <c r="CU56" s="1346"/>
      <c r="CV56" s="1504"/>
      <c r="CW56" s="1346"/>
      <c r="CX56" s="1346">
        <v>1</v>
      </c>
      <c r="CY56" s="1346"/>
      <c r="CZ56" s="1346"/>
      <c r="DA56" s="1504"/>
      <c r="DB56" s="1391"/>
      <c r="DC56" s="1346"/>
      <c r="DD56" s="1346"/>
      <c r="DE56" s="1346"/>
      <c r="DF56" s="1346"/>
      <c r="DG56" s="1346"/>
      <c r="DH56" s="1346"/>
      <c r="DI56" s="1392"/>
      <c r="DJ56" s="1392"/>
      <c r="DK56" s="1392"/>
      <c r="DL56" s="1392"/>
      <c r="DM56" s="1392"/>
      <c r="DN56" s="1392"/>
      <c r="DO56" s="1393"/>
      <c r="DP56" s="1391"/>
      <c r="DQ56" s="1346"/>
      <c r="DR56" s="1346"/>
      <c r="DS56" s="1346"/>
      <c r="DT56" s="1390">
        <v>1</v>
      </c>
      <c r="DU56" s="1346"/>
      <c r="DV56" s="1346"/>
      <c r="DW56" s="1346"/>
      <c r="DX56" s="1346"/>
      <c r="DY56" s="1390">
        <v>1</v>
      </c>
      <c r="DZ56" s="1346"/>
      <c r="EA56" s="1346"/>
      <c r="EB56" s="1391"/>
      <c r="EC56" s="1389"/>
      <c r="ED56" s="1346"/>
      <c r="EE56" s="1504"/>
      <c r="EF56" s="1346"/>
      <c r="EG56" s="1346"/>
      <c r="EH56" s="1346"/>
      <c r="EI56" s="1392"/>
      <c r="EJ56" s="1346"/>
      <c r="EK56" s="1392"/>
      <c r="EL56" s="1392"/>
      <c r="EM56" s="1392"/>
      <c r="EN56" s="1346"/>
      <c r="EO56" s="1504"/>
      <c r="EP56" s="1346"/>
      <c r="EQ56" s="1346"/>
      <c r="ER56" s="1346"/>
      <c r="ES56" s="1346"/>
      <c r="ET56" s="1346"/>
      <c r="EU56" s="1346"/>
      <c r="EV56" s="1346"/>
      <c r="EW56" s="1346"/>
      <c r="EX56" s="1346"/>
      <c r="EY56" s="218">
        <f t="shared" si="0"/>
        <v>19</v>
      </c>
      <c r="EZ56" s="396">
        <f t="shared" si="1"/>
        <v>0</v>
      </c>
      <c r="FA56" s="396">
        <f t="shared" si="2"/>
        <v>2</v>
      </c>
      <c r="FB56" s="396">
        <f t="shared" si="3"/>
        <v>3</v>
      </c>
      <c r="FC56" s="396"/>
      <c r="FD56" s="396">
        <f t="shared" si="4"/>
        <v>0</v>
      </c>
      <c r="FE56" s="1291">
        <f t="shared" si="5"/>
        <v>21</v>
      </c>
      <c r="FF56" s="1347" t="str">
        <f t="shared" si="6"/>
        <v/>
      </c>
      <c r="FG56" s="1347" t="str">
        <f t="shared" si="7"/>
        <v/>
      </c>
      <c r="FH56" s="1347" t="str">
        <f t="shared" si="8"/>
        <v/>
      </c>
      <c r="FI56" s="1347" t="str">
        <f t="shared" si="9"/>
        <v/>
      </c>
      <c r="FJ56" s="1347">
        <f t="shared" si="10"/>
        <v>1</v>
      </c>
      <c r="FK56" s="1347" t="str">
        <f t="shared" si="11"/>
        <v/>
      </c>
      <c r="FL56" s="1347" t="str">
        <f t="shared" si="12"/>
        <v/>
      </c>
      <c r="FM56" s="1347" t="str">
        <f t="shared" si="13"/>
        <v/>
      </c>
      <c r="FN56" s="1347" t="str">
        <f t="shared" si="14"/>
        <v/>
      </c>
      <c r="FO56" s="1347" t="str">
        <f t="shared" si="15"/>
        <v/>
      </c>
      <c r="FP56" s="1347" t="str">
        <f t="shared" si="16"/>
        <v/>
      </c>
    </row>
    <row r="57" spans="1:172" ht="16.5" thickBot="1" x14ac:dyDescent="0.3">
      <c r="A57" s="1338">
        <v>53</v>
      </c>
      <c r="B57" s="1343" t="s">
        <v>1941</v>
      </c>
      <c r="C57" s="1288"/>
      <c r="D57" s="1288"/>
      <c r="E57" s="1288"/>
      <c r="F57" s="1346"/>
      <c r="G57" s="1400"/>
      <c r="H57" s="1346"/>
      <c r="I57" s="1346"/>
      <c r="J57" s="1346"/>
      <c r="K57" s="1346"/>
      <c r="L57" s="1346"/>
      <c r="M57" s="1346"/>
      <c r="N57" s="1346"/>
      <c r="O57" s="1346">
        <v>1</v>
      </c>
      <c r="P57" s="1393"/>
      <c r="Q57" s="1400"/>
      <c r="R57" s="1346">
        <v>1</v>
      </c>
      <c r="S57" s="1399"/>
      <c r="T57" s="1400">
        <v>1</v>
      </c>
      <c r="U57" s="1399"/>
      <c r="V57" s="1346"/>
      <c r="W57" s="1399"/>
      <c r="X57" s="1346"/>
      <c r="Y57" s="1346">
        <v>1</v>
      </c>
      <c r="Z57" s="1346"/>
      <c r="AA57" s="1346"/>
      <c r="AB57" s="1346"/>
      <c r="AC57" s="1392"/>
      <c r="AD57" s="1392"/>
      <c r="AE57" s="1392"/>
      <c r="AF57" s="1391"/>
      <c r="AG57" s="1346"/>
      <c r="AH57" s="1346">
        <v>1</v>
      </c>
      <c r="AI57" s="1346"/>
      <c r="AJ57" s="1346"/>
      <c r="AK57" s="1346"/>
      <c r="AL57" s="1346"/>
      <c r="AM57" s="1392"/>
      <c r="AN57" s="1392"/>
      <c r="AO57" s="1392"/>
      <c r="AP57" s="1392"/>
      <c r="AQ57" s="1392"/>
      <c r="AR57" s="1393"/>
      <c r="AS57" s="1346"/>
      <c r="AT57" s="1389"/>
      <c r="AU57" s="1346"/>
      <c r="AV57" s="1346"/>
      <c r="AW57" s="1504"/>
      <c r="AX57" s="1346"/>
      <c r="AY57" s="1346"/>
      <c r="AZ57" s="1346"/>
      <c r="BA57" s="1393"/>
      <c r="BB57" s="1346"/>
      <c r="BC57" s="1346"/>
      <c r="BD57" s="1346"/>
      <c r="BE57" s="1346"/>
      <c r="BF57" s="1346"/>
      <c r="BG57" s="1346"/>
      <c r="BH57" s="1346"/>
      <c r="BI57" s="1504"/>
      <c r="BJ57" s="1389"/>
      <c r="BK57" s="1346"/>
      <c r="BL57" s="1346"/>
      <c r="BM57" s="1346"/>
      <c r="BN57" s="1346"/>
      <c r="BO57" s="1346"/>
      <c r="BP57" s="1346"/>
      <c r="BQ57" s="1346"/>
      <c r="BR57" s="1346"/>
      <c r="BS57" s="1346"/>
      <c r="BT57" s="1393"/>
      <c r="BU57" s="1391"/>
      <c r="BV57" s="1346"/>
      <c r="BW57" s="1346"/>
      <c r="BX57" s="1346"/>
      <c r="BY57" s="1346">
        <v>1</v>
      </c>
      <c r="BZ57" s="1346"/>
      <c r="CA57" s="1346"/>
      <c r="CB57" s="1346">
        <v>1</v>
      </c>
      <c r="CC57" s="1346"/>
      <c r="CD57" s="1346"/>
      <c r="CE57" s="1397">
        <v>1</v>
      </c>
      <c r="CF57" s="1346"/>
      <c r="CG57" s="1346"/>
      <c r="CH57" s="1346"/>
      <c r="CI57" s="1346"/>
      <c r="CJ57" s="1391"/>
      <c r="CK57" s="1346"/>
      <c r="CL57" s="1346"/>
      <c r="CM57" s="1392"/>
      <c r="CN57" s="1504">
        <v>1</v>
      </c>
      <c r="CO57" s="1346"/>
      <c r="CP57" s="1346">
        <v>1</v>
      </c>
      <c r="CQ57" s="1346">
        <v>1</v>
      </c>
      <c r="CR57" s="1346">
        <v>1</v>
      </c>
      <c r="CS57" s="1346"/>
      <c r="CT57" s="1346"/>
      <c r="CU57" s="1346"/>
      <c r="CV57" s="1504"/>
      <c r="CW57" s="1346"/>
      <c r="CX57" s="1346"/>
      <c r="CY57" s="1346"/>
      <c r="CZ57" s="1346"/>
      <c r="DA57" s="1504"/>
      <c r="DB57" s="1391"/>
      <c r="DC57" s="1346"/>
      <c r="DD57" s="1346"/>
      <c r="DE57" s="1346"/>
      <c r="DF57" s="1346"/>
      <c r="DG57" s="1346">
        <v>1</v>
      </c>
      <c r="DH57" s="1346"/>
      <c r="DI57" s="1572">
        <v>1</v>
      </c>
      <c r="DJ57" s="1392"/>
      <c r="DK57" s="1392"/>
      <c r="DL57" s="1392"/>
      <c r="DM57" s="1392"/>
      <c r="DN57" s="1392"/>
      <c r="DO57" s="1393"/>
      <c r="DP57" s="1391"/>
      <c r="DQ57" s="1346"/>
      <c r="DR57" s="1346"/>
      <c r="DS57" s="1346"/>
      <c r="DT57" s="1346"/>
      <c r="DU57" s="1346"/>
      <c r="DV57" s="1346"/>
      <c r="DW57" s="1346"/>
      <c r="DX57" s="1346"/>
      <c r="DY57" s="1346"/>
      <c r="DZ57" s="1346"/>
      <c r="EA57" s="1346"/>
      <c r="EB57" s="1391"/>
      <c r="EC57" s="1389"/>
      <c r="ED57" s="1346"/>
      <c r="EE57" s="1504"/>
      <c r="EF57" s="1346">
        <v>1</v>
      </c>
      <c r="EG57" s="1346"/>
      <c r="EH57" s="1346"/>
      <c r="EI57" s="1392"/>
      <c r="EJ57" s="1346"/>
      <c r="EK57" s="1392"/>
      <c r="EL57" s="1392"/>
      <c r="EM57" s="1392">
        <v>1</v>
      </c>
      <c r="EN57" s="1346"/>
      <c r="EO57" s="1504"/>
      <c r="EP57" s="1346"/>
      <c r="EQ57" s="1346"/>
      <c r="ER57" s="1346"/>
      <c r="ES57" s="1392"/>
      <c r="ET57" s="1392"/>
      <c r="EU57" s="1392"/>
      <c r="EV57" s="1346"/>
      <c r="EW57" s="1346"/>
      <c r="EX57" s="1346"/>
      <c r="EY57" s="218">
        <f t="shared" si="0"/>
        <v>0</v>
      </c>
      <c r="EZ57" s="396">
        <f t="shared" si="1"/>
        <v>10</v>
      </c>
      <c r="FA57" s="396">
        <f t="shared" si="2"/>
        <v>1</v>
      </c>
      <c r="FB57" s="396">
        <f t="shared" si="3"/>
        <v>2</v>
      </c>
      <c r="FC57" s="396"/>
      <c r="FD57" s="396">
        <f t="shared" si="4"/>
        <v>3</v>
      </c>
      <c r="FE57" s="1291">
        <f t="shared" si="5"/>
        <v>14</v>
      </c>
      <c r="FF57" s="1347" t="str">
        <f t="shared" si="6"/>
        <v/>
      </c>
      <c r="FG57" s="1347" t="str">
        <f t="shared" si="7"/>
        <v/>
      </c>
      <c r="FH57" s="1347" t="str">
        <f t="shared" si="8"/>
        <v/>
      </c>
      <c r="FI57" s="1347">
        <f t="shared" si="9"/>
        <v>1</v>
      </c>
      <c r="FJ57" s="1347" t="str">
        <f t="shared" si="10"/>
        <v/>
      </c>
      <c r="FK57" s="1347" t="str">
        <f t="shared" si="11"/>
        <v/>
      </c>
      <c r="FL57" s="1347" t="str">
        <f t="shared" si="12"/>
        <v/>
      </c>
      <c r="FM57" s="1347" t="str">
        <f t="shared" si="13"/>
        <v/>
      </c>
      <c r="FN57" s="1347" t="str">
        <f t="shared" si="14"/>
        <v/>
      </c>
      <c r="FO57" s="1347" t="str">
        <f t="shared" si="15"/>
        <v/>
      </c>
      <c r="FP57" s="1347" t="str">
        <f t="shared" si="16"/>
        <v/>
      </c>
    </row>
    <row r="58" spans="1:172" ht="16.5" thickBot="1" x14ac:dyDescent="0.3">
      <c r="A58" s="1338">
        <v>54</v>
      </c>
      <c r="B58" s="1343" t="s">
        <v>1927</v>
      </c>
      <c r="C58" s="1288"/>
      <c r="D58" s="1288"/>
      <c r="E58" s="1288"/>
      <c r="F58" s="1346"/>
      <c r="G58" s="1400"/>
      <c r="H58" s="1346"/>
      <c r="I58" s="1346"/>
      <c r="J58" s="1346"/>
      <c r="K58" s="1346"/>
      <c r="L58" s="1346"/>
      <c r="M58" s="1346">
        <v>1</v>
      </c>
      <c r="N58" s="1390">
        <v>1</v>
      </c>
      <c r="O58" s="1346"/>
      <c r="P58" s="1393"/>
      <c r="Q58" s="1400"/>
      <c r="R58" s="1346"/>
      <c r="S58" s="1399"/>
      <c r="T58" s="1400"/>
      <c r="U58" s="1399"/>
      <c r="V58" s="1346"/>
      <c r="W58" s="1399">
        <v>1</v>
      </c>
      <c r="X58" s="1390">
        <v>1</v>
      </c>
      <c r="Y58" s="1346"/>
      <c r="Z58" s="1346"/>
      <c r="AA58" s="1346"/>
      <c r="AB58" s="1346"/>
      <c r="AC58" s="1392"/>
      <c r="AD58" s="1392"/>
      <c r="AE58" s="1392"/>
      <c r="AF58" s="1391"/>
      <c r="AG58" s="1390">
        <v>1</v>
      </c>
      <c r="AH58" s="1346"/>
      <c r="AI58" s="1346"/>
      <c r="AJ58" s="1346">
        <v>1</v>
      </c>
      <c r="AK58" s="1346"/>
      <c r="AL58" s="1346">
        <v>1</v>
      </c>
      <c r="AM58" s="1392"/>
      <c r="AN58" s="1392"/>
      <c r="AO58" s="1390">
        <v>1</v>
      </c>
      <c r="AP58" s="1390">
        <v>1</v>
      </c>
      <c r="AQ58" s="1390">
        <v>1</v>
      </c>
      <c r="AR58" s="1393"/>
      <c r="AS58" s="1346"/>
      <c r="AT58" s="1389"/>
      <c r="AU58" s="1346"/>
      <c r="AV58" s="1346"/>
      <c r="AW58" s="1504">
        <v>1</v>
      </c>
      <c r="AX58" s="1346"/>
      <c r="AY58" s="1346"/>
      <c r="AZ58" s="1346"/>
      <c r="BA58" s="1393"/>
      <c r="BB58" s="1346"/>
      <c r="BC58" s="1346">
        <v>1</v>
      </c>
      <c r="BD58" s="1346"/>
      <c r="BE58" s="1390">
        <v>1</v>
      </c>
      <c r="BF58" s="1346"/>
      <c r="BG58" s="1346"/>
      <c r="BH58" s="1346"/>
      <c r="BI58" s="1504">
        <v>1</v>
      </c>
      <c r="BJ58" s="1389"/>
      <c r="BK58" s="1390">
        <v>1</v>
      </c>
      <c r="BL58" s="1346"/>
      <c r="BM58" s="1346"/>
      <c r="BN58" s="1390">
        <v>1</v>
      </c>
      <c r="BO58" s="1346">
        <v>1</v>
      </c>
      <c r="BP58" s="1346">
        <v>1</v>
      </c>
      <c r="BQ58" s="1346"/>
      <c r="BR58" s="1346"/>
      <c r="BS58" s="1346"/>
      <c r="BT58" s="1393"/>
      <c r="BU58" s="1391"/>
      <c r="BV58" s="1346"/>
      <c r="BW58" s="1346"/>
      <c r="BX58" s="1346">
        <v>1</v>
      </c>
      <c r="BY58" s="1346"/>
      <c r="BZ58" s="1390">
        <v>1</v>
      </c>
      <c r="CA58" s="1346">
        <v>1</v>
      </c>
      <c r="CB58" s="1346"/>
      <c r="CC58" s="1390">
        <v>1</v>
      </c>
      <c r="CD58" s="1346"/>
      <c r="CE58" s="1346"/>
      <c r="CF58" s="1346"/>
      <c r="CG58" s="1346"/>
      <c r="CH58" s="1346"/>
      <c r="CI58" s="1346"/>
      <c r="CJ58" s="1391"/>
      <c r="CK58" s="1346"/>
      <c r="CL58" s="1390">
        <v>1</v>
      </c>
      <c r="CM58" s="1392">
        <v>1</v>
      </c>
      <c r="CN58" s="1504">
        <v>1</v>
      </c>
      <c r="CO58" s="1346"/>
      <c r="CP58" s="1346"/>
      <c r="CQ58" s="1346"/>
      <c r="CR58" s="1346"/>
      <c r="CS58" s="1346">
        <v>1</v>
      </c>
      <c r="CT58" s="1346"/>
      <c r="CU58" s="1346"/>
      <c r="CV58" s="1504"/>
      <c r="CW58" s="1346">
        <v>1</v>
      </c>
      <c r="CX58" s="1346">
        <v>1</v>
      </c>
      <c r="CY58" s="1346"/>
      <c r="CZ58" s="1346"/>
      <c r="DA58" s="1504"/>
      <c r="DB58" s="1391"/>
      <c r="DC58" s="1346"/>
      <c r="DD58" s="1346">
        <v>1</v>
      </c>
      <c r="DE58" s="1346"/>
      <c r="DF58" s="1346"/>
      <c r="DG58" s="1346">
        <v>1</v>
      </c>
      <c r="DH58" s="1346"/>
      <c r="DI58" s="1392"/>
      <c r="DJ58" s="1390">
        <v>1</v>
      </c>
      <c r="DK58" s="1392"/>
      <c r="DL58" s="1392"/>
      <c r="DM58" s="1392"/>
      <c r="DN58" s="1392"/>
      <c r="DO58" s="1393"/>
      <c r="DP58" s="1391"/>
      <c r="DQ58" s="1346"/>
      <c r="DR58" s="1346"/>
      <c r="DS58" s="1390">
        <v>1</v>
      </c>
      <c r="DT58" s="1346">
        <v>1</v>
      </c>
      <c r="DU58" s="1346"/>
      <c r="DV58" s="1346">
        <v>1</v>
      </c>
      <c r="DW58" s="1346"/>
      <c r="DX58" s="1346"/>
      <c r="DY58" s="1346"/>
      <c r="DZ58" s="1346"/>
      <c r="EA58" s="1390">
        <v>1</v>
      </c>
      <c r="EB58" s="1391"/>
      <c r="EC58" s="1389"/>
      <c r="ED58" s="1346"/>
      <c r="EE58" s="1504"/>
      <c r="EF58" s="1346"/>
      <c r="EG58" s="1346"/>
      <c r="EH58" s="1346"/>
      <c r="EI58" s="1392"/>
      <c r="EJ58" s="1346"/>
      <c r="EK58" s="1392"/>
      <c r="EL58" s="1392"/>
      <c r="EM58" s="1392"/>
      <c r="EN58" s="1346"/>
      <c r="EO58" s="1504"/>
      <c r="EP58" s="1346"/>
      <c r="EQ58" s="1346"/>
      <c r="ER58" s="1346"/>
      <c r="ES58" s="1392"/>
      <c r="ET58" s="1392"/>
      <c r="EU58" s="1392"/>
      <c r="EV58" s="1346"/>
      <c r="EW58" s="1346"/>
      <c r="EX58" s="1346"/>
      <c r="EY58" s="218">
        <f t="shared" si="0"/>
        <v>12</v>
      </c>
      <c r="EZ58" s="396">
        <f t="shared" si="1"/>
        <v>2</v>
      </c>
      <c r="FA58" s="396">
        <f t="shared" si="2"/>
        <v>18</v>
      </c>
      <c r="FB58" s="396">
        <f t="shared" si="3"/>
        <v>3</v>
      </c>
      <c r="FC58" s="396"/>
      <c r="FD58" s="396">
        <f t="shared" si="4"/>
        <v>0</v>
      </c>
      <c r="FE58" s="1291">
        <f t="shared" si="5"/>
        <v>32</v>
      </c>
      <c r="FF58" s="1347" t="str">
        <f t="shared" si="6"/>
        <v/>
      </c>
      <c r="FG58" s="1347" t="str">
        <f t="shared" si="7"/>
        <v/>
      </c>
      <c r="FH58" s="1347" t="str">
        <f t="shared" si="8"/>
        <v/>
      </c>
      <c r="FI58" s="1347" t="str">
        <f t="shared" si="9"/>
        <v/>
      </c>
      <c r="FJ58" s="1347" t="str">
        <f t="shared" si="10"/>
        <v/>
      </c>
      <c r="FK58" s="1347">
        <f t="shared" si="11"/>
        <v>1</v>
      </c>
      <c r="FL58" s="1347" t="str">
        <f t="shared" si="12"/>
        <v/>
      </c>
      <c r="FM58" s="1347" t="str">
        <f t="shared" si="13"/>
        <v/>
      </c>
      <c r="FN58" s="1347" t="str">
        <f t="shared" si="14"/>
        <v/>
      </c>
      <c r="FO58" s="1347" t="str">
        <f t="shared" si="15"/>
        <v/>
      </c>
      <c r="FP58" s="1347" t="str">
        <f t="shared" si="16"/>
        <v/>
      </c>
    </row>
    <row r="59" spans="1:172" ht="16.5" thickBot="1" x14ac:dyDescent="0.3">
      <c r="A59" s="1338">
        <v>55</v>
      </c>
      <c r="B59" s="1343" t="s">
        <v>1940</v>
      </c>
      <c r="C59" s="1288"/>
      <c r="D59" s="1288"/>
      <c r="E59" s="1288"/>
      <c r="F59" s="1346"/>
      <c r="G59" s="1400"/>
      <c r="H59" s="1346"/>
      <c r="I59" s="1346"/>
      <c r="J59" s="1346"/>
      <c r="K59" s="1346"/>
      <c r="L59" s="1346"/>
      <c r="M59" s="1346">
        <v>1</v>
      </c>
      <c r="N59" s="1346">
        <v>1</v>
      </c>
      <c r="O59" s="1346"/>
      <c r="P59" s="1393"/>
      <c r="Q59" s="1400"/>
      <c r="R59" s="1346"/>
      <c r="S59" s="1399"/>
      <c r="T59" s="1400"/>
      <c r="U59" s="1399"/>
      <c r="V59" s="1346"/>
      <c r="W59" s="1399">
        <v>1</v>
      </c>
      <c r="X59" s="1346">
        <v>1</v>
      </c>
      <c r="Y59" s="1346"/>
      <c r="Z59" s="1346"/>
      <c r="AA59" s="1346"/>
      <c r="AB59" s="1346"/>
      <c r="AC59" s="1392"/>
      <c r="AD59" s="1392"/>
      <c r="AE59" s="1392"/>
      <c r="AF59" s="1391"/>
      <c r="AG59" s="1346">
        <v>1</v>
      </c>
      <c r="AH59" s="1346"/>
      <c r="AI59" s="1346"/>
      <c r="AJ59" s="1346">
        <v>1</v>
      </c>
      <c r="AK59" s="1346"/>
      <c r="AL59" s="1346">
        <v>1</v>
      </c>
      <c r="AM59" s="1392"/>
      <c r="AN59" s="1392"/>
      <c r="AO59" s="1392">
        <v>1</v>
      </c>
      <c r="AP59" s="1392">
        <v>1</v>
      </c>
      <c r="AQ59" s="1392">
        <v>1</v>
      </c>
      <c r="AR59" s="1393"/>
      <c r="AS59" s="1346"/>
      <c r="AT59" s="1389"/>
      <c r="AU59" s="1346">
        <v>1</v>
      </c>
      <c r="AV59" s="1346"/>
      <c r="AW59" s="1504">
        <v>1</v>
      </c>
      <c r="AX59" s="1346"/>
      <c r="AY59" s="1346">
        <v>1</v>
      </c>
      <c r="AZ59" s="1346"/>
      <c r="BA59" s="1393"/>
      <c r="BB59" s="1346"/>
      <c r="BC59" s="1346">
        <v>1</v>
      </c>
      <c r="BD59" s="1346"/>
      <c r="BE59" s="1346">
        <v>1</v>
      </c>
      <c r="BF59" s="1346"/>
      <c r="BG59" s="1346"/>
      <c r="BH59" s="1346"/>
      <c r="BI59" s="1504">
        <v>1</v>
      </c>
      <c r="BJ59" s="1389"/>
      <c r="BK59" s="1346">
        <v>1</v>
      </c>
      <c r="BL59" s="1346"/>
      <c r="BM59" s="1346"/>
      <c r="BN59" s="1346">
        <v>1</v>
      </c>
      <c r="BO59" s="1346">
        <v>1</v>
      </c>
      <c r="BP59" s="1346">
        <v>1</v>
      </c>
      <c r="BQ59" s="1346"/>
      <c r="BR59" s="1346"/>
      <c r="BS59" s="1346"/>
      <c r="BT59" s="1393"/>
      <c r="BU59" s="1391"/>
      <c r="BV59" s="1346"/>
      <c r="BW59" s="1346"/>
      <c r="BX59" s="1346">
        <v>1</v>
      </c>
      <c r="BY59" s="1346"/>
      <c r="BZ59" s="1346">
        <v>1</v>
      </c>
      <c r="CA59" s="1346">
        <v>1</v>
      </c>
      <c r="CB59" s="1346"/>
      <c r="CC59" s="1346">
        <v>1</v>
      </c>
      <c r="CD59" s="1346"/>
      <c r="CE59" s="1346"/>
      <c r="CF59" s="1346"/>
      <c r="CG59" s="1346"/>
      <c r="CH59" s="1346"/>
      <c r="CI59" s="1346"/>
      <c r="CJ59" s="1391"/>
      <c r="CK59" s="1346"/>
      <c r="CL59" s="1346">
        <v>1</v>
      </c>
      <c r="CM59" s="1392">
        <v>1</v>
      </c>
      <c r="CN59" s="1504">
        <v>1</v>
      </c>
      <c r="CO59" s="1346"/>
      <c r="CP59" s="1346"/>
      <c r="CQ59" s="1346"/>
      <c r="CR59" s="1346"/>
      <c r="CS59" s="1346">
        <v>1</v>
      </c>
      <c r="CT59" s="1346"/>
      <c r="CU59" s="1346"/>
      <c r="CV59" s="1504"/>
      <c r="CW59" s="1346">
        <v>1</v>
      </c>
      <c r="CX59" s="1346">
        <v>1</v>
      </c>
      <c r="CY59" s="1346"/>
      <c r="CZ59" s="1346"/>
      <c r="DA59" s="1504"/>
      <c r="DB59" s="1391"/>
      <c r="DC59" s="1346"/>
      <c r="DD59" s="1346">
        <v>1</v>
      </c>
      <c r="DE59" s="1346">
        <v>1</v>
      </c>
      <c r="DF59" s="1346"/>
      <c r="DG59" s="1346">
        <v>1</v>
      </c>
      <c r="DH59" s="1346"/>
      <c r="DI59" s="1392"/>
      <c r="DJ59" s="1392">
        <v>1</v>
      </c>
      <c r="DK59" s="1392"/>
      <c r="DL59" s="1392"/>
      <c r="DM59" s="1392"/>
      <c r="DN59" s="1392"/>
      <c r="DO59" s="1393"/>
      <c r="DP59" s="1391"/>
      <c r="DQ59" s="1346"/>
      <c r="DR59" s="1346"/>
      <c r="DS59" s="1346">
        <v>1</v>
      </c>
      <c r="DT59" s="1346">
        <v>1</v>
      </c>
      <c r="DU59" s="1346"/>
      <c r="DV59" s="1346">
        <v>1</v>
      </c>
      <c r="DW59" s="1346">
        <v>1</v>
      </c>
      <c r="DX59" s="1346"/>
      <c r="DY59" s="1346"/>
      <c r="DZ59" s="1346"/>
      <c r="EA59" s="1346">
        <v>1</v>
      </c>
      <c r="EB59" s="1391"/>
      <c r="EC59" s="1389"/>
      <c r="ED59" s="1346"/>
      <c r="EE59" s="1504"/>
      <c r="EF59" s="1346"/>
      <c r="EG59" s="1346"/>
      <c r="EH59" s="1346"/>
      <c r="EI59" s="1392"/>
      <c r="EJ59" s="1346"/>
      <c r="EK59" s="1392"/>
      <c r="EL59" s="1392"/>
      <c r="EM59" s="1392"/>
      <c r="EN59" s="1346"/>
      <c r="EO59" s="1504"/>
      <c r="EP59" s="1346"/>
      <c r="EQ59" s="1346">
        <v>1</v>
      </c>
      <c r="ER59" s="1346"/>
      <c r="ES59" s="1392"/>
      <c r="ET59" s="1392"/>
      <c r="EU59" s="1392"/>
      <c r="EV59" s="1346"/>
      <c r="EW59" s="1346"/>
      <c r="EX59" s="1346"/>
      <c r="EY59" s="218">
        <f t="shared" si="0"/>
        <v>14</v>
      </c>
      <c r="EZ59" s="396">
        <f t="shared" si="1"/>
        <v>3</v>
      </c>
      <c r="FA59" s="396">
        <f t="shared" si="2"/>
        <v>20</v>
      </c>
      <c r="FB59" s="396">
        <f t="shared" si="3"/>
        <v>3</v>
      </c>
      <c r="FC59" s="396"/>
      <c r="FD59" s="396">
        <f t="shared" si="4"/>
        <v>0</v>
      </c>
      <c r="FE59" s="1291">
        <f t="shared" si="5"/>
        <v>37</v>
      </c>
      <c r="FF59" s="1347" t="str">
        <f t="shared" si="6"/>
        <v/>
      </c>
      <c r="FG59" s="1347" t="str">
        <f t="shared" si="7"/>
        <v/>
      </c>
      <c r="FH59" s="1347" t="str">
        <f t="shared" si="8"/>
        <v/>
      </c>
      <c r="FI59" s="1347" t="str">
        <f t="shared" si="9"/>
        <v/>
      </c>
      <c r="FJ59" s="1347" t="str">
        <f t="shared" si="10"/>
        <v/>
      </c>
      <c r="FK59" s="1347">
        <f t="shared" si="11"/>
        <v>1</v>
      </c>
      <c r="FL59" s="1347" t="str">
        <f t="shared" si="12"/>
        <v/>
      </c>
      <c r="FM59" s="1347" t="str">
        <f t="shared" si="13"/>
        <v/>
      </c>
      <c r="FN59" s="1347" t="str">
        <f t="shared" si="14"/>
        <v/>
      </c>
      <c r="FO59" s="1347" t="str">
        <f t="shared" si="15"/>
        <v/>
      </c>
      <c r="FP59" s="1347" t="str">
        <f t="shared" si="16"/>
        <v/>
      </c>
    </row>
    <row r="60" spans="1:172" ht="16.5" thickBot="1" x14ac:dyDescent="0.3">
      <c r="A60" s="1338">
        <v>56</v>
      </c>
      <c r="B60" s="1152" t="s">
        <v>1369</v>
      </c>
      <c r="C60" s="1288"/>
      <c r="D60" s="1288">
        <v>1</v>
      </c>
      <c r="E60" s="1288"/>
      <c r="F60" s="1346"/>
      <c r="G60" s="1400"/>
      <c r="H60" s="1346">
        <v>1</v>
      </c>
      <c r="I60" s="1346"/>
      <c r="J60" s="1346"/>
      <c r="K60" s="1346"/>
      <c r="L60" s="1346"/>
      <c r="M60" s="1346"/>
      <c r="N60" s="1346"/>
      <c r="O60" s="1346"/>
      <c r="P60" s="1393"/>
      <c r="Q60" s="1400"/>
      <c r="R60" s="1346"/>
      <c r="S60" s="1399"/>
      <c r="T60" s="1400">
        <v>1</v>
      </c>
      <c r="U60" s="1399">
        <v>1</v>
      </c>
      <c r="V60" s="1346"/>
      <c r="W60" s="1399"/>
      <c r="X60" s="1346"/>
      <c r="Y60" s="1346"/>
      <c r="Z60" s="1346"/>
      <c r="AA60" s="1346">
        <v>1</v>
      </c>
      <c r="AB60" s="1346"/>
      <c r="AC60" s="1392"/>
      <c r="AD60" s="1392"/>
      <c r="AE60" s="1393"/>
      <c r="AF60" s="1391"/>
      <c r="AG60" s="1346"/>
      <c r="AH60" s="1346"/>
      <c r="AI60" s="1346"/>
      <c r="AJ60" s="1346"/>
      <c r="AK60" s="1346"/>
      <c r="AL60" s="1346"/>
      <c r="AM60" s="1392">
        <v>1</v>
      </c>
      <c r="AN60" s="1392"/>
      <c r="AO60" s="1392"/>
      <c r="AP60" s="1392"/>
      <c r="AQ60" s="1392"/>
      <c r="AR60" s="1393"/>
      <c r="AS60" s="1346"/>
      <c r="AT60" s="1389"/>
      <c r="AU60" s="1346"/>
      <c r="AV60" s="1346"/>
      <c r="AW60" s="1504">
        <v>1</v>
      </c>
      <c r="AX60" s="1346"/>
      <c r="AY60" s="1346"/>
      <c r="AZ60" s="1346"/>
      <c r="BA60" s="1393"/>
      <c r="BB60" s="1346"/>
      <c r="BC60" s="1346"/>
      <c r="BD60" s="1346"/>
      <c r="BE60" s="1346"/>
      <c r="BF60" s="1346"/>
      <c r="BG60" s="1346"/>
      <c r="BH60" s="1346"/>
      <c r="BI60" s="1504">
        <v>1</v>
      </c>
      <c r="BJ60" s="1389"/>
      <c r="BK60" s="1346"/>
      <c r="BL60" s="1346"/>
      <c r="BM60" s="1346"/>
      <c r="BN60" s="1346"/>
      <c r="BO60" s="1346">
        <v>1</v>
      </c>
      <c r="BP60" s="1346"/>
      <c r="BQ60" s="1346"/>
      <c r="BR60" s="1346"/>
      <c r="BS60" s="1346"/>
      <c r="BT60" s="1393"/>
      <c r="BU60" s="1391"/>
      <c r="BV60" s="1346"/>
      <c r="BW60" s="1346"/>
      <c r="BX60" s="1346">
        <v>1</v>
      </c>
      <c r="BY60" s="1346"/>
      <c r="BZ60" s="1346"/>
      <c r="CA60" s="1346"/>
      <c r="CB60" s="1346"/>
      <c r="CC60" s="1346"/>
      <c r="CD60" s="1346"/>
      <c r="CE60" s="1346"/>
      <c r="CF60" s="1346"/>
      <c r="CG60" s="1346">
        <v>1</v>
      </c>
      <c r="CH60" s="1346"/>
      <c r="CI60" s="1346"/>
      <c r="CJ60" s="1391">
        <v>1</v>
      </c>
      <c r="CK60" s="1346"/>
      <c r="CL60" s="1346"/>
      <c r="CM60" s="1392"/>
      <c r="CN60" s="1504">
        <v>1</v>
      </c>
      <c r="CO60" s="1346"/>
      <c r="CP60" s="1346"/>
      <c r="CQ60" s="1346"/>
      <c r="CR60" s="1346"/>
      <c r="CS60" s="1346"/>
      <c r="CT60" s="1346"/>
      <c r="CU60" s="1346"/>
      <c r="CV60" s="1504"/>
      <c r="CW60" s="1346"/>
      <c r="CX60" s="1346"/>
      <c r="CY60" s="1346"/>
      <c r="CZ60" s="1346"/>
      <c r="DA60" s="1504"/>
      <c r="DB60" s="1391"/>
      <c r="DC60" s="1346"/>
      <c r="DD60" s="1346"/>
      <c r="DE60" s="1346">
        <v>1</v>
      </c>
      <c r="DF60" s="1346"/>
      <c r="DG60" s="1346"/>
      <c r="DH60" s="1346">
        <v>1</v>
      </c>
      <c r="DI60" s="1392"/>
      <c r="DJ60" s="1392"/>
      <c r="DK60" s="1392"/>
      <c r="DL60" s="1392"/>
      <c r="DM60" s="1392"/>
      <c r="DN60" s="1392"/>
      <c r="DO60" s="1393"/>
      <c r="DP60" s="1391"/>
      <c r="DQ60" s="1346"/>
      <c r="DR60" s="1346"/>
      <c r="DS60" s="1346"/>
      <c r="DT60" s="1346">
        <v>1</v>
      </c>
      <c r="DU60" s="1346"/>
      <c r="DV60" s="1346">
        <v>1</v>
      </c>
      <c r="DW60" s="1346"/>
      <c r="DX60" s="1346"/>
      <c r="DY60" s="1346"/>
      <c r="DZ60" s="1346"/>
      <c r="EA60" s="1346"/>
      <c r="EB60" s="1391"/>
      <c r="EC60" s="1389"/>
      <c r="ED60" s="1346"/>
      <c r="EE60" s="1504">
        <v>1</v>
      </c>
      <c r="EF60" s="1346"/>
      <c r="EG60" s="1346"/>
      <c r="EH60" s="1346"/>
      <c r="EI60" s="1346"/>
      <c r="EJ60" s="1346"/>
      <c r="EK60" s="1346"/>
      <c r="EL60" s="1392"/>
      <c r="EM60" s="1346"/>
      <c r="EN60" s="1346"/>
      <c r="EO60" s="1504"/>
      <c r="EP60" s="1346">
        <v>1</v>
      </c>
      <c r="EQ60" s="1346"/>
      <c r="ER60" s="1346"/>
      <c r="ES60" s="1392"/>
      <c r="ET60" s="1392"/>
      <c r="EU60" s="1392"/>
      <c r="EV60" s="1346"/>
      <c r="EW60" s="1346"/>
      <c r="EX60" s="1346"/>
      <c r="EY60" s="218">
        <f t="shared" si="0"/>
        <v>13</v>
      </c>
      <c r="EZ60" s="396">
        <f t="shared" si="1"/>
        <v>0</v>
      </c>
      <c r="FA60" s="396">
        <f t="shared" si="2"/>
        <v>1</v>
      </c>
      <c r="FB60" s="396">
        <f t="shared" si="3"/>
        <v>5</v>
      </c>
      <c r="FC60" s="396"/>
      <c r="FD60" s="396">
        <f t="shared" si="4"/>
        <v>0</v>
      </c>
      <c r="FE60" s="1291">
        <f t="shared" si="5"/>
        <v>14</v>
      </c>
      <c r="FF60" s="1347" t="str">
        <f t="shared" si="6"/>
        <v/>
      </c>
      <c r="FG60" s="1347" t="str">
        <f t="shared" si="7"/>
        <v/>
      </c>
      <c r="FH60" s="1347" t="str">
        <f t="shared" si="8"/>
        <v/>
      </c>
      <c r="FI60" s="1347">
        <f t="shared" si="9"/>
        <v>1</v>
      </c>
      <c r="FJ60" s="1347" t="str">
        <f t="shared" si="10"/>
        <v/>
      </c>
      <c r="FK60" s="1347" t="str">
        <f t="shared" si="11"/>
        <v/>
      </c>
      <c r="FL60" s="1347" t="str">
        <f t="shared" si="12"/>
        <v/>
      </c>
      <c r="FM60" s="1347" t="str">
        <f t="shared" si="13"/>
        <v/>
      </c>
      <c r="FN60" s="1347" t="str">
        <f t="shared" si="14"/>
        <v/>
      </c>
      <c r="FO60" s="1347" t="str">
        <f t="shared" si="15"/>
        <v/>
      </c>
      <c r="FP60" s="1347" t="str">
        <f t="shared" si="16"/>
        <v/>
      </c>
    </row>
    <row r="61" spans="1:172" ht="16.5" thickBot="1" x14ac:dyDescent="0.3">
      <c r="A61" s="1338">
        <v>57</v>
      </c>
      <c r="B61" s="1343" t="s">
        <v>1949</v>
      </c>
      <c r="C61" s="1288"/>
      <c r="D61" s="1288"/>
      <c r="E61" s="1288"/>
      <c r="F61" s="1346"/>
      <c r="G61" s="1400"/>
      <c r="H61" s="1346"/>
      <c r="I61" s="1346"/>
      <c r="J61" s="1346"/>
      <c r="K61" s="1346"/>
      <c r="L61" s="1346"/>
      <c r="M61" s="1346"/>
      <c r="N61" s="1346"/>
      <c r="O61" s="1346"/>
      <c r="P61" s="1393"/>
      <c r="Q61" s="1400"/>
      <c r="R61" s="1346"/>
      <c r="S61" s="1399"/>
      <c r="T61" s="1400"/>
      <c r="U61" s="1399"/>
      <c r="V61" s="1346"/>
      <c r="W61" s="1399"/>
      <c r="X61" s="1346"/>
      <c r="Y61" s="1346"/>
      <c r="Z61" s="1346"/>
      <c r="AA61" s="1346">
        <v>1</v>
      </c>
      <c r="AB61" s="1346"/>
      <c r="AC61" s="1392"/>
      <c r="AD61" s="1392"/>
      <c r="AE61" s="1393"/>
      <c r="AF61" s="1391"/>
      <c r="AG61" s="1346">
        <v>1</v>
      </c>
      <c r="AH61" s="1346"/>
      <c r="AI61" s="1346"/>
      <c r="AJ61" s="1346">
        <v>1</v>
      </c>
      <c r="AK61" s="1346"/>
      <c r="AL61" s="1346"/>
      <c r="AM61" s="1392">
        <v>1</v>
      </c>
      <c r="AN61" s="1392"/>
      <c r="AO61" s="1392"/>
      <c r="AP61" s="1392">
        <v>1</v>
      </c>
      <c r="AQ61" s="1392"/>
      <c r="AR61" s="1393"/>
      <c r="AS61" s="1346"/>
      <c r="AT61" s="1389"/>
      <c r="AU61" s="1346"/>
      <c r="AV61" s="1346"/>
      <c r="AW61" s="1504"/>
      <c r="AX61" s="1346"/>
      <c r="AY61" s="1346"/>
      <c r="AZ61" s="1346"/>
      <c r="BA61" s="1393"/>
      <c r="BB61" s="1346"/>
      <c r="BC61" s="1346"/>
      <c r="BD61" s="1346"/>
      <c r="BE61" s="1346"/>
      <c r="BF61" s="1346"/>
      <c r="BG61" s="1346"/>
      <c r="BH61" s="1346"/>
      <c r="BI61" s="1504"/>
      <c r="BJ61" s="1389"/>
      <c r="BK61" s="1346"/>
      <c r="BL61" s="1346"/>
      <c r="BM61" s="1346"/>
      <c r="BN61" s="1346"/>
      <c r="BO61" s="1346"/>
      <c r="BP61" s="1346"/>
      <c r="BQ61" s="1346"/>
      <c r="BR61" s="1346"/>
      <c r="BS61" s="1346"/>
      <c r="BT61" s="1393"/>
      <c r="BU61" s="1391"/>
      <c r="BV61" s="1346"/>
      <c r="BW61" s="1346"/>
      <c r="BX61" s="1346">
        <v>1</v>
      </c>
      <c r="BY61" s="1346"/>
      <c r="BZ61" s="1346"/>
      <c r="CA61" s="1346">
        <v>1</v>
      </c>
      <c r="CB61" s="1346"/>
      <c r="CC61" s="1346"/>
      <c r="CD61" s="1346"/>
      <c r="CE61" s="1346"/>
      <c r="CF61" s="1346"/>
      <c r="CG61" s="1346">
        <v>1</v>
      </c>
      <c r="CH61" s="1346"/>
      <c r="CI61" s="1346"/>
      <c r="CJ61" s="1391"/>
      <c r="CK61" s="1346"/>
      <c r="CL61" s="1346"/>
      <c r="CM61" s="1392">
        <v>1</v>
      </c>
      <c r="CN61" s="1504">
        <v>1</v>
      </c>
      <c r="CO61" s="1346"/>
      <c r="CP61" s="1346"/>
      <c r="CQ61" s="1346"/>
      <c r="CR61" s="1346"/>
      <c r="CS61" s="1346"/>
      <c r="CT61" s="1346">
        <v>1</v>
      </c>
      <c r="CU61" s="1346"/>
      <c r="CV61" s="1504"/>
      <c r="CW61" s="1346"/>
      <c r="CX61" s="1346">
        <v>1</v>
      </c>
      <c r="CY61" s="1346"/>
      <c r="CZ61" s="1346"/>
      <c r="DA61" s="1504"/>
      <c r="DB61" s="1391">
        <v>1</v>
      </c>
      <c r="DC61" s="1346"/>
      <c r="DD61" s="1346"/>
      <c r="DE61" s="1346">
        <v>1</v>
      </c>
      <c r="DF61" s="1346"/>
      <c r="DG61" s="1346"/>
      <c r="DH61" s="1346">
        <v>1</v>
      </c>
      <c r="DI61" s="1392"/>
      <c r="DJ61" s="1392"/>
      <c r="DK61" s="1392">
        <v>1</v>
      </c>
      <c r="DL61" s="1392"/>
      <c r="DM61" s="1392"/>
      <c r="DN61" s="1392"/>
      <c r="DO61" s="1393"/>
      <c r="DP61" s="1391"/>
      <c r="DQ61" s="1346"/>
      <c r="DR61" s="1346"/>
      <c r="DS61" s="1346"/>
      <c r="DT61" s="1346"/>
      <c r="DU61" s="1346"/>
      <c r="DV61" s="1346"/>
      <c r="DW61" s="1346"/>
      <c r="DX61" s="1346"/>
      <c r="DY61" s="1346">
        <v>1</v>
      </c>
      <c r="DZ61" s="1346"/>
      <c r="EA61" s="1346"/>
      <c r="EB61" s="1391">
        <v>1</v>
      </c>
      <c r="EC61" s="1389"/>
      <c r="ED61" s="1346"/>
      <c r="EE61" s="1504"/>
      <c r="EF61" s="1346"/>
      <c r="EG61" s="1346"/>
      <c r="EH61" s="1346"/>
      <c r="EI61" s="1346"/>
      <c r="EJ61" s="1346"/>
      <c r="EK61" s="1346"/>
      <c r="EL61" s="1392"/>
      <c r="EM61" s="1346"/>
      <c r="EN61" s="1346"/>
      <c r="EO61" s="1504"/>
      <c r="EP61" s="1346"/>
      <c r="EQ61" s="1346"/>
      <c r="ER61" s="1346"/>
      <c r="ES61" s="1392"/>
      <c r="ET61" s="1392"/>
      <c r="EU61" s="1392"/>
      <c r="EV61" s="1346"/>
      <c r="EW61" s="1346"/>
      <c r="EX61" s="1346"/>
      <c r="EY61" s="218">
        <f t="shared" si="0"/>
        <v>17</v>
      </c>
      <c r="EZ61" s="396">
        <f t="shared" si="1"/>
        <v>0</v>
      </c>
      <c r="FA61" s="396">
        <f t="shared" si="2"/>
        <v>0</v>
      </c>
      <c r="FB61" s="396">
        <f t="shared" si="3"/>
        <v>1</v>
      </c>
      <c r="FC61" s="396"/>
      <c r="FD61" s="396">
        <f t="shared" si="4"/>
        <v>0</v>
      </c>
      <c r="FE61" s="1291">
        <f>SUM(EY61+EZ61+FA61+FC61+FD61)</f>
        <v>17</v>
      </c>
      <c r="FF61" s="1347" t="str">
        <f>IF(FE61=0,1,"")</f>
        <v/>
      </c>
      <c r="FG61" s="1347" t="str">
        <f>IF((FE61&gt;0)*AND(FE61&lt;6),1,"")</f>
        <v/>
      </c>
      <c r="FH61" s="1347" t="str">
        <f>IF((FE61&gt;5)*AND(FE61&lt;11),1,"")</f>
        <v/>
      </c>
      <c r="FI61" s="1347">
        <f>IF((FE61&gt;10)*AND(FE61&lt;21),1,"")</f>
        <v>1</v>
      </c>
      <c r="FJ61" s="1347" t="str">
        <f>IF((FE61&gt;20)*AND(FE61&lt;31),1,"")</f>
        <v/>
      </c>
      <c r="FK61" s="1347" t="str">
        <f>IF((FE61&gt;30)*AND(FE61&lt;41),1,"")</f>
        <v/>
      </c>
      <c r="FL61" s="1347" t="str">
        <f>IF((FE61&gt;40)*AND(FE61&lt;51),1,"")</f>
        <v/>
      </c>
      <c r="FM61" s="1347" t="str">
        <f>IF((FE61&gt;50)*AND(FE61&lt;61),1,"")</f>
        <v/>
      </c>
      <c r="FN61" s="1347" t="str">
        <f>IF((FE61&gt;60)*AND(FE61&lt;71),1,"")</f>
        <v/>
      </c>
      <c r="FO61" s="1347" t="str">
        <f>IF((FE61&gt;70)*AND(FE61&lt;81),1,"")</f>
        <v/>
      </c>
      <c r="FP61" s="1347" t="str">
        <f>IF((FE61&gt;80)*AND(FE61&lt;91),1,"")</f>
        <v/>
      </c>
    </row>
    <row r="62" spans="1:172" ht="16.5" thickBot="1" x14ac:dyDescent="0.3">
      <c r="A62" s="1338">
        <v>58</v>
      </c>
      <c r="B62" s="1152" t="s">
        <v>453</v>
      </c>
      <c r="C62" s="1288"/>
      <c r="D62" s="1288"/>
      <c r="E62" s="1288"/>
      <c r="F62" s="1346"/>
      <c r="G62" s="1400"/>
      <c r="H62" s="1346"/>
      <c r="I62" s="1346"/>
      <c r="J62" s="1346"/>
      <c r="K62" s="1346"/>
      <c r="L62" s="1346"/>
      <c r="M62" s="1346"/>
      <c r="N62" s="1346"/>
      <c r="O62" s="1346"/>
      <c r="P62" s="1393"/>
      <c r="Q62" s="1400"/>
      <c r="R62" s="1346"/>
      <c r="S62" s="1399"/>
      <c r="T62" s="1400">
        <v>1</v>
      </c>
      <c r="U62" s="1399"/>
      <c r="V62" s="1346">
        <v>1</v>
      </c>
      <c r="W62" s="1399"/>
      <c r="X62" s="1346"/>
      <c r="Y62" s="1346">
        <v>1</v>
      </c>
      <c r="Z62" s="1346"/>
      <c r="AA62" s="1346"/>
      <c r="AB62" s="1346"/>
      <c r="AC62" s="1392"/>
      <c r="AD62" s="1392"/>
      <c r="AE62" s="1393"/>
      <c r="AF62" s="1391"/>
      <c r="AG62" s="1346"/>
      <c r="AH62" s="1346">
        <v>1</v>
      </c>
      <c r="AI62" s="1346"/>
      <c r="AJ62" s="1346"/>
      <c r="AK62" s="1346"/>
      <c r="AL62" s="1346"/>
      <c r="AM62" s="1392"/>
      <c r="AN62" s="1392"/>
      <c r="AO62" s="1392"/>
      <c r="AP62" s="1392"/>
      <c r="AQ62" s="1392"/>
      <c r="AR62" s="1393"/>
      <c r="AS62" s="1346"/>
      <c r="AT62" s="1389"/>
      <c r="AU62" s="1346"/>
      <c r="AV62" s="1346"/>
      <c r="AW62" s="1504">
        <v>1</v>
      </c>
      <c r="AX62" s="1346"/>
      <c r="AY62" s="1346"/>
      <c r="AZ62" s="1346">
        <v>1</v>
      </c>
      <c r="BA62" s="1393"/>
      <c r="BB62" s="1346"/>
      <c r="BC62" s="1346"/>
      <c r="BD62" s="1346">
        <v>1</v>
      </c>
      <c r="BE62" s="1346"/>
      <c r="BF62" s="1346"/>
      <c r="BG62" s="1346"/>
      <c r="BH62" s="1346"/>
      <c r="BI62" s="1504"/>
      <c r="BJ62" s="1389">
        <v>1</v>
      </c>
      <c r="BK62" s="1346"/>
      <c r="BL62" s="1346"/>
      <c r="BM62" s="1346">
        <v>1</v>
      </c>
      <c r="BN62" s="1346"/>
      <c r="BO62" s="1346"/>
      <c r="BP62" s="1346"/>
      <c r="BQ62" s="1346">
        <v>1</v>
      </c>
      <c r="BR62" s="1346">
        <v>1</v>
      </c>
      <c r="BS62" s="1346">
        <v>1</v>
      </c>
      <c r="BT62" s="1393">
        <v>1</v>
      </c>
      <c r="BU62" s="1391">
        <v>1</v>
      </c>
      <c r="BV62" s="1346">
        <v>1</v>
      </c>
      <c r="BW62" s="1346"/>
      <c r="BX62" s="1346"/>
      <c r="BY62" s="1346">
        <v>1</v>
      </c>
      <c r="BZ62" s="1346"/>
      <c r="CA62" s="1346"/>
      <c r="CB62" s="1346">
        <v>1</v>
      </c>
      <c r="CC62" s="1346"/>
      <c r="CD62" s="1346"/>
      <c r="CE62" s="1346"/>
      <c r="CF62" s="1346"/>
      <c r="CG62" s="1346"/>
      <c r="CH62" s="1346"/>
      <c r="CI62" s="1346"/>
      <c r="CJ62" s="1391"/>
      <c r="CK62" s="1346"/>
      <c r="CL62" s="1346"/>
      <c r="CM62" s="1392"/>
      <c r="CN62" s="1504">
        <v>1</v>
      </c>
      <c r="CO62" s="1346">
        <v>1</v>
      </c>
      <c r="CP62" s="1346"/>
      <c r="CQ62" s="1346"/>
      <c r="CR62" s="1346"/>
      <c r="CS62" s="1346"/>
      <c r="CT62" s="1346"/>
      <c r="CU62" s="1346">
        <v>1</v>
      </c>
      <c r="CV62" s="1504"/>
      <c r="CW62" s="1346"/>
      <c r="CX62" s="1346"/>
      <c r="CY62" s="1346"/>
      <c r="CZ62" s="1346"/>
      <c r="DA62" s="1504"/>
      <c r="DB62" s="1391"/>
      <c r="DC62" s="1346">
        <v>1</v>
      </c>
      <c r="DD62" s="1346"/>
      <c r="DE62" s="1346"/>
      <c r="DF62" s="1346"/>
      <c r="DG62" s="1390">
        <v>1</v>
      </c>
      <c r="DH62" s="1346"/>
      <c r="DI62" s="1392"/>
      <c r="DJ62" s="1392"/>
      <c r="DK62" s="1392"/>
      <c r="DL62" s="1392"/>
      <c r="DM62" s="1392"/>
      <c r="DN62" s="1392"/>
      <c r="DO62" s="1393"/>
      <c r="DP62" s="1391"/>
      <c r="DQ62" s="1346"/>
      <c r="DR62" s="1346"/>
      <c r="DS62" s="1346"/>
      <c r="DT62" s="1346"/>
      <c r="DU62" s="1346"/>
      <c r="DV62" s="1346"/>
      <c r="DW62" s="1346">
        <v>1</v>
      </c>
      <c r="DX62" s="1346"/>
      <c r="DY62" s="1346"/>
      <c r="DZ62" s="1346">
        <v>1</v>
      </c>
      <c r="EA62" s="1346"/>
      <c r="EB62" s="1391"/>
      <c r="EC62" s="1389">
        <v>1</v>
      </c>
      <c r="ED62" s="1346"/>
      <c r="EE62" s="1504"/>
      <c r="EF62" s="1346"/>
      <c r="EG62" s="1346"/>
      <c r="EH62" s="1346"/>
      <c r="EI62" s="1346"/>
      <c r="EJ62" s="1346"/>
      <c r="EK62" s="1346"/>
      <c r="EL62" s="1392"/>
      <c r="EM62" s="1346"/>
      <c r="EN62" s="1346"/>
      <c r="EO62" s="1504"/>
      <c r="EP62" s="1346"/>
      <c r="EQ62" s="1346"/>
      <c r="ER62" s="1346">
        <v>1</v>
      </c>
      <c r="ES62" s="1392">
        <v>1</v>
      </c>
      <c r="ET62" s="1392">
        <v>1</v>
      </c>
      <c r="EU62" s="1392">
        <v>1</v>
      </c>
      <c r="EV62" s="1346">
        <v>1</v>
      </c>
      <c r="EW62" s="1346">
        <v>1</v>
      </c>
      <c r="EX62" s="1346">
        <v>1</v>
      </c>
      <c r="EY62" s="218">
        <f t="shared" si="0"/>
        <v>0</v>
      </c>
      <c r="EZ62" s="396">
        <f t="shared" si="1"/>
        <v>15</v>
      </c>
      <c r="FA62" s="396">
        <f t="shared" si="2"/>
        <v>1</v>
      </c>
      <c r="FB62" s="396">
        <f t="shared" si="3"/>
        <v>3</v>
      </c>
      <c r="FC62" s="396"/>
      <c r="FD62" s="396">
        <f t="shared" si="4"/>
        <v>13</v>
      </c>
      <c r="FE62" s="1291">
        <f t="shared" si="5"/>
        <v>29</v>
      </c>
      <c r="FF62" s="1347" t="str">
        <f t="shared" si="6"/>
        <v/>
      </c>
      <c r="FG62" s="1347" t="str">
        <f t="shared" si="7"/>
        <v/>
      </c>
      <c r="FH62" s="1347" t="str">
        <f t="shared" si="8"/>
        <v/>
      </c>
      <c r="FI62" s="1347" t="str">
        <f t="shared" si="9"/>
        <v/>
      </c>
      <c r="FJ62" s="1347">
        <f t="shared" si="10"/>
        <v>1</v>
      </c>
      <c r="FK62" s="1347" t="str">
        <f t="shared" si="11"/>
        <v/>
      </c>
      <c r="FL62" s="1347" t="str">
        <f t="shared" si="12"/>
        <v/>
      </c>
      <c r="FM62" s="1347" t="str">
        <f t="shared" si="13"/>
        <v/>
      </c>
      <c r="FN62" s="1347" t="str">
        <f t="shared" si="14"/>
        <v/>
      </c>
      <c r="FO62" s="1347" t="str">
        <f t="shared" si="15"/>
        <v/>
      </c>
      <c r="FP62" s="1347" t="str">
        <f t="shared" si="16"/>
        <v/>
      </c>
    </row>
    <row r="63" spans="1:172" ht="16.5" thickBot="1" x14ac:dyDescent="0.3">
      <c r="A63" s="1338">
        <v>59</v>
      </c>
      <c r="B63" s="1152" t="s">
        <v>1188</v>
      </c>
      <c r="C63" s="1412">
        <v>1</v>
      </c>
      <c r="D63" s="1412"/>
      <c r="E63" s="1412"/>
      <c r="F63" s="1395"/>
      <c r="G63" s="1400"/>
      <c r="H63" s="1395"/>
      <c r="I63" s="1395"/>
      <c r="J63" s="1395"/>
      <c r="K63" s="1395"/>
      <c r="L63" s="1395"/>
      <c r="M63" s="1395"/>
      <c r="N63" s="1395"/>
      <c r="O63" s="1395"/>
      <c r="P63" s="1398"/>
      <c r="Q63" s="1400"/>
      <c r="R63" s="1413"/>
      <c r="S63" s="1395"/>
      <c r="T63" s="1400"/>
      <c r="U63" s="1395"/>
      <c r="V63" s="1395"/>
      <c r="W63" s="1395"/>
      <c r="X63" s="1413"/>
      <c r="Y63" s="1413"/>
      <c r="Z63" s="1413"/>
      <c r="AA63" s="1413"/>
      <c r="AB63" s="1395"/>
      <c r="AC63" s="1413"/>
      <c r="AD63" s="1413"/>
      <c r="AE63" s="1398"/>
      <c r="AF63" s="1414"/>
      <c r="AG63" s="1413"/>
      <c r="AH63" s="1413"/>
      <c r="AI63" s="1413"/>
      <c r="AJ63" s="1413"/>
      <c r="AK63" s="1413"/>
      <c r="AL63" s="1413"/>
      <c r="AM63" s="1413"/>
      <c r="AN63" s="1413"/>
      <c r="AO63" s="1413"/>
      <c r="AP63" s="1413"/>
      <c r="AQ63" s="1413"/>
      <c r="AR63" s="1398"/>
      <c r="AS63" s="1413"/>
      <c r="AT63" s="1413"/>
      <c r="AU63" s="1413">
        <v>1</v>
      </c>
      <c r="AV63" s="1413"/>
      <c r="AW63" s="1504">
        <v>1</v>
      </c>
      <c r="AX63" s="1395"/>
      <c r="AY63" s="1395"/>
      <c r="AZ63" s="1395"/>
      <c r="BA63" s="1398"/>
      <c r="BB63" s="1413"/>
      <c r="BC63" s="1413"/>
      <c r="BD63" s="1413"/>
      <c r="BE63" s="1413"/>
      <c r="BF63" s="1413"/>
      <c r="BG63" s="1413"/>
      <c r="BH63" s="1413"/>
      <c r="BI63" s="1504">
        <v>1</v>
      </c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398"/>
      <c r="BU63" s="1414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  <c r="CJ63" s="1414"/>
      <c r="CK63" s="1413"/>
      <c r="CL63" s="1413"/>
      <c r="CM63" s="1413">
        <v>1</v>
      </c>
      <c r="CN63" s="1504">
        <v>1</v>
      </c>
      <c r="CO63" s="1413"/>
      <c r="CP63" s="1413"/>
      <c r="CQ63" s="1413"/>
      <c r="CR63" s="1413"/>
      <c r="CS63" s="1413"/>
      <c r="CT63" s="1413"/>
      <c r="CU63" s="1413"/>
      <c r="CV63" s="1504"/>
      <c r="CW63" s="1413"/>
      <c r="CX63" s="1413"/>
      <c r="CY63" s="1413"/>
      <c r="CZ63" s="1413"/>
      <c r="DA63" s="1504"/>
      <c r="DB63" s="1424"/>
      <c r="DC63" s="1413"/>
      <c r="DD63" s="1413"/>
      <c r="DE63" s="1413"/>
      <c r="DF63" s="1413"/>
      <c r="DG63" s="1413"/>
      <c r="DH63" s="1413"/>
      <c r="DI63" s="1413"/>
      <c r="DJ63" s="1413"/>
      <c r="DK63" s="1413"/>
      <c r="DL63" s="1413"/>
      <c r="DM63" s="1413"/>
      <c r="DN63" s="1413"/>
      <c r="DO63" s="1398"/>
      <c r="DP63" s="1414"/>
      <c r="DQ63" s="1413"/>
      <c r="DR63" s="1413"/>
      <c r="DS63" s="1413"/>
      <c r="DT63" s="1413"/>
      <c r="DU63" s="1413"/>
      <c r="DV63" s="1413"/>
      <c r="DW63" s="1413"/>
      <c r="DX63" s="1395"/>
      <c r="DY63" s="1413"/>
      <c r="DZ63" s="1413"/>
      <c r="EA63" s="1413"/>
      <c r="EB63" s="1414"/>
      <c r="EC63" s="1412"/>
      <c r="ED63" s="1412"/>
      <c r="EE63" s="1504"/>
      <c r="EF63" s="1395"/>
      <c r="EG63" s="1395"/>
      <c r="EH63" s="1395"/>
      <c r="EI63" s="1395"/>
      <c r="EJ63" s="1395"/>
      <c r="EK63" s="1395"/>
      <c r="EL63" s="1413"/>
      <c r="EM63" s="1395"/>
      <c r="EN63" s="1395"/>
      <c r="EO63" s="1504"/>
      <c r="EP63" s="1395"/>
      <c r="EQ63" s="1395"/>
      <c r="ER63" s="1395"/>
      <c r="ES63" s="1413"/>
      <c r="ET63" s="1413"/>
      <c r="EU63" s="1413"/>
      <c r="EV63" s="1395"/>
      <c r="EW63" s="1395"/>
      <c r="EX63" s="1395"/>
      <c r="EY63" s="218">
        <f t="shared" si="0"/>
        <v>1</v>
      </c>
      <c r="EZ63" s="396">
        <f t="shared" si="1"/>
        <v>0</v>
      </c>
      <c r="FA63" s="396">
        <f t="shared" si="2"/>
        <v>2</v>
      </c>
      <c r="FB63" s="396">
        <f t="shared" si="3"/>
        <v>3</v>
      </c>
      <c r="FC63" s="396"/>
      <c r="FD63" s="396">
        <f t="shared" si="4"/>
        <v>0</v>
      </c>
      <c r="FE63" s="1291">
        <f t="shared" si="5"/>
        <v>3</v>
      </c>
      <c r="FF63" s="1347" t="str">
        <f t="shared" si="6"/>
        <v/>
      </c>
      <c r="FG63" s="1347">
        <f t="shared" si="7"/>
        <v>1</v>
      </c>
      <c r="FH63" s="1347" t="str">
        <f t="shared" si="8"/>
        <v/>
      </c>
      <c r="FI63" s="1347" t="str">
        <f t="shared" si="9"/>
        <v/>
      </c>
      <c r="FJ63" s="1347" t="str">
        <f t="shared" si="10"/>
        <v/>
      </c>
      <c r="FK63" s="1347" t="str">
        <f t="shared" si="11"/>
        <v/>
      </c>
      <c r="FL63" s="1347" t="str">
        <f t="shared" si="12"/>
        <v/>
      </c>
      <c r="FM63" s="1347" t="str">
        <f t="shared" si="13"/>
        <v/>
      </c>
      <c r="FN63" s="1347" t="str">
        <f t="shared" si="14"/>
        <v/>
      </c>
      <c r="FO63" s="1347" t="str">
        <f t="shared" si="15"/>
        <v/>
      </c>
      <c r="FP63" s="1347" t="str">
        <f t="shared" si="16"/>
        <v/>
      </c>
    </row>
    <row r="64" spans="1:172" ht="16.5" thickBot="1" x14ac:dyDescent="0.3">
      <c r="A64" s="1338">
        <v>60</v>
      </c>
      <c r="B64" s="1343" t="s">
        <v>1942</v>
      </c>
      <c r="C64" s="1389"/>
      <c r="D64" s="1389"/>
      <c r="E64" s="1389"/>
      <c r="F64" s="1346"/>
      <c r="G64" s="1400"/>
      <c r="H64" s="1346"/>
      <c r="I64" s="1346"/>
      <c r="J64" s="1346"/>
      <c r="K64" s="1346"/>
      <c r="L64" s="1346"/>
      <c r="M64" s="1346"/>
      <c r="N64" s="1346"/>
      <c r="O64" s="1346">
        <v>1</v>
      </c>
      <c r="P64" s="1393"/>
      <c r="Q64" s="1400"/>
      <c r="R64" s="1392">
        <v>1</v>
      </c>
      <c r="S64" s="1346"/>
      <c r="T64" s="1400"/>
      <c r="U64" s="1346"/>
      <c r="V64" s="1346">
        <v>1</v>
      </c>
      <c r="W64" s="1346">
        <v>1</v>
      </c>
      <c r="X64" s="1392"/>
      <c r="Y64" s="1392"/>
      <c r="Z64" s="1392"/>
      <c r="AA64" s="1392"/>
      <c r="AB64" s="1346"/>
      <c r="AC64" s="1392"/>
      <c r="AD64" s="1392"/>
      <c r="AE64" s="1393"/>
      <c r="AF64" s="1391"/>
      <c r="AG64" s="1392"/>
      <c r="AH64" s="1392"/>
      <c r="AI64" s="1392"/>
      <c r="AJ64" s="1392"/>
      <c r="AK64" s="1392"/>
      <c r="AL64" s="1392"/>
      <c r="AM64" s="1392"/>
      <c r="AN64" s="1392"/>
      <c r="AO64" s="1392"/>
      <c r="AP64" s="1392"/>
      <c r="AQ64" s="1392"/>
      <c r="AR64" s="1393"/>
      <c r="AS64" s="1392"/>
      <c r="AT64" s="1392"/>
      <c r="AU64" s="1392"/>
      <c r="AV64" s="1392"/>
      <c r="AW64" s="1504">
        <v>1</v>
      </c>
      <c r="AX64" s="1346"/>
      <c r="AY64" s="1346"/>
      <c r="AZ64" s="1346">
        <v>1</v>
      </c>
      <c r="BA64" s="1393"/>
      <c r="BB64" s="1392"/>
      <c r="BC64" s="1392"/>
      <c r="BD64" s="1392"/>
      <c r="BE64" s="1392"/>
      <c r="BF64" s="1392"/>
      <c r="BG64" s="1392"/>
      <c r="BH64" s="1392"/>
      <c r="BI64" s="1504"/>
      <c r="BJ64" s="1392"/>
      <c r="BK64" s="1392"/>
      <c r="BL64" s="1392"/>
      <c r="BM64" s="1392"/>
      <c r="BN64" s="1392"/>
      <c r="BO64" s="1392"/>
      <c r="BP64" s="1392"/>
      <c r="BQ64" s="1392"/>
      <c r="BR64" s="1392"/>
      <c r="BS64" s="1392"/>
      <c r="BT64" s="1393"/>
      <c r="BU64" s="1391"/>
      <c r="BV64" s="1392"/>
      <c r="BW64" s="1392"/>
      <c r="BX64" s="1392"/>
      <c r="BY64" s="1392"/>
      <c r="BZ64" s="1392"/>
      <c r="CA64" s="1392"/>
      <c r="CB64" s="1392"/>
      <c r="CC64" s="1392"/>
      <c r="CD64" s="1392"/>
      <c r="CE64" s="1392"/>
      <c r="CF64" s="1392"/>
      <c r="CG64" s="1392"/>
      <c r="CH64" s="1392"/>
      <c r="CI64" s="1392"/>
      <c r="CJ64" s="1391"/>
      <c r="CK64" s="1392"/>
      <c r="CL64" s="1392"/>
      <c r="CM64" s="1392"/>
      <c r="CN64" s="1504"/>
      <c r="CO64" s="1392"/>
      <c r="CP64" s="1392"/>
      <c r="CQ64" s="1392"/>
      <c r="CR64" s="1392"/>
      <c r="CS64" s="1392"/>
      <c r="CT64" s="1392"/>
      <c r="CU64" s="1392"/>
      <c r="CV64" s="1504"/>
      <c r="CW64" s="1392"/>
      <c r="CX64" s="1392"/>
      <c r="CY64" s="1392"/>
      <c r="CZ64" s="1392"/>
      <c r="DA64" s="1504"/>
      <c r="DB64" s="1421"/>
      <c r="DC64" s="1392"/>
      <c r="DD64" s="1392"/>
      <c r="DE64" s="1392"/>
      <c r="DF64" s="1392"/>
      <c r="DG64" s="1392"/>
      <c r="DH64" s="1392"/>
      <c r="DI64" s="1392"/>
      <c r="DJ64" s="1392"/>
      <c r="DK64" s="1392"/>
      <c r="DL64" s="1392"/>
      <c r="DM64" s="1392"/>
      <c r="DN64" s="1392"/>
      <c r="DO64" s="1393"/>
      <c r="DP64" s="1391"/>
      <c r="DQ64" s="1392"/>
      <c r="DR64" s="1392"/>
      <c r="DS64" s="1392"/>
      <c r="DT64" s="1392"/>
      <c r="DU64" s="1392"/>
      <c r="DV64" s="1392"/>
      <c r="DW64" s="1392"/>
      <c r="DX64" s="1346"/>
      <c r="DY64" s="1392"/>
      <c r="DZ64" s="1392"/>
      <c r="EA64" s="1392"/>
      <c r="EB64" s="1391"/>
      <c r="EC64" s="1389"/>
      <c r="ED64" s="1389"/>
      <c r="EE64" s="1504"/>
      <c r="EF64" s="1346"/>
      <c r="EG64" s="1346"/>
      <c r="EH64" s="1346"/>
      <c r="EI64" s="1346"/>
      <c r="EJ64" s="1346"/>
      <c r="EK64" s="1346"/>
      <c r="EL64" s="1392"/>
      <c r="EM64" s="1346"/>
      <c r="EN64" s="1346"/>
      <c r="EO64" s="1504"/>
      <c r="EP64" s="1346"/>
      <c r="EQ64" s="1346"/>
      <c r="ER64" s="1346"/>
      <c r="ES64" s="1392"/>
      <c r="ET64" s="1392"/>
      <c r="EU64" s="1392"/>
      <c r="EV64" s="1346"/>
      <c r="EW64" s="1346"/>
      <c r="EX64" s="1346"/>
      <c r="EY64" s="218">
        <f t="shared" si="0"/>
        <v>0</v>
      </c>
      <c r="EZ64" s="396">
        <f t="shared" si="1"/>
        <v>4</v>
      </c>
      <c r="FA64" s="396">
        <f t="shared" si="2"/>
        <v>1</v>
      </c>
      <c r="FB64" s="396">
        <f t="shared" si="3"/>
        <v>1</v>
      </c>
      <c r="FC64" s="396"/>
      <c r="FD64" s="396">
        <f t="shared" si="4"/>
        <v>0</v>
      </c>
      <c r="FE64" s="1291">
        <f t="shared" si="5"/>
        <v>5</v>
      </c>
      <c r="FF64" s="1347" t="str">
        <f t="shared" si="6"/>
        <v/>
      </c>
      <c r="FG64" s="1347">
        <f t="shared" si="7"/>
        <v>1</v>
      </c>
      <c r="FH64" s="1347" t="str">
        <f t="shared" si="8"/>
        <v/>
      </c>
      <c r="FI64" s="1347" t="str">
        <f t="shared" si="9"/>
        <v/>
      </c>
      <c r="FJ64" s="1347" t="str">
        <f t="shared" si="10"/>
        <v/>
      </c>
      <c r="FK64" s="1347" t="str">
        <f t="shared" si="11"/>
        <v/>
      </c>
      <c r="FL64" s="1347" t="str">
        <f t="shared" si="12"/>
        <v/>
      </c>
      <c r="FM64" s="1347" t="str">
        <f t="shared" si="13"/>
        <v/>
      </c>
      <c r="FN64" s="1347" t="str">
        <f t="shared" si="14"/>
        <v/>
      </c>
      <c r="FO64" s="1347" t="str">
        <f t="shared" si="15"/>
        <v/>
      </c>
      <c r="FP64" s="1347" t="str">
        <f t="shared" si="16"/>
        <v/>
      </c>
    </row>
    <row r="65" spans="1:172" ht="16.5" thickBot="1" x14ac:dyDescent="0.3">
      <c r="A65" s="1338">
        <v>61</v>
      </c>
      <c r="B65" s="1343" t="s">
        <v>1962</v>
      </c>
      <c r="C65" s="1389"/>
      <c r="D65" s="1389"/>
      <c r="E65" s="1389"/>
      <c r="F65" s="1346"/>
      <c r="G65" s="1400"/>
      <c r="H65" s="1346"/>
      <c r="I65" s="1346"/>
      <c r="J65" s="1346"/>
      <c r="K65" s="1346"/>
      <c r="L65" s="1346"/>
      <c r="M65" s="1346"/>
      <c r="N65" s="1346"/>
      <c r="O65" s="1346"/>
      <c r="P65" s="1393"/>
      <c r="Q65" s="1400"/>
      <c r="R65" s="1392"/>
      <c r="S65" s="1346"/>
      <c r="T65" s="1400"/>
      <c r="U65" s="1346"/>
      <c r="V65" s="1346"/>
      <c r="W65" s="1346"/>
      <c r="X65" s="1392"/>
      <c r="Y65" s="1392"/>
      <c r="Z65" s="1392"/>
      <c r="AA65" s="1392"/>
      <c r="AB65" s="1346"/>
      <c r="AC65" s="1392"/>
      <c r="AD65" s="1392"/>
      <c r="AE65" s="1393"/>
      <c r="AF65" s="1391"/>
      <c r="AG65" s="1392"/>
      <c r="AH65" s="1346"/>
      <c r="AI65" s="1346"/>
      <c r="AJ65" s="1392"/>
      <c r="AK65" s="1392"/>
      <c r="AL65" s="1392"/>
      <c r="AM65" s="1392"/>
      <c r="AN65" s="1392"/>
      <c r="AO65" s="1392"/>
      <c r="AP65" s="1392"/>
      <c r="AQ65" s="1392"/>
      <c r="AR65" s="1393"/>
      <c r="AS65" s="1392"/>
      <c r="AT65" s="1392"/>
      <c r="AU65" s="1392"/>
      <c r="AV65" s="1392"/>
      <c r="AW65" s="1504"/>
      <c r="AX65" s="1346"/>
      <c r="AY65" s="1346"/>
      <c r="AZ65" s="1346"/>
      <c r="BA65" s="1393"/>
      <c r="BB65" s="1392"/>
      <c r="BC65" s="1392">
        <v>1</v>
      </c>
      <c r="BD65" s="1392"/>
      <c r="BE65" s="1392">
        <v>1</v>
      </c>
      <c r="BF65" s="1392"/>
      <c r="BG65" s="1392"/>
      <c r="BH65" s="1392"/>
      <c r="BI65" s="1504">
        <v>1</v>
      </c>
      <c r="BJ65" s="1392"/>
      <c r="BK65" s="1392">
        <v>1</v>
      </c>
      <c r="BL65" s="1392"/>
      <c r="BM65" s="1392"/>
      <c r="BN65" s="1392">
        <v>1</v>
      </c>
      <c r="BO65" s="1392">
        <v>1</v>
      </c>
      <c r="BP65" s="1392"/>
      <c r="BQ65" s="1392"/>
      <c r="BR65" s="1392"/>
      <c r="BS65" s="1392"/>
      <c r="BT65" s="1393"/>
      <c r="BU65" s="1391"/>
      <c r="BV65" s="1392"/>
      <c r="BW65" s="1392"/>
      <c r="BX65" s="1392">
        <v>1</v>
      </c>
      <c r="BY65" s="1392"/>
      <c r="BZ65" s="1392">
        <v>1</v>
      </c>
      <c r="CA65" s="1392">
        <v>1</v>
      </c>
      <c r="CB65" s="1392"/>
      <c r="CC65" s="1392">
        <v>1</v>
      </c>
      <c r="CD65" s="1392"/>
      <c r="CE65" s="1392"/>
      <c r="CF65" s="1392"/>
      <c r="CG65" s="1392">
        <v>1</v>
      </c>
      <c r="CH65" s="1392"/>
      <c r="CI65" s="1392">
        <v>1</v>
      </c>
      <c r="CJ65" s="1391"/>
      <c r="CK65" s="1392"/>
      <c r="CL65" s="1392">
        <v>1</v>
      </c>
      <c r="CM65" s="1392">
        <v>1</v>
      </c>
      <c r="CN65" s="1504">
        <v>1</v>
      </c>
      <c r="CO65" s="1392"/>
      <c r="CP65" s="1392"/>
      <c r="CQ65" s="1392"/>
      <c r="CR65" s="1392"/>
      <c r="CS65" s="1392">
        <v>1</v>
      </c>
      <c r="CT65" s="1392"/>
      <c r="CU65" s="1392"/>
      <c r="CV65" s="1504"/>
      <c r="CW65" s="1392">
        <v>1</v>
      </c>
      <c r="CX65" s="1392">
        <v>1</v>
      </c>
      <c r="CY65" s="1392"/>
      <c r="CZ65" s="1392"/>
      <c r="DA65" s="1504"/>
      <c r="DB65" s="1421"/>
      <c r="DC65" s="1392"/>
      <c r="DD65" s="1392"/>
      <c r="DE65" s="1392"/>
      <c r="DF65" s="1392"/>
      <c r="DG65" s="1392"/>
      <c r="DH65" s="1392">
        <v>1</v>
      </c>
      <c r="DI65" s="1392"/>
      <c r="DJ65" s="1392">
        <v>1</v>
      </c>
      <c r="DK65" s="1392"/>
      <c r="DL65" s="1392">
        <v>1</v>
      </c>
      <c r="DM65" s="1392"/>
      <c r="DN65" s="1392"/>
      <c r="DO65" s="1393"/>
      <c r="DP65" s="1391"/>
      <c r="DQ65" s="1392"/>
      <c r="DR65" s="1392"/>
      <c r="DS65" s="1392"/>
      <c r="DT65" s="1392">
        <v>1</v>
      </c>
      <c r="DU65" s="1392"/>
      <c r="DV65" s="1392">
        <v>1</v>
      </c>
      <c r="DW65" s="1392"/>
      <c r="DX65" s="1346"/>
      <c r="DY65" s="1392">
        <v>1</v>
      </c>
      <c r="DZ65" s="1392"/>
      <c r="EA65" s="1392"/>
      <c r="EB65" s="1391"/>
      <c r="EC65" s="1389"/>
      <c r="ED65" s="1389"/>
      <c r="EE65" s="1504"/>
      <c r="EF65" s="1346"/>
      <c r="EG65" s="1346"/>
      <c r="EH65" s="1346"/>
      <c r="EI65" s="1346">
        <v>1</v>
      </c>
      <c r="EJ65" s="1346">
        <v>1</v>
      </c>
      <c r="EK65" s="1346">
        <v>1</v>
      </c>
      <c r="EL65" s="1392">
        <v>1</v>
      </c>
      <c r="EM65" s="1346"/>
      <c r="EN65" s="1346"/>
      <c r="EO65" s="1504"/>
      <c r="EP65" s="1346">
        <v>1</v>
      </c>
      <c r="EQ65" s="1346">
        <v>1</v>
      </c>
      <c r="ER65" s="1346"/>
      <c r="ES65" s="1392"/>
      <c r="ET65" s="1392"/>
      <c r="EU65" s="1392"/>
      <c r="EV65" s="1346"/>
      <c r="EW65" s="1346"/>
      <c r="EX65" s="1346"/>
      <c r="EY65" s="218">
        <f t="shared" si="0"/>
        <v>11</v>
      </c>
      <c r="EZ65" s="396">
        <f t="shared" si="1"/>
        <v>1</v>
      </c>
      <c r="FA65" s="396">
        <f t="shared" si="2"/>
        <v>12</v>
      </c>
      <c r="FB65" s="396">
        <f t="shared" si="3"/>
        <v>2</v>
      </c>
      <c r="FC65" s="396"/>
      <c r="FD65" s="396">
        <f t="shared" si="4"/>
        <v>4</v>
      </c>
      <c r="FE65" s="1291">
        <f t="shared" si="5"/>
        <v>28</v>
      </c>
      <c r="FF65" s="1347" t="str">
        <f>IF(FE65=0,1,"")</f>
        <v/>
      </c>
      <c r="FG65" s="1347" t="str">
        <f>IF((FE65&gt;0)*AND(FE65&lt;6),1,"")</f>
        <v/>
      </c>
      <c r="FH65" s="1347" t="str">
        <f>IF((FE65&gt;5)*AND(FE65&lt;11),1,"")</f>
        <v/>
      </c>
      <c r="FI65" s="1347" t="str">
        <f>IF((FE65&gt;10)*AND(FE65&lt;21),1,"")</f>
        <v/>
      </c>
      <c r="FJ65" s="1347">
        <f>IF((FE65&gt;20)*AND(FE65&lt;31),1,"")</f>
        <v>1</v>
      </c>
      <c r="FK65" s="1347" t="str">
        <f>IF((FE65&gt;30)*AND(FE65&lt;41),1,"")</f>
        <v/>
      </c>
      <c r="FL65" s="1347" t="str">
        <f>IF((FE65&gt;40)*AND(FE65&lt;51),1,"")</f>
        <v/>
      </c>
      <c r="FM65" s="1347" t="str">
        <f>IF((FE65&gt;50)*AND(FE65&lt;61),1,"")</f>
        <v/>
      </c>
      <c r="FN65" s="1347" t="str">
        <f>IF((FE65&gt;60)*AND(FE65&lt;71),1,"")</f>
        <v/>
      </c>
      <c r="FO65" s="1347" t="str">
        <f>IF((FE65&gt;70)*AND(FE65&lt;81),1,"")</f>
        <v/>
      </c>
      <c r="FP65" s="1347" t="str">
        <f>IF((FE65&gt;80)*AND(FE65&lt;91),1,"")</f>
        <v/>
      </c>
    </row>
    <row r="66" spans="1:172" ht="16.5" thickBot="1" x14ac:dyDescent="0.3">
      <c r="A66" s="1338">
        <v>62</v>
      </c>
      <c r="B66" s="1152" t="s">
        <v>1091</v>
      </c>
      <c r="C66" s="1412"/>
      <c r="D66" s="1412"/>
      <c r="E66" s="1412">
        <v>1</v>
      </c>
      <c r="F66" s="1395"/>
      <c r="G66" s="1400"/>
      <c r="H66" s="1395"/>
      <c r="I66" s="1395"/>
      <c r="J66" s="1395">
        <v>1</v>
      </c>
      <c r="K66" s="1395"/>
      <c r="L66" s="1410">
        <v>1</v>
      </c>
      <c r="M66" s="1395"/>
      <c r="N66" s="1395"/>
      <c r="O66" s="1395"/>
      <c r="P66" s="1398"/>
      <c r="Q66" s="1400">
        <v>1</v>
      </c>
      <c r="R66" s="1413"/>
      <c r="S66" s="1395">
        <v>1</v>
      </c>
      <c r="T66" s="1400">
        <v>1</v>
      </c>
      <c r="U66" s="1395"/>
      <c r="V66" s="1395"/>
      <c r="W66" s="1395"/>
      <c r="X66" s="1413"/>
      <c r="Y66" s="1413">
        <v>1</v>
      </c>
      <c r="Z66" s="1413"/>
      <c r="AA66" s="1413"/>
      <c r="AB66" s="1395"/>
      <c r="AC66" s="1413"/>
      <c r="AD66" s="1413"/>
      <c r="AE66" s="1398">
        <v>1</v>
      </c>
      <c r="AF66" s="1414"/>
      <c r="AG66" s="1574">
        <v>1</v>
      </c>
      <c r="AH66" s="1395"/>
      <c r="AI66" s="1397">
        <v>1</v>
      </c>
      <c r="AJ66" s="1413"/>
      <c r="AK66" s="1413"/>
      <c r="AL66" s="1413"/>
      <c r="AM66" s="1395">
        <v>1</v>
      </c>
      <c r="AN66" s="1413"/>
      <c r="AO66" s="1413"/>
      <c r="AP66" s="1553"/>
      <c r="AQ66" s="1413">
        <v>1</v>
      </c>
      <c r="AR66" s="1398"/>
      <c r="AS66" s="1413"/>
      <c r="AT66" s="1413"/>
      <c r="AU66" s="1413">
        <v>1</v>
      </c>
      <c r="AV66" s="1413"/>
      <c r="AW66" s="1504">
        <v>1</v>
      </c>
      <c r="AX66" s="1395"/>
      <c r="AY66" s="1395"/>
      <c r="AZ66" s="1395"/>
      <c r="BA66" s="1398"/>
      <c r="BB66" s="1413">
        <v>1</v>
      </c>
      <c r="BC66" s="1413"/>
      <c r="BD66" s="1410">
        <v>1</v>
      </c>
      <c r="BE66" s="1413"/>
      <c r="BF66" s="1413"/>
      <c r="BG66" s="1413"/>
      <c r="BH66" s="1413"/>
      <c r="BI66" s="1504"/>
      <c r="BJ66" s="1413"/>
      <c r="BK66" s="1410">
        <v>1</v>
      </c>
      <c r="BL66" s="1413">
        <v>1</v>
      </c>
      <c r="BM66" s="1413"/>
      <c r="BN66" s="1413"/>
      <c r="BO66" s="1413"/>
      <c r="BP66" s="1413"/>
      <c r="BQ66" s="1413"/>
      <c r="BR66" s="1413"/>
      <c r="BS66" s="1413"/>
      <c r="BT66" s="1398"/>
      <c r="BU66" s="1414"/>
      <c r="BV66" s="1413"/>
      <c r="BW66" s="1413"/>
      <c r="BX66" s="1413"/>
      <c r="BY66" s="1413">
        <v>1</v>
      </c>
      <c r="BZ66" s="1413"/>
      <c r="CA66" s="1413"/>
      <c r="CB66" s="1413">
        <v>1</v>
      </c>
      <c r="CC66" s="1395"/>
      <c r="CD66" s="1390">
        <v>1</v>
      </c>
      <c r="CE66" s="1413"/>
      <c r="CF66" s="1413"/>
      <c r="CG66" s="1413"/>
      <c r="CH66" s="1413">
        <v>1</v>
      </c>
      <c r="CI66" s="1413">
        <v>1</v>
      </c>
      <c r="CJ66" s="1414"/>
      <c r="CK66" s="1413"/>
      <c r="CL66" s="1413"/>
      <c r="CM66" s="1413"/>
      <c r="CN66" s="1504">
        <v>1</v>
      </c>
      <c r="CO66" s="1413">
        <v>1</v>
      </c>
      <c r="CP66" s="1413"/>
      <c r="CQ66" s="1413"/>
      <c r="CR66" s="1413"/>
      <c r="CS66" s="1395"/>
      <c r="CT66" s="1413">
        <v>1</v>
      </c>
      <c r="CU66" s="1413"/>
      <c r="CV66" s="1504"/>
      <c r="CW66" s="1413">
        <v>1</v>
      </c>
      <c r="CX66" s="1413"/>
      <c r="CY66" s="1395"/>
      <c r="CZ66" s="1413"/>
      <c r="DA66" s="1504"/>
      <c r="DB66" s="1424"/>
      <c r="DC66" s="1413"/>
      <c r="DD66" s="1395"/>
      <c r="DE66" s="1413"/>
      <c r="DF66" s="1413"/>
      <c r="DG66" s="1413"/>
      <c r="DH66" s="1390">
        <v>1</v>
      </c>
      <c r="DI66" s="1413">
        <v>1</v>
      </c>
      <c r="DJ66" s="1413">
        <v>1</v>
      </c>
      <c r="DK66" s="1413"/>
      <c r="DL66" s="1413"/>
      <c r="DM66" s="1413"/>
      <c r="DN66" s="1413"/>
      <c r="DO66" s="1398"/>
      <c r="DP66" s="1414"/>
      <c r="DQ66" s="1395"/>
      <c r="DR66" s="1395">
        <v>1</v>
      </c>
      <c r="DS66" s="1395"/>
      <c r="DT66" s="1395"/>
      <c r="DU66" s="1395"/>
      <c r="DV66" s="1395"/>
      <c r="DW66" s="1395">
        <v>1</v>
      </c>
      <c r="DX66" s="1395"/>
      <c r="DY66" s="1395"/>
      <c r="DZ66" s="1553">
        <v>1</v>
      </c>
      <c r="EA66" s="1395">
        <v>1</v>
      </c>
      <c r="EB66" s="1414"/>
      <c r="EC66" s="1412"/>
      <c r="ED66" s="1572">
        <v>1</v>
      </c>
      <c r="EE66" s="1504">
        <v>1</v>
      </c>
      <c r="EF66" s="1395"/>
      <c r="EG66" s="1395"/>
      <c r="EH66" s="1395"/>
      <c r="EI66" s="1395"/>
      <c r="EJ66" s="1395"/>
      <c r="EK66" s="1395"/>
      <c r="EL66" s="1413"/>
      <c r="EM66" s="1395"/>
      <c r="EN66" s="1395"/>
      <c r="EO66" s="1504"/>
      <c r="EP66" s="1395"/>
      <c r="EQ66" s="1395"/>
      <c r="ER66" s="1395"/>
      <c r="ES66" s="1413"/>
      <c r="ET66" s="1413"/>
      <c r="EU66" s="1413"/>
      <c r="EV66" s="1395"/>
      <c r="EW66" s="1395"/>
      <c r="EX66" s="1395"/>
      <c r="EY66" s="218">
        <f t="shared" si="0"/>
        <v>7</v>
      </c>
      <c r="EZ66" s="396">
        <f t="shared" si="1"/>
        <v>14</v>
      </c>
      <c r="FA66" s="396">
        <f t="shared" si="2"/>
        <v>11</v>
      </c>
      <c r="FB66" s="396">
        <f t="shared" si="3"/>
        <v>4</v>
      </c>
      <c r="FC66" s="396"/>
      <c r="FD66" s="396">
        <f t="shared" si="4"/>
        <v>0</v>
      </c>
      <c r="FE66" s="1291">
        <f t="shared" si="5"/>
        <v>32</v>
      </c>
      <c r="FF66" s="1347" t="str">
        <f t="shared" si="6"/>
        <v/>
      </c>
      <c r="FG66" s="1347" t="str">
        <f t="shared" si="7"/>
        <v/>
      </c>
      <c r="FH66" s="1347" t="str">
        <f t="shared" si="8"/>
        <v/>
      </c>
      <c r="FI66" s="1347" t="str">
        <f t="shared" si="9"/>
        <v/>
      </c>
      <c r="FJ66" s="1347" t="str">
        <f t="shared" si="10"/>
        <v/>
      </c>
      <c r="FK66" s="1347">
        <f t="shared" si="11"/>
        <v>1</v>
      </c>
      <c r="FL66" s="1347" t="str">
        <f t="shared" si="12"/>
        <v/>
      </c>
      <c r="FM66" s="1347" t="str">
        <f t="shared" si="13"/>
        <v/>
      </c>
      <c r="FN66" s="1347" t="str">
        <f t="shared" si="14"/>
        <v/>
      </c>
      <c r="FO66" s="1347" t="str">
        <f t="shared" si="15"/>
        <v/>
      </c>
      <c r="FP66" s="1347" t="str">
        <f t="shared" si="16"/>
        <v/>
      </c>
    </row>
    <row r="67" spans="1:172" ht="16.5" thickBot="1" x14ac:dyDescent="0.3">
      <c r="A67" s="1338">
        <v>63</v>
      </c>
      <c r="B67" s="1152" t="s">
        <v>1671</v>
      </c>
      <c r="C67" s="1288"/>
      <c r="D67" s="1288"/>
      <c r="E67" s="1288"/>
      <c r="F67" s="1346"/>
      <c r="G67" s="1400"/>
      <c r="H67" s="1346"/>
      <c r="I67" s="1346"/>
      <c r="J67" s="1346">
        <v>1</v>
      </c>
      <c r="K67" s="1346"/>
      <c r="L67" s="1346"/>
      <c r="M67" s="1346"/>
      <c r="N67" s="1346"/>
      <c r="O67" s="1346"/>
      <c r="P67" s="1393"/>
      <c r="Q67" s="1400"/>
      <c r="R67" s="1346"/>
      <c r="S67" s="1346"/>
      <c r="T67" s="1400">
        <v>1</v>
      </c>
      <c r="U67" s="1346"/>
      <c r="V67" s="1346"/>
      <c r="W67" s="1346"/>
      <c r="X67" s="1346"/>
      <c r="Y67" s="1346"/>
      <c r="Z67" s="1346"/>
      <c r="AA67" s="1346"/>
      <c r="AB67" s="1346"/>
      <c r="AC67" s="1392">
        <v>1</v>
      </c>
      <c r="AD67" s="1392"/>
      <c r="AE67" s="1393"/>
      <c r="AF67" s="1391"/>
      <c r="AG67" s="1346"/>
      <c r="AH67" s="1346"/>
      <c r="AI67" s="1346">
        <v>1</v>
      </c>
      <c r="AJ67" s="1346"/>
      <c r="AK67" s="1346"/>
      <c r="AL67" s="1346"/>
      <c r="AM67" s="1392"/>
      <c r="AN67" s="1392"/>
      <c r="AO67" s="1392"/>
      <c r="AP67" s="1392"/>
      <c r="AQ67" s="1392"/>
      <c r="AR67" s="1393">
        <v>1</v>
      </c>
      <c r="AS67" s="1346"/>
      <c r="AT67" s="1389"/>
      <c r="AU67" s="1346">
        <v>1</v>
      </c>
      <c r="AV67" s="1346"/>
      <c r="AW67" s="1504">
        <v>1</v>
      </c>
      <c r="AX67" s="1346">
        <v>1</v>
      </c>
      <c r="AY67" s="1346"/>
      <c r="AZ67" s="1346"/>
      <c r="BA67" s="1393"/>
      <c r="BB67" s="1346">
        <v>1</v>
      </c>
      <c r="BC67" s="1346"/>
      <c r="BD67" s="1346"/>
      <c r="BE67" s="1346">
        <v>1</v>
      </c>
      <c r="BF67" s="1346"/>
      <c r="BG67" s="1346"/>
      <c r="BH67" s="1346"/>
      <c r="BI67" s="1504"/>
      <c r="BJ67" s="1389"/>
      <c r="BK67" s="1346">
        <v>1</v>
      </c>
      <c r="BL67" s="1346">
        <v>1</v>
      </c>
      <c r="BM67" s="1346"/>
      <c r="BN67" s="1346"/>
      <c r="BO67" s="1346"/>
      <c r="BP67" s="1346"/>
      <c r="BQ67" s="1346"/>
      <c r="BR67" s="1346"/>
      <c r="BS67" s="1346"/>
      <c r="BT67" s="1393"/>
      <c r="BU67" s="1391"/>
      <c r="BV67" s="1346"/>
      <c r="BW67" s="1346"/>
      <c r="BX67" s="1346"/>
      <c r="BY67" s="1346"/>
      <c r="BZ67" s="1346">
        <v>1</v>
      </c>
      <c r="CA67" s="1346"/>
      <c r="CB67" s="1346"/>
      <c r="CC67" s="1346"/>
      <c r="CD67" s="1346"/>
      <c r="CE67" s="1346"/>
      <c r="CF67" s="1346"/>
      <c r="CG67" s="1346"/>
      <c r="CH67" s="1346"/>
      <c r="CI67" s="1346">
        <v>1</v>
      </c>
      <c r="CJ67" s="1391"/>
      <c r="CK67" s="1346"/>
      <c r="CL67" s="1346"/>
      <c r="CM67" s="1392"/>
      <c r="CN67" s="1504">
        <v>1</v>
      </c>
      <c r="CO67" s="1346"/>
      <c r="CP67" s="1346"/>
      <c r="CQ67" s="1346"/>
      <c r="CR67" s="1346"/>
      <c r="CS67" s="1346">
        <v>1</v>
      </c>
      <c r="CT67" s="1346"/>
      <c r="CU67" s="1346"/>
      <c r="CV67" s="1504"/>
      <c r="CW67" s="1346"/>
      <c r="CX67" s="1346"/>
      <c r="CY67" s="1346"/>
      <c r="CZ67" s="1346">
        <v>1</v>
      </c>
      <c r="DA67" s="1504"/>
      <c r="DB67" s="1391">
        <v>1</v>
      </c>
      <c r="DC67" s="1346"/>
      <c r="DD67" s="1346">
        <v>1</v>
      </c>
      <c r="DE67" s="1346"/>
      <c r="DF67" s="1346"/>
      <c r="DG67" s="1346"/>
      <c r="DH67" s="1346">
        <v>1</v>
      </c>
      <c r="DI67" s="1392"/>
      <c r="DJ67" s="1392"/>
      <c r="DK67" s="1392"/>
      <c r="DL67" s="1392"/>
      <c r="DM67" s="1392"/>
      <c r="DN67" s="1392"/>
      <c r="DO67" s="1393"/>
      <c r="DP67" s="1391"/>
      <c r="DQ67" s="1346"/>
      <c r="DR67" s="1346"/>
      <c r="DS67" s="1346"/>
      <c r="DT67" s="1346"/>
      <c r="DU67" s="1346"/>
      <c r="DV67" s="1346"/>
      <c r="DW67" s="1346"/>
      <c r="DX67" s="1346"/>
      <c r="DY67" s="1346"/>
      <c r="DZ67" s="1346"/>
      <c r="EA67" s="1346">
        <v>1</v>
      </c>
      <c r="EB67" s="1391"/>
      <c r="EC67" s="1389"/>
      <c r="ED67" s="1346"/>
      <c r="EE67" s="1504">
        <v>1</v>
      </c>
      <c r="EF67" s="1346"/>
      <c r="EG67" s="1346">
        <v>1</v>
      </c>
      <c r="EH67" s="1346"/>
      <c r="EI67" s="1346"/>
      <c r="EJ67" s="1346"/>
      <c r="EK67" s="1346"/>
      <c r="EL67" s="1392"/>
      <c r="EM67" s="1346"/>
      <c r="EN67" s="1346"/>
      <c r="EO67" s="1504"/>
      <c r="EP67" s="1346"/>
      <c r="EQ67" s="1346"/>
      <c r="ER67" s="1346"/>
      <c r="ES67" s="1392"/>
      <c r="ET67" s="1392"/>
      <c r="EU67" s="1392"/>
      <c r="EV67" s="1346"/>
      <c r="EW67" s="1346"/>
      <c r="EX67" s="1346"/>
      <c r="EY67" s="218">
        <f t="shared" si="0"/>
        <v>3</v>
      </c>
      <c r="EZ67" s="396">
        <f t="shared" si="1"/>
        <v>0</v>
      </c>
      <c r="FA67" s="396">
        <f t="shared" si="2"/>
        <v>16</v>
      </c>
      <c r="FB67" s="396">
        <f t="shared" si="3"/>
        <v>4</v>
      </c>
      <c r="FC67" s="396"/>
      <c r="FD67" s="396">
        <f t="shared" si="4"/>
        <v>0</v>
      </c>
      <c r="FE67" s="1291">
        <f t="shared" si="5"/>
        <v>19</v>
      </c>
      <c r="FF67" s="1347" t="str">
        <f t="shared" si="6"/>
        <v/>
      </c>
      <c r="FG67" s="1347" t="str">
        <f t="shared" si="7"/>
        <v/>
      </c>
      <c r="FH67" s="1347" t="str">
        <f t="shared" si="8"/>
        <v/>
      </c>
      <c r="FI67" s="1347">
        <f t="shared" si="9"/>
        <v>1</v>
      </c>
      <c r="FJ67" s="1347" t="str">
        <f t="shared" si="10"/>
        <v/>
      </c>
      <c r="FK67" s="1347" t="str">
        <f t="shared" si="11"/>
        <v/>
      </c>
      <c r="FL67" s="1347" t="str">
        <f t="shared" si="12"/>
        <v/>
      </c>
      <c r="FM67" s="1347" t="str">
        <f t="shared" si="13"/>
        <v/>
      </c>
      <c r="FN67" s="1347" t="str">
        <f t="shared" si="14"/>
        <v/>
      </c>
      <c r="FO67" s="1347" t="str">
        <f t="shared" si="15"/>
        <v/>
      </c>
      <c r="FP67" s="1347" t="str">
        <f t="shared" si="16"/>
        <v/>
      </c>
    </row>
    <row r="68" spans="1:172" ht="16.5" thickBot="1" x14ac:dyDescent="0.3">
      <c r="A68" s="1338">
        <v>64</v>
      </c>
      <c r="B68" s="1152" t="s">
        <v>1412</v>
      </c>
      <c r="C68" s="1412"/>
      <c r="D68" s="1411">
        <v>1</v>
      </c>
      <c r="E68" s="1412"/>
      <c r="F68" s="1395"/>
      <c r="G68" s="1400"/>
      <c r="H68" s="1390">
        <v>1</v>
      </c>
      <c r="I68" s="1553"/>
      <c r="J68" s="1395"/>
      <c r="K68" s="1395"/>
      <c r="L68" s="1395"/>
      <c r="M68" s="1395"/>
      <c r="N68" s="1410">
        <v>1</v>
      </c>
      <c r="O68" s="1395"/>
      <c r="P68" s="1398"/>
      <c r="Q68" s="1400"/>
      <c r="R68" s="1413"/>
      <c r="S68" s="1413"/>
      <c r="T68" s="1400">
        <v>1</v>
      </c>
      <c r="U68" s="1390">
        <v>1</v>
      </c>
      <c r="V68" s="1395"/>
      <c r="W68" s="1413"/>
      <c r="X68" s="1390">
        <v>1</v>
      </c>
      <c r="Y68" s="1395"/>
      <c r="Z68" s="1413"/>
      <c r="AA68" s="1413">
        <v>1</v>
      </c>
      <c r="AB68" s="1395"/>
      <c r="AC68" s="1413"/>
      <c r="AD68" s="1411"/>
      <c r="AE68" s="1398"/>
      <c r="AF68" s="1414"/>
      <c r="AG68" s="1413">
        <v>1</v>
      </c>
      <c r="AH68" s="1395"/>
      <c r="AI68" s="1413"/>
      <c r="AJ68" s="1390">
        <v>1</v>
      </c>
      <c r="AK68" s="1395"/>
      <c r="AL68" s="1413"/>
      <c r="AM68" s="1413">
        <v>1</v>
      </c>
      <c r="AN68" s="1413"/>
      <c r="AO68" s="1413"/>
      <c r="AP68" s="1390">
        <v>1</v>
      </c>
      <c r="AQ68" s="1413"/>
      <c r="AR68" s="1398">
        <v>1</v>
      </c>
      <c r="AS68" s="1413">
        <v>1</v>
      </c>
      <c r="AT68" s="1553"/>
      <c r="AU68" s="1553"/>
      <c r="AV68" s="1390">
        <v>1</v>
      </c>
      <c r="AW68" s="1504">
        <v>1</v>
      </c>
      <c r="AX68" s="1395"/>
      <c r="AY68" s="1395">
        <v>1</v>
      </c>
      <c r="AZ68" s="1395"/>
      <c r="BA68" s="1398"/>
      <c r="BB68" s="1395"/>
      <c r="BC68" s="1390">
        <v>1</v>
      </c>
      <c r="BD68" s="1413"/>
      <c r="BE68" s="1413"/>
      <c r="BF68" s="1413"/>
      <c r="BG68" s="1413"/>
      <c r="BH68" s="1413"/>
      <c r="BI68" s="1504">
        <v>1</v>
      </c>
      <c r="BJ68" s="1413"/>
      <c r="BK68" s="1413"/>
      <c r="BL68" s="1413"/>
      <c r="BM68" s="1413"/>
      <c r="BN68" s="1395"/>
      <c r="BO68" s="1390">
        <v>1</v>
      </c>
      <c r="BP68" s="1413"/>
      <c r="BQ68" s="1413"/>
      <c r="BR68" s="1413"/>
      <c r="BS68" s="1413"/>
      <c r="BT68" s="1398"/>
      <c r="BU68" s="1414"/>
      <c r="BV68" s="1413"/>
      <c r="BW68" s="1413"/>
      <c r="BX68" s="1390">
        <v>1</v>
      </c>
      <c r="BY68" s="1413"/>
      <c r="BZ68" s="1413"/>
      <c r="CA68" s="1413"/>
      <c r="CB68" s="1413"/>
      <c r="CC68" s="1413"/>
      <c r="CD68" s="1390">
        <v>1</v>
      </c>
      <c r="CE68" s="1413"/>
      <c r="CF68" s="1413"/>
      <c r="CG68" s="1410">
        <v>1</v>
      </c>
      <c r="CH68" s="1413"/>
      <c r="CI68" s="1413"/>
      <c r="CJ68" s="1429">
        <v>1</v>
      </c>
      <c r="CK68" s="1413"/>
      <c r="CL68" s="1413"/>
      <c r="CM68" s="1415">
        <v>1</v>
      </c>
      <c r="CN68" s="1504">
        <v>1</v>
      </c>
      <c r="CO68" s="1413"/>
      <c r="CP68" s="1413"/>
      <c r="CQ68" s="1413"/>
      <c r="CR68" s="1413"/>
      <c r="CS68" s="1413"/>
      <c r="CT68" s="1395">
        <v>1</v>
      </c>
      <c r="CU68" s="1395"/>
      <c r="CV68" s="1504"/>
      <c r="CW68" s="1395"/>
      <c r="CX68" s="1390">
        <v>1</v>
      </c>
      <c r="CY68" s="1413"/>
      <c r="CZ68" s="1413">
        <v>1</v>
      </c>
      <c r="DA68" s="1504"/>
      <c r="DB68" s="1424"/>
      <c r="DC68" s="1395"/>
      <c r="DD68" s="1395"/>
      <c r="DE68" s="1390">
        <v>1</v>
      </c>
      <c r="DF68" s="1395"/>
      <c r="DG68" s="1395"/>
      <c r="DH68" s="1390">
        <v>1</v>
      </c>
      <c r="DI68" s="1395"/>
      <c r="DJ68" s="1395"/>
      <c r="DK68" s="1390">
        <v>1</v>
      </c>
      <c r="DL68" s="1395"/>
      <c r="DM68" s="1395"/>
      <c r="DN68" s="1395"/>
      <c r="DO68" s="1398"/>
      <c r="DP68" s="1414"/>
      <c r="DQ68" s="1395"/>
      <c r="DR68" s="1395"/>
      <c r="DS68" s="1395"/>
      <c r="DT68" s="1390">
        <v>1</v>
      </c>
      <c r="DU68" s="1395"/>
      <c r="DV68" s="1395"/>
      <c r="DW68" s="1395"/>
      <c r="DX68" s="1395"/>
      <c r="DY68" s="1390">
        <v>1</v>
      </c>
      <c r="DZ68" s="1413"/>
      <c r="EA68" s="1553"/>
      <c r="EB68" s="1414"/>
      <c r="EC68" s="1412"/>
      <c r="ED68" s="1412"/>
      <c r="EE68" s="1504">
        <v>1</v>
      </c>
      <c r="EF68" s="1395"/>
      <c r="EG68" s="1395"/>
      <c r="EH68" s="1410">
        <v>1</v>
      </c>
      <c r="EI68" s="1395"/>
      <c r="EJ68" s="1395"/>
      <c r="EK68" s="1395"/>
      <c r="EL68" s="1413"/>
      <c r="EM68" s="1395"/>
      <c r="EN68" s="1395"/>
      <c r="EO68" s="1504"/>
      <c r="EP68" s="1410">
        <v>1</v>
      </c>
      <c r="EQ68" s="1395"/>
      <c r="ER68" s="1395"/>
      <c r="ES68" s="1413"/>
      <c r="ET68" s="1413"/>
      <c r="EU68" s="1413"/>
      <c r="EV68" s="1395"/>
      <c r="EW68" s="1395"/>
      <c r="EX68" s="1395"/>
      <c r="EY68" s="218">
        <f t="shared" si="0"/>
        <v>29</v>
      </c>
      <c r="EZ68" s="396">
        <f t="shared" si="1"/>
        <v>0</v>
      </c>
      <c r="FA68" s="396">
        <f t="shared" si="2"/>
        <v>2</v>
      </c>
      <c r="FB68" s="396">
        <f t="shared" si="3"/>
        <v>5</v>
      </c>
      <c r="FC68" s="396"/>
      <c r="FD68" s="396">
        <f t="shared" si="4"/>
        <v>0</v>
      </c>
      <c r="FE68" s="1291">
        <f t="shared" si="5"/>
        <v>31</v>
      </c>
      <c r="FF68" s="1347" t="str">
        <f t="shared" si="6"/>
        <v/>
      </c>
      <c r="FG68" s="1347" t="str">
        <f t="shared" si="7"/>
        <v/>
      </c>
      <c r="FH68" s="1347" t="str">
        <f t="shared" si="8"/>
        <v/>
      </c>
      <c r="FI68" s="1347" t="str">
        <f t="shared" si="9"/>
        <v/>
      </c>
      <c r="FJ68" s="1347" t="str">
        <f t="shared" si="10"/>
        <v/>
      </c>
      <c r="FK68" s="1347">
        <f t="shared" si="11"/>
        <v>1</v>
      </c>
      <c r="FL68" s="1347" t="str">
        <f t="shared" si="12"/>
        <v/>
      </c>
      <c r="FM68" s="1347" t="str">
        <f t="shared" si="13"/>
        <v/>
      </c>
      <c r="FN68" s="1347" t="str">
        <f t="shared" si="14"/>
        <v/>
      </c>
      <c r="FO68" s="1347" t="str">
        <f t="shared" si="15"/>
        <v/>
      </c>
      <c r="FP68" s="1347" t="str">
        <f t="shared" si="16"/>
        <v/>
      </c>
    </row>
    <row r="69" spans="1:172" ht="16.5" thickBot="1" x14ac:dyDescent="0.3">
      <c r="A69" s="1338">
        <v>65</v>
      </c>
      <c r="B69" s="1152" t="s">
        <v>876</v>
      </c>
      <c r="C69" s="1288"/>
      <c r="D69" s="1288">
        <v>1</v>
      </c>
      <c r="E69" s="1288"/>
      <c r="F69" s="1346"/>
      <c r="G69" s="1400"/>
      <c r="H69" s="1346">
        <v>1</v>
      </c>
      <c r="I69" s="1346"/>
      <c r="J69" s="1394"/>
      <c r="K69" s="1394"/>
      <c r="L69" s="1394"/>
      <c r="M69" s="1394"/>
      <c r="N69" s="1394">
        <v>1</v>
      </c>
      <c r="O69" s="1346"/>
      <c r="P69" s="1393"/>
      <c r="Q69" s="1400"/>
      <c r="R69" s="1346"/>
      <c r="S69" s="1346"/>
      <c r="T69" s="1400">
        <v>1</v>
      </c>
      <c r="U69" s="1346"/>
      <c r="V69" s="1346"/>
      <c r="W69" s="1346"/>
      <c r="X69" s="1346">
        <v>1</v>
      </c>
      <c r="Y69" s="1346"/>
      <c r="Z69" s="1346"/>
      <c r="AA69" s="1346">
        <v>1</v>
      </c>
      <c r="AB69" s="1346"/>
      <c r="AC69" s="1392"/>
      <c r="AD69" s="1392"/>
      <c r="AE69" s="1393"/>
      <c r="AF69" s="1391"/>
      <c r="AG69" s="1346"/>
      <c r="AH69" s="1346"/>
      <c r="AI69" s="1346"/>
      <c r="AJ69" s="1346">
        <v>1</v>
      </c>
      <c r="AK69" s="1346"/>
      <c r="AL69" s="1346"/>
      <c r="AM69" s="1392">
        <v>1</v>
      </c>
      <c r="AN69" s="1392"/>
      <c r="AO69" s="1392"/>
      <c r="AP69" s="1392">
        <v>1</v>
      </c>
      <c r="AQ69" s="1392"/>
      <c r="AR69" s="1393">
        <v>1</v>
      </c>
      <c r="AS69" s="1391">
        <v>1</v>
      </c>
      <c r="AT69" s="1346"/>
      <c r="AU69" s="1346"/>
      <c r="AV69" s="1346">
        <v>1</v>
      </c>
      <c r="AW69" s="1504">
        <v>1</v>
      </c>
      <c r="AX69" s="1346"/>
      <c r="AY69" s="1346">
        <v>1</v>
      </c>
      <c r="AZ69" s="1346"/>
      <c r="BA69" s="1393"/>
      <c r="BB69" s="1346"/>
      <c r="BC69" s="1346">
        <v>1</v>
      </c>
      <c r="BD69" s="1346"/>
      <c r="BE69" s="1346"/>
      <c r="BF69" s="1346"/>
      <c r="BG69" s="1346"/>
      <c r="BH69" s="1346"/>
      <c r="BI69" s="1504">
        <v>1</v>
      </c>
      <c r="BJ69" s="1346"/>
      <c r="BK69" s="1346"/>
      <c r="BL69" s="1346">
        <v>1</v>
      </c>
      <c r="BM69" s="1346"/>
      <c r="BN69" s="1346"/>
      <c r="BO69" s="1346">
        <v>1</v>
      </c>
      <c r="BP69" s="1346"/>
      <c r="BQ69" s="1346"/>
      <c r="BR69" s="1346"/>
      <c r="BS69" s="1346"/>
      <c r="BT69" s="1393"/>
      <c r="BU69" s="1391"/>
      <c r="BV69" s="1346"/>
      <c r="BW69" s="1346"/>
      <c r="BX69" s="1346">
        <v>1</v>
      </c>
      <c r="BY69" s="1346"/>
      <c r="BZ69" s="1346"/>
      <c r="CA69" s="1346"/>
      <c r="CB69" s="1346"/>
      <c r="CC69" s="1346"/>
      <c r="CD69" s="1346">
        <v>1</v>
      </c>
      <c r="CE69" s="1346"/>
      <c r="CF69" s="1346"/>
      <c r="CG69" s="1346">
        <v>1</v>
      </c>
      <c r="CH69" s="1346"/>
      <c r="CI69" s="1346"/>
      <c r="CJ69" s="1391">
        <v>1</v>
      </c>
      <c r="CK69" s="1346"/>
      <c r="CL69" s="1346"/>
      <c r="CM69" s="1392">
        <v>1</v>
      </c>
      <c r="CN69" s="1504">
        <v>1</v>
      </c>
      <c r="CO69" s="1346"/>
      <c r="CP69" s="1346"/>
      <c r="CQ69" s="1346"/>
      <c r="CR69" s="1346"/>
      <c r="CS69" s="1346"/>
      <c r="CT69" s="1346">
        <v>1</v>
      </c>
      <c r="CU69" s="1346"/>
      <c r="CV69" s="1504"/>
      <c r="CW69" s="1346"/>
      <c r="CX69" s="1346">
        <v>1</v>
      </c>
      <c r="CY69" s="1346"/>
      <c r="CZ69" s="1346">
        <v>1</v>
      </c>
      <c r="DA69" s="1504"/>
      <c r="DB69" s="1391"/>
      <c r="DC69" s="1346"/>
      <c r="DD69" s="1346"/>
      <c r="DE69" s="1346">
        <v>1</v>
      </c>
      <c r="DF69" s="1346"/>
      <c r="DG69" s="1346"/>
      <c r="DH69" s="1346">
        <v>1</v>
      </c>
      <c r="DI69" s="1392"/>
      <c r="DJ69" s="1392"/>
      <c r="DK69" s="1392">
        <v>1</v>
      </c>
      <c r="DL69" s="1392"/>
      <c r="DM69" s="1392"/>
      <c r="DN69" s="1392"/>
      <c r="DO69" s="1393"/>
      <c r="DP69" s="1391"/>
      <c r="DQ69" s="1346"/>
      <c r="DR69" s="1346"/>
      <c r="DS69" s="1346"/>
      <c r="DT69" s="1346">
        <v>1</v>
      </c>
      <c r="DU69" s="1346"/>
      <c r="DV69" s="1346"/>
      <c r="DW69" s="1346"/>
      <c r="DX69" s="1346"/>
      <c r="DY69" s="1346">
        <v>1</v>
      </c>
      <c r="DZ69" s="1346"/>
      <c r="EA69" s="1393"/>
      <c r="EB69" s="1391"/>
      <c r="EC69" s="1389"/>
      <c r="ED69" s="1346"/>
      <c r="EE69" s="1504">
        <v>1</v>
      </c>
      <c r="EF69" s="1346"/>
      <c r="EG69" s="1346"/>
      <c r="EH69" s="1346">
        <v>1</v>
      </c>
      <c r="EI69" s="1346"/>
      <c r="EJ69" s="1346"/>
      <c r="EK69" s="1346"/>
      <c r="EL69" s="1392"/>
      <c r="EM69" s="1346"/>
      <c r="EN69" s="1346"/>
      <c r="EO69" s="1504"/>
      <c r="EP69" s="1346">
        <v>1</v>
      </c>
      <c r="EQ69" s="1346"/>
      <c r="ER69" s="1346"/>
      <c r="ES69" s="1392"/>
      <c r="ET69" s="1392"/>
      <c r="EU69" s="1392"/>
      <c r="EV69" s="1346"/>
      <c r="EW69" s="1346"/>
      <c r="EX69" s="1346"/>
      <c r="EY69" s="218">
        <f t="shared" ref="EY69:EY130" si="17">SUM(D69+H69+K69+N69+Q69+U69+X69+AA69+AD69+AG69+AJ69+AM69+AP69+AS69+AV69+AY69+BC69+BH69+BL69+BO69+BX69+CA69+CD69+CG69+CJ69+CM69+CT69+CX69+DB69+DE69+DH69+DK69+DN69+DQ69+DT69+DY69+EB69+EH69+EP69)</f>
        <v>28</v>
      </c>
      <c r="EZ69" s="396">
        <f t="shared" ref="EZ69:EZ130" si="18">SUM(E69+I69+L69+O69+R69+V69+Y69+AB69+AE69+AH69+AK69+AN69+AQ69+AT69+AZ69+BD69+BJ69+BM69+BP69+BY69+CB69+CE69+CH69+CK69+CO69+CU69+CY69+DC69+DF69+DI69+DL69+DO69+DR69+DU69+DW69+DZ69+EC69+EF69+EM69)</f>
        <v>0</v>
      </c>
      <c r="FA69" s="396">
        <f t="shared" ref="FA69:FA130" si="19">SUM(C69+F69+J69+M69+P69+S69+W69+Z69+AC69+AF69+AI69+AL69+AO69+AR69+AU69+AX69+BA69+BB69+BE69+BK69+BN69+BW69+BZ69+CC69+CF69+CI69+CL69+CS69+CW69+CZ69+DD69+DG69+DJ69+DM69+DP69+DS69+DV69+DX69+EA69+ED69+EG69+EN69+EQ69)</f>
        <v>2</v>
      </c>
      <c r="FB69" s="396">
        <f t="shared" ref="FB69:FB130" si="20">SUM(G69+T69+AW69+BI69+CN69+CV69+DA69+EE69+EO69)</f>
        <v>5</v>
      </c>
      <c r="FC69" s="396"/>
      <c r="FD69" s="396">
        <f t="shared" ref="FD69:FD130" si="21">SUM(BF69+BG69+BQ69+BR69+BS69+BT69+BU69+BV69+CP69+CQ69+CR69+EI69+EJ69+EK69+EL69+ER69+ES69+ET69+EU69+EV69+EW69+EX69)</f>
        <v>0</v>
      </c>
      <c r="FE69" s="1291">
        <f t="shared" si="5"/>
        <v>30</v>
      </c>
      <c r="FF69" s="1347" t="str">
        <f t="shared" si="6"/>
        <v/>
      </c>
      <c r="FG69" s="1347" t="str">
        <f t="shared" si="7"/>
        <v/>
      </c>
      <c r="FH69" s="1347" t="str">
        <f t="shared" si="8"/>
        <v/>
      </c>
      <c r="FI69" s="1347" t="str">
        <f t="shared" si="9"/>
        <v/>
      </c>
      <c r="FJ69" s="1347">
        <f t="shared" si="10"/>
        <v>1</v>
      </c>
      <c r="FK69" s="1347" t="str">
        <f t="shared" si="11"/>
        <v/>
      </c>
      <c r="FL69" s="1347" t="str">
        <f t="shared" si="12"/>
        <v/>
      </c>
      <c r="FM69" s="1347" t="str">
        <f t="shared" si="13"/>
        <v/>
      </c>
      <c r="FN69" s="1347" t="str">
        <f t="shared" si="14"/>
        <v/>
      </c>
      <c r="FO69" s="1347" t="str">
        <f t="shared" si="15"/>
        <v/>
      </c>
      <c r="FP69" s="1347" t="str">
        <f t="shared" si="16"/>
        <v/>
      </c>
    </row>
    <row r="70" spans="1:172" ht="16.5" thickBot="1" x14ac:dyDescent="0.3">
      <c r="A70" s="1338">
        <v>66</v>
      </c>
      <c r="B70" s="1152" t="s">
        <v>932</v>
      </c>
      <c r="C70" s="1288"/>
      <c r="D70" s="1288"/>
      <c r="E70" s="1288"/>
      <c r="F70" s="1346"/>
      <c r="G70" s="1400"/>
      <c r="H70" s="1346"/>
      <c r="I70" s="1346"/>
      <c r="J70" s="1394"/>
      <c r="K70" s="1394"/>
      <c r="L70" s="1394"/>
      <c r="M70" s="1394"/>
      <c r="N70" s="1394"/>
      <c r="O70" s="1346"/>
      <c r="P70" s="1393">
        <v>1</v>
      </c>
      <c r="Q70" s="1400"/>
      <c r="R70" s="1392"/>
      <c r="S70" s="1346"/>
      <c r="T70" s="1400"/>
      <c r="U70" s="1346"/>
      <c r="V70" s="1346"/>
      <c r="W70" s="1346"/>
      <c r="X70" s="1392"/>
      <c r="Y70" s="1392"/>
      <c r="Z70" s="1392"/>
      <c r="AA70" s="1392"/>
      <c r="AB70" s="1346"/>
      <c r="AC70" s="1417"/>
      <c r="AD70" s="1417"/>
      <c r="AE70" s="1420"/>
      <c r="AF70" s="1391"/>
      <c r="AG70" s="1392"/>
      <c r="AH70" s="1392"/>
      <c r="AI70" s="1392">
        <v>1</v>
      </c>
      <c r="AJ70" s="1392"/>
      <c r="AK70" s="1392"/>
      <c r="AL70" s="1392"/>
      <c r="AM70" s="1392"/>
      <c r="AN70" s="1392"/>
      <c r="AO70" s="1392"/>
      <c r="AP70" s="1392"/>
      <c r="AQ70" s="1392"/>
      <c r="AR70" s="1393"/>
      <c r="AS70" s="1391"/>
      <c r="AT70" s="1346"/>
      <c r="AU70" s="1346">
        <v>1</v>
      </c>
      <c r="AV70" s="1346"/>
      <c r="AW70" s="1504">
        <v>1</v>
      </c>
      <c r="AX70" s="1346"/>
      <c r="AY70" s="1346"/>
      <c r="AZ70" s="1346"/>
      <c r="BA70" s="1393"/>
      <c r="BB70" s="1346"/>
      <c r="BC70" s="1346"/>
      <c r="BD70" s="1346"/>
      <c r="BE70" s="1346"/>
      <c r="BF70" s="1346"/>
      <c r="BG70" s="1346"/>
      <c r="BH70" s="1346"/>
      <c r="BI70" s="1504"/>
      <c r="BJ70" s="1346"/>
      <c r="BK70" s="1392">
        <v>1</v>
      </c>
      <c r="BL70" s="1392"/>
      <c r="BM70" s="1392"/>
      <c r="BN70" s="1392">
        <v>1</v>
      </c>
      <c r="BO70" s="1392"/>
      <c r="BP70" s="1392"/>
      <c r="BQ70" s="1392"/>
      <c r="BR70" s="1392"/>
      <c r="BS70" s="1392"/>
      <c r="BT70" s="1393"/>
      <c r="BU70" s="1391"/>
      <c r="BV70" s="1392"/>
      <c r="BW70" s="1392">
        <v>1</v>
      </c>
      <c r="BX70" s="1392"/>
      <c r="BY70" s="1392"/>
      <c r="BZ70" s="1392"/>
      <c r="CA70" s="1392"/>
      <c r="CB70" s="1392"/>
      <c r="CC70" s="1392"/>
      <c r="CD70" s="1392"/>
      <c r="CE70" s="1392"/>
      <c r="CF70" s="1392"/>
      <c r="CG70" s="1392"/>
      <c r="CH70" s="1392"/>
      <c r="CI70" s="1392"/>
      <c r="CJ70" s="1391"/>
      <c r="CK70" s="1392"/>
      <c r="CL70" s="1392">
        <v>1</v>
      </c>
      <c r="CM70" s="1392"/>
      <c r="CN70" s="1504"/>
      <c r="CO70" s="1392"/>
      <c r="CP70" s="1392"/>
      <c r="CQ70" s="1392"/>
      <c r="CR70" s="1392"/>
      <c r="CS70" s="1392"/>
      <c r="CT70" s="1392"/>
      <c r="CU70" s="1392"/>
      <c r="CV70" s="1504"/>
      <c r="CW70" s="1392"/>
      <c r="CX70" s="1392"/>
      <c r="CY70" s="1392"/>
      <c r="CZ70" s="1392">
        <v>1</v>
      </c>
      <c r="DA70" s="1504"/>
      <c r="DB70" s="1421"/>
      <c r="DC70" s="1392"/>
      <c r="DD70" s="1392">
        <v>1</v>
      </c>
      <c r="DE70" s="1392"/>
      <c r="DF70" s="1392"/>
      <c r="DG70" s="1392">
        <v>1</v>
      </c>
      <c r="DH70" s="1392"/>
      <c r="DI70" s="1392"/>
      <c r="DJ70" s="1392"/>
      <c r="DK70" s="1392"/>
      <c r="DL70" s="1392"/>
      <c r="DM70" s="1392"/>
      <c r="DN70" s="1392"/>
      <c r="DO70" s="1393"/>
      <c r="DP70" s="1391"/>
      <c r="DQ70" s="1392"/>
      <c r="DR70" s="1392"/>
      <c r="DS70" s="1392"/>
      <c r="DT70" s="1392"/>
      <c r="DU70" s="1392"/>
      <c r="DV70" s="1392"/>
      <c r="DW70" s="1392"/>
      <c r="DX70" s="1346"/>
      <c r="DY70" s="1392">
        <v>1</v>
      </c>
      <c r="DZ70" s="1392"/>
      <c r="EA70" s="1392">
        <v>1</v>
      </c>
      <c r="EB70" s="1391"/>
      <c r="EC70" s="1389"/>
      <c r="ED70" s="1389">
        <v>1</v>
      </c>
      <c r="EE70" s="1504">
        <v>1</v>
      </c>
      <c r="EF70" s="1346"/>
      <c r="EG70" s="1346"/>
      <c r="EH70" s="1346"/>
      <c r="EI70" s="1346"/>
      <c r="EJ70" s="1346"/>
      <c r="EK70" s="1346"/>
      <c r="EL70" s="1392"/>
      <c r="EM70" s="1346"/>
      <c r="EN70" s="1392"/>
      <c r="EO70" s="1504"/>
      <c r="EP70" s="1392"/>
      <c r="EQ70" s="1392"/>
      <c r="ER70" s="1392"/>
      <c r="ES70" s="1392"/>
      <c r="ET70" s="1392"/>
      <c r="EU70" s="1392"/>
      <c r="EV70" s="1346"/>
      <c r="EW70" s="1346"/>
      <c r="EX70" s="1346"/>
      <c r="EY70" s="218">
        <f t="shared" si="17"/>
        <v>1</v>
      </c>
      <c r="EZ70" s="396">
        <f t="shared" si="18"/>
        <v>0</v>
      </c>
      <c r="FA70" s="396">
        <f t="shared" si="19"/>
        <v>12</v>
      </c>
      <c r="FB70" s="396">
        <f t="shared" si="20"/>
        <v>2</v>
      </c>
      <c r="FC70" s="396"/>
      <c r="FD70" s="396">
        <f t="shared" si="21"/>
        <v>0</v>
      </c>
      <c r="FE70" s="1291">
        <f t="shared" si="5"/>
        <v>13</v>
      </c>
      <c r="FF70" s="1347" t="str">
        <f t="shared" si="6"/>
        <v/>
      </c>
      <c r="FG70" s="1347" t="str">
        <f t="shared" si="7"/>
        <v/>
      </c>
      <c r="FH70" s="1347" t="str">
        <f t="shared" si="8"/>
        <v/>
      </c>
      <c r="FI70" s="1347">
        <f t="shared" si="9"/>
        <v>1</v>
      </c>
      <c r="FJ70" s="1347" t="str">
        <f t="shared" si="10"/>
        <v/>
      </c>
      <c r="FK70" s="1347" t="str">
        <f t="shared" si="11"/>
        <v/>
      </c>
      <c r="FL70" s="1347" t="str">
        <f t="shared" si="12"/>
        <v/>
      </c>
      <c r="FM70" s="1347" t="str">
        <f t="shared" si="13"/>
        <v/>
      </c>
      <c r="FN70" s="1347" t="str">
        <f t="shared" si="14"/>
        <v/>
      </c>
      <c r="FO70" s="1347" t="str">
        <f t="shared" si="15"/>
        <v/>
      </c>
      <c r="FP70" s="1347" t="str">
        <f t="shared" si="16"/>
        <v/>
      </c>
    </row>
    <row r="71" spans="1:172" ht="16.5" thickBot="1" x14ac:dyDescent="0.3">
      <c r="A71" s="1338">
        <v>67</v>
      </c>
      <c r="B71" s="1343" t="s">
        <v>1992</v>
      </c>
      <c r="C71" s="1288"/>
      <c r="D71" s="1288"/>
      <c r="E71" s="1288"/>
      <c r="F71" s="1346"/>
      <c r="G71" s="1400"/>
      <c r="H71" s="1346"/>
      <c r="I71" s="1346"/>
      <c r="J71" s="1394"/>
      <c r="K71" s="1394"/>
      <c r="L71" s="1394"/>
      <c r="M71" s="1394"/>
      <c r="N71" s="1394"/>
      <c r="O71" s="1346"/>
      <c r="P71" s="1393"/>
      <c r="Q71" s="1400"/>
      <c r="R71" s="1392"/>
      <c r="S71" s="1346"/>
      <c r="T71" s="1400"/>
      <c r="U71" s="1346"/>
      <c r="V71" s="1346"/>
      <c r="W71" s="1346"/>
      <c r="X71" s="1392"/>
      <c r="Y71" s="1392"/>
      <c r="Z71" s="1392"/>
      <c r="AA71" s="1392"/>
      <c r="AB71" s="1346"/>
      <c r="AC71" s="1417"/>
      <c r="AD71" s="1417"/>
      <c r="AE71" s="1420"/>
      <c r="AF71" s="1391"/>
      <c r="AG71" s="1392"/>
      <c r="AH71" s="1392"/>
      <c r="AI71" s="1392"/>
      <c r="AJ71" s="1392"/>
      <c r="AK71" s="1392"/>
      <c r="AL71" s="1392"/>
      <c r="AM71" s="1392"/>
      <c r="AN71" s="1392"/>
      <c r="AO71" s="1392"/>
      <c r="AP71" s="1392"/>
      <c r="AQ71" s="1392"/>
      <c r="AR71" s="1393"/>
      <c r="AS71" s="1391"/>
      <c r="AT71" s="1346"/>
      <c r="AU71" s="1346"/>
      <c r="AV71" s="1346"/>
      <c r="AW71" s="1504"/>
      <c r="AX71" s="1346"/>
      <c r="AY71" s="1346"/>
      <c r="AZ71" s="1346"/>
      <c r="BA71" s="1393"/>
      <c r="BB71" s="1346"/>
      <c r="BC71" s="1346"/>
      <c r="BD71" s="1346"/>
      <c r="BE71" s="1346"/>
      <c r="BF71" s="1346"/>
      <c r="BG71" s="1346"/>
      <c r="BH71" s="1346"/>
      <c r="BI71" s="1504"/>
      <c r="BJ71" s="1346"/>
      <c r="BK71" s="1392"/>
      <c r="BL71" s="1392"/>
      <c r="BM71" s="1392"/>
      <c r="BN71" s="1392"/>
      <c r="BO71" s="1392"/>
      <c r="BP71" s="1392">
        <v>1</v>
      </c>
      <c r="BQ71" s="1392"/>
      <c r="BR71" s="1392"/>
      <c r="BS71" s="1392"/>
      <c r="BT71" s="1393"/>
      <c r="BU71" s="1391"/>
      <c r="BV71" s="1392"/>
      <c r="BW71" s="1392"/>
      <c r="BX71" s="1392"/>
      <c r="BY71" s="1392"/>
      <c r="BZ71" s="1392"/>
      <c r="CA71" s="1392"/>
      <c r="CB71" s="1392"/>
      <c r="CC71" s="1392"/>
      <c r="CD71" s="1392"/>
      <c r="CE71" s="1392">
        <v>1</v>
      </c>
      <c r="CF71" s="1392"/>
      <c r="CG71" s="1392"/>
      <c r="CH71" s="1392"/>
      <c r="CI71" s="1392"/>
      <c r="CJ71" s="1391"/>
      <c r="CK71" s="1392"/>
      <c r="CL71" s="1392"/>
      <c r="CM71" s="1392"/>
      <c r="CN71" s="1504">
        <v>1</v>
      </c>
      <c r="CO71" s="1392">
        <v>1</v>
      </c>
      <c r="CP71" s="1392"/>
      <c r="CQ71" s="1392"/>
      <c r="CR71" s="1392"/>
      <c r="CS71" s="1392"/>
      <c r="CT71" s="1392"/>
      <c r="CU71" s="1392"/>
      <c r="CV71" s="1504"/>
      <c r="CW71" s="1392"/>
      <c r="CX71" s="1392"/>
      <c r="CY71" s="1392"/>
      <c r="CZ71" s="1392"/>
      <c r="DA71" s="1504"/>
      <c r="DB71" s="1421"/>
      <c r="DC71" s="1392"/>
      <c r="DD71" s="1392"/>
      <c r="DE71" s="1392"/>
      <c r="DF71" s="1392"/>
      <c r="DG71" s="1392"/>
      <c r="DH71" s="1392"/>
      <c r="DI71" s="1390">
        <v>1</v>
      </c>
      <c r="DJ71" s="1392"/>
      <c r="DK71" s="1392"/>
      <c r="DL71" s="1392"/>
      <c r="DM71" s="1392"/>
      <c r="DN71" s="1392"/>
      <c r="DO71" s="1393"/>
      <c r="DP71" s="1391"/>
      <c r="DQ71" s="1392"/>
      <c r="DR71" s="1392"/>
      <c r="DS71" s="1392"/>
      <c r="DT71" s="1392"/>
      <c r="DU71" s="1392"/>
      <c r="DV71" s="1392"/>
      <c r="DW71" s="1392"/>
      <c r="DX71" s="1346"/>
      <c r="DY71" s="1392"/>
      <c r="DZ71" s="1390">
        <v>1</v>
      </c>
      <c r="EA71" s="1392"/>
      <c r="EB71" s="1391"/>
      <c r="EC71" s="1389">
        <v>1</v>
      </c>
      <c r="ED71" s="1389"/>
      <c r="EE71" s="1504">
        <v>1</v>
      </c>
      <c r="EF71" s="1346"/>
      <c r="EG71" s="1346"/>
      <c r="EH71" s="1346"/>
      <c r="EI71" s="1346"/>
      <c r="EJ71" s="1346"/>
      <c r="EK71" s="1346"/>
      <c r="EL71" s="1392"/>
      <c r="EM71" s="1346"/>
      <c r="EN71" s="1392"/>
      <c r="EO71" s="1504"/>
      <c r="EP71" s="1392"/>
      <c r="EQ71" s="1392"/>
      <c r="ER71" s="1392"/>
      <c r="ES71" s="1392"/>
      <c r="ET71" s="1392"/>
      <c r="EU71" s="1392"/>
      <c r="EV71" s="1346"/>
      <c r="EW71" s="1346"/>
      <c r="EX71" s="1346"/>
      <c r="EY71" s="218">
        <f t="shared" si="17"/>
        <v>0</v>
      </c>
      <c r="EZ71" s="396">
        <f t="shared" si="18"/>
        <v>6</v>
      </c>
      <c r="FA71" s="396">
        <f t="shared" si="19"/>
        <v>0</v>
      </c>
      <c r="FB71" s="396">
        <f t="shared" si="20"/>
        <v>2</v>
      </c>
      <c r="FC71" s="396"/>
      <c r="FD71" s="396">
        <f t="shared" si="21"/>
        <v>0</v>
      </c>
      <c r="FE71" s="1291">
        <f>SUM(EY71+EZ71+FA71+FC71+FD71)</f>
        <v>6</v>
      </c>
      <c r="FF71" s="1347" t="str">
        <f>IF(FE71=0,1,"")</f>
        <v/>
      </c>
      <c r="FG71" s="1347" t="str">
        <f>IF((FE71&gt;0)*AND(FE71&lt;6),1,"")</f>
        <v/>
      </c>
      <c r="FH71" s="1347">
        <f>IF((FE71&gt;5)*AND(FE71&lt;11),1,"")</f>
        <v>1</v>
      </c>
      <c r="FI71" s="1347" t="str">
        <f>IF((FE71&gt;10)*AND(FE71&lt;21),1,"")</f>
        <v/>
      </c>
      <c r="FJ71" s="1347" t="str">
        <f>IF((FE71&gt;20)*AND(FE71&lt;31),1,"")</f>
        <v/>
      </c>
      <c r="FK71" s="1347" t="str">
        <f>IF((FE71&gt;30)*AND(FE71&lt;41),1,"")</f>
        <v/>
      </c>
      <c r="FL71" s="1347" t="str">
        <f>IF((FE71&gt;40)*AND(FE71&lt;51),1,"")</f>
        <v/>
      </c>
      <c r="FM71" s="1347" t="str">
        <f>IF((FE71&gt;50)*AND(FE71&lt;61),1,"")</f>
        <v/>
      </c>
      <c r="FN71" s="1347" t="str">
        <f>IF((FE71&gt;60)*AND(FE71&lt;71),1,"")</f>
        <v/>
      </c>
      <c r="FO71" s="1347" t="str">
        <f>IF((FE71&gt;70)*AND(FE71&lt;81),1,"")</f>
        <v/>
      </c>
      <c r="FP71" s="1347" t="str">
        <f>IF((FE71&gt;80)*AND(FE71&lt;91),1,"")</f>
        <v/>
      </c>
    </row>
    <row r="72" spans="1:172" ht="16.5" thickBot="1" x14ac:dyDescent="0.3">
      <c r="A72" s="1338">
        <v>68</v>
      </c>
      <c r="B72" s="1152" t="s">
        <v>1601</v>
      </c>
      <c r="C72" s="1288"/>
      <c r="D72" s="1288"/>
      <c r="E72" s="1288"/>
      <c r="F72" s="1390">
        <v>1</v>
      </c>
      <c r="G72" s="1400"/>
      <c r="H72" s="1346"/>
      <c r="I72" s="1346"/>
      <c r="J72" s="1394"/>
      <c r="K72" s="1394"/>
      <c r="L72" s="1394"/>
      <c r="M72" s="1394"/>
      <c r="N72" s="1394"/>
      <c r="O72" s="1346"/>
      <c r="P72" s="1393">
        <v>1</v>
      </c>
      <c r="Q72" s="1400"/>
      <c r="R72" s="1392"/>
      <c r="S72" s="1346">
        <v>1</v>
      </c>
      <c r="T72" s="1400">
        <v>1</v>
      </c>
      <c r="U72" s="1346"/>
      <c r="V72" s="1346"/>
      <c r="W72" s="1346"/>
      <c r="X72" s="1392"/>
      <c r="Y72" s="1392"/>
      <c r="Z72" s="1346"/>
      <c r="AA72" s="1392"/>
      <c r="AB72" s="1346"/>
      <c r="AC72" s="1417">
        <v>1</v>
      </c>
      <c r="AD72" s="1417"/>
      <c r="AE72" s="1420"/>
      <c r="AF72" s="1391"/>
      <c r="AG72" s="1392"/>
      <c r="AH72" s="1392"/>
      <c r="AI72" s="1392"/>
      <c r="AJ72" s="1392"/>
      <c r="AK72" s="1392"/>
      <c r="AL72" s="1392">
        <v>1</v>
      </c>
      <c r="AM72" s="1392"/>
      <c r="AN72" s="1392"/>
      <c r="AO72" s="1392">
        <v>1</v>
      </c>
      <c r="AP72" s="1392"/>
      <c r="AQ72" s="1392"/>
      <c r="AR72" s="1393">
        <v>1</v>
      </c>
      <c r="AS72" s="1391"/>
      <c r="AT72" s="1346"/>
      <c r="AU72" s="1346">
        <v>1</v>
      </c>
      <c r="AV72" s="1346"/>
      <c r="AW72" s="1504"/>
      <c r="AX72" s="1346">
        <v>1</v>
      </c>
      <c r="AY72" s="1346"/>
      <c r="AZ72" s="1346"/>
      <c r="BA72" s="1393"/>
      <c r="BB72" s="1346"/>
      <c r="BC72" s="1346"/>
      <c r="BD72" s="1346"/>
      <c r="BE72" s="1346"/>
      <c r="BF72" s="1346"/>
      <c r="BG72" s="1346"/>
      <c r="BH72" s="1346"/>
      <c r="BI72" s="1504"/>
      <c r="BJ72" s="1346"/>
      <c r="BK72" s="1392"/>
      <c r="BL72" s="1392"/>
      <c r="BM72" s="1392"/>
      <c r="BN72" s="1392">
        <v>1</v>
      </c>
      <c r="BO72" s="1392"/>
      <c r="BP72" s="1392"/>
      <c r="BQ72" s="1392"/>
      <c r="BR72" s="1392"/>
      <c r="BS72" s="1392"/>
      <c r="BT72" s="1393"/>
      <c r="BU72" s="1391"/>
      <c r="BV72" s="1392"/>
      <c r="BW72" s="1392"/>
      <c r="BX72" s="1392"/>
      <c r="BY72" s="1392"/>
      <c r="BZ72" s="1392"/>
      <c r="CA72" s="1392"/>
      <c r="CB72" s="1392"/>
      <c r="CC72" s="1392"/>
      <c r="CD72" s="1392"/>
      <c r="CE72" s="1392"/>
      <c r="CF72" s="1392"/>
      <c r="CG72" s="1392">
        <v>1</v>
      </c>
      <c r="CH72" s="1392"/>
      <c r="CI72" s="1392">
        <v>1</v>
      </c>
      <c r="CJ72" s="1391"/>
      <c r="CK72" s="1392"/>
      <c r="CL72" s="1392"/>
      <c r="CM72" s="1392"/>
      <c r="CN72" s="1504"/>
      <c r="CO72" s="1392"/>
      <c r="CP72" s="1392">
        <v>1</v>
      </c>
      <c r="CQ72" s="1392">
        <v>1</v>
      </c>
      <c r="CR72" s="1392">
        <v>1</v>
      </c>
      <c r="CS72" s="1392"/>
      <c r="CT72" s="1392"/>
      <c r="CU72" s="1392"/>
      <c r="CV72" s="1504"/>
      <c r="CW72" s="1392"/>
      <c r="CX72" s="1392"/>
      <c r="CY72" s="1392"/>
      <c r="CZ72" s="1392"/>
      <c r="DA72" s="1504"/>
      <c r="DB72" s="1421"/>
      <c r="DC72" s="1392"/>
      <c r="DD72" s="1392"/>
      <c r="DE72" s="1392"/>
      <c r="DF72" s="1392"/>
      <c r="DG72" s="1392"/>
      <c r="DH72" s="1392"/>
      <c r="DI72" s="1392"/>
      <c r="DJ72" s="1392"/>
      <c r="DK72" s="1392"/>
      <c r="DL72" s="1392"/>
      <c r="DM72" s="1392"/>
      <c r="DN72" s="1392"/>
      <c r="DO72" s="1393"/>
      <c r="DP72" s="1391"/>
      <c r="DQ72" s="1392"/>
      <c r="DR72" s="1392"/>
      <c r="DS72" s="1392"/>
      <c r="DT72" s="1392"/>
      <c r="DU72" s="1392"/>
      <c r="DV72" s="1392"/>
      <c r="DW72" s="1392"/>
      <c r="DX72" s="1346"/>
      <c r="DY72" s="1392"/>
      <c r="DZ72" s="1392"/>
      <c r="EA72" s="1392">
        <v>1</v>
      </c>
      <c r="EB72" s="1391"/>
      <c r="EC72" s="1389"/>
      <c r="ED72" s="1389">
        <v>1</v>
      </c>
      <c r="EE72" s="1504">
        <v>1</v>
      </c>
      <c r="EF72" s="1346"/>
      <c r="EG72" s="1346">
        <v>1</v>
      </c>
      <c r="EH72" s="1346"/>
      <c r="EI72" s="1346">
        <v>1</v>
      </c>
      <c r="EJ72" s="1346">
        <v>1</v>
      </c>
      <c r="EK72" s="1346">
        <v>1</v>
      </c>
      <c r="EL72" s="1392">
        <v>1</v>
      </c>
      <c r="EM72" s="1346"/>
      <c r="EN72" s="1392"/>
      <c r="EO72" s="1504"/>
      <c r="EP72" s="1392"/>
      <c r="EQ72" s="1392"/>
      <c r="ER72" s="1392"/>
      <c r="ES72" s="1392"/>
      <c r="ET72" s="1392"/>
      <c r="EU72" s="1392"/>
      <c r="EV72" s="1346"/>
      <c r="EW72" s="1346"/>
      <c r="EX72" s="1346"/>
      <c r="EY72" s="218">
        <f t="shared" si="17"/>
        <v>1</v>
      </c>
      <c r="EZ72" s="396">
        <f t="shared" si="18"/>
        <v>0</v>
      </c>
      <c r="FA72" s="396">
        <f t="shared" si="19"/>
        <v>14</v>
      </c>
      <c r="FB72" s="396">
        <f t="shared" si="20"/>
        <v>2</v>
      </c>
      <c r="FC72" s="396"/>
      <c r="FD72" s="396">
        <f t="shared" si="21"/>
        <v>7</v>
      </c>
      <c r="FE72" s="1291">
        <f t="shared" si="5"/>
        <v>22</v>
      </c>
      <c r="FF72" s="1347" t="str">
        <f t="shared" si="6"/>
        <v/>
      </c>
      <c r="FG72" s="1347" t="str">
        <f t="shared" si="7"/>
        <v/>
      </c>
      <c r="FH72" s="1347" t="str">
        <f t="shared" si="8"/>
        <v/>
      </c>
      <c r="FI72" s="1347" t="str">
        <f t="shared" si="9"/>
        <v/>
      </c>
      <c r="FJ72" s="1347">
        <f t="shared" si="10"/>
        <v>1</v>
      </c>
      <c r="FK72" s="1347" t="str">
        <f t="shared" si="11"/>
        <v/>
      </c>
      <c r="FL72" s="1347" t="str">
        <f t="shared" si="12"/>
        <v/>
      </c>
      <c r="FM72" s="1347" t="str">
        <f t="shared" si="13"/>
        <v/>
      </c>
      <c r="FN72" s="1347" t="str">
        <f t="shared" si="14"/>
        <v/>
      </c>
      <c r="FO72" s="1347" t="str">
        <f t="shared" si="15"/>
        <v/>
      </c>
      <c r="FP72" s="1347" t="str">
        <f t="shared" si="16"/>
        <v/>
      </c>
    </row>
    <row r="73" spans="1:172" ht="16.5" thickBot="1" x14ac:dyDescent="0.3">
      <c r="A73" s="1338">
        <v>69</v>
      </c>
      <c r="B73" s="1152" t="s">
        <v>518</v>
      </c>
      <c r="C73" s="1412">
        <v>1</v>
      </c>
      <c r="D73" s="1412"/>
      <c r="E73" s="1412"/>
      <c r="F73" s="1395"/>
      <c r="G73" s="1400"/>
      <c r="H73" s="1395"/>
      <c r="I73" s="1395"/>
      <c r="J73" s="1395"/>
      <c r="K73" s="1395"/>
      <c r="L73" s="1395"/>
      <c r="M73" s="1395"/>
      <c r="N73" s="1395"/>
      <c r="O73" s="1410">
        <v>1</v>
      </c>
      <c r="P73" s="1398"/>
      <c r="Q73" s="1400">
        <v>1</v>
      </c>
      <c r="R73" s="1390">
        <v>1</v>
      </c>
      <c r="S73" s="1395"/>
      <c r="T73" s="1400">
        <v>1</v>
      </c>
      <c r="U73" s="1395"/>
      <c r="V73" s="1395"/>
      <c r="W73" s="1395"/>
      <c r="X73" s="1413"/>
      <c r="Y73" s="1395">
        <v>1</v>
      </c>
      <c r="Z73" s="1395"/>
      <c r="AA73" s="1390">
        <v>1</v>
      </c>
      <c r="AB73" s="1411"/>
      <c r="AC73" s="1558"/>
      <c r="AD73" s="1558"/>
      <c r="AE73" s="1426">
        <v>1</v>
      </c>
      <c r="AF73" s="1395"/>
      <c r="AG73" s="1553"/>
      <c r="AH73" s="1410">
        <v>1</v>
      </c>
      <c r="AI73" s="1395"/>
      <c r="AJ73" s="1413"/>
      <c r="AK73" s="1413"/>
      <c r="AL73" s="1395"/>
      <c r="AM73" s="1413"/>
      <c r="AN73" s="1413"/>
      <c r="AO73" s="1413"/>
      <c r="AP73" s="1413"/>
      <c r="AQ73" s="1413"/>
      <c r="AR73" s="1398">
        <v>1</v>
      </c>
      <c r="AS73" s="1553"/>
      <c r="AT73" s="1410">
        <v>1</v>
      </c>
      <c r="AU73" s="1395"/>
      <c r="AV73" s="1395"/>
      <c r="AW73" s="1504">
        <v>1</v>
      </c>
      <c r="AX73" s="1395"/>
      <c r="AY73" s="1395"/>
      <c r="AZ73" s="1395">
        <v>1</v>
      </c>
      <c r="BA73" s="1398"/>
      <c r="BB73" s="1395"/>
      <c r="BC73" s="1395"/>
      <c r="BD73" s="1390">
        <v>1</v>
      </c>
      <c r="BE73" s="1395"/>
      <c r="BF73" s="1410">
        <v>1</v>
      </c>
      <c r="BG73" s="1410">
        <v>1</v>
      </c>
      <c r="BH73" s="1395"/>
      <c r="BI73" s="1504">
        <v>1</v>
      </c>
      <c r="BJ73" s="1395"/>
      <c r="BK73" s="1413"/>
      <c r="BL73" s="1395"/>
      <c r="BM73" s="1410">
        <v>1</v>
      </c>
      <c r="BN73" s="1413"/>
      <c r="BO73" s="1413"/>
      <c r="BP73" s="1413"/>
      <c r="BQ73" s="1410">
        <v>1</v>
      </c>
      <c r="BR73" s="1410">
        <v>1</v>
      </c>
      <c r="BS73" s="1410">
        <v>1</v>
      </c>
      <c r="BT73" s="1502">
        <v>1</v>
      </c>
      <c r="BU73" s="1521">
        <v>1</v>
      </c>
      <c r="BV73" s="1410">
        <v>1</v>
      </c>
      <c r="BW73" s="1413"/>
      <c r="BX73" s="1413"/>
      <c r="BY73" s="1413"/>
      <c r="BZ73" s="1413"/>
      <c r="CA73" s="1395"/>
      <c r="CB73" s="1395">
        <v>1</v>
      </c>
      <c r="CC73" s="1410">
        <v>1</v>
      </c>
      <c r="CD73" s="1413"/>
      <c r="CE73" s="1390">
        <v>1</v>
      </c>
      <c r="CF73" s="1553"/>
      <c r="CG73" s="1413"/>
      <c r="CH73" s="1395">
        <v>1</v>
      </c>
      <c r="CI73" s="1413"/>
      <c r="CJ73" s="1555"/>
      <c r="CK73" s="1413"/>
      <c r="CL73" s="1413"/>
      <c r="CM73" s="1413"/>
      <c r="CN73" s="1504">
        <v>1</v>
      </c>
      <c r="CO73" s="1413"/>
      <c r="CP73" s="1390">
        <v>1</v>
      </c>
      <c r="CQ73" s="1390">
        <v>1</v>
      </c>
      <c r="CR73" s="1390">
        <v>1</v>
      </c>
      <c r="CS73" s="1413"/>
      <c r="CT73" s="1395"/>
      <c r="CU73" s="1395"/>
      <c r="CV73" s="1504">
        <v>1</v>
      </c>
      <c r="CW73" s="1395"/>
      <c r="CX73" s="1395"/>
      <c r="CY73" s="1395"/>
      <c r="CZ73" s="1413"/>
      <c r="DA73" s="1504"/>
      <c r="DB73" s="1605">
        <v>1</v>
      </c>
      <c r="DC73" s="1413">
        <v>1</v>
      </c>
      <c r="DD73" s="1413"/>
      <c r="DE73" s="1413">
        <v>1</v>
      </c>
      <c r="DF73" s="1553"/>
      <c r="DG73" s="1390">
        <v>1</v>
      </c>
      <c r="DH73" s="1413"/>
      <c r="DI73" s="1413"/>
      <c r="DJ73" s="1413">
        <v>1</v>
      </c>
      <c r="DK73" s="1413"/>
      <c r="DL73" s="1413"/>
      <c r="DM73" s="1395"/>
      <c r="DN73" s="1395"/>
      <c r="DO73" s="1398"/>
      <c r="DP73" s="1395"/>
      <c r="DQ73" s="1395"/>
      <c r="DR73" s="1395"/>
      <c r="DS73" s="1390">
        <v>1</v>
      </c>
      <c r="DT73" s="1395"/>
      <c r="DU73" s="1395"/>
      <c r="DV73" s="1395"/>
      <c r="DW73" s="1395"/>
      <c r="DX73" s="1395"/>
      <c r="DY73" s="1390">
        <v>1</v>
      </c>
      <c r="DZ73" s="1395">
        <v>1</v>
      </c>
      <c r="EA73" s="1390">
        <v>1</v>
      </c>
      <c r="EB73" s="1414"/>
      <c r="EC73" s="1410">
        <v>1</v>
      </c>
      <c r="ED73" s="1412"/>
      <c r="EE73" s="1504">
        <v>1</v>
      </c>
      <c r="EF73" s="1390">
        <v>1</v>
      </c>
      <c r="EG73" s="1395"/>
      <c r="EH73" s="1395"/>
      <c r="EI73" s="1410">
        <v>1</v>
      </c>
      <c r="EJ73" s="1410">
        <v>1</v>
      </c>
      <c r="EK73" s="1410">
        <v>1</v>
      </c>
      <c r="EL73" s="1410">
        <v>1</v>
      </c>
      <c r="EM73" s="1395"/>
      <c r="EN73" s="1413"/>
      <c r="EO73" s="1504">
        <v>1</v>
      </c>
      <c r="EP73" s="1413"/>
      <c r="EQ73" s="1413"/>
      <c r="ER73" s="1410">
        <v>1</v>
      </c>
      <c r="ES73" s="1410">
        <v>1</v>
      </c>
      <c r="ET73" s="1410">
        <v>1</v>
      </c>
      <c r="EU73" s="1410">
        <v>1</v>
      </c>
      <c r="EV73" s="1410">
        <v>1</v>
      </c>
      <c r="EW73" s="1410">
        <v>1</v>
      </c>
      <c r="EX73" s="1502">
        <v>1</v>
      </c>
      <c r="EY73" s="218">
        <f t="shared" si="17"/>
        <v>5</v>
      </c>
      <c r="EZ73" s="396">
        <f t="shared" si="18"/>
        <v>16</v>
      </c>
      <c r="FA73" s="396">
        <f t="shared" si="19"/>
        <v>7</v>
      </c>
      <c r="FB73" s="396">
        <f t="shared" si="20"/>
        <v>7</v>
      </c>
      <c r="FC73" s="396"/>
      <c r="FD73" s="396">
        <f t="shared" si="21"/>
        <v>22</v>
      </c>
      <c r="FE73" s="1291">
        <f t="shared" si="5"/>
        <v>50</v>
      </c>
      <c r="FF73" s="1347" t="str">
        <f t="shared" si="6"/>
        <v/>
      </c>
      <c r="FG73" s="1347" t="str">
        <f t="shared" si="7"/>
        <v/>
      </c>
      <c r="FH73" s="1347" t="str">
        <f t="shared" si="8"/>
        <v/>
      </c>
      <c r="FI73" s="1347" t="str">
        <f t="shared" si="9"/>
        <v/>
      </c>
      <c r="FJ73" s="1347" t="str">
        <f t="shared" si="10"/>
        <v/>
      </c>
      <c r="FK73" s="1347" t="str">
        <f t="shared" si="11"/>
        <v/>
      </c>
      <c r="FL73" s="1347">
        <f t="shared" si="12"/>
        <v>1</v>
      </c>
      <c r="FM73" s="1347" t="str">
        <f t="shared" si="13"/>
        <v/>
      </c>
      <c r="FN73" s="1347" t="str">
        <f t="shared" si="14"/>
        <v/>
      </c>
      <c r="FO73" s="1347" t="str">
        <f t="shared" si="15"/>
        <v/>
      </c>
      <c r="FP73" s="1347" t="str">
        <f t="shared" si="16"/>
        <v/>
      </c>
    </row>
    <row r="74" spans="1:172" ht="16.5" thickBot="1" x14ac:dyDescent="0.3">
      <c r="A74" s="1338">
        <v>70</v>
      </c>
      <c r="B74" s="1152" t="s">
        <v>1828</v>
      </c>
      <c r="C74" s="1389"/>
      <c r="D74" s="1389">
        <v>1</v>
      </c>
      <c r="E74" s="1389"/>
      <c r="F74" s="1346"/>
      <c r="G74" s="1400"/>
      <c r="H74" s="1346"/>
      <c r="I74" s="1346"/>
      <c r="J74" s="1346"/>
      <c r="K74" s="1346"/>
      <c r="L74" s="1346"/>
      <c r="M74" s="1346"/>
      <c r="N74" s="1346"/>
      <c r="O74" s="1346"/>
      <c r="P74" s="1393"/>
      <c r="Q74" s="1400"/>
      <c r="R74" s="1346"/>
      <c r="S74" s="1346"/>
      <c r="T74" s="1400"/>
      <c r="U74" s="1346">
        <v>1</v>
      </c>
      <c r="V74" s="1346"/>
      <c r="W74" s="1346"/>
      <c r="X74" s="1392">
        <v>1</v>
      </c>
      <c r="Y74" s="1346"/>
      <c r="Z74" s="1346"/>
      <c r="AA74" s="1392"/>
      <c r="AB74" s="1346"/>
      <c r="AC74" s="1417"/>
      <c r="AD74" s="1417"/>
      <c r="AE74" s="1420"/>
      <c r="AF74" s="1389"/>
      <c r="AG74" s="1346">
        <v>1</v>
      </c>
      <c r="AH74" s="1392"/>
      <c r="AI74" s="1346"/>
      <c r="AJ74" s="1392"/>
      <c r="AK74" s="1392"/>
      <c r="AL74" s="1346"/>
      <c r="AM74" s="1392">
        <v>1</v>
      </c>
      <c r="AN74" s="1392"/>
      <c r="AO74" s="1392"/>
      <c r="AP74" s="1392"/>
      <c r="AQ74" s="1392"/>
      <c r="AR74" s="1393"/>
      <c r="AS74" s="1346"/>
      <c r="AT74" s="1418"/>
      <c r="AU74" s="1346"/>
      <c r="AV74" s="1346"/>
      <c r="AW74" s="1504"/>
      <c r="AX74" s="1346"/>
      <c r="AY74" s="1346"/>
      <c r="AZ74" s="1346"/>
      <c r="BA74" s="1393"/>
      <c r="BB74" s="1346"/>
      <c r="BC74" s="1346"/>
      <c r="BD74" s="1346"/>
      <c r="BE74" s="1346"/>
      <c r="BF74" s="1346"/>
      <c r="BG74" s="1346"/>
      <c r="BH74" s="1346"/>
      <c r="BI74" s="1504">
        <v>1</v>
      </c>
      <c r="BJ74" s="1389"/>
      <c r="BK74" s="1392"/>
      <c r="BL74" s="1346">
        <v>1</v>
      </c>
      <c r="BM74" s="1346"/>
      <c r="BN74" s="1392"/>
      <c r="BO74" s="1392"/>
      <c r="BP74" s="1392"/>
      <c r="BQ74" s="1392"/>
      <c r="BR74" s="1392"/>
      <c r="BS74" s="1392"/>
      <c r="BT74" s="1393"/>
      <c r="BU74" s="1391"/>
      <c r="BV74" s="1392"/>
      <c r="BW74" s="1392"/>
      <c r="BX74" s="1392">
        <v>1</v>
      </c>
      <c r="BY74" s="1392"/>
      <c r="BZ74" s="1392"/>
      <c r="CA74" s="1346">
        <v>1</v>
      </c>
      <c r="CB74" s="1346"/>
      <c r="CC74" s="1346"/>
      <c r="CD74" s="1392"/>
      <c r="CE74" s="1392"/>
      <c r="CF74" s="1392"/>
      <c r="CG74" s="1392"/>
      <c r="CH74" s="1392"/>
      <c r="CI74" s="1392"/>
      <c r="CJ74" s="1391">
        <v>1</v>
      </c>
      <c r="CK74" s="1392"/>
      <c r="CL74" s="1392"/>
      <c r="CM74" s="1392">
        <v>1</v>
      </c>
      <c r="CN74" s="1504">
        <v>1</v>
      </c>
      <c r="CO74" s="1392"/>
      <c r="CP74" s="1392"/>
      <c r="CQ74" s="1392"/>
      <c r="CR74" s="1392"/>
      <c r="CS74" s="1392"/>
      <c r="CT74" s="1346"/>
      <c r="CU74" s="1346"/>
      <c r="CV74" s="1504"/>
      <c r="CW74" s="1346"/>
      <c r="CX74" s="1346">
        <v>1</v>
      </c>
      <c r="CY74" s="1346"/>
      <c r="CZ74" s="1392"/>
      <c r="DA74" s="1504"/>
      <c r="DB74" s="1421"/>
      <c r="DC74" s="1392"/>
      <c r="DD74" s="1392"/>
      <c r="DE74" s="1392"/>
      <c r="DF74" s="1346"/>
      <c r="DG74" s="1346"/>
      <c r="DH74" s="1392"/>
      <c r="DI74" s="1392"/>
      <c r="DJ74" s="1392"/>
      <c r="DK74" s="1392"/>
      <c r="DL74" s="1392"/>
      <c r="DM74" s="1392"/>
      <c r="DN74" s="1392"/>
      <c r="DO74" s="1393"/>
      <c r="DP74" s="1389"/>
      <c r="DQ74" s="1346"/>
      <c r="DR74" s="1346"/>
      <c r="DS74" s="1346"/>
      <c r="DT74" s="1346"/>
      <c r="DU74" s="1346"/>
      <c r="DV74" s="1346">
        <v>1</v>
      </c>
      <c r="DW74" s="1346"/>
      <c r="DX74" s="1346"/>
      <c r="DY74" s="1346"/>
      <c r="DZ74" s="1346"/>
      <c r="EA74" s="1346"/>
      <c r="EB74" s="1391">
        <v>1</v>
      </c>
      <c r="EC74" s="1389"/>
      <c r="ED74" s="1389"/>
      <c r="EE74" s="1504">
        <v>1</v>
      </c>
      <c r="EF74" s="1346"/>
      <c r="EG74" s="1346"/>
      <c r="EH74" s="1346"/>
      <c r="EI74" s="1392"/>
      <c r="EJ74" s="1346"/>
      <c r="EK74" s="1346"/>
      <c r="EL74" s="1392"/>
      <c r="EM74" s="1346"/>
      <c r="EN74" s="1392"/>
      <c r="EO74" s="1504"/>
      <c r="EP74" s="1392">
        <v>1</v>
      </c>
      <c r="EQ74" s="1392"/>
      <c r="ER74" s="1392"/>
      <c r="ES74" s="1392"/>
      <c r="ET74" s="1392"/>
      <c r="EU74" s="1392"/>
      <c r="EV74" s="1346"/>
      <c r="EW74" s="1346"/>
      <c r="EX74" s="1346"/>
      <c r="EY74" s="218">
        <f t="shared" si="17"/>
        <v>13</v>
      </c>
      <c r="EZ74" s="396">
        <f t="shared" si="18"/>
        <v>0</v>
      </c>
      <c r="FA74" s="396">
        <f t="shared" si="19"/>
        <v>1</v>
      </c>
      <c r="FB74" s="396">
        <f t="shared" si="20"/>
        <v>3</v>
      </c>
      <c r="FC74" s="396"/>
      <c r="FD74" s="396">
        <f t="shared" si="21"/>
        <v>0</v>
      </c>
      <c r="FE74" s="1291">
        <f t="shared" si="5"/>
        <v>14</v>
      </c>
      <c r="FF74" s="1347" t="str">
        <f t="shared" si="6"/>
        <v/>
      </c>
      <c r="FG74" s="1347" t="str">
        <f t="shared" si="7"/>
        <v/>
      </c>
      <c r="FH74" s="1347" t="str">
        <f t="shared" si="8"/>
        <v/>
      </c>
      <c r="FI74" s="1347">
        <f t="shared" si="9"/>
        <v>1</v>
      </c>
      <c r="FJ74" s="1347" t="str">
        <f t="shared" si="10"/>
        <v/>
      </c>
      <c r="FK74" s="1347" t="str">
        <f t="shared" si="11"/>
        <v/>
      </c>
      <c r="FL74" s="1347" t="str">
        <f t="shared" si="12"/>
        <v/>
      </c>
      <c r="FM74" s="1347" t="str">
        <f t="shared" si="13"/>
        <v/>
      </c>
      <c r="FN74" s="1347" t="str">
        <f t="shared" si="14"/>
        <v/>
      </c>
      <c r="FO74" s="1347" t="str">
        <f t="shared" si="15"/>
        <v/>
      </c>
      <c r="FP74" s="1347" t="str">
        <f t="shared" si="16"/>
        <v/>
      </c>
    </row>
    <row r="75" spans="1:172" ht="16.5" thickBot="1" x14ac:dyDescent="0.3">
      <c r="A75" s="1338">
        <v>71</v>
      </c>
      <c r="B75" s="1152" t="s">
        <v>1829</v>
      </c>
      <c r="C75" s="1389"/>
      <c r="D75" s="1389">
        <v>1</v>
      </c>
      <c r="E75" s="1389"/>
      <c r="F75" s="1346"/>
      <c r="G75" s="1400"/>
      <c r="H75" s="1346"/>
      <c r="I75" s="1346"/>
      <c r="J75" s="1346"/>
      <c r="K75" s="1346"/>
      <c r="L75" s="1346"/>
      <c r="M75" s="1346"/>
      <c r="N75" s="1346"/>
      <c r="O75" s="1346"/>
      <c r="P75" s="1393"/>
      <c r="Q75" s="1400"/>
      <c r="R75" s="1346"/>
      <c r="S75" s="1346"/>
      <c r="T75" s="1400">
        <v>1</v>
      </c>
      <c r="U75" s="1390">
        <v>1</v>
      </c>
      <c r="V75" s="1346"/>
      <c r="W75" s="1346"/>
      <c r="X75" s="1390">
        <v>1</v>
      </c>
      <c r="Y75" s="1346"/>
      <c r="Z75" s="1346"/>
      <c r="AA75" s="1392"/>
      <c r="AB75" s="1346"/>
      <c r="AC75" s="1417"/>
      <c r="AD75" s="1417"/>
      <c r="AE75" s="1420"/>
      <c r="AF75" s="1389"/>
      <c r="AG75" s="1390">
        <v>1</v>
      </c>
      <c r="AH75" s="1392"/>
      <c r="AI75" s="1346"/>
      <c r="AJ75" s="1392"/>
      <c r="AK75" s="1392"/>
      <c r="AL75" s="1346"/>
      <c r="AM75" s="1392">
        <v>1</v>
      </c>
      <c r="AN75" s="1392"/>
      <c r="AO75" s="1392"/>
      <c r="AP75" s="1392"/>
      <c r="AQ75" s="1392"/>
      <c r="AR75" s="1393"/>
      <c r="AS75" s="1346"/>
      <c r="AT75" s="1418"/>
      <c r="AU75" s="1346"/>
      <c r="AV75" s="1346"/>
      <c r="AW75" s="1504"/>
      <c r="AX75" s="1346"/>
      <c r="AY75" s="1346"/>
      <c r="AZ75" s="1346"/>
      <c r="BA75" s="1393"/>
      <c r="BB75" s="1346"/>
      <c r="BC75" s="1346"/>
      <c r="BD75" s="1346"/>
      <c r="BE75" s="1346"/>
      <c r="BF75" s="1346"/>
      <c r="BG75" s="1346"/>
      <c r="BH75" s="1346"/>
      <c r="BI75" s="1504">
        <v>1</v>
      </c>
      <c r="BJ75" s="1389"/>
      <c r="BK75" s="1392"/>
      <c r="BL75" s="1346">
        <v>1</v>
      </c>
      <c r="BM75" s="1346"/>
      <c r="BN75" s="1392"/>
      <c r="BO75" s="1392"/>
      <c r="BP75" s="1392"/>
      <c r="BQ75" s="1392"/>
      <c r="BR75" s="1392"/>
      <c r="BS75" s="1392"/>
      <c r="BT75" s="1393"/>
      <c r="BU75" s="1391"/>
      <c r="BV75" s="1392"/>
      <c r="BW75" s="1392"/>
      <c r="BX75" s="1390">
        <v>1</v>
      </c>
      <c r="BY75" s="1392"/>
      <c r="BZ75" s="1392"/>
      <c r="CA75" s="1390">
        <v>1</v>
      </c>
      <c r="CB75" s="1346"/>
      <c r="CC75" s="1346"/>
      <c r="CD75" s="1346"/>
      <c r="CE75" s="1392"/>
      <c r="CF75" s="1392"/>
      <c r="CG75" s="1392"/>
      <c r="CH75" s="1392"/>
      <c r="CI75" s="1392"/>
      <c r="CJ75" s="1429">
        <v>1</v>
      </c>
      <c r="CK75" s="1392"/>
      <c r="CL75" s="1392"/>
      <c r="CM75" s="1392">
        <v>1</v>
      </c>
      <c r="CN75" s="1504">
        <v>1</v>
      </c>
      <c r="CO75" s="1346"/>
      <c r="CP75" s="1392"/>
      <c r="CQ75" s="1392"/>
      <c r="CR75" s="1392"/>
      <c r="CS75" s="1392"/>
      <c r="CT75" s="1346"/>
      <c r="CU75" s="1346"/>
      <c r="CV75" s="1504"/>
      <c r="CW75" s="1346"/>
      <c r="CX75" s="1390">
        <v>1</v>
      </c>
      <c r="CY75" s="1346"/>
      <c r="CZ75" s="1392"/>
      <c r="DA75" s="1504"/>
      <c r="DB75" s="1421"/>
      <c r="DC75" s="1392"/>
      <c r="DD75" s="1392"/>
      <c r="DE75" s="1392"/>
      <c r="DF75" s="1346"/>
      <c r="DG75" s="1346"/>
      <c r="DH75" s="1392"/>
      <c r="DI75" s="1392"/>
      <c r="DJ75" s="1392"/>
      <c r="DK75" s="1392"/>
      <c r="DL75" s="1392"/>
      <c r="DM75" s="1392"/>
      <c r="DN75" s="1392"/>
      <c r="DO75" s="1393"/>
      <c r="DP75" s="1389"/>
      <c r="DQ75" s="1346"/>
      <c r="DR75" s="1346"/>
      <c r="DS75" s="1346"/>
      <c r="DT75" s="1346"/>
      <c r="DU75" s="1346"/>
      <c r="DV75" s="1346">
        <v>1</v>
      </c>
      <c r="DW75" s="1346"/>
      <c r="DX75" s="1346"/>
      <c r="DY75" s="1346"/>
      <c r="DZ75" s="1346"/>
      <c r="EA75" s="1346"/>
      <c r="EB75" s="1390">
        <v>1</v>
      </c>
      <c r="EC75" s="1389"/>
      <c r="ED75" s="1389"/>
      <c r="EE75" s="1504">
        <v>1</v>
      </c>
      <c r="EF75" s="1346"/>
      <c r="EG75" s="1346"/>
      <c r="EH75" s="1346"/>
      <c r="EI75" s="1392"/>
      <c r="EJ75" s="1346"/>
      <c r="EK75" s="1346"/>
      <c r="EL75" s="1392"/>
      <c r="EM75" s="1346"/>
      <c r="EN75" s="1392"/>
      <c r="EO75" s="1504"/>
      <c r="EP75" s="1390">
        <v>1</v>
      </c>
      <c r="EQ75" s="1392"/>
      <c r="ER75" s="1392"/>
      <c r="ES75" s="1392"/>
      <c r="ET75" s="1392"/>
      <c r="EU75" s="1392"/>
      <c r="EV75" s="1346"/>
      <c r="EW75" s="1346"/>
      <c r="EX75" s="1346"/>
      <c r="EY75" s="218">
        <f t="shared" si="17"/>
        <v>13</v>
      </c>
      <c r="EZ75" s="396">
        <f t="shared" si="18"/>
        <v>0</v>
      </c>
      <c r="FA75" s="396">
        <f t="shared" si="19"/>
        <v>1</v>
      </c>
      <c r="FB75" s="396">
        <f t="shared" si="20"/>
        <v>4</v>
      </c>
      <c r="FC75" s="396"/>
      <c r="FD75" s="396">
        <f t="shared" si="21"/>
        <v>0</v>
      </c>
      <c r="FE75" s="1291">
        <f t="shared" si="5"/>
        <v>14</v>
      </c>
      <c r="FF75" s="1347" t="str">
        <f t="shared" si="6"/>
        <v/>
      </c>
      <c r="FG75" s="1347" t="str">
        <f t="shared" si="7"/>
        <v/>
      </c>
      <c r="FH75" s="1347" t="str">
        <f t="shared" si="8"/>
        <v/>
      </c>
      <c r="FI75" s="1347">
        <f t="shared" si="9"/>
        <v>1</v>
      </c>
      <c r="FJ75" s="1347" t="str">
        <f t="shared" si="10"/>
        <v/>
      </c>
      <c r="FK75" s="1347" t="str">
        <f t="shared" si="11"/>
        <v/>
      </c>
      <c r="FL75" s="1347" t="str">
        <f t="shared" si="12"/>
        <v/>
      </c>
      <c r="FM75" s="1347" t="str">
        <f t="shared" si="13"/>
        <v/>
      </c>
      <c r="FN75" s="1347" t="str">
        <f t="shared" si="14"/>
        <v/>
      </c>
      <c r="FO75" s="1347" t="str">
        <f t="shared" si="15"/>
        <v/>
      </c>
      <c r="FP75" s="1347" t="str">
        <f t="shared" si="16"/>
        <v/>
      </c>
    </row>
    <row r="76" spans="1:172" ht="16.5" thickBot="1" x14ac:dyDescent="0.3">
      <c r="A76" s="1338">
        <v>72</v>
      </c>
      <c r="B76" s="1152" t="s">
        <v>916</v>
      </c>
      <c r="C76" s="1288"/>
      <c r="D76" s="1288"/>
      <c r="E76" s="1288"/>
      <c r="F76" s="1346"/>
      <c r="G76" s="1400"/>
      <c r="H76" s="1346"/>
      <c r="I76" s="1346"/>
      <c r="J76" s="1346"/>
      <c r="K76" s="1346"/>
      <c r="L76" s="1346"/>
      <c r="M76" s="1346"/>
      <c r="N76" s="1346"/>
      <c r="O76" s="1346"/>
      <c r="P76" s="1393"/>
      <c r="Q76" s="1400"/>
      <c r="R76" s="1346"/>
      <c r="S76" s="1346"/>
      <c r="T76" s="1400"/>
      <c r="U76" s="1346"/>
      <c r="V76" s="1346"/>
      <c r="W76" s="1346"/>
      <c r="X76" s="1346"/>
      <c r="Y76" s="1346"/>
      <c r="Z76" s="1346"/>
      <c r="AA76" s="1346"/>
      <c r="AB76" s="1346"/>
      <c r="AC76" s="1392"/>
      <c r="AD76" s="1392"/>
      <c r="AE76" s="1393"/>
      <c r="AF76" s="1391"/>
      <c r="AG76" s="1346"/>
      <c r="AH76" s="1346"/>
      <c r="AI76" s="1346"/>
      <c r="AJ76" s="1346"/>
      <c r="AK76" s="1346"/>
      <c r="AL76" s="1346"/>
      <c r="AM76" s="1392"/>
      <c r="AN76" s="1392"/>
      <c r="AO76" s="1392"/>
      <c r="AP76" s="1392"/>
      <c r="AQ76" s="1392"/>
      <c r="AR76" s="1393">
        <v>1</v>
      </c>
      <c r="AS76" s="1346"/>
      <c r="AT76" s="1389"/>
      <c r="AU76" s="1346"/>
      <c r="AV76" s="1346"/>
      <c r="AW76" s="1504">
        <v>1</v>
      </c>
      <c r="AX76" s="1346"/>
      <c r="AY76" s="1346"/>
      <c r="AZ76" s="1346"/>
      <c r="BA76" s="1393"/>
      <c r="BB76" s="1346"/>
      <c r="BC76" s="1346"/>
      <c r="BD76" s="1346"/>
      <c r="BE76" s="1346"/>
      <c r="BF76" s="1346"/>
      <c r="BG76" s="1346"/>
      <c r="BH76" s="1346"/>
      <c r="BI76" s="1504"/>
      <c r="BJ76" s="1389"/>
      <c r="BK76" s="1346"/>
      <c r="BL76" s="1346"/>
      <c r="BM76" s="1346"/>
      <c r="BN76" s="1346"/>
      <c r="BO76" s="1346"/>
      <c r="BP76" s="1346"/>
      <c r="BQ76" s="1346"/>
      <c r="BR76" s="1346"/>
      <c r="BS76" s="1346"/>
      <c r="BT76" s="1393"/>
      <c r="BU76" s="1391"/>
      <c r="BV76" s="1346"/>
      <c r="BW76" s="1346"/>
      <c r="BX76" s="1346"/>
      <c r="BY76" s="1346"/>
      <c r="BZ76" s="1346"/>
      <c r="CA76" s="1346"/>
      <c r="CB76" s="1346"/>
      <c r="CC76" s="1346"/>
      <c r="CD76" s="1346"/>
      <c r="CE76" s="1346"/>
      <c r="CF76" s="1346"/>
      <c r="CG76" s="1346"/>
      <c r="CH76" s="1346"/>
      <c r="CI76" s="1346"/>
      <c r="CJ76" s="1391"/>
      <c r="CK76" s="1346"/>
      <c r="CL76" s="1346"/>
      <c r="CM76" s="1392"/>
      <c r="CN76" s="1504"/>
      <c r="CO76" s="1346"/>
      <c r="CP76" s="1346">
        <v>1</v>
      </c>
      <c r="CQ76" s="1346">
        <v>1</v>
      </c>
      <c r="CR76" s="1346">
        <v>1</v>
      </c>
      <c r="CS76" s="1346"/>
      <c r="CT76" s="1346"/>
      <c r="CU76" s="1346"/>
      <c r="CV76" s="1504"/>
      <c r="CW76" s="1346"/>
      <c r="CX76" s="1346"/>
      <c r="CY76" s="1346"/>
      <c r="CZ76" s="1346"/>
      <c r="DA76" s="1504"/>
      <c r="DB76" s="1391"/>
      <c r="DC76" s="1346"/>
      <c r="DD76" s="1346"/>
      <c r="DE76" s="1346"/>
      <c r="DF76" s="1346"/>
      <c r="DG76" s="1346"/>
      <c r="DH76" s="1346"/>
      <c r="DI76" s="1392"/>
      <c r="DJ76" s="1392"/>
      <c r="DK76" s="1392"/>
      <c r="DL76" s="1392"/>
      <c r="DM76" s="1392"/>
      <c r="DN76" s="1392"/>
      <c r="DO76" s="1393"/>
      <c r="DP76" s="1391"/>
      <c r="DQ76" s="1346"/>
      <c r="DR76" s="1346"/>
      <c r="DS76" s="1346"/>
      <c r="DT76" s="1346"/>
      <c r="DU76" s="1346"/>
      <c r="DV76" s="1346"/>
      <c r="DW76" s="1346"/>
      <c r="DX76" s="1346"/>
      <c r="DY76" s="1346"/>
      <c r="DZ76" s="1346"/>
      <c r="EA76" s="1346"/>
      <c r="EB76" s="1391"/>
      <c r="EC76" s="1389"/>
      <c r="ED76" s="1346"/>
      <c r="EE76" s="1504">
        <v>1</v>
      </c>
      <c r="EF76" s="1346"/>
      <c r="EG76" s="1346"/>
      <c r="EH76" s="1346"/>
      <c r="EI76" s="1392"/>
      <c r="EJ76" s="1346"/>
      <c r="EK76" s="1346"/>
      <c r="EL76" s="1392"/>
      <c r="EM76" s="1346"/>
      <c r="EN76" s="1346"/>
      <c r="EO76" s="1504"/>
      <c r="EP76" s="1346"/>
      <c r="EQ76" s="1572">
        <v>1</v>
      </c>
      <c r="ER76" s="1346"/>
      <c r="ES76" s="1392"/>
      <c r="ET76" s="1392"/>
      <c r="EU76" s="1392"/>
      <c r="EV76" s="1346"/>
      <c r="EW76" s="1346"/>
      <c r="EX76" s="1346"/>
      <c r="EY76" s="218">
        <f t="shared" si="17"/>
        <v>0</v>
      </c>
      <c r="EZ76" s="396">
        <f t="shared" si="18"/>
        <v>0</v>
      </c>
      <c r="FA76" s="396">
        <f t="shared" si="19"/>
        <v>2</v>
      </c>
      <c r="FB76" s="396">
        <f t="shared" si="20"/>
        <v>2</v>
      </c>
      <c r="FC76" s="396"/>
      <c r="FD76" s="396">
        <f t="shared" si="21"/>
        <v>3</v>
      </c>
      <c r="FE76" s="1291">
        <f t="shared" ref="FE76:FE129" si="22">SUM(EY76+EZ76+FA76+FC76+FD76)</f>
        <v>5</v>
      </c>
      <c r="FF76" s="1347" t="str">
        <f t="shared" ref="FF76:FF129" si="23">IF(FE76=0,1,"")</f>
        <v/>
      </c>
      <c r="FG76" s="1347">
        <f t="shared" ref="FG76:FG129" si="24">IF((FE76&gt;0)*AND(FE76&lt;6),1,"")</f>
        <v>1</v>
      </c>
      <c r="FH76" s="1347" t="str">
        <f t="shared" ref="FH76:FH129" si="25">IF((FE76&gt;5)*AND(FE76&lt;11),1,"")</f>
        <v/>
      </c>
      <c r="FI76" s="1347" t="str">
        <f t="shared" ref="FI76:FI129" si="26">IF((FE76&gt;10)*AND(FE76&lt;21),1,"")</f>
        <v/>
      </c>
      <c r="FJ76" s="1347" t="str">
        <f t="shared" ref="FJ76:FJ129" si="27">IF((FE76&gt;20)*AND(FE76&lt;31),1,"")</f>
        <v/>
      </c>
      <c r="FK76" s="1347" t="str">
        <f t="shared" ref="FK76:FK129" si="28">IF((FE76&gt;30)*AND(FE76&lt;41),1,"")</f>
        <v/>
      </c>
      <c r="FL76" s="1347" t="str">
        <f t="shared" ref="FL76:FL129" si="29">IF((FE76&gt;40)*AND(FE76&lt;51),1,"")</f>
        <v/>
      </c>
      <c r="FM76" s="1347" t="str">
        <f t="shared" ref="FM76:FM129" si="30">IF((FE76&gt;50)*AND(FE76&lt;61),1,"")</f>
        <v/>
      </c>
      <c r="FN76" s="1347" t="str">
        <f t="shared" ref="FN76:FN129" si="31">IF((FE76&gt;60)*AND(FE76&lt;71),1,"")</f>
        <v/>
      </c>
      <c r="FO76" s="1347" t="str">
        <f t="shared" ref="FO76:FO129" si="32">IF((FE76&gt;70)*AND(FE76&lt;81),1,"")</f>
        <v/>
      </c>
      <c r="FP76" s="1347" t="str">
        <f t="shared" ref="FP76:FP129" si="33">IF((FE76&gt;80)*AND(FE76&lt;91),1,"")</f>
        <v/>
      </c>
    </row>
    <row r="77" spans="1:172" ht="16.5" thickBot="1" x14ac:dyDescent="0.3">
      <c r="A77" s="1338">
        <v>73</v>
      </c>
      <c r="B77" s="1152" t="s">
        <v>824</v>
      </c>
      <c r="C77" s="1288"/>
      <c r="D77" s="1288"/>
      <c r="E77" s="1288"/>
      <c r="F77" s="1346"/>
      <c r="G77" s="1400"/>
      <c r="H77" s="1346"/>
      <c r="I77" s="1346"/>
      <c r="J77" s="1346"/>
      <c r="K77" s="1346"/>
      <c r="L77" s="1346"/>
      <c r="M77" s="1346"/>
      <c r="N77" s="1346"/>
      <c r="O77" s="1346"/>
      <c r="P77" s="1393"/>
      <c r="Q77" s="1400"/>
      <c r="R77" s="1346"/>
      <c r="S77" s="1399"/>
      <c r="T77" s="1400"/>
      <c r="U77" s="1399"/>
      <c r="V77" s="1346"/>
      <c r="W77" s="1399"/>
      <c r="X77" s="1346"/>
      <c r="Y77" s="1346"/>
      <c r="Z77" s="1346"/>
      <c r="AA77" s="1346"/>
      <c r="AB77" s="1346"/>
      <c r="AC77" s="1392"/>
      <c r="AD77" s="1392"/>
      <c r="AE77" s="1393"/>
      <c r="AF77" s="1391"/>
      <c r="AG77" s="1346"/>
      <c r="AH77" s="1346"/>
      <c r="AI77" s="1346"/>
      <c r="AJ77" s="1346"/>
      <c r="AK77" s="1346"/>
      <c r="AL77" s="1346"/>
      <c r="AM77" s="1392"/>
      <c r="AN77" s="1392"/>
      <c r="AO77" s="1392"/>
      <c r="AP77" s="1392"/>
      <c r="AQ77" s="1392"/>
      <c r="AR77" s="1393">
        <v>1</v>
      </c>
      <c r="AS77" s="1346"/>
      <c r="AT77" s="1389"/>
      <c r="AU77" s="1346"/>
      <c r="AV77" s="1346"/>
      <c r="AW77" s="1504">
        <v>1</v>
      </c>
      <c r="AX77" s="1346"/>
      <c r="AY77" s="1346"/>
      <c r="AZ77" s="1346"/>
      <c r="BA77" s="1393"/>
      <c r="BB77" s="1346"/>
      <c r="BC77" s="1346"/>
      <c r="BD77" s="1346"/>
      <c r="BE77" s="1346"/>
      <c r="BF77" s="1346"/>
      <c r="BG77" s="1346"/>
      <c r="BH77" s="1346"/>
      <c r="BI77" s="1504"/>
      <c r="BJ77" s="1389"/>
      <c r="BK77" s="1346"/>
      <c r="BL77" s="1346"/>
      <c r="BM77" s="1346"/>
      <c r="BN77" s="1346"/>
      <c r="BO77" s="1346"/>
      <c r="BP77" s="1346"/>
      <c r="BQ77" s="1346"/>
      <c r="BR77" s="1346"/>
      <c r="BS77" s="1346"/>
      <c r="BT77" s="1393"/>
      <c r="BU77" s="1391"/>
      <c r="BV77" s="1346"/>
      <c r="BW77" s="1346"/>
      <c r="BX77" s="1346"/>
      <c r="BY77" s="1346"/>
      <c r="BZ77" s="1346"/>
      <c r="CA77" s="1346"/>
      <c r="CB77" s="1346"/>
      <c r="CC77" s="1346"/>
      <c r="CD77" s="1346"/>
      <c r="CE77" s="1346"/>
      <c r="CF77" s="1346"/>
      <c r="CG77" s="1346"/>
      <c r="CH77" s="1346"/>
      <c r="CI77" s="1346"/>
      <c r="CJ77" s="1391"/>
      <c r="CK77" s="1346"/>
      <c r="CL77" s="1346"/>
      <c r="CM77" s="1392"/>
      <c r="CN77" s="1504"/>
      <c r="CO77" s="1346"/>
      <c r="CP77" s="1346">
        <v>1</v>
      </c>
      <c r="CQ77" s="1346">
        <v>1</v>
      </c>
      <c r="CR77" s="1346">
        <v>1</v>
      </c>
      <c r="CS77" s="1346"/>
      <c r="CT77" s="1346"/>
      <c r="CU77" s="1346"/>
      <c r="CV77" s="1504"/>
      <c r="CW77" s="1346"/>
      <c r="CX77" s="1346"/>
      <c r="CY77" s="1346"/>
      <c r="CZ77" s="1346"/>
      <c r="DA77" s="1504"/>
      <c r="DB77" s="1391"/>
      <c r="DC77" s="1346"/>
      <c r="DD77" s="1346"/>
      <c r="DE77" s="1346"/>
      <c r="DF77" s="1346"/>
      <c r="DG77" s="1346"/>
      <c r="DH77" s="1346"/>
      <c r="DI77" s="1392"/>
      <c r="DJ77" s="1392"/>
      <c r="DK77" s="1392"/>
      <c r="DL77" s="1392"/>
      <c r="DM77" s="1392"/>
      <c r="DN77" s="1392"/>
      <c r="DO77" s="1393"/>
      <c r="DP77" s="1391"/>
      <c r="DQ77" s="1346"/>
      <c r="DR77" s="1346"/>
      <c r="DS77" s="1346"/>
      <c r="DT77" s="1346"/>
      <c r="DU77" s="1346"/>
      <c r="DV77" s="1346"/>
      <c r="DW77" s="1346"/>
      <c r="DX77" s="1346"/>
      <c r="DY77" s="1346"/>
      <c r="DZ77" s="1346"/>
      <c r="EA77" s="1346"/>
      <c r="EB77" s="1391"/>
      <c r="EC77" s="1389"/>
      <c r="ED77" s="1346"/>
      <c r="EE77" s="1504">
        <v>1</v>
      </c>
      <c r="EF77" s="1346"/>
      <c r="EG77" s="1346"/>
      <c r="EH77" s="1346"/>
      <c r="EI77" s="1346"/>
      <c r="EJ77" s="1346"/>
      <c r="EK77" s="1346"/>
      <c r="EL77" s="1392"/>
      <c r="EM77" s="1346"/>
      <c r="EN77" s="1346"/>
      <c r="EO77" s="1504"/>
      <c r="EP77" s="1346"/>
      <c r="EQ77" s="1346">
        <v>1</v>
      </c>
      <c r="ER77" s="1346"/>
      <c r="ES77" s="1392"/>
      <c r="ET77" s="1392"/>
      <c r="EU77" s="1392"/>
      <c r="EV77" s="1346"/>
      <c r="EW77" s="1346"/>
      <c r="EX77" s="1346"/>
      <c r="EY77" s="218">
        <f t="shared" si="17"/>
        <v>0</v>
      </c>
      <c r="EZ77" s="396">
        <f t="shared" si="18"/>
        <v>0</v>
      </c>
      <c r="FA77" s="396">
        <f t="shared" si="19"/>
        <v>2</v>
      </c>
      <c r="FB77" s="396">
        <f t="shared" si="20"/>
        <v>2</v>
      </c>
      <c r="FC77" s="396"/>
      <c r="FD77" s="396">
        <f t="shared" si="21"/>
        <v>3</v>
      </c>
      <c r="FE77" s="1291">
        <f t="shared" si="22"/>
        <v>5</v>
      </c>
      <c r="FF77" s="1347" t="str">
        <f t="shared" si="23"/>
        <v/>
      </c>
      <c r="FG77" s="1347">
        <f t="shared" si="24"/>
        <v>1</v>
      </c>
      <c r="FH77" s="1347" t="str">
        <f t="shared" si="25"/>
        <v/>
      </c>
      <c r="FI77" s="1347" t="str">
        <f t="shared" si="26"/>
        <v/>
      </c>
      <c r="FJ77" s="1347" t="str">
        <f t="shared" si="27"/>
        <v/>
      </c>
      <c r="FK77" s="1347" t="str">
        <f t="shared" si="28"/>
        <v/>
      </c>
      <c r="FL77" s="1347" t="str">
        <f t="shared" si="29"/>
        <v/>
      </c>
      <c r="FM77" s="1347" t="str">
        <f t="shared" si="30"/>
        <v/>
      </c>
      <c r="FN77" s="1347" t="str">
        <f t="shared" si="31"/>
        <v/>
      </c>
      <c r="FO77" s="1347" t="str">
        <f t="shared" si="32"/>
        <v/>
      </c>
      <c r="FP77" s="1347" t="str">
        <f t="shared" si="33"/>
        <v/>
      </c>
    </row>
    <row r="78" spans="1:172" ht="16.5" thickBot="1" x14ac:dyDescent="0.3">
      <c r="A78" s="1338">
        <v>74</v>
      </c>
      <c r="B78" s="1152" t="s">
        <v>1824</v>
      </c>
      <c r="C78" s="1288">
        <v>1</v>
      </c>
      <c r="D78" s="1288"/>
      <c r="E78" s="1288"/>
      <c r="F78" s="1346">
        <v>1</v>
      </c>
      <c r="G78" s="1400"/>
      <c r="H78" s="1346"/>
      <c r="I78" s="1346"/>
      <c r="J78" s="1346">
        <v>1</v>
      </c>
      <c r="K78" s="1346"/>
      <c r="L78" s="1346">
        <v>1</v>
      </c>
      <c r="M78" s="1346"/>
      <c r="N78" s="1346"/>
      <c r="O78" s="1346"/>
      <c r="P78" s="1393"/>
      <c r="Q78" s="1400"/>
      <c r="R78" s="1346"/>
      <c r="S78" s="1399"/>
      <c r="T78" s="1400">
        <v>1</v>
      </c>
      <c r="U78" s="1399"/>
      <c r="V78" s="1346"/>
      <c r="W78" s="1399">
        <v>1</v>
      </c>
      <c r="X78" s="1346"/>
      <c r="Y78" s="1346">
        <v>1</v>
      </c>
      <c r="Z78" s="1346"/>
      <c r="AA78" s="1346"/>
      <c r="AB78" s="1346"/>
      <c r="AC78" s="1392"/>
      <c r="AD78" s="1392"/>
      <c r="AE78" s="1393"/>
      <c r="AF78" s="1391"/>
      <c r="AG78" s="1346"/>
      <c r="AH78" s="1346"/>
      <c r="AI78" s="1346"/>
      <c r="AJ78" s="1346"/>
      <c r="AK78" s="1346"/>
      <c r="AL78" s="1346"/>
      <c r="AM78" s="1392"/>
      <c r="AN78" s="1392"/>
      <c r="AO78" s="1392">
        <v>1</v>
      </c>
      <c r="AP78" s="1392"/>
      <c r="AQ78" s="1392"/>
      <c r="AR78" s="1393"/>
      <c r="AS78" s="1346"/>
      <c r="AT78" s="1389">
        <v>1</v>
      </c>
      <c r="AU78" s="1346"/>
      <c r="AV78" s="1346"/>
      <c r="AW78" s="1504">
        <v>1</v>
      </c>
      <c r="AX78" s="1346"/>
      <c r="AY78" s="1346"/>
      <c r="AZ78" s="1346"/>
      <c r="BA78" s="1393"/>
      <c r="BB78" s="1346">
        <v>1</v>
      </c>
      <c r="BC78" s="1346"/>
      <c r="BD78" s="1346">
        <v>1</v>
      </c>
      <c r="BE78" s="1346"/>
      <c r="BF78" s="1346"/>
      <c r="BG78" s="1346"/>
      <c r="BH78" s="1346"/>
      <c r="BI78" s="1504"/>
      <c r="BJ78" s="1389">
        <v>1</v>
      </c>
      <c r="BK78" s="1346"/>
      <c r="BL78" s="1346"/>
      <c r="BM78" s="1346"/>
      <c r="BN78" s="1346"/>
      <c r="BO78" s="1346"/>
      <c r="BP78" s="1346"/>
      <c r="BQ78" s="1346">
        <v>1</v>
      </c>
      <c r="BR78" s="1346">
        <v>1</v>
      </c>
      <c r="BS78" s="1346">
        <v>1</v>
      </c>
      <c r="BT78" s="1393">
        <v>1</v>
      </c>
      <c r="BU78" s="1391">
        <v>1</v>
      </c>
      <c r="BV78" s="1346">
        <v>1</v>
      </c>
      <c r="BW78" s="1346"/>
      <c r="BX78" s="1346"/>
      <c r="BY78" s="1346"/>
      <c r="BZ78" s="1346"/>
      <c r="CA78" s="1346"/>
      <c r="CB78" s="1346">
        <v>1</v>
      </c>
      <c r="CC78" s="1346"/>
      <c r="CD78" s="1346"/>
      <c r="CE78" s="1346"/>
      <c r="CF78" s="1346"/>
      <c r="CG78" s="1346"/>
      <c r="CH78" s="1394">
        <v>1</v>
      </c>
      <c r="CI78" s="1346"/>
      <c r="CJ78" s="1391"/>
      <c r="CK78" s="1346"/>
      <c r="CL78" s="1346"/>
      <c r="CM78" s="1392"/>
      <c r="CN78" s="1504"/>
      <c r="CO78" s="1415">
        <v>1</v>
      </c>
      <c r="CP78" s="1346"/>
      <c r="CQ78" s="1346"/>
      <c r="CR78" s="1346"/>
      <c r="CS78" s="1346"/>
      <c r="CT78" s="1346"/>
      <c r="CU78" s="1346">
        <v>1</v>
      </c>
      <c r="CV78" s="1504">
        <v>1</v>
      </c>
      <c r="CW78" s="1346"/>
      <c r="CX78" s="1346"/>
      <c r="CY78" s="1346"/>
      <c r="CZ78" s="1346"/>
      <c r="DA78" s="1504"/>
      <c r="DB78" s="1391"/>
      <c r="DC78" s="1346"/>
      <c r="DD78" s="1346">
        <v>1</v>
      </c>
      <c r="DE78" s="1346"/>
      <c r="DF78" s="1346"/>
      <c r="DG78" s="1346"/>
      <c r="DH78" s="1346"/>
      <c r="DI78" s="1392">
        <v>1</v>
      </c>
      <c r="DJ78" s="1392"/>
      <c r="DK78" s="1392"/>
      <c r="DL78" s="1392"/>
      <c r="DM78" s="1392"/>
      <c r="DN78" s="1392"/>
      <c r="DO78" s="1393"/>
      <c r="DP78" s="1391"/>
      <c r="DQ78" s="1346"/>
      <c r="DR78" s="1346"/>
      <c r="DS78" s="1346"/>
      <c r="DT78" s="1346"/>
      <c r="DU78" s="1346"/>
      <c r="DV78" s="1346">
        <v>1</v>
      </c>
      <c r="DW78" s="1346">
        <v>1</v>
      </c>
      <c r="DX78" s="1346"/>
      <c r="DY78" s="1346"/>
      <c r="DZ78" s="1346"/>
      <c r="EA78" s="1346">
        <v>1</v>
      </c>
      <c r="EB78" s="1391"/>
      <c r="EC78" s="1389"/>
      <c r="ED78" s="1346">
        <v>1</v>
      </c>
      <c r="EE78" s="1504">
        <v>1</v>
      </c>
      <c r="EF78" s="1346"/>
      <c r="EG78" s="1346"/>
      <c r="EH78" s="1346"/>
      <c r="EI78" s="1346"/>
      <c r="EJ78" s="1346"/>
      <c r="EK78" s="1346"/>
      <c r="EL78" s="1392"/>
      <c r="EM78" s="1346"/>
      <c r="EN78" s="1346"/>
      <c r="EO78" s="1504"/>
      <c r="EP78" s="1346"/>
      <c r="EQ78" s="1346">
        <v>1</v>
      </c>
      <c r="ER78" s="1346"/>
      <c r="ES78" s="1392"/>
      <c r="ET78" s="1392"/>
      <c r="EU78" s="1392"/>
      <c r="EV78" s="1346"/>
      <c r="EW78" s="1346"/>
      <c r="EX78" s="1346"/>
      <c r="EY78" s="218">
        <f t="shared" si="17"/>
        <v>0</v>
      </c>
      <c r="EZ78" s="396">
        <f t="shared" si="18"/>
        <v>11</v>
      </c>
      <c r="FA78" s="396">
        <f t="shared" si="19"/>
        <v>11</v>
      </c>
      <c r="FB78" s="396">
        <f t="shared" si="20"/>
        <v>4</v>
      </c>
      <c r="FC78" s="396"/>
      <c r="FD78" s="396">
        <f t="shared" si="21"/>
        <v>6</v>
      </c>
      <c r="FE78" s="1291">
        <f t="shared" si="22"/>
        <v>28</v>
      </c>
      <c r="FF78" s="1347" t="str">
        <f t="shared" si="23"/>
        <v/>
      </c>
      <c r="FG78" s="1347" t="str">
        <f t="shared" si="24"/>
        <v/>
      </c>
      <c r="FH78" s="1347" t="str">
        <f t="shared" si="25"/>
        <v/>
      </c>
      <c r="FI78" s="1347" t="str">
        <f t="shared" si="26"/>
        <v/>
      </c>
      <c r="FJ78" s="1347">
        <f t="shared" si="27"/>
        <v>1</v>
      </c>
      <c r="FK78" s="1347" t="str">
        <f t="shared" si="28"/>
        <v/>
      </c>
      <c r="FL78" s="1347" t="str">
        <f t="shared" si="29"/>
        <v/>
      </c>
      <c r="FM78" s="1347" t="str">
        <f t="shared" si="30"/>
        <v/>
      </c>
      <c r="FN78" s="1347" t="str">
        <f t="shared" si="31"/>
        <v/>
      </c>
      <c r="FO78" s="1347" t="str">
        <f t="shared" si="32"/>
        <v/>
      </c>
      <c r="FP78" s="1347" t="str">
        <f t="shared" si="33"/>
        <v/>
      </c>
    </row>
    <row r="79" spans="1:172" ht="16.5" thickBot="1" x14ac:dyDescent="0.3">
      <c r="A79" s="1338">
        <v>75</v>
      </c>
      <c r="B79" s="1343" t="s">
        <v>1924</v>
      </c>
      <c r="C79" s="1288">
        <v>1</v>
      </c>
      <c r="D79" s="1288"/>
      <c r="E79" s="1288"/>
      <c r="F79" s="1346"/>
      <c r="G79" s="1400"/>
      <c r="H79" s="1346">
        <v>1</v>
      </c>
      <c r="I79" s="1346"/>
      <c r="J79" s="1346"/>
      <c r="K79" s="1346"/>
      <c r="L79" s="1346"/>
      <c r="M79" s="1346"/>
      <c r="N79" s="1346"/>
      <c r="O79" s="1346"/>
      <c r="P79" s="1393"/>
      <c r="Q79" s="1400"/>
      <c r="R79" s="1346"/>
      <c r="S79" s="1399"/>
      <c r="T79" s="1400"/>
      <c r="U79" s="1399"/>
      <c r="V79" s="1346"/>
      <c r="W79" s="1399">
        <v>1</v>
      </c>
      <c r="X79" s="1346"/>
      <c r="Y79" s="1346"/>
      <c r="Z79" s="1346"/>
      <c r="AA79" s="1346"/>
      <c r="AB79" s="1346"/>
      <c r="AC79" s="1392"/>
      <c r="AD79" s="1392"/>
      <c r="AE79" s="1393"/>
      <c r="AF79" s="1391"/>
      <c r="AG79" s="1346"/>
      <c r="AH79" s="1346"/>
      <c r="AI79" s="1346"/>
      <c r="AJ79" s="1346"/>
      <c r="AK79" s="1346"/>
      <c r="AL79" s="1346"/>
      <c r="AM79" s="1392"/>
      <c r="AN79" s="1392"/>
      <c r="AO79" s="1392"/>
      <c r="AP79" s="1392"/>
      <c r="AQ79" s="1392"/>
      <c r="AR79" s="1393"/>
      <c r="AS79" s="1346"/>
      <c r="AT79" s="1389"/>
      <c r="AU79" s="1346"/>
      <c r="AV79" s="1346"/>
      <c r="AW79" s="1504"/>
      <c r="AX79" s="1346"/>
      <c r="AY79" s="1346"/>
      <c r="AZ79" s="1346"/>
      <c r="BA79" s="1393"/>
      <c r="BB79" s="1346"/>
      <c r="BC79" s="1346"/>
      <c r="BD79" s="1346"/>
      <c r="BE79" s="1346"/>
      <c r="BF79" s="1346"/>
      <c r="BG79" s="1346"/>
      <c r="BH79" s="1346"/>
      <c r="BI79" s="1504">
        <v>1</v>
      </c>
      <c r="BJ79" s="1389"/>
      <c r="BK79" s="1346"/>
      <c r="BL79" s="1346"/>
      <c r="BM79" s="1346"/>
      <c r="BN79" s="1346"/>
      <c r="BO79" s="1346"/>
      <c r="BP79" s="1346"/>
      <c r="BQ79" s="1346"/>
      <c r="BR79" s="1346"/>
      <c r="BS79" s="1346"/>
      <c r="BT79" s="1393"/>
      <c r="BU79" s="1391"/>
      <c r="BV79" s="1346"/>
      <c r="BW79" s="1346"/>
      <c r="BX79" s="1346"/>
      <c r="BY79" s="1346"/>
      <c r="BZ79" s="1346"/>
      <c r="CA79" s="1346"/>
      <c r="CB79" s="1346"/>
      <c r="CC79" s="1346"/>
      <c r="CD79" s="1346"/>
      <c r="CE79" s="1346"/>
      <c r="CF79" s="1346"/>
      <c r="CG79" s="1346"/>
      <c r="CH79" s="1394"/>
      <c r="CI79" s="1346"/>
      <c r="CJ79" s="1391"/>
      <c r="CK79" s="1346"/>
      <c r="CL79" s="1346"/>
      <c r="CM79" s="1392"/>
      <c r="CN79" s="1504"/>
      <c r="CO79" s="1346"/>
      <c r="CP79" s="1346"/>
      <c r="CQ79" s="1346"/>
      <c r="CR79" s="1346"/>
      <c r="CS79" s="1346"/>
      <c r="CT79" s="1346"/>
      <c r="CU79" s="1346"/>
      <c r="CV79" s="1504"/>
      <c r="CW79" s="1346"/>
      <c r="CX79" s="1346"/>
      <c r="CY79" s="1346"/>
      <c r="CZ79" s="1346"/>
      <c r="DA79" s="1504"/>
      <c r="DB79" s="1391"/>
      <c r="DC79" s="1346"/>
      <c r="DD79" s="1346"/>
      <c r="DE79" s="1346"/>
      <c r="DF79" s="1346"/>
      <c r="DG79" s="1346"/>
      <c r="DH79" s="1346"/>
      <c r="DI79" s="1392"/>
      <c r="DJ79" s="1392"/>
      <c r="DK79" s="1392"/>
      <c r="DL79" s="1392"/>
      <c r="DM79" s="1392"/>
      <c r="DN79" s="1392"/>
      <c r="DO79" s="1393"/>
      <c r="DP79" s="1391"/>
      <c r="DQ79" s="1346"/>
      <c r="DR79" s="1346"/>
      <c r="DS79" s="1346"/>
      <c r="DT79" s="1346"/>
      <c r="DU79" s="1346"/>
      <c r="DV79" s="1346"/>
      <c r="DW79" s="1346"/>
      <c r="DX79" s="1346"/>
      <c r="DY79" s="1346"/>
      <c r="DZ79" s="1346"/>
      <c r="EA79" s="1346"/>
      <c r="EB79" s="1391"/>
      <c r="EC79" s="1389"/>
      <c r="ED79" s="1346"/>
      <c r="EE79" s="1504"/>
      <c r="EF79" s="1346"/>
      <c r="EG79" s="1346"/>
      <c r="EH79" s="1346"/>
      <c r="EI79" s="1346"/>
      <c r="EJ79" s="1346"/>
      <c r="EK79" s="1346"/>
      <c r="EL79" s="1392"/>
      <c r="EM79" s="1346"/>
      <c r="EN79" s="1346"/>
      <c r="EO79" s="1504"/>
      <c r="EP79" s="1346"/>
      <c r="EQ79" s="1346"/>
      <c r="ER79" s="1346"/>
      <c r="ES79" s="1392"/>
      <c r="ET79" s="1392"/>
      <c r="EU79" s="1392"/>
      <c r="EV79" s="1346"/>
      <c r="EW79" s="1346"/>
      <c r="EX79" s="1346"/>
      <c r="EY79" s="218">
        <f t="shared" si="17"/>
        <v>1</v>
      </c>
      <c r="EZ79" s="396">
        <f t="shared" si="18"/>
        <v>0</v>
      </c>
      <c r="FA79" s="396">
        <f t="shared" si="19"/>
        <v>2</v>
      </c>
      <c r="FB79" s="396">
        <f t="shared" si="20"/>
        <v>1</v>
      </c>
      <c r="FC79" s="396"/>
      <c r="FD79" s="396">
        <f t="shared" si="21"/>
        <v>0</v>
      </c>
      <c r="FE79" s="1291">
        <f t="shared" si="22"/>
        <v>3</v>
      </c>
      <c r="FF79" s="1347" t="str">
        <f t="shared" si="23"/>
        <v/>
      </c>
      <c r="FG79" s="1347">
        <f t="shared" si="24"/>
        <v>1</v>
      </c>
      <c r="FH79" s="1347" t="str">
        <f t="shared" si="25"/>
        <v/>
      </c>
      <c r="FI79" s="1347" t="str">
        <f t="shared" si="26"/>
        <v/>
      </c>
      <c r="FJ79" s="1347" t="str">
        <f t="shared" si="27"/>
        <v/>
      </c>
      <c r="FK79" s="1347" t="str">
        <f t="shared" si="28"/>
        <v/>
      </c>
      <c r="FL79" s="1347" t="str">
        <f t="shared" si="29"/>
        <v/>
      </c>
      <c r="FM79" s="1347" t="str">
        <f t="shared" si="30"/>
        <v/>
      </c>
      <c r="FN79" s="1347" t="str">
        <f t="shared" si="31"/>
        <v/>
      </c>
      <c r="FO79" s="1347" t="str">
        <f t="shared" si="32"/>
        <v/>
      </c>
      <c r="FP79" s="1347" t="str">
        <f t="shared" si="33"/>
        <v/>
      </c>
    </row>
    <row r="80" spans="1:172" ht="16.5" thickBot="1" x14ac:dyDescent="0.3">
      <c r="A80" s="1338">
        <v>76</v>
      </c>
      <c r="B80" s="1343" t="s">
        <v>1925</v>
      </c>
      <c r="C80" s="1288">
        <v>1</v>
      </c>
      <c r="D80" s="1288"/>
      <c r="E80" s="1288"/>
      <c r="F80" s="1346"/>
      <c r="G80" s="1400"/>
      <c r="H80" s="1346">
        <v>1</v>
      </c>
      <c r="I80" s="1346"/>
      <c r="J80" s="1346"/>
      <c r="K80" s="1346"/>
      <c r="L80" s="1346"/>
      <c r="M80" s="1346"/>
      <c r="N80" s="1346"/>
      <c r="O80" s="1346"/>
      <c r="P80" s="1393"/>
      <c r="Q80" s="1400"/>
      <c r="R80" s="1346"/>
      <c r="S80" s="1399"/>
      <c r="T80" s="1400"/>
      <c r="U80" s="1399"/>
      <c r="V80" s="1346"/>
      <c r="W80" s="1390">
        <v>1</v>
      </c>
      <c r="X80" s="1346"/>
      <c r="Y80" s="1346"/>
      <c r="Z80" s="1346"/>
      <c r="AA80" s="1346"/>
      <c r="AB80" s="1346"/>
      <c r="AC80" s="1392"/>
      <c r="AD80" s="1392"/>
      <c r="AE80" s="1393"/>
      <c r="AF80" s="1391"/>
      <c r="AG80" s="1346"/>
      <c r="AH80" s="1346"/>
      <c r="AI80" s="1346"/>
      <c r="AJ80" s="1346"/>
      <c r="AK80" s="1346"/>
      <c r="AL80" s="1346"/>
      <c r="AM80" s="1392"/>
      <c r="AN80" s="1392"/>
      <c r="AO80" s="1392"/>
      <c r="AP80" s="1392"/>
      <c r="AQ80" s="1392"/>
      <c r="AR80" s="1393"/>
      <c r="AS80" s="1346"/>
      <c r="AT80" s="1389"/>
      <c r="AU80" s="1346"/>
      <c r="AV80" s="1346"/>
      <c r="AW80" s="1504"/>
      <c r="AX80" s="1346"/>
      <c r="AY80" s="1346"/>
      <c r="AZ80" s="1346"/>
      <c r="BA80" s="1393"/>
      <c r="BB80" s="1346"/>
      <c r="BC80" s="1346"/>
      <c r="BD80" s="1346"/>
      <c r="BE80" s="1346"/>
      <c r="BF80" s="1346"/>
      <c r="BG80" s="1346"/>
      <c r="BH80" s="1346"/>
      <c r="BI80" s="1504">
        <v>1</v>
      </c>
      <c r="BJ80" s="1389"/>
      <c r="BK80" s="1346"/>
      <c r="BL80" s="1346"/>
      <c r="BM80" s="1346"/>
      <c r="BN80" s="1346"/>
      <c r="BO80" s="1346"/>
      <c r="BP80" s="1346"/>
      <c r="BQ80" s="1346"/>
      <c r="BR80" s="1346"/>
      <c r="BS80" s="1346"/>
      <c r="BT80" s="1393"/>
      <c r="BU80" s="1391"/>
      <c r="BV80" s="1346"/>
      <c r="BW80" s="1346"/>
      <c r="BX80" s="1346"/>
      <c r="BY80" s="1346"/>
      <c r="BZ80" s="1346"/>
      <c r="CA80" s="1346"/>
      <c r="CB80" s="1346"/>
      <c r="CC80" s="1346"/>
      <c r="CD80" s="1346"/>
      <c r="CE80" s="1346"/>
      <c r="CF80" s="1346"/>
      <c r="CG80" s="1346"/>
      <c r="CH80" s="1394"/>
      <c r="CI80" s="1346"/>
      <c r="CJ80" s="1391"/>
      <c r="CK80" s="1346"/>
      <c r="CL80" s="1346"/>
      <c r="CM80" s="1392"/>
      <c r="CN80" s="1504"/>
      <c r="CO80" s="1346"/>
      <c r="CP80" s="1346"/>
      <c r="CQ80" s="1346"/>
      <c r="CR80" s="1346"/>
      <c r="CS80" s="1346"/>
      <c r="CT80" s="1346"/>
      <c r="CU80" s="1346"/>
      <c r="CV80" s="1504"/>
      <c r="CW80" s="1346"/>
      <c r="CX80" s="1346"/>
      <c r="CY80" s="1346"/>
      <c r="CZ80" s="1346"/>
      <c r="DA80" s="1504"/>
      <c r="DB80" s="1391"/>
      <c r="DC80" s="1346"/>
      <c r="DD80" s="1346"/>
      <c r="DE80" s="1346"/>
      <c r="DF80" s="1346"/>
      <c r="DG80" s="1346"/>
      <c r="DH80" s="1346"/>
      <c r="DI80" s="1392"/>
      <c r="DJ80" s="1392"/>
      <c r="DK80" s="1392"/>
      <c r="DL80" s="1392"/>
      <c r="DM80" s="1392"/>
      <c r="DN80" s="1392"/>
      <c r="DO80" s="1393"/>
      <c r="DP80" s="1391"/>
      <c r="DQ80" s="1346"/>
      <c r="DR80" s="1346"/>
      <c r="DS80" s="1346"/>
      <c r="DT80" s="1346"/>
      <c r="DU80" s="1346"/>
      <c r="DV80" s="1346"/>
      <c r="DW80" s="1346"/>
      <c r="DX80" s="1346"/>
      <c r="DY80" s="1346"/>
      <c r="DZ80" s="1346"/>
      <c r="EA80" s="1346"/>
      <c r="EB80" s="1391"/>
      <c r="EC80" s="1389"/>
      <c r="ED80" s="1346"/>
      <c r="EE80" s="1504"/>
      <c r="EF80" s="1346"/>
      <c r="EG80" s="1346"/>
      <c r="EH80" s="1346"/>
      <c r="EI80" s="1346"/>
      <c r="EJ80" s="1346"/>
      <c r="EK80" s="1346"/>
      <c r="EL80" s="1392"/>
      <c r="EM80" s="1346"/>
      <c r="EN80" s="1346"/>
      <c r="EO80" s="1504"/>
      <c r="EP80" s="1346"/>
      <c r="EQ80" s="1346"/>
      <c r="ER80" s="1346"/>
      <c r="ES80" s="1392"/>
      <c r="ET80" s="1392"/>
      <c r="EU80" s="1392"/>
      <c r="EV80" s="1346"/>
      <c r="EW80" s="1346"/>
      <c r="EX80" s="1346"/>
      <c r="EY80" s="218">
        <f t="shared" si="17"/>
        <v>1</v>
      </c>
      <c r="EZ80" s="396">
        <f t="shared" si="18"/>
        <v>0</v>
      </c>
      <c r="FA80" s="396">
        <f t="shared" si="19"/>
        <v>2</v>
      </c>
      <c r="FB80" s="396">
        <f t="shared" si="20"/>
        <v>1</v>
      </c>
      <c r="FC80" s="396"/>
      <c r="FD80" s="396">
        <f t="shared" si="21"/>
        <v>0</v>
      </c>
      <c r="FE80" s="1291">
        <f t="shared" si="22"/>
        <v>3</v>
      </c>
      <c r="FF80" s="1347" t="str">
        <f t="shared" si="23"/>
        <v/>
      </c>
      <c r="FG80" s="1347">
        <f t="shared" si="24"/>
        <v>1</v>
      </c>
      <c r="FH80" s="1347" t="str">
        <f t="shared" si="25"/>
        <v/>
      </c>
      <c r="FI80" s="1347" t="str">
        <f t="shared" si="26"/>
        <v/>
      </c>
      <c r="FJ80" s="1347" t="str">
        <f t="shared" si="27"/>
        <v/>
      </c>
      <c r="FK80" s="1347" t="str">
        <f t="shared" si="28"/>
        <v/>
      </c>
      <c r="FL80" s="1347" t="str">
        <f t="shared" si="29"/>
        <v/>
      </c>
      <c r="FM80" s="1347" t="str">
        <f t="shared" si="30"/>
        <v/>
      </c>
      <c r="FN80" s="1347" t="str">
        <f t="shared" si="31"/>
        <v/>
      </c>
      <c r="FO80" s="1347" t="str">
        <f t="shared" si="32"/>
        <v/>
      </c>
      <c r="FP80" s="1347" t="str">
        <f t="shared" si="33"/>
        <v/>
      </c>
    </row>
    <row r="81" spans="1:172" ht="16.5" thickBot="1" x14ac:dyDescent="0.3">
      <c r="A81" s="1338">
        <v>77</v>
      </c>
      <c r="B81" s="1152" t="s">
        <v>1623</v>
      </c>
      <c r="C81" s="1288"/>
      <c r="D81" s="1288">
        <v>1</v>
      </c>
      <c r="E81" s="1288"/>
      <c r="F81" s="1346"/>
      <c r="G81" s="1400"/>
      <c r="H81" s="1346"/>
      <c r="I81" s="1346"/>
      <c r="J81" s="1346"/>
      <c r="K81" s="1346"/>
      <c r="L81" s="1346"/>
      <c r="M81" s="1346"/>
      <c r="N81" s="1346"/>
      <c r="O81" s="1346"/>
      <c r="P81" s="1393"/>
      <c r="Q81" s="1400"/>
      <c r="R81" s="1346"/>
      <c r="S81" s="1399"/>
      <c r="T81" s="1400"/>
      <c r="U81" s="1399"/>
      <c r="V81" s="1346"/>
      <c r="W81" s="1399"/>
      <c r="X81" s="1346"/>
      <c r="Y81" s="1346"/>
      <c r="Z81" s="1346"/>
      <c r="AA81" s="1346"/>
      <c r="AB81" s="1346"/>
      <c r="AC81" s="1392"/>
      <c r="AD81" s="1392"/>
      <c r="AE81" s="1393"/>
      <c r="AF81" s="1391"/>
      <c r="AG81" s="1346"/>
      <c r="AH81" s="1346"/>
      <c r="AI81" s="1346"/>
      <c r="AJ81" s="1346"/>
      <c r="AK81" s="1346"/>
      <c r="AL81" s="1346"/>
      <c r="AM81" s="1392"/>
      <c r="AN81" s="1392"/>
      <c r="AO81" s="1392"/>
      <c r="AP81" s="1392"/>
      <c r="AQ81" s="1392"/>
      <c r="AR81" s="1393"/>
      <c r="AS81" s="1346"/>
      <c r="AT81" s="1389"/>
      <c r="AU81" s="1346"/>
      <c r="AV81" s="1346"/>
      <c r="AW81" s="1504"/>
      <c r="AX81" s="1346"/>
      <c r="AY81" s="1346"/>
      <c r="AZ81" s="1346"/>
      <c r="BA81" s="1393"/>
      <c r="BB81" s="1346"/>
      <c r="BC81" s="1346"/>
      <c r="BD81" s="1346"/>
      <c r="BE81" s="1346"/>
      <c r="BF81" s="1346"/>
      <c r="BG81" s="1346"/>
      <c r="BH81" s="1346"/>
      <c r="BI81" s="1504"/>
      <c r="BJ81" s="1389"/>
      <c r="BK81" s="1346"/>
      <c r="BL81" s="1346"/>
      <c r="BM81" s="1346"/>
      <c r="BN81" s="1346"/>
      <c r="BO81" s="1346"/>
      <c r="BP81" s="1346"/>
      <c r="BQ81" s="1346"/>
      <c r="BR81" s="1346"/>
      <c r="BS81" s="1346"/>
      <c r="BT81" s="1393"/>
      <c r="BU81" s="1391"/>
      <c r="BV81" s="1346"/>
      <c r="BW81" s="1346"/>
      <c r="BX81" s="1346"/>
      <c r="BY81" s="1346"/>
      <c r="BZ81" s="1346"/>
      <c r="CA81" s="1346"/>
      <c r="CB81" s="1346"/>
      <c r="CC81" s="1346"/>
      <c r="CD81" s="1346"/>
      <c r="CE81" s="1346"/>
      <c r="CF81" s="1346"/>
      <c r="CG81" s="1346"/>
      <c r="CH81" s="1394"/>
      <c r="CI81" s="1346"/>
      <c r="CJ81" s="1391"/>
      <c r="CK81" s="1346"/>
      <c r="CL81" s="1346"/>
      <c r="CM81" s="1392"/>
      <c r="CN81" s="1504"/>
      <c r="CO81" s="1346"/>
      <c r="CP81" s="1346"/>
      <c r="CQ81" s="1346"/>
      <c r="CR81" s="1346"/>
      <c r="CS81" s="1346"/>
      <c r="CT81" s="1346"/>
      <c r="CU81" s="1346"/>
      <c r="CV81" s="1504"/>
      <c r="CW81" s="1346"/>
      <c r="CX81" s="1346"/>
      <c r="CY81" s="1346"/>
      <c r="CZ81" s="1346"/>
      <c r="DA81" s="1504"/>
      <c r="DB81" s="1391"/>
      <c r="DC81" s="1346"/>
      <c r="DD81" s="1346"/>
      <c r="DE81" s="1346"/>
      <c r="DF81" s="1346"/>
      <c r="DG81" s="1346"/>
      <c r="DH81" s="1346"/>
      <c r="DI81" s="1392"/>
      <c r="DJ81" s="1392"/>
      <c r="DK81" s="1392"/>
      <c r="DL81" s="1392"/>
      <c r="DM81" s="1392"/>
      <c r="DN81" s="1392"/>
      <c r="DO81" s="1393"/>
      <c r="DP81" s="1391"/>
      <c r="DQ81" s="1346"/>
      <c r="DR81" s="1346"/>
      <c r="DS81" s="1346"/>
      <c r="DT81" s="1346"/>
      <c r="DU81" s="1346"/>
      <c r="DV81" s="1346"/>
      <c r="DW81" s="1346"/>
      <c r="DX81" s="1346"/>
      <c r="DY81" s="1346"/>
      <c r="DZ81" s="1346"/>
      <c r="EA81" s="1346"/>
      <c r="EB81" s="1391"/>
      <c r="EC81" s="1389"/>
      <c r="ED81" s="1346"/>
      <c r="EE81" s="1504"/>
      <c r="EF81" s="1346"/>
      <c r="EG81" s="1346"/>
      <c r="EH81" s="1346"/>
      <c r="EI81" s="1346"/>
      <c r="EJ81" s="1346"/>
      <c r="EK81" s="1346"/>
      <c r="EL81" s="1392"/>
      <c r="EM81" s="1346"/>
      <c r="EN81" s="1346"/>
      <c r="EO81" s="1504"/>
      <c r="EP81" s="1346"/>
      <c r="EQ81" s="1346"/>
      <c r="ER81" s="1346"/>
      <c r="ES81" s="1392"/>
      <c r="ET81" s="1392"/>
      <c r="EU81" s="1392"/>
      <c r="EV81" s="1346"/>
      <c r="EW81" s="1346"/>
      <c r="EX81" s="1346"/>
      <c r="EY81" s="218">
        <f t="shared" si="17"/>
        <v>1</v>
      </c>
      <c r="EZ81" s="396">
        <f t="shared" si="18"/>
        <v>0</v>
      </c>
      <c r="FA81" s="396">
        <f t="shared" si="19"/>
        <v>0</v>
      </c>
      <c r="FB81" s="396">
        <f t="shared" si="20"/>
        <v>0</v>
      </c>
      <c r="FC81" s="396"/>
      <c r="FD81" s="396">
        <f t="shared" si="21"/>
        <v>0</v>
      </c>
      <c r="FE81" s="1291">
        <f t="shared" si="22"/>
        <v>1</v>
      </c>
      <c r="FF81" s="1347" t="str">
        <f t="shared" si="23"/>
        <v/>
      </c>
      <c r="FG81" s="1347">
        <f t="shared" si="24"/>
        <v>1</v>
      </c>
      <c r="FH81" s="1347" t="str">
        <f t="shared" si="25"/>
        <v/>
      </c>
      <c r="FI81" s="1347" t="str">
        <f t="shared" si="26"/>
        <v/>
      </c>
      <c r="FJ81" s="1347" t="str">
        <f t="shared" si="27"/>
        <v/>
      </c>
      <c r="FK81" s="1347" t="str">
        <f t="shared" si="28"/>
        <v/>
      </c>
      <c r="FL81" s="1347" t="str">
        <f t="shared" si="29"/>
        <v/>
      </c>
      <c r="FM81" s="1347" t="str">
        <f t="shared" si="30"/>
        <v/>
      </c>
      <c r="FN81" s="1347" t="str">
        <f t="shared" si="31"/>
        <v/>
      </c>
      <c r="FO81" s="1347" t="str">
        <f t="shared" si="32"/>
        <v/>
      </c>
      <c r="FP81" s="1347" t="str">
        <f t="shared" si="33"/>
        <v/>
      </c>
    </row>
    <row r="82" spans="1:172" ht="16.5" thickBot="1" x14ac:dyDescent="0.3">
      <c r="A82" s="1338">
        <v>78</v>
      </c>
      <c r="B82" s="1343" t="s">
        <v>1945</v>
      </c>
      <c r="C82" s="1288"/>
      <c r="D82" s="1288"/>
      <c r="E82" s="1288"/>
      <c r="F82" s="1346"/>
      <c r="G82" s="1400"/>
      <c r="H82" s="1346"/>
      <c r="I82" s="1346"/>
      <c r="J82" s="1346"/>
      <c r="K82" s="1346"/>
      <c r="L82" s="1346"/>
      <c r="M82" s="1346"/>
      <c r="N82" s="1346"/>
      <c r="O82" s="1346"/>
      <c r="P82" s="1393"/>
      <c r="Q82" s="1400"/>
      <c r="R82" s="1346"/>
      <c r="S82" s="1399"/>
      <c r="T82" s="1400"/>
      <c r="U82" s="1399"/>
      <c r="V82" s="1346">
        <v>1</v>
      </c>
      <c r="W82" s="1399"/>
      <c r="X82" s="1346"/>
      <c r="Y82" s="1346">
        <v>1</v>
      </c>
      <c r="Z82" s="1346"/>
      <c r="AA82" s="1346"/>
      <c r="AB82" s="1346"/>
      <c r="AC82" s="1392"/>
      <c r="AD82" s="1392"/>
      <c r="AE82" s="1392"/>
      <c r="AF82" s="1391"/>
      <c r="AG82" s="1346"/>
      <c r="AH82" s="1346"/>
      <c r="AI82" s="1346"/>
      <c r="AJ82" s="1346"/>
      <c r="AK82" s="1346"/>
      <c r="AL82" s="1346"/>
      <c r="AM82" s="1392"/>
      <c r="AN82" s="1392"/>
      <c r="AO82" s="1392"/>
      <c r="AP82" s="1392"/>
      <c r="AQ82" s="1392">
        <v>1</v>
      </c>
      <c r="AR82" s="1393"/>
      <c r="AS82" s="1346"/>
      <c r="AT82" s="1389"/>
      <c r="AU82" s="1346">
        <v>1</v>
      </c>
      <c r="AV82" s="1346"/>
      <c r="AW82" s="1504">
        <v>1</v>
      </c>
      <c r="AX82" s="1346"/>
      <c r="AY82" s="1346"/>
      <c r="AZ82" s="1346"/>
      <c r="BA82" s="1393"/>
      <c r="BB82" s="1346"/>
      <c r="BC82" s="1346"/>
      <c r="BD82" s="1346"/>
      <c r="BE82" s="1346"/>
      <c r="BF82" s="1346">
        <v>1</v>
      </c>
      <c r="BG82" s="1346">
        <v>1</v>
      </c>
      <c r="BH82" s="1346"/>
      <c r="BI82" s="1504"/>
      <c r="BJ82" s="1389">
        <v>1</v>
      </c>
      <c r="BK82" s="1346"/>
      <c r="BL82" s="1346"/>
      <c r="BM82" s="1346"/>
      <c r="BN82" s="1346"/>
      <c r="BO82" s="1346"/>
      <c r="BP82" s="1346"/>
      <c r="BQ82" s="1346"/>
      <c r="BR82" s="1346"/>
      <c r="BS82" s="1346"/>
      <c r="BT82" s="1393"/>
      <c r="BU82" s="1391"/>
      <c r="BV82" s="1346"/>
      <c r="BW82" s="1346"/>
      <c r="BX82" s="1346"/>
      <c r="BY82" s="1346"/>
      <c r="BZ82" s="1346"/>
      <c r="CA82" s="1346"/>
      <c r="CB82" s="1346">
        <v>1</v>
      </c>
      <c r="CC82" s="1346"/>
      <c r="CD82" s="1346"/>
      <c r="CE82" s="1346"/>
      <c r="CF82" s="1346"/>
      <c r="CG82" s="1346"/>
      <c r="CH82" s="1394"/>
      <c r="CI82" s="1346"/>
      <c r="CJ82" s="1391"/>
      <c r="CK82" s="1346"/>
      <c r="CL82" s="1346"/>
      <c r="CM82" s="1392"/>
      <c r="CN82" s="1504"/>
      <c r="CO82" s="1346">
        <v>1</v>
      </c>
      <c r="CP82" s="1346"/>
      <c r="CQ82" s="1346"/>
      <c r="CR82" s="1346"/>
      <c r="CS82" s="1346"/>
      <c r="CT82" s="1346"/>
      <c r="CU82" s="1346">
        <v>1</v>
      </c>
      <c r="CV82" s="1504"/>
      <c r="CW82" s="1346"/>
      <c r="CX82" s="1346"/>
      <c r="CY82" s="1346"/>
      <c r="CZ82" s="1346"/>
      <c r="DA82" s="1504"/>
      <c r="DB82" s="1391"/>
      <c r="DC82" s="1346">
        <v>1</v>
      </c>
      <c r="DD82" s="1392"/>
      <c r="DE82" s="1392"/>
      <c r="DF82" s="1346"/>
      <c r="DG82" s="1346"/>
      <c r="DH82" s="1346"/>
      <c r="DI82" s="1392"/>
      <c r="DJ82" s="1392"/>
      <c r="DK82" s="1392"/>
      <c r="DL82" s="1392"/>
      <c r="DM82" s="1392"/>
      <c r="DN82" s="1392"/>
      <c r="DO82" s="1393"/>
      <c r="DP82" s="1391"/>
      <c r="DQ82" s="1346"/>
      <c r="DR82" s="1346"/>
      <c r="DS82" s="1346"/>
      <c r="DT82" s="1346"/>
      <c r="DU82" s="1346">
        <v>1</v>
      </c>
      <c r="DV82" s="1392">
        <v>1</v>
      </c>
      <c r="DW82" s="1346">
        <v>1</v>
      </c>
      <c r="DX82" s="1392"/>
      <c r="DY82" s="1346"/>
      <c r="DZ82" s="1346">
        <v>1</v>
      </c>
      <c r="EA82" s="1392"/>
      <c r="EB82" s="1391"/>
      <c r="EC82" s="1389">
        <v>1</v>
      </c>
      <c r="ED82" s="1346"/>
      <c r="EE82" s="1504"/>
      <c r="EF82" s="1346"/>
      <c r="EG82" s="1346"/>
      <c r="EH82" s="1346"/>
      <c r="EI82" s="1392"/>
      <c r="EJ82" s="1346"/>
      <c r="EK82" s="1392"/>
      <c r="EL82" s="1392"/>
      <c r="EM82" s="1392"/>
      <c r="EN82" s="1346"/>
      <c r="EO82" s="1504"/>
      <c r="EP82" s="1346"/>
      <c r="EQ82" s="1346"/>
      <c r="ER82" s="1346"/>
      <c r="ES82" s="1392"/>
      <c r="ET82" s="1392"/>
      <c r="EU82" s="1392"/>
      <c r="EV82" s="1346"/>
      <c r="EW82" s="1346"/>
      <c r="EX82" s="1346"/>
      <c r="EY82" s="218">
        <f t="shared" si="17"/>
        <v>0</v>
      </c>
      <c r="EZ82" s="396">
        <f t="shared" si="18"/>
        <v>12</v>
      </c>
      <c r="FA82" s="396">
        <f t="shared" si="19"/>
        <v>2</v>
      </c>
      <c r="FB82" s="396">
        <f t="shared" si="20"/>
        <v>1</v>
      </c>
      <c r="FC82" s="396"/>
      <c r="FD82" s="396">
        <f t="shared" si="21"/>
        <v>2</v>
      </c>
      <c r="FE82" s="1291">
        <f t="shared" si="22"/>
        <v>16</v>
      </c>
      <c r="FF82" s="1347" t="str">
        <f t="shared" si="23"/>
        <v/>
      </c>
      <c r="FG82" s="1347" t="str">
        <f t="shared" si="24"/>
        <v/>
      </c>
      <c r="FH82" s="1347" t="str">
        <f t="shared" si="25"/>
        <v/>
      </c>
      <c r="FI82" s="1347">
        <f t="shared" si="26"/>
        <v>1</v>
      </c>
      <c r="FJ82" s="1347" t="str">
        <f t="shared" si="27"/>
        <v/>
      </c>
      <c r="FK82" s="1347" t="str">
        <f t="shared" si="28"/>
        <v/>
      </c>
      <c r="FL82" s="1347" t="str">
        <f t="shared" si="29"/>
        <v/>
      </c>
      <c r="FM82" s="1347" t="str">
        <f t="shared" si="30"/>
        <v/>
      </c>
      <c r="FN82" s="1347" t="str">
        <f t="shared" si="31"/>
        <v/>
      </c>
      <c r="FO82" s="1347" t="str">
        <f t="shared" si="32"/>
        <v/>
      </c>
      <c r="FP82" s="1347" t="str">
        <f t="shared" si="33"/>
        <v/>
      </c>
    </row>
    <row r="83" spans="1:172" ht="16.5" thickBot="1" x14ac:dyDescent="0.3">
      <c r="A83" s="1338">
        <v>79</v>
      </c>
      <c r="B83" s="1152" t="s">
        <v>1586</v>
      </c>
      <c r="C83" s="1288">
        <v>1</v>
      </c>
      <c r="D83" s="1288"/>
      <c r="E83" s="1390">
        <v>1</v>
      </c>
      <c r="F83" s="1346"/>
      <c r="G83" s="1400">
        <v>1</v>
      </c>
      <c r="H83" s="1346"/>
      <c r="I83" s="1346">
        <v>1</v>
      </c>
      <c r="J83" s="1346"/>
      <c r="K83" s="1346"/>
      <c r="L83" s="1346"/>
      <c r="M83" s="1346"/>
      <c r="N83" s="1346"/>
      <c r="O83" s="1346"/>
      <c r="P83" s="1393"/>
      <c r="Q83" s="1400"/>
      <c r="R83" s="1346"/>
      <c r="S83" s="1346"/>
      <c r="T83" s="1400">
        <v>1</v>
      </c>
      <c r="U83" s="1390">
        <v>1</v>
      </c>
      <c r="V83" s="1346"/>
      <c r="W83" s="1399"/>
      <c r="X83" s="1346"/>
      <c r="Y83" s="1346"/>
      <c r="Z83" s="1346"/>
      <c r="AA83" s="1346"/>
      <c r="AB83" s="1346"/>
      <c r="AC83" s="1346"/>
      <c r="AD83" s="1346"/>
      <c r="AE83" s="1346"/>
      <c r="AF83" s="1391"/>
      <c r="AG83" s="1346"/>
      <c r="AH83" s="1390">
        <v>1</v>
      </c>
      <c r="AI83" s="1346"/>
      <c r="AJ83" s="1346"/>
      <c r="AK83" s="1346">
        <v>1</v>
      </c>
      <c r="AL83" s="1346"/>
      <c r="AM83" s="1392"/>
      <c r="AN83" s="1346"/>
      <c r="AO83" s="1392"/>
      <c r="AP83" s="1392"/>
      <c r="AQ83" s="1410">
        <v>1</v>
      </c>
      <c r="AR83" s="1393"/>
      <c r="AS83" s="1346"/>
      <c r="AT83" s="1389"/>
      <c r="AU83" s="1346"/>
      <c r="AV83" s="1346"/>
      <c r="AW83" s="1504">
        <v>1</v>
      </c>
      <c r="AX83" s="1346"/>
      <c r="AY83" s="1346"/>
      <c r="AZ83" s="1346"/>
      <c r="BA83" s="1393"/>
      <c r="BB83" s="1346">
        <v>1</v>
      </c>
      <c r="BC83" s="1346"/>
      <c r="BD83" s="1346">
        <v>1</v>
      </c>
      <c r="BE83" s="1346"/>
      <c r="BF83" s="1346"/>
      <c r="BG83" s="1346"/>
      <c r="BH83" s="1346"/>
      <c r="BI83" s="1504">
        <v>1</v>
      </c>
      <c r="BJ83" s="1389">
        <v>1</v>
      </c>
      <c r="BK83" s="1346"/>
      <c r="BL83" s="1346"/>
      <c r="BM83" s="1346">
        <v>1</v>
      </c>
      <c r="BN83" s="1390">
        <v>1</v>
      </c>
      <c r="BO83" s="1346"/>
      <c r="BP83" s="1390">
        <v>1</v>
      </c>
      <c r="BQ83" s="1346"/>
      <c r="BR83" s="1346"/>
      <c r="BS83" s="1346"/>
      <c r="BT83" s="1393"/>
      <c r="BU83" s="1391"/>
      <c r="BV83" s="1346"/>
      <c r="BW83" s="1346"/>
      <c r="BX83" s="1346"/>
      <c r="BY83" s="1346"/>
      <c r="BZ83" s="1346"/>
      <c r="CA83" s="1346"/>
      <c r="CB83" s="1390">
        <v>1</v>
      </c>
      <c r="CC83" s="1346">
        <v>1</v>
      </c>
      <c r="CD83" s="1346"/>
      <c r="CE83" s="1346"/>
      <c r="CF83" s="1346"/>
      <c r="CG83" s="1346"/>
      <c r="CH83" s="1390">
        <v>1</v>
      </c>
      <c r="CI83" s="1346"/>
      <c r="CJ83" s="1391"/>
      <c r="CK83" s="1346"/>
      <c r="CL83" s="1346"/>
      <c r="CM83" s="1392"/>
      <c r="CN83" s="1504">
        <v>1</v>
      </c>
      <c r="CO83" s="1346">
        <v>1</v>
      </c>
      <c r="CP83" s="1346"/>
      <c r="CQ83" s="1346"/>
      <c r="CR83" s="1346"/>
      <c r="CS83" s="1346"/>
      <c r="CT83" s="1346"/>
      <c r="CU83" s="1390">
        <v>1</v>
      </c>
      <c r="CV83" s="1504"/>
      <c r="CW83" s="1346"/>
      <c r="CX83" s="1346"/>
      <c r="CY83" s="1346"/>
      <c r="CZ83" s="1346"/>
      <c r="DA83" s="1504"/>
      <c r="DB83" s="1391"/>
      <c r="DC83" s="1390">
        <v>1</v>
      </c>
      <c r="DD83" s="1392"/>
      <c r="DE83" s="1392"/>
      <c r="DF83" s="1346"/>
      <c r="DG83" s="1346"/>
      <c r="DH83" s="1346"/>
      <c r="DI83" s="1346"/>
      <c r="DJ83" s="1392"/>
      <c r="DK83" s="1392"/>
      <c r="DL83" s="1346"/>
      <c r="DM83" s="1392"/>
      <c r="DN83" s="1392"/>
      <c r="DO83" s="1393"/>
      <c r="DP83" s="1391"/>
      <c r="DQ83" s="1346"/>
      <c r="DR83" s="1346"/>
      <c r="DS83" s="1346"/>
      <c r="DT83" s="1346"/>
      <c r="DU83" s="1390">
        <v>1</v>
      </c>
      <c r="DV83" s="1392">
        <v>1</v>
      </c>
      <c r="DW83" s="1346"/>
      <c r="DX83" s="1392"/>
      <c r="DY83" s="1346">
        <v>1</v>
      </c>
      <c r="DZ83" s="1390">
        <v>1</v>
      </c>
      <c r="EA83" s="1392">
        <v>1</v>
      </c>
      <c r="EB83" s="1391"/>
      <c r="EC83" s="1389"/>
      <c r="ED83" s="1346"/>
      <c r="EE83" s="1504"/>
      <c r="EF83" s="1346"/>
      <c r="EG83" s="1346"/>
      <c r="EH83" s="1346"/>
      <c r="EI83" s="1392"/>
      <c r="EJ83" s="1346"/>
      <c r="EK83" s="1392"/>
      <c r="EL83" s="1392"/>
      <c r="EM83" s="1392">
        <v>1</v>
      </c>
      <c r="EN83" s="1346"/>
      <c r="EO83" s="1504"/>
      <c r="EP83" s="1346"/>
      <c r="EQ83" s="1346"/>
      <c r="ER83" s="1346">
        <v>1</v>
      </c>
      <c r="ES83" s="1392">
        <v>1</v>
      </c>
      <c r="ET83" s="1392">
        <v>1</v>
      </c>
      <c r="EU83" s="1392">
        <v>1</v>
      </c>
      <c r="EV83" s="1346">
        <v>1</v>
      </c>
      <c r="EW83" s="1346">
        <v>1</v>
      </c>
      <c r="EX83" s="1346">
        <v>1</v>
      </c>
      <c r="EY83" s="218">
        <f t="shared" si="17"/>
        <v>2</v>
      </c>
      <c r="EZ83" s="396">
        <f t="shared" si="18"/>
        <v>17</v>
      </c>
      <c r="FA83" s="396">
        <f t="shared" si="19"/>
        <v>6</v>
      </c>
      <c r="FB83" s="396">
        <f t="shared" si="20"/>
        <v>5</v>
      </c>
      <c r="FC83" s="396"/>
      <c r="FD83" s="396">
        <f t="shared" si="21"/>
        <v>7</v>
      </c>
      <c r="FE83" s="1291">
        <f t="shared" si="22"/>
        <v>32</v>
      </c>
      <c r="FF83" s="1347" t="str">
        <f t="shared" si="23"/>
        <v/>
      </c>
      <c r="FG83" s="1347" t="str">
        <f t="shared" si="24"/>
        <v/>
      </c>
      <c r="FH83" s="1347" t="str">
        <f t="shared" si="25"/>
        <v/>
      </c>
      <c r="FI83" s="1347" t="str">
        <f t="shared" si="26"/>
        <v/>
      </c>
      <c r="FJ83" s="1347" t="str">
        <f t="shared" si="27"/>
        <v/>
      </c>
      <c r="FK83" s="1347">
        <f t="shared" si="28"/>
        <v>1</v>
      </c>
      <c r="FL83" s="1347" t="str">
        <f t="shared" si="29"/>
        <v/>
      </c>
      <c r="FM83" s="1347" t="str">
        <f t="shared" si="30"/>
        <v/>
      </c>
      <c r="FN83" s="1347" t="str">
        <f t="shared" si="31"/>
        <v/>
      </c>
      <c r="FO83" s="1347" t="str">
        <f t="shared" si="32"/>
        <v/>
      </c>
      <c r="FP83" s="1347" t="str">
        <f t="shared" si="33"/>
        <v/>
      </c>
    </row>
    <row r="84" spans="1:172" ht="16.5" thickBot="1" x14ac:dyDescent="0.3">
      <c r="A84" s="1338">
        <v>80</v>
      </c>
      <c r="B84" s="1152" t="s">
        <v>1618</v>
      </c>
      <c r="C84" s="1288">
        <v>1</v>
      </c>
      <c r="D84" s="1288"/>
      <c r="E84" s="1288">
        <v>1</v>
      </c>
      <c r="F84" s="1346"/>
      <c r="G84" s="1400"/>
      <c r="H84" s="1346"/>
      <c r="I84" s="1346"/>
      <c r="J84" s="1346"/>
      <c r="K84" s="1346"/>
      <c r="L84" s="1346"/>
      <c r="M84" s="1346"/>
      <c r="N84" s="1346"/>
      <c r="O84" s="1346"/>
      <c r="P84" s="1393"/>
      <c r="Q84" s="1400"/>
      <c r="R84" s="1346"/>
      <c r="S84" s="1399"/>
      <c r="T84" s="1400"/>
      <c r="U84" s="1399"/>
      <c r="V84" s="1346"/>
      <c r="W84" s="1399"/>
      <c r="X84" s="1346"/>
      <c r="Y84" s="1346"/>
      <c r="Z84" s="1346"/>
      <c r="AA84" s="1346"/>
      <c r="AB84" s="1346"/>
      <c r="AC84" s="1392"/>
      <c r="AD84" s="1392"/>
      <c r="AE84" s="1393"/>
      <c r="AF84" s="1391"/>
      <c r="AG84" s="1346"/>
      <c r="AH84" s="1346"/>
      <c r="AI84" s="1346"/>
      <c r="AJ84" s="1346"/>
      <c r="AK84" s="1346">
        <v>1</v>
      </c>
      <c r="AL84" s="1346"/>
      <c r="AM84" s="1392"/>
      <c r="AN84" s="1392"/>
      <c r="AO84" s="1392"/>
      <c r="AP84" s="1392"/>
      <c r="AQ84" s="1392">
        <v>1</v>
      </c>
      <c r="AR84" s="1393"/>
      <c r="AS84" s="1346"/>
      <c r="AT84" s="1389"/>
      <c r="AU84" s="1346"/>
      <c r="AV84" s="1346"/>
      <c r="AW84" s="1504">
        <v>1</v>
      </c>
      <c r="AX84" s="1346"/>
      <c r="AY84" s="1346"/>
      <c r="AZ84" s="1346"/>
      <c r="BA84" s="1393"/>
      <c r="BB84" s="1346">
        <v>1</v>
      </c>
      <c r="BC84" s="1346"/>
      <c r="BD84" s="1346"/>
      <c r="BE84" s="1346"/>
      <c r="BF84" s="1346"/>
      <c r="BG84" s="1346"/>
      <c r="BH84" s="1346"/>
      <c r="BI84" s="1504">
        <v>1</v>
      </c>
      <c r="BJ84" s="1389"/>
      <c r="BK84" s="1346"/>
      <c r="BL84" s="1346"/>
      <c r="BM84" s="1346"/>
      <c r="BN84" s="1346"/>
      <c r="BO84" s="1346"/>
      <c r="BP84" s="1346"/>
      <c r="BQ84" s="1346"/>
      <c r="BR84" s="1346"/>
      <c r="BS84" s="1346"/>
      <c r="BT84" s="1393"/>
      <c r="BU84" s="1391"/>
      <c r="BV84" s="1346"/>
      <c r="BW84" s="1346"/>
      <c r="BX84" s="1346"/>
      <c r="BY84" s="1346"/>
      <c r="BZ84" s="1346"/>
      <c r="CA84" s="1346"/>
      <c r="CB84" s="1346"/>
      <c r="CC84" s="1346"/>
      <c r="CD84" s="1346"/>
      <c r="CE84" s="1346"/>
      <c r="CF84" s="1346"/>
      <c r="CG84" s="1346"/>
      <c r="CH84" s="1394"/>
      <c r="CI84" s="1346"/>
      <c r="CJ84" s="1391"/>
      <c r="CK84" s="1392"/>
      <c r="CL84" s="1346"/>
      <c r="CM84" s="1392"/>
      <c r="CN84" s="1504">
        <v>1</v>
      </c>
      <c r="CO84" s="1392"/>
      <c r="CP84" s="1392"/>
      <c r="CQ84" s="1392"/>
      <c r="CR84" s="1392"/>
      <c r="CS84" s="1392"/>
      <c r="CT84" s="1392"/>
      <c r="CU84" s="1392"/>
      <c r="CV84" s="1504">
        <v>1</v>
      </c>
      <c r="CW84" s="1392"/>
      <c r="CX84" s="1392"/>
      <c r="CY84" s="1392"/>
      <c r="CZ84" s="1392"/>
      <c r="DA84" s="1504"/>
      <c r="DB84" s="1421"/>
      <c r="DC84" s="1392">
        <v>1</v>
      </c>
      <c r="DD84" s="1392"/>
      <c r="DE84" s="1392"/>
      <c r="DF84" s="1392"/>
      <c r="DG84" s="1392"/>
      <c r="DH84" s="1392"/>
      <c r="DI84" s="1392"/>
      <c r="DJ84" s="1392"/>
      <c r="DK84" s="1392"/>
      <c r="DL84" s="1392"/>
      <c r="DM84" s="1392"/>
      <c r="DN84" s="1392"/>
      <c r="DO84" s="1393"/>
      <c r="DP84" s="1391"/>
      <c r="DQ84" s="1392"/>
      <c r="DR84" s="1392"/>
      <c r="DS84" s="1392"/>
      <c r="DT84" s="1392"/>
      <c r="DU84" s="1392">
        <v>1</v>
      </c>
      <c r="DV84" s="1392"/>
      <c r="DW84" s="1392"/>
      <c r="DX84" s="1346"/>
      <c r="DY84" s="1392"/>
      <c r="DZ84" s="1392">
        <v>1</v>
      </c>
      <c r="EA84" s="1392">
        <v>1</v>
      </c>
      <c r="EB84" s="1391"/>
      <c r="EC84" s="1389"/>
      <c r="ED84" s="1389"/>
      <c r="EE84" s="1504"/>
      <c r="EF84" s="1346"/>
      <c r="EG84" s="1346"/>
      <c r="EH84" s="1346"/>
      <c r="EI84" s="1346"/>
      <c r="EJ84" s="1346"/>
      <c r="EK84" s="1346"/>
      <c r="EL84" s="1392"/>
      <c r="EM84" s="1346">
        <v>1</v>
      </c>
      <c r="EN84" s="1346"/>
      <c r="EO84" s="1504"/>
      <c r="EP84" s="1346"/>
      <c r="EQ84" s="1346"/>
      <c r="ER84" s="1346">
        <v>1</v>
      </c>
      <c r="ES84" s="1392">
        <v>1</v>
      </c>
      <c r="ET84" s="1392">
        <v>1</v>
      </c>
      <c r="EU84" s="1392">
        <v>1</v>
      </c>
      <c r="EV84" s="1346">
        <v>1</v>
      </c>
      <c r="EW84" s="1346">
        <v>1</v>
      </c>
      <c r="EX84" s="1346">
        <v>1</v>
      </c>
      <c r="EY84" s="218">
        <f t="shared" si="17"/>
        <v>0</v>
      </c>
      <c r="EZ84" s="396">
        <f t="shared" si="18"/>
        <v>7</v>
      </c>
      <c r="FA84" s="396">
        <f t="shared" si="19"/>
        <v>3</v>
      </c>
      <c r="FB84" s="396">
        <f t="shared" si="20"/>
        <v>4</v>
      </c>
      <c r="FC84" s="396"/>
      <c r="FD84" s="396">
        <f t="shared" si="21"/>
        <v>7</v>
      </c>
      <c r="FE84" s="1291">
        <f t="shared" si="22"/>
        <v>17</v>
      </c>
      <c r="FF84" s="1347" t="str">
        <f t="shared" si="23"/>
        <v/>
      </c>
      <c r="FG84" s="1347" t="str">
        <f t="shared" si="24"/>
        <v/>
      </c>
      <c r="FH84" s="1347" t="str">
        <f t="shared" si="25"/>
        <v/>
      </c>
      <c r="FI84" s="1347">
        <f t="shared" si="26"/>
        <v>1</v>
      </c>
      <c r="FJ84" s="1347" t="str">
        <f t="shared" si="27"/>
        <v/>
      </c>
      <c r="FK84" s="1347" t="str">
        <f t="shared" si="28"/>
        <v/>
      </c>
      <c r="FL84" s="1347" t="str">
        <f t="shared" si="29"/>
        <v/>
      </c>
      <c r="FM84" s="1347" t="str">
        <f t="shared" si="30"/>
        <v/>
      </c>
      <c r="FN84" s="1347" t="str">
        <f t="shared" si="31"/>
        <v/>
      </c>
      <c r="FO84" s="1347" t="str">
        <f t="shared" si="32"/>
        <v/>
      </c>
      <c r="FP84" s="1347" t="str">
        <f t="shared" si="33"/>
        <v/>
      </c>
    </row>
    <row r="85" spans="1:172" ht="16.5" thickBot="1" x14ac:dyDescent="0.3">
      <c r="A85" s="1338">
        <v>81</v>
      </c>
      <c r="B85" s="1343" t="s">
        <v>1926</v>
      </c>
      <c r="C85" s="1288"/>
      <c r="D85" s="1288"/>
      <c r="E85" s="1288"/>
      <c r="F85" s="1346">
        <v>1</v>
      </c>
      <c r="G85" s="1400"/>
      <c r="H85" s="1346"/>
      <c r="I85" s="1346"/>
      <c r="J85" s="1346"/>
      <c r="K85" s="1346"/>
      <c r="L85" s="1346"/>
      <c r="M85" s="1346"/>
      <c r="N85" s="1346"/>
      <c r="O85" s="1346"/>
      <c r="P85" s="1393"/>
      <c r="Q85" s="1400"/>
      <c r="R85" s="1346"/>
      <c r="S85" s="1399"/>
      <c r="T85" s="1400">
        <v>1</v>
      </c>
      <c r="U85" s="1399"/>
      <c r="V85" s="1346"/>
      <c r="W85" s="1399"/>
      <c r="X85" s="1346"/>
      <c r="Y85" s="1346"/>
      <c r="Z85" s="1346"/>
      <c r="AA85" s="1346"/>
      <c r="AB85" s="1346"/>
      <c r="AC85" s="1392"/>
      <c r="AD85" s="1392"/>
      <c r="AE85" s="1393"/>
      <c r="AF85" s="1391"/>
      <c r="AG85" s="1346"/>
      <c r="AH85" s="1346"/>
      <c r="AI85" s="1346"/>
      <c r="AJ85" s="1346"/>
      <c r="AK85" s="1346"/>
      <c r="AL85" s="1346"/>
      <c r="AM85" s="1392"/>
      <c r="AN85" s="1392"/>
      <c r="AO85" s="1392"/>
      <c r="AP85" s="1392"/>
      <c r="AQ85" s="1392"/>
      <c r="AR85" s="1393"/>
      <c r="AS85" s="1346"/>
      <c r="AT85" s="1389"/>
      <c r="AU85" s="1346"/>
      <c r="AV85" s="1346"/>
      <c r="AW85" s="1504">
        <v>1</v>
      </c>
      <c r="AX85" s="1346"/>
      <c r="AY85" s="1346"/>
      <c r="AZ85" s="1346"/>
      <c r="BA85" s="1393"/>
      <c r="BB85" s="1391">
        <v>1</v>
      </c>
      <c r="BC85" s="1346"/>
      <c r="BD85" s="1346"/>
      <c r="BE85" s="1346"/>
      <c r="BF85" s="1346"/>
      <c r="BG85" s="1346"/>
      <c r="BH85" s="1346"/>
      <c r="BI85" s="1504">
        <v>1</v>
      </c>
      <c r="BJ85" s="1389"/>
      <c r="BK85" s="1346"/>
      <c r="BL85" s="1346"/>
      <c r="BM85" s="1346"/>
      <c r="BN85" s="1346"/>
      <c r="BO85" s="1346"/>
      <c r="BP85" s="1346"/>
      <c r="BQ85" s="1346">
        <v>1</v>
      </c>
      <c r="BR85" s="1346">
        <v>1</v>
      </c>
      <c r="BS85" s="1346">
        <v>1</v>
      </c>
      <c r="BT85" s="1393">
        <v>1</v>
      </c>
      <c r="BU85" s="1391">
        <v>1</v>
      </c>
      <c r="BV85" s="1346">
        <v>1</v>
      </c>
      <c r="BW85" s="1346"/>
      <c r="BX85" s="1346"/>
      <c r="BY85" s="1346"/>
      <c r="BZ85" s="1346"/>
      <c r="CA85" s="1346"/>
      <c r="CB85" s="1346"/>
      <c r="CC85" s="1346"/>
      <c r="CD85" s="1346"/>
      <c r="CE85" s="1346"/>
      <c r="CF85" s="1346"/>
      <c r="CG85" s="1346"/>
      <c r="CH85" s="1394"/>
      <c r="CI85" s="1346"/>
      <c r="CJ85" s="1391"/>
      <c r="CK85" s="1392"/>
      <c r="CL85" s="1346"/>
      <c r="CM85" s="1392"/>
      <c r="CN85" s="1504"/>
      <c r="CO85" s="1392"/>
      <c r="CP85" s="1392"/>
      <c r="CQ85" s="1392"/>
      <c r="CR85" s="1392"/>
      <c r="CS85" s="1392"/>
      <c r="CT85" s="1392"/>
      <c r="CU85" s="1392"/>
      <c r="CV85" s="1504"/>
      <c r="CW85" s="1392"/>
      <c r="CX85" s="1392"/>
      <c r="CY85" s="1392"/>
      <c r="CZ85" s="1392"/>
      <c r="DA85" s="1504"/>
      <c r="DB85" s="1421"/>
      <c r="DC85" s="1392">
        <v>1</v>
      </c>
      <c r="DD85" s="1392"/>
      <c r="DE85" s="1392"/>
      <c r="DF85" s="1392"/>
      <c r="DG85" s="1392"/>
      <c r="DH85" s="1392"/>
      <c r="DI85" s="1392"/>
      <c r="DJ85" s="1392"/>
      <c r="DK85" s="1392"/>
      <c r="DL85" s="1392"/>
      <c r="DM85" s="1392"/>
      <c r="DN85" s="1392"/>
      <c r="DO85" s="1393"/>
      <c r="DP85" s="1391"/>
      <c r="DQ85" s="1392"/>
      <c r="DR85" s="1392">
        <v>1</v>
      </c>
      <c r="DS85" s="1392"/>
      <c r="DT85" s="1392"/>
      <c r="DU85" s="1392"/>
      <c r="DV85" s="1392">
        <v>1</v>
      </c>
      <c r="DW85" s="1392"/>
      <c r="DX85" s="1346"/>
      <c r="DY85" s="1392">
        <v>1</v>
      </c>
      <c r="DZ85" s="1392"/>
      <c r="EA85" s="1392"/>
      <c r="EB85" s="1391"/>
      <c r="EC85" s="1389"/>
      <c r="ED85" s="1389"/>
      <c r="EE85" s="1504"/>
      <c r="EF85" s="1346"/>
      <c r="EG85" s="1346"/>
      <c r="EH85" s="1346"/>
      <c r="EI85" s="1346"/>
      <c r="EJ85" s="1346"/>
      <c r="EK85" s="1346"/>
      <c r="EL85" s="1392"/>
      <c r="EM85" s="1346"/>
      <c r="EN85" s="1346"/>
      <c r="EO85" s="1504"/>
      <c r="EP85" s="1346"/>
      <c r="EQ85" s="1346"/>
      <c r="ER85" s="1346"/>
      <c r="ES85" s="1392"/>
      <c r="ET85" s="1392"/>
      <c r="EU85" s="1392"/>
      <c r="EV85" s="1346"/>
      <c r="EW85" s="1346"/>
      <c r="EX85" s="1346"/>
      <c r="EY85" s="218">
        <f t="shared" si="17"/>
        <v>1</v>
      </c>
      <c r="EZ85" s="396">
        <f t="shared" si="18"/>
        <v>2</v>
      </c>
      <c r="FA85" s="396">
        <f t="shared" si="19"/>
        <v>3</v>
      </c>
      <c r="FB85" s="396">
        <f t="shared" si="20"/>
        <v>3</v>
      </c>
      <c r="FC85" s="396"/>
      <c r="FD85" s="396">
        <f t="shared" si="21"/>
        <v>6</v>
      </c>
      <c r="FE85" s="1291">
        <f t="shared" si="22"/>
        <v>12</v>
      </c>
      <c r="FF85" s="1347" t="str">
        <f t="shared" si="23"/>
        <v/>
      </c>
      <c r="FG85" s="1347" t="str">
        <f t="shared" si="24"/>
        <v/>
      </c>
      <c r="FH85" s="1347" t="str">
        <f t="shared" si="25"/>
        <v/>
      </c>
      <c r="FI85" s="1347">
        <f t="shared" si="26"/>
        <v>1</v>
      </c>
      <c r="FJ85" s="1347" t="str">
        <f t="shared" si="27"/>
        <v/>
      </c>
      <c r="FK85" s="1347" t="str">
        <f t="shared" si="28"/>
        <v/>
      </c>
      <c r="FL85" s="1347" t="str">
        <f t="shared" si="29"/>
        <v/>
      </c>
      <c r="FM85" s="1347" t="str">
        <f t="shared" si="30"/>
        <v/>
      </c>
      <c r="FN85" s="1347" t="str">
        <f t="shared" si="31"/>
        <v/>
      </c>
      <c r="FO85" s="1347" t="str">
        <f t="shared" si="32"/>
        <v/>
      </c>
      <c r="FP85" s="1347" t="str">
        <f t="shared" si="33"/>
        <v/>
      </c>
    </row>
    <row r="86" spans="1:172" ht="16.5" thickBot="1" x14ac:dyDescent="0.3">
      <c r="A86" s="1338">
        <v>82</v>
      </c>
      <c r="B86" s="1152" t="s">
        <v>414</v>
      </c>
      <c r="C86" s="1572">
        <v>1</v>
      </c>
      <c r="D86" s="1553"/>
      <c r="E86" s="1553"/>
      <c r="F86" s="1395"/>
      <c r="G86" s="1400"/>
      <c r="H86" s="1395"/>
      <c r="I86" s="1395"/>
      <c r="J86" s="1395"/>
      <c r="K86" s="1395"/>
      <c r="L86" s="1395"/>
      <c r="M86" s="1395"/>
      <c r="N86" s="1390">
        <v>1</v>
      </c>
      <c r="O86" s="1395"/>
      <c r="P86" s="1398"/>
      <c r="Q86" s="1400"/>
      <c r="R86" s="1395"/>
      <c r="S86" s="1395"/>
      <c r="T86" s="1400">
        <v>1</v>
      </c>
      <c r="U86" s="1395">
        <v>1</v>
      </c>
      <c r="V86" s="1395"/>
      <c r="W86" s="1395"/>
      <c r="X86" s="1395">
        <v>1</v>
      </c>
      <c r="Y86" s="1395"/>
      <c r="Z86" s="1395"/>
      <c r="AA86" s="1395">
        <v>1</v>
      </c>
      <c r="AB86" s="1395"/>
      <c r="AC86" s="1413">
        <v>1</v>
      </c>
      <c r="AD86" s="1413"/>
      <c r="AE86" s="1398"/>
      <c r="AF86" s="1414"/>
      <c r="AG86" s="1395">
        <v>1</v>
      </c>
      <c r="AH86" s="1395"/>
      <c r="AI86" s="1395"/>
      <c r="AJ86" s="1410">
        <v>1</v>
      </c>
      <c r="AK86" s="1395"/>
      <c r="AL86" s="1390">
        <v>1</v>
      </c>
      <c r="AM86" s="1395">
        <v>1</v>
      </c>
      <c r="AN86" s="1413"/>
      <c r="AO86" s="1413">
        <v>1</v>
      </c>
      <c r="AP86" s="1413"/>
      <c r="AQ86" s="1413"/>
      <c r="AR86" s="1398"/>
      <c r="AS86" s="1395"/>
      <c r="AT86" s="1395"/>
      <c r="AU86" s="1395">
        <v>1</v>
      </c>
      <c r="AV86" s="1574">
        <v>1</v>
      </c>
      <c r="AW86" s="1504">
        <v>1</v>
      </c>
      <c r="AX86" s="1395"/>
      <c r="AY86" s="1390">
        <v>1</v>
      </c>
      <c r="AZ86" s="1395"/>
      <c r="BA86" s="1398"/>
      <c r="BB86" s="1390">
        <v>1</v>
      </c>
      <c r="BC86" s="1395"/>
      <c r="BD86" s="1395"/>
      <c r="BE86" s="1410">
        <v>1</v>
      </c>
      <c r="BF86" s="1395"/>
      <c r="BG86" s="1395"/>
      <c r="BH86" s="1395"/>
      <c r="BI86" s="1504">
        <v>1</v>
      </c>
      <c r="BJ86" s="1395"/>
      <c r="BK86" s="1553"/>
      <c r="BL86" s="1395"/>
      <c r="BM86" s="1395"/>
      <c r="BN86" s="1395">
        <v>1</v>
      </c>
      <c r="BO86" s="1390">
        <v>1</v>
      </c>
      <c r="BP86" s="1395"/>
      <c r="BQ86" s="1395"/>
      <c r="BR86" s="1395"/>
      <c r="BS86" s="1395"/>
      <c r="BT86" s="1398"/>
      <c r="BU86" s="1414"/>
      <c r="BV86" s="1395"/>
      <c r="BW86" s="1395"/>
      <c r="BX86" s="1390">
        <v>1</v>
      </c>
      <c r="BY86" s="1395"/>
      <c r="BZ86" s="1395">
        <v>1</v>
      </c>
      <c r="CA86" s="1410">
        <v>1</v>
      </c>
      <c r="CB86" s="1395"/>
      <c r="CC86" s="1395">
        <v>1</v>
      </c>
      <c r="CD86" s="1553"/>
      <c r="CE86" s="1395"/>
      <c r="CF86" s="1395"/>
      <c r="CG86" s="1395">
        <v>1</v>
      </c>
      <c r="CH86" s="1395"/>
      <c r="CI86" s="1398"/>
      <c r="CJ86" s="1521">
        <v>1</v>
      </c>
      <c r="CK86" s="1413"/>
      <c r="CL86" s="1395">
        <v>1</v>
      </c>
      <c r="CM86" s="1395"/>
      <c r="CN86" s="1504"/>
      <c r="CO86" s="1395"/>
      <c r="CP86" s="1413"/>
      <c r="CQ86" s="1413"/>
      <c r="CR86" s="1413"/>
      <c r="CS86" s="1413"/>
      <c r="CT86" s="1395"/>
      <c r="CU86" s="1413"/>
      <c r="CV86" s="1504"/>
      <c r="CW86" s="1553"/>
      <c r="CX86" s="1590"/>
      <c r="CY86" s="1413"/>
      <c r="CZ86" s="1395"/>
      <c r="DA86" s="1504"/>
      <c r="DB86" s="1424"/>
      <c r="DC86" s="1413"/>
      <c r="DD86" s="1395"/>
      <c r="DE86" s="1413"/>
      <c r="DF86" s="1413"/>
      <c r="DG86" s="1413"/>
      <c r="DH86" s="1413"/>
      <c r="DI86" s="1413"/>
      <c r="DJ86" s="1413"/>
      <c r="DK86" s="1413"/>
      <c r="DL86" s="1413"/>
      <c r="DM86" s="1413"/>
      <c r="DN86" s="1413"/>
      <c r="DO86" s="1554"/>
      <c r="DP86" s="1414"/>
      <c r="DQ86" s="1413"/>
      <c r="DR86" s="1413"/>
      <c r="DS86" s="1413">
        <v>1</v>
      </c>
      <c r="DT86" s="1413"/>
      <c r="DU86" s="1413"/>
      <c r="DV86" s="1413"/>
      <c r="DW86" s="1413"/>
      <c r="DX86" s="1395"/>
      <c r="DY86" s="1413"/>
      <c r="DZ86" s="1413"/>
      <c r="EA86" s="1413"/>
      <c r="EB86" s="1414"/>
      <c r="EC86" s="1412"/>
      <c r="ED86" s="1412"/>
      <c r="EE86" s="1504">
        <v>1</v>
      </c>
      <c r="EF86" s="1395"/>
      <c r="EG86" s="1395"/>
      <c r="EH86" s="1395"/>
      <c r="EI86" s="1395"/>
      <c r="EJ86" s="1395"/>
      <c r="EK86" s="1395"/>
      <c r="EL86" s="1413"/>
      <c r="EM86" s="1395"/>
      <c r="EN86" s="1395"/>
      <c r="EO86" s="1504"/>
      <c r="EP86" s="1395"/>
      <c r="EQ86" s="1395"/>
      <c r="ER86" s="1395"/>
      <c r="ES86" s="1413"/>
      <c r="ET86" s="1413"/>
      <c r="EU86" s="1413"/>
      <c r="EV86" s="1395"/>
      <c r="EW86" s="1395"/>
      <c r="EX86" s="1395"/>
      <c r="EY86" s="218">
        <f t="shared" si="17"/>
        <v>14</v>
      </c>
      <c r="EZ86" s="396">
        <f t="shared" si="18"/>
        <v>0</v>
      </c>
      <c r="FA86" s="396">
        <f t="shared" si="19"/>
        <v>12</v>
      </c>
      <c r="FB86" s="396">
        <f t="shared" si="20"/>
        <v>4</v>
      </c>
      <c r="FC86" s="396"/>
      <c r="FD86" s="396">
        <f t="shared" si="21"/>
        <v>0</v>
      </c>
      <c r="FE86" s="1291">
        <f t="shared" si="22"/>
        <v>26</v>
      </c>
      <c r="FF86" s="1347" t="str">
        <f t="shared" si="23"/>
        <v/>
      </c>
      <c r="FG86" s="1347" t="str">
        <f t="shared" si="24"/>
        <v/>
      </c>
      <c r="FH86" s="1347" t="str">
        <f t="shared" si="25"/>
        <v/>
      </c>
      <c r="FI86" s="1347" t="str">
        <f t="shared" si="26"/>
        <v/>
      </c>
      <c r="FJ86" s="1347">
        <f t="shared" si="27"/>
        <v>1</v>
      </c>
      <c r="FK86" s="1347" t="str">
        <f t="shared" si="28"/>
        <v/>
      </c>
      <c r="FL86" s="1347" t="str">
        <f t="shared" si="29"/>
        <v/>
      </c>
      <c r="FM86" s="1347" t="str">
        <f t="shared" si="30"/>
        <v/>
      </c>
      <c r="FN86" s="1347" t="str">
        <f t="shared" si="31"/>
        <v/>
      </c>
      <c r="FO86" s="1347" t="str">
        <f t="shared" si="32"/>
        <v/>
      </c>
      <c r="FP86" s="1347" t="str">
        <f t="shared" si="33"/>
        <v/>
      </c>
    </row>
    <row r="87" spans="1:172" ht="16.5" thickBot="1" x14ac:dyDescent="0.3">
      <c r="A87" s="1338">
        <v>83</v>
      </c>
      <c r="B87" s="1152" t="s">
        <v>995</v>
      </c>
      <c r="C87" s="1288"/>
      <c r="D87" s="1288">
        <v>1</v>
      </c>
      <c r="E87" s="1288"/>
      <c r="F87" s="1346"/>
      <c r="G87" s="1400"/>
      <c r="H87" s="1346"/>
      <c r="I87" s="1346"/>
      <c r="J87" s="1346"/>
      <c r="K87" s="1346"/>
      <c r="L87" s="1346"/>
      <c r="M87" s="1346"/>
      <c r="N87" s="1346">
        <v>1</v>
      </c>
      <c r="O87" s="1346"/>
      <c r="P87" s="1393"/>
      <c r="Q87" s="1400"/>
      <c r="R87" s="1346"/>
      <c r="S87" s="1346"/>
      <c r="T87" s="1400">
        <v>1</v>
      </c>
      <c r="U87" s="1346">
        <v>1</v>
      </c>
      <c r="V87" s="1346"/>
      <c r="W87" s="1346"/>
      <c r="X87" s="1346">
        <v>1</v>
      </c>
      <c r="Y87" s="1346"/>
      <c r="Z87" s="1346"/>
      <c r="AA87" s="1346">
        <v>1</v>
      </c>
      <c r="AB87" s="1346"/>
      <c r="AC87" s="1392">
        <v>1</v>
      </c>
      <c r="AD87" s="1392"/>
      <c r="AE87" s="1393"/>
      <c r="AF87" s="1391"/>
      <c r="AG87" s="1346">
        <v>1</v>
      </c>
      <c r="AH87" s="1346"/>
      <c r="AI87" s="1346"/>
      <c r="AJ87" s="1346">
        <v>1</v>
      </c>
      <c r="AK87" s="1346"/>
      <c r="AL87" s="1346">
        <v>1</v>
      </c>
      <c r="AM87" s="1392">
        <v>1</v>
      </c>
      <c r="AN87" s="1392"/>
      <c r="AO87" s="1392">
        <v>1</v>
      </c>
      <c r="AP87" s="1392"/>
      <c r="AQ87" s="1392"/>
      <c r="AR87" s="1393"/>
      <c r="AS87" s="1346"/>
      <c r="AT87" s="1389"/>
      <c r="AU87" s="1346">
        <v>1</v>
      </c>
      <c r="AV87" s="1346"/>
      <c r="AW87" s="1504">
        <v>1</v>
      </c>
      <c r="AX87" s="1346"/>
      <c r="AY87" s="1346">
        <v>1</v>
      </c>
      <c r="AZ87" s="1346"/>
      <c r="BA87" s="1393"/>
      <c r="BB87" s="1346">
        <v>1</v>
      </c>
      <c r="BC87" s="1346"/>
      <c r="BD87" s="1346"/>
      <c r="BE87" s="1346">
        <v>1</v>
      </c>
      <c r="BF87" s="1346"/>
      <c r="BG87" s="1346"/>
      <c r="BH87" s="1346"/>
      <c r="BI87" s="1504">
        <v>1</v>
      </c>
      <c r="BJ87" s="1389"/>
      <c r="BK87" s="1346"/>
      <c r="BL87" s="1346"/>
      <c r="BM87" s="1346"/>
      <c r="BN87" s="1346"/>
      <c r="BO87" s="1346">
        <v>1</v>
      </c>
      <c r="BP87" s="1346"/>
      <c r="BQ87" s="1346"/>
      <c r="BR87" s="1346"/>
      <c r="BS87" s="1346"/>
      <c r="BT87" s="1393"/>
      <c r="BU87" s="1391"/>
      <c r="BV87" s="1346"/>
      <c r="BW87" s="1346"/>
      <c r="BX87" s="1346">
        <v>1</v>
      </c>
      <c r="BY87" s="1346"/>
      <c r="BZ87" s="1346">
        <v>1</v>
      </c>
      <c r="CA87" s="1346">
        <v>1</v>
      </c>
      <c r="CB87" s="1346"/>
      <c r="CC87" s="1346">
        <v>1</v>
      </c>
      <c r="CD87" s="1346"/>
      <c r="CE87" s="1346"/>
      <c r="CF87" s="1346"/>
      <c r="CG87" s="1346">
        <v>1</v>
      </c>
      <c r="CH87" s="1346"/>
      <c r="CI87" s="1346"/>
      <c r="CJ87" s="1391">
        <v>1</v>
      </c>
      <c r="CK87" s="1346"/>
      <c r="CL87" s="1346"/>
      <c r="CM87" s="1392"/>
      <c r="CN87" s="1504"/>
      <c r="CO87" s="1346"/>
      <c r="CP87" s="1346"/>
      <c r="CQ87" s="1346"/>
      <c r="CR87" s="1346"/>
      <c r="CS87" s="1346"/>
      <c r="CT87" s="1346"/>
      <c r="CU87" s="1346"/>
      <c r="CV87" s="1504"/>
      <c r="CW87" s="1346"/>
      <c r="CX87" s="1346"/>
      <c r="CY87" s="1346"/>
      <c r="CZ87" s="1346"/>
      <c r="DA87" s="1504"/>
      <c r="DB87" s="1391"/>
      <c r="DC87" s="1346"/>
      <c r="DD87" s="1346"/>
      <c r="DE87" s="1346"/>
      <c r="DF87" s="1346"/>
      <c r="DG87" s="1346"/>
      <c r="DH87" s="1346"/>
      <c r="DI87" s="1392"/>
      <c r="DJ87" s="1392"/>
      <c r="DK87" s="1392"/>
      <c r="DL87" s="1392"/>
      <c r="DM87" s="1392"/>
      <c r="DN87" s="1392"/>
      <c r="DO87" s="1393"/>
      <c r="DP87" s="1391"/>
      <c r="DQ87" s="1346"/>
      <c r="DR87" s="1346"/>
      <c r="DS87" s="1346">
        <v>1</v>
      </c>
      <c r="DT87" s="1346"/>
      <c r="DU87" s="1346"/>
      <c r="DV87" s="1346"/>
      <c r="DW87" s="1346"/>
      <c r="DX87" s="1346"/>
      <c r="DY87" s="1346"/>
      <c r="DZ87" s="1346"/>
      <c r="EA87" s="1346"/>
      <c r="EB87" s="1391"/>
      <c r="EC87" s="1389"/>
      <c r="ED87" s="1346"/>
      <c r="EE87" s="1504">
        <v>1</v>
      </c>
      <c r="EF87" s="1346"/>
      <c r="EG87" s="1346"/>
      <c r="EH87" s="1346"/>
      <c r="EI87" s="1346"/>
      <c r="EJ87" s="1346"/>
      <c r="EK87" s="1346"/>
      <c r="EL87" s="1392"/>
      <c r="EM87" s="1346"/>
      <c r="EN87" s="1346"/>
      <c r="EO87" s="1504"/>
      <c r="EP87" s="1346"/>
      <c r="EQ87" s="1346"/>
      <c r="ER87" s="1346"/>
      <c r="ES87" s="1392"/>
      <c r="ET87" s="1392"/>
      <c r="EU87" s="1392"/>
      <c r="EV87" s="1346"/>
      <c r="EW87" s="1346"/>
      <c r="EX87" s="1346"/>
      <c r="EY87" s="218">
        <f t="shared" si="17"/>
        <v>14</v>
      </c>
      <c r="EZ87" s="396">
        <f t="shared" si="18"/>
        <v>0</v>
      </c>
      <c r="FA87" s="396">
        <f t="shared" si="19"/>
        <v>9</v>
      </c>
      <c r="FB87" s="396">
        <f t="shared" si="20"/>
        <v>4</v>
      </c>
      <c r="FC87" s="396"/>
      <c r="FD87" s="396">
        <f t="shared" si="21"/>
        <v>0</v>
      </c>
      <c r="FE87" s="1291">
        <f t="shared" si="22"/>
        <v>23</v>
      </c>
      <c r="FF87" s="1347" t="str">
        <f t="shared" si="23"/>
        <v/>
      </c>
      <c r="FG87" s="1347" t="str">
        <f t="shared" si="24"/>
        <v/>
      </c>
      <c r="FH87" s="1347" t="str">
        <f t="shared" si="25"/>
        <v/>
      </c>
      <c r="FI87" s="1347" t="str">
        <f t="shared" si="26"/>
        <v/>
      </c>
      <c r="FJ87" s="1347">
        <f t="shared" si="27"/>
        <v>1</v>
      </c>
      <c r="FK87" s="1347" t="str">
        <f t="shared" si="28"/>
        <v/>
      </c>
      <c r="FL87" s="1347" t="str">
        <f t="shared" si="29"/>
        <v/>
      </c>
      <c r="FM87" s="1347" t="str">
        <f t="shared" si="30"/>
        <v/>
      </c>
      <c r="FN87" s="1347" t="str">
        <f t="shared" si="31"/>
        <v/>
      </c>
      <c r="FO87" s="1347" t="str">
        <f t="shared" si="32"/>
        <v/>
      </c>
      <c r="FP87" s="1347" t="str">
        <f t="shared" si="33"/>
        <v/>
      </c>
    </row>
    <row r="88" spans="1:172" ht="16.5" thickBot="1" x14ac:dyDescent="0.3">
      <c r="A88" s="1338">
        <v>84</v>
      </c>
      <c r="B88" s="1152" t="s">
        <v>1785</v>
      </c>
      <c r="C88" s="1288"/>
      <c r="D88" s="1288"/>
      <c r="E88" s="1288"/>
      <c r="F88" s="1346"/>
      <c r="G88" s="1400"/>
      <c r="H88" s="1346"/>
      <c r="I88" s="1346"/>
      <c r="J88" s="1394"/>
      <c r="K88" s="1394"/>
      <c r="L88" s="1394"/>
      <c r="M88" s="1394"/>
      <c r="N88" s="1394">
        <v>1</v>
      </c>
      <c r="O88" s="1346"/>
      <c r="P88" s="1393"/>
      <c r="Q88" s="1400"/>
      <c r="R88" s="1346"/>
      <c r="S88" s="1346"/>
      <c r="T88" s="1400">
        <v>1</v>
      </c>
      <c r="U88" s="1346">
        <v>1</v>
      </c>
      <c r="V88" s="1346"/>
      <c r="W88" s="1346"/>
      <c r="X88" s="1346">
        <v>1</v>
      </c>
      <c r="Y88" s="1346"/>
      <c r="Z88" s="1346"/>
      <c r="AA88" s="1346"/>
      <c r="AB88" s="1346"/>
      <c r="AC88" s="1392"/>
      <c r="AD88" s="1392"/>
      <c r="AE88" s="1393"/>
      <c r="AF88" s="1391"/>
      <c r="AG88" s="1346">
        <v>1</v>
      </c>
      <c r="AH88" s="1346"/>
      <c r="AI88" s="1346"/>
      <c r="AJ88" s="1346">
        <v>1</v>
      </c>
      <c r="AK88" s="1346"/>
      <c r="AL88" s="1346"/>
      <c r="AM88" s="1392"/>
      <c r="AN88" s="1392"/>
      <c r="AO88" s="1392"/>
      <c r="AP88" s="1392">
        <v>1</v>
      </c>
      <c r="AQ88" s="1392"/>
      <c r="AR88" s="1393"/>
      <c r="AS88" s="1346">
        <v>1</v>
      </c>
      <c r="AT88" s="1389"/>
      <c r="AU88" s="1346"/>
      <c r="AV88" s="1346"/>
      <c r="AW88" s="1504">
        <v>1</v>
      </c>
      <c r="AX88" s="1346"/>
      <c r="AY88" s="1346">
        <v>1</v>
      </c>
      <c r="AZ88" s="1346"/>
      <c r="BA88" s="1393"/>
      <c r="BB88" s="1346"/>
      <c r="BC88" s="1346">
        <v>1</v>
      </c>
      <c r="BD88" s="1346"/>
      <c r="BE88" s="1346">
        <v>1</v>
      </c>
      <c r="BF88" s="1346"/>
      <c r="BG88" s="1346"/>
      <c r="BH88" s="1346"/>
      <c r="BI88" s="1504">
        <v>1</v>
      </c>
      <c r="BJ88" s="1389"/>
      <c r="BK88" s="1346"/>
      <c r="BL88" s="1346">
        <v>1</v>
      </c>
      <c r="BM88" s="1346"/>
      <c r="BN88" s="1346"/>
      <c r="BO88" s="1346">
        <v>1</v>
      </c>
      <c r="BP88" s="1346"/>
      <c r="BQ88" s="1346"/>
      <c r="BR88" s="1346"/>
      <c r="BS88" s="1346"/>
      <c r="BT88" s="1393"/>
      <c r="BU88" s="1391"/>
      <c r="BV88" s="1346"/>
      <c r="BW88" s="1346"/>
      <c r="BX88" s="1346">
        <v>1</v>
      </c>
      <c r="BY88" s="1346"/>
      <c r="BZ88" s="1346">
        <v>1</v>
      </c>
      <c r="CA88" s="1346">
        <v>1</v>
      </c>
      <c r="CB88" s="1346"/>
      <c r="CC88" s="1346"/>
      <c r="CD88" s="1346">
        <v>1</v>
      </c>
      <c r="CE88" s="1346"/>
      <c r="CF88" s="1346"/>
      <c r="CG88" s="1346"/>
      <c r="CH88" s="1346"/>
      <c r="CI88" s="1346"/>
      <c r="CJ88" s="1391">
        <v>1</v>
      </c>
      <c r="CK88" s="1346"/>
      <c r="CL88" s="1346">
        <v>1</v>
      </c>
      <c r="CM88" s="1392">
        <v>1</v>
      </c>
      <c r="CN88" s="1504">
        <v>1</v>
      </c>
      <c r="CO88" s="1346"/>
      <c r="CP88" s="1346"/>
      <c r="CQ88" s="1346"/>
      <c r="CR88" s="1346"/>
      <c r="CS88" s="1346"/>
      <c r="CT88" s="1346">
        <v>1</v>
      </c>
      <c r="CU88" s="1346"/>
      <c r="CV88" s="1504"/>
      <c r="CW88" s="1346"/>
      <c r="CX88" s="1346">
        <v>1</v>
      </c>
      <c r="CY88" s="1346"/>
      <c r="CZ88" s="1346"/>
      <c r="DA88" s="1504"/>
      <c r="DB88" s="1391"/>
      <c r="DC88" s="1346"/>
      <c r="DD88" s="1346"/>
      <c r="DE88" s="1346">
        <v>1</v>
      </c>
      <c r="DF88" s="1346"/>
      <c r="DG88" s="1346"/>
      <c r="DH88" s="1346">
        <v>1</v>
      </c>
      <c r="DI88" s="1392"/>
      <c r="DJ88" s="1392"/>
      <c r="DK88" s="1392"/>
      <c r="DL88" s="1392"/>
      <c r="DM88" s="1392"/>
      <c r="DN88" s="1392"/>
      <c r="DO88" s="1393"/>
      <c r="DP88" s="1391"/>
      <c r="DQ88" s="1346"/>
      <c r="DR88" s="1346"/>
      <c r="DS88" s="1346">
        <v>1</v>
      </c>
      <c r="DT88" s="1346"/>
      <c r="DU88" s="1346"/>
      <c r="DV88" s="1346">
        <v>1</v>
      </c>
      <c r="DW88" s="1346"/>
      <c r="DX88" s="1346"/>
      <c r="DY88" s="1346">
        <v>1</v>
      </c>
      <c r="DZ88" s="1346"/>
      <c r="EA88" s="1346"/>
      <c r="EB88" s="1391">
        <v>1</v>
      </c>
      <c r="EC88" s="1389"/>
      <c r="ED88" s="1346"/>
      <c r="EE88" s="1504"/>
      <c r="EF88" s="1346"/>
      <c r="EG88" s="1346">
        <v>1</v>
      </c>
      <c r="EH88" s="1346"/>
      <c r="EI88" s="1346"/>
      <c r="EJ88" s="1346"/>
      <c r="EK88" s="1346"/>
      <c r="EL88" s="1392"/>
      <c r="EM88" s="1346"/>
      <c r="EN88" s="1346"/>
      <c r="EO88" s="1504"/>
      <c r="EP88" s="1346">
        <v>1</v>
      </c>
      <c r="EQ88" s="1346"/>
      <c r="ER88" s="1346"/>
      <c r="ES88" s="1392"/>
      <c r="ET88" s="1392"/>
      <c r="EU88" s="1392"/>
      <c r="EV88" s="1346"/>
      <c r="EW88" s="1346"/>
      <c r="EX88" s="1346"/>
      <c r="EY88" s="218">
        <f t="shared" si="17"/>
        <v>23</v>
      </c>
      <c r="EZ88" s="396">
        <f t="shared" si="18"/>
        <v>0</v>
      </c>
      <c r="FA88" s="396">
        <f t="shared" si="19"/>
        <v>6</v>
      </c>
      <c r="FB88" s="396">
        <f t="shared" si="20"/>
        <v>4</v>
      </c>
      <c r="FC88" s="396"/>
      <c r="FD88" s="396">
        <f t="shared" si="21"/>
        <v>0</v>
      </c>
      <c r="FE88" s="1291">
        <f t="shared" si="22"/>
        <v>29</v>
      </c>
      <c r="FF88" s="1347" t="str">
        <f t="shared" si="23"/>
        <v/>
      </c>
      <c r="FG88" s="1347" t="str">
        <f t="shared" si="24"/>
        <v/>
      </c>
      <c r="FH88" s="1347" t="str">
        <f t="shared" si="25"/>
        <v/>
      </c>
      <c r="FI88" s="1347" t="str">
        <f t="shared" si="26"/>
        <v/>
      </c>
      <c r="FJ88" s="1347">
        <f t="shared" si="27"/>
        <v>1</v>
      </c>
      <c r="FK88" s="1347" t="str">
        <f t="shared" si="28"/>
        <v/>
      </c>
      <c r="FL88" s="1347" t="str">
        <f t="shared" si="29"/>
        <v/>
      </c>
      <c r="FM88" s="1347" t="str">
        <f t="shared" si="30"/>
        <v/>
      </c>
      <c r="FN88" s="1347" t="str">
        <f t="shared" si="31"/>
        <v/>
      </c>
      <c r="FO88" s="1347" t="str">
        <f t="shared" si="32"/>
        <v/>
      </c>
      <c r="FP88" s="1347" t="str">
        <f t="shared" si="33"/>
        <v/>
      </c>
    </row>
    <row r="89" spans="1:172" ht="16.5" thickBot="1" x14ac:dyDescent="0.3">
      <c r="A89" s="1338">
        <v>85</v>
      </c>
      <c r="B89" s="1152" t="s">
        <v>1303</v>
      </c>
      <c r="C89" s="1288">
        <v>1</v>
      </c>
      <c r="D89" s="1288"/>
      <c r="E89" s="1288">
        <v>1</v>
      </c>
      <c r="F89" s="1346"/>
      <c r="G89" s="1400"/>
      <c r="H89" s="1346"/>
      <c r="I89" s="1346"/>
      <c r="J89" s="1394">
        <v>1</v>
      </c>
      <c r="K89" s="1394"/>
      <c r="L89" s="1394"/>
      <c r="M89" s="1394"/>
      <c r="N89" s="1394"/>
      <c r="O89" s="1346"/>
      <c r="P89" s="1393">
        <v>1</v>
      </c>
      <c r="Q89" s="1400">
        <v>1</v>
      </c>
      <c r="R89" s="1346">
        <v>1</v>
      </c>
      <c r="S89" s="1346"/>
      <c r="T89" s="1400">
        <v>1</v>
      </c>
      <c r="U89" s="1346"/>
      <c r="V89" s="1346">
        <v>1</v>
      </c>
      <c r="W89" s="1346">
        <v>1</v>
      </c>
      <c r="X89" s="1346"/>
      <c r="Y89" s="1346">
        <v>1</v>
      </c>
      <c r="Z89" s="1346"/>
      <c r="AA89" s="1346"/>
      <c r="AB89" s="1346"/>
      <c r="AC89" s="1392">
        <v>1</v>
      </c>
      <c r="AD89" s="1392"/>
      <c r="AE89" s="1393">
        <v>1</v>
      </c>
      <c r="AF89" s="1391"/>
      <c r="AG89" s="1346"/>
      <c r="AH89" s="1346">
        <v>1</v>
      </c>
      <c r="AI89" s="1346"/>
      <c r="AJ89" s="1346"/>
      <c r="AK89" s="1346">
        <v>1</v>
      </c>
      <c r="AL89" s="1346">
        <v>1</v>
      </c>
      <c r="AM89" s="1392"/>
      <c r="AN89" s="1392"/>
      <c r="AO89" s="1392">
        <v>1</v>
      </c>
      <c r="AP89" s="1392"/>
      <c r="AQ89" s="1392">
        <v>1</v>
      </c>
      <c r="AR89" s="1393">
        <v>1</v>
      </c>
      <c r="AS89" s="1346"/>
      <c r="AT89" s="1389">
        <v>1</v>
      </c>
      <c r="AU89" s="1346"/>
      <c r="AV89" s="1346"/>
      <c r="AW89" s="1504">
        <v>1</v>
      </c>
      <c r="AX89" s="1346">
        <v>1</v>
      </c>
      <c r="AY89" s="1346"/>
      <c r="AZ89" s="1346">
        <v>1</v>
      </c>
      <c r="BA89" s="1393"/>
      <c r="BB89" s="1346">
        <v>1</v>
      </c>
      <c r="BC89" s="1346"/>
      <c r="BD89" s="1346">
        <v>1</v>
      </c>
      <c r="BE89" s="1346">
        <v>1</v>
      </c>
      <c r="BF89" s="1346"/>
      <c r="BG89" s="1346"/>
      <c r="BH89" s="1346"/>
      <c r="BI89" s="1504">
        <v>1</v>
      </c>
      <c r="BJ89" s="1389">
        <v>1</v>
      </c>
      <c r="BK89" s="1346">
        <v>1</v>
      </c>
      <c r="BL89" s="1346"/>
      <c r="BM89" s="1346">
        <v>1</v>
      </c>
      <c r="BN89" s="1346">
        <v>1</v>
      </c>
      <c r="BO89" s="1346"/>
      <c r="BP89" s="1346"/>
      <c r="BQ89" s="1346">
        <v>1</v>
      </c>
      <c r="BR89" s="1346">
        <v>1</v>
      </c>
      <c r="BS89" s="1346">
        <v>1</v>
      </c>
      <c r="BT89" s="1393">
        <v>1</v>
      </c>
      <c r="BU89" s="1391">
        <v>1</v>
      </c>
      <c r="BV89" s="1346">
        <v>1</v>
      </c>
      <c r="BW89" s="1346"/>
      <c r="BX89" s="1346"/>
      <c r="BY89" s="1346"/>
      <c r="BZ89" s="1346"/>
      <c r="CA89" s="1346"/>
      <c r="CB89" s="1346"/>
      <c r="CC89" s="1346"/>
      <c r="CD89" s="1346"/>
      <c r="CE89" s="1346"/>
      <c r="CF89" s="1346"/>
      <c r="CG89" s="1346">
        <v>1</v>
      </c>
      <c r="CH89" s="1346">
        <v>1</v>
      </c>
      <c r="CI89" s="1346">
        <v>1</v>
      </c>
      <c r="CJ89" s="1391"/>
      <c r="CK89" s="1346"/>
      <c r="CL89" s="1346">
        <v>1</v>
      </c>
      <c r="CM89" s="1392"/>
      <c r="CN89" s="1504">
        <v>1</v>
      </c>
      <c r="CO89" s="1346"/>
      <c r="CP89" s="1346">
        <v>1</v>
      </c>
      <c r="CQ89" s="1346">
        <v>1</v>
      </c>
      <c r="CR89" s="1346">
        <v>1</v>
      </c>
      <c r="CS89" s="1346"/>
      <c r="CT89" s="1346"/>
      <c r="CU89" s="1346">
        <v>1</v>
      </c>
      <c r="CV89" s="1504">
        <v>1</v>
      </c>
      <c r="CW89" s="1346">
        <v>1</v>
      </c>
      <c r="CX89" s="1346"/>
      <c r="CY89" s="1346"/>
      <c r="CZ89" s="1346">
        <v>1</v>
      </c>
      <c r="DA89" s="1504"/>
      <c r="DB89" s="1391"/>
      <c r="DC89" s="1346">
        <v>1</v>
      </c>
      <c r="DD89" s="1346"/>
      <c r="DE89" s="1346"/>
      <c r="DF89" s="1346"/>
      <c r="DG89" s="1346">
        <v>1</v>
      </c>
      <c r="DH89" s="1346"/>
      <c r="DI89" s="1392">
        <v>1</v>
      </c>
      <c r="DJ89" s="1392"/>
      <c r="DK89" s="1392"/>
      <c r="DL89" s="1392">
        <v>1</v>
      </c>
      <c r="DM89" s="1392"/>
      <c r="DN89" s="1392"/>
      <c r="DO89" s="1346"/>
      <c r="DP89" s="1391"/>
      <c r="DQ89" s="1346"/>
      <c r="DR89" s="1346"/>
      <c r="DS89" s="1346">
        <v>1</v>
      </c>
      <c r="DT89" s="1346">
        <v>1</v>
      </c>
      <c r="DU89" s="1346">
        <v>1</v>
      </c>
      <c r="DV89" s="1346">
        <v>1</v>
      </c>
      <c r="DW89" s="1346">
        <v>1</v>
      </c>
      <c r="DX89" s="1346"/>
      <c r="DY89" s="1346">
        <v>1</v>
      </c>
      <c r="DZ89" s="1346">
        <v>1</v>
      </c>
      <c r="EA89" s="1393"/>
      <c r="EB89" s="1391"/>
      <c r="EC89" s="1389"/>
      <c r="ED89" s="1346">
        <v>1</v>
      </c>
      <c r="EE89" s="1504">
        <v>1</v>
      </c>
      <c r="EF89" s="1346"/>
      <c r="EG89" s="1346">
        <v>1</v>
      </c>
      <c r="EH89" s="1346"/>
      <c r="EI89" s="1346">
        <v>1</v>
      </c>
      <c r="EJ89" s="1346">
        <v>1</v>
      </c>
      <c r="EK89" s="1346">
        <v>1</v>
      </c>
      <c r="EL89" s="1392">
        <v>1</v>
      </c>
      <c r="EM89" s="1346"/>
      <c r="EN89" s="1346"/>
      <c r="EO89" s="1504"/>
      <c r="EP89" s="1346"/>
      <c r="EQ89" s="1346">
        <v>1</v>
      </c>
      <c r="ER89" s="1346"/>
      <c r="ES89" s="1392"/>
      <c r="ET89" s="1392"/>
      <c r="EU89" s="1392"/>
      <c r="EV89" s="1346"/>
      <c r="EW89" s="1346"/>
      <c r="EX89" s="1346"/>
      <c r="EY89" s="218">
        <f t="shared" si="17"/>
        <v>4</v>
      </c>
      <c r="EZ89" s="396">
        <f t="shared" si="18"/>
        <v>21</v>
      </c>
      <c r="FA89" s="396">
        <f t="shared" si="19"/>
        <v>23</v>
      </c>
      <c r="FB89" s="396">
        <f t="shared" si="20"/>
        <v>6</v>
      </c>
      <c r="FC89" s="396"/>
      <c r="FD89" s="396">
        <f t="shared" si="21"/>
        <v>13</v>
      </c>
      <c r="FE89" s="1291">
        <f t="shared" si="22"/>
        <v>61</v>
      </c>
      <c r="FF89" s="1347" t="str">
        <f t="shared" si="23"/>
        <v/>
      </c>
      <c r="FG89" s="1347" t="str">
        <f t="shared" si="24"/>
        <v/>
      </c>
      <c r="FH89" s="1347" t="str">
        <f t="shared" si="25"/>
        <v/>
      </c>
      <c r="FI89" s="1347" t="str">
        <f t="shared" si="26"/>
        <v/>
      </c>
      <c r="FJ89" s="1347" t="str">
        <f t="shared" si="27"/>
        <v/>
      </c>
      <c r="FK89" s="1347" t="str">
        <f t="shared" si="28"/>
        <v/>
      </c>
      <c r="FL89" s="1347" t="str">
        <f t="shared" si="29"/>
        <v/>
      </c>
      <c r="FM89" s="1347" t="str">
        <f t="shared" si="30"/>
        <v/>
      </c>
      <c r="FN89" s="1347">
        <f t="shared" si="31"/>
        <v>1</v>
      </c>
      <c r="FO89" s="1347" t="str">
        <f t="shared" si="32"/>
        <v/>
      </c>
      <c r="FP89" s="1347" t="str">
        <f t="shared" si="33"/>
        <v/>
      </c>
    </row>
    <row r="90" spans="1:172" ht="16.5" thickBot="1" x14ac:dyDescent="0.3">
      <c r="A90" s="1338">
        <v>86</v>
      </c>
      <c r="B90" s="1152" t="s">
        <v>329</v>
      </c>
      <c r="C90" s="1287"/>
      <c r="D90" s="1287">
        <v>1</v>
      </c>
      <c r="E90" s="1287"/>
      <c r="F90" s="1346"/>
      <c r="G90" s="1500"/>
      <c r="H90" s="1389"/>
      <c r="I90" s="1346"/>
      <c r="J90" s="1346"/>
      <c r="K90" s="1346"/>
      <c r="L90" s="1346"/>
      <c r="M90" s="1346"/>
      <c r="N90" s="1346"/>
      <c r="O90" s="1346"/>
      <c r="P90" s="1393"/>
      <c r="Q90" s="1500"/>
      <c r="R90" s="1346"/>
      <c r="S90" s="1346"/>
      <c r="T90" s="1500"/>
      <c r="U90" s="1346"/>
      <c r="V90" s="1346"/>
      <c r="W90" s="1346"/>
      <c r="X90" s="1346"/>
      <c r="Y90" s="1346"/>
      <c r="Z90" s="1346"/>
      <c r="AA90" s="1346"/>
      <c r="AB90" s="1346"/>
      <c r="AC90" s="1392"/>
      <c r="AD90" s="1392"/>
      <c r="AE90" s="1393"/>
      <c r="AF90" s="1391"/>
      <c r="AG90" s="1346"/>
      <c r="AH90" s="1346"/>
      <c r="AI90" s="1346"/>
      <c r="AJ90" s="1346"/>
      <c r="AK90" s="1346"/>
      <c r="AL90" s="1346"/>
      <c r="AM90" s="1392"/>
      <c r="AN90" s="1392"/>
      <c r="AO90" s="1392"/>
      <c r="AP90" s="1392"/>
      <c r="AQ90" s="1392"/>
      <c r="AR90" s="1393"/>
      <c r="AS90" s="1346"/>
      <c r="AT90" s="1346"/>
      <c r="AU90" s="1346"/>
      <c r="AV90" s="1346"/>
      <c r="AW90" s="1504">
        <v>1</v>
      </c>
      <c r="AX90" s="1346"/>
      <c r="AY90" s="1346"/>
      <c r="AZ90" s="1346"/>
      <c r="BA90" s="1393"/>
      <c r="BB90" s="1346"/>
      <c r="BC90" s="1346">
        <v>1</v>
      </c>
      <c r="BD90" s="1346"/>
      <c r="BE90" s="1346"/>
      <c r="BF90" s="1346"/>
      <c r="BG90" s="1346"/>
      <c r="BH90" s="1346"/>
      <c r="BI90" s="1504">
        <v>1</v>
      </c>
      <c r="BJ90" s="1389"/>
      <c r="BK90" s="1346"/>
      <c r="BL90" s="1346"/>
      <c r="BM90" s="1346"/>
      <c r="BN90" s="1346"/>
      <c r="BO90" s="1346">
        <v>1</v>
      </c>
      <c r="BP90" s="1346"/>
      <c r="BQ90" s="1346"/>
      <c r="BR90" s="1346"/>
      <c r="BS90" s="1346"/>
      <c r="BT90" s="1393"/>
      <c r="BU90" s="1391"/>
      <c r="BV90" s="1346"/>
      <c r="BW90" s="1346"/>
      <c r="BX90" s="1346"/>
      <c r="BY90" s="1346"/>
      <c r="BZ90" s="1346"/>
      <c r="CA90" s="1346"/>
      <c r="CB90" s="1346"/>
      <c r="CC90" s="1346"/>
      <c r="CD90" s="1346"/>
      <c r="CE90" s="1346"/>
      <c r="CF90" s="1346"/>
      <c r="CG90" s="1346">
        <v>1</v>
      </c>
      <c r="CH90" s="1346"/>
      <c r="CI90" s="1346"/>
      <c r="CJ90" s="1391"/>
      <c r="CK90" s="1346"/>
      <c r="CL90" s="1346"/>
      <c r="CM90" s="1392"/>
      <c r="CN90" s="1504"/>
      <c r="CO90" s="1346"/>
      <c r="CP90" s="1346"/>
      <c r="CQ90" s="1346"/>
      <c r="CR90" s="1346"/>
      <c r="CS90" s="1346"/>
      <c r="CT90" s="1346"/>
      <c r="CU90" s="1346"/>
      <c r="CV90" s="1504"/>
      <c r="CW90" s="1346"/>
      <c r="CX90" s="1346"/>
      <c r="CY90" s="1346"/>
      <c r="CZ90" s="1346"/>
      <c r="DA90" s="1504"/>
      <c r="DB90" s="1391"/>
      <c r="DC90" s="1346"/>
      <c r="DD90" s="1346"/>
      <c r="DE90" s="1346"/>
      <c r="DF90" s="1346"/>
      <c r="DG90" s="1346"/>
      <c r="DH90" s="1346"/>
      <c r="DI90" s="1392"/>
      <c r="DJ90" s="1392"/>
      <c r="DK90" s="1346"/>
      <c r="DL90" s="1392"/>
      <c r="DM90" s="1392"/>
      <c r="DN90" s="1392"/>
      <c r="DO90" s="1393"/>
      <c r="DP90" s="1391"/>
      <c r="DQ90" s="1346"/>
      <c r="DR90" s="1346"/>
      <c r="DS90" s="1346"/>
      <c r="DT90" s="1390">
        <v>1</v>
      </c>
      <c r="DU90" s="1346"/>
      <c r="DV90" s="1346"/>
      <c r="DW90" s="1346"/>
      <c r="DX90" s="1346"/>
      <c r="DY90" s="1390">
        <v>1</v>
      </c>
      <c r="DZ90" s="1346"/>
      <c r="EA90" s="1346"/>
      <c r="EB90" s="1391"/>
      <c r="EC90" s="1346"/>
      <c r="ED90" s="1346"/>
      <c r="EE90" s="1504">
        <v>1</v>
      </c>
      <c r="EF90" s="1346"/>
      <c r="EG90" s="1346"/>
      <c r="EH90" s="1346"/>
      <c r="EI90" s="1346"/>
      <c r="EJ90" s="1346"/>
      <c r="EK90" s="1346"/>
      <c r="EL90" s="1392"/>
      <c r="EM90" s="1346"/>
      <c r="EN90" s="1392"/>
      <c r="EO90" s="1504"/>
      <c r="EP90" s="1346"/>
      <c r="EQ90" s="1346"/>
      <c r="ER90" s="1346"/>
      <c r="ES90" s="1392"/>
      <c r="ET90" s="1392"/>
      <c r="EU90" s="1392"/>
      <c r="EV90" s="1346"/>
      <c r="EW90" s="1346"/>
      <c r="EX90" s="1346"/>
      <c r="EY90" s="218">
        <f t="shared" si="17"/>
        <v>6</v>
      </c>
      <c r="EZ90" s="396">
        <f t="shared" si="18"/>
        <v>0</v>
      </c>
      <c r="FA90" s="396">
        <f t="shared" si="19"/>
        <v>0</v>
      </c>
      <c r="FB90" s="396">
        <f t="shared" si="20"/>
        <v>3</v>
      </c>
      <c r="FC90" s="396"/>
      <c r="FD90" s="396">
        <f t="shared" si="21"/>
        <v>0</v>
      </c>
      <c r="FE90" s="1291">
        <f t="shared" si="22"/>
        <v>6</v>
      </c>
      <c r="FF90" s="1347" t="str">
        <f t="shared" si="23"/>
        <v/>
      </c>
      <c r="FG90" s="1347" t="str">
        <f t="shared" si="24"/>
        <v/>
      </c>
      <c r="FH90" s="1347">
        <f t="shared" si="25"/>
        <v>1</v>
      </c>
      <c r="FI90" s="1347" t="str">
        <f t="shared" si="26"/>
        <v/>
      </c>
      <c r="FJ90" s="1347" t="str">
        <f t="shared" si="27"/>
        <v/>
      </c>
      <c r="FK90" s="1347" t="str">
        <f t="shared" si="28"/>
        <v/>
      </c>
      <c r="FL90" s="1347" t="str">
        <f t="shared" si="29"/>
        <v/>
      </c>
      <c r="FM90" s="1347" t="str">
        <f t="shared" si="30"/>
        <v/>
      </c>
      <c r="FN90" s="1347" t="str">
        <f t="shared" si="31"/>
        <v/>
      </c>
      <c r="FO90" s="1347" t="str">
        <f t="shared" si="32"/>
        <v/>
      </c>
      <c r="FP90" s="1347" t="str">
        <f t="shared" si="33"/>
        <v/>
      </c>
    </row>
    <row r="91" spans="1:172" ht="16.5" thickBot="1" x14ac:dyDescent="0.3">
      <c r="A91" s="1338">
        <v>87</v>
      </c>
      <c r="B91" s="1152" t="s">
        <v>1587</v>
      </c>
      <c r="C91" s="1288"/>
      <c r="D91" s="1550"/>
      <c r="E91" s="1550"/>
      <c r="F91" s="1394"/>
      <c r="G91" s="1400"/>
      <c r="H91" s="1346"/>
      <c r="I91" s="1346"/>
      <c r="J91" s="1346"/>
      <c r="K91" s="1346"/>
      <c r="L91" s="1346"/>
      <c r="M91" s="1346"/>
      <c r="N91" s="1346"/>
      <c r="O91" s="1346"/>
      <c r="P91" s="1393"/>
      <c r="Q91" s="1400"/>
      <c r="R91" s="1346"/>
      <c r="S91" s="1399"/>
      <c r="T91" s="1400"/>
      <c r="U91" s="1399"/>
      <c r="V91" s="1346"/>
      <c r="W91" s="1399"/>
      <c r="X91" s="1346"/>
      <c r="Y91" s="1346"/>
      <c r="Z91" s="1346"/>
      <c r="AA91" s="1346"/>
      <c r="AB91" s="1346"/>
      <c r="AC91" s="1417"/>
      <c r="AD91" s="1417"/>
      <c r="AE91" s="1420"/>
      <c r="AF91" s="1391"/>
      <c r="AG91" s="1346">
        <v>1</v>
      </c>
      <c r="AH91" s="1346"/>
      <c r="AI91" s="1346"/>
      <c r="AJ91" s="1346">
        <v>1</v>
      </c>
      <c r="AK91" s="1346"/>
      <c r="AL91" s="1346"/>
      <c r="AM91" s="1392"/>
      <c r="AN91" s="1392"/>
      <c r="AO91" s="1392"/>
      <c r="AP91" s="1392"/>
      <c r="AQ91" s="1392"/>
      <c r="AR91" s="1393"/>
      <c r="AS91" s="1346">
        <v>1</v>
      </c>
      <c r="AT91" s="1389"/>
      <c r="AU91" s="1346"/>
      <c r="AV91" s="1346">
        <v>1</v>
      </c>
      <c r="AW91" s="1504">
        <v>1</v>
      </c>
      <c r="AX91" s="1346"/>
      <c r="AY91" s="1346"/>
      <c r="AZ91" s="1346"/>
      <c r="BA91" s="1393"/>
      <c r="BB91" s="1346"/>
      <c r="BC91" s="1346"/>
      <c r="BD91" s="1346"/>
      <c r="BE91" s="1346"/>
      <c r="BF91" s="1346"/>
      <c r="BG91" s="1346"/>
      <c r="BH91" s="1346"/>
      <c r="BI91" s="1504"/>
      <c r="BJ91" s="1389"/>
      <c r="BK91" s="1346"/>
      <c r="BL91" s="1346"/>
      <c r="BM91" s="1346"/>
      <c r="BN91" s="1346"/>
      <c r="BO91" s="1346">
        <v>1</v>
      </c>
      <c r="BP91" s="1346"/>
      <c r="BQ91" s="1346"/>
      <c r="BR91" s="1346"/>
      <c r="BS91" s="1346"/>
      <c r="BT91" s="1393"/>
      <c r="BU91" s="1391"/>
      <c r="BV91" s="1346"/>
      <c r="BW91" s="1346"/>
      <c r="BX91" s="1346"/>
      <c r="BY91" s="1346"/>
      <c r="BZ91" s="1346"/>
      <c r="CA91" s="1346">
        <v>1</v>
      </c>
      <c r="CB91" s="1346"/>
      <c r="CC91" s="1346"/>
      <c r="CD91" s="1346">
        <v>1</v>
      </c>
      <c r="CE91" s="1346"/>
      <c r="CF91" s="1346"/>
      <c r="CG91" s="1346"/>
      <c r="CH91" s="1346"/>
      <c r="CI91" s="1346"/>
      <c r="CJ91" s="1391"/>
      <c r="CK91" s="1346"/>
      <c r="CL91" s="1346"/>
      <c r="CM91" s="1392">
        <v>1</v>
      </c>
      <c r="CN91" s="1504">
        <v>1</v>
      </c>
      <c r="CO91" s="1346"/>
      <c r="CP91" s="1346"/>
      <c r="CQ91" s="1346"/>
      <c r="CR91" s="1346"/>
      <c r="CS91" s="1346"/>
      <c r="CT91" s="1346"/>
      <c r="CU91" s="1346"/>
      <c r="CV91" s="1504"/>
      <c r="CW91" s="1346"/>
      <c r="CX91" s="1346"/>
      <c r="CY91" s="1346"/>
      <c r="CZ91" s="1346"/>
      <c r="DA91" s="1504"/>
      <c r="DB91" s="1391"/>
      <c r="DC91" s="1346"/>
      <c r="DD91" s="1346"/>
      <c r="DE91" s="1346"/>
      <c r="DF91" s="1346"/>
      <c r="DG91" s="1346"/>
      <c r="DH91" s="1346"/>
      <c r="DI91" s="1392"/>
      <c r="DJ91" s="1392"/>
      <c r="DK91" s="1392"/>
      <c r="DL91" s="1392"/>
      <c r="DM91" s="1392"/>
      <c r="DN91" s="1392"/>
      <c r="DO91" s="1393"/>
      <c r="DP91" s="1391"/>
      <c r="DQ91" s="1346"/>
      <c r="DR91" s="1346"/>
      <c r="DS91" s="1346"/>
      <c r="DT91" s="1346"/>
      <c r="DU91" s="1346"/>
      <c r="DV91" s="1346"/>
      <c r="DW91" s="1346"/>
      <c r="DX91" s="1346"/>
      <c r="DY91" s="1346"/>
      <c r="DZ91" s="1346"/>
      <c r="EA91" s="1346"/>
      <c r="EB91" s="1391"/>
      <c r="EC91" s="1389"/>
      <c r="ED91" s="1346"/>
      <c r="EE91" s="1504"/>
      <c r="EF91" s="1346"/>
      <c r="EG91" s="1346"/>
      <c r="EH91" s="1346">
        <v>1</v>
      </c>
      <c r="EI91" s="1346"/>
      <c r="EJ91" s="1346"/>
      <c r="EK91" s="1346"/>
      <c r="EL91" s="1392"/>
      <c r="EM91" s="1346"/>
      <c r="EN91" s="1346"/>
      <c r="EO91" s="1504"/>
      <c r="EP91" s="1346">
        <v>1</v>
      </c>
      <c r="EQ91" s="1346"/>
      <c r="ER91" s="1346"/>
      <c r="ES91" s="1392"/>
      <c r="ET91" s="1392"/>
      <c r="EU91" s="1392"/>
      <c r="EV91" s="1346"/>
      <c r="EW91" s="1346"/>
      <c r="EX91" s="1346"/>
      <c r="EY91" s="218">
        <f t="shared" si="17"/>
        <v>10</v>
      </c>
      <c r="EZ91" s="396">
        <f t="shared" si="18"/>
        <v>0</v>
      </c>
      <c r="FA91" s="396">
        <f t="shared" si="19"/>
        <v>0</v>
      </c>
      <c r="FB91" s="396">
        <f t="shared" si="20"/>
        <v>2</v>
      </c>
      <c r="FC91" s="396"/>
      <c r="FD91" s="396">
        <f t="shared" si="21"/>
        <v>0</v>
      </c>
      <c r="FE91" s="1291">
        <f t="shared" si="22"/>
        <v>10</v>
      </c>
      <c r="FF91" s="1347" t="str">
        <f t="shared" si="23"/>
        <v/>
      </c>
      <c r="FG91" s="1347" t="str">
        <f t="shared" si="24"/>
        <v/>
      </c>
      <c r="FH91" s="1347">
        <f t="shared" si="25"/>
        <v>1</v>
      </c>
      <c r="FI91" s="1347" t="str">
        <f t="shared" si="26"/>
        <v/>
      </c>
      <c r="FJ91" s="1347" t="str">
        <f t="shared" si="27"/>
        <v/>
      </c>
      <c r="FK91" s="1347" t="str">
        <f t="shared" si="28"/>
        <v/>
      </c>
      <c r="FL91" s="1347" t="str">
        <f t="shared" si="29"/>
        <v/>
      </c>
      <c r="FM91" s="1347" t="str">
        <f t="shared" si="30"/>
        <v/>
      </c>
      <c r="FN91" s="1347" t="str">
        <f t="shared" si="31"/>
        <v/>
      </c>
      <c r="FO91" s="1347" t="str">
        <f t="shared" si="32"/>
        <v/>
      </c>
      <c r="FP91" s="1347" t="str">
        <f t="shared" si="33"/>
        <v/>
      </c>
    </row>
    <row r="92" spans="1:172" ht="16.5" thickBot="1" x14ac:dyDescent="0.3">
      <c r="A92" s="1338">
        <v>88</v>
      </c>
      <c r="B92" s="1152" t="s">
        <v>734</v>
      </c>
      <c r="C92" s="1389"/>
      <c r="D92" s="1389"/>
      <c r="E92" s="1389"/>
      <c r="F92" s="1346"/>
      <c r="G92" s="1400"/>
      <c r="H92" s="1346"/>
      <c r="I92" s="1346"/>
      <c r="J92" s="1346"/>
      <c r="K92" s="1346"/>
      <c r="L92" s="1346"/>
      <c r="M92" s="1346"/>
      <c r="N92" s="1346"/>
      <c r="O92" s="1346"/>
      <c r="P92" s="1393"/>
      <c r="Q92" s="1400"/>
      <c r="R92" s="1346"/>
      <c r="S92" s="1346"/>
      <c r="T92" s="1400">
        <v>1</v>
      </c>
      <c r="U92" s="1346"/>
      <c r="V92" s="1346"/>
      <c r="W92" s="1346"/>
      <c r="X92" s="1346"/>
      <c r="Y92" s="1346"/>
      <c r="Z92" s="1346"/>
      <c r="AA92" s="1346"/>
      <c r="AB92" s="1346"/>
      <c r="AC92" s="1392"/>
      <c r="AD92" s="1392"/>
      <c r="AE92" s="1393"/>
      <c r="AF92" s="1391"/>
      <c r="AG92" s="1346"/>
      <c r="AH92" s="1346"/>
      <c r="AI92" s="1346"/>
      <c r="AJ92" s="1346"/>
      <c r="AK92" s="1410">
        <v>1</v>
      </c>
      <c r="AL92" s="1346"/>
      <c r="AM92" s="1346"/>
      <c r="AN92" s="1392"/>
      <c r="AO92" s="1392"/>
      <c r="AP92" s="1392">
        <v>1</v>
      </c>
      <c r="AQ92" s="1392">
        <v>1</v>
      </c>
      <c r="AR92" s="1393"/>
      <c r="AS92" s="1346"/>
      <c r="AT92" s="1389"/>
      <c r="AU92" s="1390">
        <v>1</v>
      </c>
      <c r="AV92" s="1346"/>
      <c r="AW92" s="1504">
        <v>1</v>
      </c>
      <c r="AX92" s="1346">
        <v>1</v>
      </c>
      <c r="AY92" s="1346"/>
      <c r="AZ92" s="1390">
        <v>1</v>
      </c>
      <c r="BA92" s="1393"/>
      <c r="BB92" s="1346"/>
      <c r="BC92" s="1346"/>
      <c r="BD92" s="1346"/>
      <c r="BE92" s="1346"/>
      <c r="BF92" s="1346">
        <v>1</v>
      </c>
      <c r="BG92" s="1346">
        <v>1</v>
      </c>
      <c r="BH92" s="1346"/>
      <c r="BI92" s="1504">
        <v>1</v>
      </c>
      <c r="BJ92" s="1389">
        <v>1</v>
      </c>
      <c r="BK92" s="1346"/>
      <c r="BL92" s="1346">
        <v>1</v>
      </c>
      <c r="BM92" s="1346"/>
      <c r="BN92" s="1390">
        <v>1</v>
      </c>
      <c r="BO92" s="1346"/>
      <c r="BP92" s="1346"/>
      <c r="BQ92" s="1346"/>
      <c r="BR92" s="1346"/>
      <c r="BS92" s="1346"/>
      <c r="BT92" s="1393"/>
      <c r="BU92" s="1391"/>
      <c r="BV92" s="1346"/>
      <c r="BW92" s="1346"/>
      <c r="BX92" s="1346"/>
      <c r="BY92" s="1346"/>
      <c r="BZ92" s="1346"/>
      <c r="CA92" s="1390">
        <v>1</v>
      </c>
      <c r="CB92" s="1390">
        <v>1</v>
      </c>
      <c r="CC92" s="1346"/>
      <c r="CD92" s="1346"/>
      <c r="CE92" s="1346"/>
      <c r="CF92" s="1346"/>
      <c r="CG92" s="1346"/>
      <c r="CH92" s="1346"/>
      <c r="CI92" s="1346"/>
      <c r="CJ92" s="1391"/>
      <c r="CK92" s="1346"/>
      <c r="CL92" s="1346">
        <v>1</v>
      </c>
      <c r="CM92" s="1392">
        <v>1</v>
      </c>
      <c r="CN92" s="1504">
        <v>1</v>
      </c>
      <c r="CO92" s="1346"/>
      <c r="CP92" s="1390">
        <v>1</v>
      </c>
      <c r="CQ92" s="1390">
        <v>1</v>
      </c>
      <c r="CR92" s="1390">
        <v>1</v>
      </c>
      <c r="CS92" s="1346"/>
      <c r="CT92" s="1346"/>
      <c r="CU92" s="1410">
        <v>1</v>
      </c>
      <c r="CV92" s="1504"/>
      <c r="CW92" s="1346"/>
      <c r="CX92" s="1346"/>
      <c r="CY92" s="1346"/>
      <c r="CZ92" s="1346"/>
      <c r="DA92" s="1504"/>
      <c r="DB92" s="1391"/>
      <c r="DC92" s="1346"/>
      <c r="DD92" s="1346"/>
      <c r="DE92" s="1390">
        <v>1</v>
      </c>
      <c r="DF92" s="1346"/>
      <c r="DG92" s="1390">
        <v>1</v>
      </c>
      <c r="DH92" s="1346"/>
      <c r="DI92" s="1392"/>
      <c r="DJ92" s="1392"/>
      <c r="DK92" s="1392"/>
      <c r="DL92" s="1392"/>
      <c r="DM92" s="1392"/>
      <c r="DN92" s="1392"/>
      <c r="DO92" s="1393"/>
      <c r="DP92" s="1391"/>
      <c r="DQ92" s="1346"/>
      <c r="DR92" s="1346"/>
      <c r="DS92" s="1346"/>
      <c r="DT92" s="1346"/>
      <c r="DU92" s="1346"/>
      <c r="DV92" s="1346"/>
      <c r="DW92" s="1346">
        <v>1</v>
      </c>
      <c r="DX92" s="1346"/>
      <c r="DY92" s="1346"/>
      <c r="DZ92" s="1346"/>
      <c r="EA92" s="1346"/>
      <c r="EB92" s="1391"/>
      <c r="EC92" s="1389"/>
      <c r="ED92" s="1392"/>
      <c r="EE92" s="1504">
        <v>1</v>
      </c>
      <c r="EF92" s="1346"/>
      <c r="EG92" s="1346"/>
      <c r="EH92" s="1346"/>
      <c r="EI92" s="1346"/>
      <c r="EJ92" s="1346"/>
      <c r="EK92" s="1346"/>
      <c r="EL92" s="1392"/>
      <c r="EM92" s="1346"/>
      <c r="EN92" s="1346"/>
      <c r="EO92" s="1504"/>
      <c r="EP92" s="1346"/>
      <c r="EQ92" s="1346"/>
      <c r="ER92" s="1390">
        <v>1</v>
      </c>
      <c r="ES92" s="1422">
        <v>1</v>
      </c>
      <c r="ET92" s="1422">
        <v>1</v>
      </c>
      <c r="EU92" s="1422">
        <v>1</v>
      </c>
      <c r="EV92" s="1390">
        <v>1</v>
      </c>
      <c r="EW92" s="1390">
        <v>1</v>
      </c>
      <c r="EX92" s="1390">
        <v>1</v>
      </c>
      <c r="EY92" s="218">
        <f t="shared" si="17"/>
        <v>5</v>
      </c>
      <c r="EZ92" s="396">
        <f t="shared" si="18"/>
        <v>7</v>
      </c>
      <c r="FA92" s="396">
        <f t="shared" si="19"/>
        <v>5</v>
      </c>
      <c r="FB92" s="396">
        <f t="shared" si="20"/>
        <v>5</v>
      </c>
      <c r="FC92" s="396"/>
      <c r="FD92" s="396">
        <f t="shared" si="21"/>
        <v>12</v>
      </c>
      <c r="FE92" s="1291">
        <f t="shared" si="22"/>
        <v>29</v>
      </c>
      <c r="FF92" s="1347" t="str">
        <f t="shared" si="23"/>
        <v/>
      </c>
      <c r="FG92" s="1347" t="str">
        <f t="shared" si="24"/>
        <v/>
      </c>
      <c r="FH92" s="1347" t="str">
        <f t="shared" si="25"/>
        <v/>
      </c>
      <c r="FI92" s="1347" t="str">
        <f t="shared" si="26"/>
        <v/>
      </c>
      <c r="FJ92" s="1347">
        <f t="shared" si="27"/>
        <v>1</v>
      </c>
      <c r="FK92" s="1347" t="str">
        <f t="shared" si="28"/>
        <v/>
      </c>
      <c r="FL92" s="1347" t="str">
        <f t="shared" si="29"/>
        <v/>
      </c>
      <c r="FM92" s="1347" t="str">
        <f t="shared" si="30"/>
        <v/>
      </c>
      <c r="FN92" s="1347" t="str">
        <f t="shared" si="31"/>
        <v/>
      </c>
      <c r="FO92" s="1347" t="str">
        <f t="shared" si="32"/>
        <v/>
      </c>
      <c r="FP92" s="1347" t="str">
        <f t="shared" si="33"/>
        <v/>
      </c>
    </row>
    <row r="93" spans="1:172" ht="16.5" thickBot="1" x14ac:dyDescent="0.3">
      <c r="A93" s="1338">
        <v>89</v>
      </c>
      <c r="B93" s="1152" t="s">
        <v>937</v>
      </c>
      <c r="C93" s="1412"/>
      <c r="D93" s="1412"/>
      <c r="E93" s="1412"/>
      <c r="F93" s="1395"/>
      <c r="G93" s="1400"/>
      <c r="H93" s="1395"/>
      <c r="I93" s="1395">
        <v>1</v>
      </c>
      <c r="J93" s="1395"/>
      <c r="K93" s="1395"/>
      <c r="L93" s="1395"/>
      <c r="M93" s="1395"/>
      <c r="N93" s="1395"/>
      <c r="O93" s="1395"/>
      <c r="P93" s="1398"/>
      <c r="Q93" s="1400"/>
      <c r="R93" s="1395">
        <v>1</v>
      </c>
      <c r="S93" s="1395"/>
      <c r="T93" s="1400">
        <v>1</v>
      </c>
      <c r="U93" s="1395"/>
      <c r="V93" s="1395"/>
      <c r="W93" s="1395"/>
      <c r="X93" s="1395"/>
      <c r="Y93" s="1395">
        <v>1</v>
      </c>
      <c r="Z93" s="1395"/>
      <c r="AA93" s="1395"/>
      <c r="AB93" s="1395"/>
      <c r="AC93" s="1413"/>
      <c r="AD93" s="1413"/>
      <c r="AE93" s="1398"/>
      <c r="AF93" s="1414"/>
      <c r="AG93" s="1395"/>
      <c r="AH93" s="1395"/>
      <c r="AI93" s="1395">
        <v>1</v>
      </c>
      <c r="AJ93" s="1395"/>
      <c r="AK93" s="1395">
        <v>1</v>
      </c>
      <c r="AL93" s="1395"/>
      <c r="AM93" s="1413"/>
      <c r="AN93" s="1413"/>
      <c r="AO93" s="1413"/>
      <c r="AP93" s="1411">
        <v>1</v>
      </c>
      <c r="AQ93" s="1413">
        <v>1</v>
      </c>
      <c r="AR93" s="1398">
        <v>1</v>
      </c>
      <c r="AS93" s="1395"/>
      <c r="AT93" s="1412"/>
      <c r="AU93" s="1411">
        <v>1</v>
      </c>
      <c r="AV93" s="1395"/>
      <c r="AW93" s="1504">
        <v>1</v>
      </c>
      <c r="AX93" s="1395">
        <v>1</v>
      </c>
      <c r="AY93" s="1395"/>
      <c r="AZ93" s="1411">
        <v>1</v>
      </c>
      <c r="BA93" s="1398"/>
      <c r="BB93" s="1395"/>
      <c r="BC93" s="1395"/>
      <c r="BD93" s="1395"/>
      <c r="BE93" s="1395"/>
      <c r="BF93" s="1395">
        <v>1</v>
      </c>
      <c r="BG93" s="1395">
        <v>1</v>
      </c>
      <c r="BH93" s="1395"/>
      <c r="BI93" s="1504">
        <v>1</v>
      </c>
      <c r="BJ93" s="1412">
        <v>1</v>
      </c>
      <c r="BK93" s="1395"/>
      <c r="BL93" s="1411">
        <v>1</v>
      </c>
      <c r="BM93" s="1395"/>
      <c r="BN93" s="1411">
        <v>1</v>
      </c>
      <c r="BO93" s="1395"/>
      <c r="BP93" s="1395"/>
      <c r="BQ93" s="1395"/>
      <c r="BR93" s="1395"/>
      <c r="BS93" s="1395"/>
      <c r="BT93" s="1398"/>
      <c r="BU93" s="1414"/>
      <c r="BV93" s="1395"/>
      <c r="BW93" s="1395"/>
      <c r="BX93" s="1395"/>
      <c r="BY93" s="1395"/>
      <c r="BZ93" s="1395"/>
      <c r="CA93" s="1395">
        <v>1</v>
      </c>
      <c r="CB93" s="1395">
        <v>1</v>
      </c>
      <c r="CC93" s="1395"/>
      <c r="CD93" s="1395"/>
      <c r="CE93" s="1395"/>
      <c r="CF93" s="1395"/>
      <c r="CG93" s="1395"/>
      <c r="CH93" s="1395"/>
      <c r="CI93" s="1395"/>
      <c r="CJ93" s="1414"/>
      <c r="CK93" s="1413"/>
      <c r="CL93" s="1395">
        <v>1</v>
      </c>
      <c r="CM93" s="1413">
        <v>1</v>
      </c>
      <c r="CN93" s="1504">
        <v>1</v>
      </c>
      <c r="CO93" s="1413"/>
      <c r="CP93" s="1413">
        <v>1</v>
      </c>
      <c r="CQ93" s="1413">
        <v>1</v>
      </c>
      <c r="CR93" s="1413">
        <v>1</v>
      </c>
      <c r="CS93" s="1413"/>
      <c r="CT93" s="1413"/>
      <c r="CU93" s="1413">
        <v>1</v>
      </c>
      <c r="CV93" s="1504">
        <v>1</v>
      </c>
      <c r="CW93" s="1413"/>
      <c r="CX93" s="1413"/>
      <c r="CY93" s="1413"/>
      <c r="CZ93" s="1413"/>
      <c r="DA93" s="1504"/>
      <c r="DB93" s="1424"/>
      <c r="DC93" s="1413"/>
      <c r="DD93" s="1395"/>
      <c r="DE93" s="1572">
        <v>1</v>
      </c>
      <c r="DF93" s="1413"/>
      <c r="DG93" s="1572">
        <v>1</v>
      </c>
      <c r="DH93" s="1395"/>
      <c r="DI93" s="1413"/>
      <c r="DJ93" s="1413"/>
      <c r="DK93" s="1413"/>
      <c r="DL93" s="1413"/>
      <c r="DM93" s="1413"/>
      <c r="DN93" s="1413"/>
      <c r="DO93" s="1398"/>
      <c r="DP93" s="1555"/>
      <c r="DQ93" s="1395"/>
      <c r="DR93" s="1395"/>
      <c r="DS93" s="1395"/>
      <c r="DT93" s="1395"/>
      <c r="DU93" s="1413"/>
      <c r="DV93" s="1413">
        <v>1</v>
      </c>
      <c r="DW93" s="1413">
        <v>1</v>
      </c>
      <c r="DX93" s="1395"/>
      <c r="DY93" s="1395"/>
      <c r="DZ93" s="1395"/>
      <c r="EA93" s="1395"/>
      <c r="EB93" s="1414"/>
      <c r="EC93" s="1412">
        <v>1</v>
      </c>
      <c r="ED93" s="1412">
        <v>1</v>
      </c>
      <c r="EE93" s="1504">
        <v>1</v>
      </c>
      <c r="EF93" s="1553"/>
      <c r="EG93" s="1395"/>
      <c r="EH93" s="1395"/>
      <c r="EI93" s="1395">
        <v>1</v>
      </c>
      <c r="EJ93" s="1395">
        <v>1</v>
      </c>
      <c r="EK93" s="1395">
        <v>1</v>
      </c>
      <c r="EL93" s="1395">
        <v>1</v>
      </c>
      <c r="EM93" s="1395"/>
      <c r="EN93" s="1395"/>
      <c r="EO93" s="1504"/>
      <c r="EP93" s="1395"/>
      <c r="EQ93" s="1395"/>
      <c r="ER93" s="1395">
        <v>1</v>
      </c>
      <c r="ES93" s="1395">
        <v>1</v>
      </c>
      <c r="ET93" s="1395">
        <v>1</v>
      </c>
      <c r="EU93" s="1395">
        <v>1</v>
      </c>
      <c r="EV93" s="1395">
        <v>1</v>
      </c>
      <c r="EW93" s="1395">
        <v>1</v>
      </c>
      <c r="EX93" s="1395">
        <v>1</v>
      </c>
      <c r="EY93" s="218">
        <f t="shared" si="17"/>
        <v>5</v>
      </c>
      <c r="EZ93" s="396">
        <f t="shared" si="18"/>
        <v>11</v>
      </c>
      <c r="FA93" s="396">
        <f t="shared" si="19"/>
        <v>9</v>
      </c>
      <c r="FB93" s="396">
        <f t="shared" si="20"/>
        <v>6</v>
      </c>
      <c r="FC93" s="396"/>
      <c r="FD93" s="396">
        <f t="shared" si="21"/>
        <v>16</v>
      </c>
      <c r="FE93" s="1291">
        <f t="shared" si="22"/>
        <v>41</v>
      </c>
      <c r="FF93" s="1347" t="str">
        <f t="shared" si="23"/>
        <v/>
      </c>
      <c r="FG93" s="1347" t="str">
        <f t="shared" si="24"/>
        <v/>
      </c>
      <c r="FH93" s="1347" t="str">
        <f t="shared" si="25"/>
        <v/>
      </c>
      <c r="FI93" s="1347" t="str">
        <f t="shared" si="26"/>
        <v/>
      </c>
      <c r="FJ93" s="1347" t="str">
        <f t="shared" si="27"/>
        <v/>
      </c>
      <c r="FK93" s="1347" t="str">
        <f t="shared" si="28"/>
        <v/>
      </c>
      <c r="FL93" s="1347">
        <f t="shared" si="29"/>
        <v>1</v>
      </c>
      <c r="FM93" s="1347" t="str">
        <f t="shared" si="30"/>
        <v/>
      </c>
      <c r="FN93" s="1347" t="str">
        <f t="shared" si="31"/>
        <v/>
      </c>
      <c r="FO93" s="1347" t="str">
        <f t="shared" si="32"/>
        <v/>
      </c>
      <c r="FP93" s="1347" t="str">
        <f t="shared" si="33"/>
        <v/>
      </c>
    </row>
    <row r="94" spans="1:172" ht="16.5" thickBot="1" x14ac:dyDescent="0.3">
      <c r="A94" s="1338">
        <v>90</v>
      </c>
      <c r="B94" s="1152" t="s">
        <v>249</v>
      </c>
      <c r="C94" s="1288"/>
      <c r="D94" s="1288"/>
      <c r="E94" s="1288"/>
      <c r="F94" s="1346"/>
      <c r="G94" s="1400"/>
      <c r="H94" s="1346"/>
      <c r="I94" s="1346"/>
      <c r="J94" s="1346"/>
      <c r="K94" s="1346"/>
      <c r="L94" s="1346"/>
      <c r="M94" s="1346"/>
      <c r="N94" s="1346"/>
      <c r="O94" s="1346"/>
      <c r="P94" s="1393"/>
      <c r="Q94" s="1400"/>
      <c r="R94" s="1346">
        <v>1</v>
      </c>
      <c r="S94" s="1346"/>
      <c r="T94" s="1400"/>
      <c r="U94" s="1346"/>
      <c r="V94" s="1346">
        <v>1</v>
      </c>
      <c r="W94" s="1346"/>
      <c r="X94" s="1346"/>
      <c r="Y94" s="1346">
        <v>1</v>
      </c>
      <c r="Z94" s="1346"/>
      <c r="AA94" s="1346"/>
      <c r="AB94" s="1346"/>
      <c r="AC94" s="1392"/>
      <c r="AD94" s="1392"/>
      <c r="AE94" s="1393"/>
      <c r="AF94" s="1391"/>
      <c r="AG94" s="1346"/>
      <c r="AH94" s="1346"/>
      <c r="AI94" s="1346"/>
      <c r="AJ94" s="1346"/>
      <c r="AK94" s="1346"/>
      <c r="AL94" s="1346"/>
      <c r="AM94" s="1392"/>
      <c r="AN94" s="1392"/>
      <c r="AO94" s="1392">
        <v>1</v>
      </c>
      <c r="AP94" s="1392"/>
      <c r="AQ94" s="1392"/>
      <c r="AR94" s="1393"/>
      <c r="AS94" s="1346"/>
      <c r="AT94" s="1389">
        <v>1</v>
      </c>
      <c r="AU94" s="1346">
        <v>1</v>
      </c>
      <c r="AV94" s="1346"/>
      <c r="AW94" s="1504">
        <v>1</v>
      </c>
      <c r="AX94" s="1346"/>
      <c r="AY94" s="1346"/>
      <c r="AZ94" s="1346"/>
      <c r="BA94" s="1393"/>
      <c r="BB94" s="1346"/>
      <c r="BC94" s="1346"/>
      <c r="BD94" s="1346">
        <v>1</v>
      </c>
      <c r="BE94" s="1346"/>
      <c r="BF94" s="1346"/>
      <c r="BG94" s="1346"/>
      <c r="BH94" s="1346"/>
      <c r="BI94" s="1504">
        <v>1</v>
      </c>
      <c r="BJ94" s="1389">
        <v>1</v>
      </c>
      <c r="BK94" s="1346"/>
      <c r="BL94" s="1346"/>
      <c r="BM94" s="1346"/>
      <c r="BN94" s="1346"/>
      <c r="BO94" s="1346"/>
      <c r="BP94" s="1346"/>
      <c r="BQ94" s="1346">
        <v>1</v>
      </c>
      <c r="BR94" s="1346">
        <v>1</v>
      </c>
      <c r="BS94" s="1346">
        <v>1</v>
      </c>
      <c r="BT94" s="1393">
        <v>1</v>
      </c>
      <c r="BU94" s="1391">
        <v>1</v>
      </c>
      <c r="BV94" s="1346">
        <v>1</v>
      </c>
      <c r="BW94" s="1346"/>
      <c r="BX94" s="1346"/>
      <c r="BY94" s="1346"/>
      <c r="BZ94" s="1346"/>
      <c r="CA94" s="1346"/>
      <c r="CB94" s="1346"/>
      <c r="CC94" s="1346"/>
      <c r="CD94" s="1346"/>
      <c r="CE94" s="1346"/>
      <c r="CF94" s="1346"/>
      <c r="CG94" s="1346"/>
      <c r="CH94" s="1346"/>
      <c r="CI94" s="1346"/>
      <c r="CJ94" s="1391"/>
      <c r="CK94" s="1346"/>
      <c r="CL94" s="1346"/>
      <c r="CM94" s="1392"/>
      <c r="CN94" s="1504"/>
      <c r="CO94" s="1346">
        <v>1</v>
      </c>
      <c r="CP94" s="1346"/>
      <c r="CQ94" s="1346"/>
      <c r="CR94" s="1346"/>
      <c r="CS94" s="1346"/>
      <c r="CT94" s="1346"/>
      <c r="CU94" s="1346"/>
      <c r="CV94" s="1504"/>
      <c r="CW94" s="1346"/>
      <c r="CX94" s="1346"/>
      <c r="CY94" s="1346"/>
      <c r="CZ94" s="1346"/>
      <c r="DA94" s="1504"/>
      <c r="DB94" s="1391"/>
      <c r="DC94" s="1346"/>
      <c r="DD94" s="1346"/>
      <c r="DE94" s="1346"/>
      <c r="DF94" s="1346"/>
      <c r="DG94" s="1346"/>
      <c r="DH94" s="1346"/>
      <c r="DI94" s="1392"/>
      <c r="DJ94" s="1392">
        <v>1</v>
      </c>
      <c r="DK94" s="1392"/>
      <c r="DL94" s="1392"/>
      <c r="DM94" s="1392"/>
      <c r="DN94" s="1392"/>
      <c r="DO94" s="1393"/>
      <c r="DP94" s="1391"/>
      <c r="DQ94" s="1346"/>
      <c r="DR94" s="1346">
        <v>1</v>
      </c>
      <c r="DS94" s="1346"/>
      <c r="DT94" s="1346"/>
      <c r="DU94" s="1346"/>
      <c r="DV94" s="1346"/>
      <c r="DW94" s="1346"/>
      <c r="DX94" s="1346"/>
      <c r="DY94" s="1346"/>
      <c r="DZ94" s="1346"/>
      <c r="EA94" s="1346"/>
      <c r="EB94" s="1391"/>
      <c r="EC94" s="1389"/>
      <c r="ED94" s="1346"/>
      <c r="EE94" s="1504">
        <v>1</v>
      </c>
      <c r="EF94" s="1346"/>
      <c r="EG94" s="1346"/>
      <c r="EH94" s="1346"/>
      <c r="EI94" s="1346"/>
      <c r="EJ94" s="1346"/>
      <c r="EK94" s="1346"/>
      <c r="EL94" s="1392"/>
      <c r="EM94" s="1346"/>
      <c r="EN94" s="1346"/>
      <c r="EO94" s="1504"/>
      <c r="EP94" s="1346"/>
      <c r="EQ94" s="1346"/>
      <c r="ER94" s="1346"/>
      <c r="ES94" s="1392"/>
      <c r="ET94" s="1392"/>
      <c r="EU94" s="1392"/>
      <c r="EV94" s="1346"/>
      <c r="EW94" s="1346"/>
      <c r="EX94" s="1346"/>
      <c r="EY94" s="218">
        <f t="shared" si="17"/>
        <v>0</v>
      </c>
      <c r="EZ94" s="396">
        <f t="shared" si="18"/>
        <v>8</v>
      </c>
      <c r="FA94" s="396">
        <f t="shared" si="19"/>
        <v>3</v>
      </c>
      <c r="FB94" s="396">
        <f t="shared" si="20"/>
        <v>3</v>
      </c>
      <c r="FC94" s="396"/>
      <c r="FD94" s="396">
        <f t="shared" si="21"/>
        <v>6</v>
      </c>
      <c r="FE94" s="1291">
        <f t="shared" si="22"/>
        <v>17</v>
      </c>
      <c r="FF94" s="1347" t="str">
        <f t="shared" si="23"/>
        <v/>
      </c>
      <c r="FG94" s="1347" t="str">
        <f t="shared" si="24"/>
        <v/>
      </c>
      <c r="FH94" s="1347" t="str">
        <f t="shared" si="25"/>
        <v/>
      </c>
      <c r="FI94" s="1347">
        <f t="shared" si="26"/>
        <v>1</v>
      </c>
      <c r="FJ94" s="1347" t="str">
        <f t="shared" si="27"/>
        <v/>
      </c>
      <c r="FK94" s="1347" t="str">
        <f t="shared" si="28"/>
        <v/>
      </c>
      <c r="FL94" s="1347" t="str">
        <f t="shared" si="29"/>
        <v/>
      </c>
      <c r="FM94" s="1347" t="str">
        <f t="shared" si="30"/>
        <v/>
      </c>
      <c r="FN94" s="1347" t="str">
        <f t="shared" si="31"/>
        <v/>
      </c>
      <c r="FO94" s="1347" t="str">
        <f t="shared" si="32"/>
        <v/>
      </c>
      <c r="FP94" s="1347" t="str">
        <f t="shared" si="33"/>
        <v/>
      </c>
    </row>
    <row r="95" spans="1:172" ht="16.5" thickBot="1" x14ac:dyDescent="0.3">
      <c r="A95" s="1338">
        <v>91</v>
      </c>
      <c r="B95" s="1152" t="s">
        <v>943</v>
      </c>
      <c r="C95" s="1288"/>
      <c r="D95" s="1288"/>
      <c r="E95" s="1288"/>
      <c r="F95" s="1346"/>
      <c r="G95" s="1400"/>
      <c r="H95" s="1346"/>
      <c r="I95" s="1346"/>
      <c r="J95" s="1346"/>
      <c r="K95" s="1346"/>
      <c r="L95" s="1346"/>
      <c r="M95" s="1346"/>
      <c r="N95" s="1346"/>
      <c r="O95" s="1346"/>
      <c r="P95" s="1393"/>
      <c r="Q95" s="1400"/>
      <c r="R95" s="1390">
        <v>1</v>
      </c>
      <c r="S95" s="1346"/>
      <c r="T95" s="1400"/>
      <c r="U95" s="1346"/>
      <c r="V95" s="1390">
        <v>1</v>
      </c>
      <c r="W95" s="1346"/>
      <c r="X95" s="1346"/>
      <c r="Y95" s="1390">
        <v>1</v>
      </c>
      <c r="Z95" s="1346"/>
      <c r="AA95" s="1346"/>
      <c r="AB95" s="1346"/>
      <c r="AC95" s="1392"/>
      <c r="AD95" s="1392"/>
      <c r="AE95" s="1393"/>
      <c r="AF95" s="1391"/>
      <c r="AG95" s="1346"/>
      <c r="AH95" s="1346"/>
      <c r="AI95" s="1346"/>
      <c r="AJ95" s="1346"/>
      <c r="AK95" s="1346"/>
      <c r="AL95" s="1346"/>
      <c r="AM95" s="1392"/>
      <c r="AN95" s="1392"/>
      <c r="AO95" s="1392">
        <v>1</v>
      </c>
      <c r="AP95" s="1392"/>
      <c r="AQ95" s="1392"/>
      <c r="AR95" s="1393"/>
      <c r="AS95" s="1346"/>
      <c r="AT95" s="1389">
        <v>1</v>
      </c>
      <c r="AU95" s="1390">
        <v>1</v>
      </c>
      <c r="AV95" s="1346"/>
      <c r="AW95" s="1504">
        <v>1</v>
      </c>
      <c r="AX95" s="1346"/>
      <c r="AY95" s="1346"/>
      <c r="AZ95" s="1346"/>
      <c r="BA95" s="1393"/>
      <c r="BB95" s="1346"/>
      <c r="BC95" s="1346"/>
      <c r="BD95" s="1346">
        <v>1</v>
      </c>
      <c r="BE95" s="1346"/>
      <c r="BF95" s="1346"/>
      <c r="BG95" s="1346"/>
      <c r="BH95" s="1346"/>
      <c r="BI95" s="1504"/>
      <c r="BJ95" s="1411">
        <v>1</v>
      </c>
      <c r="BK95" s="1346"/>
      <c r="BL95" s="1346"/>
      <c r="BM95" s="1346"/>
      <c r="BN95" s="1346"/>
      <c r="BO95" s="1346"/>
      <c r="BP95" s="1346"/>
      <c r="BQ95" s="1390">
        <v>1</v>
      </c>
      <c r="BR95" s="1390">
        <v>1</v>
      </c>
      <c r="BS95" s="1390">
        <v>1</v>
      </c>
      <c r="BT95" s="1503">
        <v>1</v>
      </c>
      <c r="BU95" s="1429">
        <v>1</v>
      </c>
      <c r="BV95" s="1390">
        <v>1</v>
      </c>
      <c r="BW95" s="1346"/>
      <c r="BX95" s="1346"/>
      <c r="BY95" s="1346"/>
      <c r="BZ95" s="1346"/>
      <c r="CA95" s="1346"/>
      <c r="CB95" s="1346"/>
      <c r="CC95" s="1346"/>
      <c r="CD95" s="1346"/>
      <c r="CE95" s="1346"/>
      <c r="CF95" s="1346"/>
      <c r="CG95" s="1346"/>
      <c r="CH95" s="1346"/>
      <c r="CI95" s="1346"/>
      <c r="CJ95" s="1391"/>
      <c r="CK95" s="1346"/>
      <c r="CL95" s="1346"/>
      <c r="CM95" s="1392"/>
      <c r="CN95" s="1504"/>
      <c r="CO95" s="1346">
        <v>1</v>
      </c>
      <c r="CP95" s="1346"/>
      <c r="CQ95" s="1346"/>
      <c r="CR95" s="1346"/>
      <c r="CS95" s="1346"/>
      <c r="CT95" s="1346"/>
      <c r="CU95" s="1346"/>
      <c r="CV95" s="1504"/>
      <c r="CW95" s="1346"/>
      <c r="CX95" s="1346"/>
      <c r="CY95" s="1346"/>
      <c r="CZ95" s="1346"/>
      <c r="DA95" s="1504"/>
      <c r="DB95" s="1391"/>
      <c r="DC95" s="1346"/>
      <c r="DD95" s="1346"/>
      <c r="DE95" s="1346"/>
      <c r="DF95" s="1346"/>
      <c r="DG95" s="1346"/>
      <c r="DH95" s="1346"/>
      <c r="DI95" s="1392"/>
      <c r="DJ95" s="1392">
        <v>1</v>
      </c>
      <c r="DK95" s="1392"/>
      <c r="DL95" s="1392"/>
      <c r="DM95" s="1392"/>
      <c r="DN95" s="1392"/>
      <c r="DO95" s="1393"/>
      <c r="DP95" s="1391"/>
      <c r="DQ95" s="1346"/>
      <c r="DR95" s="1346">
        <v>1</v>
      </c>
      <c r="DS95" s="1346"/>
      <c r="DT95" s="1346"/>
      <c r="DU95" s="1346"/>
      <c r="DV95" s="1346"/>
      <c r="DW95" s="1346"/>
      <c r="DX95" s="1346"/>
      <c r="DY95" s="1346"/>
      <c r="DZ95" s="1346"/>
      <c r="EA95" s="1346"/>
      <c r="EB95" s="1391"/>
      <c r="EC95" s="1389"/>
      <c r="ED95" s="1346"/>
      <c r="EE95" s="1504">
        <v>1</v>
      </c>
      <c r="EF95" s="1346"/>
      <c r="EG95" s="1346"/>
      <c r="EH95" s="1346"/>
      <c r="EI95" s="1346"/>
      <c r="EJ95" s="1346"/>
      <c r="EK95" s="1346"/>
      <c r="EL95" s="1392"/>
      <c r="EM95" s="1346"/>
      <c r="EN95" s="1346"/>
      <c r="EO95" s="1504"/>
      <c r="EP95" s="1346"/>
      <c r="EQ95" s="1346"/>
      <c r="ER95" s="1346"/>
      <c r="ES95" s="1392"/>
      <c r="ET95" s="1392"/>
      <c r="EU95" s="1392"/>
      <c r="EV95" s="1346"/>
      <c r="EW95" s="1346"/>
      <c r="EX95" s="1392"/>
      <c r="EY95" s="218">
        <f t="shared" si="17"/>
        <v>0</v>
      </c>
      <c r="EZ95" s="396">
        <f t="shared" si="18"/>
        <v>8</v>
      </c>
      <c r="FA95" s="396">
        <f t="shared" si="19"/>
        <v>3</v>
      </c>
      <c r="FB95" s="396">
        <f t="shared" si="20"/>
        <v>2</v>
      </c>
      <c r="FC95" s="396"/>
      <c r="FD95" s="396">
        <f t="shared" si="21"/>
        <v>6</v>
      </c>
      <c r="FE95" s="1291">
        <f t="shared" si="22"/>
        <v>17</v>
      </c>
      <c r="FF95" s="1347" t="str">
        <f t="shared" si="23"/>
        <v/>
      </c>
      <c r="FG95" s="1347" t="str">
        <f t="shared" si="24"/>
        <v/>
      </c>
      <c r="FH95" s="1347" t="str">
        <f t="shared" si="25"/>
        <v/>
      </c>
      <c r="FI95" s="1347">
        <f t="shared" si="26"/>
        <v>1</v>
      </c>
      <c r="FJ95" s="1347" t="str">
        <f t="shared" si="27"/>
        <v/>
      </c>
      <c r="FK95" s="1347" t="str">
        <f t="shared" si="28"/>
        <v/>
      </c>
      <c r="FL95" s="1347" t="str">
        <f t="shared" si="29"/>
        <v/>
      </c>
      <c r="FM95" s="1347" t="str">
        <f t="shared" si="30"/>
        <v/>
      </c>
      <c r="FN95" s="1347" t="str">
        <f t="shared" si="31"/>
        <v/>
      </c>
      <c r="FO95" s="1347" t="str">
        <f t="shared" si="32"/>
        <v/>
      </c>
      <c r="FP95" s="1347" t="str">
        <f t="shared" si="33"/>
        <v/>
      </c>
    </row>
    <row r="96" spans="1:172" ht="16.5" thickBot="1" x14ac:dyDescent="0.3">
      <c r="A96" s="1338">
        <v>92</v>
      </c>
      <c r="B96" s="1152" t="s">
        <v>451</v>
      </c>
      <c r="C96" s="1288"/>
      <c r="D96" s="1288"/>
      <c r="E96" s="1288"/>
      <c r="F96" s="1346"/>
      <c r="G96" s="1400"/>
      <c r="H96" s="1346"/>
      <c r="I96" s="1346"/>
      <c r="J96" s="1346"/>
      <c r="K96" s="1346"/>
      <c r="L96" s="1346"/>
      <c r="M96" s="1346"/>
      <c r="N96" s="1346"/>
      <c r="O96" s="1346"/>
      <c r="P96" s="1393"/>
      <c r="Q96" s="1400"/>
      <c r="R96" s="1346"/>
      <c r="S96" s="1346"/>
      <c r="T96" s="1400">
        <v>1</v>
      </c>
      <c r="U96" s="1346"/>
      <c r="V96" s="1346"/>
      <c r="W96" s="1346"/>
      <c r="X96" s="1346"/>
      <c r="Y96" s="1346"/>
      <c r="Z96" s="1346"/>
      <c r="AA96" s="1346"/>
      <c r="AB96" s="1346"/>
      <c r="AC96" s="1392"/>
      <c r="AD96" s="1392"/>
      <c r="AE96" s="1393"/>
      <c r="AF96" s="1391"/>
      <c r="AG96" s="1346"/>
      <c r="AH96" s="1346"/>
      <c r="AI96" s="1346"/>
      <c r="AJ96" s="1346"/>
      <c r="AK96" s="1346"/>
      <c r="AL96" s="1346"/>
      <c r="AM96" s="1392"/>
      <c r="AN96" s="1392"/>
      <c r="AO96" s="1392"/>
      <c r="AP96" s="1392"/>
      <c r="AQ96" s="1392"/>
      <c r="AR96" s="1393"/>
      <c r="AS96" s="1346"/>
      <c r="AT96" s="1389"/>
      <c r="AU96" s="1346"/>
      <c r="AV96" s="1346"/>
      <c r="AW96" s="1504">
        <v>1</v>
      </c>
      <c r="AX96" s="1346"/>
      <c r="AY96" s="1346"/>
      <c r="AZ96" s="1346"/>
      <c r="BA96" s="1393"/>
      <c r="BB96" s="1346"/>
      <c r="BC96" s="1346"/>
      <c r="BD96" s="1346"/>
      <c r="BE96" s="1346"/>
      <c r="BF96" s="1346"/>
      <c r="BG96" s="1346"/>
      <c r="BH96" s="1346"/>
      <c r="BI96" s="1504">
        <v>1</v>
      </c>
      <c r="BJ96" s="1389"/>
      <c r="BK96" s="1346"/>
      <c r="BL96" s="1346"/>
      <c r="BM96" s="1346"/>
      <c r="BN96" s="1346"/>
      <c r="BO96" s="1346"/>
      <c r="BP96" s="1346"/>
      <c r="BQ96" s="1346"/>
      <c r="BR96" s="1346"/>
      <c r="BS96" s="1346"/>
      <c r="BT96" s="1393"/>
      <c r="BU96" s="1391"/>
      <c r="BV96" s="1346"/>
      <c r="BW96" s="1346"/>
      <c r="BX96" s="1346"/>
      <c r="BY96" s="1346"/>
      <c r="BZ96" s="1346"/>
      <c r="CA96" s="1346"/>
      <c r="CB96" s="1346"/>
      <c r="CC96" s="1346"/>
      <c r="CD96" s="1346"/>
      <c r="CE96" s="1346"/>
      <c r="CF96" s="1346"/>
      <c r="CG96" s="1346"/>
      <c r="CH96" s="1346"/>
      <c r="CI96" s="1346"/>
      <c r="CJ96" s="1391"/>
      <c r="CK96" s="1346"/>
      <c r="CL96" s="1346"/>
      <c r="CM96" s="1392"/>
      <c r="CN96" s="1504"/>
      <c r="CO96" s="1346"/>
      <c r="CP96" s="1346">
        <v>1</v>
      </c>
      <c r="CQ96" s="1346">
        <v>1</v>
      </c>
      <c r="CR96" s="1346">
        <v>1</v>
      </c>
      <c r="CS96" s="1346"/>
      <c r="CT96" s="1346"/>
      <c r="CU96" s="1346"/>
      <c r="CV96" s="1504"/>
      <c r="CW96" s="1346"/>
      <c r="CX96" s="1346"/>
      <c r="CY96" s="1346"/>
      <c r="CZ96" s="1346">
        <v>1</v>
      </c>
      <c r="DA96" s="1504"/>
      <c r="DB96" s="1391"/>
      <c r="DC96" s="1346"/>
      <c r="DD96" s="1346"/>
      <c r="DE96" s="1346"/>
      <c r="DF96" s="1346"/>
      <c r="DG96" s="1346"/>
      <c r="DH96" s="1346"/>
      <c r="DI96" s="1392"/>
      <c r="DJ96" s="1392"/>
      <c r="DK96" s="1392"/>
      <c r="DL96" s="1392"/>
      <c r="DM96" s="1392"/>
      <c r="DN96" s="1392"/>
      <c r="DO96" s="1393"/>
      <c r="DP96" s="1391"/>
      <c r="DQ96" s="1346"/>
      <c r="DR96" s="1346"/>
      <c r="DS96" s="1346"/>
      <c r="DT96" s="1346"/>
      <c r="DU96" s="1346"/>
      <c r="DV96" s="1346"/>
      <c r="DW96" s="1346"/>
      <c r="DX96" s="1346"/>
      <c r="DY96" s="1346"/>
      <c r="DZ96" s="1346"/>
      <c r="EA96" s="1346"/>
      <c r="EB96" s="1391"/>
      <c r="EC96" s="1389"/>
      <c r="ED96" s="1346"/>
      <c r="EE96" s="1504"/>
      <c r="EF96" s="1346"/>
      <c r="EG96" s="1346"/>
      <c r="EH96" s="1346"/>
      <c r="EI96" s="1346">
        <v>1</v>
      </c>
      <c r="EJ96" s="1346">
        <v>1</v>
      </c>
      <c r="EK96" s="1346">
        <v>1</v>
      </c>
      <c r="EL96" s="1392">
        <v>1</v>
      </c>
      <c r="EM96" s="1346"/>
      <c r="EN96" s="1346"/>
      <c r="EO96" s="1504"/>
      <c r="EP96" s="1346"/>
      <c r="EQ96" s="1346"/>
      <c r="ER96" s="1346"/>
      <c r="ES96" s="1392"/>
      <c r="ET96" s="1392"/>
      <c r="EU96" s="1392"/>
      <c r="EV96" s="1346"/>
      <c r="EW96" s="1346"/>
      <c r="EX96" s="1346"/>
      <c r="EY96" s="218">
        <f t="shared" si="17"/>
        <v>0</v>
      </c>
      <c r="EZ96" s="396">
        <f t="shared" si="18"/>
        <v>0</v>
      </c>
      <c r="FA96" s="396">
        <f t="shared" si="19"/>
        <v>1</v>
      </c>
      <c r="FB96" s="396">
        <f t="shared" si="20"/>
        <v>3</v>
      </c>
      <c r="FC96" s="396"/>
      <c r="FD96" s="396">
        <f t="shared" si="21"/>
        <v>7</v>
      </c>
      <c r="FE96" s="1291">
        <f t="shared" si="22"/>
        <v>8</v>
      </c>
      <c r="FF96" s="1347" t="str">
        <f t="shared" si="23"/>
        <v/>
      </c>
      <c r="FG96" s="1347" t="str">
        <f t="shared" si="24"/>
        <v/>
      </c>
      <c r="FH96" s="1347">
        <f t="shared" si="25"/>
        <v>1</v>
      </c>
      <c r="FI96" s="1347" t="str">
        <f t="shared" si="26"/>
        <v/>
      </c>
      <c r="FJ96" s="1347" t="str">
        <f t="shared" si="27"/>
        <v/>
      </c>
      <c r="FK96" s="1347" t="str">
        <f t="shared" si="28"/>
        <v/>
      </c>
      <c r="FL96" s="1347" t="str">
        <f t="shared" si="29"/>
        <v/>
      </c>
      <c r="FM96" s="1347" t="str">
        <f t="shared" si="30"/>
        <v/>
      </c>
      <c r="FN96" s="1347" t="str">
        <f t="shared" si="31"/>
        <v/>
      </c>
      <c r="FO96" s="1347" t="str">
        <f t="shared" si="32"/>
        <v/>
      </c>
      <c r="FP96" s="1347" t="str">
        <f t="shared" si="33"/>
        <v/>
      </c>
    </row>
    <row r="97" spans="1:172" ht="16.5" thickBot="1" x14ac:dyDescent="0.3">
      <c r="A97" s="1338">
        <v>93</v>
      </c>
      <c r="B97" s="1152" t="s">
        <v>1496</v>
      </c>
      <c r="C97" s="1288"/>
      <c r="D97" s="1288"/>
      <c r="E97" s="1288"/>
      <c r="F97" s="1346"/>
      <c r="G97" s="1400"/>
      <c r="H97" s="1346"/>
      <c r="I97" s="1346"/>
      <c r="J97" s="1346"/>
      <c r="K97" s="1346"/>
      <c r="L97" s="1346"/>
      <c r="M97" s="1346"/>
      <c r="N97" s="1346"/>
      <c r="O97" s="1346"/>
      <c r="P97" s="1393"/>
      <c r="Q97" s="1400"/>
      <c r="R97" s="1346"/>
      <c r="S97" s="1399"/>
      <c r="T97" s="1400">
        <v>1</v>
      </c>
      <c r="U97" s="1399"/>
      <c r="V97" s="1346"/>
      <c r="W97" s="1399"/>
      <c r="X97" s="1346"/>
      <c r="Y97" s="1346"/>
      <c r="Z97" s="1346"/>
      <c r="AA97" s="1346"/>
      <c r="AB97" s="1346"/>
      <c r="AC97" s="1392"/>
      <c r="AD97" s="1392"/>
      <c r="AE97" s="1393"/>
      <c r="AF97" s="1391"/>
      <c r="AG97" s="1346"/>
      <c r="AH97" s="1346"/>
      <c r="AI97" s="1346"/>
      <c r="AJ97" s="1346"/>
      <c r="AK97" s="1346"/>
      <c r="AL97" s="1346"/>
      <c r="AM97" s="1392"/>
      <c r="AN97" s="1392"/>
      <c r="AO97" s="1392"/>
      <c r="AP97" s="1392"/>
      <c r="AQ97" s="1392"/>
      <c r="AR97" s="1393"/>
      <c r="AS97" s="1346"/>
      <c r="AT97" s="1389"/>
      <c r="AU97" s="1346"/>
      <c r="AV97" s="1346"/>
      <c r="AW97" s="1504">
        <v>1</v>
      </c>
      <c r="AX97" s="1346"/>
      <c r="AY97" s="1346"/>
      <c r="AZ97" s="1346"/>
      <c r="BA97" s="1393"/>
      <c r="BB97" s="1346"/>
      <c r="BC97" s="1346"/>
      <c r="BD97" s="1346"/>
      <c r="BE97" s="1346"/>
      <c r="BF97" s="1346"/>
      <c r="BG97" s="1346"/>
      <c r="BH97" s="1346"/>
      <c r="BI97" s="1504">
        <v>1</v>
      </c>
      <c r="BJ97" s="1389"/>
      <c r="BK97" s="1346"/>
      <c r="BL97" s="1346"/>
      <c r="BM97" s="1346"/>
      <c r="BN97" s="1346"/>
      <c r="BO97" s="1346"/>
      <c r="BP97" s="1346"/>
      <c r="BQ97" s="1346"/>
      <c r="BR97" s="1346"/>
      <c r="BS97" s="1346"/>
      <c r="BT97" s="1393"/>
      <c r="BU97" s="1391"/>
      <c r="BV97" s="1346"/>
      <c r="BW97" s="1346"/>
      <c r="BX97" s="1346"/>
      <c r="BY97" s="1346"/>
      <c r="BZ97" s="1346"/>
      <c r="CA97" s="1346"/>
      <c r="CB97" s="1346"/>
      <c r="CC97" s="1346"/>
      <c r="CD97" s="1346"/>
      <c r="CE97" s="1346"/>
      <c r="CF97" s="1346"/>
      <c r="CG97" s="1346"/>
      <c r="CH97" s="1346"/>
      <c r="CI97" s="1346"/>
      <c r="CJ97" s="1391"/>
      <c r="CK97" s="1346"/>
      <c r="CL97" s="1346"/>
      <c r="CM97" s="1392"/>
      <c r="CN97" s="1504"/>
      <c r="CO97" s="1346"/>
      <c r="CP97" s="1346">
        <v>1</v>
      </c>
      <c r="CQ97" s="1346">
        <v>1</v>
      </c>
      <c r="CR97" s="1346">
        <v>1</v>
      </c>
      <c r="CS97" s="1346"/>
      <c r="CT97" s="1346"/>
      <c r="CU97" s="1346"/>
      <c r="CV97" s="1504"/>
      <c r="CW97" s="1346"/>
      <c r="CX97" s="1346"/>
      <c r="CY97" s="1346"/>
      <c r="CZ97" s="1346"/>
      <c r="DA97" s="1504"/>
      <c r="DB97" s="1391"/>
      <c r="DC97" s="1346"/>
      <c r="DD97" s="1346"/>
      <c r="DE97" s="1346"/>
      <c r="DF97" s="1346"/>
      <c r="DG97" s="1346"/>
      <c r="DH97" s="1346"/>
      <c r="DI97" s="1392"/>
      <c r="DJ97" s="1392"/>
      <c r="DK97" s="1392"/>
      <c r="DL97" s="1392"/>
      <c r="DM97" s="1392"/>
      <c r="DN97" s="1392"/>
      <c r="DO97" s="1393"/>
      <c r="DP97" s="1391"/>
      <c r="DQ97" s="1346"/>
      <c r="DR97" s="1346"/>
      <c r="DS97" s="1346"/>
      <c r="DT97" s="1346"/>
      <c r="DU97" s="1346"/>
      <c r="DV97" s="1346"/>
      <c r="DW97" s="1346"/>
      <c r="DX97" s="1346"/>
      <c r="DY97" s="1346"/>
      <c r="DZ97" s="1346"/>
      <c r="EA97" s="1346"/>
      <c r="EB97" s="1391"/>
      <c r="EC97" s="1389"/>
      <c r="ED97" s="1346"/>
      <c r="EE97" s="1504"/>
      <c r="EF97" s="1346"/>
      <c r="EG97" s="1346"/>
      <c r="EH97" s="1346"/>
      <c r="EI97" s="1390">
        <v>1</v>
      </c>
      <c r="EJ97" s="1390">
        <v>1</v>
      </c>
      <c r="EK97" s="1390">
        <v>1</v>
      </c>
      <c r="EL97" s="1390">
        <v>1</v>
      </c>
      <c r="EM97" s="1346"/>
      <c r="EN97" s="1346"/>
      <c r="EO97" s="1504"/>
      <c r="EP97" s="1346"/>
      <c r="EQ97" s="1346"/>
      <c r="ER97" s="1346"/>
      <c r="ES97" s="1392"/>
      <c r="ET97" s="1392"/>
      <c r="EU97" s="1392"/>
      <c r="EV97" s="1346"/>
      <c r="EW97" s="1346"/>
      <c r="EX97" s="1346"/>
      <c r="EY97" s="218">
        <f t="shared" si="17"/>
        <v>0</v>
      </c>
      <c r="EZ97" s="396">
        <f t="shared" si="18"/>
        <v>0</v>
      </c>
      <c r="FA97" s="396">
        <f t="shared" si="19"/>
        <v>0</v>
      </c>
      <c r="FB97" s="396">
        <f t="shared" si="20"/>
        <v>3</v>
      </c>
      <c r="FC97" s="396"/>
      <c r="FD97" s="396">
        <f t="shared" si="21"/>
        <v>7</v>
      </c>
      <c r="FE97" s="1291">
        <f t="shared" si="22"/>
        <v>7</v>
      </c>
      <c r="FF97" s="1347" t="str">
        <f t="shared" si="23"/>
        <v/>
      </c>
      <c r="FG97" s="1347" t="str">
        <f t="shared" si="24"/>
        <v/>
      </c>
      <c r="FH97" s="1347">
        <f t="shared" si="25"/>
        <v>1</v>
      </c>
      <c r="FI97" s="1347" t="str">
        <f t="shared" si="26"/>
        <v/>
      </c>
      <c r="FJ97" s="1347" t="str">
        <f t="shared" si="27"/>
        <v/>
      </c>
      <c r="FK97" s="1347" t="str">
        <f t="shared" si="28"/>
        <v/>
      </c>
      <c r="FL97" s="1347" t="str">
        <f t="shared" si="29"/>
        <v/>
      </c>
      <c r="FM97" s="1347" t="str">
        <f t="shared" si="30"/>
        <v/>
      </c>
      <c r="FN97" s="1347" t="str">
        <f t="shared" si="31"/>
        <v/>
      </c>
      <c r="FO97" s="1347" t="str">
        <f t="shared" si="32"/>
        <v/>
      </c>
      <c r="FP97" s="1347" t="str">
        <f t="shared" si="33"/>
        <v/>
      </c>
    </row>
    <row r="98" spans="1:172" ht="16.5" thickBot="1" x14ac:dyDescent="0.3">
      <c r="A98" s="1338">
        <v>94</v>
      </c>
      <c r="B98" s="1152" t="s">
        <v>1779</v>
      </c>
      <c r="C98" s="1288">
        <v>1</v>
      </c>
      <c r="D98" s="1288"/>
      <c r="E98" s="1288"/>
      <c r="F98" s="1346"/>
      <c r="G98" s="1400"/>
      <c r="H98" s="1346"/>
      <c r="I98" s="1346"/>
      <c r="J98" s="1346"/>
      <c r="K98" s="1346"/>
      <c r="L98" s="1346"/>
      <c r="M98" s="1346"/>
      <c r="N98" s="1346"/>
      <c r="O98" s="1346"/>
      <c r="P98" s="1393"/>
      <c r="Q98" s="1400"/>
      <c r="R98" s="1346"/>
      <c r="S98" s="1399"/>
      <c r="T98" s="1400"/>
      <c r="U98" s="1399">
        <v>1</v>
      </c>
      <c r="V98" s="1346"/>
      <c r="W98" s="1399"/>
      <c r="X98" s="1346"/>
      <c r="Y98" s="1346"/>
      <c r="Z98" s="1346"/>
      <c r="AA98" s="1346"/>
      <c r="AB98" s="1346"/>
      <c r="AC98" s="1392"/>
      <c r="AD98" s="1392"/>
      <c r="AE98" s="1393"/>
      <c r="AF98" s="1391"/>
      <c r="AG98" s="1346"/>
      <c r="AH98" s="1346"/>
      <c r="AI98" s="1346"/>
      <c r="AJ98" s="1346"/>
      <c r="AK98" s="1346"/>
      <c r="AL98" s="1346"/>
      <c r="AM98" s="1392"/>
      <c r="AN98" s="1392"/>
      <c r="AO98" s="1392"/>
      <c r="AP98" s="1392"/>
      <c r="AQ98" s="1392"/>
      <c r="AR98" s="1393"/>
      <c r="AS98" s="1394"/>
      <c r="AT98" s="1389"/>
      <c r="AU98" s="1346"/>
      <c r="AV98" s="1346"/>
      <c r="AW98" s="1504"/>
      <c r="AX98" s="1346"/>
      <c r="AY98" s="1346"/>
      <c r="AZ98" s="1346"/>
      <c r="BA98" s="1393"/>
      <c r="BB98" s="1346"/>
      <c r="BC98" s="1346"/>
      <c r="BD98" s="1346"/>
      <c r="BE98" s="1346"/>
      <c r="BF98" s="1346"/>
      <c r="BG98" s="1346"/>
      <c r="BH98" s="1346"/>
      <c r="BI98" s="1504">
        <v>1</v>
      </c>
      <c r="BJ98" s="1389"/>
      <c r="BK98" s="1346"/>
      <c r="BL98" s="1346"/>
      <c r="BM98" s="1346"/>
      <c r="BN98" s="1346"/>
      <c r="BO98" s="1346"/>
      <c r="BP98" s="1346"/>
      <c r="BQ98" s="1346"/>
      <c r="BR98" s="1346"/>
      <c r="BS98" s="1346"/>
      <c r="BT98" s="1393"/>
      <c r="BU98" s="1391"/>
      <c r="BV98" s="1346"/>
      <c r="BW98" s="1346"/>
      <c r="BX98" s="1346">
        <v>1</v>
      </c>
      <c r="BY98" s="1346"/>
      <c r="BZ98" s="1346"/>
      <c r="CA98" s="1346"/>
      <c r="CB98" s="1346"/>
      <c r="CC98" s="1346"/>
      <c r="CD98" s="1346"/>
      <c r="CE98" s="1346"/>
      <c r="CF98" s="1346"/>
      <c r="CG98" s="1346"/>
      <c r="CH98" s="1346"/>
      <c r="CI98" s="1346"/>
      <c r="CJ98" s="1391">
        <v>1</v>
      </c>
      <c r="CK98" s="1346"/>
      <c r="CL98" s="1346"/>
      <c r="CM98" s="1392"/>
      <c r="CN98" s="1504">
        <v>1</v>
      </c>
      <c r="CO98" s="1346"/>
      <c r="CP98" s="1346"/>
      <c r="CQ98" s="1346"/>
      <c r="CR98" s="1346"/>
      <c r="CS98" s="1346"/>
      <c r="CT98" s="1346">
        <v>1</v>
      </c>
      <c r="CU98" s="1346"/>
      <c r="CV98" s="1504"/>
      <c r="CW98" s="1346"/>
      <c r="CX98" s="1346"/>
      <c r="CY98" s="1346"/>
      <c r="CZ98" s="1346"/>
      <c r="DA98" s="1504"/>
      <c r="DB98" s="1391"/>
      <c r="DC98" s="1346"/>
      <c r="DD98" s="1346"/>
      <c r="DE98" s="1346"/>
      <c r="DF98" s="1346"/>
      <c r="DG98" s="1346"/>
      <c r="DH98" s="1346"/>
      <c r="DI98" s="1392"/>
      <c r="DJ98" s="1392"/>
      <c r="DK98" s="1392"/>
      <c r="DL98" s="1392"/>
      <c r="DM98" s="1392"/>
      <c r="DN98" s="1392"/>
      <c r="DO98" s="1393"/>
      <c r="DP98" s="1391"/>
      <c r="DQ98" s="1346"/>
      <c r="DR98" s="1346"/>
      <c r="DS98" s="1346"/>
      <c r="DT98" s="1346"/>
      <c r="DU98" s="1346"/>
      <c r="DV98" s="1346">
        <v>1</v>
      </c>
      <c r="DW98" s="1346"/>
      <c r="DX98" s="1346"/>
      <c r="DY98" s="1346"/>
      <c r="DZ98" s="1346"/>
      <c r="EA98" s="1346"/>
      <c r="EB98" s="1391"/>
      <c r="EC98" s="1389"/>
      <c r="ED98" s="1346"/>
      <c r="EE98" s="1504"/>
      <c r="EF98" s="1346"/>
      <c r="EG98" s="1346"/>
      <c r="EH98" s="1346"/>
      <c r="EI98" s="1346"/>
      <c r="EJ98" s="1346"/>
      <c r="EK98" s="1346"/>
      <c r="EL98" s="1392"/>
      <c r="EM98" s="1346"/>
      <c r="EN98" s="1346"/>
      <c r="EO98" s="1504"/>
      <c r="EP98" s="1346"/>
      <c r="EQ98" s="1346"/>
      <c r="ER98" s="1346"/>
      <c r="ES98" s="1392"/>
      <c r="ET98" s="1392"/>
      <c r="EU98" s="1392"/>
      <c r="EV98" s="1346"/>
      <c r="EW98" s="1346"/>
      <c r="EX98" s="1346"/>
      <c r="EY98" s="218">
        <f t="shared" si="17"/>
        <v>4</v>
      </c>
      <c r="EZ98" s="396">
        <f t="shared" si="18"/>
        <v>0</v>
      </c>
      <c r="FA98" s="396">
        <f t="shared" si="19"/>
        <v>2</v>
      </c>
      <c r="FB98" s="396">
        <f t="shared" si="20"/>
        <v>2</v>
      </c>
      <c r="FC98" s="396"/>
      <c r="FD98" s="396">
        <f t="shared" si="21"/>
        <v>0</v>
      </c>
      <c r="FE98" s="1291">
        <f t="shared" si="22"/>
        <v>6</v>
      </c>
      <c r="FF98" s="1347" t="str">
        <f t="shared" si="23"/>
        <v/>
      </c>
      <c r="FG98" s="1347" t="str">
        <f t="shared" si="24"/>
        <v/>
      </c>
      <c r="FH98" s="1347">
        <f t="shared" si="25"/>
        <v>1</v>
      </c>
      <c r="FI98" s="1347" t="str">
        <f t="shared" si="26"/>
        <v/>
      </c>
      <c r="FJ98" s="1347" t="str">
        <f t="shared" si="27"/>
        <v/>
      </c>
      <c r="FK98" s="1347" t="str">
        <f t="shared" si="28"/>
        <v/>
      </c>
      <c r="FL98" s="1347" t="str">
        <f t="shared" si="29"/>
        <v/>
      </c>
      <c r="FM98" s="1347" t="str">
        <f t="shared" si="30"/>
        <v/>
      </c>
      <c r="FN98" s="1347" t="str">
        <f t="shared" si="31"/>
        <v/>
      </c>
      <c r="FO98" s="1347" t="str">
        <f t="shared" si="32"/>
        <v/>
      </c>
      <c r="FP98" s="1347" t="str">
        <f t="shared" si="33"/>
        <v/>
      </c>
    </row>
    <row r="99" spans="1:172" ht="16.5" thickBot="1" x14ac:dyDescent="0.3">
      <c r="A99" s="1338">
        <v>95</v>
      </c>
      <c r="B99" s="1152" t="s">
        <v>1780</v>
      </c>
      <c r="C99" s="1288"/>
      <c r="D99" s="1288"/>
      <c r="E99" s="1288"/>
      <c r="F99" s="1346"/>
      <c r="G99" s="1400"/>
      <c r="H99" s="1346"/>
      <c r="I99" s="1346"/>
      <c r="J99" s="1346"/>
      <c r="K99" s="1346"/>
      <c r="L99" s="1346"/>
      <c r="M99" s="1346"/>
      <c r="N99" s="1346"/>
      <c r="O99" s="1346"/>
      <c r="P99" s="1393"/>
      <c r="Q99" s="1400">
        <v>1</v>
      </c>
      <c r="R99" s="1346"/>
      <c r="S99" s="1399"/>
      <c r="T99" s="1400">
        <v>1</v>
      </c>
      <c r="U99" s="1399"/>
      <c r="V99" s="1346">
        <v>1</v>
      </c>
      <c r="W99" s="1399"/>
      <c r="X99" s="1346"/>
      <c r="Y99" s="1346"/>
      <c r="Z99" s="1346"/>
      <c r="AA99" s="1346"/>
      <c r="AB99" s="1346"/>
      <c r="AC99" s="1392"/>
      <c r="AD99" s="1392"/>
      <c r="AE99" s="1393"/>
      <c r="AF99" s="1391"/>
      <c r="AG99" s="1346"/>
      <c r="AH99" s="1346"/>
      <c r="AI99" s="1346"/>
      <c r="AJ99" s="1346"/>
      <c r="AK99" s="1346"/>
      <c r="AL99" s="1346"/>
      <c r="AM99" s="1392"/>
      <c r="AN99" s="1392"/>
      <c r="AO99" s="1392">
        <v>1</v>
      </c>
      <c r="AP99" s="1392"/>
      <c r="AQ99" s="1392"/>
      <c r="AR99" s="1393"/>
      <c r="AS99" s="1394"/>
      <c r="AT99" s="1389"/>
      <c r="AU99" s="1346"/>
      <c r="AV99" s="1346"/>
      <c r="AW99" s="1504"/>
      <c r="AX99" s="1346"/>
      <c r="AY99" s="1346"/>
      <c r="AZ99" s="1346">
        <v>1</v>
      </c>
      <c r="BA99" s="1393"/>
      <c r="BB99" s="1346"/>
      <c r="BC99" s="1346"/>
      <c r="BD99" s="1346"/>
      <c r="BE99" s="1346"/>
      <c r="BF99" s="1346"/>
      <c r="BG99" s="1346"/>
      <c r="BH99" s="1346"/>
      <c r="BI99" s="1504">
        <v>1</v>
      </c>
      <c r="BJ99" s="1389"/>
      <c r="BK99" s="1346"/>
      <c r="BL99" s="1346"/>
      <c r="BM99" s="1346"/>
      <c r="BN99" s="1346"/>
      <c r="BO99" s="1346"/>
      <c r="BP99" s="1346">
        <v>1</v>
      </c>
      <c r="BQ99" s="1346"/>
      <c r="BR99" s="1346"/>
      <c r="BS99" s="1346"/>
      <c r="BT99" s="1393"/>
      <c r="BU99" s="1391"/>
      <c r="BV99" s="1346"/>
      <c r="BW99" s="1346"/>
      <c r="BX99" s="1346"/>
      <c r="BY99" s="1346"/>
      <c r="BZ99" s="1346"/>
      <c r="CA99" s="1346"/>
      <c r="CB99" s="1346">
        <v>1</v>
      </c>
      <c r="CC99" s="1346"/>
      <c r="CD99" s="1346"/>
      <c r="CE99" s="1346"/>
      <c r="CF99" s="1346"/>
      <c r="CG99" s="1346"/>
      <c r="CH99" s="1346"/>
      <c r="CI99" s="1346"/>
      <c r="CJ99" s="1391"/>
      <c r="CK99" s="1346"/>
      <c r="CL99" s="1346">
        <v>1</v>
      </c>
      <c r="CM99" s="1392"/>
      <c r="CN99" s="1504"/>
      <c r="CO99" s="1346"/>
      <c r="CP99" s="1346"/>
      <c r="CQ99" s="1346"/>
      <c r="CR99" s="1346"/>
      <c r="CS99" s="1346"/>
      <c r="CT99" s="1346"/>
      <c r="CU99" s="1346"/>
      <c r="CV99" s="1504"/>
      <c r="CW99" s="1346"/>
      <c r="CX99" s="1346"/>
      <c r="CY99" s="1346"/>
      <c r="CZ99" s="1346"/>
      <c r="DA99" s="1504"/>
      <c r="DB99" s="1391"/>
      <c r="DC99" s="1346"/>
      <c r="DD99" s="1346">
        <v>1</v>
      </c>
      <c r="DE99" s="1346"/>
      <c r="DF99" s="1346"/>
      <c r="DG99" s="1346"/>
      <c r="DH99" s="1346"/>
      <c r="DI99" s="1392"/>
      <c r="DJ99" s="1392"/>
      <c r="DK99" s="1392"/>
      <c r="DL99" s="1392">
        <v>1</v>
      </c>
      <c r="DM99" s="1392"/>
      <c r="DN99" s="1392"/>
      <c r="DO99" s="1393"/>
      <c r="DP99" s="1391"/>
      <c r="DQ99" s="1346"/>
      <c r="DR99" s="1346"/>
      <c r="DS99" s="1346"/>
      <c r="DT99" s="1346"/>
      <c r="DU99" s="1346"/>
      <c r="DV99" s="1346"/>
      <c r="DW99" s="1346">
        <v>1</v>
      </c>
      <c r="DX99" s="1346"/>
      <c r="DY99" s="1346"/>
      <c r="DZ99" s="1346"/>
      <c r="EA99" s="1346"/>
      <c r="EB99" s="1391"/>
      <c r="EC99" s="1389"/>
      <c r="ED99" s="1346"/>
      <c r="EE99" s="1504"/>
      <c r="EF99" s="1346"/>
      <c r="EG99" s="1346"/>
      <c r="EH99" s="1346"/>
      <c r="EI99" s="1346"/>
      <c r="EJ99" s="1346"/>
      <c r="EK99" s="1346"/>
      <c r="EL99" s="1392"/>
      <c r="EM99" s="1346"/>
      <c r="EN99" s="1346"/>
      <c r="EO99" s="1504"/>
      <c r="EP99" s="1346"/>
      <c r="EQ99" s="1346"/>
      <c r="ER99" s="1346"/>
      <c r="ES99" s="1392"/>
      <c r="ET99" s="1392"/>
      <c r="EU99" s="1392"/>
      <c r="EV99" s="1346"/>
      <c r="EW99" s="1346"/>
      <c r="EX99" s="1346"/>
      <c r="EY99" s="218">
        <f t="shared" si="17"/>
        <v>1</v>
      </c>
      <c r="EZ99" s="396">
        <f t="shared" si="18"/>
        <v>6</v>
      </c>
      <c r="FA99" s="396">
        <f t="shared" si="19"/>
        <v>3</v>
      </c>
      <c r="FB99" s="396">
        <f t="shared" si="20"/>
        <v>2</v>
      </c>
      <c r="FC99" s="396"/>
      <c r="FD99" s="396">
        <f t="shared" si="21"/>
        <v>0</v>
      </c>
      <c r="FE99" s="1291">
        <f t="shared" si="22"/>
        <v>10</v>
      </c>
      <c r="FF99" s="1347" t="str">
        <f t="shared" si="23"/>
        <v/>
      </c>
      <c r="FG99" s="1347" t="str">
        <f t="shared" si="24"/>
        <v/>
      </c>
      <c r="FH99" s="1347">
        <f t="shared" si="25"/>
        <v>1</v>
      </c>
      <c r="FI99" s="1347" t="str">
        <f t="shared" si="26"/>
        <v/>
      </c>
      <c r="FJ99" s="1347" t="str">
        <f t="shared" si="27"/>
        <v/>
      </c>
      <c r="FK99" s="1347" t="str">
        <f t="shared" si="28"/>
        <v/>
      </c>
      <c r="FL99" s="1347" t="str">
        <f t="shared" si="29"/>
        <v/>
      </c>
      <c r="FM99" s="1347" t="str">
        <f t="shared" si="30"/>
        <v/>
      </c>
      <c r="FN99" s="1347" t="str">
        <f t="shared" si="31"/>
        <v/>
      </c>
      <c r="FO99" s="1347" t="str">
        <f t="shared" si="32"/>
        <v/>
      </c>
      <c r="FP99" s="1347" t="str">
        <f t="shared" si="33"/>
        <v/>
      </c>
    </row>
    <row r="100" spans="1:172" ht="16.5" thickBot="1" x14ac:dyDescent="0.3">
      <c r="A100" s="1338">
        <v>96</v>
      </c>
      <c r="B100" s="1152" t="s">
        <v>802</v>
      </c>
      <c r="C100" s="1389"/>
      <c r="D100" s="1389"/>
      <c r="E100" s="1389"/>
      <c r="F100" s="1346"/>
      <c r="G100" s="1400"/>
      <c r="H100" s="1346"/>
      <c r="I100" s="1346"/>
      <c r="J100" s="1346"/>
      <c r="K100" s="1346"/>
      <c r="L100" s="1346"/>
      <c r="M100" s="1346"/>
      <c r="N100" s="1346"/>
      <c r="O100" s="1346"/>
      <c r="P100" s="1393"/>
      <c r="Q100" s="1400"/>
      <c r="R100" s="1346"/>
      <c r="S100" s="1346"/>
      <c r="T100" s="1400">
        <v>1</v>
      </c>
      <c r="U100" s="1346"/>
      <c r="V100" s="1346"/>
      <c r="W100" s="1346"/>
      <c r="X100" s="1346"/>
      <c r="Y100" s="1346"/>
      <c r="Z100" s="1346"/>
      <c r="AA100" s="1346"/>
      <c r="AB100" s="1346"/>
      <c r="AC100" s="1392"/>
      <c r="AD100" s="1392"/>
      <c r="AE100" s="1393"/>
      <c r="AF100" s="1391"/>
      <c r="AG100" s="1346"/>
      <c r="AH100" s="1346"/>
      <c r="AI100" s="1346"/>
      <c r="AJ100" s="1346"/>
      <c r="AK100" s="1346"/>
      <c r="AL100" s="1346"/>
      <c r="AM100" s="1392"/>
      <c r="AN100" s="1392"/>
      <c r="AO100" s="1392"/>
      <c r="AP100" s="1392"/>
      <c r="AQ100" s="1392"/>
      <c r="AR100" s="1393">
        <v>1</v>
      </c>
      <c r="AS100" s="1394"/>
      <c r="AT100" s="1389"/>
      <c r="AU100" s="1346"/>
      <c r="AV100" s="1346"/>
      <c r="AW100" s="1504">
        <v>1</v>
      </c>
      <c r="AX100" s="1346"/>
      <c r="AY100" s="1346"/>
      <c r="AZ100" s="1346"/>
      <c r="BA100" s="1393"/>
      <c r="BB100" s="1346"/>
      <c r="BC100" s="1346"/>
      <c r="BD100" s="1346"/>
      <c r="BE100" s="1346"/>
      <c r="BF100" s="1346"/>
      <c r="BG100" s="1346"/>
      <c r="BH100" s="1346"/>
      <c r="BI100" s="1504">
        <v>1</v>
      </c>
      <c r="BJ100" s="1389"/>
      <c r="BK100" s="1346"/>
      <c r="BL100" s="1346"/>
      <c r="BM100" s="1346"/>
      <c r="BN100" s="1346"/>
      <c r="BO100" s="1346"/>
      <c r="BP100" s="1346"/>
      <c r="BQ100" s="1346"/>
      <c r="BR100" s="1346"/>
      <c r="BS100" s="1346"/>
      <c r="BT100" s="1393"/>
      <c r="BU100" s="1391"/>
      <c r="BV100" s="1346"/>
      <c r="BW100" s="1346"/>
      <c r="BX100" s="1346">
        <v>1</v>
      </c>
      <c r="BY100" s="1346"/>
      <c r="BZ100" s="1346"/>
      <c r="CA100" s="1346"/>
      <c r="CB100" s="1346"/>
      <c r="CC100" s="1346"/>
      <c r="CD100" s="1346"/>
      <c r="CE100" s="1346"/>
      <c r="CF100" s="1346"/>
      <c r="CG100" s="1346"/>
      <c r="CH100" s="1346"/>
      <c r="CI100" s="1346"/>
      <c r="CJ100" s="1391"/>
      <c r="CK100" s="1346"/>
      <c r="CL100" s="1346"/>
      <c r="CM100" s="1392"/>
      <c r="CN100" s="1504"/>
      <c r="CO100" s="1346"/>
      <c r="CP100" s="1346"/>
      <c r="CQ100" s="1346"/>
      <c r="CR100" s="1346"/>
      <c r="CS100" s="1346"/>
      <c r="CT100" s="1346">
        <v>1</v>
      </c>
      <c r="CU100" s="1346"/>
      <c r="CV100" s="1504"/>
      <c r="CW100" s="1346"/>
      <c r="CX100" s="1346"/>
      <c r="CY100" s="1346"/>
      <c r="CZ100" s="1346"/>
      <c r="DA100" s="1504"/>
      <c r="DB100" s="1391"/>
      <c r="DC100" s="1346"/>
      <c r="DD100" s="1346"/>
      <c r="DE100" s="1346"/>
      <c r="DF100" s="1346"/>
      <c r="DG100" s="1346"/>
      <c r="DH100" s="1346"/>
      <c r="DI100" s="1392"/>
      <c r="DJ100" s="1392"/>
      <c r="DK100" s="1392">
        <v>1</v>
      </c>
      <c r="DL100" s="1392"/>
      <c r="DM100" s="1392"/>
      <c r="DN100" s="1392"/>
      <c r="DO100" s="1393"/>
      <c r="DP100" s="1391"/>
      <c r="DQ100" s="1346"/>
      <c r="DR100" s="1346"/>
      <c r="DS100" s="1346"/>
      <c r="DT100" s="1346">
        <v>1</v>
      </c>
      <c r="DU100" s="1346"/>
      <c r="DV100" s="1346"/>
      <c r="DW100" s="1346"/>
      <c r="DX100" s="1346"/>
      <c r="DY100" s="1346">
        <v>1</v>
      </c>
      <c r="DZ100" s="1346"/>
      <c r="EA100" s="1346"/>
      <c r="EB100" s="1391">
        <v>1</v>
      </c>
      <c r="EC100" s="1389"/>
      <c r="ED100" s="1346"/>
      <c r="EE100" s="1504">
        <v>1</v>
      </c>
      <c r="EF100" s="1346"/>
      <c r="EG100" s="1346"/>
      <c r="EH100" s="1346"/>
      <c r="EI100" s="1346">
        <v>1</v>
      </c>
      <c r="EJ100" s="1346">
        <v>1</v>
      </c>
      <c r="EK100" s="1346">
        <v>1</v>
      </c>
      <c r="EL100" s="1392">
        <v>1</v>
      </c>
      <c r="EM100" s="1346"/>
      <c r="EN100" s="1346"/>
      <c r="EO100" s="1504"/>
      <c r="EP100" s="1346">
        <v>1</v>
      </c>
      <c r="EQ100" s="1346"/>
      <c r="ER100" s="1346"/>
      <c r="ES100" s="1392"/>
      <c r="ET100" s="1392"/>
      <c r="EU100" s="1392"/>
      <c r="EV100" s="1346"/>
      <c r="EW100" s="1346"/>
      <c r="EX100" s="1346"/>
      <c r="EY100" s="218">
        <f t="shared" si="17"/>
        <v>7</v>
      </c>
      <c r="EZ100" s="396">
        <f t="shared" si="18"/>
        <v>0</v>
      </c>
      <c r="FA100" s="396">
        <f t="shared" si="19"/>
        <v>1</v>
      </c>
      <c r="FB100" s="396">
        <f t="shared" si="20"/>
        <v>4</v>
      </c>
      <c r="FC100" s="396"/>
      <c r="FD100" s="396">
        <f t="shared" si="21"/>
        <v>4</v>
      </c>
      <c r="FE100" s="1291">
        <f t="shared" si="22"/>
        <v>12</v>
      </c>
      <c r="FF100" s="1347" t="str">
        <f t="shared" si="23"/>
        <v/>
      </c>
      <c r="FG100" s="1347" t="str">
        <f t="shared" si="24"/>
        <v/>
      </c>
      <c r="FH100" s="1347" t="str">
        <f t="shared" si="25"/>
        <v/>
      </c>
      <c r="FI100" s="1347">
        <f t="shared" si="26"/>
        <v>1</v>
      </c>
      <c r="FJ100" s="1347" t="str">
        <f t="shared" si="27"/>
        <v/>
      </c>
      <c r="FK100" s="1347" t="str">
        <f t="shared" si="28"/>
        <v/>
      </c>
      <c r="FL100" s="1347" t="str">
        <f t="shared" si="29"/>
        <v/>
      </c>
      <c r="FM100" s="1347" t="str">
        <f t="shared" si="30"/>
        <v/>
      </c>
      <c r="FN100" s="1347" t="str">
        <f t="shared" si="31"/>
        <v/>
      </c>
      <c r="FO100" s="1347" t="str">
        <f t="shared" si="32"/>
        <v/>
      </c>
      <c r="FP100" s="1347" t="str">
        <f t="shared" si="33"/>
        <v/>
      </c>
    </row>
    <row r="101" spans="1:172" ht="16.5" thickBot="1" x14ac:dyDescent="0.3">
      <c r="A101" s="1338"/>
      <c r="B101" s="1343" t="s">
        <v>1993</v>
      </c>
      <c r="C101" s="1389"/>
      <c r="D101" s="1389"/>
      <c r="E101" s="1389"/>
      <c r="F101" s="1346"/>
      <c r="G101" s="1400"/>
      <c r="H101" s="1346"/>
      <c r="I101" s="1346"/>
      <c r="J101" s="1346"/>
      <c r="K101" s="1346"/>
      <c r="L101" s="1346"/>
      <c r="M101" s="1346"/>
      <c r="N101" s="1346"/>
      <c r="O101" s="1346"/>
      <c r="P101" s="1393"/>
      <c r="Q101" s="1400"/>
      <c r="R101" s="1346"/>
      <c r="S101" s="1346"/>
      <c r="T101" s="1400"/>
      <c r="U101" s="1346"/>
      <c r="V101" s="1346"/>
      <c r="W101" s="1346"/>
      <c r="X101" s="1346"/>
      <c r="Y101" s="1346"/>
      <c r="Z101" s="1346"/>
      <c r="AA101" s="1346"/>
      <c r="AB101" s="1346"/>
      <c r="AC101" s="1392"/>
      <c r="AD101" s="1392"/>
      <c r="AE101" s="1393"/>
      <c r="AF101" s="1391"/>
      <c r="AG101" s="1346"/>
      <c r="AH101" s="1346"/>
      <c r="AI101" s="1346"/>
      <c r="AJ101" s="1346"/>
      <c r="AK101" s="1346"/>
      <c r="AL101" s="1346"/>
      <c r="AM101" s="1392"/>
      <c r="AN101" s="1392"/>
      <c r="AO101" s="1392"/>
      <c r="AP101" s="1392"/>
      <c r="AQ101" s="1392"/>
      <c r="AR101" s="1393"/>
      <c r="AS101" s="1394"/>
      <c r="AT101" s="1389"/>
      <c r="AU101" s="1346"/>
      <c r="AV101" s="1346"/>
      <c r="AW101" s="1504"/>
      <c r="AX101" s="1346"/>
      <c r="AY101" s="1346"/>
      <c r="AZ101" s="1346"/>
      <c r="BA101" s="1393"/>
      <c r="BB101" s="1346"/>
      <c r="BC101" s="1346"/>
      <c r="BD101" s="1346"/>
      <c r="BE101" s="1346"/>
      <c r="BF101" s="1346"/>
      <c r="BG101" s="1346"/>
      <c r="BH101" s="1346"/>
      <c r="BI101" s="1504"/>
      <c r="BJ101" s="1389"/>
      <c r="BK101" s="1346"/>
      <c r="BL101" s="1346"/>
      <c r="BM101" s="1346"/>
      <c r="BN101" s="1346"/>
      <c r="BO101" s="1346"/>
      <c r="BP101" s="1346"/>
      <c r="BQ101" s="1346"/>
      <c r="BR101" s="1346"/>
      <c r="BS101" s="1346"/>
      <c r="BT101" s="1393"/>
      <c r="BU101" s="1391"/>
      <c r="BV101" s="1346"/>
      <c r="BW101" s="1346"/>
      <c r="BX101" s="1346"/>
      <c r="BY101" s="1346"/>
      <c r="BZ101" s="1346"/>
      <c r="CA101" s="1346"/>
      <c r="CB101" s="1346"/>
      <c r="CC101" s="1346"/>
      <c r="CD101" s="1346"/>
      <c r="CE101" s="1346"/>
      <c r="CF101" s="1346"/>
      <c r="CG101" s="1346"/>
      <c r="CH101" s="1346"/>
      <c r="CI101" s="1346"/>
      <c r="CJ101" s="1391"/>
      <c r="CK101" s="1346"/>
      <c r="CL101" s="1346"/>
      <c r="CM101" s="1392"/>
      <c r="CN101" s="1504"/>
      <c r="CO101" s="1346"/>
      <c r="CP101" s="1346"/>
      <c r="CQ101" s="1346"/>
      <c r="CR101" s="1346"/>
      <c r="CS101" s="1346"/>
      <c r="CT101" s="1346"/>
      <c r="CU101" s="1346"/>
      <c r="CV101" s="1504"/>
      <c r="CW101" s="1346"/>
      <c r="CX101" s="1346"/>
      <c r="CY101" s="1346"/>
      <c r="CZ101" s="1346"/>
      <c r="DA101" s="1504"/>
      <c r="DB101" s="1391"/>
      <c r="DC101" s="1346"/>
      <c r="DD101" s="1346"/>
      <c r="DE101" s="1346"/>
      <c r="DF101" s="1346"/>
      <c r="DG101" s="1346"/>
      <c r="DH101" s="1346"/>
      <c r="DI101" s="1392"/>
      <c r="DJ101" s="1392"/>
      <c r="DK101" s="1392"/>
      <c r="DL101" s="1392"/>
      <c r="DM101" s="1392"/>
      <c r="DN101" s="1392"/>
      <c r="DO101" s="1393"/>
      <c r="DP101" s="1391"/>
      <c r="DQ101" s="1346"/>
      <c r="DR101" s="1346"/>
      <c r="DS101" s="1346"/>
      <c r="DT101" s="1346"/>
      <c r="DU101" s="1346"/>
      <c r="DV101" s="1346"/>
      <c r="DW101" s="1346"/>
      <c r="DX101" s="1346"/>
      <c r="DY101" s="1346"/>
      <c r="DZ101" s="1346"/>
      <c r="EA101" s="1346"/>
      <c r="EB101" s="1391"/>
      <c r="EC101" s="1389"/>
      <c r="ED101" s="1346"/>
      <c r="EE101" s="1504"/>
      <c r="EF101" s="1346"/>
      <c r="EG101" s="1346"/>
      <c r="EH101" s="1346"/>
      <c r="EI101" s="1346"/>
      <c r="EJ101" s="1346"/>
      <c r="EK101" s="1346"/>
      <c r="EL101" s="1392"/>
      <c r="EM101" s="1346"/>
      <c r="EN101" s="1346"/>
      <c r="EO101" s="1504"/>
      <c r="EP101" s="1346"/>
      <c r="EQ101" s="1346"/>
      <c r="ER101" s="1346"/>
      <c r="ES101" s="1392"/>
      <c r="ET101" s="1392"/>
      <c r="EU101" s="1392"/>
      <c r="EV101" s="1346"/>
      <c r="EW101" s="1346"/>
      <c r="EX101" s="1346"/>
      <c r="EY101" s="218">
        <f t="shared" si="17"/>
        <v>0</v>
      </c>
      <c r="EZ101" s="396">
        <f t="shared" si="18"/>
        <v>0</v>
      </c>
      <c r="FA101" s="396">
        <f t="shared" si="19"/>
        <v>0</v>
      </c>
      <c r="FB101" s="396">
        <f t="shared" si="20"/>
        <v>0</v>
      </c>
      <c r="FC101" s="396"/>
      <c r="FD101" s="396">
        <f t="shared" si="21"/>
        <v>0</v>
      </c>
      <c r="FE101" s="1291"/>
      <c r="FF101" s="1347"/>
      <c r="FG101" s="1347"/>
      <c r="FH101" s="1347"/>
      <c r="FI101" s="1347"/>
      <c r="FJ101" s="1347"/>
      <c r="FK101" s="1347"/>
      <c r="FL101" s="1347"/>
      <c r="FM101" s="1347"/>
      <c r="FN101" s="1347"/>
      <c r="FO101" s="1347"/>
      <c r="FP101" s="1347"/>
    </row>
    <row r="102" spans="1:172" ht="16.5" thickBot="1" x14ac:dyDescent="0.3">
      <c r="A102" s="1338">
        <v>97</v>
      </c>
      <c r="B102" s="1152" t="s">
        <v>1778</v>
      </c>
      <c r="C102" s="1389"/>
      <c r="D102" s="1389"/>
      <c r="E102" s="1389"/>
      <c r="F102" s="1346"/>
      <c r="G102" s="1400"/>
      <c r="H102" s="1346"/>
      <c r="I102" s="1346"/>
      <c r="J102" s="1346"/>
      <c r="K102" s="1346"/>
      <c r="L102" s="1346"/>
      <c r="M102" s="1346">
        <v>1</v>
      </c>
      <c r="N102" s="1346"/>
      <c r="O102" s="1346"/>
      <c r="P102" s="1393"/>
      <c r="Q102" s="1400"/>
      <c r="R102" s="1346"/>
      <c r="S102" s="1346"/>
      <c r="T102" s="1400"/>
      <c r="U102" s="1346"/>
      <c r="V102" s="1346"/>
      <c r="W102" s="1346"/>
      <c r="X102" s="1346"/>
      <c r="Y102" s="1346"/>
      <c r="Z102" s="1346"/>
      <c r="AA102" s="1346"/>
      <c r="AB102" s="1346"/>
      <c r="AC102" s="1392"/>
      <c r="AD102" s="1392"/>
      <c r="AE102" s="1393"/>
      <c r="AF102" s="1391"/>
      <c r="AG102" s="1346"/>
      <c r="AH102" s="1346"/>
      <c r="AI102" s="1346"/>
      <c r="AJ102" s="1346"/>
      <c r="AK102" s="1346"/>
      <c r="AL102" s="1346"/>
      <c r="AM102" s="1392"/>
      <c r="AN102" s="1392"/>
      <c r="AO102" s="1392"/>
      <c r="AP102" s="1392"/>
      <c r="AQ102" s="1392"/>
      <c r="AR102" s="1393"/>
      <c r="AS102" s="1394"/>
      <c r="AT102" s="1389"/>
      <c r="AU102" s="1346"/>
      <c r="AV102" s="1346"/>
      <c r="AW102" s="1504"/>
      <c r="AX102" s="1346"/>
      <c r="AY102" s="1346"/>
      <c r="AZ102" s="1346"/>
      <c r="BA102" s="1393"/>
      <c r="BB102" s="1346"/>
      <c r="BC102" s="1346"/>
      <c r="BD102" s="1346"/>
      <c r="BE102" s="1346"/>
      <c r="BF102" s="1346"/>
      <c r="BG102" s="1346"/>
      <c r="BH102" s="1346"/>
      <c r="BI102" s="1504"/>
      <c r="BJ102" s="1389"/>
      <c r="BK102" s="1346">
        <v>1</v>
      </c>
      <c r="BL102" s="1346"/>
      <c r="BM102" s="1346"/>
      <c r="BN102" s="1346"/>
      <c r="BO102" s="1346"/>
      <c r="BP102" s="1346"/>
      <c r="BQ102" s="1346"/>
      <c r="BR102" s="1346"/>
      <c r="BS102" s="1346"/>
      <c r="BT102" s="1393"/>
      <c r="BU102" s="1391"/>
      <c r="BV102" s="1346"/>
      <c r="BW102" s="1346"/>
      <c r="BX102" s="1346"/>
      <c r="BY102" s="1346"/>
      <c r="BZ102" s="1346"/>
      <c r="CA102" s="1346"/>
      <c r="CB102" s="1346"/>
      <c r="CC102" s="1346"/>
      <c r="CD102" s="1346"/>
      <c r="CE102" s="1346"/>
      <c r="CF102" s="1346"/>
      <c r="CG102" s="1346"/>
      <c r="CH102" s="1346"/>
      <c r="CI102" s="1346"/>
      <c r="CJ102" s="1391"/>
      <c r="CK102" s="1346"/>
      <c r="CL102" s="1346"/>
      <c r="CM102" s="1392"/>
      <c r="CN102" s="1504"/>
      <c r="CO102" s="1346"/>
      <c r="CP102" s="1346"/>
      <c r="CQ102" s="1346"/>
      <c r="CR102" s="1346"/>
      <c r="CS102" s="1346"/>
      <c r="CT102" s="1346"/>
      <c r="CU102" s="1346"/>
      <c r="CV102" s="1504"/>
      <c r="CW102" s="1346"/>
      <c r="CX102" s="1346"/>
      <c r="CY102" s="1346"/>
      <c r="CZ102" s="1346"/>
      <c r="DA102" s="1504"/>
      <c r="DB102" s="1391"/>
      <c r="DC102" s="1346"/>
      <c r="DD102" s="1346"/>
      <c r="DE102" s="1346"/>
      <c r="DF102" s="1346"/>
      <c r="DG102" s="1346"/>
      <c r="DH102" s="1346"/>
      <c r="DI102" s="1392"/>
      <c r="DJ102" s="1392"/>
      <c r="DK102" s="1392"/>
      <c r="DL102" s="1392">
        <v>1</v>
      </c>
      <c r="DM102" s="1392"/>
      <c r="DN102" s="1392"/>
      <c r="DO102" s="1393"/>
      <c r="DP102" s="1391"/>
      <c r="DQ102" s="1346"/>
      <c r="DR102" s="1346"/>
      <c r="DS102" s="1346"/>
      <c r="DT102" s="1346"/>
      <c r="DU102" s="1346"/>
      <c r="DV102" s="1346"/>
      <c r="DW102" s="1346"/>
      <c r="DX102" s="1346"/>
      <c r="DY102" s="1346"/>
      <c r="DZ102" s="1346"/>
      <c r="EA102" s="1346"/>
      <c r="EB102" s="1391"/>
      <c r="EC102" s="1389"/>
      <c r="ED102" s="1346"/>
      <c r="EE102" s="1504"/>
      <c r="EF102" s="1346"/>
      <c r="EG102" s="1346"/>
      <c r="EH102" s="1346"/>
      <c r="EI102" s="1346"/>
      <c r="EJ102" s="1346"/>
      <c r="EK102" s="1346"/>
      <c r="EL102" s="1392"/>
      <c r="EM102" s="1346"/>
      <c r="EN102" s="1346"/>
      <c r="EO102" s="1504"/>
      <c r="EP102" s="1346"/>
      <c r="EQ102" s="1346"/>
      <c r="ER102" s="1346"/>
      <c r="ES102" s="1392"/>
      <c r="ET102" s="1392"/>
      <c r="EU102" s="1392"/>
      <c r="EV102" s="1346"/>
      <c r="EW102" s="1346"/>
      <c r="EX102" s="1346"/>
      <c r="EY102" s="218">
        <f t="shared" si="17"/>
        <v>0</v>
      </c>
      <c r="EZ102" s="396">
        <f t="shared" si="18"/>
        <v>1</v>
      </c>
      <c r="FA102" s="396">
        <f t="shared" si="19"/>
        <v>2</v>
      </c>
      <c r="FB102" s="396">
        <f t="shared" si="20"/>
        <v>0</v>
      </c>
      <c r="FC102" s="396"/>
      <c r="FD102" s="396">
        <f t="shared" si="21"/>
        <v>0</v>
      </c>
      <c r="FE102" s="1291">
        <f t="shared" si="22"/>
        <v>3</v>
      </c>
      <c r="FF102" s="1347" t="str">
        <f t="shared" si="23"/>
        <v/>
      </c>
      <c r="FG102" s="1347">
        <f t="shared" si="24"/>
        <v>1</v>
      </c>
      <c r="FH102" s="1347" t="str">
        <f t="shared" si="25"/>
        <v/>
      </c>
      <c r="FI102" s="1347" t="str">
        <f t="shared" si="26"/>
        <v/>
      </c>
      <c r="FJ102" s="1347" t="str">
        <f t="shared" si="27"/>
        <v/>
      </c>
      <c r="FK102" s="1347" t="str">
        <f t="shared" si="28"/>
        <v/>
      </c>
      <c r="FL102" s="1347" t="str">
        <f t="shared" si="29"/>
        <v/>
      </c>
      <c r="FM102" s="1347" t="str">
        <f t="shared" si="30"/>
        <v/>
      </c>
      <c r="FN102" s="1347" t="str">
        <f t="shared" si="31"/>
        <v/>
      </c>
      <c r="FO102" s="1347" t="str">
        <f t="shared" si="32"/>
        <v/>
      </c>
      <c r="FP102" s="1347" t="str">
        <f t="shared" si="33"/>
        <v/>
      </c>
    </row>
    <row r="103" spans="1:172" ht="16.5" thickBot="1" x14ac:dyDescent="0.3">
      <c r="A103" s="1338">
        <v>98</v>
      </c>
      <c r="B103" s="1152" t="s">
        <v>1770</v>
      </c>
      <c r="C103" s="1389"/>
      <c r="D103" s="1389">
        <v>1</v>
      </c>
      <c r="E103" s="1389"/>
      <c r="F103" s="1346"/>
      <c r="G103" s="1400"/>
      <c r="H103" s="1346">
        <v>1</v>
      </c>
      <c r="I103" s="1346"/>
      <c r="J103" s="1346"/>
      <c r="K103" s="1346"/>
      <c r="L103" s="1346"/>
      <c r="M103" s="1346"/>
      <c r="N103" s="1346">
        <v>1</v>
      </c>
      <c r="O103" s="1346"/>
      <c r="P103" s="1393"/>
      <c r="Q103" s="1400">
        <v>1</v>
      </c>
      <c r="R103" s="1346"/>
      <c r="S103" s="1346"/>
      <c r="T103" s="1400"/>
      <c r="U103" s="1346">
        <v>1</v>
      </c>
      <c r="V103" s="1346"/>
      <c r="W103" s="1346"/>
      <c r="X103" s="1346"/>
      <c r="Y103" s="1346"/>
      <c r="Z103" s="1346"/>
      <c r="AA103" s="1346">
        <v>1</v>
      </c>
      <c r="AB103" s="1346"/>
      <c r="AC103" s="1392"/>
      <c r="AD103" s="1392"/>
      <c r="AE103" s="1393"/>
      <c r="AF103" s="1391"/>
      <c r="AG103" s="1346">
        <v>1</v>
      </c>
      <c r="AH103" s="1346"/>
      <c r="AI103" s="1346"/>
      <c r="AJ103" s="1346"/>
      <c r="AK103" s="1346"/>
      <c r="AL103" s="1346"/>
      <c r="AM103" s="1392">
        <v>1</v>
      </c>
      <c r="AN103" s="1392"/>
      <c r="AO103" s="1392"/>
      <c r="AP103" s="1392">
        <v>1</v>
      </c>
      <c r="AQ103" s="1392"/>
      <c r="AR103" s="1393"/>
      <c r="AS103" s="1394">
        <v>1</v>
      </c>
      <c r="AT103" s="1389"/>
      <c r="AU103" s="1346"/>
      <c r="AV103" s="1346">
        <v>1</v>
      </c>
      <c r="AW103" s="1504"/>
      <c r="AX103" s="1346"/>
      <c r="AY103" s="1346">
        <v>1</v>
      </c>
      <c r="AZ103" s="1346"/>
      <c r="BA103" s="1393"/>
      <c r="BB103" s="1346"/>
      <c r="BC103" s="1346"/>
      <c r="BD103" s="1346"/>
      <c r="BE103" s="1346"/>
      <c r="BF103" s="1346"/>
      <c r="BG103" s="1346"/>
      <c r="BH103" s="1346"/>
      <c r="BI103" s="1504">
        <v>1</v>
      </c>
      <c r="BJ103" s="1389"/>
      <c r="BK103" s="1346"/>
      <c r="BL103" s="1346">
        <v>1</v>
      </c>
      <c r="BM103" s="1346"/>
      <c r="BN103" s="1346"/>
      <c r="BO103" s="1346">
        <v>1</v>
      </c>
      <c r="BP103" s="1346"/>
      <c r="BQ103" s="1346"/>
      <c r="BR103" s="1346"/>
      <c r="BS103" s="1346"/>
      <c r="BT103" s="1393"/>
      <c r="BU103" s="1391"/>
      <c r="BV103" s="1346"/>
      <c r="BW103" s="1346"/>
      <c r="BX103" s="1346">
        <v>1</v>
      </c>
      <c r="BY103" s="1346"/>
      <c r="BZ103" s="1346"/>
      <c r="CA103" s="1346">
        <v>1</v>
      </c>
      <c r="CB103" s="1346"/>
      <c r="CC103" s="1346"/>
      <c r="CD103" s="1346">
        <v>1</v>
      </c>
      <c r="CE103" s="1346"/>
      <c r="CF103" s="1346"/>
      <c r="CG103" s="1346">
        <v>1</v>
      </c>
      <c r="CH103" s="1346"/>
      <c r="CI103" s="1346"/>
      <c r="CJ103" s="1391">
        <v>1</v>
      </c>
      <c r="CK103" s="1346"/>
      <c r="CL103" s="1346"/>
      <c r="CM103" s="1392">
        <v>1</v>
      </c>
      <c r="CN103" s="1504">
        <v>1</v>
      </c>
      <c r="CO103" s="1346"/>
      <c r="CP103" s="1346"/>
      <c r="CQ103" s="1346"/>
      <c r="CR103" s="1346"/>
      <c r="CS103" s="1346"/>
      <c r="CT103" s="1346">
        <v>1</v>
      </c>
      <c r="CU103" s="1346"/>
      <c r="CV103" s="1504">
        <v>1</v>
      </c>
      <c r="CW103" s="1346"/>
      <c r="CX103" s="1346">
        <v>1</v>
      </c>
      <c r="CY103" s="1346"/>
      <c r="CZ103" s="1346"/>
      <c r="DA103" s="1504"/>
      <c r="DB103" s="1391"/>
      <c r="DC103" s="1346"/>
      <c r="DD103" s="1346"/>
      <c r="DE103" s="1346">
        <v>1</v>
      </c>
      <c r="DF103" s="1346"/>
      <c r="DG103" s="1346"/>
      <c r="DH103" s="1346">
        <v>1</v>
      </c>
      <c r="DI103" s="1392"/>
      <c r="DJ103" s="1392"/>
      <c r="DK103" s="1392">
        <v>1</v>
      </c>
      <c r="DL103" s="1392"/>
      <c r="DM103" s="1392"/>
      <c r="DN103" s="1392"/>
      <c r="DO103" s="1393"/>
      <c r="DP103" s="1391"/>
      <c r="DQ103" s="1346"/>
      <c r="DR103" s="1346"/>
      <c r="DS103" s="1346"/>
      <c r="DT103" s="1346">
        <v>1</v>
      </c>
      <c r="DU103" s="1346"/>
      <c r="DV103" s="1346">
        <v>1</v>
      </c>
      <c r="DW103" s="1346"/>
      <c r="DX103" s="1346"/>
      <c r="DY103" s="1346">
        <v>1</v>
      </c>
      <c r="DZ103" s="1346"/>
      <c r="EA103" s="1346"/>
      <c r="EB103" s="1391">
        <v>1</v>
      </c>
      <c r="EC103" s="1389"/>
      <c r="ED103" s="1346"/>
      <c r="EE103" s="1504">
        <v>1</v>
      </c>
      <c r="EF103" s="1346"/>
      <c r="EG103" s="1346"/>
      <c r="EH103" s="1346">
        <v>1</v>
      </c>
      <c r="EI103" s="1346"/>
      <c r="EJ103" s="1346"/>
      <c r="EK103" s="1346"/>
      <c r="EL103" s="1392"/>
      <c r="EM103" s="1346"/>
      <c r="EN103" s="1346"/>
      <c r="EO103" s="1504"/>
      <c r="EP103" s="1346">
        <v>1</v>
      </c>
      <c r="EQ103" s="1346"/>
      <c r="ER103" s="1346"/>
      <c r="ES103" s="1392"/>
      <c r="ET103" s="1392"/>
      <c r="EU103" s="1392"/>
      <c r="EV103" s="1346"/>
      <c r="EW103" s="1346"/>
      <c r="EX103" s="1346"/>
      <c r="EY103" s="218">
        <f t="shared" si="17"/>
        <v>30</v>
      </c>
      <c r="EZ103" s="396">
        <f t="shared" si="18"/>
        <v>0</v>
      </c>
      <c r="FA103" s="396">
        <f t="shared" si="19"/>
        <v>1</v>
      </c>
      <c r="FB103" s="396">
        <f t="shared" si="20"/>
        <v>4</v>
      </c>
      <c r="FC103" s="396"/>
      <c r="FD103" s="396">
        <f t="shared" si="21"/>
        <v>0</v>
      </c>
      <c r="FE103" s="1291">
        <f t="shared" si="22"/>
        <v>31</v>
      </c>
      <c r="FF103" s="1347" t="str">
        <f t="shared" si="23"/>
        <v/>
      </c>
      <c r="FG103" s="1347" t="str">
        <f t="shared" si="24"/>
        <v/>
      </c>
      <c r="FH103" s="1347" t="str">
        <f t="shared" si="25"/>
        <v/>
      </c>
      <c r="FI103" s="1347" t="str">
        <f t="shared" si="26"/>
        <v/>
      </c>
      <c r="FJ103" s="1347" t="str">
        <f t="shared" si="27"/>
        <v/>
      </c>
      <c r="FK103" s="1347">
        <f t="shared" si="28"/>
        <v>1</v>
      </c>
      <c r="FL103" s="1347" t="str">
        <f t="shared" si="29"/>
        <v/>
      </c>
      <c r="FM103" s="1347" t="str">
        <f t="shared" si="30"/>
        <v/>
      </c>
      <c r="FN103" s="1347" t="str">
        <f t="shared" si="31"/>
        <v/>
      </c>
      <c r="FO103" s="1347" t="str">
        <f t="shared" si="32"/>
        <v/>
      </c>
      <c r="FP103" s="1347" t="str">
        <f t="shared" si="33"/>
        <v/>
      </c>
    </row>
    <row r="104" spans="1:172" ht="16.5" thickBot="1" x14ac:dyDescent="0.3">
      <c r="A104" s="1338">
        <v>99</v>
      </c>
      <c r="B104" s="1343" t="s">
        <v>1997</v>
      </c>
      <c r="C104" s="1389"/>
      <c r="D104" s="1389"/>
      <c r="E104" s="1389"/>
      <c r="F104" s="1346"/>
      <c r="G104" s="1400"/>
      <c r="H104" s="1346"/>
      <c r="I104" s="1346"/>
      <c r="J104" s="1346"/>
      <c r="K104" s="1346"/>
      <c r="L104" s="1346"/>
      <c r="M104" s="1346"/>
      <c r="N104" s="1346"/>
      <c r="O104" s="1346"/>
      <c r="P104" s="1393"/>
      <c r="Q104" s="1400"/>
      <c r="R104" s="1346"/>
      <c r="S104" s="1346"/>
      <c r="T104" s="1400"/>
      <c r="U104" s="1399"/>
      <c r="V104" s="1346"/>
      <c r="W104" s="1346"/>
      <c r="X104" s="1346"/>
      <c r="Y104" s="1346"/>
      <c r="Z104" s="1346"/>
      <c r="AA104" s="1346"/>
      <c r="AB104" s="1346"/>
      <c r="AC104" s="1417"/>
      <c r="AD104" s="1417"/>
      <c r="AE104" s="1420"/>
      <c r="AF104" s="1391"/>
      <c r="AG104" s="1346"/>
      <c r="AH104" s="1346"/>
      <c r="AI104" s="1346"/>
      <c r="AJ104" s="1346"/>
      <c r="AK104" s="1346"/>
      <c r="AL104" s="1346"/>
      <c r="AM104" s="1392"/>
      <c r="AN104" s="1392"/>
      <c r="AO104" s="1392"/>
      <c r="AP104" s="1392"/>
      <c r="AQ104" s="1392"/>
      <c r="AR104" s="1393"/>
      <c r="AS104" s="1394"/>
      <c r="AT104" s="1389"/>
      <c r="AU104" s="1346"/>
      <c r="AV104" s="1346"/>
      <c r="AW104" s="1504"/>
      <c r="AX104" s="1346"/>
      <c r="AY104" s="1346"/>
      <c r="AZ104" s="1346"/>
      <c r="BA104" s="1393"/>
      <c r="BB104" s="1346"/>
      <c r="BC104" s="1346"/>
      <c r="BD104" s="1346"/>
      <c r="BE104" s="1346"/>
      <c r="BF104" s="1346"/>
      <c r="BG104" s="1346"/>
      <c r="BH104" s="1346"/>
      <c r="BI104" s="1504"/>
      <c r="BJ104" s="1389"/>
      <c r="BK104" s="1346"/>
      <c r="BL104" s="1346"/>
      <c r="BM104" s="1346"/>
      <c r="BN104" s="1346"/>
      <c r="BO104" s="1346"/>
      <c r="BP104" s="1346"/>
      <c r="BQ104" s="1346"/>
      <c r="BR104" s="1346"/>
      <c r="BS104" s="1346"/>
      <c r="BT104" s="1393"/>
      <c r="BU104" s="1391"/>
      <c r="BV104" s="1346"/>
      <c r="BW104" s="1346"/>
      <c r="BX104" s="1346"/>
      <c r="BY104" s="1346"/>
      <c r="BZ104" s="1346"/>
      <c r="CA104" s="1346"/>
      <c r="CB104" s="1346"/>
      <c r="CC104" s="1346"/>
      <c r="CD104" s="1346">
        <v>1</v>
      </c>
      <c r="CE104" s="1346"/>
      <c r="CF104" s="1346"/>
      <c r="CG104" s="1346"/>
      <c r="CH104" s="1394"/>
      <c r="CI104" s="1346"/>
      <c r="CJ104" s="1391"/>
      <c r="CK104" s="1346"/>
      <c r="CL104" s="1346"/>
      <c r="CM104" s="1392">
        <v>1</v>
      </c>
      <c r="CN104" s="1504">
        <v>1</v>
      </c>
      <c r="CO104" s="1346"/>
      <c r="CP104" s="1346"/>
      <c r="CQ104" s="1346"/>
      <c r="CR104" s="1346"/>
      <c r="CS104" s="1346"/>
      <c r="CT104" s="1346">
        <v>1</v>
      </c>
      <c r="CU104" s="1346"/>
      <c r="CV104" s="1504"/>
      <c r="CW104" s="1346"/>
      <c r="CX104" s="1346"/>
      <c r="CY104" s="1346"/>
      <c r="CZ104" s="1346"/>
      <c r="DA104" s="1504"/>
      <c r="DB104" s="1391">
        <v>1</v>
      </c>
      <c r="DC104" s="1346"/>
      <c r="DD104" s="1346"/>
      <c r="DE104" s="1346"/>
      <c r="DF104" s="1346"/>
      <c r="DG104" s="1346"/>
      <c r="DH104" s="1346"/>
      <c r="DI104" s="1392"/>
      <c r="DJ104" s="1392"/>
      <c r="DK104" s="1392"/>
      <c r="DL104" s="1392"/>
      <c r="DM104" s="1392"/>
      <c r="DN104" s="1392"/>
      <c r="DO104" s="1393"/>
      <c r="DP104" s="1391"/>
      <c r="DQ104" s="1346"/>
      <c r="DR104" s="1346"/>
      <c r="DS104" s="1346"/>
      <c r="DT104" s="1346">
        <v>1</v>
      </c>
      <c r="DU104" s="1346"/>
      <c r="DV104" s="1346"/>
      <c r="DW104" s="1346"/>
      <c r="DX104" s="1346"/>
      <c r="DY104" s="1346"/>
      <c r="DZ104" s="1346"/>
      <c r="EA104" s="1346"/>
      <c r="EB104" s="1391">
        <v>1</v>
      </c>
      <c r="EC104" s="1418"/>
      <c r="ED104" s="1346"/>
      <c r="EE104" s="1504"/>
      <c r="EF104" s="1346"/>
      <c r="EG104" s="1346"/>
      <c r="EH104" s="1346"/>
      <c r="EI104" s="1346"/>
      <c r="EJ104" s="1346"/>
      <c r="EK104" s="1346"/>
      <c r="EL104" s="1392"/>
      <c r="EM104" s="1346"/>
      <c r="EN104" s="1346"/>
      <c r="EO104" s="1504"/>
      <c r="EP104" s="1346"/>
      <c r="EQ104" s="1346"/>
      <c r="ER104" s="1346"/>
      <c r="ES104" s="1392"/>
      <c r="ET104" s="1392"/>
      <c r="EU104" s="1392"/>
      <c r="EV104" s="1346"/>
      <c r="EW104" s="1346"/>
      <c r="EX104" s="1346"/>
      <c r="EY104" s="218">
        <f t="shared" si="17"/>
        <v>6</v>
      </c>
      <c r="EZ104" s="396">
        <f t="shared" si="18"/>
        <v>0</v>
      </c>
      <c r="FA104" s="396">
        <f t="shared" si="19"/>
        <v>0</v>
      </c>
      <c r="FB104" s="396">
        <f t="shared" si="20"/>
        <v>1</v>
      </c>
      <c r="FC104" s="396"/>
      <c r="FD104" s="396">
        <f t="shared" si="21"/>
        <v>0</v>
      </c>
      <c r="FE104" s="1291">
        <f>SUM(EY104+EZ104+FA104+FC104+FD104)</f>
        <v>6</v>
      </c>
      <c r="FF104" s="1347" t="str">
        <f>IF(FE104=0,1,"")</f>
        <v/>
      </c>
      <c r="FG104" s="1347" t="str">
        <f>IF((FE104&gt;0)*AND(FE104&lt;6),1,"")</f>
        <v/>
      </c>
      <c r="FH104" s="1347">
        <f>IF((FE104&gt;5)*AND(FE104&lt;11),1,"")</f>
        <v>1</v>
      </c>
      <c r="FI104" s="1347" t="str">
        <f>IF((FE104&gt;10)*AND(FE104&lt;21),1,"")</f>
        <v/>
      </c>
      <c r="FJ104" s="1347" t="str">
        <f>IF((FE104&gt;20)*AND(FE104&lt;31),1,"")</f>
        <v/>
      </c>
      <c r="FK104" s="1347" t="str">
        <f>IF((FE104&gt;30)*AND(FE104&lt;41),1,"")</f>
        <v/>
      </c>
      <c r="FL104" s="1347" t="str">
        <f>IF((FE104&gt;40)*AND(FE104&lt;51),1,"")</f>
        <v/>
      </c>
      <c r="FM104" s="1347" t="str">
        <f>IF((FE104&gt;50)*AND(FE104&lt;61),1,"")</f>
        <v/>
      </c>
      <c r="FN104" s="1347" t="str">
        <f>IF((FE104&gt;60)*AND(FE104&lt;71),1,"")</f>
        <v/>
      </c>
      <c r="FO104" s="1347" t="str">
        <f>IF((FE104&gt;70)*AND(FE104&lt;81),1,"")</f>
        <v/>
      </c>
      <c r="FP104" s="1347" t="str">
        <f>IF((FE104&gt;80)*AND(FE104&lt;91),1,"")</f>
        <v/>
      </c>
    </row>
    <row r="105" spans="1:172" ht="16.5" thickBot="1" x14ac:dyDescent="0.3">
      <c r="A105" s="1338">
        <v>100</v>
      </c>
      <c r="B105" s="1152" t="s">
        <v>1479</v>
      </c>
      <c r="C105" s="1288">
        <v>1</v>
      </c>
      <c r="D105" s="1288"/>
      <c r="E105" s="1288"/>
      <c r="F105" s="1346">
        <v>1</v>
      </c>
      <c r="G105" s="1400"/>
      <c r="H105" s="1346"/>
      <c r="I105" s="1346"/>
      <c r="J105" s="1346">
        <v>1</v>
      </c>
      <c r="K105" s="1346"/>
      <c r="L105" s="1346">
        <v>1</v>
      </c>
      <c r="M105" s="1346"/>
      <c r="N105" s="1346"/>
      <c r="O105" s="1346"/>
      <c r="P105" s="1393">
        <v>1</v>
      </c>
      <c r="Q105" s="1400"/>
      <c r="R105" s="1346"/>
      <c r="S105" s="1346">
        <v>1</v>
      </c>
      <c r="T105" s="1400"/>
      <c r="U105" s="1399"/>
      <c r="V105" s="1346"/>
      <c r="W105" s="1346">
        <v>1</v>
      </c>
      <c r="X105" s="1346"/>
      <c r="Y105" s="1346"/>
      <c r="Z105" s="1346"/>
      <c r="AA105" s="1346">
        <v>1</v>
      </c>
      <c r="AB105" s="1346"/>
      <c r="AC105" s="1417"/>
      <c r="AD105" s="1417"/>
      <c r="AE105" s="1420"/>
      <c r="AF105" s="1391"/>
      <c r="AG105" s="1346"/>
      <c r="AH105" s="1346"/>
      <c r="AI105" s="1346"/>
      <c r="AJ105" s="1346">
        <v>1</v>
      </c>
      <c r="AK105" s="1346"/>
      <c r="AL105" s="1346">
        <v>1</v>
      </c>
      <c r="AM105" s="1346">
        <v>1</v>
      </c>
      <c r="AN105" s="1392"/>
      <c r="AO105" s="1392"/>
      <c r="AP105" s="1392"/>
      <c r="AQ105" s="1392"/>
      <c r="AR105" s="1393">
        <v>1</v>
      </c>
      <c r="AS105" s="1346">
        <v>1</v>
      </c>
      <c r="AT105" s="1389"/>
      <c r="AU105" s="1346">
        <v>1</v>
      </c>
      <c r="AV105" s="1346">
        <v>1</v>
      </c>
      <c r="AW105" s="1504">
        <v>1</v>
      </c>
      <c r="AX105" s="1346">
        <v>1</v>
      </c>
      <c r="AY105" s="1346"/>
      <c r="AZ105" s="1346"/>
      <c r="BA105" s="1393"/>
      <c r="BB105" s="1390">
        <v>1</v>
      </c>
      <c r="BC105" s="1346"/>
      <c r="BD105" s="1346"/>
      <c r="BE105" s="1346">
        <v>1</v>
      </c>
      <c r="BF105" s="1346"/>
      <c r="BG105" s="1346"/>
      <c r="BH105" s="1346"/>
      <c r="BI105" s="1504">
        <v>1</v>
      </c>
      <c r="BJ105" s="1389"/>
      <c r="BK105" s="1346">
        <v>1</v>
      </c>
      <c r="BL105" s="1346"/>
      <c r="BM105" s="1346"/>
      <c r="BN105" s="1346">
        <v>1</v>
      </c>
      <c r="BO105" s="1346">
        <v>1</v>
      </c>
      <c r="BP105" s="1346"/>
      <c r="BQ105" s="1346"/>
      <c r="BR105" s="1346"/>
      <c r="BS105" s="1346"/>
      <c r="BT105" s="1393"/>
      <c r="BU105" s="1391"/>
      <c r="BV105" s="1346"/>
      <c r="BW105" s="1346">
        <v>1</v>
      </c>
      <c r="BX105" s="1346"/>
      <c r="BY105" s="1346"/>
      <c r="BZ105" s="1346">
        <v>1</v>
      </c>
      <c r="CA105" s="1390">
        <v>1</v>
      </c>
      <c r="CB105" s="1346"/>
      <c r="CC105" s="1346">
        <v>1</v>
      </c>
      <c r="CD105" s="1346">
        <v>1</v>
      </c>
      <c r="CE105" s="1346"/>
      <c r="CF105" s="1346"/>
      <c r="CG105" s="1390">
        <v>1</v>
      </c>
      <c r="CH105" s="1394"/>
      <c r="CI105" s="1346"/>
      <c r="CJ105" s="1391">
        <v>1</v>
      </c>
      <c r="CK105" s="1346"/>
      <c r="CL105" s="1346"/>
      <c r="CM105" s="1392"/>
      <c r="CN105" s="1504">
        <v>1</v>
      </c>
      <c r="CO105" s="1346"/>
      <c r="CP105" s="1390">
        <v>1</v>
      </c>
      <c r="CQ105" s="1390">
        <v>1</v>
      </c>
      <c r="CR105" s="1390">
        <v>1</v>
      </c>
      <c r="CS105" s="1346"/>
      <c r="CT105" s="1346">
        <v>1</v>
      </c>
      <c r="CU105" s="1346"/>
      <c r="CV105" s="1504"/>
      <c r="CW105" s="1346"/>
      <c r="CX105" s="1346"/>
      <c r="CY105" s="1346"/>
      <c r="CZ105" s="1346"/>
      <c r="DA105" s="1504"/>
      <c r="DB105" s="1390">
        <v>1</v>
      </c>
      <c r="DC105" s="1346">
        <v>1</v>
      </c>
      <c r="DD105" s="1346">
        <v>1</v>
      </c>
      <c r="DE105" s="1346"/>
      <c r="DF105" s="1346"/>
      <c r="DG105" s="1390">
        <v>1</v>
      </c>
      <c r="DH105" s="1346">
        <v>1</v>
      </c>
      <c r="DI105" s="1392"/>
      <c r="DJ105" s="1392">
        <v>1</v>
      </c>
      <c r="DK105" s="1392">
        <v>1</v>
      </c>
      <c r="DL105" s="1392"/>
      <c r="DM105" s="1392"/>
      <c r="DN105" s="1392"/>
      <c r="DO105" s="1393"/>
      <c r="DP105" s="1391"/>
      <c r="DQ105" s="1346"/>
      <c r="DR105" s="1346"/>
      <c r="DS105" s="1390">
        <v>1</v>
      </c>
      <c r="DT105" s="1346">
        <v>1</v>
      </c>
      <c r="DU105" s="1346"/>
      <c r="DV105" s="1346"/>
      <c r="DW105" s="1346"/>
      <c r="DX105" s="1346"/>
      <c r="DY105" s="1390">
        <v>1</v>
      </c>
      <c r="DZ105" s="1346"/>
      <c r="EA105" s="1346">
        <v>1</v>
      </c>
      <c r="EB105" s="1391">
        <v>1</v>
      </c>
      <c r="EC105" s="1392"/>
      <c r="ED105" s="1346"/>
      <c r="EE105" s="1504">
        <v>1</v>
      </c>
      <c r="EF105" s="1346"/>
      <c r="EG105" s="1346">
        <v>1</v>
      </c>
      <c r="EH105" s="1346"/>
      <c r="EI105" s="1346"/>
      <c r="EJ105" s="1346"/>
      <c r="EK105" s="1346"/>
      <c r="EL105" s="1392"/>
      <c r="EM105" s="1346"/>
      <c r="EN105" s="1346"/>
      <c r="EO105" s="1504">
        <v>1</v>
      </c>
      <c r="EP105" s="1390">
        <v>1</v>
      </c>
      <c r="EQ105" s="1346">
        <v>1</v>
      </c>
      <c r="ER105" s="1346"/>
      <c r="ES105" s="1392"/>
      <c r="ET105" s="1392"/>
      <c r="EU105" s="1392"/>
      <c r="EV105" s="1346"/>
      <c r="EW105" s="1346"/>
      <c r="EX105" s="1346"/>
      <c r="EY105" s="218">
        <f t="shared" si="17"/>
        <v>18</v>
      </c>
      <c r="EZ105" s="396">
        <f t="shared" si="18"/>
        <v>2</v>
      </c>
      <c r="FA105" s="396">
        <f t="shared" si="19"/>
        <v>24</v>
      </c>
      <c r="FB105" s="396">
        <f t="shared" si="20"/>
        <v>5</v>
      </c>
      <c r="FC105" s="396"/>
      <c r="FD105" s="396">
        <f t="shared" si="21"/>
        <v>3</v>
      </c>
      <c r="FE105" s="1291">
        <f t="shared" si="22"/>
        <v>47</v>
      </c>
      <c r="FF105" s="1347" t="str">
        <f t="shared" si="23"/>
        <v/>
      </c>
      <c r="FG105" s="1347" t="str">
        <f t="shared" si="24"/>
        <v/>
      </c>
      <c r="FH105" s="1347" t="str">
        <f t="shared" si="25"/>
        <v/>
      </c>
      <c r="FI105" s="1347" t="str">
        <f t="shared" si="26"/>
        <v/>
      </c>
      <c r="FJ105" s="1347" t="str">
        <f t="shared" si="27"/>
        <v/>
      </c>
      <c r="FK105" s="1347" t="str">
        <f t="shared" si="28"/>
        <v/>
      </c>
      <c r="FL105" s="1347">
        <f t="shared" si="29"/>
        <v>1</v>
      </c>
      <c r="FM105" s="1347" t="str">
        <f t="shared" si="30"/>
        <v/>
      </c>
      <c r="FN105" s="1347" t="str">
        <f t="shared" si="31"/>
        <v/>
      </c>
      <c r="FO105" s="1347" t="str">
        <f t="shared" si="32"/>
        <v/>
      </c>
      <c r="FP105" s="1347" t="str">
        <f t="shared" si="33"/>
        <v/>
      </c>
    </row>
    <row r="106" spans="1:172" ht="16.5" thickBot="1" x14ac:dyDescent="0.3">
      <c r="A106" s="1338">
        <v>101</v>
      </c>
      <c r="B106" s="1152" t="s">
        <v>259</v>
      </c>
      <c r="C106" s="1288"/>
      <c r="D106" s="1288"/>
      <c r="E106" s="1288"/>
      <c r="F106" s="1346"/>
      <c r="G106" s="1400"/>
      <c r="H106" s="1346"/>
      <c r="I106" s="1346">
        <v>1</v>
      </c>
      <c r="J106" s="1346"/>
      <c r="K106" s="1346"/>
      <c r="L106" s="1346">
        <v>1</v>
      </c>
      <c r="M106" s="1346"/>
      <c r="N106" s="1346"/>
      <c r="O106" s="1346"/>
      <c r="P106" s="1393"/>
      <c r="Q106" s="1400"/>
      <c r="R106" s="1346"/>
      <c r="S106" s="1346"/>
      <c r="T106" s="1400"/>
      <c r="U106" s="1346"/>
      <c r="V106" s="1346">
        <v>1</v>
      </c>
      <c r="W106" s="1346"/>
      <c r="X106" s="1346"/>
      <c r="Y106" s="1346">
        <v>1</v>
      </c>
      <c r="Z106" s="1346"/>
      <c r="AA106" s="1346"/>
      <c r="AB106" s="1346"/>
      <c r="AC106" s="1417"/>
      <c r="AD106" s="1417"/>
      <c r="AE106" s="1420"/>
      <c r="AF106" s="1391"/>
      <c r="AG106" s="1346"/>
      <c r="AH106" s="1346"/>
      <c r="AI106" s="1346"/>
      <c r="AJ106" s="1346"/>
      <c r="AK106" s="1346"/>
      <c r="AL106" s="1346"/>
      <c r="AM106" s="1392"/>
      <c r="AN106" s="1392"/>
      <c r="AO106" s="1392"/>
      <c r="AP106" s="1392"/>
      <c r="AQ106" s="1392"/>
      <c r="AR106" s="1393"/>
      <c r="AS106" s="1346"/>
      <c r="AT106" s="1389"/>
      <c r="AU106" s="1346"/>
      <c r="AV106" s="1346"/>
      <c r="AW106" s="1504"/>
      <c r="AX106" s="1346"/>
      <c r="AY106" s="1346"/>
      <c r="AZ106" s="1346"/>
      <c r="BA106" s="1393"/>
      <c r="BB106" s="1346"/>
      <c r="BC106" s="1346"/>
      <c r="BD106" s="1346"/>
      <c r="BE106" s="1346"/>
      <c r="BF106" s="1346">
        <v>1</v>
      </c>
      <c r="BG106" s="1346">
        <v>1</v>
      </c>
      <c r="BH106" s="1346"/>
      <c r="BI106" s="1504"/>
      <c r="BJ106" s="1389"/>
      <c r="BK106" s="1346"/>
      <c r="BL106" s="1346"/>
      <c r="BM106" s="1346"/>
      <c r="BN106" s="1346"/>
      <c r="BO106" s="1346"/>
      <c r="BP106" s="1346">
        <v>1</v>
      </c>
      <c r="BQ106" s="1346"/>
      <c r="BR106" s="1346"/>
      <c r="BS106" s="1346"/>
      <c r="BT106" s="1393"/>
      <c r="BU106" s="1391"/>
      <c r="BV106" s="1346"/>
      <c r="BW106" s="1346"/>
      <c r="BX106" s="1346"/>
      <c r="BY106" s="1346"/>
      <c r="BZ106" s="1346"/>
      <c r="CA106" s="1346"/>
      <c r="CB106" s="1346">
        <v>1</v>
      </c>
      <c r="CC106" s="1346"/>
      <c r="CD106" s="1346"/>
      <c r="CE106" s="1346"/>
      <c r="CF106" s="1346"/>
      <c r="CG106" s="1346"/>
      <c r="CH106" s="1346"/>
      <c r="CI106" s="1346"/>
      <c r="CJ106" s="1391"/>
      <c r="CK106" s="1346"/>
      <c r="CL106" s="1346"/>
      <c r="CM106" s="1392"/>
      <c r="CN106" s="1504"/>
      <c r="CO106" s="1346"/>
      <c r="CP106" s="1346"/>
      <c r="CQ106" s="1346"/>
      <c r="CR106" s="1346"/>
      <c r="CS106" s="1346"/>
      <c r="CT106" s="1346"/>
      <c r="CU106" s="1346"/>
      <c r="CV106" s="1504"/>
      <c r="CW106" s="1346"/>
      <c r="CX106" s="1346"/>
      <c r="CY106" s="1346"/>
      <c r="CZ106" s="1346"/>
      <c r="DA106" s="1504"/>
      <c r="DB106" s="1391"/>
      <c r="DC106" s="1346">
        <v>1</v>
      </c>
      <c r="DD106" s="1346"/>
      <c r="DE106" s="1346"/>
      <c r="DF106" s="1346"/>
      <c r="DG106" s="1346"/>
      <c r="DH106" s="1346"/>
      <c r="DI106" s="1392"/>
      <c r="DJ106" s="1392"/>
      <c r="DK106" s="1392"/>
      <c r="DL106" s="1392"/>
      <c r="DM106" s="1392"/>
      <c r="DN106" s="1392"/>
      <c r="DO106" s="1393"/>
      <c r="DP106" s="1391"/>
      <c r="DQ106" s="1346"/>
      <c r="DR106" s="1346"/>
      <c r="DS106" s="1346">
        <v>1</v>
      </c>
      <c r="DT106" s="1346"/>
      <c r="DU106" s="1346">
        <v>1</v>
      </c>
      <c r="DV106" s="1346"/>
      <c r="DW106" s="1346"/>
      <c r="DX106" s="1346"/>
      <c r="DY106" s="1346"/>
      <c r="DZ106" s="1346"/>
      <c r="EA106" s="1346"/>
      <c r="EB106" s="1391"/>
      <c r="EC106" s="1389"/>
      <c r="ED106" s="1346"/>
      <c r="EE106" s="1504"/>
      <c r="EF106" s="1346"/>
      <c r="EG106" s="1346"/>
      <c r="EH106" s="1346"/>
      <c r="EI106" s="1346"/>
      <c r="EJ106" s="1346"/>
      <c r="EK106" s="1346"/>
      <c r="EL106" s="1392"/>
      <c r="EM106" s="1346"/>
      <c r="EN106" s="1346"/>
      <c r="EO106" s="1504"/>
      <c r="EP106" s="1346"/>
      <c r="EQ106" s="1346"/>
      <c r="ER106" s="1346"/>
      <c r="ES106" s="1392"/>
      <c r="ET106" s="1392"/>
      <c r="EU106" s="1392"/>
      <c r="EV106" s="1346"/>
      <c r="EW106" s="1346"/>
      <c r="EX106" s="1346"/>
      <c r="EY106" s="218">
        <f t="shared" si="17"/>
        <v>0</v>
      </c>
      <c r="EZ106" s="396">
        <f t="shared" si="18"/>
        <v>8</v>
      </c>
      <c r="FA106" s="396">
        <f t="shared" si="19"/>
        <v>1</v>
      </c>
      <c r="FB106" s="396">
        <f t="shared" si="20"/>
        <v>0</v>
      </c>
      <c r="FC106" s="396"/>
      <c r="FD106" s="396">
        <f t="shared" si="21"/>
        <v>2</v>
      </c>
      <c r="FE106" s="1291">
        <f t="shared" si="22"/>
        <v>11</v>
      </c>
      <c r="FF106" s="1347" t="str">
        <f t="shared" si="23"/>
        <v/>
      </c>
      <c r="FG106" s="1347" t="str">
        <f t="shared" si="24"/>
        <v/>
      </c>
      <c r="FH106" s="1347" t="str">
        <f t="shared" si="25"/>
        <v/>
      </c>
      <c r="FI106" s="1347">
        <f t="shared" si="26"/>
        <v>1</v>
      </c>
      <c r="FJ106" s="1347" t="str">
        <f t="shared" si="27"/>
        <v/>
      </c>
      <c r="FK106" s="1347" t="str">
        <f t="shared" si="28"/>
        <v/>
      </c>
      <c r="FL106" s="1347" t="str">
        <f t="shared" si="29"/>
        <v/>
      </c>
      <c r="FM106" s="1347" t="str">
        <f t="shared" si="30"/>
        <v/>
      </c>
      <c r="FN106" s="1347" t="str">
        <f t="shared" si="31"/>
        <v/>
      </c>
      <c r="FO106" s="1347" t="str">
        <f t="shared" si="32"/>
        <v/>
      </c>
      <c r="FP106" s="1347" t="str">
        <f t="shared" si="33"/>
        <v/>
      </c>
    </row>
    <row r="107" spans="1:172" ht="16.5" thickBot="1" x14ac:dyDescent="0.3">
      <c r="A107" s="1338">
        <v>102</v>
      </c>
      <c r="B107" s="1152" t="s">
        <v>1773</v>
      </c>
      <c r="C107" s="1288"/>
      <c r="D107" s="1288"/>
      <c r="E107" s="1288"/>
      <c r="F107" s="1346"/>
      <c r="G107" s="1400"/>
      <c r="H107" s="1346">
        <v>1</v>
      </c>
      <c r="I107" s="1346"/>
      <c r="J107" s="1346">
        <v>1</v>
      </c>
      <c r="K107" s="1346"/>
      <c r="L107" s="1346"/>
      <c r="M107" s="1346"/>
      <c r="N107" s="1346">
        <v>1</v>
      </c>
      <c r="O107" s="1346"/>
      <c r="P107" s="1393"/>
      <c r="Q107" s="1400">
        <v>1</v>
      </c>
      <c r="R107" s="1346"/>
      <c r="S107" s="1399"/>
      <c r="T107" s="1400"/>
      <c r="U107" s="1399"/>
      <c r="V107" s="1346"/>
      <c r="W107" s="1399"/>
      <c r="X107" s="1346"/>
      <c r="Y107" s="1346"/>
      <c r="Z107" s="1346"/>
      <c r="AA107" s="1346"/>
      <c r="AB107" s="1346"/>
      <c r="AC107" s="1417"/>
      <c r="AD107" s="1417"/>
      <c r="AE107" s="1420"/>
      <c r="AF107" s="1391"/>
      <c r="AG107" s="1346"/>
      <c r="AH107" s="1346"/>
      <c r="AI107" s="1346"/>
      <c r="AJ107" s="1346"/>
      <c r="AK107" s="1346"/>
      <c r="AL107" s="1346"/>
      <c r="AM107" s="1392"/>
      <c r="AN107" s="1392"/>
      <c r="AO107" s="1392"/>
      <c r="AP107" s="1392"/>
      <c r="AQ107" s="1392"/>
      <c r="AR107" s="1393"/>
      <c r="AS107" s="1346"/>
      <c r="AT107" s="1389"/>
      <c r="AU107" s="1346"/>
      <c r="AV107" s="1346"/>
      <c r="AW107" s="1504"/>
      <c r="AX107" s="1346"/>
      <c r="AY107" s="1346"/>
      <c r="AZ107" s="1346"/>
      <c r="BA107" s="1393"/>
      <c r="BB107" s="1346"/>
      <c r="BC107" s="1346"/>
      <c r="BD107" s="1346"/>
      <c r="BE107" s="1346"/>
      <c r="BF107" s="1346"/>
      <c r="BG107" s="1346"/>
      <c r="BH107" s="1346"/>
      <c r="BI107" s="1504"/>
      <c r="BJ107" s="1389"/>
      <c r="BK107" s="1346"/>
      <c r="BL107" s="1346"/>
      <c r="BM107" s="1346"/>
      <c r="BN107" s="1346"/>
      <c r="BO107" s="1346"/>
      <c r="BP107" s="1346"/>
      <c r="BQ107" s="1346"/>
      <c r="BR107" s="1346"/>
      <c r="BS107" s="1346"/>
      <c r="BT107" s="1393"/>
      <c r="BU107" s="1391"/>
      <c r="BV107" s="1346"/>
      <c r="BW107" s="1346"/>
      <c r="BX107" s="1346"/>
      <c r="BY107" s="1346"/>
      <c r="BZ107" s="1346"/>
      <c r="CA107" s="1346"/>
      <c r="CB107" s="1346"/>
      <c r="CC107" s="1346"/>
      <c r="CD107" s="1346"/>
      <c r="CE107" s="1346"/>
      <c r="CF107" s="1346"/>
      <c r="CG107" s="1346"/>
      <c r="CH107" s="1346"/>
      <c r="CI107" s="1346"/>
      <c r="CJ107" s="1391"/>
      <c r="CK107" s="1346"/>
      <c r="CL107" s="1346"/>
      <c r="CM107" s="1392"/>
      <c r="CN107" s="1504"/>
      <c r="CO107" s="1346"/>
      <c r="CP107" s="1346"/>
      <c r="CQ107" s="1346"/>
      <c r="CR107" s="1346"/>
      <c r="CS107" s="1346"/>
      <c r="CT107" s="1346"/>
      <c r="CU107" s="1346"/>
      <c r="CV107" s="1504"/>
      <c r="CW107" s="1346"/>
      <c r="CX107" s="1346"/>
      <c r="CY107" s="1346"/>
      <c r="CZ107" s="1346"/>
      <c r="DA107" s="1504"/>
      <c r="DB107" s="1391"/>
      <c r="DC107" s="1346"/>
      <c r="DD107" s="1346"/>
      <c r="DE107" s="1346"/>
      <c r="DF107" s="1346"/>
      <c r="DG107" s="1346"/>
      <c r="DH107" s="1346"/>
      <c r="DI107" s="1392"/>
      <c r="DJ107" s="1392"/>
      <c r="DK107" s="1392"/>
      <c r="DL107" s="1392"/>
      <c r="DM107" s="1392"/>
      <c r="DN107" s="1392"/>
      <c r="DO107" s="1393"/>
      <c r="DP107" s="1391"/>
      <c r="DQ107" s="1346"/>
      <c r="DR107" s="1346"/>
      <c r="DS107" s="1346"/>
      <c r="DT107" s="1346"/>
      <c r="DU107" s="1346"/>
      <c r="DV107" s="1346"/>
      <c r="DW107" s="1346"/>
      <c r="DX107" s="1346"/>
      <c r="DY107" s="1346"/>
      <c r="DZ107" s="1346"/>
      <c r="EA107" s="1346"/>
      <c r="EB107" s="1391"/>
      <c r="EC107" s="1389"/>
      <c r="ED107" s="1346"/>
      <c r="EE107" s="1504"/>
      <c r="EF107" s="1346"/>
      <c r="EG107" s="1346"/>
      <c r="EH107" s="1346"/>
      <c r="EI107" s="1346"/>
      <c r="EJ107" s="1346"/>
      <c r="EK107" s="1346"/>
      <c r="EL107" s="1392"/>
      <c r="EM107" s="1346"/>
      <c r="EN107" s="1346"/>
      <c r="EO107" s="1504"/>
      <c r="EP107" s="1346"/>
      <c r="EQ107" s="1346"/>
      <c r="ER107" s="1346"/>
      <c r="ES107" s="1392"/>
      <c r="ET107" s="1392"/>
      <c r="EU107" s="1392"/>
      <c r="EV107" s="1346"/>
      <c r="EW107" s="1346"/>
      <c r="EX107" s="1346"/>
      <c r="EY107" s="218">
        <f t="shared" si="17"/>
        <v>3</v>
      </c>
      <c r="EZ107" s="396">
        <f t="shared" si="18"/>
        <v>0</v>
      </c>
      <c r="FA107" s="396">
        <f t="shared" si="19"/>
        <v>1</v>
      </c>
      <c r="FB107" s="396">
        <f t="shared" si="20"/>
        <v>0</v>
      </c>
      <c r="FC107" s="396"/>
      <c r="FD107" s="396">
        <f t="shared" si="21"/>
        <v>0</v>
      </c>
      <c r="FE107" s="1291">
        <f t="shared" si="22"/>
        <v>4</v>
      </c>
      <c r="FF107" s="1347" t="str">
        <f t="shared" si="23"/>
        <v/>
      </c>
      <c r="FG107" s="1347">
        <f t="shared" si="24"/>
        <v>1</v>
      </c>
      <c r="FH107" s="1347" t="str">
        <f t="shared" si="25"/>
        <v/>
      </c>
      <c r="FI107" s="1347" t="str">
        <f t="shared" si="26"/>
        <v/>
      </c>
      <c r="FJ107" s="1347" t="str">
        <f t="shared" si="27"/>
        <v/>
      </c>
      <c r="FK107" s="1347" t="str">
        <f t="shared" si="28"/>
        <v/>
      </c>
      <c r="FL107" s="1347" t="str">
        <f t="shared" si="29"/>
        <v/>
      </c>
      <c r="FM107" s="1347" t="str">
        <f t="shared" si="30"/>
        <v/>
      </c>
      <c r="FN107" s="1347" t="str">
        <f t="shared" si="31"/>
        <v/>
      </c>
      <c r="FO107" s="1347" t="str">
        <f t="shared" si="32"/>
        <v/>
      </c>
      <c r="FP107" s="1347" t="str">
        <f t="shared" si="33"/>
        <v/>
      </c>
    </row>
    <row r="108" spans="1:172" ht="16.5" thickBot="1" x14ac:dyDescent="0.3">
      <c r="A108" s="1338">
        <v>103</v>
      </c>
      <c r="B108" s="1343" t="s">
        <v>1934</v>
      </c>
      <c r="C108" s="1288"/>
      <c r="D108" s="1288"/>
      <c r="E108" s="1288"/>
      <c r="F108" s="1346"/>
      <c r="G108" s="1400"/>
      <c r="H108" s="1346"/>
      <c r="I108" s="1346"/>
      <c r="J108" s="1346">
        <v>1</v>
      </c>
      <c r="K108" s="1346"/>
      <c r="L108" s="1346"/>
      <c r="M108" s="1390">
        <v>1</v>
      </c>
      <c r="N108" s="1346"/>
      <c r="O108" s="1346"/>
      <c r="P108" s="1390">
        <v>1</v>
      </c>
      <c r="Q108" s="1400"/>
      <c r="R108" s="1346"/>
      <c r="S108" s="1390">
        <v>1</v>
      </c>
      <c r="T108" s="1400">
        <v>1</v>
      </c>
      <c r="U108" s="1346"/>
      <c r="V108" s="1346">
        <v>1</v>
      </c>
      <c r="W108" s="1346">
        <v>1</v>
      </c>
      <c r="X108" s="1346"/>
      <c r="Y108" s="1346"/>
      <c r="Z108" s="1346"/>
      <c r="AA108" s="1346"/>
      <c r="AB108" s="1346"/>
      <c r="AC108" s="1392"/>
      <c r="AD108" s="1392"/>
      <c r="AE108" s="1393"/>
      <c r="AF108" s="1391"/>
      <c r="AG108" s="1346"/>
      <c r="AH108" s="1346"/>
      <c r="AI108" s="1390">
        <v>1</v>
      </c>
      <c r="AJ108" s="1346"/>
      <c r="AK108" s="1346"/>
      <c r="AL108" s="1390">
        <v>1</v>
      </c>
      <c r="AM108" s="1392"/>
      <c r="AN108" s="1392"/>
      <c r="AO108" s="1390">
        <v>1</v>
      </c>
      <c r="AP108" s="1392"/>
      <c r="AQ108" s="1390">
        <v>1</v>
      </c>
      <c r="AR108" s="1393"/>
      <c r="AS108" s="1346"/>
      <c r="AT108" s="1389"/>
      <c r="AU108" s="1390">
        <v>1</v>
      </c>
      <c r="AV108" s="1346"/>
      <c r="AW108" s="1504">
        <v>1</v>
      </c>
      <c r="AX108" s="1346">
        <v>1</v>
      </c>
      <c r="AY108" s="1346"/>
      <c r="AZ108" s="1346"/>
      <c r="BA108" s="1393"/>
      <c r="BB108" s="1390">
        <v>1</v>
      </c>
      <c r="BC108" s="1346"/>
      <c r="BD108" s="1346"/>
      <c r="BE108" s="1390">
        <v>1</v>
      </c>
      <c r="BF108" s="1346"/>
      <c r="BG108" s="1346"/>
      <c r="BH108" s="1346"/>
      <c r="BI108" s="1504">
        <v>1</v>
      </c>
      <c r="BJ108" s="1389"/>
      <c r="BK108" s="1390">
        <v>1</v>
      </c>
      <c r="BL108" s="1346"/>
      <c r="BM108" s="1346"/>
      <c r="BN108" s="1390">
        <v>1</v>
      </c>
      <c r="BO108" s="1346"/>
      <c r="BP108" s="1390">
        <v>1</v>
      </c>
      <c r="BQ108" s="1346"/>
      <c r="BR108" s="1346"/>
      <c r="BS108" s="1346"/>
      <c r="BT108" s="1393"/>
      <c r="BU108" s="1391"/>
      <c r="BV108" s="1346"/>
      <c r="BW108" s="1346"/>
      <c r="BX108" s="1346"/>
      <c r="BY108" s="1346"/>
      <c r="BZ108" s="1390">
        <v>1</v>
      </c>
      <c r="CA108" s="1346"/>
      <c r="CB108" s="1346"/>
      <c r="CC108" s="1390">
        <v>1</v>
      </c>
      <c r="CD108" s="1346"/>
      <c r="CE108" s="1346"/>
      <c r="CF108" s="1346"/>
      <c r="CG108" s="1346"/>
      <c r="CH108" s="1346"/>
      <c r="CI108" s="1390">
        <v>1</v>
      </c>
      <c r="CJ108" s="1391"/>
      <c r="CK108" s="1346"/>
      <c r="CL108" s="1346"/>
      <c r="CM108" s="1392"/>
      <c r="CN108" s="1504">
        <v>1</v>
      </c>
      <c r="CO108" s="1346"/>
      <c r="CP108" s="1390">
        <v>1</v>
      </c>
      <c r="CQ108" s="1390">
        <v>1</v>
      </c>
      <c r="CR108" s="1390">
        <v>1</v>
      </c>
      <c r="CS108" s="1346"/>
      <c r="CT108" s="1346"/>
      <c r="CU108" s="1346"/>
      <c r="CV108" s="1504"/>
      <c r="CW108" s="1390">
        <v>1</v>
      </c>
      <c r="CX108" s="1346"/>
      <c r="CY108" s="1346"/>
      <c r="CZ108" s="1346"/>
      <c r="DA108" s="1504"/>
      <c r="DB108" s="1391"/>
      <c r="DC108" s="1346"/>
      <c r="DD108" s="1390">
        <v>1</v>
      </c>
      <c r="DE108" s="1346"/>
      <c r="DF108" s="1346"/>
      <c r="DG108" s="1346"/>
      <c r="DH108" s="1346"/>
      <c r="DI108" s="1392"/>
      <c r="DJ108" s="1390">
        <v>1</v>
      </c>
      <c r="DK108" s="1392"/>
      <c r="DL108" s="1390">
        <v>1</v>
      </c>
      <c r="DM108" s="1392"/>
      <c r="DN108" s="1392"/>
      <c r="DO108" s="1393"/>
      <c r="DP108" s="1391"/>
      <c r="DQ108" s="1346"/>
      <c r="DR108" s="1346"/>
      <c r="DS108" s="1346"/>
      <c r="DT108" s="1346"/>
      <c r="DU108" s="1390">
        <v>1</v>
      </c>
      <c r="DV108" s="1346"/>
      <c r="DW108" s="1346"/>
      <c r="DX108" s="1346"/>
      <c r="DY108" s="1346"/>
      <c r="DZ108" s="1346"/>
      <c r="EA108" s="1390">
        <v>1</v>
      </c>
      <c r="EB108" s="1391"/>
      <c r="EC108" s="1389"/>
      <c r="ED108" s="1390">
        <v>1</v>
      </c>
      <c r="EE108" s="1504">
        <v>1</v>
      </c>
      <c r="EF108" s="1346"/>
      <c r="EG108" s="1390">
        <v>1</v>
      </c>
      <c r="EH108" s="1346"/>
      <c r="EI108" s="1346"/>
      <c r="EJ108" s="1346"/>
      <c r="EK108" s="1346"/>
      <c r="EL108" s="1392"/>
      <c r="EM108" s="1346"/>
      <c r="EN108" s="1346"/>
      <c r="EO108" s="1504"/>
      <c r="EP108" s="1346"/>
      <c r="EQ108" s="1390">
        <v>1</v>
      </c>
      <c r="ER108" s="1346"/>
      <c r="ES108" s="1392"/>
      <c r="ET108" s="1392"/>
      <c r="EU108" s="1392"/>
      <c r="EV108" s="1346"/>
      <c r="EW108" s="1346"/>
      <c r="EX108" s="1346"/>
      <c r="EY108" s="218">
        <f t="shared" si="17"/>
        <v>0</v>
      </c>
      <c r="EZ108" s="396">
        <f t="shared" si="18"/>
        <v>5</v>
      </c>
      <c r="FA108" s="396">
        <f t="shared" si="19"/>
        <v>24</v>
      </c>
      <c r="FB108" s="396">
        <f t="shared" si="20"/>
        <v>5</v>
      </c>
      <c r="FC108" s="396"/>
      <c r="FD108" s="396">
        <f t="shared" si="21"/>
        <v>3</v>
      </c>
      <c r="FE108" s="1291">
        <f t="shared" si="22"/>
        <v>32</v>
      </c>
      <c r="FF108" s="1347" t="str">
        <f t="shared" si="23"/>
        <v/>
      </c>
      <c r="FG108" s="1347" t="str">
        <f t="shared" si="24"/>
        <v/>
      </c>
      <c r="FH108" s="1347" t="str">
        <f t="shared" si="25"/>
        <v/>
      </c>
      <c r="FI108" s="1347" t="str">
        <f t="shared" si="26"/>
        <v/>
      </c>
      <c r="FJ108" s="1347" t="str">
        <f t="shared" si="27"/>
        <v/>
      </c>
      <c r="FK108" s="1347">
        <f t="shared" si="28"/>
        <v>1</v>
      </c>
      <c r="FL108" s="1347" t="str">
        <f t="shared" si="29"/>
        <v/>
      </c>
      <c r="FM108" s="1347" t="str">
        <f t="shared" si="30"/>
        <v/>
      </c>
      <c r="FN108" s="1347" t="str">
        <f t="shared" si="31"/>
        <v/>
      </c>
      <c r="FO108" s="1347" t="str">
        <f t="shared" si="32"/>
        <v/>
      </c>
      <c r="FP108" s="1347" t="str">
        <f t="shared" si="33"/>
        <v/>
      </c>
    </row>
    <row r="109" spans="1:172" ht="16.5" thickBot="1" x14ac:dyDescent="0.3">
      <c r="A109" s="1338">
        <v>104</v>
      </c>
      <c r="B109" s="1152" t="s">
        <v>1590</v>
      </c>
      <c r="C109" s="1288"/>
      <c r="D109" s="1288"/>
      <c r="E109" s="1288"/>
      <c r="F109" s="1346"/>
      <c r="G109" s="1400"/>
      <c r="H109" s="1346"/>
      <c r="I109" s="1346"/>
      <c r="J109" s="1346"/>
      <c r="K109" s="1346"/>
      <c r="L109" s="1346"/>
      <c r="M109" s="1346"/>
      <c r="N109" s="1346">
        <v>1</v>
      </c>
      <c r="O109" s="1346"/>
      <c r="P109" s="1393"/>
      <c r="Q109" s="1400"/>
      <c r="R109" s="1346"/>
      <c r="S109" s="1346"/>
      <c r="T109" s="1400">
        <v>1</v>
      </c>
      <c r="U109" s="1346">
        <v>1</v>
      </c>
      <c r="V109" s="1346"/>
      <c r="W109" s="1346"/>
      <c r="X109" s="1346">
        <v>1</v>
      </c>
      <c r="Y109" s="1346"/>
      <c r="Z109" s="1346"/>
      <c r="AA109" s="1346">
        <v>1</v>
      </c>
      <c r="AB109" s="1346"/>
      <c r="AC109" s="1392"/>
      <c r="AD109" s="1392"/>
      <c r="AE109" s="1393"/>
      <c r="AF109" s="1391"/>
      <c r="AG109" s="1346">
        <v>1</v>
      </c>
      <c r="AH109" s="1346"/>
      <c r="AI109" s="1346"/>
      <c r="AJ109" s="1346">
        <v>1</v>
      </c>
      <c r="AK109" s="1346"/>
      <c r="AL109" s="1346"/>
      <c r="AM109" s="1392"/>
      <c r="AN109" s="1392"/>
      <c r="AO109" s="1392"/>
      <c r="AP109" s="1392"/>
      <c r="AQ109" s="1392"/>
      <c r="AR109" s="1393"/>
      <c r="AS109" s="1346">
        <v>1</v>
      </c>
      <c r="AT109" s="1389"/>
      <c r="AU109" s="1346"/>
      <c r="AV109" s="1346">
        <v>1</v>
      </c>
      <c r="AW109" s="1504">
        <v>1</v>
      </c>
      <c r="AX109" s="1346"/>
      <c r="AY109" s="1346">
        <v>1</v>
      </c>
      <c r="AZ109" s="1346"/>
      <c r="BA109" s="1393"/>
      <c r="BB109" s="1346"/>
      <c r="BC109" s="1346">
        <v>1</v>
      </c>
      <c r="BD109" s="1346"/>
      <c r="BE109" s="1346"/>
      <c r="BF109" s="1346"/>
      <c r="BG109" s="1346"/>
      <c r="BH109" s="1346"/>
      <c r="BI109" s="1504">
        <v>1</v>
      </c>
      <c r="BJ109" s="1389"/>
      <c r="BK109" s="1346"/>
      <c r="BL109" s="1346"/>
      <c r="BM109" s="1346"/>
      <c r="BN109" s="1346"/>
      <c r="BO109" s="1346">
        <v>1</v>
      </c>
      <c r="BP109" s="1346"/>
      <c r="BQ109" s="1346"/>
      <c r="BR109" s="1346"/>
      <c r="BS109" s="1346"/>
      <c r="BT109" s="1393"/>
      <c r="BU109" s="1391"/>
      <c r="BV109" s="1346"/>
      <c r="BW109" s="1346"/>
      <c r="BX109" s="1346">
        <v>1</v>
      </c>
      <c r="BY109" s="1346"/>
      <c r="BZ109" s="1346"/>
      <c r="CA109" s="1346">
        <v>1</v>
      </c>
      <c r="CB109" s="1346"/>
      <c r="CC109" s="1346"/>
      <c r="CD109" s="1346">
        <v>1</v>
      </c>
      <c r="CE109" s="1346"/>
      <c r="CF109" s="1346"/>
      <c r="CG109" s="1346">
        <v>1</v>
      </c>
      <c r="CH109" s="1346"/>
      <c r="CI109" s="1346"/>
      <c r="CJ109" s="1391">
        <v>1</v>
      </c>
      <c r="CK109" s="1346"/>
      <c r="CL109" s="1346"/>
      <c r="CM109" s="1392"/>
      <c r="CN109" s="1504"/>
      <c r="CO109" s="1346"/>
      <c r="CP109" s="1346"/>
      <c r="CQ109" s="1346"/>
      <c r="CR109" s="1346"/>
      <c r="CS109" s="1346"/>
      <c r="CT109" s="1346"/>
      <c r="CU109" s="1346"/>
      <c r="CV109" s="1504"/>
      <c r="CW109" s="1346"/>
      <c r="CX109" s="1346"/>
      <c r="CY109" s="1346"/>
      <c r="CZ109" s="1346"/>
      <c r="DA109" s="1504"/>
      <c r="DB109" s="1391"/>
      <c r="DC109" s="1346"/>
      <c r="DD109" s="1346"/>
      <c r="DE109" s="1346">
        <v>1</v>
      </c>
      <c r="DF109" s="1346"/>
      <c r="DG109" s="1346"/>
      <c r="DH109" s="1346">
        <v>1</v>
      </c>
      <c r="DI109" s="1392"/>
      <c r="DJ109" s="1392"/>
      <c r="DK109" s="1392">
        <v>1</v>
      </c>
      <c r="DL109" s="1392"/>
      <c r="DM109" s="1392"/>
      <c r="DN109" s="1392"/>
      <c r="DO109" s="1393"/>
      <c r="DP109" s="1391"/>
      <c r="DQ109" s="1346"/>
      <c r="DR109" s="1346"/>
      <c r="DS109" s="1346"/>
      <c r="DT109" s="1346">
        <v>1</v>
      </c>
      <c r="DU109" s="1346"/>
      <c r="DV109" s="1346"/>
      <c r="DW109" s="1346"/>
      <c r="DX109" s="1346"/>
      <c r="DY109" s="1346">
        <v>1</v>
      </c>
      <c r="DZ109" s="1346"/>
      <c r="EA109" s="1346"/>
      <c r="EB109" s="1391">
        <v>1</v>
      </c>
      <c r="EC109" s="1389"/>
      <c r="ED109" s="1346"/>
      <c r="EE109" s="1504">
        <v>1</v>
      </c>
      <c r="EF109" s="1346"/>
      <c r="EG109" s="1346"/>
      <c r="EH109" s="1346"/>
      <c r="EI109" s="1346"/>
      <c r="EJ109" s="1346"/>
      <c r="EK109" s="1346"/>
      <c r="EL109" s="1392"/>
      <c r="EM109" s="1346"/>
      <c r="EN109" s="1346"/>
      <c r="EO109" s="1504"/>
      <c r="EP109" s="1346"/>
      <c r="EQ109" s="1346"/>
      <c r="ER109" s="1346"/>
      <c r="ES109" s="1392"/>
      <c r="ET109" s="1392"/>
      <c r="EU109" s="1392"/>
      <c r="EV109" s="1346"/>
      <c r="EW109" s="1346"/>
      <c r="EX109" s="1346"/>
      <c r="EY109" s="218">
        <f t="shared" si="17"/>
        <v>22</v>
      </c>
      <c r="EZ109" s="396">
        <f t="shared" si="18"/>
        <v>0</v>
      </c>
      <c r="FA109" s="396">
        <f t="shared" si="19"/>
        <v>0</v>
      </c>
      <c r="FB109" s="396">
        <f t="shared" si="20"/>
        <v>4</v>
      </c>
      <c r="FC109" s="396"/>
      <c r="FD109" s="396">
        <f t="shared" si="21"/>
        <v>0</v>
      </c>
      <c r="FE109" s="1291">
        <f t="shared" si="22"/>
        <v>22</v>
      </c>
      <c r="FF109" s="1347" t="str">
        <f t="shared" si="23"/>
        <v/>
      </c>
      <c r="FG109" s="1347" t="str">
        <f t="shared" si="24"/>
        <v/>
      </c>
      <c r="FH109" s="1347" t="str">
        <f t="shared" si="25"/>
        <v/>
      </c>
      <c r="FI109" s="1347" t="str">
        <f t="shared" si="26"/>
        <v/>
      </c>
      <c r="FJ109" s="1347">
        <f t="shared" si="27"/>
        <v>1</v>
      </c>
      <c r="FK109" s="1347" t="str">
        <f t="shared" si="28"/>
        <v/>
      </c>
      <c r="FL109" s="1347" t="str">
        <f t="shared" si="29"/>
        <v/>
      </c>
      <c r="FM109" s="1347" t="str">
        <f t="shared" si="30"/>
        <v/>
      </c>
      <c r="FN109" s="1347" t="str">
        <f t="shared" si="31"/>
        <v/>
      </c>
      <c r="FO109" s="1347" t="str">
        <f t="shared" si="32"/>
        <v/>
      </c>
      <c r="FP109" s="1347" t="str">
        <f t="shared" si="33"/>
        <v/>
      </c>
    </row>
    <row r="110" spans="1:172" ht="16.5" thickBot="1" x14ac:dyDescent="0.3">
      <c r="A110" s="1338">
        <v>105</v>
      </c>
      <c r="B110" s="1152" t="s">
        <v>1772</v>
      </c>
      <c r="C110" s="1288"/>
      <c r="D110" s="1288"/>
      <c r="E110" s="1288"/>
      <c r="F110" s="1346"/>
      <c r="G110" s="1400"/>
      <c r="H110" s="1346"/>
      <c r="I110" s="1346"/>
      <c r="J110" s="1346"/>
      <c r="K110" s="1346"/>
      <c r="L110" s="1346"/>
      <c r="M110" s="1346"/>
      <c r="N110" s="1346">
        <v>1</v>
      </c>
      <c r="O110" s="1346"/>
      <c r="P110" s="1393"/>
      <c r="Q110" s="1400"/>
      <c r="R110" s="1346"/>
      <c r="S110" s="1399"/>
      <c r="T110" s="1400">
        <v>1</v>
      </c>
      <c r="U110" s="1399">
        <v>1</v>
      </c>
      <c r="V110" s="1346"/>
      <c r="W110" s="1399"/>
      <c r="X110" s="1346"/>
      <c r="Y110" s="1346"/>
      <c r="Z110" s="1346"/>
      <c r="AA110" s="1346"/>
      <c r="AB110" s="1346"/>
      <c r="AC110" s="1392"/>
      <c r="AD110" s="1392"/>
      <c r="AE110" s="1393"/>
      <c r="AF110" s="1391"/>
      <c r="AG110" s="1346"/>
      <c r="AH110" s="1346"/>
      <c r="AI110" s="1346"/>
      <c r="AJ110" s="1346"/>
      <c r="AK110" s="1346"/>
      <c r="AL110" s="1346"/>
      <c r="AM110" s="1392"/>
      <c r="AN110" s="1392"/>
      <c r="AO110" s="1392"/>
      <c r="AP110" s="1392"/>
      <c r="AQ110" s="1392"/>
      <c r="AR110" s="1393">
        <v>1</v>
      </c>
      <c r="AS110" s="1346"/>
      <c r="AT110" s="1389"/>
      <c r="AU110" s="1346"/>
      <c r="AV110" s="1346"/>
      <c r="AW110" s="1504"/>
      <c r="AX110" s="1346"/>
      <c r="AY110" s="1346"/>
      <c r="AZ110" s="1346"/>
      <c r="BA110" s="1393"/>
      <c r="BB110" s="1346"/>
      <c r="BC110" s="1346"/>
      <c r="BD110" s="1346"/>
      <c r="BE110" s="1346"/>
      <c r="BF110" s="1346"/>
      <c r="BG110" s="1346"/>
      <c r="BH110" s="1346"/>
      <c r="BI110" s="1504">
        <v>1</v>
      </c>
      <c r="BJ110" s="1389"/>
      <c r="BK110" s="1346"/>
      <c r="BL110" s="1346">
        <v>1</v>
      </c>
      <c r="BM110" s="1346"/>
      <c r="BN110" s="1346"/>
      <c r="BO110" s="1346"/>
      <c r="BP110" s="1346"/>
      <c r="BQ110" s="1346"/>
      <c r="BR110" s="1346"/>
      <c r="BS110" s="1346"/>
      <c r="BT110" s="1393"/>
      <c r="BU110" s="1391"/>
      <c r="BV110" s="1346"/>
      <c r="BW110" s="1346"/>
      <c r="BX110" s="1346">
        <v>1</v>
      </c>
      <c r="BY110" s="1346"/>
      <c r="BZ110" s="1346"/>
      <c r="CA110" s="1346"/>
      <c r="CB110" s="1346"/>
      <c r="CC110" s="1346"/>
      <c r="CD110" s="1346">
        <v>1</v>
      </c>
      <c r="CE110" s="1346"/>
      <c r="CF110" s="1346"/>
      <c r="CG110" s="1346"/>
      <c r="CH110" s="1346"/>
      <c r="CI110" s="1346"/>
      <c r="CJ110" s="1391">
        <v>1</v>
      </c>
      <c r="CK110" s="1346"/>
      <c r="CL110" s="1346"/>
      <c r="CM110" s="1392">
        <v>1</v>
      </c>
      <c r="CN110" s="1504">
        <v>1</v>
      </c>
      <c r="CO110" s="1346"/>
      <c r="CP110" s="1346"/>
      <c r="CQ110" s="1346"/>
      <c r="CR110" s="1346"/>
      <c r="CS110" s="1346"/>
      <c r="CT110" s="1346">
        <v>1</v>
      </c>
      <c r="CU110" s="1389"/>
      <c r="CV110" s="1504"/>
      <c r="CW110" s="1346"/>
      <c r="CX110" s="1346"/>
      <c r="CY110" s="1346"/>
      <c r="CZ110" s="1392"/>
      <c r="DA110" s="1504"/>
      <c r="DB110" s="1391"/>
      <c r="DC110" s="1346"/>
      <c r="DD110" s="1346"/>
      <c r="DE110" s="1346">
        <v>1</v>
      </c>
      <c r="DF110" s="1346"/>
      <c r="DG110" s="1346"/>
      <c r="DH110" s="1346">
        <v>1</v>
      </c>
      <c r="DI110" s="1392"/>
      <c r="DJ110" s="1392"/>
      <c r="DK110" s="1392">
        <v>1</v>
      </c>
      <c r="DL110" s="1392"/>
      <c r="DM110" s="1392"/>
      <c r="DN110" s="1392"/>
      <c r="DO110" s="1393"/>
      <c r="DP110" s="1391"/>
      <c r="DQ110" s="1346"/>
      <c r="DR110" s="1346"/>
      <c r="DS110" s="1346"/>
      <c r="DT110" s="1346">
        <v>1</v>
      </c>
      <c r="DU110" s="1346"/>
      <c r="DV110" s="1346"/>
      <c r="DW110" s="1346"/>
      <c r="DX110" s="1346"/>
      <c r="DY110" s="1346">
        <v>1</v>
      </c>
      <c r="DZ110" s="1346"/>
      <c r="EA110" s="1346"/>
      <c r="EB110" s="1391"/>
      <c r="EC110" s="1389"/>
      <c r="ED110" s="1346"/>
      <c r="EE110" s="1504">
        <v>1</v>
      </c>
      <c r="EF110" s="1346"/>
      <c r="EG110" s="1346"/>
      <c r="EH110" s="1346">
        <v>1</v>
      </c>
      <c r="EI110" s="1346"/>
      <c r="EJ110" s="1392"/>
      <c r="EK110" s="1346"/>
      <c r="EL110" s="1392"/>
      <c r="EM110" s="1346"/>
      <c r="EN110" s="1392"/>
      <c r="EO110" s="1504"/>
      <c r="EP110" s="1346">
        <v>1</v>
      </c>
      <c r="EQ110" s="1346"/>
      <c r="ER110" s="1346"/>
      <c r="ES110" s="1392"/>
      <c r="ET110" s="1392"/>
      <c r="EU110" s="1392"/>
      <c r="EV110" s="1346"/>
      <c r="EW110" s="1346"/>
      <c r="EX110" s="1346"/>
      <c r="EY110" s="218">
        <f t="shared" si="17"/>
        <v>15</v>
      </c>
      <c r="EZ110" s="396">
        <f t="shared" si="18"/>
        <v>0</v>
      </c>
      <c r="FA110" s="396">
        <f t="shared" si="19"/>
        <v>1</v>
      </c>
      <c r="FB110" s="396">
        <f t="shared" si="20"/>
        <v>4</v>
      </c>
      <c r="FC110" s="396"/>
      <c r="FD110" s="396">
        <f t="shared" si="21"/>
        <v>0</v>
      </c>
      <c r="FE110" s="1291">
        <f t="shared" si="22"/>
        <v>16</v>
      </c>
      <c r="FF110" s="1347" t="str">
        <f t="shared" si="23"/>
        <v/>
      </c>
      <c r="FG110" s="1347" t="str">
        <f t="shared" si="24"/>
        <v/>
      </c>
      <c r="FH110" s="1347" t="str">
        <f t="shared" si="25"/>
        <v/>
      </c>
      <c r="FI110" s="1347">
        <f t="shared" si="26"/>
        <v>1</v>
      </c>
      <c r="FJ110" s="1347" t="str">
        <f t="shared" si="27"/>
        <v/>
      </c>
      <c r="FK110" s="1347" t="str">
        <f t="shared" si="28"/>
        <v/>
      </c>
      <c r="FL110" s="1347" t="str">
        <f t="shared" si="29"/>
        <v/>
      </c>
      <c r="FM110" s="1347" t="str">
        <f t="shared" si="30"/>
        <v/>
      </c>
      <c r="FN110" s="1347" t="str">
        <f t="shared" si="31"/>
        <v/>
      </c>
      <c r="FO110" s="1347" t="str">
        <f t="shared" si="32"/>
        <v/>
      </c>
      <c r="FP110" s="1347" t="str">
        <f t="shared" si="33"/>
        <v/>
      </c>
    </row>
    <row r="111" spans="1:172" ht="16.5" thickBot="1" x14ac:dyDescent="0.3">
      <c r="A111" s="1338">
        <v>106</v>
      </c>
      <c r="B111" s="1343" t="s">
        <v>1933</v>
      </c>
      <c r="C111" s="1288"/>
      <c r="D111" s="1288"/>
      <c r="E111" s="1288"/>
      <c r="F111" s="1346"/>
      <c r="G111" s="1400"/>
      <c r="H111" s="1346"/>
      <c r="I111" s="1346"/>
      <c r="J111" s="1346"/>
      <c r="K111" s="1346"/>
      <c r="L111" s="1346"/>
      <c r="M111" s="1346"/>
      <c r="N111" s="1346"/>
      <c r="O111" s="1346"/>
      <c r="P111" s="1393"/>
      <c r="Q111" s="1400"/>
      <c r="R111" s="1346"/>
      <c r="S111" s="1399"/>
      <c r="T111" s="1400"/>
      <c r="U111" s="1399">
        <v>1</v>
      </c>
      <c r="V111" s="1346"/>
      <c r="W111" s="1399"/>
      <c r="X111" s="1346">
        <v>1</v>
      </c>
      <c r="Y111" s="1346"/>
      <c r="Z111" s="1346"/>
      <c r="AA111" s="1346"/>
      <c r="AB111" s="1346"/>
      <c r="AC111" s="1392"/>
      <c r="AD111" s="1392"/>
      <c r="AE111" s="1393"/>
      <c r="AF111" s="1391"/>
      <c r="AG111" s="1346"/>
      <c r="AH111" s="1346"/>
      <c r="AI111" s="1346"/>
      <c r="AJ111" s="1346"/>
      <c r="AK111" s="1346"/>
      <c r="AL111" s="1346"/>
      <c r="AM111" s="1392"/>
      <c r="AN111" s="1392"/>
      <c r="AO111" s="1392"/>
      <c r="AP111" s="1392"/>
      <c r="AQ111" s="1392"/>
      <c r="AR111" s="1393"/>
      <c r="AS111" s="1346"/>
      <c r="AT111" s="1389"/>
      <c r="AU111" s="1346"/>
      <c r="AV111" s="1346"/>
      <c r="AW111" s="1504"/>
      <c r="AX111" s="1346"/>
      <c r="AY111" s="1346"/>
      <c r="AZ111" s="1346"/>
      <c r="BA111" s="1393"/>
      <c r="BB111" s="1346"/>
      <c r="BC111" s="1346"/>
      <c r="BD111" s="1346"/>
      <c r="BE111" s="1346"/>
      <c r="BF111" s="1346"/>
      <c r="BG111" s="1346"/>
      <c r="BH111" s="1346"/>
      <c r="BI111" s="1504"/>
      <c r="BJ111" s="1389"/>
      <c r="BK111" s="1346"/>
      <c r="BL111" s="1346"/>
      <c r="BM111" s="1346"/>
      <c r="BN111" s="1346"/>
      <c r="BO111" s="1346"/>
      <c r="BP111" s="1346"/>
      <c r="BQ111" s="1346"/>
      <c r="BR111" s="1346"/>
      <c r="BS111" s="1346"/>
      <c r="BT111" s="1393"/>
      <c r="BU111" s="1391"/>
      <c r="BV111" s="1346"/>
      <c r="BW111" s="1346"/>
      <c r="BX111" s="1346"/>
      <c r="BY111" s="1346"/>
      <c r="BZ111" s="1346"/>
      <c r="CA111" s="1346"/>
      <c r="CB111" s="1346"/>
      <c r="CC111" s="1346"/>
      <c r="CD111" s="1346"/>
      <c r="CE111" s="1346"/>
      <c r="CF111" s="1346"/>
      <c r="CG111" s="1346"/>
      <c r="CH111" s="1346"/>
      <c r="CI111" s="1346"/>
      <c r="CJ111" s="1391"/>
      <c r="CK111" s="1346"/>
      <c r="CL111" s="1346"/>
      <c r="CM111" s="1392"/>
      <c r="CN111" s="1504"/>
      <c r="CO111" s="1346"/>
      <c r="CP111" s="1346"/>
      <c r="CQ111" s="1346"/>
      <c r="CR111" s="1346"/>
      <c r="CS111" s="1346"/>
      <c r="CT111" s="1346"/>
      <c r="CU111" s="1389"/>
      <c r="CV111" s="1504"/>
      <c r="CW111" s="1346"/>
      <c r="CX111" s="1346"/>
      <c r="CY111" s="1346"/>
      <c r="CZ111" s="1392"/>
      <c r="DA111" s="1504"/>
      <c r="DB111" s="1391"/>
      <c r="DC111" s="1346"/>
      <c r="DD111" s="1346"/>
      <c r="DE111" s="1346"/>
      <c r="DF111" s="1346"/>
      <c r="DG111" s="1346"/>
      <c r="DH111" s="1346"/>
      <c r="DI111" s="1392"/>
      <c r="DJ111" s="1392"/>
      <c r="DK111" s="1392"/>
      <c r="DL111" s="1392"/>
      <c r="DM111" s="1392"/>
      <c r="DN111" s="1392"/>
      <c r="DO111" s="1393"/>
      <c r="DP111" s="1391"/>
      <c r="DQ111" s="1346"/>
      <c r="DR111" s="1346"/>
      <c r="DS111" s="1346"/>
      <c r="DT111" s="1346"/>
      <c r="DU111" s="1346"/>
      <c r="DV111" s="1346"/>
      <c r="DW111" s="1346"/>
      <c r="DX111" s="1346"/>
      <c r="DY111" s="1346"/>
      <c r="DZ111" s="1346"/>
      <c r="EA111" s="1346"/>
      <c r="EB111" s="1391"/>
      <c r="EC111" s="1389"/>
      <c r="ED111" s="1346"/>
      <c r="EE111" s="1504"/>
      <c r="EF111" s="1346"/>
      <c r="EG111" s="1346"/>
      <c r="EH111" s="1346"/>
      <c r="EI111" s="1346"/>
      <c r="EJ111" s="1392"/>
      <c r="EK111" s="1346"/>
      <c r="EL111" s="1392"/>
      <c r="EM111" s="1346"/>
      <c r="EN111" s="1392"/>
      <c r="EO111" s="1504"/>
      <c r="EP111" s="1346"/>
      <c r="EQ111" s="1346"/>
      <c r="ER111" s="1346"/>
      <c r="ES111" s="1392"/>
      <c r="ET111" s="1392"/>
      <c r="EU111" s="1392"/>
      <c r="EV111" s="1346"/>
      <c r="EW111" s="1346"/>
      <c r="EX111" s="1346"/>
      <c r="EY111" s="218">
        <f t="shared" si="17"/>
        <v>2</v>
      </c>
      <c r="EZ111" s="396">
        <f t="shared" si="18"/>
        <v>0</v>
      </c>
      <c r="FA111" s="396">
        <f t="shared" si="19"/>
        <v>0</v>
      </c>
      <c r="FB111" s="396">
        <f t="shared" si="20"/>
        <v>0</v>
      </c>
      <c r="FC111" s="396"/>
      <c r="FD111" s="396">
        <f t="shared" si="21"/>
        <v>0</v>
      </c>
      <c r="FE111" s="1291">
        <f t="shared" si="22"/>
        <v>2</v>
      </c>
      <c r="FF111" s="1347" t="str">
        <f t="shared" si="23"/>
        <v/>
      </c>
      <c r="FG111" s="1347">
        <f t="shared" si="24"/>
        <v>1</v>
      </c>
      <c r="FH111" s="1347" t="str">
        <f t="shared" si="25"/>
        <v/>
      </c>
      <c r="FI111" s="1347" t="str">
        <f t="shared" si="26"/>
        <v/>
      </c>
      <c r="FJ111" s="1347" t="str">
        <f t="shared" si="27"/>
        <v/>
      </c>
      <c r="FK111" s="1347" t="str">
        <f t="shared" si="28"/>
        <v/>
      </c>
      <c r="FL111" s="1347" t="str">
        <f t="shared" si="29"/>
        <v/>
      </c>
      <c r="FM111" s="1347" t="str">
        <f t="shared" si="30"/>
        <v/>
      </c>
      <c r="FN111" s="1347" t="str">
        <f t="shared" si="31"/>
        <v/>
      </c>
      <c r="FO111" s="1347" t="str">
        <f t="shared" si="32"/>
        <v/>
      </c>
      <c r="FP111" s="1347" t="str">
        <f t="shared" si="33"/>
        <v/>
      </c>
    </row>
    <row r="112" spans="1:172" ht="16.5" thickBot="1" x14ac:dyDescent="0.3">
      <c r="A112" s="1338">
        <v>107</v>
      </c>
      <c r="B112" s="1152" t="s">
        <v>1591</v>
      </c>
      <c r="C112" s="1288"/>
      <c r="D112" s="1288">
        <v>1</v>
      </c>
      <c r="E112" s="1288"/>
      <c r="F112" s="1346"/>
      <c r="G112" s="1400"/>
      <c r="H112" s="1410">
        <v>1</v>
      </c>
      <c r="I112" s="1346"/>
      <c r="J112" s="1346"/>
      <c r="K112" s="1346"/>
      <c r="L112" s="1346"/>
      <c r="M112" s="1346"/>
      <c r="N112" s="1390">
        <v>1</v>
      </c>
      <c r="O112" s="1346"/>
      <c r="P112" s="1393"/>
      <c r="Q112" s="1400"/>
      <c r="R112" s="1346"/>
      <c r="S112" s="1346"/>
      <c r="T112" s="1400">
        <v>1</v>
      </c>
      <c r="U112" s="1346">
        <v>1</v>
      </c>
      <c r="V112" s="1346"/>
      <c r="W112" s="1346"/>
      <c r="X112" s="1410">
        <v>1</v>
      </c>
      <c r="Y112" s="1346"/>
      <c r="Z112" s="1346"/>
      <c r="AA112" s="1390">
        <v>1</v>
      </c>
      <c r="AB112" s="1346"/>
      <c r="AC112" s="1392"/>
      <c r="AD112" s="1392"/>
      <c r="AE112" s="1393"/>
      <c r="AF112" s="1391"/>
      <c r="AG112" s="1410">
        <v>1</v>
      </c>
      <c r="AH112" s="1346"/>
      <c r="AI112" s="1346"/>
      <c r="AJ112" s="1390">
        <v>1</v>
      </c>
      <c r="AK112" s="1346"/>
      <c r="AL112" s="1346"/>
      <c r="AM112" s="1392">
        <v>1</v>
      </c>
      <c r="AN112" s="1392"/>
      <c r="AO112" s="1392"/>
      <c r="AP112" s="1392"/>
      <c r="AQ112" s="1392"/>
      <c r="AR112" s="1393"/>
      <c r="AS112" s="1346">
        <v>1</v>
      </c>
      <c r="AT112" s="1346"/>
      <c r="AU112" s="1346"/>
      <c r="AV112" s="1346"/>
      <c r="AW112" s="1504"/>
      <c r="AX112" s="1346"/>
      <c r="AY112" s="1390">
        <v>1</v>
      </c>
      <c r="AZ112" s="1346"/>
      <c r="BA112" s="1393"/>
      <c r="BB112" s="1346"/>
      <c r="BC112" s="1410">
        <v>1</v>
      </c>
      <c r="BD112" s="1346"/>
      <c r="BE112" s="1346"/>
      <c r="BF112" s="1346"/>
      <c r="BG112" s="1346"/>
      <c r="BH112" s="1346"/>
      <c r="BI112" s="1504">
        <v>1</v>
      </c>
      <c r="BJ112" s="1389"/>
      <c r="BK112" s="1346"/>
      <c r="BL112" s="1346"/>
      <c r="BM112" s="1346"/>
      <c r="BN112" s="1346"/>
      <c r="BO112" s="1390">
        <v>1</v>
      </c>
      <c r="BP112" s="1346"/>
      <c r="BQ112" s="1346"/>
      <c r="BR112" s="1346"/>
      <c r="BS112" s="1346"/>
      <c r="BT112" s="1393"/>
      <c r="BU112" s="1391"/>
      <c r="BV112" s="1346"/>
      <c r="BW112" s="1346"/>
      <c r="BX112" s="1346">
        <v>1</v>
      </c>
      <c r="BY112" s="1346"/>
      <c r="BZ112" s="1346"/>
      <c r="CA112" s="1346"/>
      <c r="CB112" s="1346"/>
      <c r="CC112" s="1346"/>
      <c r="CD112" s="1410">
        <v>1</v>
      </c>
      <c r="CE112" s="1346"/>
      <c r="CF112" s="1346"/>
      <c r="CG112" s="1390">
        <v>1</v>
      </c>
      <c r="CH112" s="1346"/>
      <c r="CI112" s="1346"/>
      <c r="CJ112" s="1391"/>
      <c r="CK112" s="1346"/>
      <c r="CL112" s="1346"/>
      <c r="CM112" s="1392"/>
      <c r="CN112" s="1504"/>
      <c r="CO112" s="1346"/>
      <c r="CP112" s="1346"/>
      <c r="CQ112" s="1346"/>
      <c r="CR112" s="1346"/>
      <c r="CS112" s="1346"/>
      <c r="CT112" s="1346">
        <v>1</v>
      </c>
      <c r="CU112" s="1389"/>
      <c r="CV112" s="1504"/>
      <c r="CW112" s="1346"/>
      <c r="CX112" s="1410">
        <v>1</v>
      </c>
      <c r="CY112" s="1346"/>
      <c r="CZ112" s="1346"/>
      <c r="DA112" s="1603"/>
      <c r="DB112" s="1391"/>
      <c r="DC112" s="1346"/>
      <c r="DD112" s="1346"/>
      <c r="DE112" s="1390">
        <v>1</v>
      </c>
      <c r="DF112" s="1346"/>
      <c r="DG112" s="1346"/>
      <c r="DH112" s="1410">
        <v>1</v>
      </c>
      <c r="DI112" s="1392"/>
      <c r="DJ112" s="1392"/>
      <c r="DK112" s="1346">
        <v>1</v>
      </c>
      <c r="DL112" s="1392"/>
      <c r="DM112" s="1392"/>
      <c r="DN112" s="1392"/>
      <c r="DO112" s="1393"/>
      <c r="DP112" s="1391"/>
      <c r="DQ112" s="1346"/>
      <c r="DR112" s="1346"/>
      <c r="DS112" s="1346"/>
      <c r="DT112" s="1346"/>
      <c r="DU112" s="1346"/>
      <c r="DV112" s="1346"/>
      <c r="DW112" s="1346"/>
      <c r="DX112" s="1346"/>
      <c r="DY112" s="1346">
        <v>1</v>
      </c>
      <c r="DZ112" s="1346"/>
      <c r="EA112" s="1346"/>
      <c r="EB112" s="1410">
        <v>1</v>
      </c>
      <c r="EC112" s="1346"/>
      <c r="ED112" s="1346"/>
      <c r="EE112" s="1504">
        <v>1</v>
      </c>
      <c r="EF112" s="1346"/>
      <c r="EG112" s="1346"/>
      <c r="EH112" s="1346"/>
      <c r="EI112" s="1390">
        <v>1</v>
      </c>
      <c r="EJ112" s="1390">
        <v>1</v>
      </c>
      <c r="EK112" s="1390">
        <v>1</v>
      </c>
      <c r="EL112" s="1390">
        <v>1</v>
      </c>
      <c r="EM112" s="1346"/>
      <c r="EN112" s="1392"/>
      <c r="EO112" s="1504"/>
      <c r="EP112" s="1390">
        <v>1</v>
      </c>
      <c r="EQ112" s="1346"/>
      <c r="ER112" s="1346"/>
      <c r="ES112" s="1392"/>
      <c r="ET112" s="1392"/>
      <c r="EU112" s="1392"/>
      <c r="EV112" s="1346"/>
      <c r="EW112" s="1346"/>
      <c r="EX112" s="1346"/>
      <c r="EY112" s="218">
        <f t="shared" si="17"/>
        <v>24</v>
      </c>
      <c r="EZ112" s="396">
        <f t="shared" si="18"/>
        <v>0</v>
      </c>
      <c r="FA112" s="396">
        <f t="shared" si="19"/>
        <v>0</v>
      </c>
      <c r="FB112" s="396">
        <f t="shared" si="20"/>
        <v>3</v>
      </c>
      <c r="FC112" s="396"/>
      <c r="FD112" s="396">
        <f t="shared" si="21"/>
        <v>4</v>
      </c>
      <c r="FE112" s="1291">
        <f t="shared" si="22"/>
        <v>28</v>
      </c>
      <c r="FF112" s="1347" t="str">
        <f t="shared" si="23"/>
        <v/>
      </c>
      <c r="FG112" s="1347" t="str">
        <f t="shared" si="24"/>
        <v/>
      </c>
      <c r="FH112" s="1347" t="str">
        <f t="shared" si="25"/>
        <v/>
      </c>
      <c r="FI112" s="1347" t="str">
        <f t="shared" si="26"/>
        <v/>
      </c>
      <c r="FJ112" s="1347">
        <f t="shared" si="27"/>
        <v>1</v>
      </c>
      <c r="FK112" s="1347" t="str">
        <f t="shared" si="28"/>
        <v/>
      </c>
      <c r="FL112" s="1347" t="str">
        <f t="shared" si="29"/>
        <v/>
      </c>
      <c r="FM112" s="1347" t="str">
        <f t="shared" si="30"/>
        <v/>
      </c>
      <c r="FN112" s="1347" t="str">
        <f t="shared" si="31"/>
        <v/>
      </c>
      <c r="FO112" s="1347" t="str">
        <f t="shared" si="32"/>
        <v/>
      </c>
      <c r="FP112" s="1347" t="str">
        <f t="shared" si="33"/>
        <v/>
      </c>
    </row>
    <row r="113" spans="1:172" ht="16.5" thickBot="1" x14ac:dyDescent="0.3">
      <c r="A113" s="1338">
        <v>108</v>
      </c>
      <c r="B113" s="1152" t="s">
        <v>1158</v>
      </c>
      <c r="C113" s="1412"/>
      <c r="D113" s="1412">
        <v>1</v>
      </c>
      <c r="E113" s="1412"/>
      <c r="F113" s="1410">
        <v>1</v>
      </c>
      <c r="G113" s="1400">
        <v>1</v>
      </c>
      <c r="H113" s="1573">
        <v>1</v>
      </c>
      <c r="I113" s="1395">
        <v>1</v>
      </c>
      <c r="J113" s="1395"/>
      <c r="K113" s="1395"/>
      <c r="L113" s="1395"/>
      <c r="M113" s="1395"/>
      <c r="N113" s="1395"/>
      <c r="O113" s="1395">
        <v>1</v>
      </c>
      <c r="P113" s="1398"/>
      <c r="Q113" s="1400">
        <v>1</v>
      </c>
      <c r="R113" s="1395">
        <v>1</v>
      </c>
      <c r="S113" s="1395"/>
      <c r="T113" s="1400"/>
      <c r="U113" s="1395"/>
      <c r="V113" s="1395"/>
      <c r="W113" s="1395"/>
      <c r="X113" s="1395"/>
      <c r="Y113" s="1572">
        <v>1</v>
      </c>
      <c r="Z113" s="1395"/>
      <c r="AA113" s="1413"/>
      <c r="AB113" s="1395"/>
      <c r="AC113" s="1413">
        <v>1</v>
      </c>
      <c r="AD113" s="1413"/>
      <c r="AE113" s="1398">
        <v>1</v>
      </c>
      <c r="AF113" s="1414"/>
      <c r="AG113" s="1395">
        <v>1</v>
      </c>
      <c r="AH113" s="1395"/>
      <c r="AI113" s="1395">
        <v>1</v>
      </c>
      <c r="AJ113" s="1395"/>
      <c r="AK113" s="1395">
        <v>1</v>
      </c>
      <c r="AL113" s="1395"/>
      <c r="AM113" s="1413"/>
      <c r="AN113" s="1413"/>
      <c r="AO113" s="1413">
        <v>1</v>
      </c>
      <c r="AP113" s="1413"/>
      <c r="AQ113" s="1413"/>
      <c r="AR113" s="1398">
        <v>1</v>
      </c>
      <c r="AS113" s="1396"/>
      <c r="AT113" s="1412">
        <v>1</v>
      </c>
      <c r="AU113" s="1413"/>
      <c r="AV113" s="1395"/>
      <c r="AW113" s="1504">
        <v>1</v>
      </c>
      <c r="AX113" s="1395"/>
      <c r="AY113" s="1395"/>
      <c r="AZ113" s="1395">
        <v>1</v>
      </c>
      <c r="BA113" s="1398"/>
      <c r="BB113" s="1395"/>
      <c r="BC113" s="1574">
        <v>1</v>
      </c>
      <c r="BD113" s="1413"/>
      <c r="BE113" s="1413"/>
      <c r="BF113" s="1413"/>
      <c r="BG113" s="1413"/>
      <c r="BH113" s="1413"/>
      <c r="BI113" s="1504">
        <v>1</v>
      </c>
      <c r="BJ113" s="1395"/>
      <c r="BK113" s="1395">
        <v>1</v>
      </c>
      <c r="BL113" s="1395"/>
      <c r="BM113" s="1395"/>
      <c r="BN113" s="1395"/>
      <c r="BO113" s="1395"/>
      <c r="BP113" s="1395"/>
      <c r="BQ113" s="1395">
        <v>1</v>
      </c>
      <c r="BR113" s="1395">
        <v>1</v>
      </c>
      <c r="BS113" s="1395">
        <v>1</v>
      </c>
      <c r="BT113" s="1398">
        <v>1</v>
      </c>
      <c r="BU113" s="1414">
        <v>1</v>
      </c>
      <c r="BV113" s="1395">
        <v>1</v>
      </c>
      <c r="BW113" s="1395"/>
      <c r="BX113" s="1395">
        <v>1</v>
      </c>
      <c r="BY113" s="1395"/>
      <c r="BZ113" s="1395">
        <v>1</v>
      </c>
      <c r="CA113" s="1395"/>
      <c r="CB113" s="1395">
        <v>1</v>
      </c>
      <c r="CC113" s="1395"/>
      <c r="CD113" s="1395"/>
      <c r="CE113" s="1395"/>
      <c r="CF113" s="1395"/>
      <c r="CG113" s="1395"/>
      <c r="CH113" s="1411">
        <v>1</v>
      </c>
      <c r="CI113" s="1395"/>
      <c r="CJ113" s="1414">
        <v>1</v>
      </c>
      <c r="CK113" s="1395"/>
      <c r="CL113" s="1395"/>
      <c r="CM113" s="1413"/>
      <c r="CN113" s="1504">
        <v>1</v>
      </c>
      <c r="CO113" s="1395"/>
      <c r="CP113" s="1395">
        <v>1</v>
      </c>
      <c r="CQ113" s="1395">
        <v>1</v>
      </c>
      <c r="CR113" s="1395">
        <v>1</v>
      </c>
      <c r="CS113" s="1395"/>
      <c r="CT113" s="1395"/>
      <c r="CU113" s="1395"/>
      <c r="CV113" s="1504">
        <v>1</v>
      </c>
      <c r="CW113" s="1395"/>
      <c r="CX113" s="1395"/>
      <c r="CY113" s="1395"/>
      <c r="CZ113" s="1553">
        <v>1</v>
      </c>
      <c r="DA113" s="1603"/>
      <c r="DB113" s="1414"/>
      <c r="DC113" s="1395">
        <v>1</v>
      </c>
      <c r="DD113" s="1395"/>
      <c r="DE113" s="1390">
        <v>1</v>
      </c>
      <c r="DF113" s="1395"/>
      <c r="DG113" s="1395">
        <v>1</v>
      </c>
      <c r="DH113" s="1390">
        <v>1</v>
      </c>
      <c r="DI113" s="1395"/>
      <c r="DJ113" s="1395"/>
      <c r="DK113" s="1395"/>
      <c r="DL113" s="1395"/>
      <c r="DM113" s="1395"/>
      <c r="DN113" s="1395"/>
      <c r="DO113" s="1398"/>
      <c r="DP113" s="1414"/>
      <c r="DQ113" s="1395"/>
      <c r="DR113" s="1395"/>
      <c r="DS113" s="1572">
        <v>1</v>
      </c>
      <c r="DT113" s="1395">
        <v>1</v>
      </c>
      <c r="DU113" s="1395"/>
      <c r="DV113" s="1395">
        <v>1</v>
      </c>
      <c r="DW113" s="1395">
        <v>1</v>
      </c>
      <c r="DX113" s="1395"/>
      <c r="DY113" s="1395">
        <v>1</v>
      </c>
      <c r="DZ113" s="1395"/>
      <c r="EA113" s="1395">
        <v>1</v>
      </c>
      <c r="EB113" s="1414"/>
      <c r="EC113" s="1412"/>
      <c r="ED113" s="1395"/>
      <c r="EE113" s="1504">
        <v>1</v>
      </c>
      <c r="EF113" s="1395">
        <v>1</v>
      </c>
      <c r="EG113" s="1395"/>
      <c r="EH113" s="1395"/>
      <c r="EI113" s="1395"/>
      <c r="EJ113" s="1395"/>
      <c r="EK113" s="1395"/>
      <c r="EL113" s="1395"/>
      <c r="EM113" s="1395"/>
      <c r="EN113" s="1395"/>
      <c r="EO113" s="1504">
        <v>1</v>
      </c>
      <c r="EP113" s="1395"/>
      <c r="EQ113" s="1395"/>
      <c r="ER113" s="1395"/>
      <c r="ES113" s="1413"/>
      <c r="ET113" s="1413"/>
      <c r="EU113" s="1413"/>
      <c r="EV113" s="1395"/>
      <c r="EW113" s="1395"/>
      <c r="EX113" s="1395"/>
      <c r="EY113" s="218">
        <f t="shared" si="17"/>
        <v>11</v>
      </c>
      <c r="EZ113" s="396">
        <f t="shared" si="18"/>
        <v>13</v>
      </c>
      <c r="FA113" s="396">
        <f t="shared" si="19"/>
        <v>12</v>
      </c>
      <c r="FB113" s="396">
        <f t="shared" si="20"/>
        <v>7</v>
      </c>
      <c r="FC113" s="396"/>
      <c r="FD113" s="396">
        <f t="shared" si="21"/>
        <v>9</v>
      </c>
      <c r="FE113" s="1291">
        <f t="shared" si="22"/>
        <v>45</v>
      </c>
      <c r="FF113" s="1347" t="str">
        <f t="shared" si="23"/>
        <v/>
      </c>
      <c r="FG113" s="1347" t="str">
        <f t="shared" si="24"/>
        <v/>
      </c>
      <c r="FH113" s="1347" t="str">
        <f t="shared" si="25"/>
        <v/>
      </c>
      <c r="FI113" s="1347" t="str">
        <f t="shared" si="26"/>
        <v/>
      </c>
      <c r="FJ113" s="1347" t="str">
        <f t="shared" si="27"/>
        <v/>
      </c>
      <c r="FK113" s="1347" t="str">
        <f t="shared" si="28"/>
        <v/>
      </c>
      <c r="FL113" s="1347">
        <f t="shared" si="29"/>
        <v>1</v>
      </c>
      <c r="FM113" s="1347" t="str">
        <f t="shared" si="30"/>
        <v/>
      </c>
      <c r="FN113" s="1347" t="str">
        <f t="shared" si="31"/>
        <v/>
      </c>
      <c r="FO113" s="1347" t="str">
        <f t="shared" si="32"/>
        <v/>
      </c>
      <c r="FP113" s="1347" t="str">
        <f t="shared" si="33"/>
        <v/>
      </c>
    </row>
    <row r="114" spans="1:172" ht="16.5" thickBot="1" x14ac:dyDescent="0.3">
      <c r="A114" s="1338">
        <v>109</v>
      </c>
      <c r="B114" s="1152" t="s">
        <v>1782</v>
      </c>
      <c r="C114" s="1288"/>
      <c r="D114" s="1288"/>
      <c r="E114" s="1288"/>
      <c r="F114" s="1346"/>
      <c r="G114" s="1400"/>
      <c r="H114" s="1346"/>
      <c r="I114" s="1346"/>
      <c r="J114" s="1346"/>
      <c r="K114" s="1346"/>
      <c r="L114" s="1346"/>
      <c r="M114" s="1346"/>
      <c r="N114" s="1346"/>
      <c r="O114" s="1346"/>
      <c r="P114" s="1393"/>
      <c r="Q114" s="1400"/>
      <c r="R114" s="1346"/>
      <c r="S114" s="1410">
        <v>1</v>
      </c>
      <c r="T114" s="1400"/>
      <c r="U114" s="1346"/>
      <c r="V114" s="1346">
        <v>1</v>
      </c>
      <c r="W114" s="1390">
        <v>1</v>
      </c>
      <c r="X114" s="1346"/>
      <c r="Y114" s="1346"/>
      <c r="Z114" s="1346"/>
      <c r="AA114" s="1346"/>
      <c r="AB114" s="1346"/>
      <c r="AC114" s="1392"/>
      <c r="AD114" s="1392"/>
      <c r="AE114" s="1393">
        <v>1</v>
      </c>
      <c r="AF114" s="1391"/>
      <c r="AG114" s="1346"/>
      <c r="AH114" s="1346">
        <v>1</v>
      </c>
      <c r="AI114" s="1346"/>
      <c r="AJ114" s="1346"/>
      <c r="AK114" s="1346"/>
      <c r="AL114" s="1346"/>
      <c r="AM114" s="1392"/>
      <c r="AN114" s="1392"/>
      <c r="AO114" s="1392"/>
      <c r="AP114" s="1392"/>
      <c r="AQ114" s="1392"/>
      <c r="AR114" s="1393"/>
      <c r="AS114" s="1346"/>
      <c r="AT114" s="1389"/>
      <c r="AU114" s="1346"/>
      <c r="AV114" s="1346"/>
      <c r="AW114" s="1504">
        <v>1</v>
      </c>
      <c r="AX114" s="1346"/>
      <c r="AY114" s="1346"/>
      <c r="AZ114" s="1346"/>
      <c r="BA114" s="1393"/>
      <c r="BB114" s="1346"/>
      <c r="BC114" s="1346"/>
      <c r="BD114" s="1346"/>
      <c r="BE114" s="1346"/>
      <c r="BF114" s="1346">
        <v>1</v>
      </c>
      <c r="BG114" s="1346">
        <v>1</v>
      </c>
      <c r="BH114" s="1346"/>
      <c r="BI114" s="1504"/>
      <c r="BJ114" s="1389"/>
      <c r="BK114" s="1346"/>
      <c r="BL114" s="1346"/>
      <c r="BM114" s="1346"/>
      <c r="BN114" s="1346"/>
      <c r="BO114" s="1346"/>
      <c r="BP114" s="1346">
        <v>1</v>
      </c>
      <c r="BQ114" s="1346"/>
      <c r="BR114" s="1346"/>
      <c r="BS114" s="1346"/>
      <c r="BT114" s="1393"/>
      <c r="BU114" s="1391"/>
      <c r="BV114" s="1346"/>
      <c r="BW114" s="1410">
        <v>1</v>
      </c>
      <c r="BX114" s="1346"/>
      <c r="BY114" s="1346"/>
      <c r="BZ114" s="1346"/>
      <c r="CA114" s="1346"/>
      <c r="CB114" s="1346">
        <v>1</v>
      </c>
      <c r="CC114" s="1346"/>
      <c r="CD114" s="1346"/>
      <c r="CE114" s="1346">
        <v>1</v>
      </c>
      <c r="CF114" s="1346"/>
      <c r="CG114" s="1346"/>
      <c r="CH114" s="1346">
        <v>1</v>
      </c>
      <c r="CI114" s="1346"/>
      <c r="CJ114" s="1391"/>
      <c r="CK114" s="1346"/>
      <c r="CL114" s="1390">
        <v>1</v>
      </c>
      <c r="CM114" s="1392"/>
      <c r="CN114" s="1504">
        <v>1</v>
      </c>
      <c r="CO114" s="1346"/>
      <c r="CP114" s="1346"/>
      <c r="CQ114" s="1346"/>
      <c r="CR114" s="1346"/>
      <c r="CS114" s="1346"/>
      <c r="CT114" s="1346"/>
      <c r="CU114" s="1346"/>
      <c r="CV114" s="1504">
        <v>1</v>
      </c>
      <c r="CW114" s="1346"/>
      <c r="CX114" s="1346"/>
      <c r="CY114" s="1346"/>
      <c r="CZ114" s="1346"/>
      <c r="DA114" s="1504"/>
      <c r="DB114" s="1391"/>
      <c r="DC114" s="1346"/>
      <c r="DD114" s="1346"/>
      <c r="DE114" s="1346"/>
      <c r="DF114" s="1346"/>
      <c r="DG114" s="1346"/>
      <c r="DH114" s="1346"/>
      <c r="DI114" s="1392">
        <v>1</v>
      </c>
      <c r="DJ114" s="1392"/>
      <c r="DK114" s="1392"/>
      <c r="DL114" s="1392"/>
      <c r="DM114" s="1392"/>
      <c r="DN114" s="1392"/>
      <c r="DO114" s="1393"/>
      <c r="DP114" s="1391"/>
      <c r="DQ114" s="1346"/>
      <c r="DR114" s="1346"/>
      <c r="DS114" s="1346"/>
      <c r="DT114" s="1346"/>
      <c r="DU114" s="1346">
        <v>1</v>
      </c>
      <c r="DV114" s="1346"/>
      <c r="DW114" s="1390">
        <v>1</v>
      </c>
      <c r="DX114" s="1346"/>
      <c r="DY114" s="1346"/>
      <c r="DZ114" s="1346"/>
      <c r="EA114" s="1346"/>
      <c r="EB114" s="1391"/>
      <c r="EC114" s="1389"/>
      <c r="ED114" s="1346"/>
      <c r="EE114" s="1504">
        <v>1</v>
      </c>
      <c r="EF114" s="1346">
        <v>1</v>
      </c>
      <c r="EG114" s="1346"/>
      <c r="EH114" s="1346"/>
      <c r="EI114" s="1346"/>
      <c r="EJ114" s="1346"/>
      <c r="EK114" s="1346"/>
      <c r="EL114" s="1392"/>
      <c r="EM114" s="1346">
        <v>1</v>
      </c>
      <c r="EN114" s="1346"/>
      <c r="EO114" s="1504"/>
      <c r="EP114" s="1346"/>
      <c r="EQ114" s="1346"/>
      <c r="ER114" s="1346">
        <v>1</v>
      </c>
      <c r="ES114" s="1392">
        <v>1</v>
      </c>
      <c r="ET114" s="1392">
        <v>1</v>
      </c>
      <c r="EU114" s="1392">
        <v>1</v>
      </c>
      <c r="EV114" s="1346">
        <v>1</v>
      </c>
      <c r="EW114" s="1346">
        <v>1</v>
      </c>
      <c r="EX114" s="1346">
        <v>1</v>
      </c>
      <c r="EY114" s="218">
        <f t="shared" si="17"/>
        <v>0</v>
      </c>
      <c r="EZ114" s="396">
        <f t="shared" si="18"/>
        <v>12</v>
      </c>
      <c r="FA114" s="396">
        <f t="shared" si="19"/>
        <v>4</v>
      </c>
      <c r="FB114" s="396">
        <f t="shared" si="20"/>
        <v>4</v>
      </c>
      <c r="FC114" s="396"/>
      <c r="FD114" s="396">
        <f t="shared" si="21"/>
        <v>9</v>
      </c>
      <c r="FE114" s="1291">
        <f t="shared" si="22"/>
        <v>25</v>
      </c>
      <c r="FF114" s="1347" t="str">
        <f t="shared" si="23"/>
        <v/>
      </c>
      <c r="FG114" s="1347" t="str">
        <f t="shared" si="24"/>
        <v/>
      </c>
      <c r="FH114" s="1347" t="str">
        <f t="shared" si="25"/>
        <v/>
      </c>
      <c r="FI114" s="1347" t="str">
        <f t="shared" si="26"/>
        <v/>
      </c>
      <c r="FJ114" s="1347">
        <f t="shared" si="27"/>
        <v>1</v>
      </c>
      <c r="FK114" s="1347" t="str">
        <f t="shared" si="28"/>
        <v/>
      </c>
      <c r="FL114" s="1347" t="str">
        <f t="shared" si="29"/>
        <v/>
      </c>
      <c r="FM114" s="1347" t="str">
        <f t="shared" si="30"/>
        <v/>
      </c>
      <c r="FN114" s="1347" t="str">
        <f t="shared" si="31"/>
        <v/>
      </c>
      <c r="FO114" s="1347" t="str">
        <f t="shared" si="32"/>
        <v/>
      </c>
      <c r="FP114" s="1347" t="str">
        <f t="shared" si="33"/>
        <v/>
      </c>
    </row>
    <row r="115" spans="1:172" ht="16.5" thickBot="1" x14ac:dyDescent="0.3">
      <c r="A115" s="1338">
        <v>110</v>
      </c>
      <c r="B115" s="1152" t="s">
        <v>1576</v>
      </c>
      <c r="C115" s="1288"/>
      <c r="D115" s="1288"/>
      <c r="E115" s="1288">
        <v>1</v>
      </c>
      <c r="F115" s="1346"/>
      <c r="G115" s="1400"/>
      <c r="H115" s="1346"/>
      <c r="I115" s="1346">
        <v>1</v>
      </c>
      <c r="J115" s="1346"/>
      <c r="K115" s="1346"/>
      <c r="L115" s="1346">
        <v>1</v>
      </c>
      <c r="M115" s="1346"/>
      <c r="N115" s="1346"/>
      <c r="O115" s="1390">
        <v>1</v>
      </c>
      <c r="P115" s="1393"/>
      <c r="Q115" s="1400"/>
      <c r="R115" s="1346">
        <v>1</v>
      </c>
      <c r="S115" s="1399"/>
      <c r="T115" s="1400">
        <v>1</v>
      </c>
      <c r="U115" s="1399"/>
      <c r="V115" s="1346"/>
      <c r="W115" s="1390">
        <v>1</v>
      </c>
      <c r="X115" s="1346"/>
      <c r="Y115" s="1346">
        <v>1</v>
      </c>
      <c r="Z115" s="1346"/>
      <c r="AA115" s="1585">
        <v>1</v>
      </c>
      <c r="AB115" s="1346"/>
      <c r="AC115" s="1392"/>
      <c r="AD115" s="1392"/>
      <c r="AE115" s="1393"/>
      <c r="AF115" s="1391"/>
      <c r="AG115" s="1346"/>
      <c r="AH115" s="1346">
        <v>1</v>
      </c>
      <c r="AI115" s="1346"/>
      <c r="AJ115" s="1346"/>
      <c r="AK115" s="1390">
        <v>1</v>
      </c>
      <c r="AL115" s="1346"/>
      <c r="AM115" s="1392"/>
      <c r="AN115" s="1392"/>
      <c r="AO115" s="1392"/>
      <c r="AP115" s="1392"/>
      <c r="AQ115" s="1392">
        <v>1</v>
      </c>
      <c r="AR115" s="1393"/>
      <c r="AS115" s="1391"/>
      <c r="AT115" s="1389">
        <v>1</v>
      </c>
      <c r="AU115" s="1346"/>
      <c r="AV115" s="1346"/>
      <c r="AW115" s="1504">
        <v>1</v>
      </c>
      <c r="AX115" s="1346"/>
      <c r="AY115" s="1346"/>
      <c r="AZ115" s="1390">
        <v>1</v>
      </c>
      <c r="BA115" s="1393"/>
      <c r="BB115" s="1346"/>
      <c r="BC115" s="1346"/>
      <c r="BD115" s="1346">
        <v>1</v>
      </c>
      <c r="BE115" s="1346"/>
      <c r="BF115" s="1346">
        <v>1</v>
      </c>
      <c r="BG115" s="1346">
        <v>1</v>
      </c>
      <c r="BH115" s="1346"/>
      <c r="BI115" s="1504">
        <v>1</v>
      </c>
      <c r="BJ115" s="1346">
        <v>1</v>
      </c>
      <c r="BK115" s="1346"/>
      <c r="BL115" s="1346"/>
      <c r="BM115" s="1346">
        <v>1</v>
      </c>
      <c r="BN115" s="1346"/>
      <c r="BO115" s="1346"/>
      <c r="BP115" s="1346">
        <v>1</v>
      </c>
      <c r="BQ115" s="1346"/>
      <c r="BR115" s="1346"/>
      <c r="BS115" s="1346"/>
      <c r="BT115" s="1393"/>
      <c r="BU115" s="1391"/>
      <c r="BV115" s="1346"/>
      <c r="BW115" s="1346"/>
      <c r="BX115" s="1346"/>
      <c r="BY115" s="1390">
        <v>1</v>
      </c>
      <c r="BZ115" s="1346"/>
      <c r="CA115" s="1346"/>
      <c r="CB115" s="1346"/>
      <c r="CC115" s="1346"/>
      <c r="CD115" s="1346"/>
      <c r="CE115" s="1390">
        <v>1</v>
      </c>
      <c r="CF115" s="1346"/>
      <c r="CG115" s="1346"/>
      <c r="CH115" s="1346"/>
      <c r="CI115" s="1346"/>
      <c r="CJ115" s="1391"/>
      <c r="CK115" s="1346"/>
      <c r="CL115" s="1346"/>
      <c r="CM115" s="1392"/>
      <c r="CN115" s="1504">
        <v>1</v>
      </c>
      <c r="CO115" s="1390">
        <v>1</v>
      </c>
      <c r="CP115" s="1346"/>
      <c r="CQ115" s="1346"/>
      <c r="CR115" s="1346"/>
      <c r="CS115" s="1346"/>
      <c r="CT115" s="1346"/>
      <c r="CU115" s="1346">
        <v>1</v>
      </c>
      <c r="CV115" s="1504"/>
      <c r="CW115" s="1346"/>
      <c r="CX115" s="1346"/>
      <c r="CY115" s="1346"/>
      <c r="CZ115" s="1346"/>
      <c r="DA115" s="1504"/>
      <c r="DB115" s="1391"/>
      <c r="DC115" s="1346">
        <v>1</v>
      </c>
      <c r="DD115" s="1346"/>
      <c r="DE115" s="1346"/>
      <c r="DF115" s="1346"/>
      <c r="DG115" s="1346"/>
      <c r="DH115" s="1346"/>
      <c r="DI115" s="1392">
        <v>1</v>
      </c>
      <c r="DJ115" s="1392"/>
      <c r="DK115" s="1392"/>
      <c r="DL115" s="1392"/>
      <c r="DM115" s="1392"/>
      <c r="DN115" s="1392"/>
      <c r="DO115" s="1393"/>
      <c r="DP115" s="1391"/>
      <c r="DQ115" s="1346"/>
      <c r="DR115" s="1346"/>
      <c r="DS115" s="1346"/>
      <c r="DT115" s="1346"/>
      <c r="DU115" s="1392">
        <v>1</v>
      </c>
      <c r="DV115" s="1346"/>
      <c r="DW115" s="1390">
        <v>1</v>
      </c>
      <c r="DX115" s="1346"/>
      <c r="DY115" s="1346"/>
      <c r="DZ115" s="1346">
        <v>1</v>
      </c>
      <c r="EA115" s="1346"/>
      <c r="EB115" s="1390">
        <v>1</v>
      </c>
      <c r="EC115" s="1389">
        <v>1</v>
      </c>
      <c r="ED115" s="1346"/>
      <c r="EE115" s="1504">
        <v>1</v>
      </c>
      <c r="EF115" s="1346"/>
      <c r="EG115" s="1346"/>
      <c r="EH115" s="1346"/>
      <c r="EI115" s="1392"/>
      <c r="EJ115" s="1346"/>
      <c r="EK115" s="1392"/>
      <c r="EL115" s="1392"/>
      <c r="EM115" s="1392"/>
      <c r="EN115" s="1346"/>
      <c r="EO115" s="1504"/>
      <c r="EP115" s="1346"/>
      <c r="EQ115" s="1346"/>
      <c r="ER115" s="1346"/>
      <c r="ES115" s="1392"/>
      <c r="ET115" s="1392"/>
      <c r="EU115" s="1392"/>
      <c r="EV115" s="1346"/>
      <c r="EW115" s="1346"/>
      <c r="EX115" s="1346"/>
      <c r="EY115" s="218">
        <f t="shared" si="17"/>
        <v>2</v>
      </c>
      <c r="EZ115" s="396">
        <f t="shared" si="18"/>
        <v>25</v>
      </c>
      <c r="FA115" s="396">
        <f t="shared" si="19"/>
        <v>1</v>
      </c>
      <c r="FB115" s="396">
        <f t="shared" si="20"/>
        <v>5</v>
      </c>
      <c r="FC115" s="396"/>
      <c r="FD115" s="396">
        <f t="shared" si="21"/>
        <v>2</v>
      </c>
      <c r="FE115" s="1291">
        <f t="shared" si="22"/>
        <v>30</v>
      </c>
      <c r="FF115" s="1347" t="str">
        <f t="shared" si="23"/>
        <v/>
      </c>
      <c r="FG115" s="1347" t="str">
        <f t="shared" si="24"/>
        <v/>
      </c>
      <c r="FH115" s="1347" t="str">
        <f t="shared" si="25"/>
        <v/>
      </c>
      <c r="FI115" s="1347" t="str">
        <f t="shared" si="26"/>
        <v/>
      </c>
      <c r="FJ115" s="1347">
        <f t="shared" si="27"/>
        <v>1</v>
      </c>
      <c r="FK115" s="1347" t="str">
        <f t="shared" si="28"/>
        <v/>
      </c>
      <c r="FL115" s="1347" t="str">
        <f t="shared" si="29"/>
        <v/>
      </c>
      <c r="FM115" s="1347" t="str">
        <f t="shared" si="30"/>
        <v/>
      </c>
      <c r="FN115" s="1347" t="str">
        <f t="shared" si="31"/>
        <v/>
      </c>
      <c r="FO115" s="1347" t="str">
        <f t="shared" si="32"/>
        <v/>
      </c>
      <c r="FP115" s="1347" t="str">
        <f t="shared" si="33"/>
        <v/>
      </c>
    </row>
    <row r="116" spans="1:172" ht="16.5" thickBot="1" x14ac:dyDescent="0.3">
      <c r="A116" s="1338">
        <v>111</v>
      </c>
      <c r="B116" s="1152" t="s">
        <v>1592</v>
      </c>
      <c r="C116" s="1288">
        <v>1</v>
      </c>
      <c r="D116" s="1288"/>
      <c r="E116" s="1288"/>
      <c r="F116" s="1346"/>
      <c r="G116" s="1400"/>
      <c r="H116" s="1346"/>
      <c r="I116" s="1346"/>
      <c r="J116" s="1346"/>
      <c r="K116" s="1346"/>
      <c r="L116" s="1346"/>
      <c r="M116" s="1346"/>
      <c r="N116" s="1346"/>
      <c r="O116" s="1346"/>
      <c r="P116" s="1393"/>
      <c r="Q116" s="1400"/>
      <c r="R116" s="1346"/>
      <c r="S116" s="1346"/>
      <c r="T116" s="1400">
        <v>1</v>
      </c>
      <c r="U116" s="1346"/>
      <c r="V116" s="1346"/>
      <c r="W116" s="1346"/>
      <c r="X116" s="1346"/>
      <c r="Y116" s="1346"/>
      <c r="Z116" s="1346"/>
      <c r="AA116" s="1346"/>
      <c r="AB116" s="1346"/>
      <c r="AC116" s="1392"/>
      <c r="AD116" s="1392"/>
      <c r="AE116" s="1393"/>
      <c r="AF116" s="1391"/>
      <c r="AG116" s="1346"/>
      <c r="AH116" s="1346"/>
      <c r="AI116" s="1346"/>
      <c r="AJ116" s="1346"/>
      <c r="AK116" s="1346"/>
      <c r="AL116" s="1346"/>
      <c r="AM116" s="1392"/>
      <c r="AN116" s="1392"/>
      <c r="AO116" s="1392"/>
      <c r="AP116" s="1392"/>
      <c r="AQ116" s="1392"/>
      <c r="AR116" s="1393"/>
      <c r="AS116" s="1346"/>
      <c r="AT116" s="1389"/>
      <c r="AU116" s="1346"/>
      <c r="AV116" s="1346"/>
      <c r="AW116" s="1504">
        <v>1</v>
      </c>
      <c r="AX116" s="1346"/>
      <c r="AY116" s="1346"/>
      <c r="AZ116" s="1346"/>
      <c r="BA116" s="1393"/>
      <c r="BB116" s="1346"/>
      <c r="BC116" s="1346"/>
      <c r="BD116" s="1346"/>
      <c r="BE116" s="1346"/>
      <c r="BF116" s="1346"/>
      <c r="BG116" s="1346"/>
      <c r="BH116" s="1346"/>
      <c r="BI116" s="1504"/>
      <c r="BJ116" s="1389"/>
      <c r="BK116" s="1346"/>
      <c r="BL116" s="1346"/>
      <c r="BM116" s="1346"/>
      <c r="BN116" s="1346">
        <v>1</v>
      </c>
      <c r="BO116" s="1346"/>
      <c r="BP116" s="1346"/>
      <c r="BQ116" s="1346"/>
      <c r="BR116" s="1346"/>
      <c r="BS116" s="1346"/>
      <c r="BT116" s="1393"/>
      <c r="BU116" s="1391"/>
      <c r="BV116" s="1346"/>
      <c r="BW116" s="1346"/>
      <c r="BX116" s="1346"/>
      <c r="BY116" s="1346"/>
      <c r="BZ116" s="1346"/>
      <c r="CA116" s="1346"/>
      <c r="CB116" s="1346"/>
      <c r="CC116" s="1346"/>
      <c r="CD116" s="1346"/>
      <c r="CE116" s="1346"/>
      <c r="CF116" s="1346"/>
      <c r="CG116" s="1346"/>
      <c r="CH116" s="1346"/>
      <c r="CI116" s="1346"/>
      <c r="CJ116" s="1391"/>
      <c r="CK116" s="1346"/>
      <c r="CL116" s="1346"/>
      <c r="CM116" s="1392"/>
      <c r="CN116" s="1504"/>
      <c r="CO116" s="1346"/>
      <c r="CP116" s="1346"/>
      <c r="CQ116" s="1346"/>
      <c r="CR116" s="1346"/>
      <c r="CS116" s="1346"/>
      <c r="CT116" s="1346"/>
      <c r="CU116" s="1346"/>
      <c r="CV116" s="1504"/>
      <c r="CW116" s="1346"/>
      <c r="CX116" s="1346"/>
      <c r="CY116" s="1346"/>
      <c r="CZ116" s="1346"/>
      <c r="DA116" s="1504"/>
      <c r="DB116" s="1391"/>
      <c r="DC116" s="1346"/>
      <c r="DD116" s="1346"/>
      <c r="DE116" s="1346"/>
      <c r="DF116" s="1346"/>
      <c r="DG116" s="1346"/>
      <c r="DH116" s="1346"/>
      <c r="DI116" s="1392"/>
      <c r="DJ116" s="1392"/>
      <c r="DK116" s="1392"/>
      <c r="DL116" s="1392"/>
      <c r="DM116" s="1392"/>
      <c r="DN116" s="1392"/>
      <c r="DO116" s="1393"/>
      <c r="DP116" s="1391"/>
      <c r="DQ116" s="1346"/>
      <c r="DR116" s="1346"/>
      <c r="DS116" s="1346"/>
      <c r="DT116" s="1346"/>
      <c r="DU116" s="1346"/>
      <c r="DV116" s="1346"/>
      <c r="DW116" s="1346"/>
      <c r="DX116" s="1346"/>
      <c r="DY116" s="1346"/>
      <c r="DZ116" s="1346"/>
      <c r="EA116" s="1346"/>
      <c r="EB116" s="1391"/>
      <c r="EC116" s="1389"/>
      <c r="ED116" s="1346"/>
      <c r="EE116" s="1504"/>
      <c r="EF116" s="1346"/>
      <c r="EG116" s="1346"/>
      <c r="EH116" s="1346"/>
      <c r="EI116" s="1346"/>
      <c r="EJ116" s="1346"/>
      <c r="EK116" s="1346"/>
      <c r="EL116" s="1392"/>
      <c r="EM116" s="1346"/>
      <c r="EN116" s="1346"/>
      <c r="EO116" s="1504"/>
      <c r="EP116" s="1346"/>
      <c r="EQ116" s="1346"/>
      <c r="ER116" s="1346"/>
      <c r="ES116" s="1392"/>
      <c r="ET116" s="1392"/>
      <c r="EU116" s="1392"/>
      <c r="EV116" s="1346"/>
      <c r="EW116" s="1346"/>
      <c r="EX116" s="1346"/>
      <c r="EY116" s="218">
        <f t="shared" si="17"/>
        <v>0</v>
      </c>
      <c r="EZ116" s="396">
        <f t="shared" si="18"/>
        <v>0</v>
      </c>
      <c r="FA116" s="396">
        <f t="shared" si="19"/>
        <v>2</v>
      </c>
      <c r="FB116" s="396">
        <f t="shared" si="20"/>
        <v>2</v>
      </c>
      <c r="FC116" s="396"/>
      <c r="FD116" s="396">
        <f t="shared" si="21"/>
        <v>0</v>
      </c>
      <c r="FE116" s="1291">
        <f t="shared" si="22"/>
        <v>2</v>
      </c>
      <c r="FF116" s="1347" t="str">
        <f t="shared" si="23"/>
        <v/>
      </c>
      <c r="FG116" s="1347">
        <f t="shared" si="24"/>
        <v>1</v>
      </c>
      <c r="FH116" s="1347" t="str">
        <f t="shared" si="25"/>
        <v/>
      </c>
      <c r="FI116" s="1347" t="str">
        <f t="shared" si="26"/>
        <v/>
      </c>
      <c r="FJ116" s="1347" t="str">
        <f t="shared" si="27"/>
        <v/>
      </c>
      <c r="FK116" s="1347" t="str">
        <f t="shared" si="28"/>
        <v/>
      </c>
      <c r="FL116" s="1347" t="str">
        <f t="shared" si="29"/>
        <v/>
      </c>
      <c r="FM116" s="1347" t="str">
        <f t="shared" si="30"/>
        <v/>
      </c>
      <c r="FN116" s="1347" t="str">
        <f t="shared" si="31"/>
        <v/>
      </c>
      <c r="FO116" s="1347" t="str">
        <f t="shared" si="32"/>
        <v/>
      </c>
      <c r="FP116" s="1347" t="str">
        <f t="shared" si="33"/>
        <v/>
      </c>
    </row>
    <row r="117" spans="1:172" ht="16.5" thickBot="1" x14ac:dyDescent="0.3">
      <c r="A117" s="1338">
        <v>112</v>
      </c>
      <c r="B117" s="1152" t="s">
        <v>250</v>
      </c>
      <c r="C117" s="1389">
        <v>1</v>
      </c>
      <c r="D117" s="1389"/>
      <c r="E117" s="1389"/>
      <c r="F117" s="1346"/>
      <c r="G117" s="1400"/>
      <c r="H117" s="1346"/>
      <c r="I117" s="1346"/>
      <c r="J117" s="1346"/>
      <c r="K117" s="1346"/>
      <c r="L117" s="1346"/>
      <c r="M117" s="1346"/>
      <c r="N117" s="1346"/>
      <c r="O117" s="1346"/>
      <c r="P117" s="1393">
        <v>1</v>
      </c>
      <c r="Q117" s="1400">
        <v>1</v>
      </c>
      <c r="R117" s="1346"/>
      <c r="S117" s="1346">
        <v>1</v>
      </c>
      <c r="T117" s="1400">
        <v>1</v>
      </c>
      <c r="U117" s="1346"/>
      <c r="V117" s="1346"/>
      <c r="W117" s="1346"/>
      <c r="X117" s="1346"/>
      <c r="Y117" s="1346"/>
      <c r="Z117" s="1346"/>
      <c r="AA117" s="1346"/>
      <c r="AB117" s="1346"/>
      <c r="AC117" s="1572">
        <v>1</v>
      </c>
      <c r="AD117" s="1392"/>
      <c r="AE117" s="1393"/>
      <c r="AF117" s="1391"/>
      <c r="AG117" s="1346"/>
      <c r="AH117" s="1346"/>
      <c r="AI117" s="1346">
        <v>1</v>
      </c>
      <c r="AJ117" s="1346"/>
      <c r="AK117" s="1346"/>
      <c r="AL117" s="1346">
        <v>1</v>
      </c>
      <c r="AM117" s="1392"/>
      <c r="AN117" s="1392"/>
      <c r="AO117" s="1392">
        <v>1</v>
      </c>
      <c r="AP117" s="1392"/>
      <c r="AQ117" s="1392"/>
      <c r="AR117" s="1393">
        <v>1</v>
      </c>
      <c r="AS117" s="1346"/>
      <c r="AT117" s="1389"/>
      <c r="AU117" s="1346"/>
      <c r="AV117" s="1346"/>
      <c r="AW117" s="1504">
        <v>1</v>
      </c>
      <c r="AX117" s="1346"/>
      <c r="AY117" s="1346"/>
      <c r="AZ117" s="1346"/>
      <c r="BA117" s="1393"/>
      <c r="BB117" s="1346"/>
      <c r="BC117" s="1346"/>
      <c r="BD117" s="1346"/>
      <c r="BE117" s="1346"/>
      <c r="BF117" s="1346"/>
      <c r="BG117" s="1346"/>
      <c r="BH117" s="1346"/>
      <c r="BI117" s="1504">
        <v>1</v>
      </c>
      <c r="BJ117" s="1389"/>
      <c r="BK117" s="1346"/>
      <c r="BL117" s="1346"/>
      <c r="BM117" s="1346"/>
      <c r="BN117" s="1346">
        <v>1</v>
      </c>
      <c r="BO117" s="1346"/>
      <c r="BP117" s="1346"/>
      <c r="BQ117" s="1346"/>
      <c r="BR117" s="1346"/>
      <c r="BS117" s="1346"/>
      <c r="BT117" s="1393"/>
      <c r="BU117" s="1391"/>
      <c r="BV117" s="1346"/>
      <c r="BW117" s="1346"/>
      <c r="BX117" s="1346"/>
      <c r="BY117" s="1346"/>
      <c r="BZ117" s="1346"/>
      <c r="CA117" s="1346"/>
      <c r="CB117" s="1346"/>
      <c r="CC117" s="1346">
        <v>1</v>
      </c>
      <c r="CD117" s="1346"/>
      <c r="CE117" s="1346"/>
      <c r="CF117" s="1346"/>
      <c r="CG117" s="1346"/>
      <c r="CH117" s="1346"/>
      <c r="CI117" s="1346">
        <v>1</v>
      </c>
      <c r="CJ117" s="1391">
        <v>1</v>
      </c>
      <c r="CK117" s="1346"/>
      <c r="CL117" s="1346">
        <v>1</v>
      </c>
      <c r="CM117" s="1392"/>
      <c r="CN117" s="1504">
        <v>1</v>
      </c>
      <c r="CO117" s="1346"/>
      <c r="CP117" s="1411">
        <v>1</v>
      </c>
      <c r="CQ117" s="1411">
        <v>1</v>
      </c>
      <c r="CR117" s="1411">
        <v>1</v>
      </c>
      <c r="CS117" s="1346"/>
      <c r="CT117" s="1346"/>
      <c r="CU117" s="1346"/>
      <c r="CV117" s="1504"/>
      <c r="CW117" s="1346">
        <v>1</v>
      </c>
      <c r="CX117" s="1346"/>
      <c r="CY117" s="1346"/>
      <c r="CZ117" s="1346">
        <v>1</v>
      </c>
      <c r="DA117" s="1504"/>
      <c r="DB117" s="1391"/>
      <c r="DC117" s="1346"/>
      <c r="DD117" s="1346"/>
      <c r="DE117" s="1346"/>
      <c r="DF117" s="1346"/>
      <c r="DG117" s="1346"/>
      <c r="DH117" s="1346"/>
      <c r="DI117" s="1392"/>
      <c r="DJ117" s="1392"/>
      <c r="DK117" s="1392"/>
      <c r="DL117" s="1392"/>
      <c r="DM117" s="1392"/>
      <c r="DN117" s="1392"/>
      <c r="DO117" s="1393"/>
      <c r="DP117" s="1391"/>
      <c r="DQ117" s="1346"/>
      <c r="DR117" s="1346"/>
      <c r="DS117" s="1346">
        <v>1</v>
      </c>
      <c r="DT117" s="1346"/>
      <c r="DU117" s="1346"/>
      <c r="DV117" s="1346">
        <v>1</v>
      </c>
      <c r="DW117" s="1346"/>
      <c r="DX117" s="1346"/>
      <c r="DY117" s="1346"/>
      <c r="DZ117" s="1346"/>
      <c r="EA117" s="1346"/>
      <c r="EB117" s="1391"/>
      <c r="EC117" s="1346"/>
      <c r="ED117" s="1346"/>
      <c r="EE117" s="1504">
        <v>1</v>
      </c>
      <c r="EF117" s="1346"/>
      <c r="EG117" s="1346"/>
      <c r="EH117" s="1346"/>
      <c r="EI117" s="1346"/>
      <c r="EJ117" s="1346"/>
      <c r="EK117" s="1346"/>
      <c r="EL117" s="1392"/>
      <c r="EM117" s="1346"/>
      <c r="EN117" s="1346"/>
      <c r="EO117" s="1504">
        <v>1</v>
      </c>
      <c r="EP117" s="1346"/>
      <c r="EQ117" s="1346"/>
      <c r="ER117" s="1346"/>
      <c r="ES117" s="1392"/>
      <c r="ET117" s="1392"/>
      <c r="EU117" s="1392"/>
      <c r="EV117" s="1346"/>
      <c r="EW117" s="1346"/>
      <c r="EX117" s="1346"/>
      <c r="EY117" s="218">
        <f t="shared" si="17"/>
        <v>2</v>
      </c>
      <c r="EZ117" s="396">
        <f t="shared" si="18"/>
        <v>0</v>
      </c>
      <c r="FA117" s="396">
        <f t="shared" si="19"/>
        <v>16</v>
      </c>
      <c r="FB117" s="396">
        <f t="shared" si="20"/>
        <v>6</v>
      </c>
      <c r="FC117" s="396"/>
      <c r="FD117" s="396">
        <f t="shared" si="21"/>
        <v>3</v>
      </c>
      <c r="FE117" s="1291">
        <f t="shared" si="22"/>
        <v>21</v>
      </c>
      <c r="FF117" s="1347" t="str">
        <f t="shared" si="23"/>
        <v/>
      </c>
      <c r="FG117" s="1347" t="str">
        <f t="shared" si="24"/>
        <v/>
      </c>
      <c r="FH117" s="1347" t="str">
        <f t="shared" si="25"/>
        <v/>
      </c>
      <c r="FI117" s="1347" t="str">
        <f t="shared" si="26"/>
        <v/>
      </c>
      <c r="FJ117" s="1347">
        <f t="shared" si="27"/>
        <v>1</v>
      </c>
      <c r="FK117" s="1347" t="str">
        <f t="shared" si="28"/>
        <v/>
      </c>
      <c r="FL117" s="1347" t="str">
        <f t="shared" si="29"/>
        <v/>
      </c>
      <c r="FM117" s="1347" t="str">
        <f t="shared" si="30"/>
        <v/>
      </c>
      <c r="FN117" s="1347" t="str">
        <f t="shared" si="31"/>
        <v/>
      </c>
      <c r="FO117" s="1347" t="str">
        <f t="shared" si="32"/>
        <v/>
      </c>
      <c r="FP117" s="1347" t="str">
        <f t="shared" si="33"/>
        <v/>
      </c>
    </row>
    <row r="118" spans="1:172" ht="16.5" thickBot="1" x14ac:dyDescent="0.3">
      <c r="A118" s="1338">
        <v>113</v>
      </c>
      <c r="B118" s="1152" t="s">
        <v>183</v>
      </c>
      <c r="C118" s="1412">
        <v>1</v>
      </c>
      <c r="D118" s="1412"/>
      <c r="E118" s="1412"/>
      <c r="F118" s="1395"/>
      <c r="G118" s="1400"/>
      <c r="H118" s="1395"/>
      <c r="I118" s="1395"/>
      <c r="J118" s="1395">
        <v>1</v>
      </c>
      <c r="K118" s="1395"/>
      <c r="L118" s="1395"/>
      <c r="M118" s="1395"/>
      <c r="N118" s="1395"/>
      <c r="O118" s="1395"/>
      <c r="P118" s="1398"/>
      <c r="Q118" s="1400"/>
      <c r="R118" s="1395"/>
      <c r="S118" s="1553"/>
      <c r="T118" s="1400">
        <v>1</v>
      </c>
      <c r="U118" s="1395"/>
      <c r="V118" s="1395"/>
      <c r="W118" s="1410">
        <v>1</v>
      </c>
      <c r="X118" s="1395"/>
      <c r="Y118" s="1395"/>
      <c r="Z118" s="1395"/>
      <c r="AA118" s="1395"/>
      <c r="AB118" s="1395"/>
      <c r="AC118" s="1413"/>
      <c r="AD118" s="1413"/>
      <c r="AE118" s="1398"/>
      <c r="AF118" s="1414"/>
      <c r="AG118" s="1395"/>
      <c r="AH118" s="1395"/>
      <c r="AI118" s="1395"/>
      <c r="AJ118" s="1395"/>
      <c r="AK118" s="1395"/>
      <c r="AL118" s="1395"/>
      <c r="AM118" s="1413"/>
      <c r="AN118" s="1413"/>
      <c r="AO118" s="1413"/>
      <c r="AP118" s="1413"/>
      <c r="AQ118" s="1413"/>
      <c r="AR118" s="1398"/>
      <c r="AS118" s="1395"/>
      <c r="AT118" s="1412"/>
      <c r="AU118" s="1395">
        <v>1</v>
      </c>
      <c r="AV118" s="1395"/>
      <c r="AW118" s="1504">
        <v>1</v>
      </c>
      <c r="AX118" s="1395"/>
      <c r="AY118" s="1395"/>
      <c r="AZ118" s="1395"/>
      <c r="BA118" s="1398"/>
      <c r="BB118" s="1395">
        <v>1</v>
      </c>
      <c r="BC118" s="1395"/>
      <c r="BD118" s="1395"/>
      <c r="BE118" s="1395"/>
      <c r="BF118" s="1395"/>
      <c r="BG118" s="1395"/>
      <c r="BH118" s="1395"/>
      <c r="BI118" s="1504">
        <v>1</v>
      </c>
      <c r="BJ118" s="1412"/>
      <c r="BK118" s="1395"/>
      <c r="BL118" s="1395"/>
      <c r="BM118" s="1395"/>
      <c r="BN118" s="1395"/>
      <c r="BO118" s="1395"/>
      <c r="BP118" s="1395"/>
      <c r="BQ118" s="1395"/>
      <c r="BR118" s="1395"/>
      <c r="BS118" s="1395"/>
      <c r="BT118" s="1398"/>
      <c r="BU118" s="1414"/>
      <c r="BV118" s="1395"/>
      <c r="BW118" s="1395"/>
      <c r="BX118" s="1395"/>
      <c r="BY118" s="1395"/>
      <c r="BZ118" s="1410">
        <v>1</v>
      </c>
      <c r="CA118" s="1395"/>
      <c r="CB118" s="1395"/>
      <c r="CC118" s="1395">
        <v>1</v>
      </c>
      <c r="CD118" s="1395"/>
      <c r="CE118" s="1395"/>
      <c r="CF118" s="1395"/>
      <c r="CG118" s="1395"/>
      <c r="CH118" s="1396"/>
      <c r="CI118" s="1395"/>
      <c r="CJ118" s="1414"/>
      <c r="CK118" s="1395"/>
      <c r="CL118" s="1553">
        <v>1</v>
      </c>
      <c r="CM118" s="1413"/>
      <c r="CN118" s="1504">
        <v>1</v>
      </c>
      <c r="CO118" s="1390">
        <v>1</v>
      </c>
      <c r="CP118" s="1395"/>
      <c r="CQ118" s="1395"/>
      <c r="CR118" s="1395"/>
      <c r="CS118" s="1395"/>
      <c r="CT118" s="1413"/>
      <c r="CU118" s="1395"/>
      <c r="CV118" s="1504"/>
      <c r="CW118" s="1395"/>
      <c r="CX118" s="1395"/>
      <c r="CY118" s="1395"/>
      <c r="CZ118" s="1395"/>
      <c r="DA118" s="1504"/>
      <c r="DB118" s="1424"/>
      <c r="DC118" s="1413"/>
      <c r="DD118" s="1410">
        <v>1</v>
      </c>
      <c r="DE118" s="1413"/>
      <c r="DF118" s="1413"/>
      <c r="DG118" s="1553"/>
      <c r="DH118" s="1395"/>
      <c r="DI118" s="1413">
        <v>1</v>
      </c>
      <c r="DJ118" s="1413"/>
      <c r="DK118" s="1413"/>
      <c r="DL118" s="1413">
        <v>1</v>
      </c>
      <c r="DM118" s="1413"/>
      <c r="DN118" s="1413"/>
      <c r="DO118" s="1398"/>
      <c r="DP118" s="1414"/>
      <c r="DQ118" s="1395"/>
      <c r="DR118" s="1395"/>
      <c r="DS118" s="1395"/>
      <c r="DT118" s="1395"/>
      <c r="DU118" s="1395"/>
      <c r="DV118" s="1395"/>
      <c r="DW118" s="1395"/>
      <c r="DX118" s="1395"/>
      <c r="DY118" s="1413"/>
      <c r="DZ118" s="1413"/>
      <c r="EA118" s="1413"/>
      <c r="EB118" s="1414"/>
      <c r="EC118" s="1412"/>
      <c r="ED118" s="1412"/>
      <c r="EE118" s="1504"/>
      <c r="EF118" s="1395"/>
      <c r="EG118" s="1395"/>
      <c r="EH118" s="1395"/>
      <c r="EI118" s="1395"/>
      <c r="EJ118" s="1395"/>
      <c r="EK118" s="1395"/>
      <c r="EL118" s="1413"/>
      <c r="EM118" s="1395"/>
      <c r="EN118" s="1395"/>
      <c r="EO118" s="1504"/>
      <c r="EP118" s="1395"/>
      <c r="EQ118" s="1395"/>
      <c r="ER118" s="1395"/>
      <c r="ES118" s="1413"/>
      <c r="ET118" s="1413"/>
      <c r="EU118" s="1413"/>
      <c r="EV118" s="1395"/>
      <c r="EW118" s="1395"/>
      <c r="EX118" s="1395"/>
      <c r="EY118" s="218">
        <f t="shared" si="17"/>
        <v>0</v>
      </c>
      <c r="EZ118" s="396">
        <f t="shared" si="18"/>
        <v>3</v>
      </c>
      <c r="FA118" s="396">
        <f t="shared" si="19"/>
        <v>9</v>
      </c>
      <c r="FB118" s="396">
        <f t="shared" si="20"/>
        <v>4</v>
      </c>
      <c r="FC118" s="396"/>
      <c r="FD118" s="396">
        <f t="shared" si="21"/>
        <v>0</v>
      </c>
      <c r="FE118" s="1291">
        <f t="shared" si="22"/>
        <v>12</v>
      </c>
      <c r="FF118" s="1347" t="str">
        <f t="shared" si="23"/>
        <v/>
      </c>
      <c r="FG118" s="1347" t="str">
        <f t="shared" si="24"/>
        <v/>
      </c>
      <c r="FH118" s="1347" t="str">
        <f t="shared" si="25"/>
        <v/>
      </c>
      <c r="FI118" s="1347">
        <f t="shared" si="26"/>
        <v>1</v>
      </c>
      <c r="FJ118" s="1347" t="str">
        <f t="shared" si="27"/>
        <v/>
      </c>
      <c r="FK118" s="1347" t="str">
        <f t="shared" si="28"/>
        <v/>
      </c>
      <c r="FL118" s="1347" t="str">
        <f t="shared" si="29"/>
        <v/>
      </c>
      <c r="FM118" s="1347" t="str">
        <f t="shared" si="30"/>
        <v/>
      </c>
      <c r="FN118" s="1347" t="str">
        <f t="shared" si="31"/>
        <v/>
      </c>
      <c r="FO118" s="1347" t="str">
        <f t="shared" si="32"/>
        <v/>
      </c>
      <c r="FP118" s="1347" t="str">
        <f t="shared" si="33"/>
        <v/>
      </c>
    </row>
    <row r="119" spans="1:172" ht="16.5" thickBot="1" x14ac:dyDescent="0.3">
      <c r="A119" s="1338">
        <v>114</v>
      </c>
      <c r="B119" s="1152" t="s">
        <v>1010</v>
      </c>
      <c r="C119" s="1288">
        <v>1</v>
      </c>
      <c r="D119" s="1288"/>
      <c r="E119" s="1288"/>
      <c r="F119" s="1346"/>
      <c r="G119" s="1400"/>
      <c r="H119" s="1346"/>
      <c r="I119" s="1346"/>
      <c r="J119" s="1346">
        <v>1</v>
      </c>
      <c r="K119" s="1346"/>
      <c r="L119" s="1346"/>
      <c r="M119" s="1346"/>
      <c r="N119" s="1346"/>
      <c r="O119" s="1346"/>
      <c r="P119" s="1393"/>
      <c r="Q119" s="1400"/>
      <c r="R119" s="1346"/>
      <c r="S119" s="1346"/>
      <c r="T119" s="1400">
        <v>1</v>
      </c>
      <c r="U119" s="1346"/>
      <c r="V119" s="1346"/>
      <c r="W119" s="1346">
        <v>1</v>
      </c>
      <c r="X119" s="1346"/>
      <c r="Y119" s="1346"/>
      <c r="Z119" s="1346"/>
      <c r="AA119" s="1346"/>
      <c r="AB119" s="1346"/>
      <c r="AC119" s="1392"/>
      <c r="AD119" s="1392"/>
      <c r="AE119" s="1393"/>
      <c r="AF119" s="1391"/>
      <c r="AG119" s="1346"/>
      <c r="AH119" s="1346"/>
      <c r="AI119" s="1346"/>
      <c r="AJ119" s="1346"/>
      <c r="AK119" s="1346"/>
      <c r="AL119" s="1346"/>
      <c r="AM119" s="1392"/>
      <c r="AN119" s="1392"/>
      <c r="AO119" s="1392">
        <v>1</v>
      </c>
      <c r="AP119" s="1392"/>
      <c r="AQ119" s="1392"/>
      <c r="AR119" s="1393"/>
      <c r="AS119" s="1346"/>
      <c r="AT119" s="1389"/>
      <c r="AU119" s="1346">
        <v>1</v>
      </c>
      <c r="AV119" s="1346"/>
      <c r="AW119" s="1504">
        <v>1</v>
      </c>
      <c r="AX119" s="1346"/>
      <c r="AY119" s="1346"/>
      <c r="AZ119" s="1346"/>
      <c r="BA119" s="1393"/>
      <c r="BB119" s="1346">
        <v>1</v>
      </c>
      <c r="BC119" s="1346"/>
      <c r="BD119" s="1346"/>
      <c r="BE119" s="1346"/>
      <c r="BF119" s="1346"/>
      <c r="BG119" s="1346"/>
      <c r="BH119" s="1346"/>
      <c r="BI119" s="1504">
        <v>1</v>
      </c>
      <c r="BJ119" s="1389"/>
      <c r="BK119" s="1346"/>
      <c r="BL119" s="1346"/>
      <c r="BM119" s="1346"/>
      <c r="BN119" s="1346"/>
      <c r="BO119" s="1346"/>
      <c r="BP119" s="1346"/>
      <c r="BQ119" s="1346"/>
      <c r="BR119" s="1346"/>
      <c r="BS119" s="1346"/>
      <c r="BT119" s="1393"/>
      <c r="BU119" s="1391"/>
      <c r="BV119" s="1346"/>
      <c r="BW119" s="1346"/>
      <c r="BX119" s="1346"/>
      <c r="BY119" s="1346"/>
      <c r="BZ119" s="1346">
        <v>1</v>
      </c>
      <c r="CA119" s="1346"/>
      <c r="CB119" s="1346"/>
      <c r="CC119" s="1346">
        <v>1</v>
      </c>
      <c r="CD119" s="1346"/>
      <c r="CE119" s="1346"/>
      <c r="CF119" s="1346"/>
      <c r="CG119" s="1346"/>
      <c r="CH119" s="1346"/>
      <c r="CI119" s="1346"/>
      <c r="CJ119" s="1391"/>
      <c r="CK119" s="1346"/>
      <c r="CL119" s="1346">
        <v>1</v>
      </c>
      <c r="CM119" s="1392"/>
      <c r="CN119" s="1504">
        <v>1</v>
      </c>
      <c r="CO119" s="1346">
        <v>1</v>
      </c>
      <c r="CP119" s="1346"/>
      <c r="CQ119" s="1346"/>
      <c r="CR119" s="1346"/>
      <c r="CS119" s="1346"/>
      <c r="CT119" s="1346"/>
      <c r="CU119" s="1346"/>
      <c r="CV119" s="1504">
        <v>1</v>
      </c>
      <c r="CW119" s="1346"/>
      <c r="CX119" s="1346"/>
      <c r="CY119" s="1346"/>
      <c r="CZ119" s="1346"/>
      <c r="DA119" s="1504"/>
      <c r="DB119" s="1391"/>
      <c r="DC119" s="1346"/>
      <c r="DD119" s="1346">
        <v>1</v>
      </c>
      <c r="DE119" s="1346"/>
      <c r="DF119" s="1346"/>
      <c r="DG119" s="1346"/>
      <c r="DH119" s="1346"/>
      <c r="DI119" s="1392">
        <v>1</v>
      </c>
      <c r="DJ119" s="1392"/>
      <c r="DK119" s="1392"/>
      <c r="DL119" s="1392">
        <v>1</v>
      </c>
      <c r="DM119" s="1392"/>
      <c r="DN119" s="1392"/>
      <c r="DO119" s="1393"/>
      <c r="DP119" s="1391"/>
      <c r="DQ119" s="1346"/>
      <c r="DR119" s="1346"/>
      <c r="DS119" s="1346"/>
      <c r="DT119" s="1346"/>
      <c r="DU119" s="1346"/>
      <c r="DV119" s="1346"/>
      <c r="DW119" s="1346"/>
      <c r="DX119" s="1346"/>
      <c r="DY119" s="1346"/>
      <c r="DZ119" s="1346"/>
      <c r="EA119" s="1346"/>
      <c r="EB119" s="1391"/>
      <c r="EC119" s="1389"/>
      <c r="ED119" s="1346"/>
      <c r="EE119" s="1504"/>
      <c r="EF119" s="1346"/>
      <c r="EG119" s="1346"/>
      <c r="EH119" s="1346"/>
      <c r="EI119" s="1346"/>
      <c r="EJ119" s="1346"/>
      <c r="EK119" s="1346"/>
      <c r="EL119" s="1392"/>
      <c r="EM119" s="1346"/>
      <c r="EN119" s="1346"/>
      <c r="EO119" s="1504"/>
      <c r="EP119" s="1346"/>
      <c r="EQ119" s="1346"/>
      <c r="ER119" s="1346"/>
      <c r="ES119" s="1392"/>
      <c r="ET119" s="1392"/>
      <c r="EU119" s="1392"/>
      <c r="EV119" s="1346"/>
      <c r="EW119" s="1346"/>
      <c r="EX119" s="1346"/>
      <c r="EY119" s="218">
        <f t="shared" si="17"/>
        <v>0</v>
      </c>
      <c r="EZ119" s="396">
        <f t="shared" si="18"/>
        <v>3</v>
      </c>
      <c r="FA119" s="396">
        <f t="shared" si="19"/>
        <v>10</v>
      </c>
      <c r="FB119" s="396">
        <f t="shared" si="20"/>
        <v>5</v>
      </c>
      <c r="FC119" s="396"/>
      <c r="FD119" s="396">
        <f t="shared" si="21"/>
        <v>0</v>
      </c>
      <c r="FE119" s="1291">
        <f t="shared" si="22"/>
        <v>13</v>
      </c>
      <c r="FF119" s="1347" t="str">
        <f t="shared" si="23"/>
        <v/>
      </c>
      <c r="FG119" s="1347" t="str">
        <f t="shared" si="24"/>
        <v/>
      </c>
      <c r="FH119" s="1347" t="str">
        <f t="shared" si="25"/>
        <v/>
      </c>
      <c r="FI119" s="1347">
        <f t="shared" si="26"/>
        <v>1</v>
      </c>
      <c r="FJ119" s="1347" t="str">
        <f t="shared" si="27"/>
        <v/>
      </c>
      <c r="FK119" s="1347" t="str">
        <f t="shared" si="28"/>
        <v/>
      </c>
      <c r="FL119" s="1347" t="str">
        <f t="shared" si="29"/>
        <v/>
      </c>
      <c r="FM119" s="1347" t="str">
        <f t="shared" si="30"/>
        <v/>
      </c>
      <c r="FN119" s="1347" t="str">
        <f t="shared" si="31"/>
        <v/>
      </c>
      <c r="FO119" s="1347" t="str">
        <f t="shared" si="32"/>
        <v/>
      </c>
      <c r="FP119" s="1347" t="str">
        <f t="shared" si="33"/>
        <v/>
      </c>
    </row>
    <row r="120" spans="1:172" ht="16.5" thickBot="1" x14ac:dyDescent="0.3">
      <c r="A120" s="1338">
        <v>115</v>
      </c>
      <c r="B120" s="1343" t="s">
        <v>1929</v>
      </c>
      <c r="C120" s="1288"/>
      <c r="D120" s="1288"/>
      <c r="E120" s="1288"/>
      <c r="F120" s="1346"/>
      <c r="G120" s="1400"/>
      <c r="H120" s="1346"/>
      <c r="I120" s="1346"/>
      <c r="J120" s="1346">
        <v>1</v>
      </c>
      <c r="K120" s="1346"/>
      <c r="L120" s="1346"/>
      <c r="M120" s="1346"/>
      <c r="N120" s="1346"/>
      <c r="O120" s="1346"/>
      <c r="P120" s="1393"/>
      <c r="Q120" s="1400"/>
      <c r="R120" s="1346"/>
      <c r="S120" s="1346"/>
      <c r="T120" s="1400">
        <v>1</v>
      </c>
      <c r="U120" s="1346"/>
      <c r="V120" s="1346"/>
      <c r="W120" s="1346"/>
      <c r="X120" s="1346"/>
      <c r="Y120" s="1346"/>
      <c r="Z120" s="1346"/>
      <c r="AA120" s="1346"/>
      <c r="AB120" s="1346"/>
      <c r="AC120" s="1392"/>
      <c r="AD120" s="1392"/>
      <c r="AE120" s="1393"/>
      <c r="AF120" s="1391"/>
      <c r="AG120" s="1390">
        <v>1</v>
      </c>
      <c r="AH120" s="1346"/>
      <c r="AI120" s="1346"/>
      <c r="AJ120" s="1390">
        <v>1</v>
      </c>
      <c r="AK120" s="1346"/>
      <c r="AL120" s="1346"/>
      <c r="AM120" s="1392">
        <v>1</v>
      </c>
      <c r="AN120" s="1392"/>
      <c r="AO120" s="1392"/>
      <c r="AP120" s="1392">
        <v>1</v>
      </c>
      <c r="AQ120" s="1392"/>
      <c r="AR120" s="1393"/>
      <c r="AS120" s="1390">
        <v>1</v>
      </c>
      <c r="AT120" s="1389"/>
      <c r="AU120" s="1346"/>
      <c r="AV120" s="1346"/>
      <c r="AW120" s="1504">
        <v>1</v>
      </c>
      <c r="AX120" s="1346"/>
      <c r="AY120" s="1346"/>
      <c r="AZ120" s="1346"/>
      <c r="BA120" s="1393"/>
      <c r="BB120" s="1346"/>
      <c r="BC120" s="1346"/>
      <c r="BD120" s="1346"/>
      <c r="BE120" s="1346"/>
      <c r="BF120" s="1346"/>
      <c r="BG120" s="1346"/>
      <c r="BH120" s="1346"/>
      <c r="BI120" s="1504">
        <v>1</v>
      </c>
      <c r="BJ120" s="1389"/>
      <c r="BK120" s="1346"/>
      <c r="BL120" s="1346">
        <v>1</v>
      </c>
      <c r="BM120" s="1346"/>
      <c r="BN120" s="1346">
        <v>1</v>
      </c>
      <c r="BO120" s="1390">
        <v>1</v>
      </c>
      <c r="BP120" s="1346"/>
      <c r="BQ120" s="1346"/>
      <c r="BR120" s="1346"/>
      <c r="BS120" s="1346"/>
      <c r="BT120" s="1393"/>
      <c r="BU120" s="1391"/>
      <c r="BV120" s="1346"/>
      <c r="BW120" s="1346"/>
      <c r="BX120" s="1346">
        <v>1</v>
      </c>
      <c r="BY120" s="1346"/>
      <c r="BZ120" s="1390">
        <v>1</v>
      </c>
      <c r="CA120" s="1390">
        <v>1</v>
      </c>
      <c r="CB120" s="1346"/>
      <c r="CC120" s="1346">
        <v>1</v>
      </c>
      <c r="CD120" s="1390">
        <v>1</v>
      </c>
      <c r="CE120" s="1346"/>
      <c r="CF120" s="1346"/>
      <c r="CG120" s="1346">
        <v>1</v>
      </c>
      <c r="CH120" s="1346"/>
      <c r="CI120" s="1390">
        <v>1</v>
      </c>
      <c r="CJ120" s="1429">
        <v>1</v>
      </c>
      <c r="CK120" s="1346"/>
      <c r="CL120" s="1346">
        <v>1</v>
      </c>
      <c r="CM120" s="1392"/>
      <c r="CN120" s="1504">
        <v>1</v>
      </c>
      <c r="CO120" s="1346"/>
      <c r="CP120" s="1346"/>
      <c r="CQ120" s="1346"/>
      <c r="CR120" s="1346"/>
      <c r="CS120" s="1346">
        <v>1</v>
      </c>
      <c r="CT120" s="1346"/>
      <c r="CU120" s="1346"/>
      <c r="CV120" s="1504">
        <v>1</v>
      </c>
      <c r="CW120" s="1346"/>
      <c r="CX120" s="1346">
        <v>1</v>
      </c>
      <c r="CY120" s="1346"/>
      <c r="CZ120" s="1346"/>
      <c r="DA120" s="1504"/>
      <c r="DB120" s="1391"/>
      <c r="DC120" s="1346"/>
      <c r="DD120" s="1346"/>
      <c r="DE120" s="1346">
        <v>1</v>
      </c>
      <c r="DF120" s="1346"/>
      <c r="DG120" s="1346"/>
      <c r="DH120" s="1390">
        <v>1</v>
      </c>
      <c r="DI120" s="1392"/>
      <c r="DJ120" s="1392"/>
      <c r="DK120" s="1392"/>
      <c r="DL120" s="1392"/>
      <c r="DM120" s="1392"/>
      <c r="DN120" s="1392"/>
      <c r="DO120" s="1393"/>
      <c r="DP120" s="1391"/>
      <c r="DQ120" s="1346"/>
      <c r="DR120" s="1346"/>
      <c r="DS120" s="1346"/>
      <c r="DT120" s="1346">
        <v>1</v>
      </c>
      <c r="DU120" s="1346"/>
      <c r="DV120" s="1346">
        <v>1</v>
      </c>
      <c r="DW120" s="1346"/>
      <c r="DX120" s="1346"/>
      <c r="DY120" s="1390">
        <v>1</v>
      </c>
      <c r="DZ120" s="1346"/>
      <c r="EA120" s="1346"/>
      <c r="EB120" s="1391">
        <v>1</v>
      </c>
      <c r="EC120" s="1389"/>
      <c r="ED120" s="1346"/>
      <c r="EE120" s="1504">
        <v>1</v>
      </c>
      <c r="EF120" s="1346"/>
      <c r="EG120" s="1346"/>
      <c r="EH120" s="1390">
        <v>1</v>
      </c>
      <c r="EI120" s="1346"/>
      <c r="EJ120" s="1346"/>
      <c r="EK120" s="1346"/>
      <c r="EL120" s="1392"/>
      <c r="EM120" s="1346"/>
      <c r="EN120" s="1346"/>
      <c r="EO120" s="1504"/>
      <c r="EP120" s="1346">
        <v>1</v>
      </c>
      <c r="EQ120" s="1346"/>
      <c r="ER120" s="1346"/>
      <c r="ES120" s="1392"/>
      <c r="ET120" s="1392"/>
      <c r="EU120" s="1392"/>
      <c r="EV120" s="1346"/>
      <c r="EW120" s="1346"/>
      <c r="EX120" s="1346"/>
      <c r="EY120" s="218">
        <f t="shared" si="17"/>
        <v>20</v>
      </c>
      <c r="EZ120" s="396">
        <f t="shared" si="18"/>
        <v>0</v>
      </c>
      <c r="FA120" s="396">
        <f t="shared" si="19"/>
        <v>8</v>
      </c>
      <c r="FB120" s="396">
        <f t="shared" si="20"/>
        <v>6</v>
      </c>
      <c r="FC120" s="396"/>
      <c r="FD120" s="396">
        <f t="shared" si="21"/>
        <v>0</v>
      </c>
      <c r="FE120" s="1291">
        <f t="shared" si="22"/>
        <v>28</v>
      </c>
      <c r="FF120" s="1347" t="str">
        <f t="shared" si="23"/>
        <v/>
      </c>
      <c r="FG120" s="1347" t="str">
        <f t="shared" si="24"/>
        <v/>
      </c>
      <c r="FH120" s="1347" t="str">
        <f t="shared" si="25"/>
        <v/>
      </c>
      <c r="FI120" s="1347" t="str">
        <f t="shared" si="26"/>
        <v/>
      </c>
      <c r="FJ120" s="1347">
        <f t="shared" si="27"/>
        <v>1</v>
      </c>
      <c r="FK120" s="1347" t="str">
        <f t="shared" si="28"/>
        <v/>
      </c>
      <c r="FL120" s="1347" t="str">
        <f t="shared" si="29"/>
        <v/>
      </c>
      <c r="FM120" s="1347" t="str">
        <f t="shared" si="30"/>
        <v/>
      </c>
      <c r="FN120" s="1347" t="str">
        <f t="shared" si="31"/>
        <v/>
      </c>
      <c r="FO120" s="1347" t="str">
        <f t="shared" si="32"/>
        <v/>
      </c>
      <c r="FP120" s="1347" t="str">
        <f t="shared" si="33"/>
        <v/>
      </c>
    </row>
    <row r="121" spans="1:172" ht="16.5" thickBot="1" x14ac:dyDescent="0.3">
      <c r="A121" s="1338">
        <v>116</v>
      </c>
      <c r="B121" s="1152" t="s">
        <v>1206</v>
      </c>
      <c r="C121" s="1288"/>
      <c r="D121" s="1288"/>
      <c r="E121" s="1288"/>
      <c r="F121" s="1346"/>
      <c r="G121" s="1400"/>
      <c r="H121" s="1346"/>
      <c r="I121" s="1346"/>
      <c r="J121" s="1346"/>
      <c r="K121" s="1346"/>
      <c r="L121" s="1346"/>
      <c r="M121" s="1346"/>
      <c r="N121" s="1346">
        <v>1</v>
      </c>
      <c r="O121" s="1346"/>
      <c r="P121" s="1393"/>
      <c r="Q121" s="1400"/>
      <c r="R121" s="1346"/>
      <c r="S121" s="1346"/>
      <c r="T121" s="1400"/>
      <c r="U121" s="1346"/>
      <c r="V121" s="1346"/>
      <c r="W121" s="1346"/>
      <c r="X121" s="1346"/>
      <c r="Y121" s="1346"/>
      <c r="Z121" s="1346"/>
      <c r="AA121" s="1346"/>
      <c r="AB121" s="1346"/>
      <c r="AC121" s="1392"/>
      <c r="AD121" s="1392"/>
      <c r="AE121" s="1393"/>
      <c r="AF121" s="1391"/>
      <c r="AG121" s="1346">
        <v>1</v>
      </c>
      <c r="AH121" s="1346"/>
      <c r="AI121" s="1346"/>
      <c r="AJ121" s="1346"/>
      <c r="AK121" s="1346"/>
      <c r="AL121" s="1346"/>
      <c r="AM121" s="1392"/>
      <c r="AN121" s="1392"/>
      <c r="AO121" s="1392"/>
      <c r="AP121" s="1392"/>
      <c r="AQ121" s="1392"/>
      <c r="AR121" s="1393"/>
      <c r="AS121" s="1346"/>
      <c r="AT121" s="1389"/>
      <c r="AU121" s="1346"/>
      <c r="AV121" s="1346"/>
      <c r="AW121" s="1504"/>
      <c r="AX121" s="1346"/>
      <c r="AY121" s="1346"/>
      <c r="AZ121" s="1346"/>
      <c r="BA121" s="1393"/>
      <c r="BB121" s="1346"/>
      <c r="BC121" s="1346"/>
      <c r="BD121" s="1346"/>
      <c r="BE121" s="1346"/>
      <c r="BF121" s="1346"/>
      <c r="BG121" s="1346"/>
      <c r="BH121" s="1346"/>
      <c r="BI121" s="1504"/>
      <c r="BJ121" s="1389"/>
      <c r="BK121" s="1346"/>
      <c r="BL121" s="1346"/>
      <c r="BM121" s="1346"/>
      <c r="BN121" s="1346"/>
      <c r="BO121" s="1346"/>
      <c r="BP121" s="1346"/>
      <c r="BQ121" s="1346"/>
      <c r="BR121" s="1346"/>
      <c r="BS121" s="1346"/>
      <c r="BT121" s="1393"/>
      <c r="BU121" s="1391"/>
      <c r="BV121" s="1346"/>
      <c r="BW121" s="1346"/>
      <c r="BX121" s="1346"/>
      <c r="BY121" s="1346"/>
      <c r="BZ121" s="1346"/>
      <c r="CA121" s="1346"/>
      <c r="CB121" s="1346"/>
      <c r="CC121" s="1346"/>
      <c r="CD121" s="1346"/>
      <c r="CE121" s="1346"/>
      <c r="CF121" s="1346"/>
      <c r="CG121" s="1346"/>
      <c r="CH121" s="1346"/>
      <c r="CI121" s="1346"/>
      <c r="CJ121" s="1391"/>
      <c r="CK121" s="1346"/>
      <c r="CL121" s="1346"/>
      <c r="CM121" s="1392"/>
      <c r="CN121" s="1504"/>
      <c r="CO121" s="1346"/>
      <c r="CP121" s="1346"/>
      <c r="CQ121" s="1346"/>
      <c r="CR121" s="1346"/>
      <c r="CS121" s="1346"/>
      <c r="CT121" s="1346"/>
      <c r="CU121" s="1346"/>
      <c r="CV121" s="1504"/>
      <c r="CW121" s="1346"/>
      <c r="CX121" s="1346"/>
      <c r="CY121" s="1346"/>
      <c r="CZ121" s="1346"/>
      <c r="DA121" s="1504"/>
      <c r="DB121" s="1391"/>
      <c r="DC121" s="1346"/>
      <c r="DD121" s="1346"/>
      <c r="DE121" s="1346"/>
      <c r="DF121" s="1346"/>
      <c r="DG121" s="1346"/>
      <c r="DH121" s="1346">
        <v>1</v>
      </c>
      <c r="DI121" s="1392"/>
      <c r="DJ121" s="1392"/>
      <c r="DK121" s="1392"/>
      <c r="DL121" s="1392"/>
      <c r="DM121" s="1392"/>
      <c r="DN121" s="1392"/>
      <c r="DO121" s="1393"/>
      <c r="DP121" s="1391"/>
      <c r="DQ121" s="1346"/>
      <c r="DR121" s="1346"/>
      <c r="DS121" s="1346"/>
      <c r="DT121" s="1346">
        <v>1</v>
      </c>
      <c r="DU121" s="1346"/>
      <c r="DV121" s="1346"/>
      <c r="DW121" s="1346"/>
      <c r="DX121" s="1346"/>
      <c r="DY121" s="1346"/>
      <c r="DZ121" s="1346"/>
      <c r="EA121" s="1346"/>
      <c r="EB121" s="1391"/>
      <c r="EC121" s="1389"/>
      <c r="ED121" s="1346"/>
      <c r="EE121" s="1504"/>
      <c r="EF121" s="1346"/>
      <c r="EG121" s="1346"/>
      <c r="EH121" s="1346"/>
      <c r="EI121" s="1346"/>
      <c r="EJ121" s="1346"/>
      <c r="EK121" s="1346"/>
      <c r="EL121" s="1392"/>
      <c r="EM121" s="1346"/>
      <c r="EN121" s="1346"/>
      <c r="EO121" s="1504"/>
      <c r="EP121" s="1346">
        <v>1</v>
      </c>
      <c r="EQ121" s="1346"/>
      <c r="ER121" s="1346"/>
      <c r="ES121" s="1392"/>
      <c r="ET121" s="1392"/>
      <c r="EU121" s="1392"/>
      <c r="EV121" s="1346"/>
      <c r="EW121" s="1346"/>
      <c r="EX121" s="1346"/>
      <c r="EY121" s="218">
        <f t="shared" si="17"/>
        <v>5</v>
      </c>
      <c r="EZ121" s="396">
        <f t="shared" si="18"/>
        <v>0</v>
      </c>
      <c r="FA121" s="396">
        <f t="shared" si="19"/>
        <v>0</v>
      </c>
      <c r="FB121" s="396">
        <f t="shared" si="20"/>
        <v>0</v>
      </c>
      <c r="FC121" s="396"/>
      <c r="FD121" s="396">
        <f t="shared" si="21"/>
        <v>0</v>
      </c>
      <c r="FE121" s="1291">
        <f t="shared" si="22"/>
        <v>5</v>
      </c>
      <c r="FF121" s="1347" t="str">
        <f t="shared" si="23"/>
        <v/>
      </c>
      <c r="FG121" s="1347">
        <f t="shared" si="24"/>
        <v>1</v>
      </c>
      <c r="FH121" s="1347" t="str">
        <f t="shared" si="25"/>
        <v/>
      </c>
      <c r="FI121" s="1347" t="str">
        <f t="shared" si="26"/>
        <v/>
      </c>
      <c r="FJ121" s="1347" t="str">
        <f t="shared" si="27"/>
        <v/>
      </c>
      <c r="FK121" s="1347" t="str">
        <f t="shared" si="28"/>
        <v/>
      </c>
      <c r="FL121" s="1347" t="str">
        <f t="shared" si="29"/>
        <v/>
      </c>
      <c r="FM121" s="1347" t="str">
        <f t="shared" si="30"/>
        <v/>
      </c>
      <c r="FN121" s="1347" t="str">
        <f t="shared" si="31"/>
        <v/>
      </c>
      <c r="FO121" s="1347" t="str">
        <f t="shared" si="32"/>
        <v/>
      </c>
      <c r="FP121" s="1347" t="str">
        <f t="shared" si="33"/>
        <v/>
      </c>
    </row>
    <row r="122" spans="1:172" ht="16.5" thickBot="1" x14ac:dyDescent="0.3">
      <c r="A122" s="1338">
        <v>117</v>
      </c>
      <c r="B122" s="1152" t="s">
        <v>1209</v>
      </c>
      <c r="C122" s="1288">
        <v>1</v>
      </c>
      <c r="D122" s="1288"/>
      <c r="E122" s="1288">
        <v>1</v>
      </c>
      <c r="F122" s="1346">
        <v>1</v>
      </c>
      <c r="G122" s="1400"/>
      <c r="H122" s="1346"/>
      <c r="I122" s="1346"/>
      <c r="J122" s="1346">
        <v>1</v>
      </c>
      <c r="K122" s="1346"/>
      <c r="L122" s="1346">
        <v>1</v>
      </c>
      <c r="M122" s="1346">
        <v>1</v>
      </c>
      <c r="N122" s="1346"/>
      <c r="O122" s="1346"/>
      <c r="P122" s="1393">
        <v>1</v>
      </c>
      <c r="Q122" s="1400"/>
      <c r="R122" s="1346">
        <v>1</v>
      </c>
      <c r="S122" s="1346">
        <v>1</v>
      </c>
      <c r="T122" s="1400">
        <v>1</v>
      </c>
      <c r="U122" s="1346"/>
      <c r="V122" s="1346">
        <v>1</v>
      </c>
      <c r="W122" s="1346">
        <v>1</v>
      </c>
      <c r="X122" s="1346"/>
      <c r="Y122" s="1346">
        <v>1</v>
      </c>
      <c r="Z122" s="1346"/>
      <c r="AA122" s="1346"/>
      <c r="AB122" s="1346"/>
      <c r="AC122" s="1392">
        <v>1</v>
      </c>
      <c r="AD122" s="1392"/>
      <c r="AE122" s="1393"/>
      <c r="AF122" s="1391"/>
      <c r="AG122" s="1346"/>
      <c r="AH122" s="1346"/>
      <c r="AI122" s="1346">
        <v>1</v>
      </c>
      <c r="AJ122" s="1346"/>
      <c r="AK122" s="1346">
        <v>1</v>
      </c>
      <c r="AL122" s="1346">
        <v>1</v>
      </c>
      <c r="AM122" s="1392"/>
      <c r="AN122" s="1392"/>
      <c r="AO122" s="1392">
        <v>1</v>
      </c>
      <c r="AP122" s="1392"/>
      <c r="AQ122" s="1392">
        <v>1</v>
      </c>
      <c r="AR122" s="1393">
        <v>1</v>
      </c>
      <c r="AS122" s="1346"/>
      <c r="AT122" s="1389">
        <v>1</v>
      </c>
      <c r="AU122" s="1346"/>
      <c r="AV122" s="1346"/>
      <c r="AW122" s="1504">
        <v>1</v>
      </c>
      <c r="AX122" s="1346">
        <v>1</v>
      </c>
      <c r="AY122" s="1346"/>
      <c r="AZ122" s="1346">
        <v>1</v>
      </c>
      <c r="BA122" s="1393"/>
      <c r="BB122" s="1346"/>
      <c r="BC122" s="1346"/>
      <c r="BD122" s="1346"/>
      <c r="BE122" s="1346">
        <v>1</v>
      </c>
      <c r="BF122" s="1346"/>
      <c r="BG122" s="1346"/>
      <c r="BH122" s="1346"/>
      <c r="BI122" s="1504">
        <v>1</v>
      </c>
      <c r="BJ122" s="1389">
        <v>1</v>
      </c>
      <c r="BK122" s="1346">
        <v>1</v>
      </c>
      <c r="BL122" s="1346"/>
      <c r="BM122" s="1346">
        <v>1</v>
      </c>
      <c r="BN122" s="1346">
        <v>1</v>
      </c>
      <c r="BO122" s="1346"/>
      <c r="BP122" s="1346"/>
      <c r="BQ122" s="1346">
        <v>1</v>
      </c>
      <c r="BR122" s="1346">
        <v>1</v>
      </c>
      <c r="BS122" s="1346">
        <v>1</v>
      </c>
      <c r="BT122" s="1393">
        <v>1</v>
      </c>
      <c r="BU122" s="1391">
        <v>1</v>
      </c>
      <c r="BV122" s="1346">
        <v>1</v>
      </c>
      <c r="BW122" s="1346"/>
      <c r="BX122" s="1346"/>
      <c r="BY122" s="1346">
        <v>1</v>
      </c>
      <c r="BZ122" s="1346"/>
      <c r="CA122" s="1346"/>
      <c r="CB122" s="1346"/>
      <c r="CC122" s="1346"/>
      <c r="CD122" s="1346"/>
      <c r="CE122" s="1346"/>
      <c r="CF122" s="1346"/>
      <c r="CG122" s="1346"/>
      <c r="CH122" s="1346"/>
      <c r="CI122" s="1346"/>
      <c r="CJ122" s="1391"/>
      <c r="CK122" s="1346"/>
      <c r="CL122" s="1346">
        <v>1</v>
      </c>
      <c r="CM122" s="1392"/>
      <c r="CN122" s="1504">
        <v>1</v>
      </c>
      <c r="CO122" s="1346"/>
      <c r="CP122" s="1346">
        <v>1</v>
      </c>
      <c r="CQ122" s="1346">
        <v>1</v>
      </c>
      <c r="CR122" s="1346">
        <v>1</v>
      </c>
      <c r="CS122" s="1346"/>
      <c r="CT122" s="1346"/>
      <c r="CU122" s="1346">
        <v>1</v>
      </c>
      <c r="CV122" s="1504"/>
      <c r="CW122" s="1346">
        <v>1</v>
      </c>
      <c r="CX122" s="1346"/>
      <c r="CY122" s="1346"/>
      <c r="CZ122" s="1346">
        <v>1</v>
      </c>
      <c r="DA122" s="1504"/>
      <c r="DB122" s="1391"/>
      <c r="DC122" s="1346">
        <v>1</v>
      </c>
      <c r="DD122" s="1346"/>
      <c r="DE122" s="1346"/>
      <c r="DF122" s="1346"/>
      <c r="DG122" s="1346">
        <v>1</v>
      </c>
      <c r="DH122" s="1346"/>
      <c r="DI122" s="1392">
        <v>1</v>
      </c>
      <c r="DJ122" s="1392"/>
      <c r="DK122" s="1392"/>
      <c r="DL122" s="1392"/>
      <c r="DM122" s="1392"/>
      <c r="DN122" s="1392"/>
      <c r="DO122" s="1393"/>
      <c r="DP122" s="1391"/>
      <c r="DQ122" s="1346"/>
      <c r="DR122" s="1346"/>
      <c r="DS122" s="1346">
        <v>1</v>
      </c>
      <c r="DT122" s="1346"/>
      <c r="DU122" s="1346">
        <v>1</v>
      </c>
      <c r="DV122" s="1346">
        <v>1</v>
      </c>
      <c r="DW122" s="1346">
        <v>1</v>
      </c>
      <c r="DX122" s="1346"/>
      <c r="DY122" s="1346"/>
      <c r="DZ122" s="1346">
        <v>1</v>
      </c>
      <c r="EA122" s="1346">
        <v>1</v>
      </c>
      <c r="EB122" s="1391"/>
      <c r="EC122" s="1389"/>
      <c r="ED122" s="1346">
        <v>1</v>
      </c>
      <c r="EE122" s="1504">
        <v>1</v>
      </c>
      <c r="EF122" s="1346"/>
      <c r="EG122" s="1346">
        <v>1</v>
      </c>
      <c r="EH122" s="1346"/>
      <c r="EI122" s="1346">
        <v>1</v>
      </c>
      <c r="EJ122" s="1346">
        <v>1</v>
      </c>
      <c r="EK122" s="1346">
        <v>1</v>
      </c>
      <c r="EL122" s="1392">
        <v>1</v>
      </c>
      <c r="EM122" s="1346"/>
      <c r="EN122" s="1346"/>
      <c r="EO122" s="1504"/>
      <c r="EP122" s="1346"/>
      <c r="EQ122" s="1346"/>
      <c r="ER122" s="1346"/>
      <c r="ES122" s="1392"/>
      <c r="ET122" s="1392"/>
      <c r="EU122" s="1392"/>
      <c r="EV122" s="1346"/>
      <c r="EW122" s="1346"/>
      <c r="EX122" s="1346"/>
      <c r="EY122" s="218">
        <f t="shared" si="17"/>
        <v>0</v>
      </c>
      <c r="EZ122" s="396">
        <f t="shared" si="18"/>
        <v>18</v>
      </c>
      <c r="FA122" s="396">
        <f t="shared" si="19"/>
        <v>25</v>
      </c>
      <c r="FB122" s="396">
        <f t="shared" si="20"/>
        <v>5</v>
      </c>
      <c r="FC122" s="396"/>
      <c r="FD122" s="396">
        <f t="shared" si="21"/>
        <v>13</v>
      </c>
      <c r="FE122" s="1291">
        <f t="shared" si="22"/>
        <v>56</v>
      </c>
      <c r="FF122" s="1347" t="str">
        <f t="shared" si="23"/>
        <v/>
      </c>
      <c r="FG122" s="1347" t="str">
        <f t="shared" si="24"/>
        <v/>
      </c>
      <c r="FH122" s="1347" t="str">
        <f t="shared" si="25"/>
        <v/>
      </c>
      <c r="FI122" s="1347" t="str">
        <f t="shared" si="26"/>
        <v/>
      </c>
      <c r="FJ122" s="1347" t="str">
        <f t="shared" si="27"/>
        <v/>
      </c>
      <c r="FK122" s="1347" t="str">
        <f t="shared" si="28"/>
        <v/>
      </c>
      <c r="FL122" s="1347" t="str">
        <f t="shared" si="29"/>
        <v/>
      </c>
      <c r="FM122" s="1347">
        <f t="shared" si="30"/>
        <v>1</v>
      </c>
      <c r="FN122" s="1347" t="str">
        <f t="shared" si="31"/>
        <v/>
      </c>
      <c r="FO122" s="1347" t="str">
        <f t="shared" si="32"/>
        <v/>
      </c>
      <c r="FP122" s="1347" t="str">
        <f t="shared" si="33"/>
        <v/>
      </c>
    </row>
    <row r="123" spans="1:172" ht="16.5" thickBot="1" x14ac:dyDescent="0.3">
      <c r="A123" s="1338">
        <v>118</v>
      </c>
      <c r="B123" s="1152" t="s">
        <v>536</v>
      </c>
      <c r="C123" s="1388"/>
      <c r="D123" s="1288">
        <v>1</v>
      </c>
      <c r="E123" s="1288"/>
      <c r="F123" s="1346"/>
      <c r="G123" s="1400"/>
      <c r="H123" s="1346"/>
      <c r="I123" s="1346"/>
      <c r="J123" s="1346"/>
      <c r="K123" s="1346"/>
      <c r="L123" s="1346"/>
      <c r="M123" s="1346"/>
      <c r="N123" s="1346"/>
      <c r="O123" s="1346"/>
      <c r="P123" s="1393"/>
      <c r="Q123" s="1400"/>
      <c r="R123" s="1346"/>
      <c r="S123" s="1346"/>
      <c r="T123" s="1400"/>
      <c r="U123" s="1346"/>
      <c r="V123" s="1346"/>
      <c r="W123" s="1346"/>
      <c r="X123" s="1346"/>
      <c r="Y123" s="1346"/>
      <c r="Z123" s="1346"/>
      <c r="AA123" s="1346"/>
      <c r="AB123" s="1346"/>
      <c r="AC123" s="1392"/>
      <c r="AD123" s="1392"/>
      <c r="AE123" s="1393"/>
      <c r="AF123" s="1391"/>
      <c r="AG123" s="1346"/>
      <c r="AH123" s="1346"/>
      <c r="AI123" s="1346"/>
      <c r="AJ123" s="1346"/>
      <c r="AK123" s="1346"/>
      <c r="AL123" s="1346"/>
      <c r="AM123" s="1392"/>
      <c r="AN123" s="1392"/>
      <c r="AO123" s="1392"/>
      <c r="AP123" s="1392"/>
      <c r="AQ123" s="1392"/>
      <c r="AR123" s="1393"/>
      <c r="AS123" s="1346"/>
      <c r="AT123" s="1389"/>
      <c r="AU123" s="1346"/>
      <c r="AV123" s="1346"/>
      <c r="AW123" s="1504">
        <v>1</v>
      </c>
      <c r="AX123" s="1346"/>
      <c r="AY123" s="1346"/>
      <c r="AZ123" s="1346"/>
      <c r="BA123" s="1393"/>
      <c r="BB123" s="1346"/>
      <c r="BC123" s="1346"/>
      <c r="BD123" s="1346"/>
      <c r="BE123" s="1346"/>
      <c r="BF123" s="1346"/>
      <c r="BG123" s="1346"/>
      <c r="BH123" s="1346"/>
      <c r="BI123" s="1504">
        <v>1</v>
      </c>
      <c r="BJ123" s="1389"/>
      <c r="BK123" s="1346"/>
      <c r="BL123" s="1346"/>
      <c r="BM123" s="1346"/>
      <c r="BN123" s="1346"/>
      <c r="BO123" s="1346"/>
      <c r="BP123" s="1346"/>
      <c r="BQ123" s="1346"/>
      <c r="BR123" s="1346"/>
      <c r="BS123" s="1346"/>
      <c r="BT123" s="1393"/>
      <c r="BU123" s="1391"/>
      <c r="BV123" s="1346"/>
      <c r="BW123" s="1346"/>
      <c r="BX123" s="1346"/>
      <c r="BY123" s="1346"/>
      <c r="BZ123" s="1346"/>
      <c r="CA123" s="1346"/>
      <c r="CB123" s="1346"/>
      <c r="CC123" s="1346"/>
      <c r="CD123" s="1346"/>
      <c r="CE123" s="1346"/>
      <c r="CF123" s="1346"/>
      <c r="CG123" s="1346"/>
      <c r="CH123" s="1346"/>
      <c r="CI123" s="1346"/>
      <c r="CJ123" s="1391"/>
      <c r="CK123" s="1346"/>
      <c r="CL123" s="1346"/>
      <c r="CM123" s="1392"/>
      <c r="CN123" s="1504">
        <v>1</v>
      </c>
      <c r="CO123" s="1346"/>
      <c r="CP123" s="1346"/>
      <c r="CQ123" s="1346"/>
      <c r="CR123" s="1346"/>
      <c r="CS123" s="1346"/>
      <c r="CT123" s="1346"/>
      <c r="CU123" s="1346"/>
      <c r="CV123" s="1504"/>
      <c r="CW123" s="1346"/>
      <c r="CX123" s="1346"/>
      <c r="CY123" s="1346"/>
      <c r="CZ123" s="1346"/>
      <c r="DA123" s="1504"/>
      <c r="DB123" s="1391"/>
      <c r="DC123" s="1346"/>
      <c r="DD123" s="1346"/>
      <c r="DE123" s="1346"/>
      <c r="DF123" s="1346"/>
      <c r="DG123" s="1346"/>
      <c r="DH123" s="1346"/>
      <c r="DI123" s="1392"/>
      <c r="DJ123" s="1392"/>
      <c r="DK123" s="1392"/>
      <c r="DL123" s="1392"/>
      <c r="DM123" s="1392"/>
      <c r="DN123" s="1392"/>
      <c r="DO123" s="1393"/>
      <c r="DP123" s="1391"/>
      <c r="DQ123" s="1346"/>
      <c r="DR123" s="1346"/>
      <c r="DS123" s="1346"/>
      <c r="DT123" s="1346"/>
      <c r="DU123" s="1346"/>
      <c r="DV123" s="1346"/>
      <c r="DW123" s="1346"/>
      <c r="DX123" s="1346"/>
      <c r="DY123" s="1346"/>
      <c r="DZ123" s="1346"/>
      <c r="EA123" s="1346"/>
      <c r="EB123" s="1391"/>
      <c r="EC123" s="1389"/>
      <c r="ED123" s="1346"/>
      <c r="EE123" s="1504">
        <v>1</v>
      </c>
      <c r="EF123" s="1346"/>
      <c r="EG123" s="1346"/>
      <c r="EH123" s="1346"/>
      <c r="EI123" s="1346"/>
      <c r="EJ123" s="1346"/>
      <c r="EK123" s="1346"/>
      <c r="EL123" s="1392"/>
      <c r="EM123" s="1346"/>
      <c r="EN123" s="1346"/>
      <c r="EO123" s="1504"/>
      <c r="EP123" s="1346"/>
      <c r="EQ123" s="1346"/>
      <c r="ER123" s="1346"/>
      <c r="ES123" s="1392"/>
      <c r="ET123" s="1392"/>
      <c r="EU123" s="1392"/>
      <c r="EV123" s="1346"/>
      <c r="EW123" s="1346"/>
      <c r="EX123" s="1346"/>
      <c r="EY123" s="218">
        <f t="shared" si="17"/>
        <v>1</v>
      </c>
      <c r="EZ123" s="396">
        <f t="shared" si="18"/>
        <v>0</v>
      </c>
      <c r="FA123" s="396">
        <f t="shared" si="19"/>
        <v>0</v>
      </c>
      <c r="FB123" s="396">
        <f t="shared" si="20"/>
        <v>4</v>
      </c>
      <c r="FC123" s="396"/>
      <c r="FD123" s="396">
        <f t="shared" si="21"/>
        <v>0</v>
      </c>
      <c r="FE123" s="1291">
        <f t="shared" si="22"/>
        <v>1</v>
      </c>
      <c r="FF123" s="1347" t="str">
        <f t="shared" si="23"/>
        <v/>
      </c>
      <c r="FG123" s="1347">
        <f t="shared" si="24"/>
        <v>1</v>
      </c>
      <c r="FH123" s="1347" t="str">
        <f t="shared" si="25"/>
        <v/>
      </c>
      <c r="FI123" s="1347" t="str">
        <f t="shared" si="26"/>
        <v/>
      </c>
      <c r="FJ123" s="1347" t="str">
        <f t="shared" si="27"/>
        <v/>
      </c>
      <c r="FK123" s="1347" t="str">
        <f t="shared" si="28"/>
        <v/>
      </c>
      <c r="FL123" s="1347" t="str">
        <f t="shared" si="29"/>
        <v/>
      </c>
      <c r="FM123" s="1347" t="str">
        <f t="shared" si="30"/>
        <v/>
      </c>
      <c r="FN123" s="1347" t="str">
        <f t="shared" si="31"/>
        <v/>
      </c>
      <c r="FO123" s="1347" t="str">
        <f t="shared" si="32"/>
        <v/>
      </c>
      <c r="FP123" s="1347" t="str">
        <f t="shared" si="33"/>
        <v/>
      </c>
    </row>
    <row r="124" spans="1:172" ht="16.5" thickBot="1" x14ac:dyDescent="0.3">
      <c r="A124" s="1338">
        <v>119</v>
      </c>
      <c r="B124" s="1152" t="s">
        <v>152</v>
      </c>
      <c r="C124" s="1388"/>
      <c r="D124" s="1551">
        <v>1</v>
      </c>
      <c r="E124" s="1551"/>
      <c r="F124" s="1399"/>
      <c r="G124" s="1400"/>
      <c r="H124" s="1399"/>
      <c r="I124" s="1399"/>
      <c r="J124" s="1399"/>
      <c r="K124" s="1399"/>
      <c r="L124" s="1399"/>
      <c r="M124" s="1399"/>
      <c r="N124" s="1399"/>
      <c r="O124" s="1399"/>
      <c r="P124" s="1420"/>
      <c r="Q124" s="1400"/>
      <c r="R124" s="1399"/>
      <c r="S124" s="1399"/>
      <c r="T124" s="1400"/>
      <c r="U124" s="1399"/>
      <c r="V124" s="1399"/>
      <c r="W124" s="1399"/>
      <c r="X124" s="1399"/>
      <c r="Y124" s="1399"/>
      <c r="Z124" s="1399"/>
      <c r="AA124" s="1410">
        <v>1</v>
      </c>
      <c r="AB124" s="1399"/>
      <c r="AC124" s="1417"/>
      <c r="AD124" s="1417"/>
      <c r="AE124" s="1420"/>
      <c r="AF124" s="1391"/>
      <c r="AG124" s="1346"/>
      <c r="AH124" s="1346"/>
      <c r="AI124" s="1346"/>
      <c r="AJ124" s="1574">
        <v>1</v>
      </c>
      <c r="AK124" s="1346"/>
      <c r="AL124" s="1346"/>
      <c r="AM124" s="1392">
        <v>1</v>
      </c>
      <c r="AN124" s="1392"/>
      <c r="AO124" s="1392"/>
      <c r="AP124" s="1392"/>
      <c r="AQ124" s="1392"/>
      <c r="AR124" s="1393"/>
      <c r="AS124" s="1346"/>
      <c r="AT124" s="1346"/>
      <c r="AU124" s="1346"/>
      <c r="AV124" s="1410">
        <v>1</v>
      </c>
      <c r="AW124" s="1504">
        <v>1</v>
      </c>
      <c r="AX124" s="1346"/>
      <c r="AY124" s="1346">
        <v>1</v>
      </c>
      <c r="AZ124" s="1346"/>
      <c r="BA124" s="1393"/>
      <c r="BB124" s="1391"/>
      <c r="BC124" s="1346"/>
      <c r="BD124" s="1346"/>
      <c r="BE124" s="1346"/>
      <c r="BF124" s="1346"/>
      <c r="BG124" s="1346"/>
      <c r="BH124" s="1346"/>
      <c r="BI124" s="1504">
        <v>1</v>
      </c>
      <c r="BJ124" s="1389"/>
      <c r="BK124" s="1346"/>
      <c r="BL124" s="1346"/>
      <c r="BM124" s="1346"/>
      <c r="BN124" s="1346"/>
      <c r="BO124" s="1346"/>
      <c r="BP124" s="1346"/>
      <c r="BQ124" s="1346"/>
      <c r="BR124" s="1346"/>
      <c r="BS124" s="1346"/>
      <c r="BT124" s="1393"/>
      <c r="BU124" s="1391"/>
      <c r="BV124" s="1346"/>
      <c r="BW124" s="1346"/>
      <c r="BX124" s="1390">
        <v>1</v>
      </c>
      <c r="BY124" s="1346"/>
      <c r="BZ124" s="1346"/>
      <c r="CA124" s="1346">
        <v>1</v>
      </c>
      <c r="CB124" s="1346"/>
      <c r="CC124" s="1346"/>
      <c r="CD124" s="1346">
        <v>1</v>
      </c>
      <c r="CE124" s="1346"/>
      <c r="CF124" s="1346"/>
      <c r="CG124" s="1390">
        <v>1</v>
      </c>
      <c r="CH124" s="1346"/>
      <c r="CI124" s="1346"/>
      <c r="CJ124" s="1391">
        <v>1</v>
      </c>
      <c r="CK124" s="1346"/>
      <c r="CL124" s="1399"/>
      <c r="CM124" s="1417"/>
      <c r="CN124" s="1504">
        <v>1</v>
      </c>
      <c r="CO124" s="1399"/>
      <c r="CP124" s="1399"/>
      <c r="CQ124" s="1399"/>
      <c r="CR124" s="1399"/>
      <c r="CS124" s="1399"/>
      <c r="CT124" s="1399">
        <v>1</v>
      </c>
      <c r="CU124" s="1399"/>
      <c r="CV124" s="1504"/>
      <c r="CW124" s="1399"/>
      <c r="CX124" s="1399"/>
      <c r="CY124" s="1399"/>
      <c r="CZ124" s="1399"/>
      <c r="DA124" s="1504"/>
      <c r="DB124" s="1431"/>
      <c r="DC124" s="1399"/>
      <c r="DD124" s="1399"/>
      <c r="DE124" s="1399"/>
      <c r="DF124" s="1399"/>
      <c r="DG124" s="1399"/>
      <c r="DH124" s="1390">
        <v>1</v>
      </c>
      <c r="DI124" s="1417"/>
      <c r="DJ124" s="1417"/>
      <c r="DK124" s="1390">
        <v>1</v>
      </c>
      <c r="DL124" s="1417"/>
      <c r="DM124" s="1417"/>
      <c r="DN124" s="1417"/>
      <c r="DO124" s="1420"/>
      <c r="DP124" s="1431"/>
      <c r="DQ124" s="1399"/>
      <c r="DR124" s="1399"/>
      <c r="DS124" s="1399"/>
      <c r="DT124" s="1410">
        <v>1</v>
      </c>
      <c r="DU124" s="1399"/>
      <c r="DV124" s="1399"/>
      <c r="DW124" s="1399"/>
      <c r="DX124" s="1399"/>
      <c r="DY124" s="1399"/>
      <c r="DZ124" s="1399"/>
      <c r="EA124" s="1399"/>
      <c r="EB124" s="1431">
        <v>1</v>
      </c>
      <c r="EC124" s="1430"/>
      <c r="ED124" s="1399"/>
      <c r="EE124" s="1504">
        <v>1</v>
      </c>
      <c r="EF124" s="1399"/>
      <c r="EG124" s="1346"/>
      <c r="EH124" s="1390">
        <v>1</v>
      </c>
      <c r="EI124" s="1399"/>
      <c r="EJ124" s="1399"/>
      <c r="EK124" s="1417"/>
      <c r="EL124" s="1417"/>
      <c r="EM124" s="1399"/>
      <c r="EN124" s="1399"/>
      <c r="EO124" s="1504"/>
      <c r="EP124" s="1399"/>
      <c r="EQ124" s="1399"/>
      <c r="ER124" s="1399"/>
      <c r="ES124" s="1417"/>
      <c r="ET124" s="1417"/>
      <c r="EU124" s="1417"/>
      <c r="EV124" s="1346"/>
      <c r="EW124" s="1346"/>
      <c r="EX124" s="1346"/>
      <c r="EY124" s="218">
        <f t="shared" si="17"/>
        <v>17</v>
      </c>
      <c r="EZ124" s="396">
        <f t="shared" si="18"/>
        <v>0</v>
      </c>
      <c r="FA124" s="396">
        <f t="shared" si="19"/>
        <v>0</v>
      </c>
      <c r="FB124" s="396">
        <f t="shared" si="20"/>
        <v>4</v>
      </c>
      <c r="FC124" s="396"/>
      <c r="FD124" s="396">
        <f t="shared" si="21"/>
        <v>0</v>
      </c>
      <c r="FE124" s="1291">
        <f t="shared" si="22"/>
        <v>17</v>
      </c>
      <c r="FF124" s="1347" t="str">
        <f t="shared" si="23"/>
        <v/>
      </c>
      <c r="FG124" s="1347" t="str">
        <f t="shared" si="24"/>
        <v/>
      </c>
      <c r="FH124" s="1347" t="str">
        <f t="shared" si="25"/>
        <v/>
      </c>
      <c r="FI124" s="1347">
        <f t="shared" si="26"/>
        <v>1</v>
      </c>
      <c r="FJ124" s="1347" t="str">
        <f t="shared" si="27"/>
        <v/>
      </c>
      <c r="FK124" s="1347" t="str">
        <f t="shared" si="28"/>
        <v/>
      </c>
      <c r="FL124" s="1347" t="str">
        <f t="shared" si="29"/>
        <v/>
      </c>
      <c r="FM124" s="1347" t="str">
        <f t="shared" si="30"/>
        <v/>
      </c>
      <c r="FN124" s="1347" t="str">
        <f t="shared" si="31"/>
        <v/>
      </c>
      <c r="FO124" s="1347" t="str">
        <f t="shared" si="32"/>
        <v/>
      </c>
      <c r="FP124" s="1347" t="str">
        <f t="shared" si="33"/>
        <v/>
      </c>
    </row>
    <row r="125" spans="1:172" ht="16.5" thickBot="1" x14ac:dyDescent="0.3">
      <c r="A125" s="1338">
        <v>120</v>
      </c>
      <c r="B125" s="1501" t="s">
        <v>1609</v>
      </c>
      <c r="C125" s="1388"/>
      <c r="D125" s="1551"/>
      <c r="E125" s="1551"/>
      <c r="F125" s="1399"/>
      <c r="G125" s="1400"/>
      <c r="H125" s="1399"/>
      <c r="I125" s="1399"/>
      <c r="J125" s="1399"/>
      <c r="K125" s="1399"/>
      <c r="L125" s="1399"/>
      <c r="M125" s="1399"/>
      <c r="N125" s="1399"/>
      <c r="O125" s="1399"/>
      <c r="P125" s="1420"/>
      <c r="Q125" s="1400"/>
      <c r="R125" s="1399"/>
      <c r="S125" s="1399"/>
      <c r="T125" s="1400">
        <v>1</v>
      </c>
      <c r="U125" s="1399"/>
      <c r="V125" s="1399">
        <v>1</v>
      </c>
      <c r="W125" s="1399"/>
      <c r="X125" s="1399"/>
      <c r="Y125" s="1399">
        <v>1</v>
      </c>
      <c r="Z125" s="1399"/>
      <c r="AA125" s="1399"/>
      <c r="AB125" s="1399"/>
      <c r="AC125" s="1417"/>
      <c r="AD125" s="1417"/>
      <c r="AE125" s="1420"/>
      <c r="AF125" s="1431"/>
      <c r="AG125" s="1399"/>
      <c r="AH125" s="1399"/>
      <c r="AI125" s="1399"/>
      <c r="AJ125" s="1399"/>
      <c r="AK125" s="1399">
        <v>1</v>
      </c>
      <c r="AL125" s="1399"/>
      <c r="AM125" s="1417"/>
      <c r="AN125" s="1417"/>
      <c r="AO125" s="1417">
        <v>1</v>
      </c>
      <c r="AP125" s="1417"/>
      <c r="AQ125" s="1417"/>
      <c r="AR125" s="1420"/>
      <c r="AS125" s="1399"/>
      <c r="AT125" s="1430"/>
      <c r="AU125" s="1399"/>
      <c r="AV125" s="1399"/>
      <c r="AW125" s="1504">
        <v>1</v>
      </c>
      <c r="AX125" s="1399"/>
      <c r="AY125" s="1399"/>
      <c r="AZ125" s="1399"/>
      <c r="BA125" s="1420"/>
      <c r="BB125" s="1399">
        <v>1</v>
      </c>
      <c r="BC125" s="1399"/>
      <c r="BD125" s="1399"/>
      <c r="BE125" s="1399"/>
      <c r="BF125" s="1399"/>
      <c r="BG125" s="1399"/>
      <c r="BH125" s="1399"/>
      <c r="BI125" s="1504">
        <v>1</v>
      </c>
      <c r="BJ125" s="1430"/>
      <c r="BK125" s="1399"/>
      <c r="BL125" s="1399">
        <v>1</v>
      </c>
      <c r="BM125" s="1399"/>
      <c r="BN125" s="1399"/>
      <c r="BO125" s="1399"/>
      <c r="BP125" s="1399"/>
      <c r="BQ125" s="1399"/>
      <c r="BR125" s="1399"/>
      <c r="BS125" s="1399"/>
      <c r="BT125" s="1420"/>
      <c r="BU125" s="1431"/>
      <c r="BV125" s="1399"/>
      <c r="BW125" s="1399"/>
      <c r="BX125" s="1399"/>
      <c r="BY125" s="1399"/>
      <c r="BZ125" s="1399"/>
      <c r="CA125" s="1399"/>
      <c r="CB125" s="1399"/>
      <c r="CC125" s="1399"/>
      <c r="CD125" s="1399"/>
      <c r="CE125" s="1399"/>
      <c r="CF125" s="1399"/>
      <c r="CG125" s="1399"/>
      <c r="CH125" s="1399"/>
      <c r="CI125" s="1399">
        <v>1</v>
      </c>
      <c r="CJ125" s="1431"/>
      <c r="CK125" s="1399"/>
      <c r="CL125" s="1399">
        <v>1</v>
      </c>
      <c r="CM125" s="1417"/>
      <c r="CN125" s="1504">
        <v>1</v>
      </c>
      <c r="CO125" s="1399"/>
      <c r="CP125" s="1399"/>
      <c r="CQ125" s="1399"/>
      <c r="CR125" s="1399"/>
      <c r="CS125" s="1399"/>
      <c r="CT125" s="1399"/>
      <c r="CU125" s="1399"/>
      <c r="CV125" s="1504">
        <v>1</v>
      </c>
      <c r="CW125" s="1399">
        <v>1</v>
      </c>
      <c r="CX125" s="1399"/>
      <c r="CY125" s="1399"/>
      <c r="CZ125" s="1399"/>
      <c r="DA125" s="1504"/>
      <c r="DB125" s="1431"/>
      <c r="DC125" s="1399"/>
      <c r="DD125" s="1399">
        <v>1</v>
      </c>
      <c r="DE125" s="1399"/>
      <c r="DF125" s="1399"/>
      <c r="DG125" s="1399"/>
      <c r="DH125" s="1399"/>
      <c r="DI125" s="1417"/>
      <c r="DJ125" s="1417"/>
      <c r="DK125" s="1417"/>
      <c r="DL125" s="1417">
        <v>1</v>
      </c>
      <c r="DM125" s="1417"/>
      <c r="DN125" s="1417"/>
      <c r="DO125" s="1420"/>
      <c r="DP125" s="1431"/>
      <c r="DQ125" s="1399"/>
      <c r="DR125" s="1399"/>
      <c r="DS125" s="1399"/>
      <c r="DT125" s="1399"/>
      <c r="DU125" s="1399"/>
      <c r="DV125" s="1399"/>
      <c r="DW125" s="1399">
        <v>1</v>
      </c>
      <c r="DX125" s="1399"/>
      <c r="DY125" s="1399"/>
      <c r="DZ125" s="1399"/>
      <c r="EA125" s="1399">
        <v>1</v>
      </c>
      <c r="EB125" s="1431"/>
      <c r="EC125" s="1430"/>
      <c r="ED125" s="1399">
        <v>1</v>
      </c>
      <c r="EE125" s="1504"/>
      <c r="EF125" s="1399"/>
      <c r="EG125" s="1346">
        <v>1</v>
      </c>
      <c r="EH125" s="1399"/>
      <c r="EI125" s="1346"/>
      <c r="EJ125" s="1346"/>
      <c r="EK125" s="1346"/>
      <c r="EL125" s="1392"/>
      <c r="EM125" s="1346">
        <v>1</v>
      </c>
      <c r="EN125" s="1399"/>
      <c r="EO125" s="1504"/>
      <c r="EP125" s="1399"/>
      <c r="EQ125" s="1399">
        <v>1</v>
      </c>
      <c r="ER125" s="1346"/>
      <c r="ES125" s="1392"/>
      <c r="ET125" s="1392"/>
      <c r="EU125" s="1392"/>
      <c r="EV125" s="1346"/>
      <c r="EW125" s="1346"/>
      <c r="EX125" s="1346"/>
      <c r="EY125" s="218">
        <f t="shared" si="17"/>
        <v>1</v>
      </c>
      <c r="EZ125" s="396">
        <f t="shared" si="18"/>
        <v>6</v>
      </c>
      <c r="FA125" s="396">
        <f t="shared" si="19"/>
        <v>10</v>
      </c>
      <c r="FB125" s="396">
        <f t="shared" si="20"/>
        <v>5</v>
      </c>
      <c r="FC125" s="396"/>
      <c r="FD125" s="396">
        <f t="shared" si="21"/>
        <v>0</v>
      </c>
      <c r="FE125" s="1291">
        <f t="shared" si="22"/>
        <v>17</v>
      </c>
      <c r="FF125" s="1347" t="str">
        <f t="shared" si="23"/>
        <v/>
      </c>
      <c r="FG125" s="1347" t="str">
        <f t="shared" si="24"/>
        <v/>
      </c>
      <c r="FH125" s="1347" t="str">
        <f t="shared" si="25"/>
        <v/>
      </c>
      <c r="FI125" s="1347">
        <f t="shared" si="26"/>
        <v>1</v>
      </c>
      <c r="FJ125" s="1347" t="str">
        <f t="shared" si="27"/>
        <v/>
      </c>
      <c r="FK125" s="1347" t="str">
        <f t="shared" si="28"/>
        <v/>
      </c>
      <c r="FL125" s="1347" t="str">
        <f t="shared" si="29"/>
        <v/>
      </c>
      <c r="FM125" s="1347" t="str">
        <f t="shared" si="30"/>
        <v/>
      </c>
      <c r="FN125" s="1347" t="str">
        <f t="shared" si="31"/>
        <v/>
      </c>
      <c r="FO125" s="1347" t="str">
        <f t="shared" si="32"/>
        <v/>
      </c>
      <c r="FP125" s="1347" t="str">
        <f t="shared" si="33"/>
        <v/>
      </c>
    </row>
    <row r="126" spans="1:172" ht="16.5" thickBot="1" x14ac:dyDescent="0.3">
      <c r="A126" s="1338">
        <v>121</v>
      </c>
      <c r="B126" s="1152" t="s">
        <v>1606</v>
      </c>
      <c r="C126" s="1388"/>
      <c r="D126" s="1551"/>
      <c r="E126" s="1551"/>
      <c r="F126" s="1399"/>
      <c r="G126" s="1400"/>
      <c r="H126" s="1399"/>
      <c r="I126" s="1399"/>
      <c r="J126" s="1390">
        <v>1</v>
      </c>
      <c r="K126" s="1399"/>
      <c r="L126" s="1399"/>
      <c r="M126" s="1399">
        <v>1</v>
      </c>
      <c r="N126" s="1399"/>
      <c r="O126" s="1399"/>
      <c r="P126" s="1420"/>
      <c r="Q126" s="1400"/>
      <c r="R126" s="1399"/>
      <c r="S126" s="1399"/>
      <c r="T126" s="1400"/>
      <c r="U126" s="1399"/>
      <c r="V126" s="1399"/>
      <c r="W126" s="1399"/>
      <c r="X126" s="1399"/>
      <c r="Y126" s="1399"/>
      <c r="Z126" s="1399"/>
      <c r="AA126" s="1399"/>
      <c r="AB126" s="1399"/>
      <c r="AC126" s="1417"/>
      <c r="AD126" s="1417"/>
      <c r="AE126" s="1420"/>
      <c r="AF126" s="1391"/>
      <c r="AG126" s="1346"/>
      <c r="AH126" s="1346"/>
      <c r="AI126" s="1346"/>
      <c r="AJ126" s="1346"/>
      <c r="AK126" s="1346"/>
      <c r="AL126" s="1346"/>
      <c r="AM126" s="1392"/>
      <c r="AN126" s="1392"/>
      <c r="AO126" s="1392"/>
      <c r="AP126" s="1392"/>
      <c r="AQ126" s="1392"/>
      <c r="AR126" s="1393"/>
      <c r="AS126" s="1346"/>
      <c r="AT126" s="1389"/>
      <c r="AU126" s="1346"/>
      <c r="AV126" s="1346"/>
      <c r="AW126" s="1504">
        <v>1</v>
      </c>
      <c r="AX126" s="1346"/>
      <c r="AY126" s="1346"/>
      <c r="AZ126" s="1346"/>
      <c r="BA126" s="1393"/>
      <c r="BB126" s="1346"/>
      <c r="BC126" s="1346"/>
      <c r="BD126" s="1346"/>
      <c r="BE126" s="1346"/>
      <c r="BF126" s="1346"/>
      <c r="BG126" s="1346"/>
      <c r="BH126" s="1346"/>
      <c r="BI126" s="1504"/>
      <c r="BJ126" s="1389"/>
      <c r="BK126" s="1346"/>
      <c r="BL126" s="1346"/>
      <c r="BM126" s="1346"/>
      <c r="BN126" s="1346"/>
      <c r="BO126" s="1346"/>
      <c r="BP126" s="1346"/>
      <c r="BQ126" s="1346"/>
      <c r="BR126" s="1346"/>
      <c r="BS126" s="1346"/>
      <c r="BT126" s="1393"/>
      <c r="BU126" s="1391"/>
      <c r="BV126" s="1346"/>
      <c r="BW126" s="1346"/>
      <c r="BX126" s="1346"/>
      <c r="BY126" s="1346"/>
      <c r="BZ126" s="1346"/>
      <c r="CA126" s="1346"/>
      <c r="CB126" s="1346"/>
      <c r="CC126" s="1346"/>
      <c r="CD126" s="1346"/>
      <c r="CE126" s="1346"/>
      <c r="CF126" s="1346"/>
      <c r="CG126" s="1346"/>
      <c r="CH126" s="1346"/>
      <c r="CI126" s="1346"/>
      <c r="CJ126" s="1391"/>
      <c r="CK126" s="1399"/>
      <c r="CL126" s="1399"/>
      <c r="CM126" s="1417"/>
      <c r="CN126" s="1504"/>
      <c r="CO126" s="1399"/>
      <c r="CP126" s="1399"/>
      <c r="CQ126" s="1399"/>
      <c r="CR126" s="1399"/>
      <c r="CS126" s="1399"/>
      <c r="CT126" s="1399"/>
      <c r="CU126" s="1399"/>
      <c r="CV126" s="1504"/>
      <c r="CW126" s="1399"/>
      <c r="CX126" s="1399"/>
      <c r="CY126" s="1399"/>
      <c r="CZ126" s="1399"/>
      <c r="DA126" s="1504"/>
      <c r="DB126" s="1431"/>
      <c r="DC126" s="1399"/>
      <c r="DD126" s="1399"/>
      <c r="DE126" s="1399"/>
      <c r="DF126" s="1399"/>
      <c r="DG126" s="1346"/>
      <c r="DH126" s="1399"/>
      <c r="DI126" s="1417"/>
      <c r="DJ126" s="1417"/>
      <c r="DK126" s="1417"/>
      <c r="DL126" s="1417"/>
      <c r="DM126" s="1417"/>
      <c r="DN126" s="1417"/>
      <c r="DO126" s="1392"/>
      <c r="DP126" s="1431"/>
      <c r="DQ126" s="1399"/>
      <c r="DR126" s="1399"/>
      <c r="DS126" s="1399"/>
      <c r="DT126" s="1399"/>
      <c r="DU126" s="1399"/>
      <c r="DV126" s="1399"/>
      <c r="DW126" s="1399"/>
      <c r="DX126" s="1399"/>
      <c r="DY126" s="1399"/>
      <c r="DZ126" s="1399"/>
      <c r="EA126" s="1399"/>
      <c r="EB126" s="1431"/>
      <c r="EC126" s="1430"/>
      <c r="ED126" s="1399"/>
      <c r="EE126" s="1504"/>
      <c r="EF126" s="1399"/>
      <c r="EG126" s="1346"/>
      <c r="EH126" s="1399"/>
      <c r="EI126" s="1399"/>
      <c r="EJ126" s="1399"/>
      <c r="EK126" s="1417"/>
      <c r="EL126" s="1417"/>
      <c r="EM126" s="1399"/>
      <c r="EN126" s="1399"/>
      <c r="EO126" s="1504"/>
      <c r="EP126" s="1399"/>
      <c r="EQ126" s="1399"/>
      <c r="ER126" s="1399"/>
      <c r="ES126" s="1417"/>
      <c r="ET126" s="1417"/>
      <c r="EU126" s="1417"/>
      <c r="EV126" s="1346"/>
      <c r="EW126" s="1346"/>
      <c r="EX126" s="1346"/>
      <c r="EY126" s="218">
        <f t="shared" si="17"/>
        <v>0</v>
      </c>
      <c r="EZ126" s="396">
        <f t="shared" si="18"/>
        <v>0</v>
      </c>
      <c r="FA126" s="396">
        <f t="shared" si="19"/>
        <v>2</v>
      </c>
      <c r="FB126" s="396">
        <f t="shared" si="20"/>
        <v>1</v>
      </c>
      <c r="FC126" s="396"/>
      <c r="FD126" s="396">
        <f t="shared" si="21"/>
        <v>0</v>
      </c>
      <c r="FE126" s="1291">
        <f t="shared" si="22"/>
        <v>2</v>
      </c>
      <c r="FF126" s="1347" t="str">
        <f t="shared" si="23"/>
        <v/>
      </c>
      <c r="FG126" s="1347">
        <f t="shared" si="24"/>
        <v>1</v>
      </c>
      <c r="FH126" s="1347" t="str">
        <f t="shared" si="25"/>
        <v/>
      </c>
      <c r="FI126" s="1347" t="str">
        <f t="shared" si="26"/>
        <v/>
      </c>
      <c r="FJ126" s="1347" t="str">
        <f t="shared" si="27"/>
        <v/>
      </c>
      <c r="FK126" s="1347" t="str">
        <f t="shared" si="28"/>
        <v/>
      </c>
      <c r="FL126" s="1347" t="str">
        <f t="shared" si="29"/>
        <v/>
      </c>
      <c r="FM126" s="1347" t="str">
        <f t="shared" si="30"/>
        <v/>
      </c>
      <c r="FN126" s="1347" t="str">
        <f t="shared" si="31"/>
        <v/>
      </c>
      <c r="FO126" s="1347" t="str">
        <f t="shared" si="32"/>
        <v/>
      </c>
      <c r="FP126" s="1347" t="str">
        <f t="shared" si="33"/>
        <v/>
      </c>
    </row>
    <row r="127" spans="1:172" ht="16.5" thickBot="1" x14ac:dyDescent="0.3">
      <c r="A127" s="1338">
        <v>122</v>
      </c>
      <c r="B127" s="1501" t="s">
        <v>1771</v>
      </c>
      <c r="C127" s="1438"/>
      <c r="D127" s="1551">
        <v>1</v>
      </c>
      <c r="E127" s="1551"/>
      <c r="F127" s="1399"/>
      <c r="G127" s="1400"/>
      <c r="H127" s="1399"/>
      <c r="I127" s="1399"/>
      <c r="J127" s="1399"/>
      <c r="K127" s="1399"/>
      <c r="L127" s="1399"/>
      <c r="M127" s="1399"/>
      <c r="N127" s="1399">
        <v>1</v>
      </c>
      <c r="O127" s="1399"/>
      <c r="P127" s="1420"/>
      <c r="Q127" s="1400"/>
      <c r="R127" s="1399"/>
      <c r="S127" s="1399"/>
      <c r="T127" s="1400"/>
      <c r="U127" s="1399">
        <v>1</v>
      </c>
      <c r="V127" s="1399"/>
      <c r="W127" s="1399"/>
      <c r="X127" s="1399"/>
      <c r="Y127" s="1399"/>
      <c r="Z127" s="1399"/>
      <c r="AA127" s="1390">
        <v>1</v>
      </c>
      <c r="AB127" s="1399"/>
      <c r="AC127" s="1417"/>
      <c r="AD127" s="1417"/>
      <c r="AE127" s="1420"/>
      <c r="AF127" s="1431"/>
      <c r="AG127" s="1399">
        <v>1</v>
      </c>
      <c r="AH127" s="1346"/>
      <c r="AI127" s="1399"/>
      <c r="AJ127" s="1390">
        <v>1</v>
      </c>
      <c r="AK127" s="1399"/>
      <c r="AL127" s="1399"/>
      <c r="AM127" s="1417"/>
      <c r="AN127" s="1417"/>
      <c r="AO127" s="1417"/>
      <c r="AP127" s="1417"/>
      <c r="AQ127" s="1417"/>
      <c r="AR127" s="1420"/>
      <c r="AS127" s="1399"/>
      <c r="AT127" s="1430"/>
      <c r="AU127" s="1399"/>
      <c r="AV127" s="1390">
        <v>1</v>
      </c>
      <c r="AW127" s="1506"/>
      <c r="AX127" s="1399"/>
      <c r="AY127" s="1399">
        <v>1</v>
      </c>
      <c r="AZ127" s="1399"/>
      <c r="BA127" s="1420"/>
      <c r="BB127" s="1399"/>
      <c r="BC127" s="1346"/>
      <c r="BD127" s="1399"/>
      <c r="BE127" s="1399"/>
      <c r="BF127" s="1399"/>
      <c r="BG127" s="1399"/>
      <c r="BH127" s="1399"/>
      <c r="BI127" s="1506">
        <v>1</v>
      </c>
      <c r="BJ127" s="1430"/>
      <c r="BK127" s="1399"/>
      <c r="BL127" s="1399">
        <v>1</v>
      </c>
      <c r="BM127" s="1399"/>
      <c r="BN127" s="1399"/>
      <c r="BO127" s="1390">
        <v>1</v>
      </c>
      <c r="BP127" s="1399"/>
      <c r="BQ127" s="1399"/>
      <c r="BR127" s="1399"/>
      <c r="BS127" s="1399"/>
      <c r="BT127" s="1420"/>
      <c r="BU127" s="1431"/>
      <c r="BV127" s="1399"/>
      <c r="BW127" s="1399"/>
      <c r="BX127" s="1390">
        <v>1</v>
      </c>
      <c r="BY127" s="1399"/>
      <c r="BZ127" s="1399"/>
      <c r="CA127" s="1399">
        <v>1</v>
      </c>
      <c r="CB127" s="1399"/>
      <c r="CC127" s="1399"/>
      <c r="CD127" s="1346">
        <v>1</v>
      </c>
      <c r="CE127" s="1399"/>
      <c r="CF127" s="1399"/>
      <c r="CG127" s="1346"/>
      <c r="CH127" s="1399"/>
      <c r="CI127" s="1399"/>
      <c r="CJ127" s="1431"/>
      <c r="CK127" s="1346"/>
      <c r="CL127" s="1399"/>
      <c r="CM127" s="1417">
        <v>1</v>
      </c>
      <c r="CN127" s="1506">
        <v>1</v>
      </c>
      <c r="CO127" s="1399"/>
      <c r="CP127" s="1399"/>
      <c r="CQ127" s="1399"/>
      <c r="CR127" s="1399"/>
      <c r="CS127" s="1399"/>
      <c r="CT127" s="1399">
        <v>1</v>
      </c>
      <c r="CU127" s="1399"/>
      <c r="CV127" s="1506"/>
      <c r="CW127" s="1399"/>
      <c r="CX127" s="1399">
        <v>1</v>
      </c>
      <c r="CY127" s="1399"/>
      <c r="CZ127" s="1399"/>
      <c r="DA127" s="1506"/>
      <c r="DB127" s="1391"/>
      <c r="DC127" s="1399"/>
      <c r="DD127" s="1399"/>
      <c r="DE127" s="1399">
        <v>1</v>
      </c>
      <c r="DF127" s="1399"/>
      <c r="DG127" s="1417"/>
      <c r="DH127" s="1390">
        <v>1</v>
      </c>
      <c r="DI127" s="1417"/>
      <c r="DJ127" s="1417"/>
      <c r="DK127" s="1417">
        <v>1</v>
      </c>
      <c r="DL127" s="1417"/>
      <c r="DM127" s="1417"/>
      <c r="DN127" s="1417"/>
      <c r="DO127" s="1417"/>
      <c r="DP127" s="1431"/>
      <c r="DQ127" s="1399"/>
      <c r="DR127" s="1399"/>
      <c r="DS127" s="1399"/>
      <c r="DT127" s="1399"/>
      <c r="DU127" s="1399"/>
      <c r="DV127" s="1399"/>
      <c r="DW127" s="1399"/>
      <c r="DX127" s="1399"/>
      <c r="DY127" s="1399">
        <v>1</v>
      </c>
      <c r="DZ127" s="1399"/>
      <c r="EA127" s="1399"/>
      <c r="EB127" s="1431"/>
      <c r="EC127" s="1430"/>
      <c r="ED127" s="1399"/>
      <c r="EE127" s="1504">
        <v>1</v>
      </c>
      <c r="EF127" s="1346"/>
      <c r="EG127" s="1346"/>
      <c r="EH127" s="1399"/>
      <c r="EI127" s="1399"/>
      <c r="EJ127" s="1399"/>
      <c r="EK127" s="1417"/>
      <c r="EL127" s="1417"/>
      <c r="EM127" s="1399"/>
      <c r="EN127" s="1399"/>
      <c r="EO127" s="1504"/>
      <c r="EP127" s="1346"/>
      <c r="EQ127" s="1399"/>
      <c r="ER127" s="1399"/>
      <c r="ES127" s="1417"/>
      <c r="ET127" s="1417"/>
      <c r="EU127" s="1417"/>
      <c r="EV127" s="1399"/>
      <c r="EW127" s="1399"/>
      <c r="EX127" s="1399"/>
      <c r="EY127" s="218">
        <f t="shared" si="17"/>
        <v>20</v>
      </c>
      <c r="EZ127" s="396">
        <f t="shared" si="18"/>
        <v>0</v>
      </c>
      <c r="FA127" s="396">
        <f t="shared" si="19"/>
        <v>0</v>
      </c>
      <c r="FB127" s="396">
        <f t="shared" si="20"/>
        <v>3</v>
      </c>
      <c r="FC127" s="396"/>
      <c r="FD127" s="396">
        <f t="shared" si="21"/>
        <v>0</v>
      </c>
      <c r="FE127" s="1291">
        <f t="shared" si="22"/>
        <v>20</v>
      </c>
      <c r="FF127" s="1347" t="str">
        <f t="shared" si="23"/>
        <v/>
      </c>
      <c r="FG127" s="1347" t="str">
        <f t="shared" si="24"/>
        <v/>
      </c>
      <c r="FH127" s="1347" t="str">
        <f t="shared" si="25"/>
        <v/>
      </c>
      <c r="FI127" s="1347">
        <f t="shared" si="26"/>
        <v>1</v>
      </c>
      <c r="FJ127" s="1347" t="str">
        <f t="shared" si="27"/>
        <v/>
      </c>
      <c r="FK127" s="1347" t="str">
        <f t="shared" si="28"/>
        <v/>
      </c>
      <c r="FL127" s="1347" t="str">
        <f t="shared" si="29"/>
        <v/>
      </c>
      <c r="FM127" s="1347" t="str">
        <f t="shared" si="30"/>
        <v/>
      </c>
      <c r="FN127" s="1347" t="str">
        <f t="shared" si="31"/>
        <v/>
      </c>
      <c r="FO127" s="1347" t="str">
        <f t="shared" si="32"/>
        <v/>
      </c>
      <c r="FP127" s="1347" t="str">
        <f t="shared" si="33"/>
        <v/>
      </c>
    </row>
    <row r="128" spans="1:172" ht="16.5" thickBot="1" x14ac:dyDescent="0.3">
      <c r="A128" s="1338">
        <v>123</v>
      </c>
      <c r="B128" s="1341" t="s">
        <v>1930</v>
      </c>
      <c r="C128" s="1438"/>
      <c r="D128" s="1551"/>
      <c r="E128" s="1551"/>
      <c r="F128" s="1399"/>
      <c r="G128" s="1400"/>
      <c r="H128" s="1399"/>
      <c r="I128" s="1399"/>
      <c r="J128" s="1399"/>
      <c r="K128" s="1399"/>
      <c r="L128" s="1399"/>
      <c r="M128" s="1399"/>
      <c r="N128" s="1399">
        <v>1</v>
      </c>
      <c r="O128" s="1399"/>
      <c r="P128" s="1420"/>
      <c r="Q128" s="1400"/>
      <c r="R128" s="1399"/>
      <c r="S128" s="1399"/>
      <c r="T128" s="1400"/>
      <c r="U128" s="1399">
        <v>1</v>
      </c>
      <c r="V128" s="1399"/>
      <c r="W128" s="1399"/>
      <c r="X128" s="1399">
        <v>1</v>
      </c>
      <c r="Y128" s="1399"/>
      <c r="Z128" s="1399"/>
      <c r="AA128" s="1399">
        <v>1</v>
      </c>
      <c r="AB128" s="1399"/>
      <c r="AC128" s="1417"/>
      <c r="AD128" s="1417"/>
      <c r="AE128" s="1420"/>
      <c r="AF128" s="1431"/>
      <c r="AG128" s="1399"/>
      <c r="AH128" s="1399"/>
      <c r="AI128" s="1399"/>
      <c r="AJ128" s="1399">
        <v>1</v>
      </c>
      <c r="AK128" s="1399"/>
      <c r="AL128" s="1399"/>
      <c r="AM128" s="1417">
        <v>1</v>
      </c>
      <c r="AN128" s="1417"/>
      <c r="AO128" s="1417"/>
      <c r="AP128" s="1417">
        <v>1</v>
      </c>
      <c r="AQ128" s="1417"/>
      <c r="AR128" s="1420"/>
      <c r="AS128" s="1399"/>
      <c r="AT128" s="1430"/>
      <c r="AU128" s="1399"/>
      <c r="AV128" s="1399">
        <v>1</v>
      </c>
      <c r="AW128" s="1506">
        <v>1</v>
      </c>
      <c r="AX128" s="1399"/>
      <c r="AY128" s="1399">
        <v>1</v>
      </c>
      <c r="AZ128" s="1399"/>
      <c r="BA128" s="1420"/>
      <c r="BB128" s="1399"/>
      <c r="BC128" s="1399">
        <v>1</v>
      </c>
      <c r="BD128" s="1399"/>
      <c r="BE128" s="1399"/>
      <c r="BF128" s="1399"/>
      <c r="BG128" s="1399"/>
      <c r="BH128" s="1399"/>
      <c r="BI128" s="1506">
        <v>1</v>
      </c>
      <c r="BJ128" s="1430"/>
      <c r="BK128" s="1399"/>
      <c r="BL128" s="1399"/>
      <c r="BM128" s="1399"/>
      <c r="BN128" s="1399"/>
      <c r="BO128" s="1399">
        <v>1</v>
      </c>
      <c r="BP128" s="1399"/>
      <c r="BQ128" s="1399"/>
      <c r="BR128" s="1399"/>
      <c r="BS128" s="1399"/>
      <c r="BT128" s="1420"/>
      <c r="BU128" s="1431"/>
      <c r="BV128" s="1399"/>
      <c r="BW128" s="1399"/>
      <c r="BX128" s="1399">
        <v>1</v>
      </c>
      <c r="BY128" s="1399"/>
      <c r="BZ128" s="1399"/>
      <c r="CA128" s="1399">
        <v>1</v>
      </c>
      <c r="CB128" s="1399"/>
      <c r="CC128" s="1399"/>
      <c r="CD128" s="1399">
        <v>1</v>
      </c>
      <c r="CE128" s="1399"/>
      <c r="CF128" s="1399"/>
      <c r="CG128" s="1399">
        <v>1</v>
      </c>
      <c r="CH128" s="1399"/>
      <c r="CI128" s="1399"/>
      <c r="CJ128" s="1431">
        <v>1</v>
      </c>
      <c r="CK128" s="1399"/>
      <c r="CL128" s="1399"/>
      <c r="CM128" s="1417">
        <v>1</v>
      </c>
      <c r="CN128" s="1506">
        <v>1</v>
      </c>
      <c r="CO128" s="1399"/>
      <c r="CP128" s="1399"/>
      <c r="CQ128" s="1399"/>
      <c r="CR128" s="1399"/>
      <c r="CS128" s="1399"/>
      <c r="CT128" s="1399">
        <v>1</v>
      </c>
      <c r="CU128" s="1399"/>
      <c r="CV128" s="1506"/>
      <c r="CW128" s="1399"/>
      <c r="CX128" s="1399">
        <v>1</v>
      </c>
      <c r="CY128" s="1399"/>
      <c r="CZ128" s="1399"/>
      <c r="DA128" s="1506"/>
      <c r="DB128" s="1431"/>
      <c r="DC128" s="1399"/>
      <c r="DD128" s="1399"/>
      <c r="DE128" s="1399">
        <v>1</v>
      </c>
      <c r="DF128" s="1399"/>
      <c r="DG128" s="1417"/>
      <c r="DH128" s="1399">
        <v>1</v>
      </c>
      <c r="DI128" s="1417"/>
      <c r="DJ128" s="1417"/>
      <c r="DK128" s="1417">
        <v>1</v>
      </c>
      <c r="DL128" s="1417"/>
      <c r="DM128" s="1417"/>
      <c r="DN128" s="1417"/>
      <c r="DO128" s="1417"/>
      <c r="DP128" s="1431"/>
      <c r="DQ128" s="1399"/>
      <c r="DR128" s="1399"/>
      <c r="DS128" s="1399"/>
      <c r="DT128" s="1399">
        <v>1</v>
      </c>
      <c r="DU128" s="1399"/>
      <c r="DV128" s="1399"/>
      <c r="DW128" s="1399"/>
      <c r="DX128" s="1399"/>
      <c r="DY128" s="1399">
        <v>1</v>
      </c>
      <c r="DZ128" s="1399"/>
      <c r="EA128" s="1399"/>
      <c r="EB128" s="1431">
        <v>1</v>
      </c>
      <c r="EC128" s="1430"/>
      <c r="ED128" s="1399"/>
      <c r="EE128" s="1504">
        <v>1</v>
      </c>
      <c r="EF128" s="1399"/>
      <c r="EG128" s="1346"/>
      <c r="EH128" s="1399">
        <v>1</v>
      </c>
      <c r="EI128" s="1399"/>
      <c r="EJ128" s="1399"/>
      <c r="EK128" s="1417"/>
      <c r="EL128" s="1417"/>
      <c r="EM128" s="1399"/>
      <c r="EN128" s="1399"/>
      <c r="EO128" s="1504"/>
      <c r="EP128" s="1399">
        <v>1</v>
      </c>
      <c r="EQ128" s="1399"/>
      <c r="ER128" s="1399"/>
      <c r="ES128" s="1417"/>
      <c r="ET128" s="1417"/>
      <c r="EU128" s="1417"/>
      <c r="EV128" s="1399"/>
      <c r="EW128" s="1399"/>
      <c r="EX128" s="1399"/>
      <c r="EY128" s="218">
        <f t="shared" si="17"/>
        <v>27</v>
      </c>
      <c r="EZ128" s="396">
        <f t="shared" si="18"/>
        <v>0</v>
      </c>
      <c r="FA128" s="396">
        <f t="shared" si="19"/>
        <v>0</v>
      </c>
      <c r="FB128" s="396">
        <f t="shared" si="20"/>
        <v>4</v>
      </c>
      <c r="FC128" s="396"/>
      <c r="FD128" s="396">
        <f t="shared" si="21"/>
        <v>0</v>
      </c>
      <c r="FE128" s="1291">
        <f t="shared" si="22"/>
        <v>27</v>
      </c>
      <c r="FF128" s="1347" t="str">
        <f t="shared" si="23"/>
        <v/>
      </c>
      <c r="FG128" s="1347" t="str">
        <f t="shared" si="24"/>
        <v/>
      </c>
      <c r="FH128" s="1347" t="str">
        <f t="shared" si="25"/>
        <v/>
      </c>
      <c r="FI128" s="1347" t="str">
        <f t="shared" si="26"/>
        <v/>
      </c>
      <c r="FJ128" s="1347">
        <f t="shared" si="27"/>
        <v>1</v>
      </c>
      <c r="FK128" s="1347" t="str">
        <f t="shared" si="28"/>
        <v/>
      </c>
      <c r="FL128" s="1347" t="str">
        <f t="shared" si="29"/>
        <v/>
      </c>
      <c r="FM128" s="1347" t="str">
        <f t="shared" si="30"/>
        <v/>
      </c>
      <c r="FN128" s="1347" t="str">
        <f t="shared" si="31"/>
        <v/>
      </c>
      <c r="FO128" s="1347" t="str">
        <f t="shared" si="32"/>
        <v/>
      </c>
      <c r="FP128" s="1347" t="str">
        <f t="shared" si="33"/>
        <v/>
      </c>
    </row>
    <row r="129" spans="1:172" ht="16.5" thickBot="1" x14ac:dyDescent="0.3">
      <c r="A129" s="1338">
        <v>124</v>
      </c>
      <c r="B129" s="1341" t="s">
        <v>1943</v>
      </c>
      <c r="C129" s="1438"/>
      <c r="D129" s="1551"/>
      <c r="E129" s="1551"/>
      <c r="F129" s="1399"/>
      <c r="G129" s="1400"/>
      <c r="H129" s="1399"/>
      <c r="I129" s="1399"/>
      <c r="J129" s="1399"/>
      <c r="K129" s="1399"/>
      <c r="L129" s="1399"/>
      <c r="M129" s="1399"/>
      <c r="N129" s="1399">
        <v>1</v>
      </c>
      <c r="O129" s="1399"/>
      <c r="P129" s="1420"/>
      <c r="Q129" s="1400"/>
      <c r="R129" s="1399"/>
      <c r="S129" s="1399"/>
      <c r="T129" s="1400"/>
      <c r="U129" s="1399">
        <v>1</v>
      </c>
      <c r="V129" s="1399"/>
      <c r="W129" s="1399"/>
      <c r="X129" s="1399">
        <v>1</v>
      </c>
      <c r="Y129" s="1399"/>
      <c r="Z129" s="1399"/>
      <c r="AA129" s="1399">
        <v>1</v>
      </c>
      <c r="AB129" s="1399"/>
      <c r="AC129" s="1417"/>
      <c r="AD129" s="1417"/>
      <c r="AE129" s="1420"/>
      <c r="AF129" s="1431"/>
      <c r="AG129" s="1399"/>
      <c r="AH129" s="1399"/>
      <c r="AI129" s="1399"/>
      <c r="AJ129" s="1399"/>
      <c r="AK129" s="1399"/>
      <c r="AL129" s="1399"/>
      <c r="AM129" s="1417"/>
      <c r="AN129" s="1417"/>
      <c r="AO129" s="1417"/>
      <c r="AP129" s="1417">
        <v>1</v>
      </c>
      <c r="AQ129" s="1417"/>
      <c r="AR129" s="1420"/>
      <c r="AS129" s="1399"/>
      <c r="AT129" s="1430"/>
      <c r="AU129" s="1399"/>
      <c r="AV129" s="1399">
        <v>1</v>
      </c>
      <c r="AW129" s="1506">
        <v>1</v>
      </c>
      <c r="AX129" s="1399"/>
      <c r="AY129" s="1399">
        <v>1</v>
      </c>
      <c r="AZ129" s="1399"/>
      <c r="BA129" s="1420"/>
      <c r="BB129" s="1399"/>
      <c r="BC129" s="1399">
        <v>1</v>
      </c>
      <c r="BD129" s="1399"/>
      <c r="BE129" s="1399"/>
      <c r="BF129" s="1399"/>
      <c r="BG129" s="1399"/>
      <c r="BH129" s="1399"/>
      <c r="BI129" s="1506">
        <v>1</v>
      </c>
      <c r="BJ129" s="1430"/>
      <c r="BK129" s="1399"/>
      <c r="BL129" s="1399"/>
      <c r="BM129" s="1399"/>
      <c r="BN129" s="1399"/>
      <c r="BO129" s="1399">
        <v>1</v>
      </c>
      <c r="BP129" s="1399"/>
      <c r="BQ129" s="1399"/>
      <c r="BR129" s="1399"/>
      <c r="BS129" s="1399"/>
      <c r="BT129" s="1420"/>
      <c r="BU129" s="1431"/>
      <c r="BV129" s="1399"/>
      <c r="BW129" s="1399"/>
      <c r="BX129" s="1399">
        <v>1</v>
      </c>
      <c r="BY129" s="1399"/>
      <c r="BZ129" s="1399"/>
      <c r="CA129" s="1399">
        <v>1</v>
      </c>
      <c r="CB129" s="1399"/>
      <c r="CC129" s="1399"/>
      <c r="CD129" s="1399">
        <v>1</v>
      </c>
      <c r="CE129" s="1399"/>
      <c r="CF129" s="1399"/>
      <c r="CG129" s="1399">
        <v>1</v>
      </c>
      <c r="CH129" s="1399"/>
      <c r="CI129" s="1399"/>
      <c r="CJ129" s="1431"/>
      <c r="CK129" s="1399"/>
      <c r="CL129" s="1399"/>
      <c r="CM129" s="1417">
        <v>1</v>
      </c>
      <c r="CN129" s="1506">
        <v>1</v>
      </c>
      <c r="CO129" s="1399"/>
      <c r="CP129" s="1399"/>
      <c r="CQ129" s="1399"/>
      <c r="CR129" s="1399"/>
      <c r="CS129" s="1399"/>
      <c r="CT129" s="1399">
        <v>1</v>
      </c>
      <c r="CU129" s="1399"/>
      <c r="CV129" s="1506"/>
      <c r="CW129" s="1399"/>
      <c r="CX129" s="1399">
        <v>1</v>
      </c>
      <c r="CY129" s="1399"/>
      <c r="CZ129" s="1399"/>
      <c r="DA129" s="1506"/>
      <c r="DB129" s="1431"/>
      <c r="DC129" s="1399"/>
      <c r="DD129" s="1399"/>
      <c r="DE129" s="1399">
        <v>1</v>
      </c>
      <c r="DF129" s="1399"/>
      <c r="DG129" s="1417"/>
      <c r="DH129" s="1399">
        <v>1</v>
      </c>
      <c r="DI129" s="1417"/>
      <c r="DJ129" s="1417"/>
      <c r="DK129" s="1417">
        <v>1</v>
      </c>
      <c r="DL129" s="1417"/>
      <c r="DM129" s="1417"/>
      <c r="DN129" s="1417"/>
      <c r="DO129" s="1417"/>
      <c r="DP129" s="1431"/>
      <c r="DQ129" s="1399"/>
      <c r="DR129" s="1399"/>
      <c r="DS129" s="1399"/>
      <c r="DT129" s="1399">
        <v>1</v>
      </c>
      <c r="DU129" s="1399"/>
      <c r="DV129" s="1399"/>
      <c r="DW129" s="1399"/>
      <c r="DX129" s="1399"/>
      <c r="DY129" s="1399"/>
      <c r="DZ129" s="1399"/>
      <c r="EA129" s="1399"/>
      <c r="EB129" s="1431">
        <v>1</v>
      </c>
      <c r="EC129" s="1430"/>
      <c r="ED129" s="1399"/>
      <c r="EE129" s="1504">
        <v>1</v>
      </c>
      <c r="EF129" s="1399"/>
      <c r="EG129" s="1346"/>
      <c r="EH129" s="1399">
        <v>1</v>
      </c>
      <c r="EI129" s="1399"/>
      <c r="EJ129" s="1399"/>
      <c r="EK129" s="1417"/>
      <c r="EL129" s="1417"/>
      <c r="EM129" s="1399"/>
      <c r="EN129" s="1399"/>
      <c r="EO129" s="1504"/>
      <c r="EP129" s="1399"/>
      <c r="EQ129" s="1399"/>
      <c r="ER129" s="1399"/>
      <c r="ES129" s="1417"/>
      <c r="ET129" s="1417"/>
      <c r="EU129" s="1417"/>
      <c r="EV129" s="1399"/>
      <c r="EW129" s="1399"/>
      <c r="EX129" s="1399"/>
      <c r="EY129" s="218">
        <f t="shared" si="17"/>
        <v>22</v>
      </c>
      <c r="EZ129" s="396">
        <f t="shared" si="18"/>
        <v>0</v>
      </c>
      <c r="FA129" s="396">
        <f t="shared" si="19"/>
        <v>0</v>
      </c>
      <c r="FB129" s="396">
        <f t="shared" si="20"/>
        <v>4</v>
      </c>
      <c r="FC129" s="396"/>
      <c r="FD129" s="396">
        <f t="shared" si="21"/>
        <v>0</v>
      </c>
      <c r="FE129" s="1291">
        <f t="shared" si="22"/>
        <v>22</v>
      </c>
      <c r="FF129" s="1347" t="str">
        <f t="shared" si="23"/>
        <v/>
      </c>
      <c r="FG129" s="1347" t="str">
        <f t="shared" si="24"/>
        <v/>
      </c>
      <c r="FH129" s="1347" t="str">
        <f t="shared" si="25"/>
        <v/>
      </c>
      <c r="FI129" s="1347" t="str">
        <f t="shared" si="26"/>
        <v/>
      </c>
      <c r="FJ129" s="1347">
        <f t="shared" si="27"/>
        <v>1</v>
      </c>
      <c r="FK129" s="1347" t="str">
        <f t="shared" si="28"/>
        <v/>
      </c>
      <c r="FL129" s="1347" t="str">
        <f t="shared" si="29"/>
        <v/>
      </c>
      <c r="FM129" s="1347" t="str">
        <f t="shared" si="30"/>
        <v/>
      </c>
      <c r="FN129" s="1347" t="str">
        <f t="shared" si="31"/>
        <v/>
      </c>
      <c r="FO129" s="1347" t="str">
        <f t="shared" si="32"/>
        <v/>
      </c>
      <c r="FP129" s="1347" t="str">
        <f t="shared" si="33"/>
        <v/>
      </c>
    </row>
    <row r="130" spans="1:172" ht="16.5" thickBot="1" x14ac:dyDescent="0.3">
      <c r="A130" s="1338"/>
      <c r="B130" s="1522"/>
      <c r="C130" s="1438"/>
      <c r="D130" s="1551"/>
      <c r="E130" s="1551"/>
      <c r="F130" s="1399"/>
      <c r="G130" s="1400"/>
      <c r="H130" s="1399"/>
      <c r="I130" s="1399"/>
      <c r="J130" s="1399"/>
      <c r="K130" s="1399"/>
      <c r="L130" s="1399"/>
      <c r="M130" s="1399"/>
      <c r="N130" s="1399"/>
      <c r="O130" s="1399"/>
      <c r="P130" s="1435"/>
      <c r="Q130" s="1400"/>
      <c r="R130" s="1399"/>
      <c r="S130" s="1399"/>
      <c r="T130" s="1400"/>
      <c r="U130" s="1399"/>
      <c r="V130" s="1399"/>
      <c r="W130" s="1399"/>
      <c r="X130" s="1399"/>
      <c r="Y130" s="1399"/>
      <c r="Z130" s="1399"/>
      <c r="AA130" s="1399"/>
      <c r="AB130" s="1399"/>
      <c r="AC130" s="1417"/>
      <c r="AD130" s="1417"/>
      <c r="AE130" s="1420"/>
      <c r="AF130" s="1432"/>
      <c r="AG130" s="1433"/>
      <c r="AH130" s="1433"/>
      <c r="AI130" s="1433"/>
      <c r="AJ130" s="1433"/>
      <c r="AK130" s="1433"/>
      <c r="AL130" s="1433"/>
      <c r="AM130" s="1434"/>
      <c r="AN130" s="1434"/>
      <c r="AO130" s="1434"/>
      <c r="AP130" s="1434"/>
      <c r="AQ130" s="1434"/>
      <c r="AR130" s="1435"/>
      <c r="AS130" s="1433"/>
      <c r="AT130" s="1436"/>
      <c r="AU130" s="1433"/>
      <c r="AV130" s="1433"/>
      <c r="AW130" s="1507"/>
      <c r="AX130" s="1433"/>
      <c r="AY130" s="1433"/>
      <c r="AZ130" s="1433"/>
      <c r="BA130" s="1435"/>
      <c r="BB130" s="1433"/>
      <c r="BC130" s="1433"/>
      <c r="BD130" s="1433"/>
      <c r="BE130" s="1433"/>
      <c r="BF130" s="1433"/>
      <c r="BG130" s="1433"/>
      <c r="BH130" s="1433"/>
      <c r="BI130" s="1507"/>
      <c r="BJ130" s="1436"/>
      <c r="BK130" s="1433"/>
      <c r="BL130" s="1433"/>
      <c r="BM130" s="1433"/>
      <c r="BN130" s="1433"/>
      <c r="BO130" s="1433"/>
      <c r="BP130" s="1433"/>
      <c r="BQ130" s="1433"/>
      <c r="BR130" s="1433"/>
      <c r="BS130" s="1433"/>
      <c r="BT130" s="1435"/>
      <c r="BU130" s="1432"/>
      <c r="BV130" s="1433"/>
      <c r="BW130" s="1433"/>
      <c r="BX130" s="1433"/>
      <c r="BY130" s="1433"/>
      <c r="BZ130" s="1433"/>
      <c r="CA130" s="1433"/>
      <c r="CB130" s="1433"/>
      <c r="CC130" s="1433"/>
      <c r="CD130" s="1433"/>
      <c r="CE130" s="1433"/>
      <c r="CF130" s="1433"/>
      <c r="CG130" s="1433"/>
      <c r="CH130" s="1433"/>
      <c r="CI130" s="1433"/>
      <c r="CJ130" s="1432"/>
      <c r="CK130" s="1399"/>
      <c r="CL130" s="1399"/>
      <c r="CM130" s="1417"/>
      <c r="CN130" s="1507"/>
      <c r="CO130" s="1399"/>
      <c r="CP130" s="1399"/>
      <c r="CQ130" s="1399"/>
      <c r="CR130" s="1399"/>
      <c r="CS130" s="1399"/>
      <c r="CT130" s="1399"/>
      <c r="CU130" s="1399"/>
      <c r="CV130" s="1507"/>
      <c r="CW130" s="1399"/>
      <c r="CX130" s="1399"/>
      <c r="CY130" s="1399"/>
      <c r="CZ130" s="1399"/>
      <c r="DA130" s="1507"/>
      <c r="DB130" s="1431"/>
      <c r="DC130" s="1399"/>
      <c r="DD130" s="1399"/>
      <c r="DE130" s="1399"/>
      <c r="DF130" s="1399"/>
      <c r="DG130" s="1399"/>
      <c r="DH130" s="1399"/>
      <c r="DI130" s="1417"/>
      <c r="DJ130" s="1417"/>
      <c r="DK130" s="1417"/>
      <c r="DL130" s="1417"/>
      <c r="DM130" s="1417"/>
      <c r="DN130" s="1417"/>
      <c r="DO130" s="1420"/>
      <c r="DP130" s="1431"/>
      <c r="DQ130" s="1399"/>
      <c r="DR130" s="1399"/>
      <c r="DS130" s="1399"/>
      <c r="DT130" s="1399"/>
      <c r="DU130" s="1399"/>
      <c r="DV130" s="1399"/>
      <c r="DW130" s="1399"/>
      <c r="DX130" s="1399"/>
      <c r="DY130" s="1399"/>
      <c r="DZ130" s="1399"/>
      <c r="EA130" s="1399"/>
      <c r="EB130" s="1431"/>
      <c r="EC130" s="1430"/>
      <c r="ED130" s="1399"/>
      <c r="EE130" s="1504"/>
      <c r="EF130" s="1399"/>
      <c r="EG130" s="1346"/>
      <c r="EH130" s="1399"/>
      <c r="EI130" s="1399"/>
      <c r="EJ130" s="1399"/>
      <c r="EK130" s="1417"/>
      <c r="EL130" s="1417"/>
      <c r="EM130" s="1399"/>
      <c r="EN130" s="1399"/>
      <c r="EO130" s="1504"/>
      <c r="EP130" s="1399"/>
      <c r="EQ130" s="1399"/>
      <c r="ER130" s="1399"/>
      <c r="ES130" s="1417"/>
      <c r="ET130" s="1417"/>
      <c r="EU130" s="1417"/>
      <c r="EV130" s="1433"/>
      <c r="EW130" s="1433"/>
      <c r="EX130" s="1433"/>
      <c r="EY130" s="218">
        <f t="shared" si="17"/>
        <v>0</v>
      </c>
      <c r="EZ130" s="396">
        <f t="shared" si="18"/>
        <v>0</v>
      </c>
      <c r="FA130" s="396">
        <f t="shared" si="19"/>
        <v>0</v>
      </c>
      <c r="FB130" s="396">
        <f t="shared" si="20"/>
        <v>0</v>
      </c>
      <c r="FC130" s="396"/>
      <c r="FD130" s="396">
        <f t="shared" si="21"/>
        <v>0</v>
      </c>
      <c r="FE130" s="1291"/>
      <c r="FF130" s="1347"/>
      <c r="FG130" s="1347"/>
      <c r="FH130" s="1347"/>
      <c r="FI130" s="1347"/>
      <c r="FJ130" s="1347"/>
      <c r="FK130" s="1347"/>
      <c r="FL130" s="1347"/>
      <c r="FM130" s="1347"/>
      <c r="FN130" s="1347"/>
      <c r="FO130" s="1347"/>
      <c r="FP130" s="1347"/>
    </row>
    <row r="131" spans="1:172" ht="15.75" x14ac:dyDescent="0.25">
      <c r="B131" s="1964" t="s">
        <v>7</v>
      </c>
      <c r="C131" s="1439">
        <f t="shared" ref="C131:AH131" si="34">SUM(C4:C130)</f>
        <v>26</v>
      </c>
      <c r="D131" s="1549">
        <f t="shared" si="34"/>
        <v>23</v>
      </c>
      <c r="E131" s="1549">
        <f t="shared" si="34"/>
        <v>10</v>
      </c>
      <c r="F131" s="722">
        <f t="shared" si="34"/>
        <v>12</v>
      </c>
      <c r="G131" s="722">
        <f t="shared" si="34"/>
        <v>4</v>
      </c>
      <c r="H131" s="1549">
        <f t="shared" si="34"/>
        <v>21</v>
      </c>
      <c r="I131" s="722">
        <f t="shared" si="34"/>
        <v>12</v>
      </c>
      <c r="J131" s="722">
        <f t="shared" si="34"/>
        <v>18</v>
      </c>
      <c r="K131" s="722">
        <f t="shared" si="34"/>
        <v>0</v>
      </c>
      <c r="L131" s="722">
        <f t="shared" si="34"/>
        <v>13</v>
      </c>
      <c r="M131" s="722">
        <f t="shared" si="34"/>
        <v>13</v>
      </c>
      <c r="N131" s="722">
        <f t="shared" si="34"/>
        <v>33</v>
      </c>
      <c r="O131" s="722">
        <f t="shared" si="34"/>
        <v>12</v>
      </c>
      <c r="P131" s="722">
        <f t="shared" si="34"/>
        <v>12</v>
      </c>
      <c r="Q131" s="779">
        <f t="shared" si="34"/>
        <v>16</v>
      </c>
      <c r="R131" s="722">
        <f t="shared" si="34"/>
        <v>17</v>
      </c>
      <c r="S131" s="722">
        <f t="shared" si="34"/>
        <v>9</v>
      </c>
      <c r="T131" s="1549">
        <f t="shared" si="34"/>
        <v>59</v>
      </c>
      <c r="U131" s="722">
        <f t="shared" si="34"/>
        <v>34</v>
      </c>
      <c r="V131" s="722">
        <f t="shared" si="34"/>
        <v>23</v>
      </c>
      <c r="W131" s="722">
        <f t="shared" si="34"/>
        <v>23</v>
      </c>
      <c r="X131" s="722">
        <f t="shared" si="34"/>
        <v>26</v>
      </c>
      <c r="Y131" s="722">
        <f t="shared" si="34"/>
        <v>25</v>
      </c>
      <c r="Z131" s="722">
        <f t="shared" si="34"/>
        <v>0</v>
      </c>
      <c r="AA131" s="722">
        <f t="shared" si="34"/>
        <v>23</v>
      </c>
      <c r="AB131" s="722">
        <f t="shared" si="34"/>
        <v>0</v>
      </c>
      <c r="AC131" s="1549">
        <f t="shared" si="34"/>
        <v>13</v>
      </c>
      <c r="AD131" s="1549">
        <f t="shared" si="34"/>
        <v>0</v>
      </c>
      <c r="AE131" s="1349">
        <f t="shared" si="34"/>
        <v>9</v>
      </c>
      <c r="AF131" s="779">
        <f t="shared" si="34"/>
        <v>0</v>
      </c>
      <c r="AG131" s="722">
        <f t="shared" si="34"/>
        <v>31</v>
      </c>
      <c r="AH131" s="722">
        <f t="shared" si="34"/>
        <v>13</v>
      </c>
      <c r="AI131" s="722">
        <f t="shared" ref="AI131:BS131" si="35">SUM(AI4:AI130)</f>
        <v>15</v>
      </c>
      <c r="AJ131" s="722">
        <f t="shared" si="35"/>
        <v>31</v>
      </c>
      <c r="AK131" s="722">
        <f t="shared" si="35"/>
        <v>14</v>
      </c>
      <c r="AL131" s="722">
        <f t="shared" si="35"/>
        <v>14</v>
      </c>
      <c r="AM131" s="722">
        <f t="shared" si="35"/>
        <v>31</v>
      </c>
      <c r="AN131" s="722">
        <f t="shared" si="35"/>
        <v>0</v>
      </c>
      <c r="AO131" s="1549">
        <f t="shared" si="35"/>
        <v>28</v>
      </c>
      <c r="AP131" s="722">
        <f t="shared" si="35"/>
        <v>19</v>
      </c>
      <c r="AQ131" s="722">
        <f t="shared" si="35"/>
        <v>17</v>
      </c>
      <c r="AR131" s="1349">
        <f t="shared" si="35"/>
        <v>26</v>
      </c>
      <c r="AS131" s="779">
        <f t="shared" si="35"/>
        <v>17</v>
      </c>
      <c r="AT131" s="722">
        <f t="shared" si="35"/>
        <v>13</v>
      </c>
      <c r="AU131" s="722">
        <f t="shared" si="35"/>
        <v>26</v>
      </c>
      <c r="AV131" s="722">
        <f t="shared" si="35"/>
        <v>21</v>
      </c>
      <c r="AW131" s="722">
        <f t="shared" si="35"/>
        <v>89</v>
      </c>
      <c r="AX131" s="722">
        <f t="shared" si="35"/>
        <v>10</v>
      </c>
      <c r="AY131" s="1549">
        <f t="shared" si="35"/>
        <v>26</v>
      </c>
      <c r="AZ131" s="722">
        <f t="shared" si="35"/>
        <v>18</v>
      </c>
      <c r="BA131" s="1349">
        <f t="shared" si="35"/>
        <v>0</v>
      </c>
      <c r="BB131" s="722">
        <f t="shared" si="35"/>
        <v>19</v>
      </c>
      <c r="BC131" s="722">
        <f t="shared" si="35"/>
        <v>17</v>
      </c>
      <c r="BD131" s="722">
        <f>SUM(BD4:BD130)</f>
        <v>13</v>
      </c>
      <c r="BE131" s="722">
        <f>SUM(BE4:BE130)</f>
        <v>17</v>
      </c>
      <c r="BF131" s="722">
        <f>SUM(BF4:BF130)</f>
        <v>13</v>
      </c>
      <c r="BG131" s="722">
        <f>SUM(BG4:BG130)</f>
        <v>13</v>
      </c>
      <c r="BH131" s="722">
        <f>SUM(BH4:BH130)</f>
        <v>0</v>
      </c>
      <c r="BI131" s="722">
        <f t="shared" si="35"/>
        <v>81</v>
      </c>
      <c r="BJ131" s="722">
        <f t="shared" si="35"/>
        <v>18</v>
      </c>
      <c r="BK131" s="722">
        <f t="shared" si="35"/>
        <v>16</v>
      </c>
      <c r="BL131" s="722">
        <f t="shared" si="35"/>
        <v>19</v>
      </c>
      <c r="BM131" s="722">
        <f t="shared" si="35"/>
        <v>10</v>
      </c>
      <c r="BN131" s="722">
        <f t="shared" si="35"/>
        <v>27</v>
      </c>
      <c r="BO131" s="722">
        <f t="shared" si="35"/>
        <v>30</v>
      </c>
      <c r="BP131" s="722">
        <f t="shared" si="35"/>
        <v>15</v>
      </c>
      <c r="BQ131" s="722">
        <f t="shared" si="35"/>
        <v>14</v>
      </c>
      <c r="BR131" s="722">
        <f t="shared" si="35"/>
        <v>14</v>
      </c>
      <c r="BS131" s="722">
        <f t="shared" si="35"/>
        <v>14</v>
      </c>
      <c r="BT131" s="1349">
        <f t="shared" ref="BT131:DC131" si="36">SUM(BT4:BT130)</f>
        <v>14</v>
      </c>
      <c r="BU131" s="779">
        <f t="shared" si="36"/>
        <v>14</v>
      </c>
      <c r="BV131" s="722">
        <f t="shared" si="36"/>
        <v>14</v>
      </c>
      <c r="BW131" s="722">
        <f t="shared" si="36"/>
        <v>10</v>
      </c>
      <c r="BX131" s="722">
        <f t="shared" si="36"/>
        <v>41</v>
      </c>
      <c r="BY131" s="722">
        <f t="shared" si="36"/>
        <v>14</v>
      </c>
      <c r="BZ131" s="722">
        <f t="shared" si="36"/>
        <v>28</v>
      </c>
      <c r="CA131" s="722">
        <f t="shared" si="36"/>
        <v>32</v>
      </c>
      <c r="CB131" s="722">
        <f t="shared" si="36"/>
        <v>22</v>
      </c>
      <c r="CC131" s="722">
        <f t="shared" si="36"/>
        <v>19</v>
      </c>
      <c r="CD131" s="722">
        <f t="shared" si="36"/>
        <v>23</v>
      </c>
      <c r="CE131" s="722">
        <f t="shared" si="36"/>
        <v>9</v>
      </c>
      <c r="CF131" s="722">
        <f t="shared" si="36"/>
        <v>0</v>
      </c>
      <c r="CG131" s="722">
        <f t="shared" si="36"/>
        <v>28</v>
      </c>
      <c r="CH131" s="722">
        <f t="shared" si="36"/>
        <v>13</v>
      </c>
      <c r="CI131" s="722">
        <f t="shared" si="36"/>
        <v>18</v>
      </c>
      <c r="CJ131" s="722">
        <f t="shared" si="36"/>
        <v>35</v>
      </c>
      <c r="CK131" s="722">
        <f t="shared" si="36"/>
        <v>0</v>
      </c>
      <c r="CL131" s="722">
        <f t="shared" si="36"/>
        <v>30</v>
      </c>
      <c r="CM131" s="722">
        <f t="shared" si="36"/>
        <v>31</v>
      </c>
      <c r="CN131" s="722">
        <f>SUM(CN4:CN130)</f>
        <v>68</v>
      </c>
      <c r="CO131" s="722">
        <f t="shared" si="36"/>
        <v>15</v>
      </c>
      <c r="CP131" s="722">
        <f t="shared" si="36"/>
        <v>25</v>
      </c>
      <c r="CQ131" s="722">
        <f t="shared" si="36"/>
        <v>25</v>
      </c>
      <c r="CR131" s="722">
        <f t="shared" si="36"/>
        <v>25</v>
      </c>
      <c r="CS131" s="722">
        <f t="shared" si="36"/>
        <v>9</v>
      </c>
      <c r="CT131" s="722">
        <f t="shared" si="36"/>
        <v>23</v>
      </c>
      <c r="CU131" s="722">
        <f t="shared" si="36"/>
        <v>19</v>
      </c>
      <c r="CV131" s="722">
        <f t="shared" si="36"/>
        <v>12</v>
      </c>
      <c r="CW131" s="722">
        <f t="shared" si="36"/>
        <v>17</v>
      </c>
      <c r="CX131" s="722">
        <f t="shared" si="36"/>
        <v>33</v>
      </c>
      <c r="CY131" s="722">
        <f t="shared" si="36"/>
        <v>0</v>
      </c>
      <c r="CZ131" s="722">
        <f t="shared" si="36"/>
        <v>20</v>
      </c>
      <c r="DA131" s="722">
        <f t="shared" si="36"/>
        <v>0</v>
      </c>
      <c r="DB131" s="779">
        <f t="shared" si="36"/>
        <v>13</v>
      </c>
      <c r="DC131" s="722">
        <f t="shared" si="36"/>
        <v>20</v>
      </c>
      <c r="DD131" s="722">
        <f t="shared" ref="DD131:EF131" si="37">SUM(DD4:DD130)</f>
        <v>16</v>
      </c>
      <c r="DE131" s="722">
        <f t="shared" si="37"/>
        <v>31</v>
      </c>
      <c r="DF131" s="722">
        <f t="shared" si="37"/>
        <v>0</v>
      </c>
      <c r="DG131" s="722">
        <f t="shared" si="37"/>
        <v>18</v>
      </c>
      <c r="DH131" s="722">
        <f t="shared" si="37"/>
        <v>31</v>
      </c>
      <c r="DI131" s="722">
        <f t="shared" si="37"/>
        <v>14</v>
      </c>
      <c r="DJ131" s="722">
        <f t="shared" si="37"/>
        <v>14</v>
      </c>
      <c r="DK131" s="722">
        <f t="shared" si="37"/>
        <v>20</v>
      </c>
      <c r="DL131" s="722">
        <f t="shared" si="37"/>
        <v>17</v>
      </c>
      <c r="DM131" s="722">
        <f t="shared" si="37"/>
        <v>0</v>
      </c>
      <c r="DN131" s="722">
        <f t="shared" si="37"/>
        <v>0</v>
      </c>
      <c r="DO131" s="1349">
        <f t="shared" si="37"/>
        <v>0</v>
      </c>
      <c r="DP131" s="779">
        <f t="shared" si="37"/>
        <v>0</v>
      </c>
      <c r="DQ131" s="722">
        <f t="shared" si="37"/>
        <v>0</v>
      </c>
      <c r="DR131" s="722">
        <f t="shared" si="37"/>
        <v>8</v>
      </c>
      <c r="DS131" s="722">
        <f t="shared" si="37"/>
        <v>17</v>
      </c>
      <c r="DT131" s="722">
        <f t="shared" si="37"/>
        <v>32</v>
      </c>
      <c r="DU131" s="722">
        <f t="shared" si="37"/>
        <v>19</v>
      </c>
      <c r="DV131" s="722">
        <f t="shared" si="37"/>
        <v>33</v>
      </c>
      <c r="DW131" s="722">
        <f t="shared" si="37"/>
        <v>20</v>
      </c>
      <c r="DX131" s="722">
        <f t="shared" si="37"/>
        <v>0</v>
      </c>
      <c r="DY131" s="722">
        <f t="shared" si="37"/>
        <v>30</v>
      </c>
      <c r="DZ131" s="722">
        <f t="shared" si="37"/>
        <v>19</v>
      </c>
      <c r="EA131" s="722">
        <f t="shared" si="37"/>
        <v>26</v>
      </c>
      <c r="EB131" s="779">
        <f t="shared" si="37"/>
        <v>24</v>
      </c>
      <c r="EC131" s="722">
        <f t="shared" si="37"/>
        <v>12</v>
      </c>
      <c r="ED131" s="722">
        <f t="shared" si="37"/>
        <v>10</v>
      </c>
      <c r="EE131" s="722">
        <f t="shared" si="37"/>
        <v>72</v>
      </c>
      <c r="EF131" s="722">
        <f t="shared" si="37"/>
        <v>10</v>
      </c>
      <c r="EG131" s="722">
        <f t="shared" ref="EG131:EY131" si="38">SUM(EG4:EG130)</f>
        <v>16</v>
      </c>
      <c r="EH131" s="1226">
        <f t="shared" si="38"/>
        <v>12</v>
      </c>
      <c r="EI131" s="1548">
        <f t="shared" si="38"/>
        <v>14</v>
      </c>
      <c r="EJ131" s="1548">
        <f t="shared" si="38"/>
        <v>14</v>
      </c>
      <c r="EK131" s="1548">
        <f t="shared" si="38"/>
        <v>14</v>
      </c>
      <c r="EL131" s="1548">
        <f t="shared" si="38"/>
        <v>14</v>
      </c>
      <c r="EM131" s="1548">
        <f t="shared" si="38"/>
        <v>13</v>
      </c>
      <c r="EN131" s="1549">
        <f t="shared" si="38"/>
        <v>0</v>
      </c>
      <c r="EO131" s="1549">
        <f t="shared" si="38"/>
        <v>12</v>
      </c>
      <c r="EP131" s="722">
        <f t="shared" si="38"/>
        <v>24</v>
      </c>
      <c r="EQ131" s="722">
        <f t="shared" si="38"/>
        <v>10</v>
      </c>
      <c r="ER131" s="722">
        <f t="shared" si="38"/>
        <v>13</v>
      </c>
      <c r="ES131" s="722">
        <f t="shared" si="38"/>
        <v>13</v>
      </c>
      <c r="ET131" s="722">
        <f t="shared" si="38"/>
        <v>13</v>
      </c>
      <c r="EU131" s="722">
        <f t="shared" si="38"/>
        <v>13</v>
      </c>
      <c r="EV131" s="1226">
        <f t="shared" si="38"/>
        <v>13</v>
      </c>
      <c r="EW131" s="1226">
        <f t="shared" si="38"/>
        <v>13</v>
      </c>
      <c r="EX131" s="1226">
        <f t="shared" si="38"/>
        <v>13</v>
      </c>
      <c r="EY131" s="1323">
        <f t="shared" si="38"/>
        <v>881</v>
      </c>
      <c r="EZ131" s="1324">
        <f t="shared" ref="EZ131:FE131" si="39">SUM(SUM(EZ4:EZ130))</f>
        <v>496</v>
      </c>
      <c r="FA131" s="1324">
        <f t="shared" si="39"/>
        <v>635</v>
      </c>
      <c r="FB131" s="1324">
        <f t="shared" si="39"/>
        <v>397</v>
      </c>
      <c r="FC131" s="1324">
        <f t="shared" si="39"/>
        <v>0</v>
      </c>
      <c r="FD131" s="1324">
        <f t="shared" si="39"/>
        <v>332</v>
      </c>
      <c r="FE131" s="1291">
        <f t="shared" si="39"/>
        <v>2344</v>
      </c>
      <c r="FF131" s="149">
        <f t="shared" ref="FF131:FP131" si="40">SUM(FF4:FF130)</f>
        <v>3</v>
      </c>
      <c r="FG131" s="121">
        <f t="shared" si="40"/>
        <v>19</v>
      </c>
      <c r="FH131" s="121">
        <f t="shared" si="40"/>
        <v>19</v>
      </c>
      <c r="FI131" s="121">
        <f t="shared" si="40"/>
        <v>32</v>
      </c>
      <c r="FJ131" s="121">
        <f t="shared" si="40"/>
        <v>26</v>
      </c>
      <c r="FK131" s="121">
        <f t="shared" si="40"/>
        <v>16</v>
      </c>
      <c r="FL131" s="121">
        <f t="shared" si="40"/>
        <v>6</v>
      </c>
      <c r="FM131" s="121">
        <f t="shared" si="40"/>
        <v>2</v>
      </c>
      <c r="FN131" s="121">
        <f t="shared" si="40"/>
        <v>1</v>
      </c>
      <c r="FO131" s="121">
        <f t="shared" si="40"/>
        <v>0</v>
      </c>
      <c r="FP131" s="121">
        <f t="shared" si="40"/>
        <v>0</v>
      </c>
    </row>
    <row r="132" spans="1:172" x14ac:dyDescent="0.2">
      <c r="B132" s="1965"/>
      <c r="C132" s="1981">
        <f>SUM(C131:G131)</f>
        <v>75</v>
      </c>
      <c r="D132" s="1937"/>
      <c r="E132" s="1937"/>
      <c r="F132" s="1937"/>
      <c r="G132" s="1937"/>
      <c r="H132" s="1937">
        <f>SUM(H131:J131)</f>
        <v>51</v>
      </c>
      <c r="I132" s="1937"/>
      <c r="J132" s="1937"/>
      <c r="K132" s="1937">
        <f>SUM(K131:M131)</f>
        <v>26</v>
      </c>
      <c r="L132" s="1937"/>
      <c r="M132" s="1937"/>
      <c r="N132" s="1982">
        <f>SUM(N131:P131)</f>
        <v>57</v>
      </c>
      <c r="O132" s="1980"/>
      <c r="P132" s="1980"/>
      <c r="Q132" s="1980">
        <f>SUM(Q131:T131)</f>
        <v>101</v>
      </c>
      <c r="R132" s="1980"/>
      <c r="S132" s="1980"/>
      <c r="T132" s="1981"/>
      <c r="U132" s="1692">
        <f>SUM(U131:W131)</f>
        <v>80</v>
      </c>
      <c r="V132" s="1692"/>
      <c r="W132" s="1692"/>
      <c r="X132" s="1692">
        <f>SUM(X131:Z131)</f>
        <v>51</v>
      </c>
      <c r="Y132" s="1692"/>
      <c r="Z132" s="1692"/>
      <c r="AA132" s="1692">
        <f>SUM(AA131:AC131)</f>
        <v>36</v>
      </c>
      <c r="AB132" s="1692"/>
      <c r="AC132" s="1692"/>
      <c r="AD132" s="1692">
        <f>SUM(AD131:AF131)</f>
        <v>9</v>
      </c>
      <c r="AE132" s="1692"/>
      <c r="AF132" s="1692"/>
      <c r="AG132" s="1692">
        <f>SUM(AG131:AI131)</f>
        <v>59</v>
      </c>
      <c r="AH132" s="1692"/>
      <c r="AI132" s="1692"/>
      <c r="AJ132" s="1692">
        <f>SUM(AJ131:AL131)</f>
        <v>59</v>
      </c>
      <c r="AK132" s="1692"/>
      <c r="AL132" s="1692"/>
      <c r="AM132" s="1692">
        <f>SUM(AM131:AO131)</f>
        <v>59</v>
      </c>
      <c r="AN132" s="1692"/>
      <c r="AO132" s="1692"/>
      <c r="AP132" s="1970">
        <f>SUM(AP131:AR131)</f>
        <v>62</v>
      </c>
      <c r="AQ132" s="1977"/>
      <c r="AR132" s="1977"/>
      <c r="AS132" s="1977">
        <f>SUM(AS131:AU131)</f>
        <v>56</v>
      </c>
      <c r="AT132" s="1977"/>
      <c r="AU132" s="1978"/>
      <c r="AV132" s="1692">
        <f>SUM(AV131:AX131)</f>
        <v>120</v>
      </c>
      <c r="AW132" s="1692"/>
      <c r="AX132" s="1692"/>
      <c r="AY132" s="1692">
        <f>SUM(AY131:BA131)</f>
        <v>44</v>
      </c>
      <c r="AZ132" s="1692"/>
      <c r="BA132" s="1970"/>
      <c r="BB132" s="14">
        <f>SUM(BB131)</f>
        <v>19</v>
      </c>
      <c r="BC132" s="1829">
        <f>SUM(BC131:BG131)</f>
        <v>73</v>
      </c>
      <c r="BD132" s="1791"/>
      <c r="BE132" s="1791"/>
      <c r="BF132" s="1791"/>
      <c r="BG132" s="1780"/>
      <c r="BH132" s="1829">
        <f>SUM(BH131:BK131)</f>
        <v>115</v>
      </c>
      <c r="BI132" s="1791"/>
      <c r="BJ132" s="1791"/>
      <c r="BK132" s="1780"/>
      <c r="BL132" s="1692">
        <f>SUM(BL131:BN131)</f>
        <v>56</v>
      </c>
      <c r="BM132" s="1692"/>
      <c r="BN132" s="1692"/>
      <c r="BO132" s="1692">
        <f>SUM(BO131:BQ131)</f>
        <v>59</v>
      </c>
      <c r="BP132" s="1692"/>
      <c r="BQ132" s="1692"/>
      <c r="BR132" s="1692">
        <f>SUM(BR131:BW131)</f>
        <v>80</v>
      </c>
      <c r="BS132" s="1692"/>
      <c r="BT132" s="1692"/>
      <c r="BU132" s="1692"/>
      <c r="BV132" s="1692"/>
      <c r="BW132" s="1692"/>
      <c r="BX132" s="1692">
        <f>SUM(BX131:BZ131)</f>
        <v>83</v>
      </c>
      <c r="BY132" s="1692"/>
      <c r="BZ132" s="1692"/>
      <c r="CA132" s="1829">
        <f>SUM(CA131:CC131)</f>
        <v>73</v>
      </c>
      <c r="CB132" s="1791"/>
      <c r="CC132" s="1780"/>
      <c r="CD132" s="1829">
        <f>SUM(CD131:CF131)</f>
        <v>32</v>
      </c>
      <c r="CE132" s="1791"/>
      <c r="CF132" s="1780"/>
      <c r="CG132" s="1829">
        <f>SUM(CG131:CI131)</f>
        <v>59</v>
      </c>
      <c r="CH132" s="1791"/>
      <c r="CI132" s="1780"/>
      <c r="CJ132" s="1829">
        <f>SUM(CJ131:CL131)</f>
        <v>65</v>
      </c>
      <c r="CK132" s="1791"/>
      <c r="CL132" s="1780"/>
      <c r="CM132" s="1826">
        <f>SUM(CM131:CS131)</f>
        <v>198</v>
      </c>
      <c r="CN132" s="1827"/>
      <c r="CO132" s="1827"/>
      <c r="CP132" s="1827"/>
      <c r="CQ132" s="1827"/>
      <c r="CR132" s="1827"/>
      <c r="CS132" s="1828"/>
      <c r="CT132" s="1826">
        <f>SUM(CT131:CW131)</f>
        <v>71</v>
      </c>
      <c r="CU132" s="1827"/>
      <c r="CV132" s="1827"/>
      <c r="CW132" s="1828"/>
      <c r="CX132" s="1829">
        <f>SUM(CX131:CZ131)</f>
        <v>53</v>
      </c>
      <c r="CY132" s="1791"/>
      <c r="CZ132" s="1791"/>
      <c r="DA132" s="1956"/>
      <c r="DB132" s="1973">
        <f>SUM(DB131:DD131)</f>
        <v>49</v>
      </c>
      <c r="DC132" s="1791"/>
      <c r="DD132" s="1780"/>
      <c r="DE132" s="1826">
        <f>SUM(DE131:DG131)</f>
        <v>49</v>
      </c>
      <c r="DF132" s="1827"/>
      <c r="DG132" s="1828"/>
      <c r="DH132" s="1826">
        <f>SUM(DH131:DJ131)</f>
        <v>59</v>
      </c>
      <c r="DI132" s="1827"/>
      <c r="DJ132" s="1828"/>
      <c r="DK132" s="1826">
        <f>SUM(DK131:DM131)</f>
        <v>37</v>
      </c>
      <c r="DL132" s="1827"/>
      <c r="DM132" s="1828"/>
      <c r="DN132" s="1692">
        <f>SUM(DN131:DP131)</f>
        <v>0</v>
      </c>
      <c r="DO132" s="1692"/>
      <c r="DP132" s="1692"/>
      <c r="DQ132" s="1692">
        <f>SUM(DQ131:DS131)</f>
        <v>25</v>
      </c>
      <c r="DR132" s="1692"/>
      <c r="DS132" s="1692"/>
      <c r="DT132" s="1829">
        <f>SUM(DT131:DV131)</f>
        <v>84</v>
      </c>
      <c r="DU132" s="1791"/>
      <c r="DV132" s="1780"/>
      <c r="DW132" s="1692">
        <f>SUM(DW131:DX131)</f>
        <v>20</v>
      </c>
      <c r="DX132" s="1692"/>
      <c r="DY132" s="1692">
        <f>SUM(DY131:EA131)</f>
        <v>75</v>
      </c>
      <c r="DZ132" s="1692"/>
      <c r="EA132" s="1692"/>
      <c r="EB132" s="1692">
        <f>SUM(EB131:ED131)</f>
        <v>46</v>
      </c>
      <c r="EC132" s="1692"/>
      <c r="ED132" s="1692"/>
      <c r="EE132" s="1692">
        <f>SUM(EE131:EG131)</f>
        <v>98</v>
      </c>
      <c r="EF132" s="1692"/>
      <c r="EG132" s="1692"/>
      <c r="EH132" s="1692">
        <f>SUM(EH131:EO131)</f>
        <v>93</v>
      </c>
      <c r="EI132" s="1692"/>
      <c r="EJ132" s="1692"/>
      <c r="EK132" s="1692"/>
      <c r="EL132" s="1692"/>
      <c r="EM132" s="1692"/>
      <c r="EN132" s="1692"/>
      <c r="EO132" s="1692"/>
      <c r="EP132" s="1829">
        <f>SUM(EP131:EX131)</f>
        <v>125</v>
      </c>
      <c r="EQ132" s="1791"/>
      <c r="ER132" s="1791"/>
      <c r="ES132" s="1791"/>
      <c r="ET132" s="1791"/>
      <c r="EU132" s="1791"/>
      <c r="EV132" s="1791"/>
      <c r="EW132" s="1791"/>
      <c r="EX132" s="1956"/>
      <c r="EY132" s="56"/>
      <c r="EZ132" s="10"/>
      <c r="FA132" s="10"/>
      <c r="FB132" s="10"/>
      <c r="FC132" s="10"/>
      <c r="FD132" s="10"/>
      <c r="FE132" s="55"/>
      <c r="FF132" s="1331">
        <f>SUM(FF131*100)/FI133</f>
        <v>2.4193548387096775</v>
      </c>
      <c r="FG132" s="1331">
        <f>SUM(FG131*100)/FI133</f>
        <v>15.32258064516129</v>
      </c>
      <c r="FH132" s="1331">
        <f>SUM(FH131*100)/FI133</f>
        <v>15.32258064516129</v>
      </c>
      <c r="FI132" s="1331">
        <f>SUM(FI131*100)/FI133</f>
        <v>25.806451612903224</v>
      </c>
      <c r="FJ132" s="1331">
        <f>SUM(FJ131*100)/FI133</f>
        <v>20.967741935483872</v>
      </c>
      <c r="FK132" s="1331">
        <f>SUM(FK131*100)/FI133</f>
        <v>12.903225806451612</v>
      </c>
      <c r="FL132" s="1331">
        <f>SUM(FL131*100)/FI133</f>
        <v>4.838709677419355</v>
      </c>
      <c r="FM132" s="1331">
        <f>SUM(FM131*100)/FI133</f>
        <v>1.6129032258064515</v>
      </c>
      <c r="FN132" s="1331">
        <f>SUM(FN131*100)/FI133</f>
        <v>0.80645161290322576</v>
      </c>
      <c r="FO132" s="1331">
        <f>SUM(FO131*100)/FI133</f>
        <v>0</v>
      </c>
      <c r="FP132" s="1331">
        <f>SUM(FP131*100)/FI133</f>
        <v>0</v>
      </c>
    </row>
    <row r="133" spans="1:172" ht="13.5" thickBot="1" x14ac:dyDescent="0.25">
      <c r="B133" s="1315" t="s">
        <v>826</v>
      </c>
      <c r="C133" s="1995">
        <v>1</v>
      </c>
      <c r="D133" s="1996"/>
      <c r="E133" s="1996"/>
      <c r="F133" s="1996"/>
      <c r="G133" s="1996"/>
      <c r="H133" s="1996">
        <v>2</v>
      </c>
      <c r="I133" s="1996"/>
      <c r="J133" s="1996"/>
      <c r="K133" s="1996">
        <v>3</v>
      </c>
      <c r="L133" s="1996"/>
      <c r="M133" s="1996"/>
      <c r="N133" s="1997">
        <v>4</v>
      </c>
      <c r="O133" s="1998"/>
      <c r="P133" s="1998"/>
      <c r="Q133" s="1999">
        <v>5</v>
      </c>
      <c r="R133" s="1999"/>
      <c r="S133" s="1999"/>
      <c r="T133" s="1988"/>
      <c r="U133" s="1989">
        <v>6</v>
      </c>
      <c r="V133" s="1989"/>
      <c r="W133" s="1989"/>
      <c r="X133" s="1989">
        <v>7</v>
      </c>
      <c r="Y133" s="1989"/>
      <c r="Z133" s="1989"/>
      <c r="AA133" s="1989">
        <v>8</v>
      </c>
      <c r="AB133" s="1989"/>
      <c r="AC133" s="1989"/>
      <c r="AD133" s="1989">
        <v>9</v>
      </c>
      <c r="AE133" s="1989"/>
      <c r="AF133" s="1989"/>
      <c r="AG133" s="1989">
        <v>10</v>
      </c>
      <c r="AH133" s="1989"/>
      <c r="AI133" s="1989"/>
      <c r="AJ133" s="1989">
        <v>11</v>
      </c>
      <c r="AK133" s="1989"/>
      <c r="AL133" s="1989"/>
      <c r="AM133" s="1989">
        <v>12</v>
      </c>
      <c r="AN133" s="1989"/>
      <c r="AO133" s="1989"/>
      <c r="AP133" s="2000">
        <v>13</v>
      </c>
      <c r="AQ133" s="1999"/>
      <c r="AR133" s="1999"/>
      <c r="AS133" s="1999">
        <v>14</v>
      </c>
      <c r="AT133" s="1999"/>
      <c r="AU133" s="1988"/>
      <c r="AV133" s="1989">
        <v>15</v>
      </c>
      <c r="AW133" s="1989"/>
      <c r="AX133" s="1989"/>
      <c r="AY133" s="1989">
        <v>16</v>
      </c>
      <c r="AZ133" s="1989"/>
      <c r="BA133" s="2000"/>
      <c r="BB133" s="882">
        <v>17</v>
      </c>
      <c r="BC133" s="1990">
        <v>18</v>
      </c>
      <c r="BD133" s="1714"/>
      <c r="BE133" s="1714"/>
      <c r="BF133" s="1714"/>
      <c r="BG133" s="1716"/>
      <c r="BH133" s="1990">
        <v>19</v>
      </c>
      <c r="BI133" s="1714"/>
      <c r="BJ133" s="1714"/>
      <c r="BK133" s="1716"/>
      <c r="BL133" s="1989">
        <v>20</v>
      </c>
      <c r="BM133" s="1989"/>
      <c r="BN133" s="1989"/>
      <c r="BO133" s="1989">
        <v>21</v>
      </c>
      <c r="BP133" s="1989"/>
      <c r="BQ133" s="1989"/>
      <c r="BR133" s="1989">
        <v>22</v>
      </c>
      <c r="BS133" s="1989"/>
      <c r="BT133" s="1989"/>
      <c r="BU133" s="1989"/>
      <c r="BV133" s="1989"/>
      <c r="BW133" s="1989"/>
      <c r="BX133" s="1989">
        <v>23</v>
      </c>
      <c r="BY133" s="1989"/>
      <c r="BZ133" s="1989"/>
      <c r="CA133" s="1990">
        <v>24</v>
      </c>
      <c r="CB133" s="1714"/>
      <c r="CC133" s="1716"/>
      <c r="CD133" s="1990">
        <v>25</v>
      </c>
      <c r="CE133" s="1714"/>
      <c r="CF133" s="1716"/>
      <c r="CG133" s="1990">
        <v>26</v>
      </c>
      <c r="CH133" s="1714"/>
      <c r="CI133" s="1716"/>
      <c r="CJ133" s="1990">
        <v>27</v>
      </c>
      <c r="CK133" s="1714"/>
      <c r="CL133" s="1716"/>
      <c r="CM133" s="1990">
        <v>28</v>
      </c>
      <c r="CN133" s="1714"/>
      <c r="CO133" s="1714"/>
      <c r="CP133" s="1714"/>
      <c r="CQ133" s="1714"/>
      <c r="CR133" s="1714"/>
      <c r="CS133" s="1716"/>
      <c r="CT133" s="1990">
        <v>29</v>
      </c>
      <c r="CU133" s="1714"/>
      <c r="CV133" s="1714"/>
      <c r="CW133" s="1716"/>
      <c r="CX133" s="1990">
        <v>30</v>
      </c>
      <c r="CY133" s="1714"/>
      <c r="CZ133" s="1714"/>
      <c r="DA133" s="1715"/>
      <c r="DB133" s="1713">
        <v>31</v>
      </c>
      <c r="DC133" s="1714"/>
      <c r="DD133" s="1716"/>
      <c r="DE133" s="1990">
        <v>32</v>
      </c>
      <c r="DF133" s="1714"/>
      <c r="DG133" s="1716"/>
      <c r="DH133" s="1990">
        <v>33</v>
      </c>
      <c r="DI133" s="1714"/>
      <c r="DJ133" s="1716"/>
      <c r="DK133" s="1990">
        <v>34</v>
      </c>
      <c r="DL133" s="1714"/>
      <c r="DM133" s="1716"/>
      <c r="DN133" s="1989">
        <v>35</v>
      </c>
      <c r="DO133" s="1989"/>
      <c r="DP133" s="1989"/>
      <c r="DQ133" s="1989">
        <v>36</v>
      </c>
      <c r="DR133" s="1989"/>
      <c r="DS133" s="1989"/>
      <c r="DT133" s="1826">
        <v>37</v>
      </c>
      <c r="DU133" s="1827"/>
      <c r="DV133" s="1828"/>
      <c r="DW133" s="1989">
        <v>38</v>
      </c>
      <c r="DX133" s="1989"/>
      <c r="DY133" s="1989">
        <v>39</v>
      </c>
      <c r="DZ133" s="1989"/>
      <c r="EA133" s="1989"/>
      <c r="EB133" s="1989">
        <v>40</v>
      </c>
      <c r="EC133" s="1989"/>
      <c r="ED133" s="1989"/>
      <c r="EE133" s="1989">
        <v>41</v>
      </c>
      <c r="EF133" s="1989"/>
      <c r="EG133" s="1989"/>
      <c r="EH133" s="1989">
        <v>42</v>
      </c>
      <c r="EI133" s="1989"/>
      <c r="EJ133" s="1989"/>
      <c r="EK133" s="1989"/>
      <c r="EL133" s="1989"/>
      <c r="EM133" s="1989"/>
      <c r="EN133" s="1989"/>
      <c r="EO133" s="1989"/>
      <c r="EP133" s="1826">
        <v>43</v>
      </c>
      <c r="EQ133" s="1827"/>
      <c r="ER133" s="1827"/>
      <c r="ES133" s="1827"/>
      <c r="ET133" s="1827"/>
      <c r="EU133" s="1827"/>
      <c r="EV133" s="1827"/>
      <c r="EW133" s="1827"/>
      <c r="EX133" s="1955"/>
      <c r="EY133" s="56"/>
      <c r="EZ133" s="10"/>
      <c r="FA133" s="10"/>
      <c r="FB133" s="10"/>
      <c r="FC133" s="10"/>
      <c r="FD133" s="10"/>
      <c r="FE133" s="651">
        <v>43</v>
      </c>
      <c r="FF133" s="1967" t="s">
        <v>1415</v>
      </c>
      <c r="FG133" s="1827"/>
      <c r="FH133" s="1828"/>
      <c r="FI133" s="1855">
        <f>SUM(FF131+FG131+FH131+FI131+FJ131+FK131+FL131+FM131+FN131+FO131+FP131)</f>
        <v>124</v>
      </c>
      <c r="FJ133" s="1857"/>
      <c r="FK133" s="1857"/>
      <c r="FL133" s="1857"/>
      <c r="FM133" s="1857"/>
      <c r="FN133" s="1857"/>
      <c r="FO133" s="1857"/>
      <c r="FP133" s="1857"/>
    </row>
    <row r="134" spans="1:172" x14ac:dyDescent="0.2">
      <c r="B134" s="1316" t="s">
        <v>495</v>
      </c>
      <c r="C134" s="1576">
        <v>1</v>
      </c>
      <c r="D134" s="1577">
        <v>1</v>
      </c>
      <c r="E134" s="1578">
        <v>1</v>
      </c>
      <c r="F134" s="1579">
        <v>2</v>
      </c>
      <c r="G134" s="1580">
        <v>1</v>
      </c>
      <c r="H134" s="1577">
        <v>2</v>
      </c>
      <c r="I134" s="1578">
        <v>2</v>
      </c>
      <c r="J134" s="1579">
        <v>3</v>
      </c>
      <c r="K134" s="1577"/>
      <c r="L134" s="1578">
        <v>3</v>
      </c>
      <c r="M134" s="1579">
        <v>4</v>
      </c>
      <c r="N134" s="1577">
        <v>3</v>
      </c>
      <c r="O134" s="1578">
        <v>4</v>
      </c>
      <c r="P134" s="1581">
        <v>5</v>
      </c>
      <c r="Q134" s="1580">
        <v>2</v>
      </c>
      <c r="R134" s="1578">
        <v>5</v>
      </c>
      <c r="S134" s="1579">
        <v>6</v>
      </c>
      <c r="T134" s="1580">
        <v>3</v>
      </c>
      <c r="U134" s="1582">
        <v>4</v>
      </c>
      <c r="V134" s="1578">
        <v>6</v>
      </c>
      <c r="W134" s="1579">
        <v>7</v>
      </c>
      <c r="X134" s="1582">
        <v>5</v>
      </c>
      <c r="Y134" s="1578">
        <v>7</v>
      </c>
      <c r="Z134" s="1579"/>
      <c r="AA134" s="1582">
        <v>6</v>
      </c>
      <c r="AB134" s="1578"/>
      <c r="AC134" s="1579">
        <v>8</v>
      </c>
      <c r="AD134" s="1582"/>
      <c r="AE134" s="1583">
        <v>8</v>
      </c>
      <c r="AF134" s="1576"/>
      <c r="AG134" s="1582">
        <v>7</v>
      </c>
      <c r="AH134" s="1578">
        <v>9</v>
      </c>
      <c r="AI134" s="1579">
        <v>9</v>
      </c>
      <c r="AJ134" s="1582">
        <v>8</v>
      </c>
      <c r="AK134" s="1578">
        <v>10</v>
      </c>
      <c r="AL134" s="1579">
        <v>10</v>
      </c>
      <c r="AM134" s="1582">
        <v>9</v>
      </c>
      <c r="AN134" s="1578"/>
      <c r="AO134" s="1579">
        <v>11</v>
      </c>
      <c r="AP134" s="1582">
        <v>10</v>
      </c>
      <c r="AQ134" s="1578">
        <v>11</v>
      </c>
      <c r="AR134" s="1581">
        <v>12</v>
      </c>
      <c r="AS134" s="1584">
        <v>11</v>
      </c>
      <c r="AT134" s="1578">
        <v>12</v>
      </c>
      <c r="AU134" s="1579">
        <v>13</v>
      </c>
      <c r="AV134" s="1582">
        <v>12</v>
      </c>
      <c r="AW134" s="1580">
        <v>4</v>
      </c>
      <c r="AX134" s="1579">
        <v>14</v>
      </c>
      <c r="AY134" s="1582">
        <v>13</v>
      </c>
      <c r="AZ134" s="1578">
        <v>13</v>
      </c>
      <c r="BA134" s="1581"/>
      <c r="BB134" s="1510">
        <v>15</v>
      </c>
      <c r="BC134" s="1582">
        <v>14</v>
      </c>
      <c r="BD134" s="1591">
        <v>14</v>
      </c>
      <c r="BE134" s="1579">
        <v>16</v>
      </c>
      <c r="BF134" s="1592">
        <v>1</v>
      </c>
      <c r="BG134" s="1592">
        <v>2</v>
      </c>
      <c r="BH134" s="1582"/>
      <c r="BI134" s="1593">
        <v>5</v>
      </c>
      <c r="BJ134" s="1591">
        <v>15</v>
      </c>
      <c r="BK134" s="1579">
        <v>17</v>
      </c>
      <c r="BL134" s="1582">
        <v>15</v>
      </c>
      <c r="BM134" s="1591">
        <v>16</v>
      </c>
      <c r="BN134" s="1579">
        <v>18</v>
      </c>
      <c r="BO134" s="1594">
        <v>16</v>
      </c>
      <c r="BP134" s="1595">
        <v>17</v>
      </c>
      <c r="BQ134" s="1592">
        <v>3</v>
      </c>
      <c r="BR134" s="1592">
        <v>4</v>
      </c>
      <c r="BS134" s="1592">
        <v>5</v>
      </c>
      <c r="BT134" s="1596">
        <v>6</v>
      </c>
      <c r="BU134" s="1597">
        <v>7</v>
      </c>
      <c r="BV134" s="1592">
        <v>8</v>
      </c>
      <c r="BW134" s="1579">
        <v>19</v>
      </c>
      <c r="BX134" s="1582">
        <v>17</v>
      </c>
      <c r="BY134" s="1591">
        <v>18</v>
      </c>
      <c r="BZ134" s="1579">
        <v>20</v>
      </c>
      <c r="CA134" s="1594">
        <v>18</v>
      </c>
      <c r="CB134" s="1595">
        <v>19</v>
      </c>
      <c r="CC134" s="1598">
        <v>21</v>
      </c>
      <c r="CD134" s="1594">
        <v>19</v>
      </c>
      <c r="CE134" s="1595">
        <v>20</v>
      </c>
      <c r="CF134" s="1598"/>
      <c r="CG134" s="1599">
        <v>20</v>
      </c>
      <c r="CH134" s="1595">
        <v>21</v>
      </c>
      <c r="CI134" s="1598">
        <v>22</v>
      </c>
      <c r="CJ134" s="1121">
        <v>21</v>
      </c>
      <c r="CK134" s="1116"/>
      <c r="CL134" s="1579">
        <v>23</v>
      </c>
      <c r="CM134" s="1118">
        <v>22</v>
      </c>
      <c r="CN134" s="1117">
        <v>6</v>
      </c>
      <c r="CO134" s="1116">
        <v>22</v>
      </c>
      <c r="CP134" s="1451">
        <v>9</v>
      </c>
      <c r="CQ134" s="1601">
        <v>10</v>
      </c>
      <c r="CR134" s="1601">
        <v>11</v>
      </c>
      <c r="CS134" s="1579">
        <v>24</v>
      </c>
      <c r="CT134" s="1582">
        <v>23</v>
      </c>
      <c r="CU134" s="1578">
        <v>23</v>
      </c>
      <c r="CV134" s="1117">
        <v>7</v>
      </c>
      <c r="CW134" s="1579">
        <v>25</v>
      </c>
      <c r="CX134" s="1582">
        <v>24</v>
      </c>
      <c r="CY134" s="1578"/>
      <c r="CZ134" s="1579">
        <v>26</v>
      </c>
      <c r="DA134" s="1117"/>
      <c r="DB134" s="1121">
        <v>25</v>
      </c>
      <c r="DC134" s="1116">
        <v>24</v>
      </c>
      <c r="DD134" s="1579">
        <v>27</v>
      </c>
      <c r="DE134" s="1118">
        <v>26</v>
      </c>
      <c r="DF134" s="1116"/>
      <c r="DG134" s="1579">
        <v>28</v>
      </c>
      <c r="DH134" s="1118">
        <v>27</v>
      </c>
      <c r="DI134" s="1116">
        <v>25</v>
      </c>
      <c r="DJ134" s="1579">
        <v>29</v>
      </c>
      <c r="DK134" s="1118">
        <v>28</v>
      </c>
      <c r="DL134" s="1116">
        <v>26</v>
      </c>
      <c r="DM134" s="1115"/>
      <c r="DN134" s="1118"/>
      <c r="DO134" s="1119"/>
      <c r="DP134" s="885"/>
      <c r="DQ134" s="1118"/>
      <c r="DR134" s="1116">
        <v>27</v>
      </c>
      <c r="DS134" s="1579">
        <v>30</v>
      </c>
      <c r="DT134" s="1118">
        <v>29</v>
      </c>
      <c r="DU134" s="1116">
        <v>28</v>
      </c>
      <c r="DV134" s="1579">
        <v>31</v>
      </c>
      <c r="DW134" s="1116">
        <v>29</v>
      </c>
      <c r="DX134" s="1115"/>
      <c r="DY134" s="1118">
        <v>30</v>
      </c>
      <c r="DZ134" s="1116">
        <v>30</v>
      </c>
      <c r="EA134" s="1581">
        <v>32</v>
      </c>
      <c r="EB134" s="1121">
        <v>31</v>
      </c>
      <c r="EC134" s="1116">
        <v>31</v>
      </c>
      <c r="ED134" s="1579">
        <v>33</v>
      </c>
      <c r="EE134" s="1593">
        <v>8</v>
      </c>
      <c r="EF134" s="1578">
        <v>32</v>
      </c>
      <c r="EG134" s="1579">
        <v>34</v>
      </c>
      <c r="EH134" s="1582">
        <v>32</v>
      </c>
      <c r="EI134" s="1601">
        <v>12</v>
      </c>
      <c r="EJ134" s="1601">
        <v>13</v>
      </c>
      <c r="EK134" s="1601">
        <v>14</v>
      </c>
      <c r="EL134" s="1592">
        <v>15</v>
      </c>
      <c r="EM134" s="1608">
        <v>33</v>
      </c>
      <c r="EN134" s="1579"/>
      <c r="EO134" s="1593">
        <v>9</v>
      </c>
      <c r="EP134" s="1582">
        <v>33</v>
      </c>
      <c r="EQ134" s="1579">
        <v>35</v>
      </c>
      <c r="ER134" s="1601">
        <v>16</v>
      </c>
      <c r="ES134" s="1609">
        <v>17</v>
      </c>
      <c r="ET134" s="1609">
        <v>18</v>
      </c>
      <c r="EU134" s="1609">
        <v>19</v>
      </c>
      <c r="EV134" s="1601">
        <v>20</v>
      </c>
      <c r="EW134" s="1592">
        <v>21</v>
      </c>
      <c r="EX134" s="1601">
        <v>22</v>
      </c>
      <c r="EY134" s="1443">
        <v>33</v>
      </c>
      <c r="EZ134" s="14">
        <v>33</v>
      </c>
      <c r="FA134" s="14">
        <v>35</v>
      </c>
      <c r="FB134" s="14">
        <v>9</v>
      </c>
      <c r="FC134" s="14">
        <v>0</v>
      </c>
      <c r="FD134" s="14">
        <v>22</v>
      </c>
      <c r="FE134" s="1308">
        <f>EY134+EZ134+FA134+FC134+FD134</f>
        <v>123</v>
      </c>
      <c r="FF134" s="1202"/>
      <c r="FG134" s="1202"/>
    </row>
    <row r="135" spans="1:172" x14ac:dyDescent="0.2">
      <c r="B135" s="1317" t="s">
        <v>331</v>
      </c>
      <c r="C135" s="1282">
        <v>1</v>
      </c>
      <c r="D135" s="1282">
        <v>2</v>
      </c>
      <c r="E135" s="1282">
        <v>3</v>
      </c>
      <c r="F135" s="1282">
        <v>4</v>
      </c>
      <c r="G135" s="1282">
        <v>5</v>
      </c>
      <c r="H135" s="1282">
        <v>6</v>
      </c>
      <c r="I135" s="1282">
        <v>7</v>
      </c>
      <c r="J135" s="1282">
        <v>8</v>
      </c>
      <c r="K135" s="1282">
        <v>9</v>
      </c>
      <c r="L135" s="1282">
        <v>10</v>
      </c>
      <c r="M135" s="1282">
        <v>11</v>
      </c>
      <c r="N135" s="1282">
        <v>12</v>
      </c>
      <c r="O135" s="1282">
        <v>13</v>
      </c>
      <c r="P135" s="1350">
        <v>14</v>
      </c>
      <c r="Q135" s="1351">
        <v>15</v>
      </c>
      <c r="R135" s="877">
        <v>16</v>
      </c>
      <c r="S135" s="877">
        <v>17</v>
      </c>
      <c r="T135" s="1282">
        <v>18</v>
      </c>
      <c r="U135" s="1282">
        <v>19</v>
      </c>
      <c r="V135" s="1282">
        <v>20</v>
      </c>
      <c r="W135" s="1282">
        <v>21</v>
      </c>
      <c r="X135" s="1282">
        <v>22</v>
      </c>
      <c r="Y135" s="1282">
        <v>23</v>
      </c>
      <c r="Z135" s="1282">
        <v>24</v>
      </c>
      <c r="AA135" s="1282">
        <v>25</v>
      </c>
      <c r="AB135" s="1282">
        <v>26</v>
      </c>
      <c r="AC135" s="1296">
        <v>27</v>
      </c>
      <c r="AD135" s="1296">
        <v>28</v>
      </c>
      <c r="AE135" s="1350">
        <v>29</v>
      </c>
      <c r="AF135" s="1351">
        <v>30</v>
      </c>
      <c r="AG135" s="1282">
        <v>31</v>
      </c>
      <c r="AH135" s="1282">
        <v>32</v>
      </c>
      <c r="AI135" s="1282">
        <v>33</v>
      </c>
      <c r="AJ135" s="1282">
        <v>34</v>
      </c>
      <c r="AK135" s="1282">
        <v>35</v>
      </c>
      <c r="AL135" s="1282">
        <v>36</v>
      </c>
      <c r="AM135" s="1282">
        <v>37</v>
      </c>
      <c r="AN135" s="1282">
        <v>38</v>
      </c>
      <c r="AO135" s="1282">
        <v>39</v>
      </c>
      <c r="AP135" s="1282">
        <v>40</v>
      </c>
      <c r="AQ135" s="1296">
        <v>41</v>
      </c>
      <c r="AR135" s="1350">
        <v>42</v>
      </c>
      <c r="AS135" s="1351">
        <v>43</v>
      </c>
      <c r="AT135" s="1282">
        <v>44</v>
      </c>
      <c r="AU135" s="1282">
        <v>45</v>
      </c>
      <c r="AV135" s="1282">
        <v>46</v>
      </c>
      <c r="AW135" s="1282">
        <v>47</v>
      </c>
      <c r="AX135" s="877">
        <v>48</v>
      </c>
      <c r="AY135" s="877">
        <v>49</v>
      </c>
      <c r="AZ135" s="877">
        <v>50</v>
      </c>
      <c r="BA135" s="1350">
        <v>51</v>
      </c>
      <c r="BB135" s="1282">
        <v>52</v>
      </c>
      <c r="BC135" s="1282">
        <v>53</v>
      </c>
      <c r="BD135" s="1282">
        <v>54</v>
      </c>
      <c r="BE135" s="1282">
        <v>55</v>
      </c>
      <c r="BF135" s="1282">
        <v>56</v>
      </c>
      <c r="BG135" s="1282">
        <v>57</v>
      </c>
      <c r="BH135" s="1282">
        <v>58</v>
      </c>
      <c r="BI135" s="1282">
        <v>59</v>
      </c>
      <c r="BJ135" s="1282">
        <v>60</v>
      </c>
      <c r="BK135" s="1282">
        <v>61</v>
      </c>
      <c r="BL135" s="1282">
        <v>62</v>
      </c>
      <c r="BM135" s="1282">
        <v>63</v>
      </c>
      <c r="BN135" s="1282">
        <v>64</v>
      </c>
      <c r="BO135" s="1282">
        <v>65</v>
      </c>
      <c r="BP135" s="1282">
        <v>66</v>
      </c>
      <c r="BQ135" s="1282">
        <v>67</v>
      </c>
      <c r="BR135" s="1282">
        <v>68</v>
      </c>
      <c r="BS135" s="1282">
        <v>69</v>
      </c>
      <c r="BT135" s="1350">
        <v>70</v>
      </c>
      <c r="BU135" s="1351">
        <v>71</v>
      </c>
      <c r="BV135" s="1282">
        <v>72</v>
      </c>
      <c r="BW135" s="1282">
        <v>73</v>
      </c>
      <c r="BX135" s="1282">
        <v>74</v>
      </c>
      <c r="BY135" s="1282">
        <v>75</v>
      </c>
      <c r="BZ135" s="1282">
        <v>76</v>
      </c>
      <c r="CA135" s="1282">
        <v>77</v>
      </c>
      <c r="CB135" s="1282">
        <v>78</v>
      </c>
      <c r="CC135" s="1282">
        <v>79</v>
      </c>
      <c r="CD135" s="1282">
        <v>80</v>
      </c>
      <c r="CE135" s="1282">
        <v>81</v>
      </c>
      <c r="CF135" s="1282">
        <v>82</v>
      </c>
      <c r="CG135" s="1282">
        <v>83</v>
      </c>
      <c r="CH135" s="1282">
        <v>84</v>
      </c>
      <c r="CI135" s="1282">
        <v>85</v>
      </c>
      <c r="CJ135" s="1351">
        <v>86</v>
      </c>
      <c r="CK135" s="1282">
        <v>87</v>
      </c>
      <c r="CL135" s="1282">
        <v>88</v>
      </c>
      <c r="CM135" s="1282">
        <v>89</v>
      </c>
      <c r="CN135" s="1282">
        <v>90</v>
      </c>
      <c r="CO135" s="1282">
        <v>91</v>
      </c>
      <c r="CP135" s="1282">
        <v>92</v>
      </c>
      <c r="CQ135" s="1282">
        <v>93</v>
      </c>
      <c r="CR135" s="1282">
        <v>94</v>
      </c>
      <c r="CS135" s="1282">
        <v>95</v>
      </c>
      <c r="CT135" s="1282">
        <v>96</v>
      </c>
      <c r="CU135" s="1282">
        <v>97</v>
      </c>
      <c r="CV135" s="1282">
        <v>98</v>
      </c>
      <c r="CW135" s="1282">
        <v>99</v>
      </c>
      <c r="CX135" s="877">
        <v>100</v>
      </c>
      <c r="CY135" s="877">
        <v>101</v>
      </c>
      <c r="CZ135" s="877">
        <v>102</v>
      </c>
      <c r="DA135" s="1350">
        <v>103</v>
      </c>
      <c r="DB135" s="1351">
        <v>104</v>
      </c>
      <c r="DC135" s="1282">
        <v>105</v>
      </c>
      <c r="DD135" s="1282">
        <v>106</v>
      </c>
      <c r="DE135" s="1282">
        <v>107</v>
      </c>
      <c r="DF135" s="1282">
        <v>108</v>
      </c>
      <c r="DG135" s="1282">
        <v>109</v>
      </c>
      <c r="DH135" s="1282">
        <v>110</v>
      </c>
      <c r="DI135" s="1282">
        <v>111</v>
      </c>
      <c r="DJ135" s="1282">
        <v>112</v>
      </c>
      <c r="DK135" s="1282">
        <v>113</v>
      </c>
      <c r="DL135" s="1282">
        <v>114</v>
      </c>
      <c r="DM135" s="1282">
        <v>115</v>
      </c>
      <c r="DN135" s="1282">
        <v>116</v>
      </c>
      <c r="DO135" s="1350">
        <v>117</v>
      </c>
      <c r="DP135" s="1351">
        <v>118</v>
      </c>
      <c r="DQ135" s="1282">
        <v>119</v>
      </c>
      <c r="DR135" s="1282">
        <v>120</v>
      </c>
      <c r="DS135" s="1282">
        <v>121</v>
      </c>
      <c r="DT135" s="1282">
        <v>122</v>
      </c>
      <c r="DU135" s="1282">
        <v>123</v>
      </c>
      <c r="DV135" s="1282">
        <v>124</v>
      </c>
      <c r="DW135" s="1282">
        <v>125</v>
      </c>
      <c r="DX135" s="1282">
        <v>126</v>
      </c>
      <c r="DY135" s="1282">
        <v>127</v>
      </c>
      <c r="DZ135" s="1282">
        <v>128</v>
      </c>
      <c r="EA135" s="1282">
        <v>129</v>
      </c>
      <c r="EB135" s="1351">
        <v>130</v>
      </c>
      <c r="EC135" s="1282">
        <v>131</v>
      </c>
      <c r="ED135" s="1282">
        <v>132</v>
      </c>
      <c r="EE135" s="1282">
        <v>133</v>
      </c>
      <c r="EF135" s="1282">
        <v>134</v>
      </c>
      <c r="EG135" s="1282">
        <v>135</v>
      </c>
      <c r="EH135" s="1282">
        <v>136</v>
      </c>
      <c r="EI135" s="1282">
        <v>137</v>
      </c>
      <c r="EJ135" s="1282">
        <v>138</v>
      </c>
      <c r="EK135" s="1282">
        <v>139</v>
      </c>
      <c r="EL135" s="1282">
        <v>140</v>
      </c>
      <c r="EM135" s="1282">
        <v>141</v>
      </c>
      <c r="EN135" s="1282">
        <v>142</v>
      </c>
      <c r="EO135" s="1282">
        <v>143</v>
      </c>
      <c r="EP135" s="1282">
        <v>144</v>
      </c>
      <c r="EQ135" s="1282">
        <v>145</v>
      </c>
      <c r="ER135" s="1282">
        <v>146</v>
      </c>
      <c r="ES135" s="1282">
        <v>147</v>
      </c>
      <c r="ET135" s="1282">
        <v>148</v>
      </c>
      <c r="EU135" s="1282">
        <v>149</v>
      </c>
      <c r="EV135" s="877">
        <v>150</v>
      </c>
      <c r="EW135" s="877">
        <v>151</v>
      </c>
      <c r="EX135" s="1282">
        <v>152</v>
      </c>
      <c r="EY135" s="819"/>
      <c r="EZ135" s="126"/>
      <c r="FA135" s="126"/>
      <c r="FB135" s="126"/>
      <c r="FC135" s="126"/>
      <c r="FD135" s="126"/>
      <c r="FE135" s="1308"/>
      <c r="FF135" s="598"/>
      <c r="FG135" s="598"/>
    </row>
    <row r="136" spans="1:172" x14ac:dyDescent="0.2">
      <c r="B136" s="1318" t="s">
        <v>546</v>
      </c>
      <c r="C136" s="1282">
        <v>1</v>
      </c>
      <c r="D136" s="1282">
        <v>2</v>
      </c>
      <c r="E136" s="1282">
        <v>3</v>
      </c>
      <c r="F136" s="877">
        <v>4</v>
      </c>
      <c r="G136" s="877"/>
      <c r="H136" s="877">
        <v>5</v>
      </c>
      <c r="I136" s="877">
        <v>6</v>
      </c>
      <c r="J136" s="877">
        <v>7</v>
      </c>
      <c r="K136" s="877"/>
      <c r="L136" s="877">
        <v>8</v>
      </c>
      <c r="M136" s="877">
        <v>9</v>
      </c>
      <c r="N136" s="877">
        <v>10</v>
      </c>
      <c r="O136" s="877">
        <v>11</v>
      </c>
      <c r="P136" s="1350">
        <v>12</v>
      </c>
      <c r="Q136" s="1351"/>
      <c r="R136" s="877">
        <v>13</v>
      </c>
      <c r="S136" s="877">
        <v>14</v>
      </c>
      <c r="T136" s="877"/>
      <c r="U136" s="877">
        <v>15</v>
      </c>
      <c r="V136" s="877">
        <v>16</v>
      </c>
      <c r="W136" s="877">
        <v>17</v>
      </c>
      <c r="X136" s="877">
        <v>18</v>
      </c>
      <c r="Y136" s="877">
        <v>19</v>
      </c>
      <c r="Z136" s="877"/>
      <c r="AA136" s="877">
        <v>20</v>
      </c>
      <c r="AB136" s="877"/>
      <c r="AC136" s="876">
        <v>21</v>
      </c>
      <c r="AD136" s="876"/>
      <c r="AE136" s="1350">
        <v>22</v>
      </c>
      <c r="AF136" s="1351"/>
      <c r="AG136" s="877">
        <v>23</v>
      </c>
      <c r="AH136" s="877">
        <v>24</v>
      </c>
      <c r="AI136" s="877">
        <v>25</v>
      </c>
      <c r="AJ136" s="877">
        <v>26</v>
      </c>
      <c r="AK136" s="877">
        <v>27</v>
      </c>
      <c r="AL136" s="877">
        <v>28</v>
      </c>
      <c r="AM136" s="877">
        <v>29</v>
      </c>
      <c r="AN136" s="877"/>
      <c r="AO136" s="877">
        <v>30</v>
      </c>
      <c r="AP136" s="877">
        <v>31</v>
      </c>
      <c r="AQ136" s="876">
        <v>32</v>
      </c>
      <c r="AR136" s="1350">
        <v>33</v>
      </c>
      <c r="AS136" s="1351">
        <v>34</v>
      </c>
      <c r="AT136" s="877">
        <v>35</v>
      </c>
      <c r="AU136" s="877">
        <v>36</v>
      </c>
      <c r="AV136" s="877">
        <v>37</v>
      </c>
      <c r="AW136" s="877"/>
      <c r="AX136" s="877">
        <v>38</v>
      </c>
      <c r="AY136" s="877">
        <v>39</v>
      </c>
      <c r="AZ136" s="877">
        <v>40</v>
      </c>
      <c r="BA136" s="1350"/>
      <c r="BB136" s="877">
        <v>41</v>
      </c>
      <c r="BC136" s="877">
        <v>42</v>
      </c>
      <c r="BD136" s="877">
        <v>43</v>
      </c>
      <c r="BE136" s="877">
        <v>44</v>
      </c>
      <c r="BF136" s="877">
        <v>45</v>
      </c>
      <c r="BG136" s="877">
        <v>46</v>
      </c>
      <c r="BH136" s="877"/>
      <c r="BI136" s="877"/>
      <c r="BJ136" s="877">
        <v>47</v>
      </c>
      <c r="BK136" s="877">
        <v>48</v>
      </c>
      <c r="BL136" s="877">
        <v>49</v>
      </c>
      <c r="BM136" s="877">
        <v>50</v>
      </c>
      <c r="BN136" s="877">
        <v>51</v>
      </c>
      <c r="BO136" s="877">
        <v>52</v>
      </c>
      <c r="BP136" s="877">
        <v>53</v>
      </c>
      <c r="BQ136" s="877">
        <v>54</v>
      </c>
      <c r="BR136" s="877">
        <v>55</v>
      </c>
      <c r="BS136" s="877">
        <v>56</v>
      </c>
      <c r="BT136" s="1350">
        <v>57</v>
      </c>
      <c r="BU136" s="1351">
        <v>58</v>
      </c>
      <c r="BV136" s="877">
        <v>59</v>
      </c>
      <c r="BW136" s="877">
        <v>60</v>
      </c>
      <c r="BX136" s="877">
        <v>61</v>
      </c>
      <c r="BY136" s="877">
        <v>62</v>
      </c>
      <c r="BZ136" s="877">
        <v>63</v>
      </c>
      <c r="CA136" s="877">
        <v>64</v>
      </c>
      <c r="CB136" s="877">
        <v>65</v>
      </c>
      <c r="CC136" s="877">
        <v>66</v>
      </c>
      <c r="CD136" s="877">
        <v>67</v>
      </c>
      <c r="CE136" s="877">
        <v>68</v>
      </c>
      <c r="CF136" s="877"/>
      <c r="CG136" s="877">
        <v>69</v>
      </c>
      <c r="CH136" s="877">
        <v>70</v>
      </c>
      <c r="CI136" s="877">
        <v>71</v>
      </c>
      <c r="CJ136" s="1351">
        <v>72</v>
      </c>
      <c r="CK136" s="877"/>
      <c r="CL136" s="877">
        <v>73</v>
      </c>
      <c r="CM136" s="877">
        <v>74</v>
      </c>
      <c r="CN136" s="877"/>
      <c r="CO136" s="877">
        <v>75</v>
      </c>
      <c r="CP136" s="877">
        <v>76</v>
      </c>
      <c r="CQ136" s="877">
        <v>77</v>
      </c>
      <c r="CR136" s="877">
        <v>78</v>
      </c>
      <c r="CS136" s="877">
        <v>79</v>
      </c>
      <c r="CT136" s="877">
        <v>80</v>
      </c>
      <c r="CU136" s="877">
        <v>81</v>
      </c>
      <c r="CV136" s="877"/>
      <c r="CW136" s="877">
        <v>82</v>
      </c>
      <c r="CX136" s="877">
        <v>83</v>
      </c>
      <c r="CY136" s="877"/>
      <c r="CZ136" s="877">
        <v>84</v>
      </c>
      <c r="DA136" s="1350"/>
      <c r="DB136" s="1351">
        <v>85</v>
      </c>
      <c r="DC136" s="877">
        <v>86</v>
      </c>
      <c r="DD136" s="877">
        <v>87</v>
      </c>
      <c r="DE136" s="877">
        <v>88</v>
      </c>
      <c r="DF136" s="877"/>
      <c r="DG136" s="877">
        <v>89</v>
      </c>
      <c r="DH136" s="877">
        <v>90</v>
      </c>
      <c r="DI136" s="877">
        <v>91</v>
      </c>
      <c r="DJ136" s="877">
        <v>92</v>
      </c>
      <c r="DK136" s="877">
        <v>93</v>
      </c>
      <c r="DL136" s="877">
        <v>94</v>
      </c>
      <c r="DM136" s="877"/>
      <c r="DN136" s="877"/>
      <c r="DO136" s="1350"/>
      <c r="DP136" s="1351"/>
      <c r="DQ136" s="877"/>
      <c r="DR136" s="877">
        <v>95</v>
      </c>
      <c r="DS136" s="877">
        <v>96</v>
      </c>
      <c r="DT136" s="877">
        <v>97</v>
      </c>
      <c r="DU136" s="877">
        <v>98</v>
      </c>
      <c r="DV136" s="877">
        <v>99</v>
      </c>
      <c r="DW136" s="877">
        <v>100</v>
      </c>
      <c r="DX136" s="877"/>
      <c r="DY136" s="877">
        <v>101</v>
      </c>
      <c r="DZ136" s="877">
        <v>102</v>
      </c>
      <c r="EA136" s="877">
        <v>103</v>
      </c>
      <c r="EB136" s="1351">
        <v>104</v>
      </c>
      <c r="EC136" s="877">
        <v>105</v>
      </c>
      <c r="ED136" s="877">
        <v>106</v>
      </c>
      <c r="EE136" s="877"/>
      <c r="EF136" s="877">
        <v>107</v>
      </c>
      <c r="EG136" s="877">
        <v>108</v>
      </c>
      <c r="EH136" s="877">
        <v>109</v>
      </c>
      <c r="EI136" s="877">
        <v>110</v>
      </c>
      <c r="EJ136" s="877">
        <v>111</v>
      </c>
      <c r="EK136" s="877">
        <v>112</v>
      </c>
      <c r="EL136" s="877">
        <v>113</v>
      </c>
      <c r="EM136" s="877">
        <v>114</v>
      </c>
      <c r="EN136" s="877"/>
      <c r="EO136" s="877"/>
      <c r="EP136" s="877">
        <v>115</v>
      </c>
      <c r="EQ136" s="877">
        <v>116</v>
      </c>
      <c r="ER136" s="877">
        <v>117</v>
      </c>
      <c r="ES136" s="876">
        <v>118</v>
      </c>
      <c r="ET136" s="876">
        <v>119</v>
      </c>
      <c r="EU136" s="876">
        <v>120</v>
      </c>
      <c r="EV136" s="877">
        <v>121</v>
      </c>
      <c r="EW136" s="877">
        <v>122</v>
      </c>
      <c r="EX136" s="877">
        <v>123</v>
      </c>
      <c r="EY136" s="1309">
        <f t="shared" ref="EY136:FD136" si="41">SUM(EY131/EY134)</f>
        <v>26.696969696969695</v>
      </c>
      <c r="EZ136" s="1310">
        <f t="shared" si="41"/>
        <v>15.030303030303031</v>
      </c>
      <c r="FA136" s="1310">
        <f t="shared" si="41"/>
        <v>18.142857142857142</v>
      </c>
      <c r="FB136" s="1310">
        <f t="shared" si="41"/>
        <v>44.111111111111114</v>
      </c>
      <c r="FC136" s="1310" t="e">
        <f>SUM(FC131/FC134)</f>
        <v>#DIV/0!</v>
      </c>
      <c r="FD136" s="1310">
        <f t="shared" si="41"/>
        <v>15.090909090909092</v>
      </c>
      <c r="FE136" s="1312">
        <f>SUM(FE131/FE134)</f>
        <v>19.056910569105693</v>
      </c>
      <c r="FF136" s="1203"/>
      <c r="FG136" s="1203"/>
    </row>
    <row r="137" spans="1:172" ht="13.5" thickBot="1" x14ac:dyDescent="0.25">
      <c r="B137" s="1319" t="s">
        <v>1593</v>
      </c>
      <c r="C137" s="56"/>
      <c r="D137" s="54"/>
      <c r="E137" s="54"/>
      <c r="F137" s="877"/>
      <c r="G137" s="877"/>
      <c r="H137" s="877"/>
      <c r="I137" s="877"/>
      <c r="J137" s="877"/>
      <c r="K137" s="877"/>
      <c r="L137" s="877"/>
      <c r="M137" s="877"/>
      <c r="N137" s="877"/>
      <c r="O137" s="877"/>
      <c r="P137" s="1350"/>
      <c r="Q137" s="1351"/>
      <c r="R137" s="877"/>
      <c r="S137" s="877"/>
      <c r="T137" s="877"/>
      <c r="U137" s="877"/>
      <c r="V137" s="877"/>
      <c r="W137" s="877"/>
      <c r="X137" s="877"/>
      <c r="Y137" s="877"/>
      <c r="Z137" s="877"/>
      <c r="AA137" s="877"/>
      <c r="AB137" s="877"/>
      <c r="AC137" s="876"/>
      <c r="AD137" s="876"/>
      <c r="AE137" s="1350"/>
      <c r="AF137" s="1351"/>
      <c r="AG137" s="877"/>
      <c r="AH137" s="877"/>
      <c r="AI137" s="877"/>
      <c r="AJ137" s="877"/>
      <c r="AK137" s="877"/>
      <c r="AL137" s="877"/>
      <c r="AM137" s="877"/>
      <c r="AN137" s="877"/>
      <c r="AO137" s="877"/>
      <c r="AP137" s="877"/>
      <c r="AQ137" s="876"/>
      <c r="AR137" s="1350"/>
      <c r="AS137" s="1351"/>
      <c r="AT137" s="877"/>
      <c r="AU137" s="877"/>
      <c r="AV137" s="877"/>
      <c r="AW137" s="877"/>
      <c r="AX137" s="877"/>
      <c r="AY137" s="877"/>
      <c r="AZ137" s="877"/>
      <c r="BA137" s="1350"/>
      <c r="BB137" s="877"/>
      <c r="BC137" s="877"/>
      <c r="BD137" s="877"/>
      <c r="BE137" s="877"/>
      <c r="BF137" s="877"/>
      <c r="BG137" s="877"/>
      <c r="BH137" s="877"/>
      <c r="BI137" s="877"/>
      <c r="BJ137" s="877"/>
      <c r="BK137" s="877"/>
      <c r="BL137" s="877"/>
      <c r="BM137" s="877"/>
      <c r="BN137" s="877"/>
      <c r="BO137" s="877"/>
      <c r="BP137" s="877"/>
      <c r="BQ137" s="877"/>
      <c r="BR137" s="877"/>
      <c r="BS137" s="877"/>
      <c r="BT137" s="1350"/>
      <c r="BU137" s="1351"/>
      <c r="BV137" s="877"/>
      <c r="BW137" s="877"/>
      <c r="BX137" s="877"/>
      <c r="BY137" s="877"/>
      <c r="BZ137" s="877"/>
      <c r="CA137" s="877"/>
      <c r="CB137" s="877"/>
      <c r="CC137" s="877"/>
      <c r="CD137" s="877"/>
      <c r="CE137" s="877"/>
      <c r="CF137" s="877"/>
      <c r="CG137" s="877"/>
      <c r="CH137" s="877"/>
      <c r="CI137" s="877"/>
      <c r="CJ137" s="1351"/>
      <c r="CK137" s="877"/>
      <c r="CL137" s="877"/>
      <c r="CM137" s="877"/>
      <c r="CN137" s="877"/>
      <c r="CO137" s="877"/>
      <c r="CP137" s="877"/>
      <c r="CQ137" s="877"/>
      <c r="CR137" s="877"/>
      <c r="CS137" s="877"/>
      <c r="CT137" s="877"/>
      <c r="CU137" s="877"/>
      <c r="CV137" s="877"/>
      <c r="CW137" s="877"/>
      <c r="CX137" s="877"/>
      <c r="CY137" s="877"/>
      <c r="CZ137" s="877"/>
      <c r="DA137" s="1350"/>
      <c r="DB137" s="1351"/>
      <c r="DC137" s="877"/>
      <c r="DD137" s="877"/>
      <c r="DE137" s="877"/>
      <c r="DF137" s="877"/>
      <c r="DG137" s="877"/>
      <c r="DH137" s="877"/>
      <c r="DI137" s="877"/>
      <c r="DJ137" s="877"/>
      <c r="DK137" s="877"/>
      <c r="DL137" s="877"/>
      <c r="DM137" s="877"/>
      <c r="DN137" s="877"/>
      <c r="DO137" s="1350"/>
      <c r="DP137" s="1351"/>
      <c r="DQ137" s="877"/>
      <c r="DR137" s="877"/>
      <c r="DS137" s="877"/>
      <c r="DT137" s="877"/>
      <c r="DU137" s="877"/>
      <c r="DV137" s="877"/>
      <c r="DW137" s="877"/>
      <c r="DX137" s="877"/>
      <c r="DY137" s="877"/>
      <c r="DZ137" s="877"/>
      <c r="EA137" s="877"/>
      <c r="EB137" s="1351"/>
      <c r="EC137" s="877"/>
      <c r="ED137" s="877"/>
      <c r="EE137" s="877"/>
      <c r="EF137" s="877"/>
      <c r="EG137" s="877"/>
      <c r="EH137" s="877"/>
      <c r="EI137" s="877"/>
      <c r="EJ137" s="877"/>
      <c r="EK137" s="379"/>
      <c r="EL137" s="877"/>
      <c r="EM137" s="379"/>
      <c r="EN137" s="379"/>
      <c r="EO137" s="379"/>
      <c r="EP137" s="379"/>
      <c r="EQ137" s="379"/>
      <c r="ER137" s="379"/>
      <c r="ES137" s="1538"/>
      <c r="ET137" s="1538"/>
      <c r="EU137" s="1538"/>
      <c r="EV137" s="379"/>
      <c r="EW137" s="379"/>
      <c r="EX137" s="379"/>
      <c r="EY137" s="1298"/>
      <c r="EZ137" s="1299"/>
      <c r="FA137" s="1299"/>
      <c r="FB137" s="1299"/>
      <c r="FC137" s="1300"/>
      <c r="FD137" s="1300"/>
      <c r="FE137" s="1301">
        <f>SUM(FE131/FE133)</f>
        <v>54.511627906976742</v>
      </c>
      <c r="FF137" s="1203"/>
      <c r="FG137" s="1203"/>
    </row>
    <row r="138" spans="1:172" ht="285" thickBot="1" x14ac:dyDescent="0.25">
      <c r="B138" s="1320"/>
      <c r="C138" s="1457" t="s">
        <v>1544</v>
      </c>
      <c r="D138" s="1314" t="s">
        <v>1545</v>
      </c>
      <c r="E138" s="1314" t="s">
        <v>1891</v>
      </c>
      <c r="F138" s="1314" t="s">
        <v>1892</v>
      </c>
      <c r="G138" s="1325" t="s">
        <v>1597</v>
      </c>
      <c r="H138" s="1028" t="s">
        <v>1893</v>
      </c>
      <c r="I138" s="1028" t="s">
        <v>1894</v>
      </c>
      <c r="J138" s="1028" t="s">
        <v>1895</v>
      </c>
      <c r="K138" s="1442" t="s">
        <v>1939</v>
      </c>
      <c r="L138" s="1028" t="s">
        <v>1896</v>
      </c>
      <c r="M138" s="1028" t="s">
        <v>1897</v>
      </c>
      <c r="N138" s="1367" t="s">
        <v>1898</v>
      </c>
      <c r="O138" s="1333" t="s">
        <v>1932</v>
      </c>
      <c r="P138" s="1557" t="s">
        <v>1707</v>
      </c>
      <c r="Q138" s="1325" t="s">
        <v>1944</v>
      </c>
      <c r="R138" s="1332" t="s">
        <v>1899</v>
      </c>
      <c r="S138" s="1332" t="s">
        <v>1904</v>
      </c>
      <c r="T138" s="1325" t="s">
        <v>719</v>
      </c>
      <c r="U138" s="1348" t="s">
        <v>1721</v>
      </c>
      <c r="V138" s="1332" t="s">
        <v>1901</v>
      </c>
      <c r="W138" s="1332" t="s">
        <v>1902</v>
      </c>
      <c r="X138" s="1332" t="s">
        <v>1651</v>
      </c>
      <c r="Y138" s="1332" t="s">
        <v>1903</v>
      </c>
      <c r="Z138" s="1337" t="s">
        <v>1947</v>
      </c>
      <c r="AA138" s="1332" t="s">
        <v>1900</v>
      </c>
      <c r="AB138" s="1337" t="s">
        <v>1950</v>
      </c>
      <c r="AC138" s="1559" t="s">
        <v>1951</v>
      </c>
      <c r="AD138" s="1586" t="s">
        <v>1952</v>
      </c>
      <c r="AE138" s="1354" t="s">
        <v>1905</v>
      </c>
      <c r="AF138" s="1361" t="s">
        <v>1953</v>
      </c>
      <c r="AG138" s="1332" t="s">
        <v>1906</v>
      </c>
      <c r="AH138" s="1332" t="s">
        <v>1907</v>
      </c>
      <c r="AI138" s="1332" t="s">
        <v>1955</v>
      </c>
      <c r="AJ138" s="1332" t="s">
        <v>1761</v>
      </c>
      <c r="AK138" s="1332" t="s">
        <v>1654</v>
      </c>
      <c r="AL138" s="1332" t="s">
        <v>1912</v>
      </c>
      <c r="AM138" s="1332" t="s">
        <v>1956</v>
      </c>
      <c r="AN138" s="1337" t="s">
        <v>1957</v>
      </c>
      <c r="AO138" s="1332" t="s">
        <v>1909</v>
      </c>
      <c r="AP138" s="1332" t="s">
        <v>1910</v>
      </c>
      <c r="AQ138" s="1332" t="s">
        <v>1911</v>
      </c>
      <c r="AR138" s="1354" t="s">
        <v>1908</v>
      </c>
      <c r="AS138" s="1355" t="s">
        <v>468</v>
      </c>
      <c r="AT138" s="1332" t="s">
        <v>1958</v>
      </c>
      <c r="AU138" s="1332" t="s">
        <v>1630</v>
      </c>
      <c r="AV138" s="1332" t="s">
        <v>1761</v>
      </c>
      <c r="AW138" s="1508" t="s">
        <v>1890</v>
      </c>
      <c r="AX138" s="1332" t="s">
        <v>1914</v>
      </c>
      <c r="AY138" s="1332" t="s">
        <v>1913</v>
      </c>
      <c r="AZ138" s="1364" t="s">
        <v>1915</v>
      </c>
      <c r="BA138" s="1587" t="s">
        <v>1959</v>
      </c>
      <c r="BB138" s="1367" t="s">
        <v>1960</v>
      </c>
      <c r="BC138" s="1364" t="s">
        <v>1961</v>
      </c>
      <c r="BD138" s="1540" t="s">
        <v>1963</v>
      </c>
      <c r="BE138" s="1540" t="s">
        <v>1964</v>
      </c>
      <c r="BF138" s="1540" t="s">
        <v>1965</v>
      </c>
      <c r="BG138" s="1540" t="s">
        <v>1965</v>
      </c>
      <c r="BH138" s="1371" t="s">
        <v>1966</v>
      </c>
      <c r="BI138" s="1588" t="s">
        <v>1806</v>
      </c>
      <c r="BJ138" s="1332" t="s">
        <v>1967</v>
      </c>
      <c r="BK138" s="1364" t="s">
        <v>1969</v>
      </c>
      <c r="BL138" s="1364" t="s">
        <v>1970</v>
      </c>
      <c r="BM138" s="1364" t="s">
        <v>1971</v>
      </c>
      <c r="BN138" s="1364" t="s">
        <v>1991</v>
      </c>
      <c r="BO138" s="1364" t="s">
        <v>1643</v>
      </c>
      <c r="BP138" s="1364" t="s">
        <v>1568</v>
      </c>
      <c r="BQ138" s="1364" t="s">
        <v>1972</v>
      </c>
      <c r="BR138" s="1364" t="s">
        <v>1972</v>
      </c>
      <c r="BS138" s="1364" t="s">
        <v>1972</v>
      </c>
      <c r="BT138" s="1368" t="s">
        <v>1972</v>
      </c>
      <c r="BU138" s="1369" t="s">
        <v>1972</v>
      </c>
      <c r="BV138" s="1364" t="s">
        <v>1972</v>
      </c>
      <c r="BW138" s="1364" t="s">
        <v>1973</v>
      </c>
      <c r="BX138" s="1364" t="s">
        <v>1873</v>
      </c>
      <c r="BY138" s="1364" t="s">
        <v>1974</v>
      </c>
      <c r="BZ138" s="1364" t="s">
        <v>1975</v>
      </c>
      <c r="CA138" s="1364" t="s">
        <v>1976</v>
      </c>
      <c r="CB138" s="1364" t="s">
        <v>1977</v>
      </c>
      <c r="CC138" s="1364" t="s">
        <v>1994</v>
      </c>
      <c r="CD138" s="1364" t="s">
        <v>1978</v>
      </c>
      <c r="CE138" s="1364" t="s">
        <v>1979</v>
      </c>
      <c r="CF138" s="1372" t="s">
        <v>1998</v>
      </c>
      <c r="CG138" s="1364" t="s">
        <v>1967</v>
      </c>
      <c r="CH138" s="1364" t="s">
        <v>1981</v>
      </c>
      <c r="CI138" s="1364" t="s">
        <v>1980</v>
      </c>
      <c r="CJ138" s="1365" t="s">
        <v>1982</v>
      </c>
      <c r="CK138" s="1372" t="s">
        <v>1999</v>
      </c>
      <c r="CL138" s="1364" t="s">
        <v>1983</v>
      </c>
      <c r="CM138" s="1364" t="s">
        <v>1637</v>
      </c>
      <c r="CN138" s="1508" t="s">
        <v>1968</v>
      </c>
      <c r="CO138" s="1364" t="s">
        <v>1902</v>
      </c>
      <c r="CP138" s="1364" t="s">
        <v>1984</v>
      </c>
      <c r="CQ138" s="1364" t="s">
        <v>1984</v>
      </c>
      <c r="CR138" s="1364" t="s">
        <v>1984</v>
      </c>
      <c r="CS138" s="1364" t="s">
        <v>1985</v>
      </c>
      <c r="CT138" s="1364" t="s">
        <v>1986</v>
      </c>
      <c r="CU138" s="1364" t="s">
        <v>1987</v>
      </c>
      <c r="CV138" s="1508" t="s">
        <v>2000</v>
      </c>
      <c r="CW138" s="1364" t="s">
        <v>1988</v>
      </c>
      <c r="CX138" s="1364" t="s">
        <v>1989</v>
      </c>
      <c r="CY138" s="1372" t="s">
        <v>2015</v>
      </c>
      <c r="CZ138" s="1364" t="s">
        <v>2025</v>
      </c>
      <c r="DA138" s="1604" t="s">
        <v>2026</v>
      </c>
      <c r="DB138" s="1365" t="s">
        <v>2001</v>
      </c>
      <c r="DC138" s="1364" t="s">
        <v>2002</v>
      </c>
      <c r="DD138" s="1364" t="s">
        <v>8</v>
      </c>
      <c r="DE138" s="1364" t="s">
        <v>2003</v>
      </c>
      <c r="DF138" s="1337" t="s">
        <v>2027</v>
      </c>
      <c r="DG138" s="1332" t="s">
        <v>2004</v>
      </c>
      <c r="DH138" s="1332" t="s">
        <v>2005</v>
      </c>
      <c r="DI138" s="1332" t="s">
        <v>2006</v>
      </c>
      <c r="DJ138" s="1348" t="s">
        <v>2007</v>
      </c>
      <c r="DK138" s="1540" t="s">
        <v>1710</v>
      </c>
      <c r="DL138" s="1332" t="s">
        <v>2028</v>
      </c>
      <c r="DM138" s="1337" t="s">
        <v>2030</v>
      </c>
      <c r="DN138" s="1337" t="s">
        <v>2029</v>
      </c>
      <c r="DO138" s="1606" t="s">
        <v>2031</v>
      </c>
      <c r="DP138" s="1337" t="s">
        <v>2032</v>
      </c>
      <c r="DQ138" s="1607" t="s">
        <v>2033</v>
      </c>
      <c r="DR138" s="1332" t="s">
        <v>1967</v>
      </c>
      <c r="DS138" s="1332" t="s">
        <v>2008</v>
      </c>
      <c r="DT138" s="1364" t="s">
        <v>1766</v>
      </c>
      <c r="DU138" s="1332" t="s">
        <v>2009</v>
      </c>
      <c r="DV138" s="1332" t="s">
        <v>2010</v>
      </c>
      <c r="DW138" s="1332" t="s">
        <v>2011</v>
      </c>
      <c r="DX138" s="1337" t="s">
        <v>2034</v>
      </c>
      <c r="DY138" s="1332" t="s">
        <v>2012</v>
      </c>
      <c r="DZ138" s="1332" t="s">
        <v>2013</v>
      </c>
      <c r="EA138" s="1332" t="s">
        <v>2014</v>
      </c>
      <c r="EB138" s="1365" t="s">
        <v>1974</v>
      </c>
      <c r="EC138" s="1364" t="s">
        <v>2035</v>
      </c>
      <c r="ED138" s="1364" t="s">
        <v>2016</v>
      </c>
      <c r="EE138" s="1325" t="s">
        <v>2017</v>
      </c>
      <c r="EF138" s="1332" t="s">
        <v>2018</v>
      </c>
      <c r="EG138" s="1332" t="s">
        <v>1721</v>
      </c>
      <c r="EH138" s="1364" t="s">
        <v>2019</v>
      </c>
      <c r="EI138" s="911" t="s">
        <v>2020</v>
      </c>
      <c r="EJ138" s="911" t="s">
        <v>2020</v>
      </c>
      <c r="EK138" s="911" t="s">
        <v>2020</v>
      </c>
      <c r="EL138" s="911" t="s">
        <v>2020</v>
      </c>
      <c r="EM138" s="911" t="s">
        <v>2021</v>
      </c>
      <c r="EN138" s="1442" t="s">
        <v>2036</v>
      </c>
      <c r="EO138" s="1325" t="s">
        <v>1872</v>
      </c>
      <c r="EP138" s="1367" t="s">
        <v>2022</v>
      </c>
      <c r="EQ138" s="1367" t="s">
        <v>2023</v>
      </c>
      <c r="ER138" s="1367" t="s">
        <v>2024</v>
      </c>
      <c r="ES138" s="1367" t="s">
        <v>2024</v>
      </c>
      <c r="ET138" s="1367" t="s">
        <v>2024</v>
      </c>
      <c r="EU138" s="1367" t="s">
        <v>2024</v>
      </c>
      <c r="EV138" s="1367" t="s">
        <v>2024</v>
      </c>
      <c r="EW138" s="1367" t="s">
        <v>2024</v>
      </c>
      <c r="EX138" s="1370" t="s">
        <v>2024</v>
      </c>
      <c r="EY138" s="1302" t="s">
        <v>818</v>
      </c>
      <c r="EZ138" s="1303" t="s">
        <v>1413</v>
      </c>
      <c r="FA138" s="1304" t="s">
        <v>1379</v>
      </c>
      <c r="FB138" s="1305" t="s">
        <v>1729</v>
      </c>
      <c r="FC138" s="1306" t="s">
        <v>300</v>
      </c>
      <c r="FD138" s="1456" t="s">
        <v>1728</v>
      </c>
      <c r="FE138" s="1307" t="s">
        <v>127</v>
      </c>
      <c r="FF138" s="1204"/>
      <c r="FG138" s="1204"/>
    </row>
    <row r="139" spans="1:172" x14ac:dyDescent="0.2">
      <c r="B139" s="1376" t="s">
        <v>1883</v>
      </c>
      <c r="C139" s="635">
        <v>9.5</v>
      </c>
      <c r="D139" s="635">
        <v>5.4</v>
      </c>
      <c r="E139" s="635">
        <v>17</v>
      </c>
      <c r="F139" s="635">
        <v>13</v>
      </c>
      <c r="G139" s="635"/>
      <c r="H139" s="1560">
        <v>5.3</v>
      </c>
      <c r="I139" s="635">
        <v>12</v>
      </c>
      <c r="J139" s="635">
        <v>16</v>
      </c>
      <c r="K139" s="635">
        <v>6.5</v>
      </c>
      <c r="L139" s="635">
        <v>17</v>
      </c>
      <c r="M139" s="635">
        <v>16</v>
      </c>
      <c r="N139" s="635">
        <v>7</v>
      </c>
      <c r="O139" s="635">
        <v>15</v>
      </c>
      <c r="P139" s="635">
        <v>9</v>
      </c>
      <c r="Q139" s="635">
        <v>6.5</v>
      </c>
      <c r="R139" s="635">
        <v>14</v>
      </c>
      <c r="S139" s="635">
        <v>13</v>
      </c>
      <c r="T139" s="635"/>
      <c r="U139" s="635">
        <v>7</v>
      </c>
      <c r="V139" s="635">
        <v>21</v>
      </c>
      <c r="W139" s="635">
        <v>12</v>
      </c>
      <c r="X139" s="635">
        <v>6.5</v>
      </c>
      <c r="Y139" s="635">
        <v>19</v>
      </c>
      <c r="Z139" s="635">
        <v>14</v>
      </c>
      <c r="AA139" s="635">
        <v>7.5</v>
      </c>
      <c r="AB139" s="635">
        <v>15</v>
      </c>
      <c r="AC139" s="635"/>
      <c r="AD139" s="635">
        <v>5.3</v>
      </c>
      <c r="AE139" s="635">
        <v>18</v>
      </c>
      <c r="AF139" s="635">
        <v>15</v>
      </c>
      <c r="AG139" s="635">
        <v>7</v>
      </c>
      <c r="AH139" s="635">
        <v>12</v>
      </c>
      <c r="AI139" s="635">
        <v>16</v>
      </c>
      <c r="AJ139" s="635">
        <v>6.5</v>
      </c>
      <c r="AK139" s="635">
        <v>20</v>
      </c>
      <c r="AL139" s="635">
        <v>14</v>
      </c>
      <c r="AM139" s="635">
        <v>5.7</v>
      </c>
      <c r="AN139" s="635">
        <v>21</v>
      </c>
      <c r="AO139" s="635">
        <v>17</v>
      </c>
      <c r="AP139" s="635">
        <v>7</v>
      </c>
      <c r="AQ139" s="635">
        <v>18</v>
      </c>
      <c r="AR139" s="635">
        <v>5</v>
      </c>
      <c r="AS139" s="635">
        <v>6</v>
      </c>
      <c r="AT139" s="635"/>
      <c r="AU139" s="635">
        <v>17</v>
      </c>
      <c r="AV139" s="635">
        <v>7.5</v>
      </c>
      <c r="AW139" s="635"/>
      <c r="AX139" s="635">
        <v>14</v>
      </c>
      <c r="AY139" s="635">
        <v>7</v>
      </c>
      <c r="AZ139" s="635">
        <v>17</v>
      </c>
      <c r="BA139" s="635">
        <v>14</v>
      </c>
      <c r="BB139" s="635">
        <v>14</v>
      </c>
      <c r="BC139" s="635">
        <v>5.9</v>
      </c>
      <c r="BD139" s="1560">
        <v>17</v>
      </c>
      <c r="BE139" s="1560">
        <v>15</v>
      </c>
      <c r="BF139" s="1560"/>
      <c r="BG139" s="1560"/>
      <c r="BH139" s="1560">
        <v>5.7</v>
      </c>
      <c r="BI139" s="1560"/>
      <c r="BJ139" s="635">
        <v>20</v>
      </c>
      <c r="BK139" s="635">
        <v>14</v>
      </c>
      <c r="BL139" s="635">
        <v>7</v>
      </c>
      <c r="BM139" s="635">
        <v>12</v>
      </c>
      <c r="BN139" s="635">
        <v>15</v>
      </c>
      <c r="BO139" s="635">
        <v>6.5</v>
      </c>
      <c r="BP139" s="635">
        <v>16</v>
      </c>
      <c r="BQ139" s="635"/>
      <c r="BR139" s="635"/>
      <c r="BS139" s="635"/>
      <c r="BT139" s="635"/>
      <c r="BU139" s="635"/>
      <c r="BV139" s="635"/>
      <c r="BW139" s="635">
        <v>16</v>
      </c>
      <c r="BX139" s="635">
        <v>6.4</v>
      </c>
      <c r="BY139" s="635">
        <v>18</v>
      </c>
      <c r="BZ139" s="635">
        <v>16</v>
      </c>
      <c r="CA139" s="635">
        <v>6</v>
      </c>
      <c r="CB139" s="635">
        <v>19.5</v>
      </c>
      <c r="CC139" s="635">
        <v>16</v>
      </c>
      <c r="CD139" s="635">
        <v>5.6</v>
      </c>
      <c r="CE139" s="635">
        <v>22</v>
      </c>
      <c r="CF139" s="635">
        <v>17</v>
      </c>
      <c r="CG139" s="635">
        <v>5.4</v>
      </c>
      <c r="CH139" s="635">
        <v>17</v>
      </c>
      <c r="CI139" s="635">
        <v>13</v>
      </c>
      <c r="CJ139" s="635">
        <v>6.6</v>
      </c>
      <c r="CK139" s="635">
        <v>25</v>
      </c>
      <c r="CL139" s="635">
        <v>15</v>
      </c>
      <c r="CM139" s="635">
        <v>5.7</v>
      </c>
      <c r="CN139" s="635"/>
      <c r="CO139" s="635">
        <v>20</v>
      </c>
      <c r="CP139" s="635"/>
      <c r="CQ139" s="635"/>
      <c r="CR139" s="635"/>
      <c r="CS139" s="635">
        <v>15</v>
      </c>
      <c r="CT139" s="635">
        <v>7</v>
      </c>
      <c r="CU139" s="635">
        <v>20</v>
      </c>
      <c r="CV139" s="635"/>
      <c r="CW139" s="635">
        <v>16</v>
      </c>
      <c r="CX139" s="635">
        <v>5</v>
      </c>
      <c r="CY139" s="635">
        <v>18</v>
      </c>
      <c r="CZ139" s="635"/>
      <c r="DA139" s="635"/>
      <c r="DB139" s="635">
        <v>6.3</v>
      </c>
      <c r="DC139" s="635">
        <v>18</v>
      </c>
      <c r="DD139" s="635">
        <v>16</v>
      </c>
      <c r="DE139" s="635">
        <v>6.6</v>
      </c>
      <c r="DF139" s="635">
        <v>24</v>
      </c>
      <c r="DG139" s="635">
        <v>17</v>
      </c>
      <c r="DH139" s="635">
        <v>5.4</v>
      </c>
      <c r="DI139" s="635">
        <v>18</v>
      </c>
      <c r="DJ139" s="635">
        <v>15</v>
      </c>
      <c r="DK139" s="635">
        <v>7</v>
      </c>
      <c r="DL139" s="635">
        <v>17</v>
      </c>
      <c r="DM139" s="635">
        <v>12</v>
      </c>
      <c r="DN139" s="635">
        <v>8.3000000000000007</v>
      </c>
      <c r="DO139" s="635">
        <v>23</v>
      </c>
      <c r="DP139" s="635">
        <v>17</v>
      </c>
      <c r="DQ139" s="1560">
        <v>6</v>
      </c>
      <c r="DR139" s="635">
        <v>21</v>
      </c>
      <c r="DS139" s="635">
        <v>16</v>
      </c>
      <c r="DT139" s="635">
        <v>7.2</v>
      </c>
      <c r="DU139" s="635">
        <v>20</v>
      </c>
      <c r="DV139" s="635"/>
      <c r="DW139" s="635">
        <v>18</v>
      </c>
      <c r="DX139" s="635">
        <v>12</v>
      </c>
      <c r="DY139" s="635"/>
      <c r="DZ139" s="635">
        <v>14</v>
      </c>
      <c r="EA139" s="635"/>
      <c r="EB139" s="635">
        <v>6</v>
      </c>
      <c r="EC139" s="635">
        <v>16</v>
      </c>
      <c r="ED139" s="635">
        <v>14</v>
      </c>
      <c r="EE139" s="635"/>
      <c r="EF139" s="635">
        <v>10</v>
      </c>
      <c r="EG139" s="1560">
        <v>17</v>
      </c>
      <c r="EH139" s="635">
        <v>5.3</v>
      </c>
      <c r="EI139" s="635"/>
      <c r="EJ139" s="635"/>
      <c r="EK139" s="635"/>
      <c r="EL139" s="635"/>
      <c r="EM139" s="635">
        <v>11</v>
      </c>
      <c r="EN139" s="635">
        <v>12</v>
      </c>
      <c r="EO139" s="635"/>
      <c r="EP139" s="635">
        <v>7</v>
      </c>
      <c r="EQ139" s="635">
        <v>14</v>
      </c>
      <c r="ER139" s="635"/>
      <c r="ES139" s="635"/>
      <c r="ET139" s="635"/>
      <c r="EU139" s="635"/>
      <c r="EV139" s="635"/>
      <c r="EW139" s="635"/>
      <c r="EX139" s="635"/>
      <c r="EY139" s="635"/>
      <c r="EZ139" s="635"/>
      <c r="FA139" s="635"/>
      <c r="FB139" s="635"/>
      <c r="FC139" s="635"/>
      <c r="FD139" s="635"/>
      <c r="FE139" s="635">
        <f>SUM(C139:EX139)</f>
        <v>1470.6</v>
      </c>
      <c r="FF139" s="635"/>
      <c r="FG139" s="635"/>
      <c r="FH139" s="635"/>
      <c r="FI139" s="635"/>
      <c r="FJ139" s="635"/>
      <c r="FK139" s="635"/>
      <c r="FL139" s="635"/>
      <c r="FM139" s="635"/>
      <c r="FN139" s="635"/>
      <c r="FO139" s="635"/>
      <c r="FP139" s="635"/>
    </row>
    <row r="140" spans="1:172" ht="13.5" thickBot="1" x14ac:dyDescent="0.25">
      <c r="B140" s="1552" t="s">
        <v>1884</v>
      </c>
      <c r="C140" s="635">
        <f>C131*C139</f>
        <v>247</v>
      </c>
      <c r="D140" s="635">
        <f>D131*D139</f>
        <v>124.2</v>
      </c>
      <c r="E140" s="635">
        <f t="shared" ref="E140:F140" si="42">E131*E139</f>
        <v>170</v>
      </c>
      <c r="F140" s="635">
        <f t="shared" si="42"/>
        <v>156</v>
      </c>
      <c r="G140" s="635"/>
      <c r="H140" s="635">
        <f t="shared" ref="H140" si="43">H131*H139</f>
        <v>111.3</v>
      </c>
      <c r="I140" s="635">
        <f t="shared" ref="I140" si="44">I131*I139</f>
        <v>144</v>
      </c>
      <c r="J140" s="635">
        <f t="shared" ref="J140" si="45">J131*J139</f>
        <v>288</v>
      </c>
      <c r="K140" s="635">
        <f t="shared" ref="K140" si="46">K131*K139</f>
        <v>0</v>
      </c>
      <c r="L140" s="635">
        <f t="shared" ref="L140" si="47">L131*L139</f>
        <v>221</v>
      </c>
      <c r="M140" s="635">
        <f t="shared" ref="M140" si="48">M131*M139</f>
        <v>208</v>
      </c>
      <c r="N140" s="635">
        <f t="shared" ref="N140" si="49">N131*N139</f>
        <v>231</v>
      </c>
      <c r="O140" s="635">
        <f t="shared" ref="O140" si="50">O131*O139</f>
        <v>180</v>
      </c>
      <c r="P140" s="635">
        <f t="shared" ref="P140" si="51">P131*P139</f>
        <v>108</v>
      </c>
      <c r="Q140" s="635">
        <f t="shared" ref="Q140" si="52">Q131*Q139</f>
        <v>104</v>
      </c>
      <c r="R140" s="635">
        <f t="shared" ref="R140" si="53">R131*R139</f>
        <v>238</v>
      </c>
      <c r="S140" s="635">
        <f t="shared" ref="S140" si="54">S131*S139</f>
        <v>117</v>
      </c>
      <c r="T140" s="635"/>
      <c r="U140" s="635">
        <f t="shared" ref="U140" si="55">U131*U139</f>
        <v>238</v>
      </c>
      <c r="V140" s="635">
        <f t="shared" ref="V140" si="56">V131*V139</f>
        <v>483</v>
      </c>
      <c r="W140" s="635">
        <f t="shared" ref="W140" si="57">W131*W139</f>
        <v>276</v>
      </c>
      <c r="X140" s="635">
        <f t="shared" ref="X140" si="58">X131*X139</f>
        <v>169</v>
      </c>
      <c r="Y140" s="635">
        <f t="shared" ref="Y140" si="59">Y131*Y139</f>
        <v>475</v>
      </c>
      <c r="Z140" s="635">
        <f t="shared" ref="Z140" si="60">Z131*Z139</f>
        <v>0</v>
      </c>
      <c r="AA140" s="635">
        <f t="shared" ref="AA140" si="61">AA131*AA139</f>
        <v>172.5</v>
      </c>
      <c r="AB140" s="635">
        <f t="shared" ref="AB140" si="62">AB131*AB139</f>
        <v>0</v>
      </c>
      <c r="AC140" s="635">
        <f t="shared" ref="AC140" si="63">AC131*AC139</f>
        <v>0</v>
      </c>
      <c r="AD140" s="635">
        <f t="shared" ref="AD140" si="64">AD131*AD139</f>
        <v>0</v>
      </c>
      <c r="AE140" s="635">
        <f t="shared" ref="AE140" si="65">AE131*AE139</f>
        <v>162</v>
      </c>
      <c r="AF140" s="635">
        <f t="shared" ref="AF140" si="66">AF131*AF139</f>
        <v>0</v>
      </c>
      <c r="AG140" s="635">
        <f t="shared" ref="AG140" si="67">AG131*AG139</f>
        <v>217</v>
      </c>
      <c r="AH140" s="635">
        <f t="shared" ref="AH140" si="68">AH131*AH139</f>
        <v>156</v>
      </c>
      <c r="AI140" s="635">
        <f t="shared" ref="AI140" si="69">AI131*AI139</f>
        <v>240</v>
      </c>
      <c r="AJ140" s="635">
        <f t="shared" ref="AJ140" si="70">AJ131*AJ139</f>
        <v>201.5</v>
      </c>
      <c r="AK140" s="635">
        <f t="shared" ref="AK140" si="71">AK131*AK139</f>
        <v>280</v>
      </c>
      <c r="AL140" s="635">
        <f t="shared" ref="AL140" si="72">AL131*AL139</f>
        <v>196</v>
      </c>
      <c r="AM140" s="635">
        <f t="shared" ref="AM140" si="73">AM131*AM139</f>
        <v>176.70000000000002</v>
      </c>
      <c r="AN140" s="635">
        <f t="shared" ref="AN140" si="74">AN131*AN139</f>
        <v>0</v>
      </c>
      <c r="AO140" s="635">
        <f t="shared" ref="AO140" si="75">AO131*AO139</f>
        <v>476</v>
      </c>
      <c r="AP140" s="635">
        <f t="shared" ref="AP140" si="76">AP131*AP139</f>
        <v>133</v>
      </c>
      <c r="AQ140" s="635">
        <f t="shared" ref="AQ140" si="77">AQ131*AQ139</f>
        <v>306</v>
      </c>
      <c r="AR140" s="635">
        <f t="shared" ref="AR140" si="78">AR131*AR139</f>
        <v>130</v>
      </c>
      <c r="AS140" s="635">
        <f t="shared" ref="AS140" si="79">AS131*AS139</f>
        <v>102</v>
      </c>
      <c r="AT140" s="635">
        <f t="shared" ref="AT140" si="80">AT131*AT139</f>
        <v>0</v>
      </c>
      <c r="AU140" s="635">
        <f t="shared" ref="AU140" si="81">AU131*AU139</f>
        <v>442</v>
      </c>
      <c r="AV140" s="635">
        <f t="shared" ref="AV140" si="82">AV131*AV139</f>
        <v>157.5</v>
      </c>
      <c r="AW140" s="635">
        <f t="shared" ref="AW140" si="83">AW131*AW139</f>
        <v>0</v>
      </c>
      <c r="AX140" s="635">
        <f t="shared" ref="AX140" si="84">AX131*AX139</f>
        <v>140</v>
      </c>
      <c r="AY140" s="635">
        <f t="shared" ref="AY140" si="85">AY131*AY139</f>
        <v>182</v>
      </c>
      <c r="AZ140" s="635">
        <f t="shared" ref="AZ140" si="86">AZ131*AZ139</f>
        <v>306</v>
      </c>
      <c r="BA140" s="635">
        <f t="shared" ref="BA140" si="87">BA131*BA139</f>
        <v>0</v>
      </c>
      <c r="BB140" s="635">
        <f t="shared" ref="BB140" si="88">BB131*BB139</f>
        <v>266</v>
      </c>
      <c r="BC140" s="635">
        <f t="shared" ref="BC140" si="89">BC131*BC139</f>
        <v>100.30000000000001</v>
      </c>
      <c r="BD140" s="635">
        <f t="shared" ref="BD140" si="90">BD131*BD139</f>
        <v>221</v>
      </c>
      <c r="BE140" s="635">
        <f t="shared" ref="BE140" si="91">BE131*BE139</f>
        <v>255</v>
      </c>
      <c r="BF140" s="635">
        <f t="shared" ref="BF140" si="92">BF131*BF139</f>
        <v>0</v>
      </c>
      <c r="BG140" s="635">
        <f t="shared" ref="BG140" si="93">BG131*BG139</f>
        <v>0</v>
      </c>
      <c r="BH140" s="635">
        <f t="shared" ref="BH140" si="94">BH131*BH139</f>
        <v>0</v>
      </c>
      <c r="BI140" s="635">
        <f t="shared" ref="BI140" si="95">BI131*BI139</f>
        <v>0</v>
      </c>
      <c r="BJ140" s="635">
        <f t="shared" ref="BJ140" si="96">BJ131*BJ139</f>
        <v>360</v>
      </c>
      <c r="BK140" s="635">
        <f t="shared" ref="BK140" si="97">BK131*BK139</f>
        <v>224</v>
      </c>
      <c r="BL140" s="635">
        <f t="shared" ref="BL140" si="98">BL131*BL139</f>
        <v>133</v>
      </c>
      <c r="BM140" s="635">
        <f t="shared" ref="BM140" si="99">BM131*BM139</f>
        <v>120</v>
      </c>
      <c r="BN140" s="635">
        <f t="shared" ref="BN140" si="100">BN131*BN139</f>
        <v>405</v>
      </c>
      <c r="BO140" s="635">
        <f t="shared" ref="BO140" si="101">BO131*BO139</f>
        <v>195</v>
      </c>
      <c r="BP140" s="635">
        <f t="shared" ref="BP140" si="102">BP131*BP139</f>
        <v>240</v>
      </c>
      <c r="BQ140" s="635">
        <f t="shared" ref="BQ140" si="103">BQ131*BQ139</f>
        <v>0</v>
      </c>
      <c r="BR140" s="635">
        <f t="shared" ref="BR140" si="104">BR131*BR139</f>
        <v>0</v>
      </c>
      <c r="BS140" s="635">
        <f t="shared" ref="BS140" si="105">BS131*BS139</f>
        <v>0</v>
      </c>
      <c r="BT140" s="635">
        <f t="shared" ref="BT140" si="106">BT131*BT139</f>
        <v>0</v>
      </c>
      <c r="BU140" s="635">
        <f t="shared" ref="BU140" si="107">BU131*BU139</f>
        <v>0</v>
      </c>
      <c r="BV140" s="635">
        <f t="shared" ref="BV140" si="108">BV131*BV139</f>
        <v>0</v>
      </c>
      <c r="BW140" s="635">
        <f t="shared" ref="BW140" si="109">BW131*BW139</f>
        <v>160</v>
      </c>
      <c r="BX140" s="635">
        <f t="shared" ref="BX140" si="110">BX131*BX139</f>
        <v>262.40000000000003</v>
      </c>
      <c r="BY140" s="635">
        <f t="shared" ref="BY140" si="111">BY131*BY139</f>
        <v>252</v>
      </c>
      <c r="BZ140" s="635">
        <f t="shared" ref="BZ140" si="112">BZ131*BZ139</f>
        <v>448</v>
      </c>
      <c r="CA140" s="635">
        <f t="shared" ref="CA140" si="113">CA131*CA139</f>
        <v>192</v>
      </c>
      <c r="CB140" s="635">
        <f t="shared" ref="CB140" si="114">CB131*CB139</f>
        <v>429</v>
      </c>
      <c r="CC140" s="635">
        <f t="shared" ref="CC140" si="115">CC131*CC139</f>
        <v>304</v>
      </c>
      <c r="CD140" s="635">
        <f t="shared" ref="CD140" si="116">CD131*CD139</f>
        <v>128.79999999999998</v>
      </c>
      <c r="CE140" s="635">
        <f t="shared" ref="CE140" si="117">CE131*CE139</f>
        <v>198</v>
      </c>
      <c r="CF140" s="635">
        <f t="shared" ref="CF140" si="118">CF131*CF139</f>
        <v>0</v>
      </c>
      <c r="CG140" s="635">
        <f t="shared" ref="CG140" si="119">CG131*CG139</f>
        <v>151.20000000000002</v>
      </c>
      <c r="CH140" s="635">
        <f t="shared" ref="CH140" si="120">CH131*CH139</f>
        <v>221</v>
      </c>
      <c r="CI140" s="635">
        <f t="shared" ref="CI140" si="121">CI131*CI139</f>
        <v>234</v>
      </c>
      <c r="CJ140" s="635">
        <f t="shared" ref="CJ140" si="122">CJ131*CJ139</f>
        <v>231</v>
      </c>
      <c r="CK140" s="635">
        <f t="shared" ref="CK140" si="123">CK131*CK139</f>
        <v>0</v>
      </c>
      <c r="CL140" s="635">
        <f t="shared" ref="CL140" si="124">CL131*CL139</f>
        <v>450</v>
      </c>
      <c r="CM140" s="635">
        <f t="shared" ref="CM140" si="125">CM131*CM139</f>
        <v>176.70000000000002</v>
      </c>
      <c r="CN140" s="635">
        <f t="shared" ref="CN140" si="126">CN131*CN139</f>
        <v>0</v>
      </c>
      <c r="CO140" s="635">
        <f t="shared" ref="CO140" si="127">CO131*CO139</f>
        <v>300</v>
      </c>
      <c r="CP140" s="635">
        <f t="shared" ref="CP140" si="128">CP131*CP139</f>
        <v>0</v>
      </c>
      <c r="CQ140" s="635">
        <f t="shared" ref="CQ140" si="129">CQ131*CQ139</f>
        <v>0</v>
      </c>
      <c r="CR140" s="635">
        <f t="shared" ref="CR140" si="130">CR131*CR139</f>
        <v>0</v>
      </c>
      <c r="CS140" s="635">
        <f t="shared" ref="CS140" si="131">CS131*CS139</f>
        <v>135</v>
      </c>
      <c r="CT140" s="635">
        <f t="shared" ref="CT140" si="132">CT131*CT139</f>
        <v>161</v>
      </c>
      <c r="CU140" s="635">
        <f t="shared" ref="CU140" si="133">CU131*CU139</f>
        <v>380</v>
      </c>
      <c r="CV140" s="635">
        <f t="shared" ref="CV140" si="134">CV131*CV139</f>
        <v>0</v>
      </c>
      <c r="CW140" s="635">
        <f t="shared" ref="CW140" si="135">CW131*CW139</f>
        <v>272</v>
      </c>
      <c r="CX140" s="635">
        <f t="shared" ref="CX140" si="136">CX131*CX139</f>
        <v>165</v>
      </c>
      <c r="CY140" s="635">
        <f t="shared" ref="CY140" si="137">CY131*CY139</f>
        <v>0</v>
      </c>
      <c r="CZ140" s="635">
        <f t="shared" ref="CZ140" si="138">CZ131*CZ139</f>
        <v>0</v>
      </c>
      <c r="DA140" s="635">
        <f t="shared" ref="DA140" si="139">DA131*DA139</f>
        <v>0</v>
      </c>
      <c r="DB140" s="635">
        <f t="shared" ref="DB140" si="140">DB131*DB139</f>
        <v>81.899999999999991</v>
      </c>
      <c r="DC140" s="635">
        <f t="shared" ref="DC140" si="141">DC131*DC139</f>
        <v>360</v>
      </c>
      <c r="DD140" s="635">
        <f t="shared" ref="DD140" si="142">DD131*DD139</f>
        <v>256</v>
      </c>
      <c r="DE140" s="635">
        <f t="shared" ref="DE140" si="143">DE131*DE139</f>
        <v>204.6</v>
      </c>
      <c r="DF140" s="635">
        <f t="shared" ref="DF140" si="144">DF131*DF139</f>
        <v>0</v>
      </c>
      <c r="DG140" s="635">
        <f t="shared" ref="DG140" si="145">DG131*DG139</f>
        <v>306</v>
      </c>
      <c r="DH140" s="635">
        <f t="shared" ref="DH140" si="146">DH131*DH139</f>
        <v>167.4</v>
      </c>
      <c r="DI140" s="635">
        <f t="shared" ref="DI140" si="147">DI131*DI139</f>
        <v>252</v>
      </c>
      <c r="DJ140" s="635">
        <f t="shared" ref="DJ140" si="148">DJ131*DJ139</f>
        <v>210</v>
      </c>
      <c r="DK140" s="635">
        <f t="shared" ref="DK140" si="149">DK131*DK139</f>
        <v>140</v>
      </c>
      <c r="DL140" s="635">
        <f t="shared" ref="DL140" si="150">DL131*DL139</f>
        <v>289</v>
      </c>
      <c r="DM140" s="635">
        <f t="shared" ref="DM140" si="151">DM131*DM139</f>
        <v>0</v>
      </c>
      <c r="DN140" s="635">
        <f t="shared" ref="DN140" si="152">DN131*DN139</f>
        <v>0</v>
      </c>
      <c r="DO140" s="635">
        <f t="shared" ref="DO140" si="153">DO131*DO139</f>
        <v>0</v>
      </c>
      <c r="DP140" s="635">
        <f t="shared" ref="DP140" si="154">DP131*DP139</f>
        <v>0</v>
      </c>
      <c r="DQ140" s="635">
        <f t="shared" ref="DQ140" si="155">DQ131*DQ139</f>
        <v>0</v>
      </c>
      <c r="DR140" s="635">
        <f t="shared" ref="DR140" si="156">DR131*DR139</f>
        <v>168</v>
      </c>
      <c r="DS140" s="635">
        <f t="shared" ref="DS140" si="157">DS131*DS139</f>
        <v>272</v>
      </c>
      <c r="DT140" s="635">
        <f t="shared" ref="DT140" si="158">DT131*DT139</f>
        <v>230.4</v>
      </c>
      <c r="DU140" s="635">
        <f t="shared" ref="DU140" si="159">DU131*DU139</f>
        <v>380</v>
      </c>
      <c r="DV140" s="635">
        <f t="shared" ref="DV140" si="160">DV131*DV139</f>
        <v>0</v>
      </c>
      <c r="DW140" s="635">
        <f t="shared" ref="DW140" si="161">DW131*DW139</f>
        <v>360</v>
      </c>
      <c r="DX140" s="635">
        <f t="shared" ref="DX140" si="162">DX131*DX139</f>
        <v>0</v>
      </c>
      <c r="DY140" s="635">
        <f t="shared" ref="DY140" si="163">DY131*DY139</f>
        <v>0</v>
      </c>
      <c r="DZ140" s="635">
        <f t="shared" ref="DZ140" si="164">DZ131*DZ139</f>
        <v>266</v>
      </c>
      <c r="EA140" s="635">
        <f t="shared" ref="EA140" si="165">EA131*EA139</f>
        <v>0</v>
      </c>
      <c r="EB140" s="635">
        <f t="shared" ref="EB140" si="166">EB131*EB139</f>
        <v>144</v>
      </c>
      <c r="EC140" s="635">
        <f t="shared" ref="EC140" si="167">EC131*EC139</f>
        <v>192</v>
      </c>
      <c r="ED140" s="635">
        <f t="shared" ref="ED140" si="168">ED131*ED139</f>
        <v>140</v>
      </c>
      <c r="EE140" s="635">
        <f t="shared" ref="EE140" si="169">EE131*EE139</f>
        <v>0</v>
      </c>
      <c r="EF140" s="635">
        <f t="shared" ref="EF140" si="170">EF131*EF139</f>
        <v>100</v>
      </c>
      <c r="EG140" s="635">
        <f t="shared" ref="EG140" si="171">EG131*EG139</f>
        <v>272</v>
      </c>
      <c r="EH140" s="635">
        <f t="shared" ref="EH140" si="172">EH131*EH139</f>
        <v>63.599999999999994</v>
      </c>
      <c r="EI140" s="635">
        <f t="shared" ref="EI140" si="173">EI131*EI139</f>
        <v>0</v>
      </c>
      <c r="EJ140" s="635">
        <f t="shared" ref="EJ140" si="174">EJ131*EJ139</f>
        <v>0</v>
      </c>
      <c r="EK140" s="635">
        <f t="shared" ref="EK140" si="175">EK131*EK139</f>
        <v>0</v>
      </c>
      <c r="EL140" s="635">
        <f t="shared" ref="EL140" si="176">EL131*EL139</f>
        <v>0</v>
      </c>
      <c r="EM140" s="635">
        <f t="shared" ref="EM140" si="177">EM131*EM139</f>
        <v>143</v>
      </c>
      <c r="EN140" s="635">
        <f t="shared" ref="EN140" si="178">EN131*EN139</f>
        <v>0</v>
      </c>
      <c r="EO140" s="635">
        <f t="shared" ref="EO140" si="179">EO131*EO139</f>
        <v>0</v>
      </c>
      <c r="EP140" s="635">
        <f t="shared" ref="EP140" si="180">EP131*EP139</f>
        <v>168</v>
      </c>
      <c r="EQ140" s="635">
        <f>EQ131*EQ139</f>
        <v>140</v>
      </c>
      <c r="ER140" s="635">
        <f t="shared" ref="ER140" si="181">ER131*ER139</f>
        <v>0</v>
      </c>
      <c r="ES140" s="635">
        <f t="shared" ref="ES140" si="182">ES131*ES139</f>
        <v>0</v>
      </c>
      <c r="ET140" s="635">
        <f t="shared" ref="ET140" si="183">ET131*ET139</f>
        <v>0</v>
      </c>
      <c r="EU140" s="635">
        <f t="shared" ref="EU140" si="184">EU131*EU139</f>
        <v>0</v>
      </c>
      <c r="EV140" s="635">
        <f t="shared" ref="EV140" si="185">EV131*EV139</f>
        <v>0</v>
      </c>
      <c r="EW140" s="635">
        <f t="shared" ref="EW140" si="186">EW131*EW139</f>
        <v>0</v>
      </c>
      <c r="EX140" s="635">
        <f t="shared" ref="EX140" si="187">EX131*EX139</f>
        <v>0</v>
      </c>
      <c r="EY140" s="635"/>
      <c r="EZ140" s="635"/>
      <c r="FA140" s="635"/>
      <c r="FB140" s="635"/>
      <c r="FC140" s="635"/>
      <c r="FD140" s="635"/>
      <c r="FE140" s="635">
        <f>SUM(C140:EX140)</f>
        <v>21541</v>
      </c>
      <c r="FF140" s="635"/>
      <c r="FG140" s="635"/>
      <c r="FH140" s="635"/>
      <c r="FI140" s="635"/>
      <c r="FJ140" s="635"/>
      <c r="FK140" s="635"/>
      <c r="FL140" s="635"/>
      <c r="FM140" s="635"/>
      <c r="FN140" s="635"/>
      <c r="FO140" s="635"/>
      <c r="FP140" s="635"/>
    </row>
    <row r="141" spans="1:172" x14ac:dyDescent="0.2">
      <c r="B141" s="1376" t="s">
        <v>1885</v>
      </c>
      <c r="C141" s="1562">
        <v>310</v>
      </c>
      <c r="D141" s="1562">
        <v>150</v>
      </c>
      <c r="E141" s="1562">
        <v>750</v>
      </c>
      <c r="F141" s="1562">
        <v>500</v>
      </c>
      <c r="G141" s="1562"/>
      <c r="H141" s="1563">
        <v>140</v>
      </c>
      <c r="I141" s="1562">
        <v>1060</v>
      </c>
      <c r="J141" s="1562">
        <v>420</v>
      </c>
      <c r="K141" s="1562">
        <v>140</v>
      </c>
      <c r="L141" s="1562">
        <v>700</v>
      </c>
      <c r="M141" s="1562">
        <v>570</v>
      </c>
      <c r="N141" s="1562">
        <v>150</v>
      </c>
      <c r="O141" s="1562">
        <v>1150</v>
      </c>
      <c r="P141" s="1562">
        <v>570</v>
      </c>
      <c r="Q141" s="1562">
        <v>130</v>
      </c>
      <c r="R141" s="1562">
        <v>1010</v>
      </c>
      <c r="S141" s="1562">
        <v>500</v>
      </c>
      <c r="T141" s="1562"/>
      <c r="U141" s="1562">
        <v>150</v>
      </c>
      <c r="V141" s="1562">
        <v>530</v>
      </c>
      <c r="W141" s="1562">
        <v>400</v>
      </c>
      <c r="X141" s="1562">
        <v>125</v>
      </c>
      <c r="Y141" s="1562">
        <v>660</v>
      </c>
      <c r="Z141" s="1562">
        <v>280</v>
      </c>
      <c r="AA141" s="1562">
        <v>110</v>
      </c>
      <c r="AB141" s="1562">
        <v>1200</v>
      </c>
      <c r="AC141" s="1562"/>
      <c r="AD141" s="1562">
        <v>99</v>
      </c>
      <c r="AE141" s="1562">
        <v>800</v>
      </c>
      <c r="AF141" s="1562">
        <v>350</v>
      </c>
      <c r="AG141" s="1562">
        <v>125</v>
      </c>
      <c r="AH141" s="1562">
        <v>850</v>
      </c>
      <c r="AI141" s="1562">
        <v>450</v>
      </c>
      <c r="AJ141" s="1562">
        <v>160</v>
      </c>
      <c r="AK141" s="1562">
        <v>850</v>
      </c>
      <c r="AL141" s="1562">
        <v>500</v>
      </c>
      <c r="AM141" s="1562">
        <v>99</v>
      </c>
      <c r="AN141" s="1562">
        <v>600</v>
      </c>
      <c r="AO141" s="1562">
        <v>500</v>
      </c>
      <c r="AP141" s="1562">
        <v>80</v>
      </c>
      <c r="AQ141" s="1562">
        <v>600</v>
      </c>
      <c r="AR141" s="1562">
        <v>0</v>
      </c>
      <c r="AS141" s="1562">
        <v>90</v>
      </c>
      <c r="AT141" s="1562"/>
      <c r="AU141" s="1562">
        <v>450</v>
      </c>
      <c r="AV141" s="1562">
        <v>110</v>
      </c>
      <c r="AW141" s="1562"/>
      <c r="AX141" s="1562"/>
      <c r="AY141" s="1562">
        <v>120</v>
      </c>
      <c r="AZ141" s="1562">
        <v>600</v>
      </c>
      <c r="BA141" s="1562">
        <v>420</v>
      </c>
      <c r="BB141" s="1562">
        <v>280</v>
      </c>
      <c r="BC141" s="1562">
        <v>105</v>
      </c>
      <c r="BD141" s="1562">
        <v>650</v>
      </c>
      <c r="BE141" s="1562">
        <v>260</v>
      </c>
      <c r="BF141" s="1562"/>
      <c r="BG141" s="1562"/>
      <c r="BH141" s="1562">
        <v>147</v>
      </c>
      <c r="BI141" s="1562"/>
      <c r="BJ141" s="1562">
        <v>800</v>
      </c>
      <c r="BK141" s="1562">
        <v>400</v>
      </c>
      <c r="BL141" s="1562">
        <v>0</v>
      </c>
      <c r="BM141" s="1562">
        <v>530</v>
      </c>
      <c r="BN141" s="1562">
        <v>450</v>
      </c>
      <c r="BO141" s="1562">
        <v>195</v>
      </c>
      <c r="BP141" s="1562">
        <v>760</v>
      </c>
      <c r="BQ141" s="1562"/>
      <c r="BR141" s="1562"/>
      <c r="BS141" s="1562"/>
      <c r="BT141" s="1562"/>
      <c r="BU141" s="1562"/>
      <c r="BV141" s="1562"/>
      <c r="BW141" s="1562">
        <v>425</v>
      </c>
      <c r="BX141" s="1562">
        <v>70</v>
      </c>
      <c r="BY141" s="1562">
        <v>600</v>
      </c>
      <c r="BZ141" s="1562">
        <v>350</v>
      </c>
      <c r="CA141" s="1562">
        <v>110</v>
      </c>
      <c r="CB141" s="1562">
        <v>730</v>
      </c>
      <c r="CC141" s="1562">
        <v>500</v>
      </c>
      <c r="CD141" s="1562">
        <v>160</v>
      </c>
      <c r="CE141" s="1562">
        <v>690</v>
      </c>
      <c r="CF141" s="1562">
        <v>350</v>
      </c>
      <c r="CG141" s="1562">
        <v>200</v>
      </c>
      <c r="CH141" s="1562">
        <v>580</v>
      </c>
      <c r="CI141" s="1562">
        <v>380</v>
      </c>
      <c r="CJ141" s="1562">
        <v>80</v>
      </c>
      <c r="CK141" s="1562">
        <v>500</v>
      </c>
      <c r="CL141" s="1562">
        <v>550</v>
      </c>
      <c r="CM141" s="1562">
        <v>147</v>
      </c>
      <c r="CN141" s="1562"/>
      <c r="CO141" s="1562">
        <v>760</v>
      </c>
      <c r="CP141" s="1562"/>
      <c r="CQ141" s="1562"/>
      <c r="CR141" s="1562"/>
      <c r="CS141" s="1562">
        <v>350</v>
      </c>
      <c r="CT141" s="1562">
        <v>30</v>
      </c>
      <c r="CU141" s="1562">
        <v>900</v>
      </c>
      <c r="CV141" s="1562"/>
      <c r="CW141" s="1562">
        <v>650</v>
      </c>
      <c r="CX141" s="1562">
        <v>165</v>
      </c>
      <c r="CY141" s="1562">
        <v>620</v>
      </c>
      <c r="CZ141" s="1562"/>
      <c r="DA141" s="1562"/>
      <c r="DB141" s="1562">
        <v>100</v>
      </c>
      <c r="DC141" s="1562">
        <v>700</v>
      </c>
      <c r="DD141" s="1562">
        <v>600</v>
      </c>
      <c r="DE141" s="1562">
        <v>100</v>
      </c>
      <c r="DF141" s="1562">
        <v>800</v>
      </c>
      <c r="DG141" s="1562">
        <v>500</v>
      </c>
      <c r="DH141" s="1562">
        <v>180</v>
      </c>
      <c r="DI141" s="1562">
        <v>700</v>
      </c>
      <c r="DJ141" s="1562">
        <v>680</v>
      </c>
      <c r="DK141" s="1562">
        <v>95</v>
      </c>
      <c r="DL141" s="1562">
        <v>430</v>
      </c>
      <c r="DM141" s="1562">
        <v>250</v>
      </c>
      <c r="DN141" s="1562">
        <v>140</v>
      </c>
      <c r="DO141" s="1562">
        <v>600</v>
      </c>
      <c r="DP141" s="1562">
        <v>350</v>
      </c>
      <c r="DQ141" s="1563">
        <v>190</v>
      </c>
      <c r="DR141" s="1562">
        <v>735</v>
      </c>
      <c r="DS141" s="1562">
        <v>450</v>
      </c>
      <c r="DT141" s="1562">
        <v>90</v>
      </c>
      <c r="DU141" s="1562">
        <v>450</v>
      </c>
      <c r="DV141" s="1562"/>
      <c r="DW141" s="1562">
        <v>560</v>
      </c>
      <c r="DX141" s="1562">
        <v>600</v>
      </c>
      <c r="DY141" s="1562"/>
      <c r="DZ141" s="1562">
        <v>730</v>
      </c>
      <c r="EA141" s="1562"/>
      <c r="EB141" s="1562">
        <v>170</v>
      </c>
      <c r="EC141" s="1562">
        <v>1100</v>
      </c>
      <c r="ED141" s="1562">
        <v>580</v>
      </c>
      <c r="EE141" s="1562"/>
      <c r="EF141" s="1562">
        <v>1100</v>
      </c>
      <c r="EG141" s="1562">
        <v>350</v>
      </c>
      <c r="EH141" s="1562">
        <v>100</v>
      </c>
      <c r="EI141" s="1562"/>
      <c r="EJ141" s="1562"/>
      <c r="EK141" s="1562"/>
      <c r="EL141" s="1562"/>
      <c r="EM141" s="1562">
        <v>930</v>
      </c>
      <c r="EN141" s="1562">
        <v>600</v>
      </c>
      <c r="EO141" s="1562"/>
      <c r="EP141" s="1562">
        <v>210</v>
      </c>
      <c r="EQ141" s="1562">
        <v>315</v>
      </c>
      <c r="ER141" s="1562"/>
      <c r="ES141" s="1562"/>
      <c r="ET141" s="1562"/>
      <c r="EU141" s="1562"/>
      <c r="EV141" s="1562"/>
      <c r="EW141" s="1562"/>
      <c r="EX141" s="1562"/>
      <c r="EY141" s="635"/>
      <c r="EZ141" s="635"/>
      <c r="FA141" s="635"/>
      <c r="FB141" s="635"/>
      <c r="FC141" s="635"/>
      <c r="FD141" s="635"/>
      <c r="FE141" s="635">
        <f>SUM(C141:EX141)</f>
        <v>49517</v>
      </c>
      <c r="FF141" s="635"/>
      <c r="FG141" s="635"/>
      <c r="FH141" s="635"/>
      <c r="FI141" s="635"/>
      <c r="FJ141" s="635"/>
      <c r="FK141" s="635"/>
      <c r="FL141" s="635"/>
      <c r="FM141" s="635"/>
      <c r="FN141" s="635"/>
      <c r="FO141" s="635"/>
      <c r="FP141" s="635"/>
    </row>
    <row r="142" spans="1:172" ht="13.5" thickBot="1" x14ac:dyDescent="0.25">
      <c r="B142" s="1552" t="s">
        <v>1886</v>
      </c>
      <c r="C142" s="635">
        <f>C131*C141</f>
        <v>8060</v>
      </c>
      <c r="D142" s="635">
        <f t="shared" ref="D142:E142" si="188">D131*D141</f>
        <v>3450</v>
      </c>
      <c r="E142" s="635">
        <f t="shared" si="188"/>
        <v>7500</v>
      </c>
      <c r="F142" s="635">
        <f>F131*F141</f>
        <v>6000</v>
      </c>
      <c r="G142" s="635">
        <f t="shared" ref="G142:AX142" si="189">G131*G141</f>
        <v>0</v>
      </c>
      <c r="H142" s="635">
        <f t="shared" si="189"/>
        <v>2940</v>
      </c>
      <c r="I142" s="635">
        <f t="shared" si="189"/>
        <v>12720</v>
      </c>
      <c r="J142" s="635">
        <f t="shared" si="189"/>
        <v>7560</v>
      </c>
      <c r="K142" s="635">
        <f t="shared" si="189"/>
        <v>0</v>
      </c>
      <c r="L142" s="635">
        <f t="shared" si="189"/>
        <v>9100</v>
      </c>
      <c r="M142" s="635">
        <f t="shared" si="189"/>
        <v>7410</v>
      </c>
      <c r="N142" s="635">
        <f t="shared" si="189"/>
        <v>4950</v>
      </c>
      <c r="O142" s="635">
        <f t="shared" si="189"/>
        <v>13800</v>
      </c>
      <c r="P142" s="635">
        <f t="shared" si="189"/>
        <v>6840</v>
      </c>
      <c r="Q142" s="635">
        <f t="shared" si="189"/>
        <v>2080</v>
      </c>
      <c r="R142" s="635">
        <f t="shared" si="189"/>
        <v>17170</v>
      </c>
      <c r="S142" s="635">
        <f t="shared" si="189"/>
        <v>4500</v>
      </c>
      <c r="T142" s="635">
        <f t="shared" si="189"/>
        <v>0</v>
      </c>
      <c r="U142" s="635">
        <f t="shared" si="189"/>
        <v>5100</v>
      </c>
      <c r="V142" s="635">
        <f t="shared" si="189"/>
        <v>12190</v>
      </c>
      <c r="W142" s="635">
        <f t="shared" si="189"/>
        <v>9200</v>
      </c>
      <c r="X142" s="635">
        <f t="shared" si="189"/>
        <v>3250</v>
      </c>
      <c r="Y142" s="635">
        <f t="shared" si="189"/>
        <v>16500</v>
      </c>
      <c r="Z142" s="635">
        <f t="shared" si="189"/>
        <v>0</v>
      </c>
      <c r="AA142" s="635">
        <f t="shared" si="189"/>
        <v>2530</v>
      </c>
      <c r="AB142" s="635">
        <f t="shared" si="189"/>
        <v>0</v>
      </c>
      <c r="AC142" s="635">
        <f t="shared" si="189"/>
        <v>0</v>
      </c>
      <c r="AD142" s="635">
        <f t="shared" si="189"/>
        <v>0</v>
      </c>
      <c r="AE142" s="635">
        <f t="shared" si="189"/>
        <v>7200</v>
      </c>
      <c r="AF142" s="635">
        <f t="shared" si="189"/>
        <v>0</v>
      </c>
      <c r="AG142" s="635">
        <f t="shared" si="189"/>
        <v>3875</v>
      </c>
      <c r="AH142" s="635">
        <f t="shared" si="189"/>
        <v>11050</v>
      </c>
      <c r="AI142" s="635">
        <f t="shared" si="189"/>
        <v>6750</v>
      </c>
      <c r="AJ142" s="635">
        <f t="shared" si="189"/>
        <v>4960</v>
      </c>
      <c r="AK142" s="635">
        <f t="shared" si="189"/>
        <v>11900</v>
      </c>
      <c r="AL142" s="635">
        <f t="shared" si="189"/>
        <v>7000</v>
      </c>
      <c r="AM142" s="635">
        <f t="shared" si="189"/>
        <v>3069</v>
      </c>
      <c r="AN142" s="635">
        <f t="shared" si="189"/>
        <v>0</v>
      </c>
      <c r="AO142" s="635">
        <f t="shared" si="189"/>
        <v>14000</v>
      </c>
      <c r="AP142" s="635">
        <f t="shared" si="189"/>
        <v>1520</v>
      </c>
      <c r="AQ142" s="635">
        <f t="shared" si="189"/>
        <v>10200</v>
      </c>
      <c r="AR142" s="635">
        <f t="shared" si="189"/>
        <v>0</v>
      </c>
      <c r="AS142" s="635">
        <f t="shared" si="189"/>
        <v>1530</v>
      </c>
      <c r="AT142" s="635">
        <f t="shared" si="189"/>
        <v>0</v>
      </c>
      <c r="AU142" s="635">
        <f t="shared" si="189"/>
        <v>11700</v>
      </c>
      <c r="AV142" s="635">
        <f t="shared" si="189"/>
        <v>2310</v>
      </c>
      <c r="AW142" s="635">
        <f t="shared" si="189"/>
        <v>0</v>
      </c>
      <c r="AX142" s="635">
        <f t="shared" si="189"/>
        <v>0</v>
      </c>
      <c r="AY142" s="635">
        <f t="shared" ref="AY142" si="190">AY131*AY141</f>
        <v>3120</v>
      </c>
      <c r="AZ142" s="635">
        <f t="shared" ref="AZ142" si="191">AZ131*AZ141</f>
        <v>10800</v>
      </c>
      <c r="BA142" s="635">
        <f t="shared" ref="BA142" si="192">BA131*BA141</f>
        <v>0</v>
      </c>
      <c r="BB142" s="635">
        <f t="shared" ref="BB142" si="193">BB131*BB141</f>
        <v>5320</v>
      </c>
      <c r="BC142" s="635">
        <f t="shared" ref="BC142" si="194">BC131*BC141</f>
        <v>1785</v>
      </c>
      <c r="BD142" s="635">
        <f t="shared" ref="BD142" si="195">BD131*BD141</f>
        <v>8450</v>
      </c>
      <c r="BE142" s="635">
        <f t="shared" ref="BE142" si="196">BE131*BE141</f>
        <v>4420</v>
      </c>
      <c r="BF142" s="635">
        <f t="shared" ref="BF142" si="197">BF131*BF141</f>
        <v>0</v>
      </c>
      <c r="BG142" s="635">
        <f t="shared" ref="BG142" si="198">BG131*BG141</f>
        <v>0</v>
      </c>
      <c r="BH142" s="635">
        <f t="shared" ref="BH142" si="199">BH131*BH141</f>
        <v>0</v>
      </c>
      <c r="BI142" s="635">
        <f t="shared" ref="BI142" si="200">BI131*BI141</f>
        <v>0</v>
      </c>
      <c r="BJ142" s="635">
        <f t="shared" ref="BJ142" si="201">BJ131*BJ141</f>
        <v>14400</v>
      </c>
      <c r="BK142" s="635">
        <f t="shared" ref="BK142" si="202">BK131*BK141</f>
        <v>6400</v>
      </c>
      <c r="BL142" s="635">
        <f t="shared" ref="BL142" si="203">BL131*BL141</f>
        <v>0</v>
      </c>
      <c r="BM142" s="635">
        <f t="shared" ref="BM142" si="204">BM131*BM141</f>
        <v>5300</v>
      </c>
      <c r="BN142" s="635">
        <f t="shared" ref="BN142" si="205">BN131*BN141</f>
        <v>12150</v>
      </c>
      <c r="BO142" s="635">
        <f t="shared" ref="BO142" si="206">BO131*BO141</f>
        <v>5850</v>
      </c>
      <c r="BP142" s="635">
        <f t="shared" ref="BP142" si="207">BP131*BP141</f>
        <v>11400</v>
      </c>
      <c r="BQ142" s="635">
        <f t="shared" ref="BQ142" si="208">BQ131*BQ141</f>
        <v>0</v>
      </c>
      <c r="BR142" s="635">
        <f t="shared" ref="BR142" si="209">BR131*BR141</f>
        <v>0</v>
      </c>
      <c r="BS142" s="635">
        <f t="shared" ref="BS142" si="210">BS131*BS141</f>
        <v>0</v>
      </c>
      <c r="BT142" s="635">
        <f t="shared" ref="BT142" si="211">BT131*BT141</f>
        <v>0</v>
      </c>
      <c r="BU142" s="635">
        <f t="shared" ref="BU142" si="212">BU131*BU141</f>
        <v>0</v>
      </c>
      <c r="BV142" s="635">
        <f t="shared" ref="BV142" si="213">BV131*BV141</f>
        <v>0</v>
      </c>
      <c r="BW142" s="635">
        <f t="shared" ref="BW142" si="214">BW131*BW141</f>
        <v>4250</v>
      </c>
      <c r="BX142" s="635">
        <f t="shared" ref="BX142" si="215">BX131*BX141</f>
        <v>2870</v>
      </c>
      <c r="BY142" s="635">
        <f t="shared" ref="BY142" si="216">BY131*BY141</f>
        <v>8400</v>
      </c>
      <c r="BZ142" s="635">
        <f t="shared" ref="BZ142" si="217">BZ131*BZ141</f>
        <v>9800</v>
      </c>
      <c r="CA142" s="635">
        <f t="shared" ref="CA142" si="218">CA131*CA141</f>
        <v>3520</v>
      </c>
      <c r="CB142" s="635">
        <f t="shared" ref="CB142" si="219">CB131*CB141</f>
        <v>16060</v>
      </c>
      <c r="CC142" s="635">
        <f t="shared" ref="CC142" si="220">CC131*CC141</f>
        <v>9500</v>
      </c>
      <c r="CD142" s="635">
        <f t="shared" ref="CD142" si="221">CD131*CD141</f>
        <v>3680</v>
      </c>
      <c r="CE142" s="635">
        <f t="shared" ref="CE142" si="222">CE131*CE141</f>
        <v>6210</v>
      </c>
      <c r="CF142" s="635">
        <f t="shared" ref="CF142" si="223">CF131*CF141</f>
        <v>0</v>
      </c>
      <c r="CG142" s="635">
        <f t="shared" ref="CG142" si="224">CG131*CG141</f>
        <v>5600</v>
      </c>
      <c r="CH142" s="635">
        <f t="shared" ref="CH142" si="225">CH131*CH141</f>
        <v>7540</v>
      </c>
      <c r="CI142" s="635">
        <f t="shared" ref="CI142" si="226">CI131*CI141</f>
        <v>6840</v>
      </c>
      <c r="CJ142" s="635">
        <f t="shared" ref="CJ142" si="227">CJ131*CJ141</f>
        <v>2800</v>
      </c>
      <c r="CK142" s="635">
        <f t="shared" ref="CK142" si="228">CK131*CK141</f>
        <v>0</v>
      </c>
      <c r="CL142" s="635">
        <f t="shared" ref="CL142" si="229">CL131*CL141</f>
        <v>16500</v>
      </c>
      <c r="CM142" s="635">
        <f t="shared" ref="CM142" si="230">CM131*CM141</f>
        <v>4557</v>
      </c>
      <c r="CN142" s="635">
        <f t="shared" ref="CN142" si="231">CN131*CN141</f>
        <v>0</v>
      </c>
      <c r="CO142" s="635">
        <f t="shared" ref="CO142" si="232">CO131*CO141</f>
        <v>11400</v>
      </c>
      <c r="CP142" s="635">
        <f t="shared" ref="CP142" si="233">CP131*CP141</f>
        <v>0</v>
      </c>
      <c r="CQ142" s="635">
        <f t="shared" ref="CQ142" si="234">CQ131*CQ141</f>
        <v>0</v>
      </c>
      <c r="CR142" s="635">
        <f t="shared" ref="CR142" si="235">CR131*CR141</f>
        <v>0</v>
      </c>
      <c r="CS142" s="635">
        <f t="shared" ref="CS142" si="236">CS131*CS141</f>
        <v>3150</v>
      </c>
      <c r="CT142" s="635">
        <f t="shared" ref="CT142" si="237">CT131*CT141</f>
        <v>690</v>
      </c>
      <c r="CU142" s="635">
        <f t="shared" ref="CU142" si="238">CU131*CU141</f>
        <v>17100</v>
      </c>
      <c r="CV142" s="635">
        <f t="shared" ref="CV142" si="239">CV131*CV141</f>
        <v>0</v>
      </c>
      <c r="CW142" s="635">
        <f t="shared" ref="CW142" si="240">CW131*CW141</f>
        <v>11050</v>
      </c>
      <c r="CX142" s="635">
        <f t="shared" ref="CX142" si="241">CX131*CX141</f>
        <v>5445</v>
      </c>
      <c r="CY142" s="635">
        <f t="shared" ref="CY142" si="242">CY131*CY141</f>
        <v>0</v>
      </c>
      <c r="CZ142" s="635">
        <f t="shared" ref="CZ142" si="243">CZ131*CZ141</f>
        <v>0</v>
      </c>
      <c r="DA142" s="635">
        <f t="shared" ref="DA142" si="244">DA131*DA141</f>
        <v>0</v>
      </c>
      <c r="DB142" s="635">
        <f t="shared" ref="DB142" si="245">DB131*DB141</f>
        <v>1300</v>
      </c>
      <c r="DC142" s="635">
        <f t="shared" ref="DC142" si="246">DC131*DC141</f>
        <v>14000</v>
      </c>
      <c r="DD142" s="635">
        <f t="shared" ref="DD142" si="247">DD131*DD141</f>
        <v>9600</v>
      </c>
      <c r="DE142" s="635">
        <f t="shared" ref="DE142" si="248">DE131*DE141</f>
        <v>3100</v>
      </c>
      <c r="DF142" s="635">
        <f t="shared" ref="DF142" si="249">DF131*DF141</f>
        <v>0</v>
      </c>
      <c r="DG142" s="635">
        <f t="shared" ref="DG142" si="250">DG131*DG141</f>
        <v>9000</v>
      </c>
      <c r="DH142" s="635">
        <f t="shared" ref="DH142" si="251">DH131*DH141</f>
        <v>5580</v>
      </c>
      <c r="DI142" s="635">
        <f t="shared" ref="DI142" si="252">DI131*DI141</f>
        <v>9800</v>
      </c>
      <c r="DJ142" s="635">
        <f t="shared" ref="DJ142" si="253">DJ131*DJ141</f>
        <v>9520</v>
      </c>
      <c r="DK142" s="635">
        <f t="shared" ref="DK142" si="254">DK131*DK141</f>
        <v>1900</v>
      </c>
      <c r="DL142" s="635">
        <f t="shared" ref="DL142" si="255">DL131*DL141</f>
        <v>7310</v>
      </c>
      <c r="DM142" s="635">
        <f t="shared" ref="DM142" si="256">DM131*DM141</f>
        <v>0</v>
      </c>
      <c r="DN142" s="635">
        <f t="shared" ref="DN142" si="257">DN131*DN141</f>
        <v>0</v>
      </c>
      <c r="DO142" s="635">
        <f t="shared" ref="DO142" si="258">DO131*DO141</f>
        <v>0</v>
      </c>
      <c r="DP142" s="635">
        <f t="shared" ref="DP142" si="259">DP131*DP141</f>
        <v>0</v>
      </c>
      <c r="DQ142" s="635">
        <f t="shared" ref="DQ142" si="260">DQ131*DQ141</f>
        <v>0</v>
      </c>
      <c r="DR142" s="635">
        <f t="shared" ref="DR142" si="261">DR131*DR141</f>
        <v>5880</v>
      </c>
      <c r="DS142" s="635">
        <f t="shared" ref="DS142" si="262">DS131*DS141</f>
        <v>7650</v>
      </c>
      <c r="DT142" s="635">
        <f t="shared" ref="DT142" si="263">DT131*DT141</f>
        <v>2880</v>
      </c>
      <c r="DU142" s="635">
        <f t="shared" ref="DU142" si="264">DU131*DU141</f>
        <v>8550</v>
      </c>
      <c r="DV142" s="635">
        <f t="shared" ref="DV142" si="265">DV131*DV141</f>
        <v>0</v>
      </c>
      <c r="DW142" s="635">
        <f t="shared" ref="DW142" si="266">DW131*DW141</f>
        <v>11200</v>
      </c>
      <c r="DX142" s="635">
        <f t="shared" ref="DX142" si="267">DX131*DX141</f>
        <v>0</v>
      </c>
      <c r="DY142" s="635">
        <f t="shared" ref="DY142" si="268">DY131*DY141</f>
        <v>0</v>
      </c>
      <c r="DZ142" s="635">
        <f t="shared" ref="DZ142" si="269">DZ131*DZ141</f>
        <v>13870</v>
      </c>
      <c r="EA142" s="635">
        <f t="shared" ref="EA142" si="270">EA131*EA141</f>
        <v>0</v>
      </c>
      <c r="EB142" s="635">
        <f t="shared" ref="EB142" si="271">EB131*EB141</f>
        <v>4080</v>
      </c>
      <c r="EC142" s="635">
        <f t="shared" ref="EC142" si="272">EC131*EC141</f>
        <v>13200</v>
      </c>
      <c r="ED142" s="635">
        <f t="shared" ref="ED142" si="273">ED131*ED141</f>
        <v>5800</v>
      </c>
      <c r="EE142" s="635">
        <f t="shared" ref="EE142" si="274">EE131*EE141</f>
        <v>0</v>
      </c>
      <c r="EF142" s="635">
        <f t="shared" ref="EF142" si="275">EF131*EF141</f>
        <v>11000</v>
      </c>
      <c r="EG142" s="635">
        <f t="shared" ref="EG142" si="276">EG131*EG141</f>
        <v>5600</v>
      </c>
      <c r="EH142" s="635">
        <f t="shared" ref="EH142" si="277">EH131*EH141</f>
        <v>1200</v>
      </c>
      <c r="EI142" s="635">
        <f t="shared" ref="EI142" si="278">EI131*EI141</f>
        <v>0</v>
      </c>
      <c r="EJ142" s="635">
        <f t="shared" ref="EJ142" si="279">EJ131*EJ141</f>
        <v>0</v>
      </c>
      <c r="EK142" s="635">
        <f t="shared" ref="EK142" si="280">EK131*EK141</f>
        <v>0</v>
      </c>
      <c r="EL142" s="635">
        <f t="shared" ref="EL142" si="281">EL131*EL141</f>
        <v>0</v>
      </c>
      <c r="EM142" s="635">
        <f t="shared" ref="EM142" si="282">EM131*EM141</f>
        <v>12090</v>
      </c>
      <c r="EN142" s="635">
        <f t="shared" ref="EN142" si="283">EN131*EN141</f>
        <v>0</v>
      </c>
      <c r="EO142" s="635">
        <f t="shared" ref="EO142" si="284">EO131*EO141</f>
        <v>0</v>
      </c>
      <c r="EP142" s="635">
        <f t="shared" ref="EP142" si="285">EP131*EP141</f>
        <v>5040</v>
      </c>
      <c r="EQ142" s="635">
        <f t="shared" ref="EQ142" si="286">EQ131*EQ141</f>
        <v>3150</v>
      </c>
      <c r="ER142" s="635">
        <f t="shared" ref="ER142" si="287">ER131*ER141</f>
        <v>0</v>
      </c>
      <c r="ES142" s="635">
        <f t="shared" ref="ES142" si="288">ES131*ES141</f>
        <v>0</v>
      </c>
      <c r="ET142" s="635">
        <f t="shared" ref="ET142" si="289">ET131*ET141</f>
        <v>0</v>
      </c>
      <c r="EU142" s="635">
        <f t="shared" ref="EU142" si="290">EU131*EU141</f>
        <v>0</v>
      </c>
      <c r="EV142" s="635">
        <f t="shared" ref="EV142" si="291">EV131*EV141</f>
        <v>0</v>
      </c>
      <c r="EW142" s="635">
        <f t="shared" ref="EW142" si="292">EW131*EW141</f>
        <v>0</v>
      </c>
      <c r="EX142" s="635">
        <f t="shared" ref="EX142" si="293">EX131*EX141</f>
        <v>0</v>
      </c>
      <c r="EY142" s="635"/>
      <c r="EZ142" s="635"/>
      <c r="FA142" s="635"/>
      <c r="FB142" s="635"/>
      <c r="FC142" s="635"/>
      <c r="FD142" s="635"/>
      <c r="FE142" s="635">
        <f>SUM(C142:EX142)</f>
        <v>688571</v>
      </c>
      <c r="FF142" s="635"/>
      <c r="FG142" s="635"/>
      <c r="FH142" s="635"/>
      <c r="FI142" s="635"/>
      <c r="FJ142" s="635"/>
      <c r="FK142" s="635"/>
      <c r="FL142" s="635"/>
      <c r="FM142" s="635"/>
      <c r="FN142" s="635"/>
      <c r="FO142" s="635"/>
      <c r="FP142" s="635"/>
    </row>
    <row r="143" spans="1:172" x14ac:dyDescent="0.2">
      <c r="B143" s="1376" t="s">
        <v>1887</v>
      </c>
      <c r="C143" s="635"/>
      <c r="D143" s="635"/>
      <c r="E143" s="635"/>
      <c r="F143" s="635"/>
      <c r="G143" s="635"/>
      <c r="H143" s="1561"/>
      <c r="I143" s="635"/>
      <c r="J143" s="635"/>
      <c r="K143" s="635"/>
      <c r="L143" s="635"/>
      <c r="M143" s="635"/>
      <c r="N143" s="635"/>
      <c r="O143" s="635"/>
      <c r="P143" s="635"/>
      <c r="Q143" s="635"/>
      <c r="R143" s="635"/>
      <c r="S143" s="635"/>
      <c r="T143" s="635"/>
      <c r="U143" s="635"/>
      <c r="V143" s="635"/>
      <c r="W143" s="635"/>
      <c r="X143" s="635"/>
      <c r="Y143" s="635"/>
      <c r="Z143" s="635"/>
      <c r="AA143" s="635"/>
      <c r="AB143" s="635"/>
      <c r="AC143" s="635"/>
      <c r="AD143" s="635"/>
      <c r="AE143" s="635"/>
      <c r="AF143" s="635"/>
      <c r="AG143" s="635"/>
      <c r="AH143" s="635"/>
      <c r="AI143" s="635"/>
      <c r="AJ143" s="635"/>
      <c r="AK143" s="635"/>
      <c r="AL143" s="635"/>
      <c r="AM143" s="635"/>
      <c r="AN143" s="635"/>
      <c r="AO143" s="635"/>
      <c r="AP143" s="635"/>
      <c r="AQ143" s="635"/>
      <c r="AR143" s="635"/>
      <c r="AS143" s="635"/>
      <c r="AT143" s="635"/>
      <c r="AU143" s="635"/>
      <c r="AV143" s="635"/>
      <c r="AW143" s="635"/>
      <c r="AX143" s="635"/>
      <c r="AY143" s="635"/>
      <c r="AZ143" s="635"/>
      <c r="BA143" s="635"/>
      <c r="BB143" s="635"/>
      <c r="BC143" s="635"/>
      <c r="BD143" s="635"/>
      <c r="BE143" s="635"/>
      <c r="BF143" s="635"/>
      <c r="BG143" s="635"/>
      <c r="BH143" s="635"/>
      <c r="BI143" s="635"/>
      <c r="BJ143" s="635"/>
      <c r="BK143" s="635"/>
      <c r="BL143" s="635"/>
      <c r="BM143" s="635"/>
      <c r="BN143" s="635"/>
      <c r="BO143" s="635"/>
      <c r="BP143" s="635"/>
      <c r="BQ143" s="635"/>
      <c r="BR143" s="635"/>
      <c r="BS143" s="635"/>
      <c r="BT143" s="635"/>
      <c r="BU143" s="635"/>
      <c r="BV143" s="635"/>
      <c r="BW143" s="635"/>
      <c r="BX143" s="635"/>
      <c r="BY143" s="635"/>
      <c r="BZ143" s="635"/>
      <c r="CA143" s="635"/>
      <c r="CB143" s="635"/>
      <c r="CC143" s="635"/>
      <c r="CD143" s="635"/>
      <c r="CE143" s="635"/>
      <c r="CF143" s="635"/>
      <c r="CG143" s="635"/>
      <c r="CH143" s="635"/>
      <c r="CI143" s="635"/>
      <c r="CJ143" s="635"/>
      <c r="CK143" s="635"/>
      <c r="CL143" s="635"/>
      <c r="CM143" s="635"/>
      <c r="CN143" s="635"/>
      <c r="CO143" s="635"/>
      <c r="CP143" s="635"/>
      <c r="CQ143" s="635"/>
      <c r="CR143" s="635"/>
      <c r="CS143" s="635"/>
      <c r="CT143" s="635"/>
      <c r="CU143" s="635"/>
      <c r="CV143" s="635"/>
      <c r="CW143" s="635"/>
      <c r="CX143" s="635"/>
      <c r="CY143" s="635"/>
      <c r="CZ143" s="635"/>
      <c r="DA143" s="635"/>
      <c r="DB143" s="635"/>
      <c r="DC143" s="635"/>
      <c r="DD143" s="635"/>
      <c r="DE143" s="635"/>
      <c r="DF143" s="635"/>
      <c r="DG143" s="635"/>
      <c r="DH143" s="635"/>
      <c r="DI143" s="635"/>
      <c r="DJ143" s="635"/>
      <c r="DK143" s="635"/>
      <c r="DL143" s="635"/>
      <c r="DM143" s="635"/>
      <c r="DN143" s="635"/>
      <c r="DO143" s="635"/>
      <c r="DP143" s="635"/>
      <c r="DQ143" s="1561"/>
      <c r="DR143" s="635"/>
      <c r="DS143" s="635"/>
      <c r="DT143" s="635"/>
      <c r="DU143" s="635"/>
      <c r="DV143" s="635"/>
      <c r="DW143" s="635"/>
      <c r="DX143" s="635"/>
      <c r="DY143" s="635"/>
      <c r="DZ143" s="635"/>
      <c r="EA143" s="635"/>
      <c r="EB143" s="635"/>
      <c r="EC143" s="635"/>
      <c r="ED143" s="635"/>
      <c r="EE143" s="635"/>
      <c r="EF143" s="635"/>
      <c r="EG143" s="635"/>
      <c r="EH143" s="635"/>
      <c r="EI143" s="635"/>
      <c r="EJ143" s="635"/>
      <c r="EK143" s="635"/>
      <c r="EL143" s="635"/>
      <c r="EM143" s="635"/>
      <c r="EN143" s="635"/>
      <c r="EO143" s="635"/>
      <c r="EP143" s="635"/>
      <c r="EQ143" s="635"/>
      <c r="ER143" s="635"/>
      <c r="ES143" s="635"/>
      <c r="ET143" s="635"/>
      <c r="EU143" s="635"/>
      <c r="EV143" s="635"/>
      <c r="EW143" s="635"/>
      <c r="EX143" s="635"/>
      <c r="EY143" s="635"/>
      <c r="EZ143" s="635"/>
      <c r="FA143" s="635"/>
      <c r="FB143" s="635"/>
      <c r="FC143" s="635"/>
      <c r="FD143" s="635"/>
      <c r="FE143" s="635"/>
      <c r="FF143" s="635"/>
      <c r="FG143" s="635"/>
      <c r="FH143" s="635"/>
      <c r="FI143" s="635"/>
      <c r="FJ143" s="635"/>
      <c r="FK143" s="635"/>
      <c r="FL143" s="635"/>
      <c r="FM143" s="635"/>
      <c r="FN143" s="635"/>
      <c r="FO143" s="635"/>
      <c r="FP143" s="635"/>
    </row>
    <row r="144" spans="1:172" ht="13.5" thickBot="1" x14ac:dyDescent="0.25">
      <c r="B144" s="1552" t="s">
        <v>1888</v>
      </c>
      <c r="C144" s="635"/>
      <c r="D144" s="635"/>
      <c r="E144" s="635"/>
      <c r="F144" s="635"/>
      <c r="G144" s="635"/>
      <c r="H144" s="1561"/>
      <c r="I144" s="635"/>
      <c r="J144" s="635"/>
      <c r="K144" s="635"/>
      <c r="L144" s="635"/>
      <c r="M144" s="635"/>
      <c r="N144" s="635"/>
      <c r="O144" s="635"/>
      <c r="P144" s="635"/>
      <c r="Q144" s="635"/>
      <c r="R144" s="635"/>
      <c r="S144" s="635"/>
      <c r="T144" s="635"/>
      <c r="U144" s="635"/>
      <c r="V144" s="635"/>
      <c r="W144" s="635"/>
      <c r="X144" s="635"/>
      <c r="Y144" s="635"/>
      <c r="Z144" s="635"/>
      <c r="AA144" s="635"/>
      <c r="AB144" s="635"/>
      <c r="AC144" s="635"/>
      <c r="AD144" s="635"/>
      <c r="AE144" s="635"/>
      <c r="AF144" s="635"/>
      <c r="AG144" s="635"/>
      <c r="AH144" s="635"/>
      <c r="AI144" s="635"/>
      <c r="AJ144" s="635"/>
      <c r="AK144" s="635"/>
      <c r="AL144" s="635"/>
      <c r="AM144" s="635"/>
      <c r="AN144" s="635"/>
      <c r="AO144" s="635"/>
      <c r="AP144" s="635"/>
      <c r="AQ144" s="635"/>
      <c r="AR144" s="635"/>
      <c r="AS144" s="635"/>
      <c r="AT144" s="635"/>
      <c r="AU144" s="635"/>
      <c r="AV144" s="635"/>
      <c r="AW144" s="635"/>
      <c r="AX144" s="635"/>
      <c r="AY144" s="635"/>
      <c r="AZ144" s="635"/>
      <c r="BA144" s="635"/>
      <c r="BB144" s="635"/>
      <c r="BC144" s="635"/>
      <c r="BD144" s="635"/>
      <c r="BE144" s="635"/>
      <c r="BF144" s="635"/>
      <c r="BG144" s="635"/>
      <c r="BH144" s="635"/>
      <c r="BI144" s="635"/>
      <c r="BJ144" s="635"/>
      <c r="BK144" s="635"/>
      <c r="BL144" s="635"/>
      <c r="BM144" s="635"/>
      <c r="BN144" s="635"/>
      <c r="BO144" s="635"/>
      <c r="BP144" s="635"/>
      <c r="BQ144" s="635"/>
      <c r="BR144" s="635"/>
      <c r="BS144" s="635"/>
      <c r="BT144" s="635"/>
      <c r="BU144" s="635"/>
      <c r="BV144" s="635"/>
      <c r="BW144" s="635"/>
      <c r="BX144" s="635"/>
      <c r="BY144" s="635"/>
      <c r="BZ144" s="635"/>
      <c r="CA144" s="635"/>
      <c r="CB144" s="635"/>
      <c r="CC144" s="635"/>
      <c r="CD144" s="635"/>
      <c r="CE144" s="635"/>
      <c r="CF144" s="635"/>
      <c r="CG144" s="635"/>
      <c r="CH144" s="635"/>
      <c r="CI144" s="635"/>
      <c r="CJ144" s="635"/>
      <c r="CK144" s="635"/>
      <c r="CL144" s="635"/>
      <c r="CM144" s="635"/>
      <c r="CN144" s="635"/>
      <c r="CO144" s="635"/>
      <c r="CP144" s="635"/>
      <c r="CQ144" s="635"/>
      <c r="CR144" s="635"/>
      <c r="CS144" s="635"/>
      <c r="CT144" s="635"/>
      <c r="CU144" s="635"/>
      <c r="CV144" s="635"/>
      <c r="CW144" s="635"/>
      <c r="CX144" s="635"/>
      <c r="CY144" s="635"/>
      <c r="CZ144" s="635"/>
      <c r="DA144" s="635"/>
      <c r="DB144" s="635"/>
      <c r="DC144" s="635"/>
      <c r="DD144" s="635"/>
      <c r="DE144" s="635"/>
      <c r="DF144" s="635"/>
      <c r="DG144" s="635"/>
      <c r="DH144" s="635"/>
      <c r="DI144" s="635"/>
      <c r="DJ144" s="635"/>
      <c r="DK144" s="635"/>
      <c r="DL144" s="635"/>
      <c r="DM144" s="635"/>
      <c r="DN144" s="635"/>
      <c r="DO144" s="635"/>
      <c r="DP144" s="635"/>
      <c r="DQ144" s="1561"/>
      <c r="DR144" s="635"/>
      <c r="DS144" s="635"/>
      <c r="DT144" s="635"/>
      <c r="DU144" s="635"/>
      <c r="DV144" s="635"/>
      <c r="DW144" s="635"/>
      <c r="DX144" s="635"/>
      <c r="DY144" s="635"/>
      <c r="DZ144" s="635"/>
      <c r="EA144" s="635"/>
      <c r="EB144" s="635"/>
      <c r="EC144" s="635"/>
      <c r="ED144" s="635"/>
      <c r="EE144" s="635"/>
      <c r="EF144" s="635"/>
      <c r="EG144" s="635"/>
      <c r="EH144" s="635"/>
      <c r="EI144" s="635"/>
      <c r="EJ144" s="635"/>
      <c r="EK144" s="635"/>
      <c r="EL144" s="635"/>
      <c r="EM144" s="635"/>
      <c r="EN144" s="635"/>
      <c r="EO144" s="635"/>
      <c r="EP144" s="635"/>
      <c r="EQ144" s="635"/>
      <c r="ER144" s="635"/>
      <c r="ES144" s="635"/>
      <c r="ET144" s="635"/>
      <c r="EU144" s="635"/>
      <c r="EV144" s="635"/>
      <c r="EW144" s="635"/>
      <c r="EX144" s="635"/>
      <c r="EY144" s="635"/>
      <c r="EZ144" s="635"/>
      <c r="FA144" s="635"/>
      <c r="FB144" s="635"/>
      <c r="FC144" s="635"/>
      <c r="FD144" s="635"/>
      <c r="FE144" s="635"/>
      <c r="FF144" s="635"/>
      <c r="FG144" s="635"/>
      <c r="FH144" s="635"/>
      <c r="FI144" s="635"/>
      <c r="FJ144" s="635"/>
      <c r="FK144" s="635"/>
      <c r="FL144" s="635"/>
      <c r="FM144" s="635"/>
      <c r="FN144" s="635"/>
      <c r="FO144" s="635"/>
      <c r="FP144" s="635"/>
    </row>
    <row r="145" spans="2:143" x14ac:dyDescent="0.2">
      <c r="H145" s="123"/>
      <c r="DQ145" s="123"/>
    </row>
    <row r="146" spans="2:143" ht="13.5" thickBot="1" x14ac:dyDescent="0.25"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DQ146" s="123"/>
    </row>
    <row r="147" spans="2:143" x14ac:dyDescent="0.2">
      <c r="B147" s="1565" t="s">
        <v>1673</v>
      </c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CU147" s="123"/>
      <c r="CV147" s="123"/>
      <c r="CW147" s="123"/>
      <c r="CX147" s="123"/>
      <c r="CY147" s="123"/>
      <c r="CZ147" s="123"/>
      <c r="DA147" s="123"/>
      <c r="DB147" s="123"/>
      <c r="DC147" s="123"/>
      <c r="DD147" s="123"/>
      <c r="DE147" s="123"/>
      <c r="DF147" s="123"/>
      <c r="DG147" s="123"/>
      <c r="DH147" s="123"/>
      <c r="DI147" s="123"/>
      <c r="DJ147" s="123"/>
      <c r="DK147" s="123"/>
      <c r="DL147" s="123"/>
      <c r="DM147" s="123"/>
      <c r="DN147" s="123"/>
    </row>
    <row r="148" spans="2:143" x14ac:dyDescent="0.2">
      <c r="B148" s="746" t="s">
        <v>1917</v>
      </c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CU148" s="123"/>
      <c r="CV148" s="123"/>
      <c r="CW148" s="123"/>
      <c r="CX148" s="123"/>
      <c r="CY148" s="123"/>
      <c r="CZ148" s="123"/>
      <c r="DA148" s="123"/>
      <c r="DB148" s="123"/>
      <c r="DC148" s="123"/>
      <c r="DD148" s="123"/>
      <c r="DE148" s="123"/>
      <c r="DF148" s="123"/>
      <c r="DG148" s="123"/>
      <c r="DH148" s="123"/>
      <c r="DI148" s="123"/>
      <c r="DJ148" s="123"/>
      <c r="DK148" s="123"/>
      <c r="DL148" s="123"/>
      <c r="DM148" s="123"/>
      <c r="DN148" s="123"/>
    </row>
    <row r="149" spans="2:143" x14ac:dyDescent="0.2">
      <c r="B149" s="1566" t="s">
        <v>1918</v>
      </c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CU149" s="123"/>
      <c r="CV149" s="123"/>
      <c r="CW149" s="123"/>
      <c r="CX149" s="123"/>
      <c r="CY149" s="123"/>
      <c r="CZ149" s="123"/>
      <c r="DA149" s="123"/>
      <c r="DB149" s="123"/>
      <c r="DC149" s="123"/>
      <c r="DD149" s="123"/>
      <c r="DE149" s="123"/>
      <c r="DF149" s="123"/>
      <c r="DG149" s="123"/>
      <c r="DH149" s="123"/>
      <c r="DI149" s="123"/>
      <c r="DJ149" s="123"/>
      <c r="DK149" s="123"/>
      <c r="DL149" s="123"/>
      <c r="DM149" s="123"/>
      <c r="DN149" s="123"/>
    </row>
    <row r="150" spans="2:143" x14ac:dyDescent="0.2">
      <c r="B150" s="1567" t="s">
        <v>1919</v>
      </c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CU150" s="123"/>
      <c r="CV150" s="123"/>
      <c r="CW150" s="123"/>
      <c r="CX150" s="123"/>
      <c r="CY150" s="123"/>
      <c r="CZ150" s="123"/>
      <c r="DA150" s="123"/>
      <c r="DB150" s="123"/>
      <c r="DC150" s="123"/>
      <c r="DD150" s="123"/>
      <c r="DE150" s="123"/>
      <c r="DF150" s="123"/>
      <c r="DG150" s="123"/>
      <c r="DH150" s="123"/>
      <c r="DI150" s="123"/>
      <c r="DJ150" s="123"/>
      <c r="DK150" s="123"/>
      <c r="DL150" s="123"/>
      <c r="DM150" s="123"/>
      <c r="DN150" s="123"/>
    </row>
    <row r="151" spans="2:143" x14ac:dyDescent="0.2">
      <c r="B151" s="1568" t="s">
        <v>1920</v>
      </c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CU151" s="123"/>
      <c r="CV151" s="123"/>
      <c r="CW151" s="123"/>
      <c r="CX151" s="123"/>
      <c r="CY151" s="123"/>
      <c r="CZ151" s="123"/>
      <c r="DA151" s="123"/>
      <c r="DB151" s="123"/>
      <c r="DC151" s="123"/>
      <c r="DD151" s="123"/>
      <c r="DE151" s="123"/>
      <c r="DF151" s="123"/>
      <c r="DG151" s="123"/>
      <c r="DH151" s="123"/>
      <c r="DI151" s="123"/>
      <c r="DJ151" s="123"/>
      <c r="DK151" s="123"/>
      <c r="DL151" s="123"/>
      <c r="DM151" s="123"/>
      <c r="DN151" s="123"/>
      <c r="EM151" s="123"/>
    </row>
    <row r="152" spans="2:143" x14ac:dyDescent="0.2">
      <c r="B152" s="1569" t="s">
        <v>1921</v>
      </c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CU152" s="123"/>
      <c r="CV152" s="123"/>
      <c r="CW152" s="123"/>
      <c r="CX152" s="123"/>
      <c r="CY152" s="123"/>
      <c r="CZ152" s="123"/>
      <c r="DA152" s="123"/>
      <c r="DB152" s="123"/>
      <c r="DC152" s="123"/>
      <c r="DD152" s="123"/>
      <c r="DE152" s="123"/>
      <c r="DF152" s="123"/>
      <c r="DG152" s="123"/>
      <c r="DH152" s="123"/>
      <c r="DI152" s="123"/>
      <c r="DJ152" s="123"/>
      <c r="DK152" s="123"/>
      <c r="DL152" s="123"/>
      <c r="DM152" s="123"/>
      <c r="DN152" s="123"/>
      <c r="EM152" s="123"/>
    </row>
    <row r="153" spans="2:143" x14ac:dyDescent="0.2">
      <c r="B153" s="1570" t="s">
        <v>1922</v>
      </c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CU153" s="123"/>
      <c r="CV153" s="123"/>
      <c r="CW153" s="123"/>
      <c r="CX153" s="123"/>
      <c r="CY153" s="123"/>
      <c r="CZ153" s="123"/>
      <c r="DA153" s="123"/>
      <c r="DB153" s="123"/>
      <c r="DC153" s="123"/>
      <c r="DD153" s="123"/>
      <c r="DE153" s="123"/>
      <c r="DF153" s="123"/>
      <c r="DG153" s="123"/>
      <c r="DH153" s="123"/>
      <c r="DI153" s="123"/>
      <c r="DJ153" s="123"/>
      <c r="DK153" s="123"/>
      <c r="DL153" s="123"/>
      <c r="DM153" s="123"/>
      <c r="DN153" s="123"/>
      <c r="EM153" s="123"/>
    </row>
    <row r="154" spans="2:143" ht="13.5" thickBot="1" x14ac:dyDescent="0.25">
      <c r="B154" s="1571" t="s">
        <v>1923</v>
      </c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CU154" s="123"/>
      <c r="CV154" s="123"/>
      <c r="CW154" s="123"/>
      <c r="CX154" s="123"/>
      <c r="CY154" s="123"/>
      <c r="CZ154" s="123"/>
      <c r="DA154" s="123"/>
      <c r="DB154" s="123"/>
      <c r="DC154" s="123"/>
      <c r="DD154" s="123"/>
      <c r="DE154" s="123"/>
      <c r="DF154" s="123"/>
      <c r="DG154" s="123"/>
      <c r="DH154" s="123"/>
      <c r="DI154" s="123"/>
      <c r="DJ154" s="123"/>
      <c r="DK154" s="123"/>
      <c r="DL154" s="123"/>
      <c r="DM154" s="123"/>
      <c r="DN154" s="123"/>
    </row>
    <row r="155" spans="2:143" x14ac:dyDescent="0.2"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CU155" s="123"/>
      <c r="CV155" s="123"/>
      <c r="CW155" s="123"/>
      <c r="CX155" s="123"/>
      <c r="CY155" s="123"/>
      <c r="CZ155" s="123"/>
      <c r="DA155" s="123"/>
      <c r="DB155" s="123"/>
      <c r="DC155" s="123"/>
      <c r="DD155" s="123"/>
      <c r="DE155" s="123"/>
      <c r="DF155" s="123"/>
      <c r="DG155" s="123"/>
      <c r="DH155" s="123"/>
      <c r="DI155" s="123"/>
      <c r="DJ155" s="123"/>
      <c r="DK155" s="123"/>
      <c r="DL155" s="123"/>
      <c r="DM155" s="123"/>
      <c r="DN155" s="123"/>
    </row>
  </sheetData>
  <mergeCells count="106">
    <mergeCell ref="C1:P1"/>
    <mergeCell ref="Q1:AE1"/>
    <mergeCell ref="AF1:AR1"/>
    <mergeCell ref="EB1:EV1"/>
    <mergeCell ref="CX132:DA132"/>
    <mergeCell ref="DP1:EA1"/>
    <mergeCell ref="B131:B132"/>
    <mergeCell ref="U132:W132"/>
    <mergeCell ref="X132:Z132"/>
    <mergeCell ref="DH132:DJ132"/>
    <mergeCell ref="BH132:BK132"/>
    <mergeCell ref="B1:B2"/>
    <mergeCell ref="DE132:DG132"/>
    <mergeCell ref="AA132:AC132"/>
    <mergeCell ref="AD132:AF132"/>
    <mergeCell ref="AG132:AI132"/>
    <mergeCell ref="AJ132:AL132"/>
    <mergeCell ref="FE2:FE3"/>
    <mergeCell ref="FB2:FB3"/>
    <mergeCell ref="FC2:FC3"/>
    <mergeCell ref="FD2:FD3"/>
    <mergeCell ref="CA132:CC132"/>
    <mergeCell ref="EZ2:EZ3"/>
    <mergeCell ref="EP132:EX132"/>
    <mergeCell ref="DT132:DV132"/>
    <mergeCell ref="FA2:FA3"/>
    <mergeCell ref="CD132:CF132"/>
    <mergeCell ref="EY2:EY3"/>
    <mergeCell ref="EW1:EX1"/>
    <mergeCell ref="AS1:BA1"/>
    <mergeCell ref="BB1:BT1"/>
    <mergeCell ref="BU1:CI1"/>
    <mergeCell ref="DB132:DD132"/>
    <mergeCell ref="CG132:CI132"/>
    <mergeCell ref="CJ1:DA1"/>
    <mergeCell ref="DB1:DO1"/>
    <mergeCell ref="BL132:BN132"/>
    <mergeCell ref="CJ132:CL132"/>
    <mergeCell ref="AS132:AU132"/>
    <mergeCell ref="AV132:AX132"/>
    <mergeCell ref="AY132:BA132"/>
    <mergeCell ref="CM132:CS132"/>
    <mergeCell ref="DK132:DM132"/>
    <mergeCell ref="CT132:CW132"/>
    <mergeCell ref="DY132:EA132"/>
    <mergeCell ref="EE132:EG132"/>
    <mergeCell ref="EP133:EX133"/>
    <mergeCell ref="FF133:FH133"/>
    <mergeCell ref="FI133:FP133"/>
    <mergeCell ref="DT133:DV133"/>
    <mergeCell ref="CX133:DA133"/>
    <mergeCell ref="DB133:DD133"/>
    <mergeCell ref="AJ133:AL133"/>
    <mergeCell ref="AM133:AO133"/>
    <mergeCell ref="AP133:AR133"/>
    <mergeCell ref="AS133:AU133"/>
    <mergeCell ref="AV133:AX133"/>
    <mergeCell ref="BC133:BG133"/>
    <mergeCell ref="AY133:BA133"/>
    <mergeCell ref="BH133:BK133"/>
    <mergeCell ref="CM133:CS133"/>
    <mergeCell ref="CJ133:CL133"/>
    <mergeCell ref="CA133:CC133"/>
    <mergeCell ref="CD133:CF133"/>
    <mergeCell ref="CG133:CI133"/>
    <mergeCell ref="DE133:DG133"/>
    <mergeCell ref="DH133:DJ133"/>
    <mergeCell ref="DK133:DM133"/>
    <mergeCell ref="CT133:CW133"/>
    <mergeCell ref="DY133:EA133"/>
    <mergeCell ref="C133:G133"/>
    <mergeCell ref="C132:G132"/>
    <mergeCell ref="H133:J133"/>
    <mergeCell ref="K133:M133"/>
    <mergeCell ref="N133:P133"/>
    <mergeCell ref="Q133:T133"/>
    <mergeCell ref="H132:J132"/>
    <mergeCell ref="K132:M132"/>
    <mergeCell ref="N132:P132"/>
    <mergeCell ref="Q132:T132"/>
    <mergeCell ref="U133:W133"/>
    <mergeCell ref="BO132:BQ132"/>
    <mergeCell ref="BR132:BW132"/>
    <mergeCell ref="BX132:BZ132"/>
    <mergeCell ref="X133:Z133"/>
    <mergeCell ref="AA133:AC133"/>
    <mergeCell ref="BX133:BZ133"/>
    <mergeCell ref="BR133:BW133"/>
    <mergeCell ref="AD133:AF133"/>
    <mergeCell ref="AG133:AI133"/>
    <mergeCell ref="AP132:AR132"/>
    <mergeCell ref="AM132:AO132"/>
    <mergeCell ref="BC132:BG132"/>
    <mergeCell ref="BO133:BQ133"/>
    <mergeCell ref="BL133:BN133"/>
    <mergeCell ref="EE133:EG133"/>
    <mergeCell ref="EH132:EO132"/>
    <mergeCell ref="EH133:EO133"/>
    <mergeCell ref="EB132:ED132"/>
    <mergeCell ref="EB133:ED133"/>
    <mergeCell ref="DN132:DP132"/>
    <mergeCell ref="DN133:DP133"/>
    <mergeCell ref="DQ132:DS132"/>
    <mergeCell ref="DQ133:DS133"/>
    <mergeCell ref="DW132:DX132"/>
    <mergeCell ref="DW133:DX133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E164"/>
  <sheetViews>
    <sheetView zoomScaleNormal="100" workbookViewId="0">
      <pane xSplit="3" ySplit="3" topLeftCell="D134" activePane="bottomRight" state="frozen"/>
      <selection pane="topRight" activeCell="D1" sqref="D1"/>
      <selection pane="bottomLeft" activeCell="A4" sqref="A4"/>
      <selection pane="bottomRight" activeCell="FZ144" sqref="FZ144"/>
    </sheetView>
  </sheetViews>
  <sheetFormatPr baseColWidth="10" defaultRowHeight="12.75" x14ac:dyDescent="0.2"/>
  <cols>
    <col min="1" max="1" width="3.7109375" customWidth="1"/>
    <col min="2" max="2" width="9.5703125" bestFit="1" customWidth="1"/>
    <col min="3" max="3" width="27.5703125" customWidth="1"/>
    <col min="4" max="4" width="7.85546875" customWidth="1"/>
    <col min="5" max="169" width="3.28515625" customWidth="1"/>
    <col min="170" max="175" width="7.140625" customWidth="1"/>
    <col min="176" max="176" width="8.28515625" customWidth="1"/>
    <col min="177" max="183" width="7.140625" customWidth="1"/>
    <col min="184" max="187" width="6.85546875" customWidth="1"/>
  </cols>
  <sheetData>
    <row r="1" spans="1:187" ht="13.5" thickBot="1" x14ac:dyDescent="0.25">
      <c r="A1" s="1853" t="s">
        <v>2037</v>
      </c>
      <c r="B1" s="2009"/>
      <c r="C1" s="2010"/>
      <c r="D1" s="1636" t="s">
        <v>2073</v>
      </c>
      <c r="E1" s="1979" t="s">
        <v>1128</v>
      </c>
      <c r="F1" s="1976"/>
      <c r="G1" s="1976"/>
      <c r="H1" s="1976"/>
      <c r="I1" s="1976"/>
      <c r="J1" s="1976"/>
      <c r="K1" s="1976"/>
      <c r="L1" s="1976"/>
      <c r="M1" s="1976"/>
      <c r="N1" s="1976"/>
      <c r="O1" s="1976"/>
      <c r="P1" s="1976"/>
      <c r="Q1" s="1976"/>
      <c r="R1" s="1976"/>
      <c r="S1" s="1976"/>
      <c r="T1" s="1976"/>
      <c r="U1" s="1976"/>
      <c r="V1" s="1976"/>
      <c r="W1" s="1976"/>
      <c r="X1" s="1976"/>
      <c r="Y1" s="1786" t="s">
        <v>1767</v>
      </c>
      <c r="Z1" s="1786"/>
      <c r="AA1" s="1786"/>
      <c r="AB1" s="1786"/>
      <c r="AC1" s="1786"/>
      <c r="AD1" s="1786"/>
      <c r="AE1" s="1786"/>
      <c r="AF1" s="1786"/>
      <c r="AG1" s="1786"/>
      <c r="AH1" s="1786"/>
      <c r="AI1" s="1786"/>
      <c r="AJ1" s="1786"/>
      <c r="AK1" s="1786"/>
      <c r="AL1" s="1786"/>
      <c r="AM1" s="1823"/>
      <c r="AN1" s="1993" t="s">
        <v>1543</v>
      </c>
      <c r="AO1" s="1993"/>
      <c r="AP1" s="1993"/>
      <c r="AQ1" s="1993"/>
      <c r="AR1" s="1993"/>
      <c r="AS1" s="1993"/>
      <c r="AT1" s="1993"/>
      <c r="AU1" s="1993"/>
      <c r="AV1" s="1993"/>
      <c r="AW1" s="1993"/>
      <c r="AX1" s="1993"/>
      <c r="AY1" s="1993"/>
      <c r="AZ1" s="1993"/>
      <c r="BA1" s="1974" t="s">
        <v>1594</v>
      </c>
      <c r="BB1" s="1974"/>
      <c r="BC1" s="1974"/>
      <c r="BD1" s="1974"/>
      <c r="BE1" s="1974"/>
      <c r="BF1" s="1974"/>
      <c r="BG1" s="1974"/>
      <c r="BH1" s="1974"/>
      <c r="BI1" s="1974"/>
      <c r="BJ1" s="1759" t="s">
        <v>163</v>
      </c>
      <c r="BK1" s="1759"/>
      <c r="BL1" s="1759"/>
      <c r="BM1" s="1759"/>
      <c r="BN1" s="1759"/>
      <c r="BO1" s="1759"/>
      <c r="BP1" s="1759"/>
      <c r="BQ1" s="1759"/>
      <c r="BR1" s="1759"/>
      <c r="BS1" s="1759"/>
      <c r="BT1" s="1759"/>
      <c r="BU1" s="1759"/>
      <c r="BV1" s="1759"/>
      <c r="BW1" s="1759"/>
      <c r="BX1" s="1759"/>
      <c r="BY1" s="1759"/>
      <c r="BZ1" s="1759"/>
      <c r="CA1" s="1759"/>
      <c r="CB1" s="1759"/>
      <c r="CC1" s="1759"/>
      <c r="CD1" s="1759"/>
      <c r="CE1" s="1759"/>
      <c r="CF1" s="1759"/>
      <c r="CG1" s="1852" t="s">
        <v>56</v>
      </c>
      <c r="CH1" s="1759"/>
      <c r="CI1" s="1759"/>
      <c r="CJ1" s="1759"/>
      <c r="CK1" s="1759"/>
      <c r="CL1" s="1759"/>
      <c r="CM1" s="1759"/>
      <c r="CN1" s="1759"/>
      <c r="CO1" s="1759"/>
      <c r="CP1" s="1759"/>
      <c r="CQ1" s="1759"/>
      <c r="CR1" s="1759"/>
      <c r="CS1" s="1974" t="s">
        <v>3</v>
      </c>
      <c r="CT1" s="1974"/>
      <c r="CU1" s="1974"/>
      <c r="CV1" s="1974"/>
      <c r="CW1" s="1974"/>
      <c r="CX1" s="1974"/>
      <c r="CY1" s="1974"/>
      <c r="CZ1" s="1974"/>
      <c r="DA1" s="1974"/>
      <c r="DB1" s="1974"/>
      <c r="DC1" s="1974"/>
      <c r="DD1" s="1974"/>
      <c r="DE1" s="1974"/>
      <c r="DF1" s="1974"/>
      <c r="DG1" s="1974" t="s">
        <v>1035</v>
      </c>
      <c r="DH1" s="1974"/>
      <c r="DI1" s="1974"/>
      <c r="DJ1" s="1974"/>
      <c r="DK1" s="1974"/>
      <c r="DL1" s="1974"/>
      <c r="DM1" s="1974"/>
      <c r="DN1" s="1974"/>
      <c r="DO1" s="1974"/>
      <c r="DP1" s="1974"/>
      <c r="DQ1" s="1974"/>
      <c r="DR1" s="1974"/>
      <c r="DS1" s="1974"/>
      <c r="DT1" s="1974"/>
      <c r="DU1" s="1974"/>
      <c r="DV1" s="1974"/>
      <c r="DW1" s="1974"/>
      <c r="DX1" s="1974"/>
      <c r="DY1" s="1974"/>
      <c r="DZ1" s="1974"/>
      <c r="EA1" s="1852" t="s">
        <v>717</v>
      </c>
      <c r="EB1" s="1759"/>
      <c r="EC1" s="1759"/>
      <c r="ED1" s="1759"/>
      <c r="EE1" s="1759"/>
      <c r="EF1" s="1759"/>
      <c r="EG1" s="1759"/>
      <c r="EH1" s="1759"/>
      <c r="EI1" s="1759"/>
      <c r="EJ1" s="1759"/>
      <c r="EK1" s="1759"/>
      <c r="EL1" s="1759"/>
      <c r="EM1" s="1759"/>
      <c r="EN1" s="1852" t="s">
        <v>257</v>
      </c>
      <c r="EO1" s="1759"/>
      <c r="EP1" s="1759"/>
      <c r="EQ1" s="1759"/>
      <c r="ER1" s="1759"/>
      <c r="ES1" s="1759"/>
      <c r="ET1" s="1759"/>
      <c r="EU1" s="1759"/>
      <c r="EV1" s="1759"/>
      <c r="EW1" s="1759"/>
      <c r="EX1" s="1759"/>
      <c r="EY1" s="1759"/>
      <c r="EZ1" s="1759"/>
      <c r="FA1" s="1759"/>
      <c r="FB1" s="1759"/>
      <c r="FC1" s="1759"/>
      <c r="FD1" s="1759"/>
      <c r="FE1" s="1760"/>
      <c r="FF1" s="1664" t="s">
        <v>2289</v>
      </c>
      <c r="FG1" s="1852" t="s">
        <v>2073</v>
      </c>
      <c r="FH1" s="1759"/>
      <c r="FI1" s="1759"/>
      <c r="FJ1" s="1759"/>
      <c r="FK1" s="1759"/>
      <c r="FL1" s="1759"/>
      <c r="FM1" s="1760"/>
    </row>
    <row r="2" spans="1:187" ht="13.5" thickBot="1" x14ac:dyDescent="0.25">
      <c r="A2" s="1853"/>
      <c r="B2" s="2009"/>
      <c r="C2" s="2010"/>
      <c r="D2" s="1117" t="s">
        <v>1840</v>
      </c>
      <c r="E2" s="1114" t="s">
        <v>475</v>
      </c>
      <c r="F2" s="1115" t="s">
        <v>68</v>
      </c>
      <c r="G2" s="1356" t="s">
        <v>47</v>
      </c>
      <c r="H2" s="1116" t="s">
        <v>475</v>
      </c>
      <c r="I2" s="1115" t="s">
        <v>68</v>
      </c>
      <c r="J2" s="1356" t="s">
        <v>47</v>
      </c>
      <c r="K2" s="1116" t="s">
        <v>475</v>
      </c>
      <c r="L2" s="1115" t="s">
        <v>68</v>
      </c>
      <c r="M2" s="1523" t="s">
        <v>1840</v>
      </c>
      <c r="N2" s="1523" t="s">
        <v>2038</v>
      </c>
      <c r="O2" s="1523" t="s">
        <v>47</v>
      </c>
      <c r="P2" s="1523" t="s">
        <v>475</v>
      </c>
      <c r="Q2" s="1523" t="s">
        <v>1265</v>
      </c>
      <c r="R2" s="1523" t="s">
        <v>852</v>
      </c>
      <c r="S2" s="1523" t="s">
        <v>1839</v>
      </c>
      <c r="T2" s="1523" t="s">
        <v>1840</v>
      </c>
      <c r="U2" s="1356" t="s">
        <v>47</v>
      </c>
      <c r="V2" s="1116" t="s">
        <v>475</v>
      </c>
      <c r="W2" s="1115" t="s">
        <v>68</v>
      </c>
      <c r="X2" s="1617" t="s">
        <v>47</v>
      </c>
      <c r="Y2" s="1116" t="s">
        <v>475</v>
      </c>
      <c r="Z2" s="1115" t="s">
        <v>68</v>
      </c>
      <c r="AA2" s="1118" t="s">
        <v>60</v>
      </c>
      <c r="AB2" s="1116" t="s">
        <v>475</v>
      </c>
      <c r="AC2" s="1115" t="s">
        <v>852</v>
      </c>
      <c r="AD2" s="1117" t="s">
        <v>1213</v>
      </c>
      <c r="AE2" s="1118" t="s">
        <v>47</v>
      </c>
      <c r="AF2" s="1116" t="s">
        <v>475</v>
      </c>
      <c r="AG2" s="1115" t="s">
        <v>852</v>
      </c>
      <c r="AH2" s="1118" t="s">
        <v>47</v>
      </c>
      <c r="AI2" s="1116" t="s">
        <v>475</v>
      </c>
      <c r="AJ2" s="1115" t="s">
        <v>852</v>
      </c>
      <c r="AK2" s="1118" t="s">
        <v>47</v>
      </c>
      <c r="AL2" s="1116" t="s">
        <v>475</v>
      </c>
      <c r="AM2" s="1357" t="s">
        <v>852</v>
      </c>
      <c r="AN2" s="1121" t="s">
        <v>47</v>
      </c>
      <c r="AO2" s="1116" t="s">
        <v>475</v>
      </c>
      <c r="AP2" s="1115" t="s">
        <v>852</v>
      </c>
      <c r="AQ2" s="1118" t="s">
        <v>60</v>
      </c>
      <c r="AR2" s="1116" t="s">
        <v>475</v>
      </c>
      <c r="AS2" s="1115" t="s">
        <v>852</v>
      </c>
      <c r="AT2" s="1118" t="s">
        <v>47</v>
      </c>
      <c r="AU2" s="1116" t="s">
        <v>475</v>
      </c>
      <c r="AV2" s="1115" t="s">
        <v>852</v>
      </c>
      <c r="AW2" s="1117" t="s">
        <v>1840</v>
      </c>
      <c r="AX2" s="1118" t="s">
        <v>47</v>
      </c>
      <c r="AY2" s="1116" t="s">
        <v>475</v>
      </c>
      <c r="AZ2" s="1357" t="s">
        <v>852</v>
      </c>
      <c r="BA2" s="1121" t="s">
        <v>47</v>
      </c>
      <c r="BB2" s="1116" t="s">
        <v>475</v>
      </c>
      <c r="BC2" s="1115" t="s">
        <v>852</v>
      </c>
      <c r="BD2" s="1118" t="s">
        <v>47</v>
      </c>
      <c r="BE2" s="1116" t="s">
        <v>475</v>
      </c>
      <c r="BF2" s="1115" t="s">
        <v>852</v>
      </c>
      <c r="BG2" s="1117" t="s">
        <v>47</v>
      </c>
      <c r="BH2" s="1116" t="s">
        <v>475</v>
      </c>
      <c r="BI2" s="1357" t="s">
        <v>852</v>
      </c>
      <c r="BJ2" s="1121" t="s">
        <v>47</v>
      </c>
      <c r="BK2" s="1116" t="s">
        <v>475</v>
      </c>
      <c r="BL2" s="1115" t="s">
        <v>852</v>
      </c>
      <c r="BM2" s="1118" t="s">
        <v>47</v>
      </c>
      <c r="BN2" s="1116" t="s">
        <v>475</v>
      </c>
      <c r="BO2" s="1115" t="s">
        <v>852</v>
      </c>
      <c r="BP2" s="1523" t="s">
        <v>47</v>
      </c>
      <c r="BQ2" s="1523" t="s">
        <v>475</v>
      </c>
      <c r="BR2" s="1523" t="s">
        <v>1265</v>
      </c>
      <c r="BS2" s="1451" t="s">
        <v>852</v>
      </c>
      <c r="BT2" s="1451" t="s">
        <v>1213</v>
      </c>
      <c r="BU2" s="1118" t="s">
        <v>47</v>
      </c>
      <c r="BV2" s="1117" t="s">
        <v>47</v>
      </c>
      <c r="BW2" s="1116" t="s">
        <v>475</v>
      </c>
      <c r="BX2" s="1115" t="s">
        <v>852</v>
      </c>
      <c r="BY2" s="1118" t="s">
        <v>47</v>
      </c>
      <c r="BZ2" s="1116" t="s">
        <v>475</v>
      </c>
      <c r="CA2" s="1115" t="s">
        <v>852</v>
      </c>
      <c r="CB2" s="1451" t="s">
        <v>2038</v>
      </c>
      <c r="CC2" s="1451" t="s">
        <v>47</v>
      </c>
      <c r="CD2" s="1451" t="s">
        <v>475</v>
      </c>
      <c r="CE2" s="1451" t="s">
        <v>1265</v>
      </c>
      <c r="CF2" s="1448" t="s">
        <v>852</v>
      </c>
      <c r="CG2" s="1121" t="s">
        <v>47</v>
      </c>
      <c r="CH2" s="1116" t="s">
        <v>475</v>
      </c>
      <c r="CI2" s="1115" t="s">
        <v>852</v>
      </c>
      <c r="CJ2" s="1118" t="s">
        <v>47</v>
      </c>
      <c r="CK2" s="1116" t="s">
        <v>475</v>
      </c>
      <c r="CL2" s="1115" t="s">
        <v>852</v>
      </c>
      <c r="CM2" s="1118" t="s">
        <v>47</v>
      </c>
      <c r="CN2" s="1116" t="s">
        <v>41</v>
      </c>
      <c r="CO2" s="1115" t="s">
        <v>852</v>
      </c>
      <c r="CP2" s="1118" t="s">
        <v>47</v>
      </c>
      <c r="CQ2" s="1116" t="s">
        <v>41</v>
      </c>
      <c r="CR2" s="1357" t="s">
        <v>68</v>
      </c>
      <c r="CS2" s="1121" t="s">
        <v>60</v>
      </c>
      <c r="CT2" s="1116" t="s">
        <v>475</v>
      </c>
      <c r="CU2" s="1115" t="s">
        <v>852</v>
      </c>
      <c r="CV2" s="1118" t="s">
        <v>60</v>
      </c>
      <c r="CW2" s="1116" t="s">
        <v>41</v>
      </c>
      <c r="CX2" s="1115" t="s">
        <v>852</v>
      </c>
      <c r="CY2" s="1118" t="s">
        <v>60</v>
      </c>
      <c r="CZ2" s="1535" t="s">
        <v>47</v>
      </c>
      <c r="DA2" s="1116" t="s">
        <v>41</v>
      </c>
      <c r="DB2" s="1115" t="s">
        <v>852</v>
      </c>
      <c r="DC2" s="1118" t="s">
        <v>60</v>
      </c>
      <c r="DD2" s="1116" t="s">
        <v>41</v>
      </c>
      <c r="DE2" s="1115" t="s">
        <v>852</v>
      </c>
      <c r="DF2" s="1654" t="s">
        <v>60</v>
      </c>
      <c r="DG2" s="1114" t="s">
        <v>475</v>
      </c>
      <c r="DH2" s="1115" t="s">
        <v>852</v>
      </c>
      <c r="DI2" s="1523" t="s">
        <v>46</v>
      </c>
      <c r="DJ2" s="1523" t="s">
        <v>47</v>
      </c>
      <c r="DK2" s="1523" t="s">
        <v>475</v>
      </c>
      <c r="DL2" s="1523" t="s">
        <v>1265</v>
      </c>
      <c r="DM2" s="1118" t="s">
        <v>60</v>
      </c>
      <c r="DN2" s="1116" t="s">
        <v>475</v>
      </c>
      <c r="DO2" s="1115" t="s">
        <v>852</v>
      </c>
      <c r="DP2" s="1118" t="s">
        <v>60</v>
      </c>
      <c r="DQ2" s="1116" t="s">
        <v>475</v>
      </c>
      <c r="DR2" s="1115" t="s">
        <v>852</v>
      </c>
      <c r="DS2" s="1118" t="s">
        <v>47</v>
      </c>
      <c r="DT2" s="1116" t="s">
        <v>475</v>
      </c>
      <c r="DU2" s="1115" t="s">
        <v>852</v>
      </c>
      <c r="DV2" s="1523" t="s">
        <v>47</v>
      </c>
      <c r="DW2" s="1523" t="s">
        <v>475</v>
      </c>
      <c r="DX2" s="1523" t="s">
        <v>1265</v>
      </c>
      <c r="DY2" s="1118" t="s">
        <v>47</v>
      </c>
      <c r="DZ2" s="1119" t="s">
        <v>475</v>
      </c>
      <c r="EA2" s="885" t="s">
        <v>852</v>
      </c>
      <c r="EB2" s="1118" t="s">
        <v>60</v>
      </c>
      <c r="EC2" s="1116" t="s">
        <v>475</v>
      </c>
      <c r="ED2" s="1115" t="s">
        <v>852</v>
      </c>
      <c r="EE2" s="1118" t="s">
        <v>60</v>
      </c>
      <c r="EF2" s="1116" t="s">
        <v>475</v>
      </c>
      <c r="EG2" s="1115" t="s">
        <v>852</v>
      </c>
      <c r="EH2" s="1118" t="s">
        <v>60</v>
      </c>
      <c r="EI2" s="1116" t="s">
        <v>475</v>
      </c>
      <c r="EJ2" s="1115" t="s">
        <v>852</v>
      </c>
      <c r="EK2" s="1118" t="s">
        <v>60</v>
      </c>
      <c r="EL2" s="1116" t="s">
        <v>475</v>
      </c>
      <c r="EM2" s="1357" t="s">
        <v>852</v>
      </c>
      <c r="EN2" s="1121" t="s">
        <v>60</v>
      </c>
      <c r="EO2" s="1116" t="s">
        <v>475</v>
      </c>
      <c r="EP2" s="1115" t="s">
        <v>852</v>
      </c>
      <c r="EQ2" s="1118" t="s">
        <v>60</v>
      </c>
      <c r="ER2" s="1116" t="s">
        <v>475</v>
      </c>
      <c r="ES2" s="1535" t="s">
        <v>852</v>
      </c>
      <c r="ET2" s="1118" t="s">
        <v>60</v>
      </c>
      <c r="EU2" s="1116" t="s">
        <v>475</v>
      </c>
      <c r="EV2" s="1115" t="s">
        <v>852</v>
      </c>
      <c r="EW2" s="1535" t="s">
        <v>46</v>
      </c>
      <c r="EX2" s="1118" t="s">
        <v>60</v>
      </c>
      <c r="EY2" s="1116" t="s">
        <v>475</v>
      </c>
      <c r="EZ2" s="1115" t="s">
        <v>852</v>
      </c>
      <c r="FA2" s="1451" t="s">
        <v>47</v>
      </c>
      <c r="FB2" s="1537" t="s">
        <v>475</v>
      </c>
      <c r="FC2" s="1537" t="s">
        <v>1265</v>
      </c>
      <c r="FD2" s="1537" t="s">
        <v>852</v>
      </c>
      <c r="FE2" s="1654" t="s">
        <v>60</v>
      </c>
      <c r="FF2" s="1677" t="s">
        <v>852</v>
      </c>
      <c r="FG2" s="1447" t="s">
        <v>1213</v>
      </c>
      <c r="FH2" s="1451" t="s">
        <v>897</v>
      </c>
      <c r="FI2" s="1451" t="s">
        <v>46</v>
      </c>
      <c r="FJ2" s="1451" t="s">
        <v>47</v>
      </c>
      <c r="FK2" s="1451" t="s">
        <v>475</v>
      </c>
      <c r="FL2" s="1451" t="s">
        <v>1265</v>
      </c>
      <c r="FM2" s="1448" t="s">
        <v>852</v>
      </c>
      <c r="FN2" s="1951" t="s">
        <v>47</v>
      </c>
      <c r="FO2" s="1953" t="s">
        <v>475</v>
      </c>
      <c r="FP2" s="1940" t="s">
        <v>852</v>
      </c>
      <c r="FQ2" s="1942" t="s">
        <v>126</v>
      </c>
      <c r="FR2" s="1943" t="s">
        <v>46</v>
      </c>
      <c r="FS2" s="1971" t="s">
        <v>1727</v>
      </c>
      <c r="FT2" s="1944" t="s">
        <v>127</v>
      </c>
      <c r="FU2" s="1201"/>
      <c r="FV2" s="1201"/>
    </row>
    <row r="3" spans="1:187" ht="16.5" thickBot="1" x14ac:dyDescent="0.3">
      <c r="A3" s="1649"/>
      <c r="B3" s="1650" t="s">
        <v>2086</v>
      </c>
      <c r="C3" s="1643" t="s">
        <v>1104</v>
      </c>
      <c r="D3" s="1637">
        <v>31</v>
      </c>
      <c r="E3" s="1122">
        <v>3</v>
      </c>
      <c r="F3" s="1123">
        <v>5</v>
      </c>
      <c r="G3" s="1123">
        <v>9</v>
      </c>
      <c r="H3" s="1123">
        <v>10</v>
      </c>
      <c r="I3" s="1123">
        <v>12</v>
      </c>
      <c r="J3" s="1123">
        <v>16</v>
      </c>
      <c r="K3" s="1123">
        <v>17</v>
      </c>
      <c r="L3" s="1123">
        <v>19</v>
      </c>
      <c r="M3" s="1123">
        <v>21</v>
      </c>
      <c r="N3" s="1123">
        <v>22</v>
      </c>
      <c r="O3" s="1123">
        <v>23</v>
      </c>
      <c r="P3" s="1123">
        <v>24</v>
      </c>
      <c r="Q3" s="1123">
        <v>25</v>
      </c>
      <c r="R3" s="1123">
        <v>26</v>
      </c>
      <c r="S3" s="1123">
        <v>27</v>
      </c>
      <c r="T3" s="1123">
        <v>28</v>
      </c>
      <c r="U3" s="1123">
        <v>23</v>
      </c>
      <c r="V3" s="1123">
        <v>24</v>
      </c>
      <c r="W3" s="1123">
        <v>26</v>
      </c>
      <c r="X3" s="1353">
        <v>30</v>
      </c>
      <c r="Y3" s="1123">
        <v>1</v>
      </c>
      <c r="Z3" s="1123">
        <v>3</v>
      </c>
      <c r="AA3" s="1123">
        <v>7</v>
      </c>
      <c r="AB3" s="1123">
        <v>8</v>
      </c>
      <c r="AC3" s="1123">
        <v>10</v>
      </c>
      <c r="AD3" s="1123">
        <v>11</v>
      </c>
      <c r="AE3" s="1123">
        <v>14</v>
      </c>
      <c r="AF3" s="1123">
        <v>15</v>
      </c>
      <c r="AG3" s="1123">
        <v>17</v>
      </c>
      <c r="AH3" s="1123">
        <v>21</v>
      </c>
      <c r="AI3" s="1123">
        <v>22</v>
      </c>
      <c r="AJ3" s="1123">
        <v>24</v>
      </c>
      <c r="AK3" s="1123">
        <v>28</v>
      </c>
      <c r="AL3" s="1126">
        <v>29</v>
      </c>
      <c r="AM3" s="1353">
        <v>31</v>
      </c>
      <c r="AN3" s="1122">
        <v>4</v>
      </c>
      <c r="AO3" s="1123">
        <v>5</v>
      </c>
      <c r="AP3" s="1123">
        <v>7</v>
      </c>
      <c r="AQ3" s="1123">
        <v>11</v>
      </c>
      <c r="AR3" s="1123">
        <v>12</v>
      </c>
      <c r="AS3" s="1123">
        <v>14</v>
      </c>
      <c r="AT3" s="1123">
        <v>18</v>
      </c>
      <c r="AU3" s="1123">
        <v>19</v>
      </c>
      <c r="AV3" s="1123">
        <v>21</v>
      </c>
      <c r="AW3" s="1123">
        <v>23</v>
      </c>
      <c r="AX3" s="1123">
        <v>25</v>
      </c>
      <c r="AY3" s="1123">
        <v>26</v>
      </c>
      <c r="AZ3" s="1124">
        <v>28</v>
      </c>
      <c r="BA3" s="1122">
        <v>2</v>
      </c>
      <c r="BB3" s="1123">
        <v>3</v>
      </c>
      <c r="BC3" s="1123">
        <v>5</v>
      </c>
      <c r="BD3" s="1123">
        <v>9</v>
      </c>
      <c r="BE3" s="1123">
        <v>10</v>
      </c>
      <c r="BF3" s="1123">
        <v>12</v>
      </c>
      <c r="BG3" s="1123">
        <v>16</v>
      </c>
      <c r="BH3" s="930">
        <v>17</v>
      </c>
      <c r="BI3" s="934">
        <v>19</v>
      </c>
      <c r="BJ3" s="1043">
        <v>6</v>
      </c>
      <c r="BK3" s="930">
        <v>7</v>
      </c>
      <c r="BL3" s="930">
        <v>9</v>
      </c>
      <c r="BM3" s="930">
        <v>13</v>
      </c>
      <c r="BN3" s="930">
        <v>14</v>
      </c>
      <c r="BO3" s="930">
        <v>16</v>
      </c>
      <c r="BP3" s="930">
        <v>13</v>
      </c>
      <c r="BQ3" s="930">
        <v>14</v>
      </c>
      <c r="BR3" s="930">
        <v>15</v>
      </c>
      <c r="BS3" s="930">
        <v>16</v>
      </c>
      <c r="BT3" s="930">
        <v>17</v>
      </c>
      <c r="BU3" s="930">
        <v>20</v>
      </c>
      <c r="BV3" s="930">
        <v>20</v>
      </c>
      <c r="BW3" s="930">
        <v>21</v>
      </c>
      <c r="BX3" s="930">
        <v>23</v>
      </c>
      <c r="BY3" s="930">
        <v>27</v>
      </c>
      <c r="BZ3" s="930">
        <v>28</v>
      </c>
      <c r="CA3" s="930">
        <v>30</v>
      </c>
      <c r="CB3" s="930">
        <v>26</v>
      </c>
      <c r="CC3" s="930">
        <v>27</v>
      </c>
      <c r="CD3" s="930">
        <v>28</v>
      </c>
      <c r="CE3" s="930">
        <v>29</v>
      </c>
      <c r="CF3" s="934">
        <v>30</v>
      </c>
      <c r="CG3" s="1043">
        <v>3</v>
      </c>
      <c r="CH3" s="930">
        <v>4</v>
      </c>
      <c r="CI3" s="930">
        <v>6</v>
      </c>
      <c r="CJ3" s="930">
        <v>10</v>
      </c>
      <c r="CK3" s="930">
        <v>11</v>
      </c>
      <c r="CL3" s="930">
        <v>13</v>
      </c>
      <c r="CM3" s="930">
        <v>17</v>
      </c>
      <c r="CN3" s="930">
        <v>18</v>
      </c>
      <c r="CO3" s="930">
        <v>20</v>
      </c>
      <c r="CP3" s="930">
        <v>24</v>
      </c>
      <c r="CQ3" s="930">
        <v>25</v>
      </c>
      <c r="CR3" s="934">
        <v>27</v>
      </c>
      <c r="CS3" s="1043">
        <v>3</v>
      </c>
      <c r="CT3" s="930">
        <v>4</v>
      </c>
      <c r="CU3" s="930">
        <v>6</v>
      </c>
      <c r="CV3" s="841">
        <v>10</v>
      </c>
      <c r="CW3" s="930">
        <v>11</v>
      </c>
      <c r="CX3" s="935">
        <v>13</v>
      </c>
      <c r="CY3" s="935">
        <v>17</v>
      </c>
      <c r="CZ3" s="935">
        <v>17</v>
      </c>
      <c r="DA3" s="935">
        <v>18</v>
      </c>
      <c r="DB3" s="935">
        <v>20</v>
      </c>
      <c r="DC3" s="930">
        <v>24</v>
      </c>
      <c r="DD3" s="930">
        <v>25</v>
      </c>
      <c r="DE3" s="930">
        <v>27</v>
      </c>
      <c r="DF3" s="934">
        <v>31</v>
      </c>
      <c r="DG3" s="1043">
        <v>1</v>
      </c>
      <c r="DH3" s="930">
        <v>3</v>
      </c>
      <c r="DI3" s="930">
        <v>6</v>
      </c>
      <c r="DJ3" s="930">
        <v>7</v>
      </c>
      <c r="DK3" s="930">
        <v>8</v>
      </c>
      <c r="DL3" s="930">
        <v>9</v>
      </c>
      <c r="DM3" s="930">
        <v>7</v>
      </c>
      <c r="DN3" s="930">
        <v>8</v>
      </c>
      <c r="DO3" s="930">
        <v>10</v>
      </c>
      <c r="DP3" s="930">
        <v>14</v>
      </c>
      <c r="DQ3" s="841">
        <v>15</v>
      </c>
      <c r="DR3" s="841">
        <v>17</v>
      </c>
      <c r="DS3" s="930">
        <v>21</v>
      </c>
      <c r="DT3" s="930">
        <v>22</v>
      </c>
      <c r="DU3" s="841">
        <v>24</v>
      </c>
      <c r="DV3" s="841">
        <v>28</v>
      </c>
      <c r="DW3" s="841">
        <v>29</v>
      </c>
      <c r="DX3" s="841">
        <v>30</v>
      </c>
      <c r="DY3" s="930">
        <v>28</v>
      </c>
      <c r="DZ3" s="934">
        <v>29</v>
      </c>
      <c r="EA3" s="1043">
        <v>1</v>
      </c>
      <c r="EB3" s="930">
        <v>5</v>
      </c>
      <c r="EC3" s="930">
        <v>6</v>
      </c>
      <c r="ED3" s="930">
        <v>8</v>
      </c>
      <c r="EE3" s="930">
        <v>12</v>
      </c>
      <c r="EF3" s="930">
        <v>13</v>
      </c>
      <c r="EG3" s="930">
        <v>15</v>
      </c>
      <c r="EH3" s="930">
        <v>19</v>
      </c>
      <c r="EI3" s="930">
        <v>20</v>
      </c>
      <c r="EJ3" s="930">
        <v>22</v>
      </c>
      <c r="EK3" s="930">
        <v>26</v>
      </c>
      <c r="EL3" s="930">
        <v>27</v>
      </c>
      <c r="EM3" s="930">
        <v>29</v>
      </c>
      <c r="EN3" s="1043">
        <v>2</v>
      </c>
      <c r="EO3" s="935">
        <v>3</v>
      </c>
      <c r="EP3" s="935">
        <v>5</v>
      </c>
      <c r="EQ3" s="935">
        <v>9</v>
      </c>
      <c r="ER3" s="930">
        <v>10</v>
      </c>
      <c r="ES3" s="930">
        <v>12</v>
      </c>
      <c r="ET3" s="930">
        <v>16</v>
      </c>
      <c r="EU3" s="930">
        <v>17</v>
      </c>
      <c r="EV3" s="930">
        <v>19</v>
      </c>
      <c r="EW3" s="930">
        <v>22</v>
      </c>
      <c r="EX3" s="930">
        <v>23</v>
      </c>
      <c r="EY3" s="930">
        <v>24</v>
      </c>
      <c r="EZ3" s="930">
        <v>26</v>
      </c>
      <c r="FA3" s="930">
        <v>23</v>
      </c>
      <c r="FB3" s="930">
        <v>24</v>
      </c>
      <c r="FC3" s="930">
        <v>25</v>
      </c>
      <c r="FD3" s="930">
        <v>26</v>
      </c>
      <c r="FE3" s="934">
        <v>30</v>
      </c>
      <c r="FF3" s="1362">
        <v>31</v>
      </c>
      <c r="FG3" s="1675">
        <v>1</v>
      </c>
      <c r="FH3" s="841">
        <v>2</v>
      </c>
      <c r="FI3" s="841">
        <v>3</v>
      </c>
      <c r="FJ3" s="841">
        <v>4</v>
      </c>
      <c r="FK3" s="841">
        <v>5</v>
      </c>
      <c r="FL3" s="841">
        <v>6</v>
      </c>
      <c r="FM3" s="934">
        <v>7</v>
      </c>
      <c r="FN3" s="1952"/>
      <c r="FO3" s="1941"/>
      <c r="FP3" s="1941"/>
      <c r="FQ3" s="1941"/>
      <c r="FR3" s="1941"/>
      <c r="FS3" s="1972"/>
      <c r="FT3" s="1945"/>
      <c r="FU3" s="1611">
        <v>0</v>
      </c>
      <c r="FV3" s="1613" t="s">
        <v>18</v>
      </c>
      <c r="FW3" s="1345" t="s">
        <v>21</v>
      </c>
      <c r="FX3" s="1613" t="s">
        <v>22</v>
      </c>
      <c r="FY3" s="1613" t="s">
        <v>19</v>
      </c>
      <c r="FZ3" s="1613" t="s">
        <v>20</v>
      </c>
      <c r="GA3" s="1346" t="s">
        <v>1085</v>
      </c>
      <c r="GB3" s="1346" t="s">
        <v>44</v>
      </c>
      <c r="GC3" s="1346" t="s">
        <v>1730</v>
      </c>
      <c r="GD3" s="1346" t="s">
        <v>1880</v>
      </c>
      <c r="GE3" s="1346" t="s">
        <v>1881</v>
      </c>
    </row>
    <row r="4" spans="1:187" ht="16.5" thickBot="1" x14ac:dyDescent="0.3">
      <c r="A4" s="1651"/>
      <c r="B4" s="1652"/>
      <c r="C4" s="1618" t="s">
        <v>1625</v>
      </c>
      <c r="D4" s="1400"/>
      <c r="E4" s="1626"/>
      <c r="F4" s="1346"/>
      <c r="G4" s="1346"/>
      <c r="H4" s="1346"/>
      <c r="I4" s="1346"/>
      <c r="J4" s="1346"/>
      <c r="K4" s="1346"/>
      <c r="L4" s="1346"/>
      <c r="M4" s="1346"/>
      <c r="N4" s="1346"/>
      <c r="O4" s="1346"/>
      <c r="P4" s="1346"/>
      <c r="Q4" s="1346"/>
      <c r="R4" s="1346"/>
      <c r="S4" s="1346"/>
      <c r="T4" s="1346"/>
      <c r="U4" s="1346"/>
      <c r="V4" s="1346"/>
      <c r="W4" s="1346"/>
      <c r="X4" s="1393"/>
      <c r="Y4" s="1346"/>
      <c r="Z4" s="1346"/>
      <c r="AA4" s="1346"/>
      <c r="AB4" s="1346"/>
      <c r="AC4" s="1346"/>
      <c r="AD4" s="1400"/>
      <c r="AE4" s="1346"/>
      <c r="AF4" s="1346"/>
      <c r="AG4" s="1346"/>
      <c r="AH4" s="1346"/>
      <c r="AI4" s="1346"/>
      <c r="AJ4" s="1392"/>
      <c r="AK4" s="1392"/>
      <c r="AL4" s="1392"/>
      <c r="AM4" s="1393"/>
      <c r="AN4" s="1401"/>
      <c r="AO4" s="1402"/>
      <c r="AP4" s="1402"/>
      <c r="AQ4" s="1402"/>
      <c r="AR4" s="1402"/>
      <c r="AS4" s="1346"/>
      <c r="AT4" s="1402"/>
      <c r="AU4" s="1403"/>
      <c r="AV4" s="1403"/>
      <c r="AW4" s="1504"/>
      <c r="AX4" s="1403"/>
      <c r="AY4" s="1403"/>
      <c r="AZ4" s="1404"/>
      <c r="BA4" s="1402"/>
      <c r="BB4" s="1405"/>
      <c r="BC4" s="1402"/>
      <c r="BD4" s="1402"/>
      <c r="BE4" s="1394"/>
      <c r="BF4" s="1394"/>
      <c r="BG4" s="1504"/>
      <c r="BH4" s="1402"/>
      <c r="BI4" s="1404"/>
      <c r="BJ4" s="1402"/>
      <c r="BK4" s="1394"/>
      <c r="BL4" s="1394"/>
      <c r="BM4" s="1394"/>
      <c r="BN4" s="1394"/>
      <c r="BO4" s="1394"/>
      <c r="BP4" s="1394"/>
      <c r="BQ4" s="1394"/>
      <c r="BR4" s="1394"/>
      <c r="BS4" s="1394"/>
      <c r="BT4" s="1394"/>
      <c r="BU4" s="1394"/>
      <c r="BV4" s="1504"/>
      <c r="BW4" s="1405"/>
      <c r="BX4" s="1402"/>
      <c r="BY4" s="1402"/>
      <c r="BZ4" s="1402"/>
      <c r="CA4" s="1402"/>
      <c r="CB4" s="1402"/>
      <c r="CC4" s="1402"/>
      <c r="CD4" s="1402"/>
      <c r="CE4" s="1402"/>
      <c r="CF4" s="1402"/>
      <c r="CG4" s="1401"/>
      <c r="CH4" s="1402"/>
      <c r="CI4" s="1402"/>
      <c r="CJ4" s="1402"/>
      <c r="CK4" s="1402"/>
      <c r="CL4" s="1402"/>
      <c r="CM4" s="1402"/>
      <c r="CN4" s="1402"/>
      <c r="CO4" s="1402"/>
      <c r="CP4" s="1402"/>
      <c r="CQ4" s="1402"/>
      <c r="CR4" s="1402"/>
      <c r="CS4" s="1391"/>
      <c r="CT4" s="1346"/>
      <c r="CU4" s="1402"/>
      <c r="CV4" s="1392"/>
      <c r="CW4" s="1346"/>
      <c r="CX4" s="1346"/>
      <c r="CY4" s="1346"/>
      <c r="CZ4" s="1504"/>
      <c r="DA4" s="1346"/>
      <c r="DB4" s="1346"/>
      <c r="DC4" s="1346"/>
      <c r="DD4" s="1346"/>
      <c r="DE4" s="1346"/>
      <c r="DF4" s="1393"/>
      <c r="DG4" s="1391"/>
      <c r="DH4" s="1346"/>
      <c r="DI4" s="1346"/>
      <c r="DJ4" s="1346"/>
      <c r="DK4" s="1346"/>
      <c r="DL4" s="1346"/>
      <c r="DM4" s="1346"/>
      <c r="DN4" s="1346"/>
      <c r="DO4" s="1346"/>
      <c r="DP4" s="1346"/>
      <c r="DQ4" s="1392"/>
      <c r="DR4" s="1392"/>
      <c r="DS4" s="1392"/>
      <c r="DT4" s="1392"/>
      <c r="DU4" s="1392"/>
      <c r="DV4" s="1392"/>
      <c r="DW4" s="1392"/>
      <c r="DX4" s="1392"/>
      <c r="DY4" s="1392"/>
      <c r="DZ4" s="1393"/>
      <c r="EA4" s="1391"/>
      <c r="EB4" s="1402"/>
      <c r="EC4" s="1402"/>
      <c r="ED4" s="1402"/>
      <c r="EE4" s="1402"/>
      <c r="EF4" s="1402"/>
      <c r="EG4" s="1346"/>
      <c r="EH4" s="1394"/>
      <c r="EI4" s="1402"/>
      <c r="EJ4" s="1402"/>
      <c r="EK4" s="1402"/>
      <c r="EL4" s="1402"/>
      <c r="EM4" s="1402"/>
      <c r="EN4" s="1391"/>
      <c r="EO4" s="1389"/>
      <c r="EP4" s="1346"/>
      <c r="EQ4" s="1346"/>
      <c r="ER4" s="1346"/>
      <c r="ES4" s="1504"/>
      <c r="ET4" s="1346"/>
      <c r="EU4" s="1346"/>
      <c r="EV4" s="1346"/>
      <c r="EW4" s="1504"/>
      <c r="EX4" s="1392"/>
      <c r="EY4" s="1346"/>
      <c r="EZ4" s="1346"/>
      <c r="FA4" s="1346"/>
      <c r="FB4" s="1346"/>
      <c r="FC4" s="1346"/>
      <c r="FD4" s="1346"/>
      <c r="FE4" s="1408"/>
      <c r="FF4" s="1678"/>
      <c r="FG4" s="1406"/>
      <c r="FH4" s="1394"/>
      <c r="FI4" s="1394"/>
      <c r="FJ4" s="1394"/>
      <c r="FK4" s="1394"/>
      <c r="FL4" s="1394"/>
      <c r="FM4" s="1402"/>
      <c r="FN4" s="218"/>
      <c r="FO4" s="396"/>
      <c r="FP4" s="396"/>
      <c r="FQ4" s="396"/>
      <c r="FR4" s="396"/>
      <c r="FS4" s="396"/>
      <c r="FT4" s="1291"/>
      <c r="FU4" s="1347"/>
      <c r="FV4" s="1347"/>
      <c r="FW4" s="1347"/>
      <c r="FX4" s="1347"/>
      <c r="FY4" s="1347"/>
      <c r="FZ4" s="1347"/>
      <c r="GA4" s="1347"/>
      <c r="GB4" s="1347"/>
      <c r="GC4" s="1347"/>
      <c r="GD4" s="1347"/>
      <c r="GE4" s="1347"/>
    </row>
    <row r="5" spans="1:187" ht="16.5" thickBot="1" x14ac:dyDescent="0.3">
      <c r="A5" s="1645"/>
      <c r="B5" s="1646"/>
      <c r="C5" s="1373" t="s">
        <v>1931</v>
      </c>
      <c r="D5" s="1400"/>
      <c r="E5" s="1626"/>
      <c r="F5" s="1346"/>
      <c r="G5" s="1346"/>
      <c r="H5" s="1346"/>
      <c r="I5" s="1346"/>
      <c r="J5" s="1346"/>
      <c r="K5" s="1346"/>
      <c r="L5" s="1346"/>
      <c r="M5" s="1346"/>
      <c r="N5" s="1346"/>
      <c r="O5" s="1346"/>
      <c r="P5" s="1346"/>
      <c r="Q5" s="1346"/>
      <c r="R5" s="1346"/>
      <c r="S5" s="1346"/>
      <c r="T5" s="1346"/>
      <c r="U5" s="1346"/>
      <c r="V5" s="1346"/>
      <c r="W5" s="1346"/>
      <c r="X5" s="1393"/>
      <c r="Y5" s="1346"/>
      <c r="Z5" s="1346"/>
      <c r="AA5" s="1346"/>
      <c r="AB5" s="1346"/>
      <c r="AC5" s="1346"/>
      <c r="AD5" s="1400"/>
      <c r="AE5" s="1346"/>
      <c r="AF5" s="1346"/>
      <c r="AG5" s="1346"/>
      <c r="AH5" s="1346"/>
      <c r="AI5" s="1346"/>
      <c r="AJ5" s="1392"/>
      <c r="AK5" s="1392"/>
      <c r="AL5" s="1392"/>
      <c r="AM5" s="1393"/>
      <c r="AN5" s="1406"/>
      <c r="AO5" s="1394"/>
      <c r="AP5" s="1394"/>
      <c r="AQ5" s="1394"/>
      <c r="AR5" s="1394"/>
      <c r="AS5" s="1394"/>
      <c r="AT5" s="1394"/>
      <c r="AU5" s="1407"/>
      <c r="AV5" s="1407"/>
      <c r="AW5" s="1504"/>
      <c r="AX5" s="1407"/>
      <c r="AY5" s="1407"/>
      <c r="AZ5" s="1408"/>
      <c r="BA5" s="1394"/>
      <c r="BB5" s="1409"/>
      <c r="BC5" s="1394"/>
      <c r="BD5" s="1394"/>
      <c r="BE5" s="1394"/>
      <c r="BF5" s="1394"/>
      <c r="BG5" s="1504"/>
      <c r="BH5" s="1394"/>
      <c r="BI5" s="1408"/>
      <c r="BJ5" s="1394"/>
      <c r="BK5" s="1394"/>
      <c r="BL5" s="1394"/>
      <c r="BM5" s="1394"/>
      <c r="BN5" s="1394"/>
      <c r="BO5" s="1394"/>
      <c r="BP5" s="1394"/>
      <c r="BQ5" s="1394"/>
      <c r="BR5" s="1394"/>
      <c r="BS5" s="1394"/>
      <c r="BT5" s="1394"/>
      <c r="BU5" s="1394"/>
      <c r="BV5" s="1504"/>
      <c r="BW5" s="1409"/>
      <c r="BX5" s="1394"/>
      <c r="BY5" s="1394"/>
      <c r="BZ5" s="1394"/>
      <c r="CA5" s="1394"/>
      <c r="CB5" s="1394"/>
      <c r="CC5" s="1394"/>
      <c r="CD5" s="1394"/>
      <c r="CE5" s="1394"/>
      <c r="CF5" s="1394"/>
      <c r="CG5" s="1406"/>
      <c r="CH5" s="1394"/>
      <c r="CI5" s="1394"/>
      <c r="CJ5" s="1394"/>
      <c r="CK5" s="1394"/>
      <c r="CL5" s="1394"/>
      <c r="CM5" s="1394"/>
      <c r="CN5" s="1394"/>
      <c r="CO5" s="1394"/>
      <c r="CP5" s="1394"/>
      <c r="CQ5" s="1394"/>
      <c r="CR5" s="1394"/>
      <c r="CS5" s="1391"/>
      <c r="CT5" s="1346"/>
      <c r="CU5" s="1346"/>
      <c r="CV5" s="1392"/>
      <c r="CW5" s="1346"/>
      <c r="CX5" s="1346"/>
      <c r="CY5" s="1346"/>
      <c r="CZ5" s="1504"/>
      <c r="DA5" s="1346"/>
      <c r="DB5" s="1346"/>
      <c r="DC5" s="1346"/>
      <c r="DD5" s="1346"/>
      <c r="DE5" s="1346"/>
      <c r="DF5" s="1393"/>
      <c r="DG5" s="1391"/>
      <c r="DH5" s="1346"/>
      <c r="DI5" s="1346"/>
      <c r="DJ5" s="1346"/>
      <c r="DK5" s="1346"/>
      <c r="DL5" s="1346"/>
      <c r="DM5" s="1346"/>
      <c r="DN5" s="1346"/>
      <c r="DO5" s="1346"/>
      <c r="DP5" s="1346"/>
      <c r="DQ5" s="1392"/>
      <c r="DR5" s="1392"/>
      <c r="DS5" s="1392"/>
      <c r="DT5" s="1392"/>
      <c r="DU5" s="1392"/>
      <c r="DV5" s="1392"/>
      <c r="DW5" s="1392"/>
      <c r="DX5" s="1392"/>
      <c r="DY5" s="1392"/>
      <c r="DZ5" s="1393"/>
      <c r="EA5" s="1391"/>
      <c r="EB5" s="1394"/>
      <c r="EC5" s="1394"/>
      <c r="ED5" s="1394"/>
      <c r="EE5" s="1394"/>
      <c r="EF5" s="1394"/>
      <c r="EG5" s="1394"/>
      <c r="EH5" s="1394"/>
      <c r="EI5" s="1394"/>
      <c r="EJ5" s="1394"/>
      <c r="EK5" s="1394"/>
      <c r="EL5" s="1394"/>
      <c r="EM5" s="1394"/>
      <c r="EN5" s="1391"/>
      <c r="EO5" s="1389"/>
      <c r="EP5" s="1346"/>
      <c r="EQ5" s="1346"/>
      <c r="ER5" s="1346"/>
      <c r="ES5" s="1504"/>
      <c r="ET5" s="1346"/>
      <c r="EU5" s="1346"/>
      <c r="EV5" s="1346"/>
      <c r="EW5" s="1504"/>
      <c r="EX5" s="1392"/>
      <c r="EY5" s="1346"/>
      <c r="EZ5" s="1346"/>
      <c r="FA5" s="1346"/>
      <c r="FB5" s="1346"/>
      <c r="FC5" s="1346"/>
      <c r="FD5" s="1346"/>
      <c r="FE5" s="1408"/>
      <c r="FF5" s="1678"/>
      <c r="FG5" s="1406"/>
      <c r="FH5" s="1394"/>
      <c r="FI5" s="1394"/>
      <c r="FJ5" s="1394"/>
      <c r="FK5" s="1394"/>
      <c r="FL5" s="1394"/>
      <c r="FM5" s="1394"/>
      <c r="FN5" s="218"/>
      <c r="FO5" s="396"/>
      <c r="FP5" s="396"/>
      <c r="FQ5" s="396"/>
      <c r="FR5" s="396"/>
      <c r="FS5" s="396"/>
      <c r="FT5" s="1291"/>
      <c r="FU5" s="1347"/>
      <c r="FV5" s="1347"/>
      <c r="FW5" s="1347"/>
      <c r="FX5" s="1347"/>
      <c r="FY5" s="1347"/>
      <c r="FZ5" s="1347"/>
      <c r="GA5" s="1347"/>
      <c r="GB5" s="1347"/>
      <c r="GC5" s="1347"/>
      <c r="GD5" s="1347"/>
      <c r="GE5" s="1347"/>
    </row>
    <row r="6" spans="1:187" ht="16.5" thickBot="1" x14ac:dyDescent="0.3">
      <c r="A6" s="1645">
        <v>1</v>
      </c>
      <c r="B6" s="10" t="s">
        <v>2087</v>
      </c>
      <c r="C6" s="1152" t="s">
        <v>1946</v>
      </c>
      <c r="D6" s="1400"/>
      <c r="E6" s="1626"/>
      <c r="F6" s="1346"/>
      <c r="G6" s="1346"/>
      <c r="H6" s="1346"/>
      <c r="I6" s="1346">
        <v>1</v>
      </c>
      <c r="J6" s="1346"/>
      <c r="K6" s="1346"/>
      <c r="L6" s="1346">
        <v>1</v>
      </c>
      <c r="M6" s="1346"/>
      <c r="N6" s="1346"/>
      <c r="O6" s="1346"/>
      <c r="P6" s="1346"/>
      <c r="Q6" s="1346"/>
      <c r="R6" s="1346"/>
      <c r="S6" s="1346"/>
      <c r="T6" s="1346"/>
      <c r="U6" s="1346"/>
      <c r="V6" s="1346"/>
      <c r="W6" s="1346"/>
      <c r="X6" s="1393"/>
      <c r="Y6" s="1346"/>
      <c r="Z6" s="1346"/>
      <c r="AA6" s="1346"/>
      <c r="AB6" s="1346"/>
      <c r="AC6" s="1346"/>
      <c r="AD6" s="1400"/>
      <c r="AE6" s="1346"/>
      <c r="AF6" s="1346"/>
      <c r="AG6" s="1346"/>
      <c r="AH6" s="1346"/>
      <c r="AI6" s="1346"/>
      <c r="AJ6" s="1392">
        <v>1</v>
      </c>
      <c r="AK6" s="1392"/>
      <c r="AL6" s="1392"/>
      <c r="AM6" s="1393"/>
      <c r="AN6" s="1406"/>
      <c r="AO6" s="1394"/>
      <c r="AP6" s="1394">
        <v>1</v>
      </c>
      <c r="AQ6" s="1394"/>
      <c r="AR6" s="1394"/>
      <c r="AS6" s="1394"/>
      <c r="AT6" s="1394"/>
      <c r="AU6" s="1407"/>
      <c r="AV6" s="1407"/>
      <c r="AW6" s="1504"/>
      <c r="AX6" s="1407"/>
      <c r="AY6" s="1407"/>
      <c r="AZ6" s="1408">
        <v>1</v>
      </c>
      <c r="BA6" s="1394"/>
      <c r="BB6" s="1409"/>
      <c r="BC6" s="1394"/>
      <c r="BD6" s="1394"/>
      <c r="BE6" s="1394"/>
      <c r="BF6" s="1394"/>
      <c r="BG6" s="1504">
        <v>1</v>
      </c>
      <c r="BH6" s="1394"/>
      <c r="BI6" s="1408"/>
      <c r="BJ6" s="1394"/>
      <c r="BK6" s="1394"/>
      <c r="BL6" s="1394">
        <v>1</v>
      </c>
      <c r="BM6" s="1394"/>
      <c r="BN6" s="1394"/>
      <c r="BO6" s="1394"/>
      <c r="BP6" s="1394"/>
      <c r="BQ6" s="1394"/>
      <c r="BR6" s="1394"/>
      <c r="BS6" s="1394"/>
      <c r="BT6" s="1394"/>
      <c r="BU6" s="1394"/>
      <c r="BV6" s="1504"/>
      <c r="BW6" s="1409"/>
      <c r="BX6" s="1394">
        <v>1</v>
      </c>
      <c r="BY6" s="1394"/>
      <c r="BZ6" s="1394"/>
      <c r="CA6" s="1394"/>
      <c r="CB6" s="1394"/>
      <c r="CC6" s="1394"/>
      <c r="CD6" s="1394"/>
      <c r="CE6" s="1394"/>
      <c r="CF6" s="1394"/>
      <c r="CG6" s="1406"/>
      <c r="CH6" s="1394"/>
      <c r="CI6" s="1394">
        <v>1</v>
      </c>
      <c r="CJ6" s="1394"/>
      <c r="CK6" s="1394"/>
      <c r="CL6" s="1394">
        <v>1</v>
      </c>
      <c r="CM6" s="1394"/>
      <c r="CN6" s="1394"/>
      <c r="CO6" s="1394">
        <v>1</v>
      </c>
      <c r="CP6" s="1394"/>
      <c r="CQ6" s="1394"/>
      <c r="CR6" s="1394">
        <v>1</v>
      </c>
      <c r="CS6" s="1391"/>
      <c r="CT6" s="1346"/>
      <c r="CU6" s="1346"/>
      <c r="CV6" s="1392"/>
      <c r="CW6" s="1346"/>
      <c r="CX6" s="1346"/>
      <c r="CY6" s="1346"/>
      <c r="CZ6" s="1504"/>
      <c r="DA6" s="1346"/>
      <c r="DB6" s="1346"/>
      <c r="DC6" s="1346"/>
      <c r="DD6" s="1346"/>
      <c r="DE6" s="1346">
        <v>1</v>
      </c>
      <c r="DF6" s="1393"/>
      <c r="DG6" s="1391"/>
      <c r="DH6" s="1346">
        <v>1</v>
      </c>
      <c r="DI6" s="1346"/>
      <c r="DJ6" s="1346"/>
      <c r="DK6" s="1346"/>
      <c r="DL6" s="1346"/>
      <c r="DM6" s="1346"/>
      <c r="DN6" s="1346"/>
      <c r="DO6" s="1346"/>
      <c r="DP6" s="1346"/>
      <c r="DQ6" s="1392"/>
      <c r="DR6" s="1392"/>
      <c r="DS6" s="1392"/>
      <c r="DT6" s="1392"/>
      <c r="DU6" s="1392"/>
      <c r="DV6" s="1392"/>
      <c r="DW6" s="1392"/>
      <c r="DX6" s="1392"/>
      <c r="DY6" s="1392"/>
      <c r="DZ6" s="1393"/>
      <c r="EA6" s="1391"/>
      <c r="EB6" s="1394"/>
      <c r="EC6" s="1394"/>
      <c r="ED6" s="1394"/>
      <c r="EE6" s="1394"/>
      <c r="EF6" s="1394"/>
      <c r="EG6" s="1394">
        <v>1</v>
      </c>
      <c r="EH6" s="1394"/>
      <c r="EI6" s="1394"/>
      <c r="EJ6" s="1394"/>
      <c r="EK6" s="1394"/>
      <c r="EL6" s="1394"/>
      <c r="EM6" s="1394"/>
      <c r="EN6" s="1391"/>
      <c r="EO6" s="1389"/>
      <c r="EP6" s="1346"/>
      <c r="EQ6" s="1346"/>
      <c r="ER6" s="1346"/>
      <c r="ES6" s="1504">
        <v>1</v>
      </c>
      <c r="ET6" s="1346"/>
      <c r="EU6" s="1346"/>
      <c r="EV6" s="1346"/>
      <c r="EW6" s="1504"/>
      <c r="EX6" s="1392"/>
      <c r="EY6" s="1346"/>
      <c r="EZ6" s="1346"/>
      <c r="FA6" s="1346"/>
      <c r="FB6" s="1346"/>
      <c r="FC6" s="1346"/>
      <c r="FD6" s="1346"/>
      <c r="FE6" s="1408"/>
      <c r="FF6" s="1678"/>
      <c r="FG6" s="1406"/>
      <c r="FH6" s="1394"/>
      <c r="FI6" s="1394"/>
      <c r="FJ6" s="1394"/>
      <c r="FK6" s="1394"/>
      <c r="FL6" s="1394"/>
      <c r="FM6" s="1394"/>
      <c r="FN6" s="218">
        <f>SUM(G6+J6+U6+X6+AA6+AE6+AH6+AK6+AN6+AQ6+AT6+AX6+BA6+BD6+BJ6+BM6+BU6+BY6+CG6+CJ6+CM6+CP6+CS6+CV6+CY6+DC6+DF6+DM6+DP6+DS6+DY6+EB6+EE6+EH6+EK6+EN6+EQ6+ET6+EX6+FE6)</f>
        <v>0</v>
      </c>
      <c r="FO6" s="396">
        <f>SUM(E6+H6+K6+V6+Y6+AB6+AF6+AI6+AL6+AO6+AR6+AU6+AY6+BB6+BE6+BH6+BK6+BN6+BW6+BZ6+CH6+CK6+CN6+CQ6+CT6+CW6+DA6+DD6+DG6+DN6+DQ6+DT6+DZ6+EC6+EF6+EI6+EL6+EO6+ER6+EU6+EY6)</f>
        <v>0</v>
      </c>
      <c r="FP6" s="396">
        <f>SUM(F6+I6+L6+W6+Z6+AC6+AG6+AJ6+AM6+AP6+AS6+AV6+AZ6+BC6+BF6+BI6+BL6+BO6+BX6+CA6+CI6+CL6+CO6+CR6+CU6+CX6+DB6+DE6+DH6+DO6+DR6+DU6+EA6+ED6+EG6+EJ6+EM6+EP6+EV6+EZ6)</f>
        <v>14</v>
      </c>
      <c r="FQ6" s="396">
        <f>SUM(AD6+AW6+BG6+BV6+CZ6+ES6+EW6)</f>
        <v>2</v>
      </c>
      <c r="FR6" s="396"/>
      <c r="FS6" s="396">
        <f>SUM(M6+N6+O6+P6+Q6+R6+S6+T6+BP6+BQ6+BR6+BS6+BT6+CB6+CC6+CD6+CE6+CF6+DI6+DJ6+DK6+DL6+DV6+DW6+DX6+FA6+FB6+FC6+FD6+FF6+FG6+FH6+FI6+FJ6+FK6+FL6+FM6)</f>
        <v>0</v>
      </c>
      <c r="FT6" s="1291">
        <f t="shared" ref="FT6" si="0">SUM(FN6+FO6+FP6+FR6+FS6)</f>
        <v>14</v>
      </c>
      <c r="FU6" s="1347" t="str">
        <f t="shared" ref="FU6:FU20" si="1">IF(FT6=0,1,"")</f>
        <v/>
      </c>
      <c r="FV6" s="1347" t="str">
        <f t="shared" ref="FV6:FV20" si="2">IF((FT6&gt;0)*AND(FT6&lt;6),1,"")</f>
        <v/>
      </c>
      <c r="FW6" s="1347" t="str">
        <f t="shared" ref="FW6:FW20" si="3">IF((FT6&gt;5)*AND(FT6&lt;11),1,"")</f>
        <v/>
      </c>
      <c r="FX6" s="1347">
        <f t="shared" ref="FX6:FX20" si="4">IF((FT6&gt;10)*AND(FT6&lt;21),1,"")</f>
        <v>1</v>
      </c>
      <c r="FY6" s="1347" t="str">
        <f t="shared" ref="FY6:FY20" si="5">IF((FT6&gt;20)*AND(FT6&lt;31),1,"")</f>
        <v/>
      </c>
      <c r="FZ6" s="1347" t="str">
        <f t="shared" ref="FZ6:FZ20" si="6">IF((FT6&gt;30)*AND(FT6&lt;41),1,"")</f>
        <v/>
      </c>
      <c r="GA6" s="1347" t="str">
        <f t="shared" ref="GA6:GA20" si="7">IF((FT6&gt;40)*AND(FT6&lt;51),1,"")</f>
        <v/>
      </c>
      <c r="GB6" s="1347" t="str">
        <f t="shared" ref="GB6:GB20" si="8">IF((FT6&gt;50)*AND(FT6&lt;61),1,"")</f>
        <v/>
      </c>
      <c r="GC6" s="1347" t="str">
        <f t="shared" ref="GC6:GC20" si="9">IF((FT6&gt;60)*AND(FT6&lt;71),1,"")</f>
        <v/>
      </c>
      <c r="GD6" s="1347" t="str">
        <f t="shared" ref="GD6:GD20" si="10">IF((FT6&gt;70)*AND(FT6&lt;81),1,"")</f>
        <v/>
      </c>
      <c r="GE6" s="1347" t="str">
        <f t="shared" ref="GE6:GE20" si="11">IF((FT6&gt;80)*AND(FT6&lt;91),1,"")</f>
        <v/>
      </c>
    </row>
    <row r="7" spans="1:187" ht="16.5" thickBot="1" x14ac:dyDescent="0.3">
      <c r="A7" s="1645">
        <v>2</v>
      </c>
      <c r="B7" s="10" t="s">
        <v>2088</v>
      </c>
      <c r="C7" s="1152" t="s">
        <v>445</v>
      </c>
      <c r="D7" s="1400"/>
      <c r="E7" s="1626"/>
      <c r="F7" s="1346"/>
      <c r="G7" s="1346"/>
      <c r="H7" s="1346"/>
      <c r="I7" s="1346"/>
      <c r="J7" s="1346"/>
      <c r="K7" s="1346"/>
      <c r="L7" s="1346"/>
      <c r="M7" s="1346"/>
      <c r="N7" s="1346"/>
      <c r="O7" s="1346"/>
      <c r="P7" s="1346"/>
      <c r="Q7" s="1346"/>
      <c r="R7" s="1346"/>
      <c r="S7" s="1346"/>
      <c r="T7" s="1346"/>
      <c r="U7" s="1346"/>
      <c r="V7" s="1346"/>
      <c r="W7" s="1346"/>
      <c r="X7" s="1393"/>
      <c r="Y7" s="1346"/>
      <c r="Z7" s="1346"/>
      <c r="AA7" s="1346"/>
      <c r="AB7" s="1346"/>
      <c r="AC7" s="1346"/>
      <c r="AD7" s="1400">
        <v>1</v>
      </c>
      <c r="AE7" s="1346"/>
      <c r="AF7" s="1346"/>
      <c r="AG7" s="1346"/>
      <c r="AH7" s="1346"/>
      <c r="AI7" s="1346"/>
      <c r="AJ7" s="1392"/>
      <c r="AK7" s="1392"/>
      <c r="AL7" s="1392"/>
      <c r="AM7" s="1393"/>
      <c r="AN7" s="1406"/>
      <c r="AO7" s="1394"/>
      <c r="AP7" s="1394"/>
      <c r="AQ7" s="1394"/>
      <c r="AR7" s="1394"/>
      <c r="AS7" s="1394"/>
      <c r="AT7" s="1394"/>
      <c r="AU7" s="1407"/>
      <c r="AV7" s="1407"/>
      <c r="AW7" s="1504"/>
      <c r="AX7" s="1407"/>
      <c r="AY7" s="1407"/>
      <c r="AZ7" s="1408"/>
      <c r="BA7" s="1394"/>
      <c r="BB7" s="1409"/>
      <c r="BC7" s="1394"/>
      <c r="BD7" s="1394"/>
      <c r="BE7" s="1394"/>
      <c r="BF7" s="1394"/>
      <c r="BG7" s="1504">
        <v>1</v>
      </c>
      <c r="BH7" s="1394"/>
      <c r="BI7" s="1408"/>
      <c r="BJ7" s="1394"/>
      <c r="BK7" s="1394"/>
      <c r="BL7" s="1394"/>
      <c r="BM7" s="1394"/>
      <c r="BN7" s="1394"/>
      <c r="BO7" s="1394"/>
      <c r="BP7" s="1394"/>
      <c r="BQ7" s="1394"/>
      <c r="BR7" s="1394"/>
      <c r="BS7" s="1394"/>
      <c r="BT7" s="1394"/>
      <c r="BU7" s="1394"/>
      <c r="BV7" s="1504"/>
      <c r="BW7" s="1409"/>
      <c r="BX7" s="1394"/>
      <c r="BY7" s="1394"/>
      <c r="BZ7" s="1394"/>
      <c r="CA7" s="1394"/>
      <c r="CB7" s="1394"/>
      <c r="CC7" s="1394"/>
      <c r="CD7" s="1394"/>
      <c r="CE7" s="1394"/>
      <c r="CF7" s="1394"/>
      <c r="CG7" s="1406"/>
      <c r="CH7" s="1394"/>
      <c r="CI7" s="1394"/>
      <c r="CJ7" s="1394"/>
      <c r="CK7" s="1394"/>
      <c r="CL7" s="1394"/>
      <c r="CM7" s="1394"/>
      <c r="CN7" s="1394"/>
      <c r="CO7" s="1394"/>
      <c r="CP7" s="1394"/>
      <c r="CQ7" s="1394"/>
      <c r="CR7" s="1394"/>
      <c r="CS7" s="1391"/>
      <c r="CT7" s="1346"/>
      <c r="CU7" s="1346"/>
      <c r="CV7" s="1392"/>
      <c r="CW7" s="1346"/>
      <c r="CX7" s="1346"/>
      <c r="CY7" s="1346"/>
      <c r="CZ7" s="1504"/>
      <c r="DA7" s="1346"/>
      <c r="DB7" s="1346"/>
      <c r="DC7" s="1346"/>
      <c r="DD7" s="1346"/>
      <c r="DE7" s="1346"/>
      <c r="DF7" s="1393"/>
      <c r="DG7" s="1391"/>
      <c r="DH7" s="1346"/>
      <c r="DI7" s="1346"/>
      <c r="DJ7" s="1346"/>
      <c r="DK7" s="1346"/>
      <c r="DL7" s="1346"/>
      <c r="DM7" s="1346"/>
      <c r="DN7" s="1346"/>
      <c r="DO7" s="1346"/>
      <c r="DP7" s="1346"/>
      <c r="DQ7" s="1392"/>
      <c r="DR7" s="1392"/>
      <c r="DS7" s="1392"/>
      <c r="DT7" s="1392"/>
      <c r="DU7" s="1392"/>
      <c r="DV7" s="1392"/>
      <c r="DW7" s="1392"/>
      <c r="DX7" s="1392"/>
      <c r="DY7" s="1392"/>
      <c r="DZ7" s="1393"/>
      <c r="EA7" s="1391"/>
      <c r="EB7" s="1394"/>
      <c r="EC7" s="1394"/>
      <c r="ED7" s="1394"/>
      <c r="EE7" s="1394"/>
      <c r="EF7" s="1394"/>
      <c r="EG7" s="1394"/>
      <c r="EH7" s="1394"/>
      <c r="EI7" s="1394"/>
      <c r="EJ7" s="1394"/>
      <c r="EK7" s="1394"/>
      <c r="EL7" s="1394"/>
      <c r="EM7" s="1394"/>
      <c r="EN7" s="1391"/>
      <c r="EO7" s="1389"/>
      <c r="EP7" s="1346"/>
      <c r="EQ7" s="1346"/>
      <c r="ER7" s="1346"/>
      <c r="ES7" s="1504">
        <v>1</v>
      </c>
      <c r="ET7" s="1346"/>
      <c r="EU7" s="1346"/>
      <c r="EV7" s="1346"/>
      <c r="EW7" s="1504"/>
      <c r="EX7" s="1392"/>
      <c r="EY7" s="1346"/>
      <c r="EZ7" s="1346"/>
      <c r="FA7" s="1346"/>
      <c r="FB7" s="1346"/>
      <c r="FC7" s="1346"/>
      <c r="FD7" s="1346"/>
      <c r="FE7" s="1408"/>
      <c r="FF7" s="1678"/>
      <c r="FG7" s="1406"/>
      <c r="FH7" s="1394"/>
      <c r="FI7" s="1394"/>
      <c r="FJ7" s="1394"/>
      <c r="FK7" s="1394"/>
      <c r="FL7" s="1394"/>
      <c r="FM7" s="1394"/>
      <c r="FN7" s="218">
        <f t="shared" ref="FN7:FN70" si="12">SUM(G7+J7+U7+X7+AA7+AE7+AH7+AK7+AN7+AQ7+AT7+AX7+BA7+BD7+BJ7+BM7+BU7+BY7+CG7+CJ7+CM7+CP7+CS7+CV7+CY7+DC7+DF7+DM7+DP7+DS7+DY7+EB7+EE7+EH7+EK7+EN7+EQ7+ET7+EX7+FE7)</f>
        <v>0</v>
      </c>
      <c r="FO7" s="396">
        <f t="shared" ref="FO7:FO70" si="13">SUM(E7+H7+K7+V7+Y7+AB7+AF7+AI7+AL7+AO7+AR7+AU7+AY7+BB7+BE7+BH7+BK7+BN7+BW7+BZ7+CH7+CK7+CN7+CQ7+CT7+CW7+DA7+DD7+DG7+DN7+DQ7+DT7+DZ7+EC7+EF7+EI7+EL7+EO7+ER7+EU7+EY7)</f>
        <v>0</v>
      </c>
      <c r="FP7" s="396">
        <f t="shared" ref="FP7:FP70" si="14">SUM(F7+I7+L7+W7+Z7+AC7+AG7+AJ7+AM7+AP7+AS7+AV7+AZ7+BC7+BF7+BI7+BL7+BO7+BX7+CA7+CI7+CL7+CO7+CR7+CU7+CX7+DB7+DE7+DH7+DO7+DR7+DU7+EA7+ED7+EG7+EJ7+EM7+EP7+EV7+EZ7)</f>
        <v>0</v>
      </c>
      <c r="FQ7" s="396">
        <f t="shared" ref="FQ7:FQ70" si="15">SUM(AD7+AW7+BG7+BV7+CZ7+ES7+EW7)</f>
        <v>3</v>
      </c>
      <c r="FR7" s="396"/>
      <c r="FS7" s="396">
        <f t="shared" ref="FS7:FS70" si="16">SUM(M7+N7+O7+P7+Q7+R7+S7+T7+BP7+BQ7+BR7+BS7+BT7+CB7+CC7+CD7+CE7+CF7+DI7+DJ7+DK7+DL7+DV7+DW7+DX7+FA7+FB7+FC7+FD7+FF7+FG7+FH7+FI7+FJ7+FK7+FL7+FM7)</f>
        <v>0</v>
      </c>
      <c r="FT7" s="1291">
        <f t="shared" ref="FT7:FT70" si="17">SUM(FN7+FO7+FP7+FR7+FS7)</f>
        <v>0</v>
      </c>
      <c r="FU7" s="1347">
        <f t="shared" si="1"/>
        <v>1</v>
      </c>
      <c r="FV7" s="1347" t="str">
        <f t="shared" si="2"/>
        <v/>
      </c>
      <c r="FW7" s="1347" t="str">
        <f t="shared" si="3"/>
        <v/>
      </c>
      <c r="FX7" s="1347" t="str">
        <f t="shared" si="4"/>
        <v/>
      </c>
      <c r="FY7" s="1347" t="str">
        <f t="shared" si="5"/>
        <v/>
      </c>
      <c r="FZ7" s="1347" t="str">
        <f t="shared" si="6"/>
        <v/>
      </c>
      <c r="GA7" s="1347" t="str">
        <f t="shared" si="7"/>
        <v/>
      </c>
      <c r="GB7" s="1347" t="str">
        <f t="shared" si="8"/>
        <v/>
      </c>
      <c r="GC7" s="1347" t="str">
        <f t="shared" si="9"/>
        <v/>
      </c>
      <c r="GD7" s="1347" t="str">
        <f t="shared" si="10"/>
        <v/>
      </c>
      <c r="GE7" s="1347" t="str">
        <f t="shared" si="11"/>
        <v/>
      </c>
    </row>
    <row r="8" spans="1:187" ht="16.5" thickBot="1" x14ac:dyDescent="0.3">
      <c r="A8" s="1645">
        <v>3</v>
      </c>
      <c r="B8" s="10" t="s">
        <v>2089</v>
      </c>
      <c r="C8" s="1152" t="s">
        <v>1450</v>
      </c>
      <c r="D8" s="1400"/>
      <c r="E8" s="1626"/>
      <c r="F8" s="1346"/>
      <c r="G8" s="1346"/>
      <c r="H8" s="1346"/>
      <c r="I8" s="1346"/>
      <c r="J8" s="1346"/>
      <c r="K8" s="1346"/>
      <c r="L8" s="1346"/>
      <c r="M8" s="1346"/>
      <c r="N8" s="1346"/>
      <c r="O8" s="1346"/>
      <c r="P8" s="1346"/>
      <c r="Q8" s="1346"/>
      <c r="R8" s="1346"/>
      <c r="S8" s="1346"/>
      <c r="T8" s="1346"/>
      <c r="U8" s="1346"/>
      <c r="V8" s="1346"/>
      <c r="W8" s="1346"/>
      <c r="X8" s="1393"/>
      <c r="Y8" s="1346"/>
      <c r="Z8" s="1346"/>
      <c r="AA8" s="1346"/>
      <c r="AB8" s="1346"/>
      <c r="AC8" s="1346"/>
      <c r="AD8" s="1400">
        <v>1</v>
      </c>
      <c r="AE8" s="1346"/>
      <c r="AF8" s="1346"/>
      <c r="AG8" s="1346"/>
      <c r="AH8" s="1346"/>
      <c r="AI8" s="1346"/>
      <c r="AJ8" s="1392"/>
      <c r="AK8" s="1392"/>
      <c r="AL8" s="1392"/>
      <c r="AM8" s="1393"/>
      <c r="AN8" s="1391"/>
      <c r="AO8" s="1346"/>
      <c r="AP8" s="1346"/>
      <c r="AQ8" s="1346"/>
      <c r="AR8" s="1346"/>
      <c r="AS8" s="1346"/>
      <c r="AT8" s="1346"/>
      <c r="AU8" s="1392"/>
      <c r="AV8" s="1392"/>
      <c r="AW8" s="1504"/>
      <c r="AX8" s="1392"/>
      <c r="AY8" s="1392"/>
      <c r="AZ8" s="1393"/>
      <c r="BA8" s="1346"/>
      <c r="BB8" s="1389"/>
      <c r="BC8" s="1346"/>
      <c r="BD8" s="1346"/>
      <c r="BE8" s="1346"/>
      <c r="BF8" s="1346"/>
      <c r="BG8" s="1504">
        <v>1</v>
      </c>
      <c r="BH8" s="1346"/>
      <c r="BI8" s="1393"/>
      <c r="BJ8" s="1346"/>
      <c r="BK8" s="1346"/>
      <c r="BL8" s="1346"/>
      <c r="BM8" s="1346"/>
      <c r="BN8" s="1346"/>
      <c r="BO8" s="1346"/>
      <c r="BP8" s="1346"/>
      <c r="BQ8" s="1346"/>
      <c r="BR8" s="1346"/>
      <c r="BS8" s="1346"/>
      <c r="BT8" s="1346"/>
      <c r="BU8" s="1346"/>
      <c r="BV8" s="1504"/>
      <c r="BW8" s="1389"/>
      <c r="BX8" s="1346"/>
      <c r="BY8" s="1346"/>
      <c r="BZ8" s="1346"/>
      <c r="CA8" s="1346"/>
      <c r="CB8" s="1346"/>
      <c r="CC8" s="1346"/>
      <c r="CD8" s="1346"/>
      <c r="CE8" s="1346"/>
      <c r="CF8" s="1346"/>
      <c r="CG8" s="1391"/>
      <c r="CH8" s="1346"/>
      <c r="CI8" s="1346"/>
      <c r="CJ8" s="1346"/>
      <c r="CK8" s="1346"/>
      <c r="CL8" s="1346"/>
      <c r="CM8" s="1346"/>
      <c r="CN8" s="1346"/>
      <c r="CO8" s="1346"/>
      <c r="CP8" s="1346"/>
      <c r="CQ8" s="1346"/>
      <c r="CR8" s="1346"/>
      <c r="CS8" s="1391"/>
      <c r="CT8" s="1346"/>
      <c r="CU8" s="1346"/>
      <c r="CV8" s="1392"/>
      <c r="CW8" s="1346"/>
      <c r="CX8" s="1346"/>
      <c r="CY8" s="1346"/>
      <c r="CZ8" s="1504"/>
      <c r="DA8" s="1346"/>
      <c r="DB8" s="1346"/>
      <c r="DC8" s="1346"/>
      <c r="DD8" s="1346"/>
      <c r="DE8" s="1346"/>
      <c r="DF8" s="1393"/>
      <c r="DG8" s="1391"/>
      <c r="DH8" s="1346"/>
      <c r="DI8" s="1346"/>
      <c r="DJ8" s="1346"/>
      <c r="DK8" s="1346"/>
      <c r="DL8" s="1346"/>
      <c r="DM8" s="1346"/>
      <c r="DN8" s="1346"/>
      <c r="DO8" s="1346"/>
      <c r="DP8" s="1346"/>
      <c r="DQ8" s="1392"/>
      <c r="DR8" s="1392"/>
      <c r="DS8" s="1392"/>
      <c r="DT8" s="1392"/>
      <c r="DU8" s="1392"/>
      <c r="DV8" s="1392"/>
      <c r="DW8" s="1392"/>
      <c r="DX8" s="1392"/>
      <c r="DY8" s="1392"/>
      <c r="DZ8" s="1393"/>
      <c r="EA8" s="1391"/>
      <c r="EB8" s="1346"/>
      <c r="EC8" s="1346"/>
      <c r="ED8" s="1346"/>
      <c r="EE8" s="1346"/>
      <c r="EF8" s="1346"/>
      <c r="EG8" s="1346"/>
      <c r="EH8" s="1346"/>
      <c r="EI8" s="1346"/>
      <c r="EJ8" s="1346"/>
      <c r="EK8" s="1346"/>
      <c r="EL8" s="1346"/>
      <c r="EM8" s="1346"/>
      <c r="EN8" s="1391"/>
      <c r="EO8" s="1389"/>
      <c r="EP8" s="1346"/>
      <c r="EQ8" s="1346"/>
      <c r="ER8" s="1346"/>
      <c r="ES8" s="1504">
        <v>1</v>
      </c>
      <c r="ET8" s="1346"/>
      <c r="EU8" s="1346"/>
      <c r="EV8" s="1346"/>
      <c r="EW8" s="1504"/>
      <c r="EX8" s="1392"/>
      <c r="EY8" s="1346"/>
      <c r="EZ8" s="1346"/>
      <c r="FA8" s="1346"/>
      <c r="FB8" s="1346"/>
      <c r="FC8" s="1346"/>
      <c r="FD8" s="1346"/>
      <c r="FE8" s="1393"/>
      <c r="FF8" s="1679"/>
      <c r="FG8" s="1391"/>
      <c r="FH8" s="1346"/>
      <c r="FI8" s="1346"/>
      <c r="FJ8" s="1346"/>
      <c r="FK8" s="1346"/>
      <c r="FL8" s="1346"/>
      <c r="FM8" s="1346"/>
      <c r="FN8" s="218">
        <f t="shared" si="12"/>
        <v>0</v>
      </c>
      <c r="FO8" s="396">
        <f t="shared" si="13"/>
        <v>0</v>
      </c>
      <c r="FP8" s="396">
        <f t="shared" si="14"/>
        <v>0</v>
      </c>
      <c r="FQ8" s="396">
        <f t="shared" si="15"/>
        <v>3</v>
      </c>
      <c r="FR8" s="396"/>
      <c r="FS8" s="396">
        <f t="shared" si="16"/>
        <v>0</v>
      </c>
      <c r="FT8" s="1291">
        <f t="shared" si="17"/>
        <v>0</v>
      </c>
      <c r="FU8" s="1347">
        <f t="shared" si="1"/>
        <v>1</v>
      </c>
      <c r="FV8" s="1347" t="str">
        <f t="shared" si="2"/>
        <v/>
      </c>
      <c r="FW8" s="1347" t="str">
        <f t="shared" si="3"/>
        <v/>
      </c>
      <c r="FX8" s="1347" t="str">
        <f t="shared" si="4"/>
        <v/>
      </c>
      <c r="FY8" s="1347" t="str">
        <f t="shared" si="5"/>
        <v/>
      </c>
      <c r="FZ8" s="1347" t="str">
        <f t="shared" si="6"/>
        <v/>
      </c>
      <c r="GA8" s="1347" t="str">
        <f t="shared" si="7"/>
        <v/>
      </c>
      <c r="GB8" s="1347" t="str">
        <f t="shared" si="8"/>
        <v/>
      </c>
      <c r="GC8" s="1347" t="str">
        <f t="shared" si="9"/>
        <v/>
      </c>
      <c r="GD8" s="1347" t="str">
        <f t="shared" si="10"/>
        <v/>
      </c>
      <c r="GE8" s="1347" t="str">
        <f t="shared" si="11"/>
        <v/>
      </c>
    </row>
    <row r="9" spans="1:187" ht="16.5" thickBot="1" x14ac:dyDescent="0.3">
      <c r="A9" s="1645">
        <v>4</v>
      </c>
      <c r="B9" s="10" t="s">
        <v>2090</v>
      </c>
      <c r="C9" s="1152" t="s">
        <v>1790</v>
      </c>
      <c r="D9" s="1400"/>
      <c r="E9" s="1626"/>
      <c r="F9" s="1346"/>
      <c r="G9" s="1346">
        <v>1</v>
      </c>
      <c r="H9" s="1346">
        <v>1</v>
      </c>
      <c r="I9" s="1346"/>
      <c r="J9" s="1346"/>
      <c r="K9" s="1346">
        <v>1</v>
      </c>
      <c r="L9" s="1346"/>
      <c r="M9" s="1346"/>
      <c r="N9" s="1346"/>
      <c r="O9" s="1346"/>
      <c r="P9" s="1346"/>
      <c r="Q9" s="1346"/>
      <c r="R9" s="1346"/>
      <c r="S9" s="1346"/>
      <c r="T9" s="1346"/>
      <c r="U9" s="1346"/>
      <c r="V9" s="1346">
        <v>1</v>
      </c>
      <c r="W9" s="1346"/>
      <c r="X9" s="1503">
        <v>1</v>
      </c>
      <c r="Y9" s="1346"/>
      <c r="Z9" s="1346">
        <v>1</v>
      </c>
      <c r="AA9" s="1346"/>
      <c r="AB9" s="1346"/>
      <c r="AC9" s="1346"/>
      <c r="AD9" s="1400">
        <v>1</v>
      </c>
      <c r="AE9" s="1346"/>
      <c r="AF9" s="1346">
        <v>1</v>
      </c>
      <c r="AG9" s="1346"/>
      <c r="AH9" s="1346"/>
      <c r="AI9" s="1346"/>
      <c r="AJ9" s="1390">
        <v>1</v>
      </c>
      <c r="AK9" s="1392"/>
      <c r="AL9" s="1392">
        <v>1</v>
      </c>
      <c r="AM9" s="1393"/>
      <c r="AN9" s="1391"/>
      <c r="AO9" s="1346">
        <v>1</v>
      </c>
      <c r="AP9" s="1346"/>
      <c r="AQ9" s="1346"/>
      <c r="AR9" s="1346"/>
      <c r="AS9" s="1346"/>
      <c r="AT9" s="1390">
        <v>1</v>
      </c>
      <c r="AU9" s="1392">
        <v>1</v>
      </c>
      <c r="AV9" s="1392"/>
      <c r="AW9" s="1504"/>
      <c r="AX9" s="1392"/>
      <c r="AY9" s="1392"/>
      <c r="AZ9" s="1393"/>
      <c r="BA9" s="1346"/>
      <c r="BB9" s="1389"/>
      <c r="BC9" s="1346"/>
      <c r="BD9" s="1346"/>
      <c r="BE9" s="1346"/>
      <c r="BF9" s="1346"/>
      <c r="BG9" s="1504">
        <v>1</v>
      </c>
      <c r="BH9" s="1346"/>
      <c r="BI9" s="1393"/>
      <c r="BJ9" s="1346"/>
      <c r="BK9" s="1390">
        <v>1</v>
      </c>
      <c r="BL9" s="1346"/>
      <c r="BM9" s="1346"/>
      <c r="BN9" s="1346"/>
      <c r="BO9" s="1346"/>
      <c r="BP9" s="1346">
        <v>1</v>
      </c>
      <c r="BQ9" s="1346">
        <v>1</v>
      </c>
      <c r="BR9" s="1346">
        <v>1</v>
      </c>
      <c r="BS9" s="1346">
        <v>1</v>
      </c>
      <c r="BT9" s="1346">
        <v>1</v>
      </c>
      <c r="BU9" s="1346"/>
      <c r="BV9" s="1504">
        <v>1</v>
      </c>
      <c r="BW9" s="1390">
        <v>1</v>
      </c>
      <c r="BX9" s="1346"/>
      <c r="BY9" s="1346"/>
      <c r="BZ9" s="1346"/>
      <c r="CA9" s="1346"/>
      <c r="CB9" s="1346"/>
      <c r="CC9" s="1346"/>
      <c r="CD9" s="1346"/>
      <c r="CE9" s="1346"/>
      <c r="CF9" s="1346"/>
      <c r="CG9" s="1391"/>
      <c r="CH9" s="1346">
        <v>1</v>
      </c>
      <c r="CI9" s="1346"/>
      <c r="CJ9" s="1346"/>
      <c r="CK9" s="1346"/>
      <c r="CL9" s="1346"/>
      <c r="CM9" s="1390">
        <v>1</v>
      </c>
      <c r="CN9" s="1346">
        <v>1</v>
      </c>
      <c r="CO9" s="1346"/>
      <c r="CP9" s="1390">
        <v>1</v>
      </c>
      <c r="CQ9" s="1346"/>
      <c r="CR9" s="1502">
        <v>1</v>
      </c>
      <c r="CS9" s="1391"/>
      <c r="CT9" s="1346"/>
      <c r="CU9" s="1346"/>
      <c r="CV9" s="1392"/>
      <c r="CW9" s="1346"/>
      <c r="CX9" s="1346"/>
      <c r="CY9" s="1346">
        <v>1</v>
      </c>
      <c r="CZ9" s="1504">
        <v>1</v>
      </c>
      <c r="DA9" s="1410">
        <v>1</v>
      </c>
      <c r="DB9" s="1346"/>
      <c r="DC9" s="1346"/>
      <c r="DD9" s="1346"/>
      <c r="DE9" s="1346"/>
      <c r="DF9" s="1503">
        <v>1</v>
      </c>
      <c r="DG9" s="1391"/>
      <c r="DH9" s="1346"/>
      <c r="DI9" s="1346"/>
      <c r="DJ9" s="1346"/>
      <c r="DK9" s="1346"/>
      <c r="DL9" s="1346"/>
      <c r="DM9" s="1346"/>
      <c r="DN9" s="1346">
        <v>1</v>
      </c>
      <c r="DO9" s="1346">
        <v>1</v>
      </c>
      <c r="DP9" s="1346"/>
      <c r="DQ9" s="1392"/>
      <c r="DR9" s="1392"/>
      <c r="DS9" s="1392"/>
      <c r="DT9" s="1392"/>
      <c r="DU9" s="1392"/>
      <c r="DV9" s="1392"/>
      <c r="DW9" s="1392"/>
      <c r="DX9" s="1392"/>
      <c r="DY9" s="1392"/>
      <c r="DZ9" s="1346">
        <v>1</v>
      </c>
      <c r="EA9" s="1391"/>
      <c r="EB9" s="1346">
        <v>1</v>
      </c>
      <c r="EC9" s="1346"/>
      <c r="ED9" s="1346"/>
      <c r="EE9" s="1346"/>
      <c r="EF9" s="1346">
        <v>1</v>
      </c>
      <c r="EG9" s="1346">
        <v>1</v>
      </c>
      <c r="EH9" s="1346"/>
      <c r="EI9" s="1346"/>
      <c r="EJ9" s="1346"/>
      <c r="EK9" s="1390">
        <v>1</v>
      </c>
      <c r="EL9" s="1346"/>
      <c r="EM9" s="1390">
        <v>1</v>
      </c>
      <c r="EN9" s="1391"/>
      <c r="EO9" s="1389"/>
      <c r="EP9" s="1346">
        <v>1</v>
      </c>
      <c r="EQ9" s="1346"/>
      <c r="ER9" s="1346"/>
      <c r="ES9" s="1504">
        <v>1</v>
      </c>
      <c r="ET9" s="1346"/>
      <c r="EU9" s="1346">
        <v>1</v>
      </c>
      <c r="EV9" s="1346"/>
      <c r="EW9" s="1504"/>
      <c r="EX9" s="1392"/>
      <c r="EY9" s="1346"/>
      <c r="EZ9" s="1346"/>
      <c r="FA9" s="1390">
        <v>1</v>
      </c>
      <c r="FB9" s="1390">
        <v>1</v>
      </c>
      <c r="FC9" s="1390">
        <v>1</v>
      </c>
      <c r="FD9" s="1390">
        <v>1</v>
      </c>
      <c r="FE9" s="1503">
        <v>1</v>
      </c>
      <c r="FF9" s="1679"/>
      <c r="FG9" s="1391"/>
      <c r="FH9" s="1346"/>
      <c r="FI9" s="1346"/>
      <c r="FJ9" s="1346"/>
      <c r="FK9" s="1346"/>
      <c r="FL9" s="1346"/>
      <c r="FM9" s="1346"/>
      <c r="FN9" s="218">
        <f t="shared" si="12"/>
        <v>10</v>
      </c>
      <c r="FO9" s="396">
        <f t="shared" si="13"/>
        <v>16</v>
      </c>
      <c r="FP9" s="396">
        <f t="shared" si="14"/>
        <v>7</v>
      </c>
      <c r="FQ9" s="396">
        <f t="shared" si="15"/>
        <v>5</v>
      </c>
      <c r="FR9" s="396"/>
      <c r="FS9" s="396">
        <f t="shared" si="16"/>
        <v>9</v>
      </c>
      <c r="FT9" s="1291">
        <f t="shared" si="17"/>
        <v>42</v>
      </c>
      <c r="FU9" s="1347" t="str">
        <f t="shared" si="1"/>
        <v/>
      </c>
      <c r="FV9" s="1347" t="str">
        <f t="shared" si="2"/>
        <v/>
      </c>
      <c r="FW9" s="1347" t="str">
        <f t="shared" si="3"/>
        <v/>
      </c>
      <c r="FX9" s="1347" t="str">
        <f t="shared" si="4"/>
        <v/>
      </c>
      <c r="FY9" s="1347" t="str">
        <f t="shared" si="5"/>
        <v/>
      </c>
      <c r="FZ9" s="1347" t="str">
        <f t="shared" si="6"/>
        <v/>
      </c>
      <c r="GA9" s="1347">
        <f t="shared" si="7"/>
        <v>1</v>
      </c>
      <c r="GB9" s="1347" t="str">
        <f t="shared" si="8"/>
        <v/>
      </c>
      <c r="GC9" s="1347" t="str">
        <f t="shared" si="9"/>
        <v/>
      </c>
      <c r="GD9" s="1347" t="str">
        <f t="shared" si="10"/>
        <v/>
      </c>
      <c r="GE9" s="1347" t="str">
        <f t="shared" si="11"/>
        <v/>
      </c>
    </row>
    <row r="10" spans="1:187" ht="16.5" thickBot="1" x14ac:dyDescent="0.3">
      <c r="A10" s="1645">
        <v>5</v>
      </c>
      <c r="B10" s="10" t="s">
        <v>2091</v>
      </c>
      <c r="C10" s="1152" t="s">
        <v>1791</v>
      </c>
      <c r="D10" s="1400"/>
      <c r="E10" s="1626"/>
      <c r="F10" s="1346"/>
      <c r="G10" s="1346">
        <v>1</v>
      </c>
      <c r="H10" s="1346"/>
      <c r="I10" s="1346"/>
      <c r="J10" s="1346"/>
      <c r="K10" s="1346"/>
      <c r="L10" s="1346"/>
      <c r="M10" s="1346"/>
      <c r="N10" s="1346"/>
      <c r="O10" s="1346"/>
      <c r="P10" s="1346"/>
      <c r="Q10" s="1346"/>
      <c r="R10" s="1346"/>
      <c r="S10" s="1346"/>
      <c r="T10" s="1346"/>
      <c r="U10" s="1346">
        <v>1</v>
      </c>
      <c r="V10" s="1346"/>
      <c r="W10" s="1346"/>
      <c r="X10" s="1393">
        <v>1</v>
      </c>
      <c r="Y10" s="1346"/>
      <c r="Z10" s="1346"/>
      <c r="AA10" s="1390">
        <v>1</v>
      </c>
      <c r="AB10" s="1346"/>
      <c r="AC10" s="1346"/>
      <c r="AD10" s="1400">
        <v>1</v>
      </c>
      <c r="AE10" s="1346">
        <v>1</v>
      </c>
      <c r="AF10" s="1346"/>
      <c r="AG10" s="1346"/>
      <c r="AH10" s="1346">
        <v>1</v>
      </c>
      <c r="AI10" s="1346"/>
      <c r="AJ10" s="1392"/>
      <c r="AK10" s="1392">
        <v>1</v>
      </c>
      <c r="AL10" s="1392"/>
      <c r="AM10" s="1393"/>
      <c r="AN10" s="1391">
        <v>1</v>
      </c>
      <c r="AO10" s="1346"/>
      <c r="AP10" s="1346"/>
      <c r="AQ10" s="1346">
        <v>1</v>
      </c>
      <c r="AR10" s="1346"/>
      <c r="AS10" s="1346"/>
      <c r="AT10" s="1346">
        <v>1</v>
      </c>
      <c r="AU10" s="1392"/>
      <c r="AV10" s="1392"/>
      <c r="AW10" s="1504"/>
      <c r="AX10" s="1392"/>
      <c r="AY10" s="1392"/>
      <c r="AZ10" s="1393"/>
      <c r="BA10" s="1346"/>
      <c r="BB10" s="1389"/>
      <c r="BC10" s="1346"/>
      <c r="BD10" s="1390">
        <v>1</v>
      </c>
      <c r="BE10" s="1346"/>
      <c r="BF10" s="1346"/>
      <c r="BG10" s="1504">
        <v>1</v>
      </c>
      <c r="BH10" s="1346"/>
      <c r="BI10" s="1393"/>
      <c r="BJ10" s="1390">
        <v>1</v>
      </c>
      <c r="BK10" s="1346"/>
      <c r="BL10" s="1346"/>
      <c r="BM10" s="1346"/>
      <c r="BN10" s="1346"/>
      <c r="BO10" s="1346"/>
      <c r="BP10" s="1346"/>
      <c r="BQ10" s="1346"/>
      <c r="BR10" s="1346"/>
      <c r="BS10" s="1346"/>
      <c r="BT10" s="1346"/>
      <c r="BU10" s="1346">
        <v>1</v>
      </c>
      <c r="BV10" s="1504">
        <v>1</v>
      </c>
      <c r="BW10" s="1389"/>
      <c r="BX10" s="1346"/>
      <c r="BY10" s="1346"/>
      <c r="BZ10" s="1346"/>
      <c r="CA10" s="1346"/>
      <c r="CB10" s="1346"/>
      <c r="CC10" s="1346"/>
      <c r="CD10" s="1346"/>
      <c r="CE10" s="1346"/>
      <c r="CF10" s="1346"/>
      <c r="CG10" s="1391">
        <v>1</v>
      </c>
      <c r="CH10" s="1346"/>
      <c r="CI10" s="1346"/>
      <c r="CJ10" s="1346">
        <v>1</v>
      </c>
      <c r="CK10" s="1346"/>
      <c r="CL10" s="1346"/>
      <c r="CM10" s="1346">
        <v>1</v>
      </c>
      <c r="CN10" s="1346"/>
      <c r="CO10" s="1346"/>
      <c r="CP10" s="1346">
        <v>1</v>
      </c>
      <c r="CQ10" s="1346"/>
      <c r="CR10" s="1346"/>
      <c r="CS10" s="1391"/>
      <c r="CT10" s="1346"/>
      <c r="CU10" s="1346"/>
      <c r="CV10" s="1392"/>
      <c r="CW10" s="1346"/>
      <c r="CX10" s="1346"/>
      <c r="CY10" s="1346">
        <v>1</v>
      </c>
      <c r="CZ10" s="1504">
        <v>1</v>
      </c>
      <c r="DA10" s="1346"/>
      <c r="DB10" s="1346">
        <v>1</v>
      </c>
      <c r="DC10" s="1346"/>
      <c r="DD10" s="1346"/>
      <c r="DE10" s="1346"/>
      <c r="DF10" s="1393">
        <v>1</v>
      </c>
      <c r="DG10" s="1391"/>
      <c r="DH10" s="1346"/>
      <c r="DI10" s="1346">
        <v>1</v>
      </c>
      <c r="DJ10" s="1346">
        <v>1</v>
      </c>
      <c r="DK10" s="1346">
        <v>1</v>
      </c>
      <c r="DL10" s="1346">
        <v>1</v>
      </c>
      <c r="DM10" s="1346"/>
      <c r="DN10" s="1346"/>
      <c r="DO10" s="1346">
        <v>1</v>
      </c>
      <c r="DP10" s="1390">
        <v>1</v>
      </c>
      <c r="DQ10" s="1392"/>
      <c r="DR10" s="1392"/>
      <c r="DS10" s="1392"/>
      <c r="DT10" s="1392"/>
      <c r="DU10" s="1392"/>
      <c r="DV10" s="1392"/>
      <c r="DW10" s="1392"/>
      <c r="DX10" s="1392"/>
      <c r="DY10" s="1392">
        <v>1</v>
      </c>
      <c r="DZ10" s="1393"/>
      <c r="EA10" s="1391"/>
      <c r="EB10" s="1346">
        <v>1</v>
      </c>
      <c r="EC10" s="1346"/>
      <c r="ED10" s="1346"/>
      <c r="EE10" s="1346">
        <v>1</v>
      </c>
      <c r="EF10" s="1346"/>
      <c r="EG10" s="1346"/>
      <c r="EH10" s="1390">
        <v>1</v>
      </c>
      <c r="EI10" s="1346"/>
      <c r="EJ10" s="1346"/>
      <c r="EK10" s="1346">
        <v>1</v>
      </c>
      <c r="EL10" s="1346"/>
      <c r="EM10" s="1346"/>
      <c r="EN10" s="1391"/>
      <c r="EO10" s="1389"/>
      <c r="EP10" s="1346"/>
      <c r="EQ10" s="1346"/>
      <c r="ER10" s="1346"/>
      <c r="ES10" s="1504">
        <v>1</v>
      </c>
      <c r="ET10" s="1346">
        <v>1</v>
      </c>
      <c r="EU10" s="1346"/>
      <c r="EV10" s="1346"/>
      <c r="EW10" s="1504"/>
      <c r="EX10" s="1392">
        <v>1</v>
      </c>
      <c r="EY10" s="1346"/>
      <c r="EZ10" s="1346"/>
      <c r="FA10" s="1346"/>
      <c r="FB10" s="1346"/>
      <c r="FC10" s="1346"/>
      <c r="FD10" s="1346"/>
      <c r="FE10" s="1393">
        <v>1</v>
      </c>
      <c r="FF10" s="1679"/>
      <c r="FG10" s="1391"/>
      <c r="FH10" s="1346"/>
      <c r="FI10" s="1346"/>
      <c r="FJ10" s="1346"/>
      <c r="FK10" s="1346"/>
      <c r="FL10" s="1346"/>
      <c r="FM10" s="1346"/>
      <c r="FN10" s="218">
        <f t="shared" si="12"/>
        <v>28</v>
      </c>
      <c r="FO10" s="396">
        <f t="shared" si="13"/>
        <v>0</v>
      </c>
      <c r="FP10" s="396">
        <f t="shared" si="14"/>
        <v>2</v>
      </c>
      <c r="FQ10" s="396">
        <f t="shared" si="15"/>
        <v>5</v>
      </c>
      <c r="FR10" s="396"/>
      <c r="FS10" s="396">
        <f t="shared" si="16"/>
        <v>4</v>
      </c>
      <c r="FT10" s="1291">
        <f t="shared" si="17"/>
        <v>34</v>
      </c>
      <c r="FU10" s="1347" t="str">
        <f t="shared" si="1"/>
        <v/>
      </c>
      <c r="FV10" s="1347" t="str">
        <f t="shared" si="2"/>
        <v/>
      </c>
      <c r="FW10" s="1347" t="str">
        <f t="shared" si="3"/>
        <v/>
      </c>
      <c r="FX10" s="1347" t="str">
        <f t="shared" si="4"/>
        <v/>
      </c>
      <c r="FY10" s="1347" t="str">
        <f t="shared" si="5"/>
        <v/>
      </c>
      <c r="FZ10" s="1347">
        <f t="shared" si="6"/>
        <v>1</v>
      </c>
      <c r="GA10" s="1347" t="str">
        <f t="shared" si="7"/>
        <v/>
      </c>
      <c r="GB10" s="1347" t="str">
        <f t="shared" si="8"/>
        <v/>
      </c>
      <c r="GC10" s="1347" t="str">
        <f t="shared" si="9"/>
        <v/>
      </c>
      <c r="GD10" s="1347" t="str">
        <f t="shared" si="10"/>
        <v/>
      </c>
      <c r="GE10" s="1347" t="str">
        <f t="shared" si="11"/>
        <v/>
      </c>
    </row>
    <row r="11" spans="1:187" ht="16.5" thickBot="1" x14ac:dyDescent="0.3">
      <c r="A11" s="1645"/>
      <c r="B11" s="1646"/>
      <c r="C11" s="1373" t="s">
        <v>1936</v>
      </c>
      <c r="D11" s="1400"/>
      <c r="E11" s="1626"/>
      <c r="F11" s="1346"/>
      <c r="G11" s="1346"/>
      <c r="H11" s="1346"/>
      <c r="I11" s="1346"/>
      <c r="J11" s="1346"/>
      <c r="K11" s="1346"/>
      <c r="L11" s="1346"/>
      <c r="M11" s="1346"/>
      <c r="N11" s="1346"/>
      <c r="O11" s="1346"/>
      <c r="P11" s="1346"/>
      <c r="Q11" s="1346"/>
      <c r="R11" s="1346"/>
      <c r="S11" s="1346"/>
      <c r="T11" s="1346"/>
      <c r="U11" s="1346"/>
      <c r="V11" s="1346"/>
      <c r="W11" s="1346"/>
      <c r="X11" s="1393"/>
      <c r="Y11" s="1346"/>
      <c r="Z11" s="1346"/>
      <c r="AA11" s="1346"/>
      <c r="AB11" s="1346"/>
      <c r="AC11" s="1346"/>
      <c r="AD11" s="1400"/>
      <c r="AE11" s="1346"/>
      <c r="AF11" s="1346"/>
      <c r="AG11" s="1346"/>
      <c r="AH11" s="1346"/>
      <c r="AI11" s="1346"/>
      <c r="AJ11" s="1392"/>
      <c r="AK11" s="1392"/>
      <c r="AL11" s="1392"/>
      <c r="AM11" s="1393"/>
      <c r="AN11" s="1391"/>
      <c r="AO11" s="1346"/>
      <c r="AP11" s="1346"/>
      <c r="AQ11" s="1346"/>
      <c r="AR11" s="1346"/>
      <c r="AS11" s="1346"/>
      <c r="AT11" s="1346"/>
      <c r="AU11" s="1392"/>
      <c r="AV11" s="1392"/>
      <c r="AW11" s="1504"/>
      <c r="AX11" s="1392"/>
      <c r="AY11" s="1392"/>
      <c r="AZ11" s="1393"/>
      <c r="BA11" s="1346"/>
      <c r="BB11" s="1389"/>
      <c r="BC11" s="1346"/>
      <c r="BD11" s="1346"/>
      <c r="BE11" s="1346"/>
      <c r="BF11" s="1346"/>
      <c r="BG11" s="1504"/>
      <c r="BH11" s="1346"/>
      <c r="BI11" s="1393"/>
      <c r="BJ11" s="1346"/>
      <c r="BK11" s="1346"/>
      <c r="BL11" s="1346"/>
      <c r="BM11" s="1346"/>
      <c r="BN11" s="1346"/>
      <c r="BO11" s="1346"/>
      <c r="BP11" s="1346"/>
      <c r="BQ11" s="1346"/>
      <c r="BR11" s="1346"/>
      <c r="BS11" s="1346"/>
      <c r="BT11" s="1346"/>
      <c r="BU11" s="1346"/>
      <c r="BV11" s="1504"/>
      <c r="BW11" s="1389"/>
      <c r="BX11" s="1346"/>
      <c r="BY11" s="1346"/>
      <c r="BZ11" s="1346"/>
      <c r="CA11" s="1346"/>
      <c r="CB11" s="1346"/>
      <c r="CC11" s="1346"/>
      <c r="CD11" s="1346"/>
      <c r="CE11" s="1346"/>
      <c r="CF11" s="1346"/>
      <c r="CG11" s="1391"/>
      <c r="CH11" s="1346"/>
      <c r="CI11" s="1346"/>
      <c r="CJ11" s="1346"/>
      <c r="CK11" s="1346"/>
      <c r="CL11" s="1346"/>
      <c r="CM11" s="1346"/>
      <c r="CN11" s="1346"/>
      <c r="CO11" s="1346"/>
      <c r="CP11" s="1346"/>
      <c r="CQ11" s="1346"/>
      <c r="CR11" s="1346"/>
      <c r="CS11" s="1391"/>
      <c r="CT11" s="1346"/>
      <c r="CU11" s="1346"/>
      <c r="CV11" s="1392"/>
      <c r="CW11" s="1346"/>
      <c r="CX11" s="1346"/>
      <c r="CY11" s="1346"/>
      <c r="CZ11" s="1504"/>
      <c r="DA11" s="1346"/>
      <c r="DB11" s="1346"/>
      <c r="DC11" s="1346"/>
      <c r="DD11" s="1346"/>
      <c r="DE11" s="1346"/>
      <c r="DF11" s="1393"/>
      <c r="DG11" s="1391"/>
      <c r="DH11" s="1346"/>
      <c r="DI11" s="1346"/>
      <c r="DJ11" s="1346"/>
      <c r="DK11" s="1346"/>
      <c r="DL11" s="1346"/>
      <c r="DM11" s="1346"/>
      <c r="DN11" s="1346"/>
      <c r="DO11" s="1346"/>
      <c r="DP11" s="1346"/>
      <c r="DQ11" s="1392"/>
      <c r="DR11" s="1392"/>
      <c r="DS11" s="1392"/>
      <c r="DT11" s="1392"/>
      <c r="DU11" s="1392"/>
      <c r="DV11" s="1392"/>
      <c r="DW11" s="1392"/>
      <c r="DX11" s="1392"/>
      <c r="DY11" s="1392"/>
      <c r="DZ11" s="1393"/>
      <c r="EA11" s="1391"/>
      <c r="EB11" s="1346"/>
      <c r="EC11" s="1346"/>
      <c r="ED11" s="1346"/>
      <c r="EE11" s="1346"/>
      <c r="EF11" s="1346"/>
      <c r="EG11" s="1346"/>
      <c r="EH11" s="1346"/>
      <c r="EI11" s="1346"/>
      <c r="EJ11" s="1346"/>
      <c r="EK11" s="1346"/>
      <c r="EL11" s="1392"/>
      <c r="EM11" s="1392"/>
      <c r="EN11" s="1391"/>
      <c r="EO11" s="1389"/>
      <c r="EP11" s="1346"/>
      <c r="EQ11" s="1346"/>
      <c r="ER11" s="1346"/>
      <c r="ES11" s="1504"/>
      <c r="ET11" s="1346"/>
      <c r="EU11" s="1346"/>
      <c r="EV11" s="1346"/>
      <c r="EW11" s="1504"/>
      <c r="EX11" s="1392"/>
      <c r="EY11" s="1346"/>
      <c r="EZ11" s="1346"/>
      <c r="FA11" s="1346"/>
      <c r="FB11" s="1346"/>
      <c r="FC11" s="1346"/>
      <c r="FD11" s="1346"/>
      <c r="FE11" s="1393"/>
      <c r="FF11" s="1679"/>
      <c r="FG11" s="1391"/>
      <c r="FH11" s="1346"/>
      <c r="FI11" s="1346"/>
      <c r="FJ11" s="1346"/>
      <c r="FK11" s="1346"/>
      <c r="FL11" s="1346"/>
      <c r="FM11" s="1346"/>
      <c r="FN11" s="218"/>
      <c r="FO11" s="396"/>
      <c r="FP11" s="396"/>
      <c r="FQ11" s="396"/>
      <c r="FR11" s="396"/>
      <c r="FS11" s="396"/>
      <c r="FT11" s="1291"/>
      <c r="FU11" s="1347"/>
      <c r="FV11" s="1347"/>
      <c r="FW11" s="1347"/>
      <c r="FX11" s="1347"/>
      <c r="FY11" s="1347"/>
      <c r="FZ11" s="1347"/>
      <c r="GA11" s="1347"/>
      <c r="GB11" s="1347"/>
      <c r="GC11" s="1347"/>
      <c r="GD11" s="1347"/>
      <c r="GE11" s="1347"/>
    </row>
    <row r="12" spans="1:187" ht="16.5" thickBot="1" x14ac:dyDescent="0.3">
      <c r="A12" s="1645">
        <v>6</v>
      </c>
      <c r="B12" s="10" t="s">
        <v>2092</v>
      </c>
      <c r="C12" s="1152" t="s">
        <v>1449</v>
      </c>
      <c r="D12" s="1400"/>
      <c r="E12" s="1626"/>
      <c r="F12" s="1346"/>
      <c r="G12" s="1346"/>
      <c r="H12" s="1346"/>
      <c r="I12" s="1346"/>
      <c r="J12" s="1346"/>
      <c r="K12" s="1346"/>
      <c r="L12" s="1346"/>
      <c r="M12" s="1346"/>
      <c r="N12" s="1346"/>
      <c r="O12" s="1346"/>
      <c r="P12" s="1346"/>
      <c r="Q12" s="1346"/>
      <c r="R12" s="1346"/>
      <c r="S12" s="1346"/>
      <c r="T12" s="1346"/>
      <c r="U12" s="1346"/>
      <c r="V12" s="1346"/>
      <c r="W12" s="1346"/>
      <c r="X12" s="1393"/>
      <c r="Y12" s="1346"/>
      <c r="Z12" s="1346"/>
      <c r="AA12" s="1346"/>
      <c r="AB12" s="1346"/>
      <c r="AC12" s="1346"/>
      <c r="AD12" s="1400">
        <v>1</v>
      </c>
      <c r="AE12" s="1346"/>
      <c r="AF12" s="1346"/>
      <c r="AG12" s="1346"/>
      <c r="AH12" s="1346"/>
      <c r="AI12" s="1346"/>
      <c r="AJ12" s="1392"/>
      <c r="AK12" s="1392"/>
      <c r="AL12" s="1392"/>
      <c r="AM12" s="1393"/>
      <c r="AN12" s="1391"/>
      <c r="AO12" s="1346"/>
      <c r="AP12" s="1346"/>
      <c r="AQ12" s="1346"/>
      <c r="AR12" s="1346"/>
      <c r="AS12" s="1346"/>
      <c r="AT12" s="1346"/>
      <c r="AU12" s="1392"/>
      <c r="AV12" s="1392"/>
      <c r="AW12" s="1504"/>
      <c r="AX12" s="1392"/>
      <c r="AY12" s="1392"/>
      <c r="AZ12" s="1393"/>
      <c r="BA12" s="1346"/>
      <c r="BB12" s="1389"/>
      <c r="BC12" s="1346"/>
      <c r="BD12" s="1346"/>
      <c r="BE12" s="1346"/>
      <c r="BF12" s="1346"/>
      <c r="BG12" s="1504"/>
      <c r="BH12" s="1346"/>
      <c r="BI12" s="1393"/>
      <c r="BJ12" s="1346"/>
      <c r="BK12" s="1346"/>
      <c r="BL12" s="1346"/>
      <c r="BM12" s="1346"/>
      <c r="BN12" s="1346"/>
      <c r="BO12" s="1346"/>
      <c r="BP12" s="1346"/>
      <c r="BQ12" s="1346"/>
      <c r="BR12" s="1346"/>
      <c r="BS12" s="1346"/>
      <c r="BT12" s="1346"/>
      <c r="BU12" s="1346"/>
      <c r="BV12" s="1504"/>
      <c r="BW12" s="1389"/>
      <c r="BX12" s="1346"/>
      <c r="BY12" s="1346"/>
      <c r="BZ12" s="1346"/>
      <c r="CA12" s="1346"/>
      <c r="CB12" s="1346"/>
      <c r="CC12" s="1346"/>
      <c r="CD12" s="1346"/>
      <c r="CE12" s="1346"/>
      <c r="CF12" s="1346"/>
      <c r="CG12" s="1391"/>
      <c r="CH12" s="1346"/>
      <c r="CI12" s="1346"/>
      <c r="CJ12" s="1346"/>
      <c r="CK12" s="1346"/>
      <c r="CL12" s="1346"/>
      <c r="CM12" s="1346"/>
      <c r="CN12" s="1346"/>
      <c r="CO12" s="1346"/>
      <c r="CP12" s="1346"/>
      <c r="CQ12" s="1346"/>
      <c r="CR12" s="1346"/>
      <c r="CS12" s="1391"/>
      <c r="CT12" s="1346"/>
      <c r="CU12" s="1346"/>
      <c r="CV12" s="1392"/>
      <c r="CW12" s="1346"/>
      <c r="CX12" s="1346"/>
      <c r="CY12" s="1346"/>
      <c r="CZ12" s="1504"/>
      <c r="DA12" s="1346"/>
      <c r="DB12" s="1346"/>
      <c r="DC12" s="1346"/>
      <c r="DD12" s="1346"/>
      <c r="DE12" s="1346"/>
      <c r="DF12" s="1393"/>
      <c r="DG12" s="1391"/>
      <c r="DH12" s="1346"/>
      <c r="DI12" s="1346"/>
      <c r="DJ12" s="1346"/>
      <c r="DK12" s="1346"/>
      <c r="DL12" s="1346"/>
      <c r="DM12" s="1346"/>
      <c r="DN12" s="1346"/>
      <c r="DO12" s="1346"/>
      <c r="DP12" s="1346"/>
      <c r="DQ12" s="1392"/>
      <c r="DR12" s="1392"/>
      <c r="DS12" s="1392"/>
      <c r="DT12" s="1392"/>
      <c r="DU12" s="1392"/>
      <c r="DV12" s="1392"/>
      <c r="DW12" s="1392"/>
      <c r="DX12" s="1392"/>
      <c r="DY12" s="1392"/>
      <c r="DZ12" s="1393"/>
      <c r="EA12" s="1391"/>
      <c r="EB12" s="1346"/>
      <c r="EC12" s="1346"/>
      <c r="ED12" s="1346"/>
      <c r="EE12" s="1346"/>
      <c r="EF12" s="1346"/>
      <c r="EG12" s="1346"/>
      <c r="EH12" s="1346"/>
      <c r="EI12" s="1346"/>
      <c r="EJ12" s="1346">
        <v>1</v>
      </c>
      <c r="EK12" s="1346"/>
      <c r="EL12" s="1392"/>
      <c r="EM12" s="1392"/>
      <c r="EN12" s="1391"/>
      <c r="EO12" s="1389"/>
      <c r="EP12" s="1346"/>
      <c r="EQ12" s="1346"/>
      <c r="ER12" s="1346"/>
      <c r="ES12" s="1504"/>
      <c r="ET12" s="1346"/>
      <c r="EU12" s="1346"/>
      <c r="EV12" s="1346"/>
      <c r="EW12" s="1504"/>
      <c r="EX12" s="1392"/>
      <c r="EY12" s="1346"/>
      <c r="EZ12" s="1346"/>
      <c r="FA12" s="1346"/>
      <c r="FB12" s="1346"/>
      <c r="FC12" s="1346"/>
      <c r="FD12" s="1346"/>
      <c r="FE12" s="1393"/>
      <c r="FF12" s="1679"/>
      <c r="FG12" s="1391"/>
      <c r="FH12" s="1346"/>
      <c r="FI12" s="1346"/>
      <c r="FJ12" s="1346"/>
      <c r="FK12" s="1346"/>
      <c r="FL12" s="1346"/>
      <c r="FM12" s="1346"/>
      <c r="FN12" s="218">
        <f t="shared" si="12"/>
        <v>0</v>
      </c>
      <c r="FO12" s="396">
        <f t="shared" si="13"/>
        <v>0</v>
      </c>
      <c r="FP12" s="396">
        <f t="shared" si="14"/>
        <v>1</v>
      </c>
      <c r="FQ12" s="396">
        <f t="shared" si="15"/>
        <v>1</v>
      </c>
      <c r="FR12" s="396"/>
      <c r="FS12" s="396">
        <f t="shared" si="16"/>
        <v>0</v>
      </c>
      <c r="FT12" s="1291">
        <f t="shared" si="17"/>
        <v>1</v>
      </c>
      <c r="FU12" s="1347" t="str">
        <f t="shared" si="1"/>
        <v/>
      </c>
      <c r="FV12" s="1347">
        <f t="shared" si="2"/>
        <v>1</v>
      </c>
      <c r="FW12" s="1347" t="str">
        <f t="shared" si="3"/>
        <v/>
      </c>
      <c r="FX12" s="1347" t="str">
        <f t="shared" si="4"/>
        <v/>
      </c>
      <c r="FY12" s="1347" t="str">
        <f t="shared" si="5"/>
        <v/>
      </c>
      <c r="FZ12" s="1347" t="str">
        <f t="shared" si="6"/>
        <v/>
      </c>
      <c r="GA12" s="1347" t="str">
        <f t="shared" si="7"/>
        <v/>
      </c>
      <c r="GB12" s="1347" t="str">
        <f t="shared" si="8"/>
        <v/>
      </c>
      <c r="GC12" s="1347" t="str">
        <f t="shared" si="9"/>
        <v/>
      </c>
      <c r="GD12" s="1347" t="str">
        <f t="shared" si="10"/>
        <v/>
      </c>
      <c r="GE12" s="1347" t="str">
        <f t="shared" si="11"/>
        <v/>
      </c>
    </row>
    <row r="13" spans="1:187" ht="16.5" thickBot="1" x14ac:dyDescent="0.3">
      <c r="A13" s="1645">
        <v>7</v>
      </c>
      <c r="B13" s="10" t="s">
        <v>2093</v>
      </c>
      <c r="C13" s="1152" t="s">
        <v>420</v>
      </c>
      <c r="D13" s="1400"/>
      <c r="E13" s="1626"/>
      <c r="F13" s="1346"/>
      <c r="G13" s="1346">
        <v>1</v>
      </c>
      <c r="H13" s="1390">
        <v>1</v>
      </c>
      <c r="I13" s="1346"/>
      <c r="J13" s="1346"/>
      <c r="K13" s="1346"/>
      <c r="L13" s="1346"/>
      <c r="M13" s="1346"/>
      <c r="N13" s="1346"/>
      <c r="O13" s="1346"/>
      <c r="P13" s="1346"/>
      <c r="Q13" s="1346"/>
      <c r="R13" s="1346"/>
      <c r="S13" s="1346"/>
      <c r="T13" s="1346"/>
      <c r="U13" s="1346"/>
      <c r="V13" s="1410">
        <v>1</v>
      </c>
      <c r="W13" s="1346"/>
      <c r="X13" s="1393"/>
      <c r="Y13" s="1346">
        <v>1</v>
      </c>
      <c r="Z13" s="1346"/>
      <c r="AA13" s="1346"/>
      <c r="AB13" s="1346"/>
      <c r="AC13" s="1346"/>
      <c r="AD13" s="1400">
        <v>1</v>
      </c>
      <c r="AE13" s="1346"/>
      <c r="AF13" s="1390">
        <v>1</v>
      </c>
      <c r="AG13" s="1346"/>
      <c r="AH13" s="1346"/>
      <c r="AI13" s="1346">
        <v>1</v>
      </c>
      <c r="AJ13" s="1392"/>
      <c r="AK13" s="1392"/>
      <c r="AL13" s="1392"/>
      <c r="AM13" s="1393"/>
      <c r="AN13" s="1391"/>
      <c r="AO13" s="1346"/>
      <c r="AP13" s="1346"/>
      <c r="AQ13" s="1346"/>
      <c r="AR13" s="1390">
        <v>1</v>
      </c>
      <c r="AS13" s="1346"/>
      <c r="AT13" s="1346"/>
      <c r="AU13" s="1390">
        <v>1</v>
      </c>
      <c r="AV13" s="1392"/>
      <c r="AW13" s="1504"/>
      <c r="AX13" s="1392"/>
      <c r="AY13" s="1392">
        <v>1</v>
      </c>
      <c r="AZ13" s="1393"/>
      <c r="BA13" s="1346"/>
      <c r="BB13" s="1389"/>
      <c r="BC13" s="1346"/>
      <c r="BD13" s="1346"/>
      <c r="BE13" s="1390">
        <v>1</v>
      </c>
      <c r="BF13" s="1346">
        <v>1</v>
      </c>
      <c r="BG13" s="1504">
        <v>1</v>
      </c>
      <c r="BH13" s="1346"/>
      <c r="BI13" s="1393"/>
      <c r="BJ13" s="1346"/>
      <c r="BK13" s="1346"/>
      <c r="BL13" s="1346"/>
      <c r="BM13" s="1346"/>
      <c r="BN13" s="1346"/>
      <c r="BO13" s="1346"/>
      <c r="BP13" s="1346">
        <v>1</v>
      </c>
      <c r="BQ13" s="1346">
        <v>1</v>
      </c>
      <c r="BR13" s="1346">
        <v>1</v>
      </c>
      <c r="BS13" s="1346">
        <v>1</v>
      </c>
      <c r="BT13" s="1346">
        <v>1</v>
      </c>
      <c r="BU13" s="1346"/>
      <c r="BV13" s="1504">
        <v>1</v>
      </c>
      <c r="BW13" s="1389"/>
      <c r="BX13" s="1346"/>
      <c r="BY13" s="1346"/>
      <c r="BZ13" s="1346"/>
      <c r="CA13" s="1346"/>
      <c r="CB13" s="1346"/>
      <c r="CC13" s="1346"/>
      <c r="CD13" s="1346"/>
      <c r="CE13" s="1346"/>
      <c r="CF13" s="1346"/>
      <c r="CG13" s="1391"/>
      <c r="CH13" s="1346"/>
      <c r="CI13" s="1346"/>
      <c r="CJ13" s="1346"/>
      <c r="CK13" s="1346"/>
      <c r="CL13" s="1346"/>
      <c r="CM13" s="1346"/>
      <c r="CN13" s="1346"/>
      <c r="CO13" s="1346"/>
      <c r="CP13" s="1346"/>
      <c r="CQ13" s="1346"/>
      <c r="CR13" s="1346"/>
      <c r="CS13" s="1391"/>
      <c r="CT13" s="1346">
        <v>1</v>
      </c>
      <c r="CU13" s="1346"/>
      <c r="CV13" s="1392"/>
      <c r="CW13" s="1346"/>
      <c r="CX13" s="1346"/>
      <c r="CY13" s="1346"/>
      <c r="CZ13" s="1504"/>
      <c r="DA13" s="1346"/>
      <c r="DB13" s="1346"/>
      <c r="DC13" s="1346"/>
      <c r="DD13" s="1410">
        <v>1</v>
      </c>
      <c r="DE13" s="1346"/>
      <c r="DF13" s="1393"/>
      <c r="DG13" s="1391"/>
      <c r="DH13" s="1346">
        <v>1</v>
      </c>
      <c r="DI13" s="1346"/>
      <c r="DJ13" s="1346"/>
      <c r="DK13" s="1346"/>
      <c r="DL13" s="1346"/>
      <c r="DM13" s="1346"/>
      <c r="DN13" s="1346"/>
      <c r="DO13" s="1346"/>
      <c r="DP13" s="1346"/>
      <c r="DQ13" s="1392"/>
      <c r="DR13" s="1392"/>
      <c r="DS13" s="1392"/>
      <c r="DT13" s="1392">
        <v>1</v>
      </c>
      <c r="DU13" s="1346"/>
      <c r="DV13" s="1346"/>
      <c r="DW13" s="1346"/>
      <c r="DX13" s="1346"/>
      <c r="DY13" s="1346"/>
      <c r="DZ13" s="1393"/>
      <c r="EA13" s="1391"/>
      <c r="EB13" s="1346"/>
      <c r="EC13" s="1346"/>
      <c r="ED13" s="1346"/>
      <c r="EE13" s="1346"/>
      <c r="EF13" s="1346"/>
      <c r="EG13" s="1346"/>
      <c r="EH13" s="1346"/>
      <c r="EI13" s="1346"/>
      <c r="EJ13" s="1346"/>
      <c r="EK13" s="1346"/>
      <c r="EL13" s="1410">
        <v>1</v>
      </c>
      <c r="EM13" s="1392"/>
      <c r="EN13" s="1391"/>
      <c r="EO13" s="1389"/>
      <c r="EP13" s="1346"/>
      <c r="EQ13" s="1346"/>
      <c r="ER13" s="1346">
        <v>1</v>
      </c>
      <c r="ES13" s="1504">
        <v>1</v>
      </c>
      <c r="ET13" s="1346"/>
      <c r="EU13" s="1390">
        <v>1</v>
      </c>
      <c r="EV13" s="1346"/>
      <c r="EW13" s="1504"/>
      <c r="EX13" s="1392"/>
      <c r="EY13" s="1397">
        <v>1</v>
      </c>
      <c r="EZ13" s="1346"/>
      <c r="FA13" s="1346"/>
      <c r="FB13" s="1346"/>
      <c r="FC13" s="1346"/>
      <c r="FD13" s="1346"/>
      <c r="FE13" s="1393"/>
      <c r="FF13" s="1679"/>
      <c r="FG13" s="1391"/>
      <c r="FH13" s="1346"/>
      <c r="FI13" s="1346"/>
      <c r="FJ13" s="1346"/>
      <c r="FK13" s="1346"/>
      <c r="FL13" s="1346"/>
      <c r="FM13" s="1346"/>
      <c r="FN13" s="218">
        <f t="shared" si="12"/>
        <v>1</v>
      </c>
      <c r="FO13" s="396">
        <f t="shared" si="13"/>
        <v>16</v>
      </c>
      <c r="FP13" s="396">
        <f t="shared" si="14"/>
        <v>2</v>
      </c>
      <c r="FQ13" s="396">
        <f t="shared" si="15"/>
        <v>4</v>
      </c>
      <c r="FR13" s="396"/>
      <c r="FS13" s="396">
        <f t="shared" si="16"/>
        <v>5</v>
      </c>
      <c r="FT13" s="1291">
        <f t="shared" si="17"/>
        <v>24</v>
      </c>
      <c r="FU13" s="1347" t="str">
        <f t="shared" si="1"/>
        <v/>
      </c>
      <c r="FV13" s="1347" t="str">
        <f t="shared" si="2"/>
        <v/>
      </c>
      <c r="FW13" s="1347" t="str">
        <f t="shared" si="3"/>
        <v/>
      </c>
      <c r="FX13" s="1347" t="str">
        <f t="shared" si="4"/>
        <v/>
      </c>
      <c r="FY13" s="1347">
        <f t="shared" si="5"/>
        <v>1</v>
      </c>
      <c r="FZ13" s="1347" t="str">
        <f t="shared" si="6"/>
        <v/>
      </c>
      <c r="GA13" s="1347" t="str">
        <f t="shared" si="7"/>
        <v/>
      </c>
      <c r="GB13" s="1347" t="str">
        <f t="shared" si="8"/>
        <v/>
      </c>
      <c r="GC13" s="1347" t="str">
        <f t="shared" si="9"/>
        <v/>
      </c>
      <c r="GD13" s="1347" t="str">
        <f t="shared" si="10"/>
        <v/>
      </c>
      <c r="GE13" s="1347" t="str">
        <f t="shared" si="11"/>
        <v/>
      </c>
    </row>
    <row r="14" spans="1:187" ht="16.5" thickBot="1" x14ac:dyDescent="0.3">
      <c r="A14" s="1645">
        <v>8</v>
      </c>
      <c r="B14" s="10" t="s">
        <v>2094</v>
      </c>
      <c r="C14" s="1152" t="s">
        <v>1937</v>
      </c>
      <c r="D14" s="1400"/>
      <c r="E14" s="1626"/>
      <c r="F14" s="1346"/>
      <c r="G14" s="1346">
        <v>1</v>
      </c>
      <c r="H14" s="1346"/>
      <c r="I14" s="1346"/>
      <c r="J14" s="1346"/>
      <c r="K14" s="1346"/>
      <c r="L14" s="1346"/>
      <c r="M14" s="1346"/>
      <c r="N14" s="1346"/>
      <c r="O14" s="1346"/>
      <c r="P14" s="1346"/>
      <c r="Q14" s="1346"/>
      <c r="R14" s="1346"/>
      <c r="S14" s="1346"/>
      <c r="T14" s="1346"/>
      <c r="U14" s="1346"/>
      <c r="V14" s="1346"/>
      <c r="W14" s="1346"/>
      <c r="X14" s="1393"/>
      <c r="Y14" s="1346"/>
      <c r="Z14" s="1346"/>
      <c r="AA14" s="1346"/>
      <c r="AB14" s="1346"/>
      <c r="AC14" s="1346"/>
      <c r="AD14" s="1400">
        <v>1</v>
      </c>
      <c r="AE14" s="1346"/>
      <c r="AF14" s="1346"/>
      <c r="AG14" s="1346"/>
      <c r="AH14" s="1346"/>
      <c r="AI14" s="1346"/>
      <c r="AJ14" s="1392"/>
      <c r="AK14" s="1392"/>
      <c r="AL14" s="1392"/>
      <c r="AM14" s="1393"/>
      <c r="AN14" s="1391"/>
      <c r="AO14" s="1346"/>
      <c r="AP14" s="1346"/>
      <c r="AQ14" s="1346"/>
      <c r="AR14" s="1346"/>
      <c r="AS14" s="1346"/>
      <c r="AT14" s="1346"/>
      <c r="AU14" s="1392"/>
      <c r="AV14" s="1392"/>
      <c r="AW14" s="1504"/>
      <c r="AX14" s="1392"/>
      <c r="AY14" s="1392"/>
      <c r="AZ14" s="1393"/>
      <c r="BA14" s="1346"/>
      <c r="BB14" s="1389"/>
      <c r="BC14" s="1346"/>
      <c r="BD14" s="1346"/>
      <c r="BE14" s="1346"/>
      <c r="BF14" s="1346">
        <v>1</v>
      </c>
      <c r="BG14" s="1504">
        <v>1</v>
      </c>
      <c r="BH14" s="1346"/>
      <c r="BI14" s="1393"/>
      <c r="BJ14" s="1346"/>
      <c r="BK14" s="1346"/>
      <c r="BL14" s="1346"/>
      <c r="BM14" s="1346">
        <v>1</v>
      </c>
      <c r="BN14" s="1346"/>
      <c r="BO14" s="1346"/>
      <c r="BP14" s="1346"/>
      <c r="BQ14" s="1346"/>
      <c r="BR14" s="1346"/>
      <c r="BS14" s="1346"/>
      <c r="BT14" s="1346"/>
      <c r="BU14" s="1346">
        <v>1</v>
      </c>
      <c r="BV14" s="1504">
        <v>1</v>
      </c>
      <c r="BW14" s="1389"/>
      <c r="BX14" s="1346"/>
      <c r="BY14" s="1346"/>
      <c r="BZ14" s="1346"/>
      <c r="CA14" s="1346"/>
      <c r="CB14" s="1346"/>
      <c r="CC14" s="1346"/>
      <c r="CD14" s="1346"/>
      <c r="CE14" s="1346"/>
      <c r="CF14" s="1346"/>
      <c r="CG14" s="1391">
        <v>1</v>
      </c>
      <c r="CH14" s="1346"/>
      <c r="CI14" s="1346"/>
      <c r="CJ14" s="1346"/>
      <c r="CK14" s="1346"/>
      <c r="CL14" s="1346"/>
      <c r="CM14" s="1346">
        <v>1</v>
      </c>
      <c r="CN14" s="1346"/>
      <c r="CO14" s="1346"/>
      <c r="CP14" s="1346"/>
      <c r="CQ14" s="1346"/>
      <c r="CR14" s="1346"/>
      <c r="CS14" s="1391">
        <v>1</v>
      </c>
      <c r="CT14" s="1346"/>
      <c r="CU14" s="1346"/>
      <c r="CV14" s="1392"/>
      <c r="CW14" s="1346"/>
      <c r="CX14" s="1346"/>
      <c r="CY14" s="1346"/>
      <c r="CZ14" s="1504"/>
      <c r="DA14" s="1346"/>
      <c r="DB14" s="1346"/>
      <c r="DC14" s="1346">
        <v>1</v>
      </c>
      <c r="DD14" s="1346"/>
      <c r="DE14" s="1346"/>
      <c r="DF14" s="1393">
        <v>1</v>
      </c>
      <c r="DG14" s="1391"/>
      <c r="DH14" s="1346"/>
      <c r="DI14" s="1346"/>
      <c r="DJ14" s="1346"/>
      <c r="DK14" s="1346"/>
      <c r="DL14" s="1346"/>
      <c r="DM14" s="1346">
        <v>1</v>
      </c>
      <c r="DN14" s="1346"/>
      <c r="DO14" s="1346"/>
      <c r="DP14" s="1346">
        <v>1</v>
      </c>
      <c r="DQ14" s="1392"/>
      <c r="DR14" s="1392"/>
      <c r="DS14" s="1392"/>
      <c r="DT14" s="1392"/>
      <c r="DU14" s="1392"/>
      <c r="DV14" s="1392"/>
      <c r="DW14" s="1392"/>
      <c r="DX14" s="1392"/>
      <c r="DY14" s="1392"/>
      <c r="DZ14" s="1393"/>
      <c r="EA14" s="1391"/>
      <c r="EB14" s="1346"/>
      <c r="EC14" s="1346"/>
      <c r="ED14" s="1346"/>
      <c r="EE14" s="1346"/>
      <c r="EF14" s="1346"/>
      <c r="EG14" s="1346"/>
      <c r="EH14" s="1346">
        <v>1</v>
      </c>
      <c r="EI14" s="1346"/>
      <c r="EJ14" s="1346"/>
      <c r="EK14" s="1346">
        <v>1</v>
      </c>
      <c r="EL14" s="1346"/>
      <c r="EM14" s="1346"/>
      <c r="EN14" s="1391"/>
      <c r="EO14" s="1389"/>
      <c r="EP14" s="1346"/>
      <c r="EQ14" s="1346"/>
      <c r="ER14" s="1346"/>
      <c r="ES14" s="1504">
        <v>1</v>
      </c>
      <c r="ET14" s="1346">
        <v>1</v>
      </c>
      <c r="EU14" s="1346"/>
      <c r="EV14" s="1346"/>
      <c r="EW14" s="1504"/>
      <c r="EX14" s="1392">
        <v>1</v>
      </c>
      <c r="EY14" s="1346"/>
      <c r="EZ14" s="1346"/>
      <c r="FA14" s="1346"/>
      <c r="FB14" s="1346"/>
      <c r="FC14" s="1346"/>
      <c r="FD14" s="1346"/>
      <c r="FE14" s="1393">
        <v>1</v>
      </c>
      <c r="FF14" s="1679"/>
      <c r="FG14" s="1391"/>
      <c r="FH14" s="1346"/>
      <c r="FI14" s="1346"/>
      <c r="FJ14" s="1346"/>
      <c r="FK14" s="1346"/>
      <c r="FL14" s="1346"/>
      <c r="FM14" s="1346"/>
      <c r="FN14" s="218">
        <f t="shared" si="12"/>
        <v>15</v>
      </c>
      <c r="FO14" s="396">
        <f t="shared" si="13"/>
        <v>0</v>
      </c>
      <c r="FP14" s="396">
        <f t="shared" si="14"/>
        <v>1</v>
      </c>
      <c r="FQ14" s="396">
        <f t="shared" si="15"/>
        <v>4</v>
      </c>
      <c r="FR14" s="396"/>
      <c r="FS14" s="396">
        <f t="shared" si="16"/>
        <v>0</v>
      </c>
      <c r="FT14" s="1291">
        <f t="shared" si="17"/>
        <v>16</v>
      </c>
      <c r="FU14" s="1347" t="str">
        <f t="shared" si="1"/>
        <v/>
      </c>
      <c r="FV14" s="1347" t="str">
        <f t="shared" si="2"/>
        <v/>
      </c>
      <c r="FW14" s="1347" t="str">
        <f t="shared" si="3"/>
        <v/>
      </c>
      <c r="FX14" s="1347">
        <f t="shared" si="4"/>
        <v>1</v>
      </c>
      <c r="FY14" s="1347" t="str">
        <f t="shared" si="5"/>
        <v/>
      </c>
      <c r="FZ14" s="1347" t="str">
        <f t="shared" si="6"/>
        <v/>
      </c>
      <c r="GA14" s="1347" t="str">
        <f t="shared" si="7"/>
        <v/>
      </c>
      <c r="GB14" s="1347" t="str">
        <f t="shared" si="8"/>
        <v/>
      </c>
      <c r="GC14" s="1347" t="str">
        <f t="shared" si="9"/>
        <v/>
      </c>
      <c r="GD14" s="1347" t="str">
        <f t="shared" si="10"/>
        <v/>
      </c>
      <c r="GE14" s="1347" t="str">
        <f t="shared" si="11"/>
        <v/>
      </c>
    </row>
    <row r="15" spans="1:187" ht="16.5" thickBot="1" x14ac:dyDescent="0.3">
      <c r="A15" s="1645"/>
      <c r="B15" s="1646"/>
      <c r="C15" s="1373" t="s">
        <v>1792</v>
      </c>
      <c r="D15" s="1400"/>
      <c r="E15" s="1626"/>
      <c r="F15" s="1346"/>
      <c r="G15" s="1346"/>
      <c r="H15" s="1346"/>
      <c r="I15" s="1346"/>
      <c r="J15" s="1346"/>
      <c r="K15" s="1346"/>
      <c r="L15" s="1346"/>
      <c r="M15" s="1346"/>
      <c r="N15" s="1346"/>
      <c r="O15" s="1346"/>
      <c r="P15" s="1346"/>
      <c r="Q15" s="1346"/>
      <c r="R15" s="1346"/>
      <c r="S15" s="1346"/>
      <c r="T15" s="1346"/>
      <c r="U15" s="1346"/>
      <c r="V15" s="1346"/>
      <c r="W15" s="1346"/>
      <c r="X15" s="1393"/>
      <c r="Y15" s="1346"/>
      <c r="Z15" s="1346"/>
      <c r="AA15" s="1346"/>
      <c r="AB15" s="1346"/>
      <c r="AC15" s="1346"/>
      <c r="AD15" s="1400"/>
      <c r="AE15" s="1346"/>
      <c r="AF15" s="1346"/>
      <c r="AG15" s="1346"/>
      <c r="AH15" s="1346"/>
      <c r="AI15" s="1346"/>
      <c r="AJ15" s="1392"/>
      <c r="AK15" s="1392"/>
      <c r="AL15" s="1392"/>
      <c r="AM15" s="1393"/>
      <c r="AN15" s="1391"/>
      <c r="AO15" s="1346"/>
      <c r="AP15" s="1346"/>
      <c r="AQ15" s="1346"/>
      <c r="AR15" s="1346"/>
      <c r="AS15" s="1346"/>
      <c r="AT15" s="1346"/>
      <c r="AU15" s="1392"/>
      <c r="AV15" s="1392"/>
      <c r="AW15" s="1504"/>
      <c r="AX15" s="1392"/>
      <c r="AY15" s="1392"/>
      <c r="AZ15" s="1393"/>
      <c r="BA15" s="1346"/>
      <c r="BB15" s="1389"/>
      <c r="BC15" s="1346"/>
      <c r="BD15" s="1346"/>
      <c r="BE15" s="1346"/>
      <c r="BF15" s="1346"/>
      <c r="BG15" s="1504"/>
      <c r="BH15" s="1346"/>
      <c r="BI15" s="1393"/>
      <c r="BJ15" s="1346"/>
      <c r="BK15" s="1346"/>
      <c r="BL15" s="1346"/>
      <c r="BM15" s="1346"/>
      <c r="BN15" s="1346"/>
      <c r="BO15" s="1346"/>
      <c r="BP15" s="1346"/>
      <c r="BQ15" s="1346"/>
      <c r="BR15" s="1346"/>
      <c r="BS15" s="1346"/>
      <c r="BT15" s="1346"/>
      <c r="BU15" s="1346"/>
      <c r="BV15" s="1504"/>
      <c r="BW15" s="1389"/>
      <c r="BX15" s="1346"/>
      <c r="BY15" s="1346"/>
      <c r="BZ15" s="1346"/>
      <c r="CA15" s="1346"/>
      <c r="CB15" s="1346"/>
      <c r="CC15" s="1346"/>
      <c r="CD15" s="1346"/>
      <c r="CE15" s="1346"/>
      <c r="CF15" s="1346"/>
      <c r="CG15" s="1391"/>
      <c r="CH15" s="1346"/>
      <c r="CI15" s="1346"/>
      <c r="CJ15" s="1346"/>
      <c r="CK15" s="1346"/>
      <c r="CL15" s="1346"/>
      <c r="CM15" s="1346"/>
      <c r="CN15" s="1346"/>
      <c r="CO15" s="1346"/>
      <c r="CP15" s="1346"/>
      <c r="CQ15" s="1346"/>
      <c r="CR15" s="1346"/>
      <c r="CS15" s="1391"/>
      <c r="CT15" s="1346"/>
      <c r="CU15" s="1346"/>
      <c r="CV15" s="1392"/>
      <c r="CW15" s="1346"/>
      <c r="CX15" s="1346"/>
      <c r="CY15" s="1346"/>
      <c r="CZ15" s="1504"/>
      <c r="DA15" s="1346"/>
      <c r="DB15" s="1346"/>
      <c r="DC15" s="1346"/>
      <c r="DD15" s="1346"/>
      <c r="DE15" s="1346"/>
      <c r="DF15" s="1393"/>
      <c r="DG15" s="1391"/>
      <c r="DH15" s="1346"/>
      <c r="DI15" s="1346"/>
      <c r="DJ15" s="1346"/>
      <c r="DK15" s="1346"/>
      <c r="DL15" s="1346"/>
      <c r="DM15" s="1346"/>
      <c r="DN15" s="1346"/>
      <c r="DO15" s="1346"/>
      <c r="DP15" s="1346"/>
      <c r="DQ15" s="1392"/>
      <c r="DR15" s="1392"/>
      <c r="DS15" s="1392"/>
      <c r="DT15" s="1392"/>
      <c r="DU15" s="1392"/>
      <c r="DV15" s="1392"/>
      <c r="DW15" s="1392"/>
      <c r="DX15" s="1392"/>
      <c r="DY15" s="1392"/>
      <c r="DZ15" s="1393"/>
      <c r="EA15" s="1391"/>
      <c r="EB15" s="1346"/>
      <c r="EC15" s="1346"/>
      <c r="ED15" s="1346"/>
      <c r="EE15" s="1346"/>
      <c r="EF15" s="1346"/>
      <c r="EG15" s="1346"/>
      <c r="EH15" s="1346"/>
      <c r="EI15" s="1346"/>
      <c r="EJ15" s="1346"/>
      <c r="EK15" s="1346"/>
      <c r="EL15" s="1346"/>
      <c r="EM15" s="1346"/>
      <c r="EN15" s="1391"/>
      <c r="EO15" s="1389"/>
      <c r="EP15" s="1346"/>
      <c r="EQ15" s="1346"/>
      <c r="ER15" s="1346"/>
      <c r="ES15" s="1504"/>
      <c r="ET15" s="1346"/>
      <c r="EU15" s="1346"/>
      <c r="EV15" s="1346"/>
      <c r="EW15" s="1504"/>
      <c r="EX15" s="1392"/>
      <c r="EY15" s="1346"/>
      <c r="EZ15" s="1346"/>
      <c r="FA15" s="1346"/>
      <c r="FB15" s="1346"/>
      <c r="FC15" s="1346"/>
      <c r="FD15" s="1346"/>
      <c r="FE15" s="1393"/>
      <c r="FF15" s="1679"/>
      <c r="FG15" s="1391"/>
      <c r="FH15" s="1346"/>
      <c r="FI15" s="1346"/>
      <c r="FJ15" s="1346"/>
      <c r="FK15" s="1346"/>
      <c r="FL15" s="1346"/>
      <c r="FM15" s="1346"/>
      <c r="FN15" s="218"/>
      <c r="FO15" s="396"/>
      <c r="FP15" s="396"/>
      <c r="FQ15" s="396"/>
      <c r="FR15" s="396"/>
      <c r="FS15" s="396"/>
      <c r="FT15" s="1291"/>
      <c r="FU15" s="1347"/>
      <c r="FV15" s="1347"/>
      <c r="FW15" s="1347"/>
      <c r="FX15" s="1347"/>
      <c r="FY15" s="1347"/>
      <c r="FZ15" s="1347"/>
      <c r="GA15" s="1347"/>
      <c r="GB15" s="1347"/>
      <c r="GC15" s="1347"/>
      <c r="GD15" s="1347"/>
      <c r="GE15" s="1347"/>
    </row>
    <row r="16" spans="1:187" ht="16.5" thickBot="1" x14ac:dyDescent="0.3">
      <c r="A16" s="1645">
        <v>9</v>
      </c>
      <c r="B16" s="10" t="s">
        <v>2095</v>
      </c>
      <c r="C16" s="1152" t="s">
        <v>1604</v>
      </c>
      <c r="D16" s="1400"/>
      <c r="E16" s="1626"/>
      <c r="F16" s="1346"/>
      <c r="G16" s="1346">
        <v>1</v>
      </c>
      <c r="H16" s="1346"/>
      <c r="I16" s="1346"/>
      <c r="J16" s="1346">
        <v>1</v>
      </c>
      <c r="K16" s="1346"/>
      <c r="L16" s="1346"/>
      <c r="M16" s="1346"/>
      <c r="N16" s="1346"/>
      <c r="O16" s="1346"/>
      <c r="P16" s="1346"/>
      <c r="Q16" s="1346"/>
      <c r="R16" s="1346"/>
      <c r="S16" s="1346"/>
      <c r="T16" s="1346"/>
      <c r="U16" s="1346">
        <v>1</v>
      </c>
      <c r="V16" s="1346"/>
      <c r="W16" s="1346"/>
      <c r="X16" s="1393">
        <v>1</v>
      </c>
      <c r="Y16" s="1346"/>
      <c r="Z16" s="1346"/>
      <c r="AA16" s="1346">
        <v>1</v>
      </c>
      <c r="AB16" s="1346"/>
      <c r="AC16" s="1346"/>
      <c r="AD16" s="1400">
        <v>1</v>
      </c>
      <c r="AE16" s="1346">
        <v>1</v>
      </c>
      <c r="AF16" s="1346"/>
      <c r="AG16" s="1346"/>
      <c r="AH16" s="1346"/>
      <c r="AI16" s="1346"/>
      <c r="AJ16" s="1392"/>
      <c r="AK16" s="1392">
        <v>1</v>
      </c>
      <c r="AL16" s="1392"/>
      <c r="AM16" s="1393">
        <v>1</v>
      </c>
      <c r="AN16" s="1391">
        <v>1</v>
      </c>
      <c r="AO16" s="1346"/>
      <c r="AP16" s="1346"/>
      <c r="AQ16" s="1346"/>
      <c r="AR16" s="1346"/>
      <c r="AS16" s="1346"/>
      <c r="AT16" s="1346"/>
      <c r="AU16" s="1392"/>
      <c r="AV16" s="1392"/>
      <c r="AW16" s="1504"/>
      <c r="AX16" s="1392"/>
      <c r="AY16" s="1392"/>
      <c r="AZ16" s="1393"/>
      <c r="BA16" s="1346">
        <v>1</v>
      </c>
      <c r="BB16" s="1389"/>
      <c r="BC16" s="1346"/>
      <c r="BD16" s="1346"/>
      <c r="BE16" s="1346"/>
      <c r="BF16" s="1346"/>
      <c r="BG16" s="1504">
        <v>1</v>
      </c>
      <c r="BH16" s="1346"/>
      <c r="BI16" s="1393"/>
      <c r="BJ16" s="1346"/>
      <c r="BK16" s="1346"/>
      <c r="BL16" s="1346"/>
      <c r="BM16" s="1346">
        <v>1</v>
      </c>
      <c r="BN16" s="1346"/>
      <c r="BO16" s="1346"/>
      <c r="BP16" s="1346"/>
      <c r="BQ16" s="1346"/>
      <c r="BR16" s="1346"/>
      <c r="BS16" s="1346"/>
      <c r="BT16" s="1346"/>
      <c r="BU16" s="1346"/>
      <c r="BV16" s="1504">
        <v>1</v>
      </c>
      <c r="BW16" s="1389"/>
      <c r="BX16" s="1346"/>
      <c r="BY16" s="1346"/>
      <c r="BZ16" s="1346"/>
      <c r="CA16" s="1346"/>
      <c r="CB16" s="1346"/>
      <c r="CC16" s="1346"/>
      <c r="CD16" s="1346"/>
      <c r="CE16" s="1346"/>
      <c r="CF16" s="1346"/>
      <c r="CG16" s="1391">
        <v>1</v>
      </c>
      <c r="CH16" s="1346"/>
      <c r="CI16" s="1346"/>
      <c r="CJ16" s="1346"/>
      <c r="CK16" s="1346"/>
      <c r="CL16" s="1346"/>
      <c r="CM16" s="1346">
        <v>1</v>
      </c>
      <c r="CN16" s="1346"/>
      <c r="CO16" s="1346"/>
      <c r="CP16" s="1346"/>
      <c r="CQ16" s="1346"/>
      <c r="CR16" s="1346"/>
      <c r="CS16" s="1391">
        <v>1</v>
      </c>
      <c r="CT16" s="1346"/>
      <c r="CU16" s="1346"/>
      <c r="CV16" s="1392">
        <v>1</v>
      </c>
      <c r="CW16" s="1346"/>
      <c r="CX16" s="1346"/>
      <c r="CY16" s="1346">
        <v>1</v>
      </c>
      <c r="CZ16" s="1504">
        <v>1</v>
      </c>
      <c r="DA16" s="1346"/>
      <c r="DB16" s="1346"/>
      <c r="DC16" s="1346">
        <v>1</v>
      </c>
      <c r="DD16" s="1346"/>
      <c r="DE16" s="1346"/>
      <c r="DF16" s="1393">
        <v>1</v>
      </c>
      <c r="DG16" s="1391"/>
      <c r="DH16" s="1346"/>
      <c r="DI16" s="1346"/>
      <c r="DJ16" s="1346"/>
      <c r="DK16" s="1346"/>
      <c r="DL16" s="1346"/>
      <c r="DM16" s="1346">
        <v>1</v>
      </c>
      <c r="DN16" s="1346"/>
      <c r="DO16" s="1346"/>
      <c r="DP16" s="1346"/>
      <c r="DQ16" s="1392"/>
      <c r="DR16" s="1392"/>
      <c r="DS16" s="1392"/>
      <c r="DT16" s="1392"/>
      <c r="DU16" s="1392"/>
      <c r="DV16" s="1392"/>
      <c r="DW16" s="1392"/>
      <c r="DX16" s="1392"/>
      <c r="DY16" s="1392">
        <v>1</v>
      </c>
      <c r="DZ16" s="1393"/>
      <c r="EA16" s="1391"/>
      <c r="EB16" s="1346"/>
      <c r="EC16" s="1346"/>
      <c r="ED16" s="1346"/>
      <c r="EE16" s="1346">
        <v>1</v>
      </c>
      <c r="EF16" s="1346"/>
      <c r="EG16" s="1346"/>
      <c r="EH16" s="1346">
        <v>1</v>
      </c>
      <c r="EI16" s="1346"/>
      <c r="EJ16" s="1346">
        <v>1</v>
      </c>
      <c r="EK16" s="1346"/>
      <c r="EL16" s="1346"/>
      <c r="EM16" s="1346"/>
      <c r="EN16" s="1391"/>
      <c r="EO16" s="1389"/>
      <c r="EP16" s="1346">
        <v>1</v>
      </c>
      <c r="EQ16" s="1346">
        <v>1</v>
      </c>
      <c r="ER16" s="1346"/>
      <c r="ES16" s="1504">
        <v>1</v>
      </c>
      <c r="ET16" s="1346"/>
      <c r="EU16" s="1346"/>
      <c r="EV16" s="1346"/>
      <c r="EW16" s="1504"/>
      <c r="EX16" s="1392"/>
      <c r="EY16" s="1346"/>
      <c r="EZ16" s="1346"/>
      <c r="FA16" s="1346"/>
      <c r="FB16" s="1346"/>
      <c r="FC16" s="1346"/>
      <c r="FD16" s="1346"/>
      <c r="FE16" s="1393"/>
      <c r="FF16" s="1679"/>
      <c r="FG16" s="1391"/>
      <c r="FH16" s="1346"/>
      <c r="FI16" s="1346"/>
      <c r="FJ16" s="1346"/>
      <c r="FK16" s="1346"/>
      <c r="FL16" s="1346"/>
      <c r="FM16" s="1346"/>
      <c r="FN16" s="218">
        <f t="shared" si="12"/>
        <v>22</v>
      </c>
      <c r="FO16" s="396">
        <f t="shared" si="13"/>
        <v>0</v>
      </c>
      <c r="FP16" s="396">
        <f t="shared" si="14"/>
        <v>3</v>
      </c>
      <c r="FQ16" s="396">
        <f t="shared" si="15"/>
        <v>5</v>
      </c>
      <c r="FR16" s="396"/>
      <c r="FS16" s="396">
        <f t="shared" si="16"/>
        <v>0</v>
      </c>
      <c r="FT16" s="1291">
        <f t="shared" si="17"/>
        <v>25</v>
      </c>
      <c r="FU16" s="1347" t="str">
        <f t="shared" si="1"/>
        <v/>
      </c>
      <c r="FV16" s="1347" t="str">
        <f t="shared" si="2"/>
        <v/>
      </c>
      <c r="FW16" s="1347" t="str">
        <f t="shared" si="3"/>
        <v/>
      </c>
      <c r="FX16" s="1347" t="str">
        <f t="shared" si="4"/>
        <v/>
      </c>
      <c r="FY16" s="1347">
        <f t="shared" si="5"/>
        <v>1</v>
      </c>
      <c r="FZ16" s="1347" t="str">
        <f t="shared" si="6"/>
        <v/>
      </c>
      <c r="GA16" s="1347" t="str">
        <f t="shared" si="7"/>
        <v/>
      </c>
      <c r="GB16" s="1347" t="str">
        <f t="shared" si="8"/>
        <v/>
      </c>
      <c r="GC16" s="1347" t="str">
        <f t="shared" si="9"/>
        <v/>
      </c>
      <c r="GD16" s="1347" t="str">
        <f t="shared" si="10"/>
        <v/>
      </c>
      <c r="GE16" s="1347" t="str">
        <f t="shared" si="11"/>
        <v/>
      </c>
    </row>
    <row r="17" spans="1:187" ht="16.5" thickBot="1" x14ac:dyDescent="0.3">
      <c r="A17" s="1645"/>
      <c r="B17" s="1646"/>
      <c r="C17" s="1373" t="s">
        <v>1938</v>
      </c>
      <c r="D17" s="1400"/>
      <c r="E17" s="1626"/>
      <c r="F17" s="1346"/>
      <c r="G17" s="1346"/>
      <c r="H17" s="1346"/>
      <c r="I17" s="1346"/>
      <c r="J17" s="1346"/>
      <c r="K17" s="1346"/>
      <c r="L17" s="1346"/>
      <c r="M17" s="1346"/>
      <c r="N17" s="1346"/>
      <c r="O17" s="1346"/>
      <c r="P17" s="1346"/>
      <c r="Q17" s="1346"/>
      <c r="R17" s="1346"/>
      <c r="S17" s="1346"/>
      <c r="T17" s="1346"/>
      <c r="U17" s="1346"/>
      <c r="V17" s="1346"/>
      <c r="W17" s="1346"/>
      <c r="X17" s="1393"/>
      <c r="Y17" s="1346"/>
      <c r="Z17" s="1346"/>
      <c r="AA17" s="1346"/>
      <c r="AB17" s="1346"/>
      <c r="AC17" s="1346"/>
      <c r="AD17" s="1400"/>
      <c r="AE17" s="1346"/>
      <c r="AF17" s="1346"/>
      <c r="AG17" s="1346"/>
      <c r="AH17" s="1346"/>
      <c r="AI17" s="1346"/>
      <c r="AJ17" s="1392"/>
      <c r="AK17" s="1392"/>
      <c r="AL17" s="1392"/>
      <c r="AM17" s="1393"/>
      <c r="AN17" s="1391"/>
      <c r="AO17" s="1346"/>
      <c r="AP17" s="1346"/>
      <c r="AQ17" s="1346"/>
      <c r="AR17" s="1346"/>
      <c r="AS17" s="1346"/>
      <c r="AT17" s="1346"/>
      <c r="AU17" s="1392"/>
      <c r="AV17" s="1392"/>
      <c r="AW17" s="1504"/>
      <c r="AX17" s="1392"/>
      <c r="AY17" s="1392"/>
      <c r="AZ17" s="1393"/>
      <c r="BA17" s="1346"/>
      <c r="BB17" s="1389"/>
      <c r="BC17" s="1346"/>
      <c r="BD17" s="1346"/>
      <c r="BE17" s="1346"/>
      <c r="BF17" s="1346"/>
      <c r="BG17" s="1504"/>
      <c r="BH17" s="1346"/>
      <c r="BI17" s="1393"/>
      <c r="BJ17" s="1346"/>
      <c r="BK17" s="1346"/>
      <c r="BL17" s="1346"/>
      <c r="BM17" s="1346"/>
      <c r="BN17" s="1346"/>
      <c r="BO17" s="1346"/>
      <c r="BP17" s="1346"/>
      <c r="BQ17" s="1346"/>
      <c r="BR17" s="1346"/>
      <c r="BS17" s="1346"/>
      <c r="BT17" s="1346"/>
      <c r="BU17" s="1346"/>
      <c r="BV17" s="1504"/>
      <c r="BW17" s="1389"/>
      <c r="BX17" s="1346"/>
      <c r="BY17" s="1346"/>
      <c r="BZ17" s="1346"/>
      <c r="CA17" s="1346"/>
      <c r="CB17" s="1346"/>
      <c r="CC17" s="1346"/>
      <c r="CD17" s="1346"/>
      <c r="CE17" s="1346"/>
      <c r="CF17" s="1346"/>
      <c r="CG17" s="1391"/>
      <c r="CH17" s="1346"/>
      <c r="CI17" s="1346"/>
      <c r="CJ17" s="1346"/>
      <c r="CK17" s="1346"/>
      <c r="CL17" s="1346"/>
      <c r="CM17" s="1346"/>
      <c r="CN17" s="1346"/>
      <c r="CO17" s="1346"/>
      <c r="CP17" s="1346"/>
      <c r="CQ17" s="1346"/>
      <c r="CR17" s="1346"/>
      <c r="CS17" s="1391"/>
      <c r="CT17" s="1346"/>
      <c r="CU17" s="1346"/>
      <c r="CV17" s="1392"/>
      <c r="CW17" s="1346"/>
      <c r="CX17" s="1346"/>
      <c r="CY17" s="1346"/>
      <c r="CZ17" s="1504"/>
      <c r="DA17" s="1346"/>
      <c r="DB17" s="1346"/>
      <c r="DC17" s="1346"/>
      <c r="DD17" s="1346"/>
      <c r="DE17" s="1346"/>
      <c r="DF17" s="1393"/>
      <c r="DG17" s="1391"/>
      <c r="DH17" s="1346"/>
      <c r="DI17" s="1346"/>
      <c r="DJ17" s="1346"/>
      <c r="DK17" s="1346"/>
      <c r="DL17" s="1346"/>
      <c r="DM17" s="1346"/>
      <c r="DN17" s="1346"/>
      <c r="DO17" s="1346"/>
      <c r="DP17" s="1346"/>
      <c r="DQ17" s="1392"/>
      <c r="DR17" s="1392"/>
      <c r="DS17" s="1392"/>
      <c r="DT17" s="1392"/>
      <c r="DU17" s="1392"/>
      <c r="DV17" s="1392"/>
      <c r="DW17" s="1392"/>
      <c r="DX17" s="1392"/>
      <c r="DY17" s="1392"/>
      <c r="DZ17" s="1393"/>
      <c r="EA17" s="1391"/>
      <c r="EB17" s="1346"/>
      <c r="EC17" s="1346"/>
      <c r="ED17" s="1346"/>
      <c r="EE17" s="1346"/>
      <c r="EF17" s="1346"/>
      <c r="EG17" s="1346"/>
      <c r="EH17" s="1346"/>
      <c r="EI17" s="1346"/>
      <c r="EJ17" s="1346"/>
      <c r="EK17" s="1346"/>
      <c r="EL17" s="1346"/>
      <c r="EM17" s="1346"/>
      <c r="EN17" s="1391"/>
      <c r="EO17" s="1389"/>
      <c r="EP17" s="1346"/>
      <c r="EQ17" s="1346"/>
      <c r="ER17" s="1346"/>
      <c r="ES17" s="1504"/>
      <c r="ET17" s="1346"/>
      <c r="EU17" s="1346"/>
      <c r="EV17" s="1346"/>
      <c r="EW17" s="1504"/>
      <c r="EX17" s="1392"/>
      <c r="EY17" s="1346"/>
      <c r="EZ17" s="1346"/>
      <c r="FA17" s="1346"/>
      <c r="FB17" s="1346"/>
      <c r="FC17" s="1346"/>
      <c r="FD17" s="1346"/>
      <c r="FE17" s="1393"/>
      <c r="FF17" s="1679"/>
      <c r="FG17" s="1391"/>
      <c r="FH17" s="1346"/>
      <c r="FI17" s="1346"/>
      <c r="FJ17" s="1346"/>
      <c r="FK17" s="1346"/>
      <c r="FL17" s="1346"/>
      <c r="FM17" s="1346"/>
      <c r="FN17" s="218"/>
      <c r="FO17" s="396"/>
      <c r="FP17" s="396"/>
      <c r="FQ17" s="396"/>
      <c r="FR17" s="396"/>
      <c r="FS17" s="396"/>
      <c r="FT17" s="1291"/>
      <c r="FU17" s="1347"/>
      <c r="FV17" s="1347"/>
      <c r="FW17" s="1347"/>
      <c r="FX17" s="1347"/>
      <c r="FY17" s="1347"/>
      <c r="FZ17" s="1347"/>
      <c r="GA17" s="1347"/>
      <c r="GB17" s="1347"/>
      <c r="GC17" s="1347"/>
      <c r="GD17" s="1347"/>
      <c r="GE17" s="1347"/>
    </row>
    <row r="18" spans="1:187" ht="16.5" thickBot="1" x14ac:dyDescent="0.3">
      <c r="A18" s="1645">
        <v>10</v>
      </c>
      <c r="B18" s="10" t="s">
        <v>2096</v>
      </c>
      <c r="C18" s="1152" t="s">
        <v>1996</v>
      </c>
      <c r="D18" s="1400"/>
      <c r="E18" s="1626">
        <v>1</v>
      </c>
      <c r="F18" s="1346"/>
      <c r="G18" s="1346"/>
      <c r="H18" s="1346"/>
      <c r="I18" s="1346"/>
      <c r="J18" s="1346"/>
      <c r="K18" s="1346"/>
      <c r="L18" s="1346"/>
      <c r="M18" s="1346"/>
      <c r="N18" s="1346"/>
      <c r="O18" s="1346"/>
      <c r="P18" s="1346"/>
      <c r="Q18" s="1346"/>
      <c r="R18" s="1346"/>
      <c r="S18" s="1346"/>
      <c r="T18" s="1346"/>
      <c r="U18" s="1346"/>
      <c r="V18" s="1346"/>
      <c r="W18" s="1346"/>
      <c r="X18" s="1393"/>
      <c r="Y18" s="1346">
        <v>1</v>
      </c>
      <c r="Z18" s="1346"/>
      <c r="AA18" s="1346">
        <v>1</v>
      </c>
      <c r="AB18" s="1346"/>
      <c r="AC18" s="1346">
        <v>1</v>
      </c>
      <c r="AD18" s="1400"/>
      <c r="AE18" s="1346"/>
      <c r="AF18" s="1346">
        <v>1</v>
      </c>
      <c r="AG18" s="1346"/>
      <c r="AH18" s="1346"/>
      <c r="AI18" s="1346">
        <v>1</v>
      </c>
      <c r="AJ18" s="1392">
        <v>1</v>
      </c>
      <c r="AK18" s="1392"/>
      <c r="AL18" s="1392">
        <v>1</v>
      </c>
      <c r="AM18" s="1393"/>
      <c r="AN18" s="1391"/>
      <c r="AO18" s="1346">
        <v>1</v>
      </c>
      <c r="AP18" s="1346"/>
      <c r="AQ18" s="1346"/>
      <c r="AR18" s="1346">
        <v>1</v>
      </c>
      <c r="AS18" s="1390">
        <v>1</v>
      </c>
      <c r="AT18" s="1346"/>
      <c r="AU18" s="1392">
        <v>1</v>
      </c>
      <c r="AV18" s="1392"/>
      <c r="AW18" s="1504"/>
      <c r="AX18" s="1392"/>
      <c r="AY18" s="1392">
        <v>1</v>
      </c>
      <c r="AZ18" s="1503">
        <v>1</v>
      </c>
      <c r="BA18" s="1346"/>
      <c r="BB18" s="1389"/>
      <c r="BC18" s="1346">
        <v>1</v>
      </c>
      <c r="BD18" s="1346"/>
      <c r="BE18" s="1390">
        <v>1</v>
      </c>
      <c r="BF18" s="1346">
        <v>1</v>
      </c>
      <c r="BG18" s="1504">
        <v>1</v>
      </c>
      <c r="BH18" s="1346">
        <v>1</v>
      </c>
      <c r="BI18" s="1393"/>
      <c r="BJ18" s="1346"/>
      <c r="BK18" s="1346">
        <v>1</v>
      </c>
      <c r="BL18" s="1346"/>
      <c r="BM18" s="1346"/>
      <c r="BN18" s="1346"/>
      <c r="BO18" s="1346"/>
      <c r="BP18" s="1346">
        <v>1</v>
      </c>
      <c r="BQ18" s="1346">
        <v>1</v>
      </c>
      <c r="BR18" s="1346">
        <v>1</v>
      </c>
      <c r="BS18" s="1346">
        <v>1</v>
      </c>
      <c r="BT18" s="1346">
        <v>1</v>
      </c>
      <c r="BU18" s="1346"/>
      <c r="BV18" s="1504">
        <v>1</v>
      </c>
      <c r="BW18" s="1390">
        <v>1</v>
      </c>
      <c r="BX18" s="1346">
        <v>1</v>
      </c>
      <c r="BY18" s="1346"/>
      <c r="BZ18" s="1346">
        <v>1</v>
      </c>
      <c r="CA18" s="1346"/>
      <c r="CB18" s="1346"/>
      <c r="CC18" s="1346"/>
      <c r="CD18" s="1346"/>
      <c r="CE18" s="1346"/>
      <c r="CF18" s="1346"/>
      <c r="CG18" s="1391"/>
      <c r="CH18" s="1390">
        <v>1</v>
      </c>
      <c r="CI18" s="1390">
        <v>1</v>
      </c>
      <c r="CJ18" s="1346"/>
      <c r="CK18" s="1346"/>
      <c r="CL18" s="1346"/>
      <c r="CM18" s="1346"/>
      <c r="CN18" s="1346">
        <v>1</v>
      </c>
      <c r="CO18" s="1346">
        <v>1</v>
      </c>
      <c r="CP18" s="1346"/>
      <c r="CQ18" s="1346"/>
      <c r="CR18" s="1346">
        <v>1</v>
      </c>
      <c r="CS18" s="1391"/>
      <c r="CT18" s="1346">
        <v>1</v>
      </c>
      <c r="CU18" s="1390">
        <v>1</v>
      </c>
      <c r="CV18" s="1392"/>
      <c r="CW18" s="1390">
        <v>1</v>
      </c>
      <c r="CX18" s="1346"/>
      <c r="CY18" s="1346"/>
      <c r="CZ18" s="1504"/>
      <c r="DA18" s="1346">
        <v>1</v>
      </c>
      <c r="DB18" s="1346">
        <v>1</v>
      </c>
      <c r="DC18" s="1346"/>
      <c r="DD18" s="1346"/>
      <c r="DE18" s="1390">
        <v>1</v>
      </c>
      <c r="DF18" s="1393"/>
      <c r="DG18" s="1391">
        <v>1</v>
      </c>
      <c r="DH18" s="1346"/>
      <c r="DI18" s="1346"/>
      <c r="DJ18" s="1346"/>
      <c r="DK18" s="1346"/>
      <c r="DL18" s="1346"/>
      <c r="DM18" s="1346"/>
      <c r="DN18" s="1346">
        <v>1</v>
      </c>
      <c r="DO18" s="1346">
        <v>1</v>
      </c>
      <c r="DP18" s="1346"/>
      <c r="DQ18" s="1346"/>
      <c r="DR18" s="1392"/>
      <c r="DS18" s="1392"/>
      <c r="DT18" s="1392"/>
      <c r="DU18" s="1392"/>
      <c r="DV18" s="1417">
        <v>1</v>
      </c>
      <c r="DW18" s="1417">
        <v>1</v>
      </c>
      <c r="DX18" s="1417">
        <v>1</v>
      </c>
      <c r="DY18" s="1392"/>
      <c r="DZ18" s="1393"/>
      <c r="EA18" s="1391"/>
      <c r="EB18" s="1346">
        <v>1</v>
      </c>
      <c r="EC18" s="1390">
        <v>1</v>
      </c>
      <c r="ED18" s="1346"/>
      <c r="EE18" s="1346"/>
      <c r="EF18" s="1346">
        <v>1</v>
      </c>
      <c r="EG18" s="1346">
        <v>1</v>
      </c>
      <c r="EH18" s="1346"/>
      <c r="EI18" s="1346"/>
      <c r="EJ18" s="1346">
        <v>1</v>
      </c>
      <c r="EK18" s="1346"/>
      <c r="EL18" s="1346">
        <v>1</v>
      </c>
      <c r="EM18" s="1346"/>
      <c r="EN18" s="1391"/>
      <c r="EO18" s="1389"/>
      <c r="EP18" s="1346">
        <v>1</v>
      </c>
      <c r="EQ18" s="1346"/>
      <c r="ER18" s="1346">
        <v>1</v>
      </c>
      <c r="ES18" s="1504"/>
      <c r="ET18" s="1346"/>
      <c r="EU18" s="1346"/>
      <c r="EV18" s="1346"/>
      <c r="EW18" s="1504"/>
      <c r="EX18" s="1392"/>
      <c r="EY18" s="1346"/>
      <c r="EZ18" s="1346"/>
      <c r="FA18" s="1346"/>
      <c r="FB18" s="1346"/>
      <c r="FC18" s="1346"/>
      <c r="FD18" s="1346"/>
      <c r="FE18" s="1393"/>
      <c r="FF18" s="1679">
        <v>1</v>
      </c>
      <c r="FG18" s="1391">
        <v>1</v>
      </c>
      <c r="FH18" s="1346">
        <v>1</v>
      </c>
      <c r="FI18" s="1346">
        <v>1</v>
      </c>
      <c r="FJ18" s="1346">
        <v>1</v>
      </c>
      <c r="FK18" s="1346">
        <v>1</v>
      </c>
      <c r="FL18" s="1346">
        <v>1</v>
      </c>
      <c r="FM18" s="1346">
        <v>1</v>
      </c>
      <c r="FN18" s="218">
        <f t="shared" si="12"/>
        <v>2</v>
      </c>
      <c r="FO18" s="396">
        <f t="shared" si="13"/>
        <v>25</v>
      </c>
      <c r="FP18" s="396">
        <f t="shared" si="14"/>
        <v>17</v>
      </c>
      <c r="FQ18" s="396">
        <f t="shared" si="15"/>
        <v>2</v>
      </c>
      <c r="FR18" s="396"/>
      <c r="FS18" s="396">
        <f t="shared" si="16"/>
        <v>16</v>
      </c>
      <c r="FT18" s="1291">
        <f t="shared" si="17"/>
        <v>60</v>
      </c>
      <c r="FU18" s="1347" t="str">
        <f t="shared" si="1"/>
        <v/>
      </c>
      <c r="FV18" s="1347" t="str">
        <f t="shared" si="2"/>
        <v/>
      </c>
      <c r="FW18" s="1347" t="str">
        <f t="shared" si="3"/>
        <v/>
      </c>
      <c r="FX18" s="1347" t="str">
        <f t="shared" si="4"/>
        <v/>
      </c>
      <c r="FY18" s="1347" t="str">
        <f t="shared" si="5"/>
        <v/>
      </c>
      <c r="FZ18" s="1347" t="str">
        <f t="shared" si="6"/>
        <v/>
      </c>
      <c r="GA18" s="1347" t="str">
        <f t="shared" si="7"/>
        <v/>
      </c>
      <c r="GB18" s="1347">
        <f t="shared" si="8"/>
        <v>1</v>
      </c>
      <c r="GC18" s="1347" t="str">
        <f t="shared" si="9"/>
        <v/>
      </c>
      <c r="GD18" s="1347" t="str">
        <f t="shared" si="10"/>
        <v/>
      </c>
      <c r="GE18" s="1347" t="str">
        <f t="shared" si="11"/>
        <v/>
      </c>
    </row>
    <row r="19" spans="1:187" ht="16.5" thickBot="1" x14ac:dyDescent="0.3">
      <c r="A19" s="1645">
        <v>11</v>
      </c>
      <c r="B19" s="10" t="s">
        <v>2097</v>
      </c>
      <c r="C19" s="1152" t="s">
        <v>1600</v>
      </c>
      <c r="D19" s="1400"/>
      <c r="E19" s="1626"/>
      <c r="F19" s="1346"/>
      <c r="G19" s="1346"/>
      <c r="H19" s="1346"/>
      <c r="I19" s="1346"/>
      <c r="J19" s="1346"/>
      <c r="K19" s="1346"/>
      <c r="L19" s="1346"/>
      <c r="M19" s="1346"/>
      <c r="N19" s="1346"/>
      <c r="O19" s="1346"/>
      <c r="P19" s="1346"/>
      <c r="Q19" s="1346"/>
      <c r="R19" s="1346"/>
      <c r="S19" s="1346"/>
      <c r="T19" s="1346"/>
      <c r="U19" s="1346">
        <v>1</v>
      </c>
      <c r="V19" s="1346"/>
      <c r="W19" s="1346"/>
      <c r="X19" s="1393"/>
      <c r="Y19" s="1346"/>
      <c r="Z19" s="1346"/>
      <c r="AA19" s="1346"/>
      <c r="AB19" s="1346"/>
      <c r="AC19" s="1346"/>
      <c r="AD19" s="1400"/>
      <c r="AE19" s="1346"/>
      <c r="AF19" s="1346"/>
      <c r="AG19" s="1346"/>
      <c r="AH19" s="1346"/>
      <c r="AI19" s="1346"/>
      <c r="AJ19" s="1392"/>
      <c r="AK19" s="1392"/>
      <c r="AL19" s="1392"/>
      <c r="AM19" s="1393"/>
      <c r="AN19" s="1391"/>
      <c r="AO19" s="1346"/>
      <c r="AP19" s="1346"/>
      <c r="AQ19" s="1346">
        <v>1</v>
      </c>
      <c r="AR19" s="1346"/>
      <c r="AS19" s="1346"/>
      <c r="AT19" s="1346"/>
      <c r="AU19" s="1392"/>
      <c r="AV19" s="1392"/>
      <c r="AW19" s="1504"/>
      <c r="AX19" s="1392"/>
      <c r="AY19" s="1392"/>
      <c r="AZ19" s="1393"/>
      <c r="BA19" s="1346"/>
      <c r="BB19" s="1389"/>
      <c r="BC19" s="1346"/>
      <c r="BD19" s="1346"/>
      <c r="BE19" s="1346"/>
      <c r="BF19" s="1346"/>
      <c r="BG19" s="1504">
        <v>1</v>
      </c>
      <c r="BH19" s="1346"/>
      <c r="BI19" s="1393"/>
      <c r="BJ19" s="1346"/>
      <c r="BK19" s="1346"/>
      <c r="BL19" s="1346"/>
      <c r="BM19" s="1346"/>
      <c r="BN19" s="1346"/>
      <c r="BO19" s="1346"/>
      <c r="BP19" s="1346"/>
      <c r="BQ19" s="1346"/>
      <c r="BR19" s="1346"/>
      <c r="BS19" s="1346"/>
      <c r="BT19" s="1346"/>
      <c r="BU19" s="1346"/>
      <c r="BV19" s="1504"/>
      <c r="BW19" s="1389"/>
      <c r="BX19" s="1346"/>
      <c r="BY19" s="1346"/>
      <c r="BZ19" s="1346"/>
      <c r="CA19" s="1346"/>
      <c r="CB19" s="1346"/>
      <c r="CC19" s="1346"/>
      <c r="CD19" s="1346"/>
      <c r="CE19" s="1346"/>
      <c r="CF19" s="1346"/>
      <c r="CG19" s="1391"/>
      <c r="CH19" s="1346"/>
      <c r="CI19" s="1346"/>
      <c r="CJ19" s="1346"/>
      <c r="CK19" s="1346"/>
      <c r="CL19" s="1346"/>
      <c r="CM19" s="1346"/>
      <c r="CN19" s="1346"/>
      <c r="CO19" s="1346"/>
      <c r="CP19" s="1346"/>
      <c r="CQ19" s="1346"/>
      <c r="CR19" s="1346"/>
      <c r="CS19" s="1391"/>
      <c r="CT19" s="1346"/>
      <c r="CU19" s="1346"/>
      <c r="CV19" s="1392"/>
      <c r="CW19" s="1346"/>
      <c r="CX19" s="1346"/>
      <c r="CY19" s="1346"/>
      <c r="CZ19" s="1504"/>
      <c r="DA19" s="1346"/>
      <c r="DB19" s="1346"/>
      <c r="DC19" s="1346"/>
      <c r="DD19" s="1346"/>
      <c r="DE19" s="1346"/>
      <c r="DF19" s="1393"/>
      <c r="DG19" s="1391"/>
      <c r="DH19" s="1346"/>
      <c r="DI19" s="1346"/>
      <c r="DJ19" s="1346"/>
      <c r="DK19" s="1346"/>
      <c r="DL19" s="1346"/>
      <c r="DM19" s="1346"/>
      <c r="DN19" s="1346"/>
      <c r="DO19" s="1346"/>
      <c r="DP19" s="1346"/>
      <c r="DQ19" s="1392"/>
      <c r="DR19" s="1392"/>
      <c r="DS19" s="1392"/>
      <c r="DT19" s="1392"/>
      <c r="DU19" s="1392"/>
      <c r="DV19" s="1392"/>
      <c r="DW19" s="1392"/>
      <c r="DX19" s="1392"/>
      <c r="DY19" s="1392"/>
      <c r="DZ19" s="1393"/>
      <c r="EA19" s="1391"/>
      <c r="EB19" s="1346"/>
      <c r="EC19" s="1346"/>
      <c r="ED19" s="1346"/>
      <c r="EE19" s="1346">
        <v>1</v>
      </c>
      <c r="EF19" s="1346"/>
      <c r="EG19" s="1346"/>
      <c r="EH19" s="1346"/>
      <c r="EI19" s="1346"/>
      <c r="EJ19" s="1346"/>
      <c r="EK19" s="1346"/>
      <c r="EL19" s="1346"/>
      <c r="EM19" s="1346"/>
      <c r="EN19" s="1391"/>
      <c r="EO19" s="1389"/>
      <c r="EP19" s="1346"/>
      <c r="EQ19" s="1346">
        <v>1</v>
      </c>
      <c r="ER19" s="1346"/>
      <c r="ES19" s="1504">
        <v>1</v>
      </c>
      <c r="ET19" s="1346"/>
      <c r="EU19" s="1346"/>
      <c r="EV19" s="1346"/>
      <c r="EW19" s="1504"/>
      <c r="EX19" s="1392"/>
      <c r="EY19" s="1346"/>
      <c r="EZ19" s="1346"/>
      <c r="FA19" s="1346"/>
      <c r="FB19" s="1346"/>
      <c r="FC19" s="1346"/>
      <c r="FD19" s="1346"/>
      <c r="FE19" s="1393"/>
      <c r="FF19" s="1679"/>
      <c r="FG19" s="1391"/>
      <c r="FH19" s="1346"/>
      <c r="FI19" s="1346"/>
      <c r="FJ19" s="1346"/>
      <c r="FK19" s="1346"/>
      <c r="FL19" s="1346"/>
      <c r="FM19" s="1346"/>
      <c r="FN19" s="218">
        <f t="shared" si="12"/>
        <v>4</v>
      </c>
      <c r="FO19" s="396">
        <f t="shared" si="13"/>
        <v>0</v>
      </c>
      <c r="FP19" s="396">
        <f t="shared" si="14"/>
        <v>0</v>
      </c>
      <c r="FQ19" s="396">
        <f t="shared" si="15"/>
        <v>2</v>
      </c>
      <c r="FR19" s="396"/>
      <c r="FS19" s="396">
        <f t="shared" si="16"/>
        <v>0</v>
      </c>
      <c r="FT19" s="1291">
        <f t="shared" si="17"/>
        <v>4</v>
      </c>
      <c r="FU19" s="1347" t="str">
        <f t="shared" si="1"/>
        <v/>
      </c>
      <c r="FV19" s="1347">
        <f t="shared" si="2"/>
        <v>1</v>
      </c>
      <c r="FW19" s="1347" t="str">
        <f t="shared" si="3"/>
        <v/>
      </c>
      <c r="FX19" s="1347" t="str">
        <f t="shared" si="4"/>
        <v/>
      </c>
      <c r="FY19" s="1347" t="str">
        <f t="shared" si="5"/>
        <v/>
      </c>
      <c r="FZ19" s="1347" t="str">
        <f t="shared" si="6"/>
        <v/>
      </c>
      <c r="GA19" s="1347" t="str">
        <f t="shared" si="7"/>
        <v/>
      </c>
      <c r="GB19" s="1347" t="str">
        <f t="shared" si="8"/>
        <v/>
      </c>
      <c r="GC19" s="1347" t="str">
        <f t="shared" si="9"/>
        <v/>
      </c>
      <c r="GD19" s="1347" t="str">
        <f t="shared" si="10"/>
        <v/>
      </c>
      <c r="GE19" s="1347" t="str">
        <f t="shared" si="11"/>
        <v/>
      </c>
    </row>
    <row r="20" spans="1:187" ht="16.5" thickBot="1" x14ac:dyDescent="0.3">
      <c r="A20" s="1645">
        <v>12</v>
      </c>
      <c r="B20" s="10" t="s">
        <v>2098</v>
      </c>
      <c r="C20" s="1152" t="s">
        <v>1928</v>
      </c>
      <c r="D20" s="1400"/>
      <c r="E20" s="1626"/>
      <c r="F20" s="1346"/>
      <c r="G20" s="1346"/>
      <c r="H20" s="1346"/>
      <c r="I20" s="1394"/>
      <c r="J20" s="1394"/>
      <c r="K20" s="1394"/>
      <c r="L20" s="1394">
        <v>1</v>
      </c>
      <c r="M20" s="1394"/>
      <c r="N20" s="1394"/>
      <c r="O20" s="1394"/>
      <c r="P20" s="1394"/>
      <c r="Q20" s="1394"/>
      <c r="R20" s="1394"/>
      <c r="S20" s="1394"/>
      <c r="T20" s="1394"/>
      <c r="U20" s="1394"/>
      <c r="V20" s="1394"/>
      <c r="W20" s="1346"/>
      <c r="X20" s="1393"/>
      <c r="Y20" s="1346"/>
      <c r="Z20" s="1346">
        <v>1</v>
      </c>
      <c r="AA20" s="1346">
        <v>1</v>
      </c>
      <c r="AB20" s="1346"/>
      <c r="AC20" s="1346">
        <v>1</v>
      </c>
      <c r="AD20" s="1400">
        <v>1</v>
      </c>
      <c r="AE20" s="1346"/>
      <c r="AF20" s="1346">
        <v>1</v>
      </c>
      <c r="AG20" s="1346"/>
      <c r="AH20" s="1346"/>
      <c r="AI20" s="1346"/>
      <c r="AJ20" s="1392">
        <v>1</v>
      </c>
      <c r="AK20" s="1392"/>
      <c r="AL20" s="1392">
        <v>1</v>
      </c>
      <c r="AM20" s="1393"/>
      <c r="AN20" s="1391"/>
      <c r="AO20" s="1346"/>
      <c r="AP20" s="1346">
        <v>1</v>
      </c>
      <c r="AQ20" s="1346"/>
      <c r="AR20" s="1346"/>
      <c r="AS20" s="1346">
        <v>1</v>
      </c>
      <c r="AT20" s="1346"/>
      <c r="AU20" s="1392"/>
      <c r="AV20" s="1392"/>
      <c r="AW20" s="1504"/>
      <c r="AX20" s="1392"/>
      <c r="AY20" s="1392"/>
      <c r="AZ20" s="1393">
        <v>1</v>
      </c>
      <c r="BA20" s="1394"/>
      <c r="BB20" s="1389"/>
      <c r="BC20" s="1346">
        <v>1</v>
      </c>
      <c r="BD20" s="1346"/>
      <c r="BE20" s="1346"/>
      <c r="BF20" s="1346"/>
      <c r="BG20" s="1504">
        <v>1</v>
      </c>
      <c r="BH20" s="1346">
        <v>1</v>
      </c>
      <c r="BI20" s="1393"/>
      <c r="BJ20" s="1346"/>
      <c r="BK20" s="1346"/>
      <c r="BL20" s="1346">
        <v>1</v>
      </c>
      <c r="BM20" s="1346">
        <v>1</v>
      </c>
      <c r="BN20" s="1346"/>
      <c r="BO20" s="1346">
        <v>1</v>
      </c>
      <c r="BP20" s="1346"/>
      <c r="BQ20" s="1346"/>
      <c r="BR20" s="1346"/>
      <c r="BS20" s="1346"/>
      <c r="BT20" s="1346"/>
      <c r="BU20" s="1346"/>
      <c r="BV20" s="1504">
        <v>1</v>
      </c>
      <c r="BW20" s="1389">
        <v>1</v>
      </c>
      <c r="BX20" s="1346"/>
      <c r="BY20" s="1346"/>
      <c r="BZ20" s="1346"/>
      <c r="CA20" s="1346"/>
      <c r="CB20" s="1346"/>
      <c r="CC20" s="1346"/>
      <c r="CD20" s="1346"/>
      <c r="CE20" s="1346"/>
      <c r="CF20" s="1346"/>
      <c r="CG20" s="1391"/>
      <c r="CH20" s="1346"/>
      <c r="CI20" s="1346"/>
      <c r="CJ20" s="1346"/>
      <c r="CK20" s="1346"/>
      <c r="CL20" s="1346">
        <v>1</v>
      </c>
      <c r="CM20" s="1346">
        <v>1</v>
      </c>
      <c r="CN20" s="1346"/>
      <c r="CO20" s="1346">
        <v>1</v>
      </c>
      <c r="CP20" s="1346"/>
      <c r="CQ20" s="1346"/>
      <c r="CR20" s="1346">
        <v>1</v>
      </c>
      <c r="CS20" s="1391"/>
      <c r="CT20" s="1346"/>
      <c r="CU20" s="1346"/>
      <c r="CV20" s="1392"/>
      <c r="CW20" s="1346"/>
      <c r="CX20" s="1346"/>
      <c r="CY20" s="1346"/>
      <c r="CZ20" s="1504">
        <v>1</v>
      </c>
      <c r="DA20" s="1346"/>
      <c r="DB20" s="1346"/>
      <c r="DC20" s="1346"/>
      <c r="DD20" s="1346"/>
      <c r="DE20" s="1346"/>
      <c r="DF20" s="1393"/>
      <c r="DG20" s="1391"/>
      <c r="DH20" s="1346">
        <v>1</v>
      </c>
      <c r="DI20" s="1346"/>
      <c r="DJ20" s="1346"/>
      <c r="DK20" s="1346"/>
      <c r="DL20" s="1346"/>
      <c r="DM20" s="1346"/>
      <c r="DN20" s="1346"/>
      <c r="DO20" s="1346">
        <v>1</v>
      </c>
      <c r="DP20" s="1346"/>
      <c r="DQ20" s="1392"/>
      <c r="DR20" s="1392"/>
      <c r="DS20" s="1392"/>
      <c r="DT20" s="1392"/>
      <c r="DU20" s="1392"/>
      <c r="DV20" s="1392"/>
      <c r="DW20" s="1392"/>
      <c r="DX20" s="1392"/>
      <c r="DY20" s="1392"/>
      <c r="DZ20" s="1393">
        <v>1</v>
      </c>
      <c r="EA20" s="1391">
        <v>1</v>
      </c>
      <c r="EB20" s="1346"/>
      <c r="EC20" s="1346"/>
      <c r="ED20" s="1346"/>
      <c r="EE20" s="1346"/>
      <c r="EF20" s="1346"/>
      <c r="EG20" s="1346">
        <v>1</v>
      </c>
      <c r="EH20" s="1346"/>
      <c r="EI20" s="1346"/>
      <c r="EJ20" s="1346">
        <v>1</v>
      </c>
      <c r="EK20" s="1346"/>
      <c r="EL20" s="1346"/>
      <c r="EM20" s="1346"/>
      <c r="EN20" s="1391"/>
      <c r="EO20" s="1389"/>
      <c r="EP20" s="1346"/>
      <c r="EQ20" s="1346"/>
      <c r="ER20" s="1346"/>
      <c r="ES20" s="1504">
        <v>1</v>
      </c>
      <c r="ET20" s="1346"/>
      <c r="EU20" s="1346"/>
      <c r="EV20" s="1346"/>
      <c r="EW20" s="1504"/>
      <c r="EX20" s="1392"/>
      <c r="EY20" s="1346"/>
      <c r="EZ20" s="1346"/>
      <c r="FA20" s="1346"/>
      <c r="FB20" s="1346"/>
      <c r="FC20" s="1346"/>
      <c r="FD20" s="1346"/>
      <c r="FE20" s="1393"/>
      <c r="FF20" s="1679"/>
      <c r="FG20" s="1391"/>
      <c r="FH20" s="1346"/>
      <c r="FI20" s="1346"/>
      <c r="FJ20" s="1346"/>
      <c r="FK20" s="1346"/>
      <c r="FL20" s="1346"/>
      <c r="FM20" s="1346"/>
      <c r="FN20" s="218">
        <f t="shared" si="12"/>
        <v>3</v>
      </c>
      <c r="FO20" s="396">
        <f t="shared" si="13"/>
        <v>5</v>
      </c>
      <c r="FP20" s="396">
        <f t="shared" si="14"/>
        <v>18</v>
      </c>
      <c r="FQ20" s="396">
        <f t="shared" si="15"/>
        <v>5</v>
      </c>
      <c r="FR20" s="396"/>
      <c r="FS20" s="396">
        <f t="shared" si="16"/>
        <v>0</v>
      </c>
      <c r="FT20" s="1291">
        <f t="shared" si="17"/>
        <v>26</v>
      </c>
      <c r="FU20" s="1347" t="str">
        <f t="shared" si="1"/>
        <v/>
      </c>
      <c r="FV20" s="1347" t="str">
        <f t="shared" si="2"/>
        <v/>
      </c>
      <c r="FW20" s="1347" t="str">
        <f t="shared" si="3"/>
        <v/>
      </c>
      <c r="FX20" s="1347" t="str">
        <f t="shared" si="4"/>
        <v/>
      </c>
      <c r="FY20" s="1347">
        <f t="shared" si="5"/>
        <v>1</v>
      </c>
      <c r="FZ20" s="1347" t="str">
        <f t="shared" si="6"/>
        <v/>
      </c>
      <c r="GA20" s="1347" t="str">
        <f t="shared" si="7"/>
        <v/>
      </c>
      <c r="GB20" s="1347" t="str">
        <f t="shared" si="8"/>
        <v/>
      </c>
      <c r="GC20" s="1347" t="str">
        <f t="shared" si="9"/>
        <v/>
      </c>
      <c r="GD20" s="1347" t="str">
        <f t="shared" si="10"/>
        <v/>
      </c>
      <c r="GE20" s="1347" t="str">
        <f t="shared" si="11"/>
        <v/>
      </c>
    </row>
    <row r="21" spans="1:187" ht="16.5" thickBot="1" x14ac:dyDescent="0.3">
      <c r="A21" s="1645">
        <v>13</v>
      </c>
      <c r="B21" s="10" t="s">
        <v>2099</v>
      </c>
      <c r="C21" s="1343" t="s">
        <v>2079</v>
      </c>
      <c r="D21" s="1400"/>
      <c r="E21" s="1644"/>
      <c r="F21" s="1346"/>
      <c r="G21" s="1394"/>
      <c r="H21" s="1346"/>
      <c r="I21" s="1394"/>
      <c r="J21" s="1394"/>
      <c r="K21" s="1394"/>
      <c r="L21" s="1394"/>
      <c r="M21" s="1394"/>
      <c r="N21" s="1394"/>
      <c r="O21" s="1394"/>
      <c r="P21" s="1394"/>
      <c r="Q21" s="1394"/>
      <c r="R21" s="1394"/>
      <c r="S21" s="1394"/>
      <c r="T21" s="1394"/>
      <c r="U21" s="1394"/>
      <c r="V21" s="1394"/>
      <c r="W21" s="1346"/>
      <c r="X21" s="1393"/>
      <c r="Y21" s="1346"/>
      <c r="Z21" s="1346"/>
      <c r="AA21" s="1346"/>
      <c r="AB21" s="1346"/>
      <c r="AC21" s="1346"/>
      <c r="AD21" s="1400"/>
      <c r="AE21" s="1346"/>
      <c r="AF21" s="1346"/>
      <c r="AG21" s="1346"/>
      <c r="AH21" s="1346"/>
      <c r="AI21" s="1346"/>
      <c r="AJ21" s="1392"/>
      <c r="AK21" s="1392"/>
      <c r="AL21" s="1392"/>
      <c r="AM21" s="1393"/>
      <c r="AN21" s="1391"/>
      <c r="AO21" s="1346"/>
      <c r="AP21" s="1346"/>
      <c r="AQ21" s="1346"/>
      <c r="AR21" s="1346"/>
      <c r="AS21" s="1346"/>
      <c r="AT21" s="1346"/>
      <c r="AU21" s="1392"/>
      <c r="AV21" s="1392"/>
      <c r="AW21" s="1504"/>
      <c r="AX21" s="1392"/>
      <c r="AY21" s="1392"/>
      <c r="AZ21" s="1393"/>
      <c r="BA21" s="1394"/>
      <c r="BB21" s="1389"/>
      <c r="BC21" s="1346"/>
      <c r="BD21" s="1346"/>
      <c r="BE21" s="1346"/>
      <c r="BF21" s="1346"/>
      <c r="BG21" s="1504"/>
      <c r="BH21" s="1346"/>
      <c r="BI21" s="1393"/>
      <c r="BJ21" s="1346"/>
      <c r="BK21" s="1346"/>
      <c r="BL21" s="1346"/>
      <c r="BM21" s="1346"/>
      <c r="BN21" s="1346"/>
      <c r="BO21" s="1346"/>
      <c r="BP21" s="1346"/>
      <c r="BQ21" s="1346"/>
      <c r="BR21" s="1346"/>
      <c r="BS21" s="1346"/>
      <c r="BT21" s="1346"/>
      <c r="BU21" s="1346"/>
      <c r="BV21" s="1504"/>
      <c r="BW21" s="1389"/>
      <c r="BX21" s="1346"/>
      <c r="BY21" s="1346"/>
      <c r="BZ21" s="1346"/>
      <c r="CA21" s="1346"/>
      <c r="CB21" s="1346"/>
      <c r="CC21" s="1346"/>
      <c r="CD21" s="1346"/>
      <c r="CE21" s="1346"/>
      <c r="CF21" s="1346"/>
      <c r="CG21" s="1391"/>
      <c r="CH21" s="1346"/>
      <c r="CI21" s="1346"/>
      <c r="CJ21" s="1346"/>
      <c r="CK21" s="1346"/>
      <c r="CL21" s="1346"/>
      <c r="CM21" s="1346"/>
      <c r="CN21" s="1346"/>
      <c r="CO21" s="1346"/>
      <c r="CP21" s="1346"/>
      <c r="CQ21" s="1346"/>
      <c r="CR21" s="1346"/>
      <c r="CS21" s="1391"/>
      <c r="CT21" s="1346"/>
      <c r="CU21" s="1346"/>
      <c r="CV21" s="1392"/>
      <c r="CW21" s="1346"/>
      <c r="CX21" s="1346"/>
      <c r="CY21" s="1346"/>
      <c r="CZ21" s="1504"/>
      <c r="DA21" s="1346"/>
      <c r="DB21" s="1346"/>
      <c r="DC21" s="1346"/>
      <c r="DD21" s="1346"/>
      <c r="DE21" s="1346"/>
      <c r="DF21" s="1393"/>
      <c r="DG21" s="1391"/>
      <c r="DH21" s="1346"/>
      <c r="DI21" s="1346"/>
      <c r="DJ21" s="1346"/>
      <c r="DK21" s="1346"/>
      <c r="DL21" s="1346"/>
      <c r="DM21" s="1346"/>
      <c r="DN21" s="1346"/>
      <c r="DO21" s="1346"/>
      <c r="DP21" s="1346"/>
      <c r="DQ21" s="1392"/>
      <c r="DR21" s="1392"/>
      <c r="DS21" s="1392"/>
      <c r="DT21" s="1392"/>
      <c r="DU21" s="1392"/>
      <c r="DV21" s="1392"/>
      <c r="DW21" s="1392"/>
      <c r="DX21" s="1392"/>
      <c r="DY21" s="1392"/>
      <c r="DZ21" s="1393"/>
      <c r="EA21" s="1391"/>
      <c r="EB21" s="1346"/>
      <c r="EC21" s="1346"/>
      <c r="ED21" s="1346"/>
      <c r="EE21" s="1346"/>
      <c r="EF21" s="1346"/>
      <c r="EG21" s="1346"/>
      <c r="EH21" s="1346"/>
      <c r="EI21" s="1346"/>
      <c r="EJ21" s="1346"/>
      <c r="EK21" s="1346"/>
      <c r="EL21" s="1346"/>
      <c r="EM21" s="1346"/>
      <c r="EN21" s="1391"/>
      <c r="EO21" s="1389"/>
      <c r="EP21" s="1346"/>
      <c r="EQ21" s="1346"/>
      <c r="ER21" s="1346"/>
      <c r="ES21" s="1504"/>
      <c r="ET21" s="1346"/>
      <c r="EU21" s="1346"/>
      <c r="EV21" s="1346"/>
      <c r="EW21" s="1504"/>
      <c r="EX21" s="1392"/>
      <c r="EY21" s="1346"/>
      <c r="EZ21" s="1346"/>
      <c r="FA21" s="1346"/>
      <c r="FB21" s="1346"/>
      <c r="FC21" s="1346"/>
      <c r="FD21" s="1346"/>
      <c r="FE21" s="1393"/>
      <c r="FF21" s="1679"/>
      <c r="FG21" s="1391"/>
      <c r="FH21" s="1346"/>
      <c r="FI21" s="1346"/>
      <c r="FJ21" s="1346"/>
      <c r="FK21" s="1346"/>
      <c r="FL21" s="1346"/>
      <c r="FM21" s="1346"/>
      <c r="FN21" s="218">
        <f t="shared" si="12"/>
        <v>0</v>
      </c>
      <c r="FO21" s="396">
        <f t="shared" si="13"/>
        <v>0</v>
      </c>
      <c r="FP21" s="396">
        <f t="shared" si="14"/>
        <v>0</v>
      </c>
      <c r="FQ21" s="396">
        <f t="shared" si="15"/>
        <v>0</v>
      </c>
      <c r="FR21" s="396"/>
      <c r="FS21" s="396">
        <f t="shared" si="16"/>
        <v>0</v>
      </c>
      <c r="FT21" s="1291">
        <f t="shared" si="17"/>
        <v>0</v>
      </c>
      <c r="FU21" s="1347">
        <f t="shared" ref="FU21:FU84" si="18">IF(FT21=0,1,"")</f>
        <v>1</v>
      </c>
      <c r="FV21" s="1347" t="str">
        <f t="shared" ref="FV21:FV84" si="19">IF((FT21&gt;0)*AND(FT21&lt;6),1,"")</f>
        <v/>
      </c>
      <c r="FW21" s="1347" t="str">
        <f t="shared" ref="FW21:FW84" si="20">IF((FT21&gt;5)*AND(FT21&lt;11),1,"")</f>
        <v/>
      </c>
      <c r="FX21" s="1347" t="str">
        <f t="shared" ref="FX21:FX84" si="21">IF((FT21&gt;10)*AND(FT21&lt;21),1,"")</f>
        <v/>
      </c>
      <c r="FY21" s="1347" t="str">
        <f t="shared" ref="FY21:FY84" si="22">IF((FT21&gt;20)*AND(FT21&lt;31),1,"")</f>
        <v/>
      </c>
      <c r="FZ21" s="1347" t="str">
        <f t="shared" ref="FZ21:FZ84" si="23">IF((FT21&gt;30)*AND(FT21&lt;41),1,"")</f>
        <v/>
      </c>
      <c r="GA21" s="1347" t="str">
        <f t="shared" ref="GA21:GA84" si="24">IF((FT21&gt;40)*AND(FT21&lt;51),1,"")</f>
        <v/>
      </c>
      <c r="GB21" s="1347" t="str">
        <f t="shared" ref="GB21:GB84" si="25">IF((FT21&gt;50)*AND(FT21&lt;61),1,"")</f>
        <v/>
      </c>
      <c r="GC21" s="1347" t="str">
        <f t="shared" ref="GC21:GC84" si="26">IF((FT21&gt;60)*AND(FT21&lt;71),1,"")</f>
        <v/>
      </c>
      <c r="GD21" s="1347" t="str">
        <f t="shared" ref="GD21:GD84" si="27">IF((FT21&gt;70)*AND(FT21&lt;81),1,"")</f>
        <v/>
      </c>
      <c r="GE21" s="1347" t="str">
        <f t="shared" ref="GE21:GE84" si="28">IF((FT21&gt;80)*AND(FT21&lt;91),1,"")</f>
        <v/>
      </c>
    </row>
    <row r="22" spans="1:187" ht="16.5" thickBot="1" x14ac:dyDescent="0.3">
      <c r="A22" s="1645">
        <v>14</v>
      </c>
      <c r="B22" s="10" t="s">
        <v>2100</v>
      </c>
      <c r="C22" s="1152" t="s">
        <v>1776</v>
      </c>
      <c r="D22" s="1400"/>
      <c r="E22" s="1626"/>
      <c r="F22" s="1346"/>
      <c r="G22" s="1394">
        <v>1</v>
      </c>
      <c r="H22" s="1346"/>
      <c r="I22" s="1394"/>
      <c r="J22" s="1394">
        <v>1</v>
      </c>
      <c r="K22" s="1394"/>
      <c r="L22" s="1394"/>
      <c r="M22" s="1394"/>
      <c r="N22" s="1394"/>
      <c r="O22" s="1394"/>
      <c r="P22" s="1394"/>
      <c r="Q22" s="1394"/>
      <c r="R22" s="1394"/>
      <c r="S22" s="1394"/>
      <c r="T22" s="1394"/>
      <c r="U22" s="1394"/>
      <c r="V22" s="1394"/>
      <c r="W22" s="1346"/>
      <c r="X22" s="1393">
        <v>1</v>
      </c>
      <c r="Y22" s="1346"/>
      <c r="Z22" s="1346"/>
      <c r="AA22" s="1346">
        <v>1</v>
      </c>
      <c r="AB22" s="1346"/>
      <c r="AC22" s="1346"/>
      <c r="AD22" s="1400"/>
      <c r="AE22" s="1346"/>
      <c r="AF22" s="1346"/>
      <c r="AG22" s="1346"/>
      <c r="AH22" s="1346">
        <v>1</v>
      </c>
      <c r="AI22" s="1346"/>
      <c r="AJ22" s="1392"/>
      <c r="AK22" s="1392">
        <v>1</v>
      </c>
      <c r="AL22" s="1392"/>
      <c r="AM22" s="1393"/>
      <c r="AN22" s="1391">
        <v>1</v>
      </c>
      <c r="AO22" s="1346"/>
      <c r="AP22" s="1346"/>
      <c r="AQ22" s="1346"/>
      <c r="AR22" s="1346"/>
      <c r="AS22" s="1346"/>
      <c r="AT22" s="1346"/>
      <c r="AU22" s="1392"/>
      <c r="AV22" s="1392"/>
      <c r="AW22" s="1504"/>
      <c r="AX22" s="1392"/>
      <c r="AY22" s="1392"/>
      <c r="AZ22" s="1393"/>
      <c r="BA22" s="1394"/>
      <c r="BB22" s="1389"/>
      <c r="BC22" s="1346"/>
      <c r="BD22" s="1346"/>
      <c r="BE22" s="1346"/>
      <c r="BF22" s="1346"/>
      <c r="BG22" s="1504">
        <v>1</v>
      </c>
      <c r="BH22" s="1346"/>
      <c r="BI22" s="1393"/>
      <c r="BJ22" s="1346"/>
      <c r="BK22" s="1346"/>
      <c r="BL22" s="1346"/>
      <c r="BM22" s="1346">
        <v>1</v>
      </c>
      <c r="BN22" s="1346"/>
      <c r="BO22" s="1346"/>
      <c r="BP22" s="1346"/>
      <c r="BQ22" s="1346"/>
      <c r="BR22" s="1346"/>
      <c r="BS22" s="1346"/>
      <c r="BT22" s="1346"/>
      <c r="BU22" s="1346">
        <v>1</v>
      </c>
      <c r="BV22" s="1504">
        <v>1</v>
      </c>
      <c r="BW22" s="1389"/>
      <c r="BX22" s="1346"/>
      <c r="BY22" s="1346"/>
      <c r="BZ22" s="1346"/>
      <c r="CA22" s="1346"/>
      <c r="CB22" s="1346"/>
      <c r="CC22" s="1346"/>
      <c r="CD22" s="1346"/>
      <c r="CE22" s="1346"/>
      <c r="CF22" s="1346"/>
      <c r="CG22" s="1391">
        <v>1</v>
      </c>
      <c r="CH22" s="1346"/>
      <c r="CI22" s="1346"/>
      <c r="CJ22" s="1346"/>
      <c r="CK22" s="1346"/>
      <c r="CL22" s="1346"/>
      <c r="CM22" s="1346"/>
      <c r="CN22" s="1346"/>
      <c r="CO22" s="1346"/>
      <c r="CP22" s="1346"/>
      <c r="CQ22" s="1346"/>
      <c r="CR22" s="1346"/>
      <c r="CS22" s="1391"/>
      <c r="CT22" s="1346"/>
      <c r="CU22" s="1346"/>
      <c r="CV22" s="1392"/>
      <c r="CW22" s="1346"/>
      <c r="CX22" s="1346"/>
      <c r="CY22" s="1346">
        <v>1</v>
      </c>
      <c r="CZ22" s="1504">
        <v>1</v>
      </c>
      <c r="DA22" s="1346"/>
      <c r="DB22" s="1346"/>
      <c r="DC22" s="1346"/>
      <c r="DD22" s="1346"/>
      <c r="DE22" s="1346"/>
      <c r="DF22" s="1393"/>
      <c r="DG22" s="1391"/>
      <c r="DH22" s="1346"/>
      <c r="DI22" s="1346"/>
      <c r="DJ22" s="1346"/>
      <c r="DK22" s="1346"/>
      <c r="DL22" s="1346"/>
      <c r="DM22" s="1346">
        <v>1</v>
      </c>
      <c r="DN22" s="1346"/>
      <c r="DO22" s="1346"/>
      <c r="DP22" s="1346"/>
      <c r="DQ22" s="1392"/>
      <c r="DR22" s="1392"/>
      <c r="DS22" s="1346"/>
      <c r="DT22" s="1392"/>
      <c r="DU22" s="1392"/>
      <c r="DV22" s="1392"/>
      <c r="DW22" s="1392"/>
      <c r="DX22" s="1392"/>
      <c r="DY22" s="1392">
        <v>1</v>
      </c>
      <c r="DZ22" s="1393"/>
      <c r="EA22" s="1391"/>
      <c r="EB22" s="1346"/>
      <c r="EC22" s="1346"/>
      <c r="ED22" s="1346"/>
      <c r="EE22" s="1390">
        <v>1</v>
      </c>
      <c r="EF22" s="1346"/>
      <c r="EG22" s="1346"/>
      <c r="EH22" s="1346"/>
      <c r="EI22" s="1346"/>
      <c r="EJ22" s="1346"/>
      <c r="EK22" s="1346">
        <v>1</v>
      </c>
      <c r="EL22" s="1346"/>
      <c r="EM22" s="1346"/>
      <c r="EN22" s="1391"/>
      <c r="EO22" s="1389"/>
      <c r="EP22" s="1346"/>
      <c r="EQ22" s="1346"/>
      <c r="ER22" s="1346"/>
      <c r="ES22" s="1504"/>
      <c r="ET22" s="1346"/>
      <c r="EU22" s="1346"/>
      <c r="EV22" s="1346"/>
      <c r="EW22" s="1504"/>
      <c r="EX22" s="1392">
        <v>1</v>
      </c>
      <c r="EY22" s="1346"/>
      <c r="EZ22" s="1346"/>
      <c r="FA22" s="1346"/>
      <c r="FB22" s="1346"/>
      <c r="FC22" s="1346"/>
      <c r="FD22" s="1346"/>
      <c r="FE22" s="1393">
        <v>1</v>
      </c>
      <c r="FF22" s="1679"/>
      <c r="FG22" s="1391"/>
      <c r="FH22" s="1346"/>
      <c r="FI22" s="1346"/>
      <c r="FJ22" s="1346"/>
      <c r="FK22" s="1346"/>
      <c r="FL22" s="1346"/>
      <c r="FM22" s="1346"/>
      <c r="FN22" s="218">
        <f t="shared" si="12"/>
        <v>17</v>
      </c>
      <c r="FO22" s="396">
        <f t="shared" si="13"/>
        <v>0</v>
      </c>
      <c r="FP22" s="396">
        <f t="shared" si="14"/>
        <v>0</v>
      </c>
      <c r="FQ22" s="396">
        <f t="shared" si="15"/>
        <v>3</v>
      </c>
      <c r="FR22" s="396"/>
      <c r="FS22" s="396">
        <f t="shared" si="16"/>
        <v>0</v>
      </c>
      <c r="FT22" s="1291">
        <f t="shared" si="17"/>
        <v>17</v>
      </c>
      <c r="FU22" s="1347" t="str">
        <f t="shared" si="18"/>
        <v/>
      </c>
      <c r="FV22" s="1347" t="str">
        <f t="shared" si="19"/>
        <v/>
      </c>
      <c r="FW22" s="1347" t="str">
        <f t="shared" si="20"/>
        <v/>
      </c>
      <c r="FX22" s="1347">
        <f t="shared" si="21"/>
        <v>1</v>
      </c>
      <c r="FY22" s="1347" t="str">
        <f t="shared" si="22"/>
        <v/>
      </c>
      <c r="FZ22" s="1347" t="str">
        <f t="shared" si="23"/>
        <v/>
      </c>
      <c r="GA22" s="1347" t="str">
        <f t="shared" si="24"/>
        <v/>
      </c>
      <c r="GB22" s="1347" t="str">
        <f t="shared" si="25"/>
        <v/>
      </c>
      <c r="GC22" s="1347" t="str">
        <f t="shared" si="26"/>
        <v/>
      </c>
      <c r="GD22" s="1347" t="str">
        <f t="shared" si="27"/>
        <v/>
      </c>
      <c r="GE22" s="1347" t="str">
        <f t="shared" si="28"/>
        <v/>
      </c>
    </row>
    <row r="23" spans="1:187" ht="16.5" thickBot="1" x14ac:dyDescent="0.3">
      <c r="A23" s="1645">
        <v>15</v>
      </c>
      <c r="B23" s="10" t="s">
        <v>2101</v>
      </c>
      <c r="C23" s="1152" t="s">
        <v>800</v>
      </c>
      <c r="D23" s="1400"/>
      <c r="E23" s="1626"/>
      <c r="F23" s="1346"/>
      <c r="G23" s="1346"/>
      <c r="H23" s="1346"/>
      <c r="I23" s="1394"/>
      <c r="J23" s="1394"/>
      <c r="K23" s="1394"/>
      <c r="L23" s="1394"/>
      <c r="M23" s="1394"/>
      <c r="N23" s="1394"/>
      <c r="O23" s="1394"/>
      <c r="P23" s="1394"/>
      <c r="Q23" s="1394"/>
      <c r="R23" s="1394"/>
      <c r="S23" s="1394"/>
      <c r="T23" s="1394"/>
      <c r="U23" s="1394"/>
      <c r="V23" s="1394"/>
      <c r="W23" s="1346"/>
      <c r="X23" s="1393"/>
      <c r="Y23" s="1346"/>
      <c r="Z23" s="1346"/>
      <c r="AA23" s="1346"/>
      <c r="AB23" s="1346"/>
      <c r="AC23" s="1346"/>
      <c r="AD23" s="1400"/>
      <c r="AE23" s="1346"/>
      <c r="AF23" s="1346"/>
      <c r="AG23" s="1346"/>
      <c r="AH23" s="1346"/>
      <c r="AI23" s="1346"/>
      <c r="AJ23" s="1392"/>
      <c r="AK23" s="1392"/>
      <c r="AL23" s="1392"/>
      <c r="AM23" s="1393"/>
      <c r="AN23" s="1391"/>
      <c r="AO23" s="1346"/>
      <c r="AP23" s="1346"/>
      <c r="AQ23" s="1346"/>
      <c r="AR23" s="1346"/>
      <c r="AS23" s="1346"/>
      <c r="AT23" s="1346"/>
      <c r="AU23" s="1392"/>
      <c r="AV23" s="1392"/>
      <c r="AW23" s="1504"/>
      <c r="AX23" s="1392"/>
      <c r="AY23" s="1392"/>
      <c r="AZ23" s="1393"/>
      <c r="BA23" s="1394"/>
      <c r="BB23" s="1389"/>
      <c r="BC23" s="1346"/>
      <c r="BD23" s="1346"/>
      <c r="BE23" s="1346"/>
      <c r="BF23" s="1346"/>
      <c r="BG23" s="1504"/>
      <c r="BH23" s="1346"/>
      <c r="BI23" s="1393"/>
      <c r="BJ23" s="1346"/>
      <c r="BK23" s="1346"/>
      <c r="BL23" s="1346"/>
      <c r="BM23" s="1346"/>
      <c r="BN23" s="1346"/>
      <c r="BO23" s="1346"/>
      <c r="BP23" s="1346"/>
      <c r="BQ23" s="1346"/>
      <c r="BR23" s="1346"/>
      <c r="BS23" s="1346"/>
      <c r="BT23" s="1346"/>
      <c r="BU23" s="1346"/>
      <c r="BV23" s="1504">
        <v>1</v>
      </c>
      <c r="BW23" s="1389"/>
      <c r="BX23" s="1346"/>
      <c r="BY23" s="1346"/>
      <c r="BZ23" s="1346"/>
      <c r="CA23" s="1346"/>
      <c r="CB23" s="1346"/>
      <c r="CC23" s="1346"/>
      <c r="CD23" s="1346"/>
      <c r="CE23" s="1346"/>
      <c r="CF23" s="1346"/>
      <c r="CG23" s="1391"/>
      <c r="CH23" s="1346"/>
      <c r="CI23" s="1346"/>
      <c r="CJ23" s="1346"/>
      <c r="CK23" s="1346"/>
      <c r="CL23" s="1346"/>
      <c r="CM23" s="1346"/>
      <c r="CN23" s="1346"/>
      <c r="CO23" s="1346">
        <v>1</v>
      </c>
      <c r="CP23" s="1346"/>
      <c r="CQ23" s="1346"/>
      <c r="CR23" s="1346"/>
      <c r="CS23" s="1391"/>
      <c r="CT23" s="1346"/>
      <c r="CU23" s="1346"/>
      <c r="CV23" s="1392"/>
      <c r="CW23" s="1346"/>
      <c r="CX23" s="1346"/>
      <c r="CY23" s="1346"/>
      <c r="CZ23" s="1504">
        <v>1</v>
      </c>
      <c r="DA23" s="1346"/>
      <c r="DB23" s="1346"/>
      <c r="DC23" s="1346"/>
      <c r="DD23" s="1346"/>
      <c r="DE23" s="1346"/>
      <c r="DF23" s="1393"/>
      <c r="DG23" s="1391"/>
      <c r="DH23" s="1346"/>
      <c r="DI23" s="1346"/>
      <c r="DJ23" s="1346"/>
      <c r="DK23" s="1346"/>
      <c r="DL23" s="1346"/>
      <c r="DM23" s="1346"/>
      <c r="DN23" s="1346"/>
      <c r="DO23" s="1346">
        <v>1</v>
      </c>
      <c r="DP23" s="1346"/>
      <c r="DQ23" s="1392"/>
      <c r="DR23" s="1392"/>
      <c r="DS23" s="1392"/>
      <c r="DT23" s="1392"/>
      <c r="DU23" s="1392"/>
      <c r="DV23" s="1392"/>
      <c r="DW23" s="1392"/>
      <c r="DX23" s="1392"/>
      <c r="DY23" s="1392"/>
      <c r="DZ23" s="1393"/>
      <c r="EA23" s="1391"/>
      <c r="EB23" s="1346"/>
      <c r="EC23" s="1346"/>
      <c r="ED23" s="1346"/>
      <c r="EE23" s="1346"/>
      <c r="EF23" s="1346"/>
      <c r="EG23" s="1346"/>
      <c r="EH23" s="1346"/>
      <c r="EI23" s="1346"/>
      <c r="EJ23" s="1346"/>
      <c r="EK23" s="1346"/>
      <c r="EL23" s="1346"/>
      <c r="EM23" s="1346"/>
      <c r="EN23" s="1391"/>
      <c r="EO23" s="1389"/>
      <c r="EP23" s="1346"/>
      <c r="EQ23" s="1346"/>
      <c r="ER23" s="1346"/>
      <c r="ES23" s="1504"/>
      <c r="ET23" s="1346"/>
      <c r="EU23" s="1346"/>
      <c r="EV23" s="1346"/>
      <c r="EW23" s="1504"/>
      <c r="EX23" s="1392"/>
      <c r="EY23" s="1346"/>
      <c r="EZ23" s="1346"/>
      <c r="FA23" s="1346"/>
      <c r="FB23" s="1346"/>
      <c r="FC23" s="1346"/>
      <c r="FD23" s="1346"/>
      <c r="FE23" s="1393"/>
      <c r="FF23" s="1679"/>
      <c r="FG23" s="1391"/>
      <c r="FH23" s="1346"/>
      <c r="FI23" s="1346"/>
      <c r="FJ23" s="1346"/>
      <c r="FK23" s="1346"/>
      <c r="FL23" s="1346"/>
      <c r="FM23" s="1346"/>
      <c r="FN23" s="218">
        <f t="shared" si="12"/>
        <v>0</v>
      </c>
      <c r="FO23" s="396">
        <f t="shared" si="13"/>
        <v>0</v>
      </c>
      <c r="FP23" s="396">
        <f t="shared" si="14"/>
        <v>2</v>
      </c>
      <c r="FQ23" s="396">
        <f t="shared" si="15"/>
        <v>2</v>
      </c>
      <c r="FR23" s="396"/>
      <c r="FS23" s="396">
        <f t="shared" si="16"/>
        <v>0</v>
      </c>
      <c r="FT23" s="1291">
        <f t="shared" si="17"/>
        <v>2</v>
      </c>
      <c r="FU23" s="1347" t="str">
        <f t="shared" si="18"/>
        <v/>
      </c>
      <c r="FV23" s="1347">
        <f t="shared" si="19"/>
        <v>1</v>
      </c>
      <c r="FW23" s="1347" t="str">
        <f t="shared" si="20"/>
        <v/>
      </c>
      <c r="FX23" s="1347" t="str">
        <f t="shared" si="21"/>
        <v/>
      </c>
      <c r="FY23" s="1347" t="str">
        <f t="shared" si="22"/>
        <v/>
      </c>
      <c r="FZ23" s="1347" t="str">
        <f t="shared" si="23"/>
        <v/>
      </c>
      <c r="GA23" s="1347" t="str">
        <f t="shared" si="24"/>
        <v/>
      </c>
      <c r="GB23" s="1347" t="str">
        <f t="shared" si="25"/>
        <v/>
      </c>
      <c r="GC23" s="1347" t="str">
        <f t="shared" si="26"/>
        <v/>
      </c>
      <c r="GD23" s="1347" t="str">
        <f t="shared" si="27"/>
        <v/>
      </c>
      <c r="GE23" s="1347" t="str">
        <f t="shared" si="28"/>
        <v/>
      </c>
    </row>
    <row r="24" spans="1:187" ht="16.5" thickBot="1" x14ac:dyDescent="0.3">
      <c r="A24" s="1645">
        <v>16</v>
      </c>
      <c r="B24" s="10" t="s">
        <v>2103</v>
      </c>
      <c r="C24" s="1152" t="s">
        <v>1119</v>
      </c>
      <c r="D24" s="1400"/>
      <c r="E24" s="1626"/>
      <c r="F24" s="1346"/>
      <c r="G24" s="1346">
        <v>1</v>
      </c>
      <c r="H24" s="1346">
        <v>1</v>
      </c>
      <c r="I24" s="1346"/>
      <c r="J24" s="1346"/>
      <c r="K24" s="1346">
        <v>1</v>
      </c>
      <c r="L24" s="1346"/>
      <c r="M24" s="1346"/>
      <c r="N24" s="1346"/>
      <c r="O24" s="1346"/>
      <c r="P24" s="1346"/>
      <c r="Q24" s="1346"/>
      <c r="R24" s="1346"/>
      <c r="S24" s="1346"/>
      <c r="T24" s="1346"/>
      <c r="U24" s="1346"/>
      <c r="V24" s="1346"/>
      <c r="W24" s="1346"/>
      <c r="X24" s="1393"/>
      <c r="Y24" s="1346"/>
      <c r="Z24" s="1399"/>
      <c r="AA24" s="1399"/>
      <c r="AB24" s="1346"/>
      <c r="AC24" s="1399"/>
      <c r="AD24" s="1400">
        <v>1</v>
      </c>
      <c r="AE24" s="1346"/>
      <c r="AF24" s="1346">
        <v>1</v>
      </c>
      <c r="AG24" s="1346"/>
      <c r="AH24" s="1346"/>
      <c r="AI24" s="1346"/>
      <c r="AJ24" s="1392"/>
      <c r="AK24" s="1392"/>
      <c r="AL24" s="1392">
        <v>1</v>
      </c>
      <c r="AM24" s="1393"/>
      <c r="AN24" s="1391"/>
      <c r="AO24" s="1346">
        <v>1</v>
      </c>
      <c r="AP24" s="1346"/>
      <c r="AQ24" s="1346"/>
      <c r="AR24" s="1346">
        <v>1</v>
      </c>
      <c r="AS24" s="1346"/>
      <c r="AT24" s="1346"/>
      <c r="AU24" s="1392">
        <v>1</v>
      </c>
      <c r="AV24" s="1392"/>
      <c r="AW24" s="1504"/>
      <c r="AX24" s="1392"/>
      <c r="AY24" s="1392">
        <v>1</v>
      </c>
      <c r="AZ24" s="1393"/>
      <c r="BA24" s="1346"/>
      <c r="BB24" s="1389"/>
      <c r="BC24" s="1346"/>
      <c r="BD24" s="1346"/>
      <c r="BE24" s="1346">
        <v>1</v>
      </c>
      <c r="BF24" s="1346"/>
      <c r="BG24" s="1504">
        <v>1</v>
      </c>
      <c r="BH24" s="1346">
        <v>1</v>
      </c>
      <c r="BI24" s="1393"/>
      <c r="BJ24" s="1346"/>
      <c r="BK24" s="1346">
        <v>1</v>
      </c>
      <c r="BL24" s="1346"/>
      <c r="BM24" s="1346"/>
      <c r="BN24" s="1346"/>
      <c r="BO24" s="1346"/>
      <c r="BP24" s="1346">
        <v>1</v>
      </c>
      <c r="BQ24" s="1346">
        <v>1</v>
      </c>
      <c r="BR24" s="1346">
        <v>1</v>
      </c>
      <c r="BS24" s="1346">
        <v>1</v>
      </c>
      <c r="BT24" s="1346">
        <v>1</v>
      </c>
      <c r="BU24" s="1346"/>
      <c r="BV24" s="1504">
        <v>1</v>
      </c>
      <c r="BW24" s="1389">
        <v>1</v>
      </c>
      <c r="BX24" s="1346"/>
      <c r="BY24" s="1346"/>
      <c r="BZ24" s="1346">
        <v>1</v>
      </c>
      <c r="CA24" s="1346"/>
      <c r="CB24" s="1346"/>
      <c r="CC24" s="1346"/>
      <c r="CD24" s="1346"/>
      <c r="CE24" s="1346"/>
      <c r="CF24" s="1346"/>
      <c r="CG24" s="1391"/>
      <c r="CH24" s="1346"/>
      <c r="CI24" s="1346"/>
      <c r="CJ24" s="1346"/>
      <c r="CK24" s="1346"/>
      <c r="CL24" s="1346"/>
      <c r="CM24" s="1346"/>
      <c r="CN24" s="1346"/>
      <c r="CO24" s="1346"/>
      <c r="CP24" s="1346"/>
      <c r="CQ24" s="1346"/>
      <c r="CR24" s="1346"/>
      <c r="CS24" s="1391"/>
      <c r="CT24" s="1346"/>
      <c r="CU24" s="1346"/>
      <c r="CV24" s="1392"/>
      <c r="CW24" s="1346"/>
      <c r="CX24" s="1346"/>
      <c r="CY24" s="1346"/>
      <c r="CZ24" s="1504">
        <v>1</v>
      </c>
      <c r="DA24" s="1346">
        <v>1</v>
      </c>
      <c r="DB24" s="1346"/>
      <c r="DC24" s="1346"/>
      <c r="DD24" s="1346">
        <v>1</v>
      </c>
      <c r="DE24" s="1346"/>
      <c r="DF24" s="1393"/>
      <c r="DG24" s="1391"/>
      <c r="DH24" s="1346"/>
      <c r="DI24" s="1346"/>
      <c r="DJ24" s="1346"/>
      <c r="DK24" s="1346"/>
      <c r="DL24" s="1346"/>
      <c r="DM24" s="1346"/>
      <c r="DN24" s="1346">
        <v>1</v>
      </c>
      <c r="DO24" s="1346"/>
      <c r="DP24" s="1346"/>
      <c r="DQ24" s="1392"/>
      <c r="DR24" s="1392"/>
      <c r="DS24" s="1392"/>
      <c r="DT24" s="1392"/>
      <c r="DU24" s="1392"/>
      <c r="DV24" s="1417">
        <v>1</v>
      </c>
      <c r="DW24" s="1417">
        <v>1</v>
      </c>
      <c r="DX24" s="1417">
        <v>1</v>
      </c>
      <c r="DY24" s="1392"/>
      <c r="DZ24" s="1393"/>
      <c r="EA24" s="1391"/>
      <c r="EB24" s="1346"/>
      <c r="EC24" s="1397">
        <v>1</v>
      </c>
      <c r="ED24" s="1346"/>
      <c r="EE24" s="1346"/>
      <c r="EF24" s="1346">
        <v>1</v>
      </c>
      <c r="EG24" s="1346"/>
      <c r="EH24" s="1346"/>
      <c r="EI24" s="1346"/>
      <c r="EJ24" s="1346"/>
      <c r="EK24" s="1346"/>
      <c r="EL24" s="1346"/>
      <c r="EM24" s="1346"/>
      <c r="EN24" s="1391"/>
      <c r="EO24" s="1389"/>
      <c r="EP24" s="1346"/>
      <c r="EQ24" s="1346"/>
      <c r="ER24" s="1346"/>
      <c r="ES24" s="1504">
        <v>1</v>
      </c>
      <c r="ET24" s="1346"/>
      <c r="EU24" s="1346">
        <v>1</v>
      </c>
      <c r="EV24" s="1346"/>
      <c r="EW24" s="1504">
        <v>1</v>
      </c>
      <c r="EX24" s="1392"/>
      <c r="EY24" s="1346">
        <v>1</v>
      </c>
      <c r="EZ24" s="1346"/>
      <c r="FA24" s="1346"/>
      <c r="FB24" s="1346"/>
      <c r="FC24" s="1346"/>
      <c r="FD24" s="1346"/>
      <c r="FE24" s="1393"/>
      <c r="FF24" s="1679">
        <v>1</v>
      </c>
      <c r="FG24" s="1391">
        <v>1</v>
      </c>
      <c r="FH24" s="1346">
        <v>1</v>
      </c>
      <c r="FI24" s="1346">
        <v>1</v>
      </c>
      <c r="FJ24" s="1346">
        <v>1</v>
      </c>
      <c r="FK24" s="1346">
        <v>1</v>
      </c>
      <c r="FL24" s="1346">
        <v>1</v>
      </c>
      <c r="FM24" s="1346">
        <v>1</v>
      </c>
      <c r="FN24" s="218">
        <f t="shared" si="12"/>
        <v>1</v>
      </c>
      <c r="FO24" s="396">
        <f t="shared" si="13"/>
        <v>20</v>
      </c>
      <c r="FP24" s="396">
        <f t="shared" si="14"/>
        <v>0</v>
      </c>
      <c r="FQ24" s="396">
        <f t="shared" si="15"/>
        <v>6</v>
      </c>
      <c r="FR24" s="396"/>
      <c r="FS24" s="396">
        <f t="shared" si="16"/>
        <v>16</v>
      </c>
      <c r="FT24" s="1291">
        <f t="shared" si="17"/>
        <v>37</v>
      </c>
      <c r="FU24" s="1347" t="str">
        <f t="shared" si="18"/>
        <v/>
      </c>
      <c r="FV24" s="1347" t="str">
        <f t="shared" si="19"/>
        <v/>
      </c>
      <c r="FW24" s="1347" t="str">
        <f t="shared" si="20"/>
        <v/>
      </c>
      <c r="FX24" s="1347" t="str">
        <f t="shared" si="21"/>
        <v/>
      </c>
      <c r="FY24" s="1347" t="str">
        <f t="shared" si="22"/>
        <v/>
      </c>
      <c r="FZ24" s="1347">
        <f t="shared" si="23"/>
        <v>1</v>
      </c>
      <c r="GA24" s="1347" t="str">
        <f t="shared" si="24"/>
        <v/>
      </c>
      <c r="GB24" s="1347" t="str">
        <f t="shared" si="25"/>
        <v/>
      </c>
      <c r="GC24" s="1347" t="str">
        <f t="shared" si="26"/>
        <v/>
      </c>
      <c r="GD24" s="1347" t="str">
        <f t="shared" si="27"/>
        <v/>
      </c>
      <c r="GE24" s="1347" t="str">
        <f t="shared" si="28"/>
        <v/>
      </c>
    </row>
    <row r="25" spans="1:187" ht="16.5" thickBot="1" x14ac:dyDescent="0.3">
      <c r="A25" s="1645">
        <v>17</v>
      </c>
      <c r="B25" s="10" t="s">
        <v>2102</v>
      </c>
      <c r="C25" s="1152" t="s">
        <v>1581</v>
      </c>
      <c r="D25" s="1400"/>
      <c r="E25" s="1624"/>
      <c r="F25" s="1621"/>
      <c r="G25" s="1621">
        <v>1</v>
      </c>
      <c r="H25" s="1410">
        <v>1</v>
      </c>
      <c r="I25" s="1621"/>
      <c r="J25" s="1621"/>
      <c r="K25" s="1390">
        <v>1</v>
      </c>
      <c r="L25" s="1621"/>
      <c r="M25" s="1621"/>
      <c r="N25" s="1621"/>
      <c r="O25" s="1621"/>
      <c r="P25" s="1621"/>
      <c r="Q25" s="1621"/>
      <c r="R25" s="1621"/>
      <c r="S25" s="1621"/>
      <c r="T25" s="1621"/>
      <c r="U25" s="1621"/>
      <c r="V25" s="1621"/>
      <c r="W25" s="1621"/>
      <c r="X25" s="1622"/>
      <c r="Y25" s="1621"/>
      <c r="Z25" s="1621"/>
      <c r="AA25" s="1621"/>
      <c r="AB25" s="1621"/>
      <c r="AC25" s="1621"/>
      <c r="AD25" s="1400">
        <v>1</v>
      </c>
      <c r="AE25" s="1621"/>
      <c r="AF25" s="1390">
        <v>1</v>
      </c>
      <c r="AG25" s="1621"/>
      <c r="AH25" s="1621"/>
      <c r="AI25" s="1621"/>
      <c r="AJ25" s="1623"/>
      <c r="AK25" s="1623"/>
      <c r="AL25" s="1390">
        <v>1</v>
      </c>
      <c r="AM25" s="1621"/>
      <c r="AN25" s="1624"/>
      <c r="AO25" s="1390">
        <v>1</v>
      </c>
      <c r="AP25" s="1621"/>
      <c r="AQ25" s="1621"/>
      <c r="AR25" s="1390">
        <v>1</v>
      </c>
      <c r="AS25" s="1621"/>
      <c r="AT25" s="1621"/>
      <c r="AU25" s="1390">
        <v>1</v>
      </c>
      <c r="AV25" s="1623"/>
      <c r="AW25" s="1504"/>
      <c r="AX25" s="1623"/>
      <c r="AY25" s="1410">
        <v>1</v>
      </c>
      <c r="AZ25" s="1622"/>
      <c r="BA25" s="1624"/>
      <c r="BB25" s="1620"/>
      <c r="BC25" s="1621"/>
      <c r="BD25" s="1621"/>
      <c r="BE25" s="1621">
        <v>1</v>
      </c>
      <c r="BF25" s="1621"/>
      <c r="BG25" s="1504">
        <v>1</v>
      </c>
      <c r="BH25" s="1390">
        <v>1</v>
      </c>
      <c r="BI25" s="1622"/>
      <c r="BJ25" s="1621"/>
      <c r="BK25" s="1621">
        <v>1</v>
      </c>
      <c r="BL25" s="1621"/>
      <c r="BM25" s="1621"/>
      <c r="BN25" s="1621"/>
      <c r="BO25" s="1621"/>
      <c r="BP25" s="1621">
        <v>1</v>
      </c>
      <c r="BQ25" s="1621">
        <v>1</v>
      </c>
      <c r="BR25" s="1621">
        <v>1</v>
      </c>
      <c r="BS25" s="1621">
        <v>1</v>
      </c>
      <c r="BT25" s="1621">
        <v>1</v>
      </c>
      <c r="BU25" s="1621"/>
      <c r="BV25" s="1504">
        <v>1</v>
      </c>
      <c r="BW25" s="1621">
        <v>1</v>
      </c>
      <c r="BX25" s="1621"/>
      <c r="BY25" s="1621"/>
      <c r="BZ25" s="1410">
        <v>1</v>
      </c>
      <c r="CA25" s="1621"/>
      <c r="CB25" s="1621"/>
      <c r="CC25" s="1621"/>
      <c r="CD25" s="1621"/>
      <c r="CE25" s="1621"/>
      <c r="CF25" s="1621"/>
      <c r="CG25" s="1624"/>
      <c r="CH25" s="1621"/>
      <c r="CI25" s="1621"/>
      <c r="CJ25" s="1621"/>
      <c r="CK25" s="1621"/>
      <c r="CL25" s="1621"/>
      <c r="CM25" s="1621"/>
      <c r="CN25" s="1621"/>
      <c r="CO25" s="1621"/>
      <c r="CP25" s="1621"/>
      <c r="CQ25" s="1621"/>
      <c r="CR25" s="1621"/>
      <c r="CS25" s="1624"/>
      <c r="CT25" s="1621"/>
      <c r="CU25" s="1621"/>
      <c r="CV25" s="1623"/>
      <c r="CW25" s="1621">
        <v>1</v>
      </c>
      <c r="CX25" s="1621"/>
      <c r="CY25" s="1621"/>
      <c r="CZ25" s="1504">
        <v>1</v>
      </c>
      <c r="DA25" s="1621">
        <v>1</v>
      </c>
      <c r="DB25" s="1621"/>
      <c r="DC25" s="1621"/>
      <c r="DD25" s="1621"/>
      <c r="DE25" s="1621"/>
      <c r="DF25" s="1622"/>
      <c r="DG25" s="1429">
        <v>1</v>
      </c>
      <c r="DH25" s="1621"/>
      <c r="DI25" s="1621"/>
      <c r="DJ25" s="1621"/>
      <c r="DK25" s="1621"/>
      <c r="DL25" s="1621"/>
      <c r="DM25" s="1621"/>
      <c r="DN25" s="1621">
        <v>1</v>
      </c>
      <c r="DO25" s="1621"/>
      <c r="DP25" s="1621"/>
      <c r="DQ25" s="1623"/>
      <c r="DR25" s="1621"/>
      <c r="DS25" s="1623"/>
      <c r="DT25" s="1621"/>
      <c r="DU25" s="1623"/>
      <c r="DV25" s="1655">
        <v>1</v>
      </c>
      <c r="DW25" s="1655">
        <v>1</v>
      </c>
      <c r="DX25" s="1655">
        <v>1</v>
      </c>
      <c r="DY25" s="1623"/>
      <c r="DZ25" s="1622"/>
      <c r="EA25" s="1621"/>
      <c r="EB25" s="1621"/>
      <c r="EC25" s="1390">
        <v>1</v>
      </c>
      <c r="ED25" s="1621"/>
      <c r="EE25" s="1621"/>
      <c r="EF25" s="1621">
        <v>1</v>
      </c>
      <c r="EG25" s="1621"/>
      <c r="EH25" s="1621"/>
      <c r="EI25" s="1621"/>
      <c r="EJ25" s="1621"/>
      <c r="EK25" s="1621"/>
      <c r="EL25" s="1621"/>
      <c r="EM25" s="1621"/>
      <c r="EN25" s="1624"/>
      <c r="EO25" s="1621"/>
      <c r="EP25" s="1621"/>
      <c r="EQ25" s="1621"/>
      <c r="ER25" s="1623"/>
      <c r="ES25" s="1504">
        <v>1</v>
      </c>
      <c r="ET25" s="1621"/>
      <c r="EU25" s="1390">
        <v>1</v>
      </c>
      <c r="EV25" s="1621"/>
      <c r="EW25" s="1504">
        <v>1</v>
      </c>
      <c r="EX25" s="1623"/>
      <c r="EY25" s="1621">
        <v>1</v>
      </c>
      <c r="EZ25" s="1621"/>
      <c r="FA25" s="1621"/>
      <c r="FB25" s="1621"/>
      <c r="FC25" s="1621"/>
      <c r="FD25" s="1621"/>
      <c r="FE25" s="1622"/>
      <c r="FF25" s="1679">
        <v>1</v>
      </c>
      <c r="FG25" s="1391">
        <v>1</v>
      </c>
      <c r="FH25" s="1346">
        <v>1</v>
      </c>
      <c r="FI25" s="1346">
        <v>1</v>
      </c>
      <c r="FJ25" s="1346">
        <v>1</v>
      </c>
      <c r="FK25" s="1346">
        <v>1</v>
      </c>
      <c r="FL25" s="1346">
        <v>1</v>
      </c>
      <c r="FM25" s="1346">
        <v>1</v>
      </c>
      <c r="FN25" s="218">
        <f t="shared" si="12"/>
        <v>1</v>
      </c>
      <c r="FO25" s="396">
        <f t="shared" si="13"/>
        <v>21</v>
      </c>
      <c r="FP25" s="396">
        <f t="shared" si="14"/>
        <v>0</v>
      </c>
      <c r="FQ25" s="396">
        <f t="shared" si="15"/>
        <v>6</v>
      </c>
      <c r="FR25" s="396"/>
      <c r="FS25" s="396">
        <f t="shared" si="16"/>
        <v>16</v>
      </c>
      <c r="FT25" s="1291">
        <f t="shared" si="17"/>
        <v>38</v>
      </c>
      <c r="FU25" s="1347" t="str">
        <f t="shared" si="18"/>
        <v/>
      </c>
      <c r="FV25" s="1347" t="str">
        <f t="shared" si="19"/>
        <v/>
      </c>
      <c r="FW25" s="1347" t="str">
        <f t="shared" si="20"/>
        <v/>
      </c>
      <c r="FX25" s="1347" t="str">
        <f t="shared" si="21"/>
        <v/>
      </c>
      <c r="FY25" s="1347" t="str">
        <f t="shared" si="22"/>
        <v/>
      </c>
      <c r="FZ25" s="1347">
        <f t="shared" si="23"/>
        <v>1</v>
      </c>
      <c r="GA25" s="1347" t="str">
        <f t="shared" si="24"/>
        <v/>
      </c>
      <c r="GB25" s="1347" t="str">
        <f t="shared" si="25"/>
        <v/>
      </c>
      <c r="GC25" s="1347" t="str">
        <f t="shared" si="26"/>
        <v/>
      </c>
      <c r="GD25" s="1347" t="str">
        <f t="shared" si="27"/>
        <v/>
      </c>
      <c r="GE25" s="1347" t="str">
        <f t="shared" si="28"/>
        <v/>
      </c>
    </row>
    <row r="26" spans="1:187" ht="16.5" thickBot="1" x14ac:dyDescent="0.3">
      <c r="A26" s="1645">
        <v>18</v>
      </c>
      <c r="B26" s="10" t="s">
        <v>2104</v>
      </c>
      <c r="C26" s="1152" t="s">
        <v>1039</v>
      </c>
      <c r="D26" s="1400"/>
      <c r="E26" s="1626"/>
      <c r="F26" s="1346"/>
      <c r="G26" s="1346">
        <v>1</v>
      </c>
      <c r="H26" s="1346"/>
      <c r="I26" s="1346"/>
      <c r="J26" s="1346"/>
      <c r="K26" s="1346"/>
      <c r="L26" s="1346"/>
      <c r="M26" s="1346"/>
      <c r="N26" s="1346"/>
      <c r="O26" s="1346"/>
      <c r="P26" s="1346"/>
      <c r="Q26" s="1346"/>
      <c r="R26" s="1346"/>
      <c r="S26" s="1346"/>
      <c r="T26" s="1346"/>
      <c r="U26" s="1346"/>
      <c r="V26" s="1346"/>
      <c r="W26" s="1346"/>
      <c r="X26" s="1393"/>
      <c r="Y26" s="1346"/>
      <c r="Z26" s="1346"/>
      <c r="AA26" s="1346"/>
      <c r="AB26" s="1346"/>
      <c r="AC26" s="1346"/>
      <c r="AD26" s="1400">
        <v>1</v>
      </c>
      <c r="AE26" s="1346"/>
      <c r="AF26" s="1346"/>
      <c r="AG26" s="1346"/>
      <c r="AH26" s="1346">
        <v>1</v>
      </c>
      <c r="AI26" s="1346"/>
      <c r="AJ26" s="1392"/>
      <c r="AK26" s="1392">
        <v>1</v>
      </c>
      <c r="AL26" s="1392"/>
      <c r="AM26" s="1393"/>
      <c r="AN26" s="1391"/>
      <c r="AO26" s="1346"/>
      <c r="AP26" s="1346"/>
      <c r="AQ26" s="1346"/>
      <c r="AR26" s="1346"/>
      <c r="AS26" s="1346"/>
      <c r="AT26" s="1346"/>
      <c r="AU26" s="1392"/>
      <c r="AV26" s="1392"/>
      <c r="AW26" s="1504"/>
      <c r="AX26" s="1392"/>
      <c r="AY26" s="1392"/>
      <c r="AZ26" s="1393"/>
      <c r="BA26" s="1346"/>
      <c r="BB26" s="1389"/>
      <c r="BC26" s="1346"/>
      <c r="BD26" s="1346"/>
      <c r="BE26" s="1346"/>
      <c r="BF26" s="1346"/>
      <c r="BG26" s="1504">
        <v>1</v>
      </c>
      <c r="BH26" s="1346"/>
      <c r="BI26" s="1393"/>
      <c r="BJ26" s="1346"/>
      <c r="BK26" s="1346"/>
      <c r="BL26" s="1346"/>
      <c r="BM26" s="1346"/>
      <c r="BN26" s="1346"/>
      <c r="BO26" s="1346"/>
      <c r="BP26" s="1346"/>
      <c r="BQ26" s="1346"/>
      <c r="BR26" s="1346"/>
      <c r="BS26" s="1346"/>
      <c r="BT26" s="1346"/>
      <c r="BU26" s="1346"/>
      <c r="BV26" s="1504">
        <v>1</v>
      </c>
      <c r="BW26" s="1389"/>
      <c r="BX26" s="1346"/>
      <c r="BY26" s="1346"/>
      <c r="BZ26" s="1346"/>
      <c r="CA26" s="1346"/>
      <c r="CB26" s="1346"/>
      <c r="CC26" s="1346"/>
      <c r="CD26" s="1346"/>
      <c r="CE26" s="1346"/>
      <c r="CF26" s="1346"/>
      <c r="CG26" s="1391"/>
      <c r="CH26" s="1346"/>
      <c r="CI26" s="1346"/>
      <c r="CJ26" s="1346"/>
      <c r="CK26" s="1346"/>
      <c r="CL26" s="1346"/>
      <c r="CM26" s="1346"/>
      <c r="CN26" s="1346"/>
      <c r="CO26" s="1346"/>
      <c r="CP26" s="1346"/>
      <c r="CQ26" s="1346"/>
      <c r="CR26" s="1346"/>
      <c r="CS26" s="1391"/>
      <c r="CT26" s="1346"/>
      <c r="CU26" s="1346"/>
      <c r="CV26" s="1392"/>
      <c r="CW26" s="1346"/>
      <c r="CX26" s="1346"/>
      <c r="CY26" s="1346"/>
      <c r="CZ26" s="1504">
        <v>1</v>
      </c>
      <c r="DA26" s="1346"/>
      <c r="DB26" s="1346"/>
      <c r="DC26" s="1346"/>
      <c r="DD26" s="1346"/>
      <c r="DE26" s="1346"/>
      <c r="DF26" s="1393"/>
      <c r="DG26" s="1391"/>
      <c r="DH26" s="1346"/>
      <c r="DI26" s="1346"/>
      <c r="DJ26" s="1346"/>
      <c r="DK26" s="1346"/>
      <c r="DL26" s="1346"/>
      <c r="DM26" s="1346"/>
      <c r="DN26" s="1346"/>
      <c r="DO26" s="1346"/>
      <c r="DP26" s="1346"/>
      <c r="DQ26" s="1392"/>
      <c r="DR26" s="1392"/>
      <c r="DS26" s="1392"/>
      <c r="DT26" s="1392"/>
      <c r="DU26" s="1392"/>
      <c r="DV26" s="1392"/>
      <c r="DW26" s="1392"/>
      <c r="DX26" s="1392"/>
      <c r="DY26" s="1392"/>
      <c r="DZ26" s="1393"/>
      <c r="EA26" s="1391"/>
      <c r="EB26" s="1346"/>
      <c r="EC26" s="1346"/>
      <c r="ED26" s="1346"/>
      <c r="EE26" s="1346"/>
      <c r="EF26" s="1346"/>
      <c r="EG26" s="1346"/>
      <c r="EH26" s="1346"/>
      <c r="EI26" s="1346"/>
      <c r="EJ26" s="1346"/>
      <c r="EK26" s="1346"/>
      <c r="EL26" s="1346"/>
      <c r="EM26" s="1346"/>
      <c r="EN26" s="1391"/>
      <c r="EO26" s="1389"/>
      <c r="EP26" s="1346"/>
      <c r="EQ26" s="1346"/>
      <c r="ER26" s="1346"/>
      <c r="ES26" s="1504"/>
      <c r="ET26" s="1346"/>
      <c r="EU26" s="1346"/>
      <c r="EV26" s="1346"/>
      <c r="EW26" s="1504"/>
      <c r="EX26" s="1392"/>
      <c r="EY26" s="1346"/>
      <c r="EZ26" s="1346"/>
      <c r="FA26" s="1346"/>
      <c r="FB26" s="1346"/>
      <c r="FC26" s="1346"/>
      <c r="FD26" s="1346"/>
      <c r="FE26" s="1393"/>
      <c r="FF26" s="1679"/>
      <c r="FG26" s="1391"/>
      <c r="FH26" s="1346"/>
      <c r="FI26" s="1346"/>
      <c r="FJ26" s="1346"/>
      <c r="FK26" s="1346"/>
      <c r="FL26" s="1346"/>
      <c r="FM26" s="1346"/>
      <c r="FN26" s="218">
        <f t="shared" si="12"/>
        <v>3</v>
      </c>
      <c r="FO26" s="396">
        <f t="shared" si="13"/>
        <v>0</v>
      </c>
      <c r="FP26" s="396">
        <f t="shared" si="14"/>
        <v>0</v>
      </c>
      <c r="FQ26" s="396">
        <f t="shared" si="15"/>
        <v>4</v>
      </c>
      <c r="FR26" s="396"/>
      <c r="FS26" s="396">
        <f t="shared" si="16"/>
        <v>0</v>
      </c>
      <c r="FT26" s="1291">
        <f t="shared" si="17"/>
        <v>3</v>
      </c>
      <c r="FU26" s="1347" t="str">
        <f t="shared" si="18"/>
        <v/>
      </c>
      <c r="FV26" s="1347">
        <f t="shared" si="19"/>
        <v>1</v>
      </c>
      <c r="FW26" s="1347" t="str">
        <f t="shared" si="20"/>
        <v/>
      </c>
      <c r="FX26" s="1347" t="str">
        <f t="shared" si="21"/>
        <v/>
      </c>
      <c r="FY26" s="1347" t="str">
        <f t="shared" si="22"/>
        <v/>
      </c>
      <c r="FZ26" s="1347" t="str">
        <f t="shared" si="23"/>
        <v/>
      </c>
      <c r="GA26" s="1347" t="str">
        <f t="shared" si="24"/>
        <v/>
      </c>
      <c r="GB26" s="1347" t="str">
        <f t="shared" si="25"/>
        <v/>
      </c>
      <c r="GC26" s="1347" t="str">
        <f t="shared" si="26"/>
        <v/>
      </c>
      <c r="GD26" s="1347" t="str">
        <f t="shared" si="27"/>
        <v/>
      </c>
      <c r="GE26" s="1347" t="str">
        <f t="shared" si="28"/>
        <v/>
      </c>
    </row>
    <row r="27" spans="1:187" ht="16.5" thickBot="1" x14ac:dyDescent="0.3">
      <c r="A27" s="1645">
        <v>19</v>
      </c>
      <c r="B27" s="10" t="s">
        <v>2105</v>
      </c>
      <c r="C27" s="1152" t="s">
        <v>1787</v>
      </c>
      <c r="D27" s="1400"/>
      <c r="E27" s="1626"/>
      <c r="F27" s="1346"/>
      <c r="G27" s="1346">
        <v>1</v>
      </c>
      <c r="H27" s="1346"/>
      <c r="I27" s="1410">
        <v>1</v>
      </c>
      <c r="J27" s="1346"/>
      <c r="K27" s="1346"/>
      <c r="L27" s="1346"/>
      <c r="M27" s="1346"/>
      <c r="N27" s="1346"/>
      <c r="O27" s="1346"/>
      <c r="P27" s="1346"/>
      <c r="Q27" s="1346"/>
      <c r="R27" s="1346"/>
      <c r="S27" s="1346"/>
      <c r="T27" s="1346"/>
      <c r="U27" s="1346"/>
      <c r="V27" s="1346"/>
      <c r="W27" s="1346"/>
      <c r="X27" s="1393">
        <v>1</v>
      </c>
      <c r="Y27" s="1346"/>
      <c r="Z27" s="1399">
        <v>1</v>
      </c>
      <c r="AA27" s="1399"/>
      <c r="AB27" s="1346"/>
      <c r="AC27" s="1399">
        <v>1</v>
      </c>
      <c r="AD27" s="1400">
        <v>1</v>
      </c>
      <c r="AE27" s="1346"/>
      <c r="AF27" s="1346"/>
      <c r="AG27" s="1346"/>
      <c r="AH27" s="1346">
        <v>1</v>
      </c>
      <c r="AI27" s="1346">
        <v>1</v>
      </c>
      <c r="AJ27" s="1392">
        <v>1</v>
      </c>
      <c r="AK27" s="1392"/>
      <c r="AL27" s="1392"/>
      <c r="AM27" s="1393"/>
      <c r="AN27" s="1391"/>
      <c r="AO27" s="1346"/>
      <c r="AP27" s="1346"/>
      <c r="AQ27" s="1346"/>
      <c r="AR27" s="1346"/>
      <c r="AS27" s="1410">
        <v>1</v>
      </c>
      <c r="AT27" s="1346"/>
      <c r="AU27" s="1392"/>
      <c r="AV27" s="1392"/>
      <c r="AW27" s="1504"/>
      <c r="AX27" s="1346"/>
      <c r="AY27" s="1392">
        <v>1</v>
      </c>
      <c r="AZ27" s="1393"/>
      <c r="BA27" s="1346"/>
      <c r="BB27" s="1389"/>
      <c r="BC27" s="1346"/>
      <c r="BD27" s="1346"/>
      <c r="BE27" s="1346">
        <v>1</v>
      </c>
      <c r="BF27" s="1346"/>
      <c r="BG27" s="1504">
        <v>1</v>
      </c>
      <c r="BH27" s="1346">
        <v>1</v>
      </c>
      <c r="BI27" s="1393"/>
      <c r="BJ27" s="1346">
        <v>1</v>
      </c>
      <c r="BK27" s="1346">
        <v>1</v>
      </c>
      <c r="BL27" s="1346"/>
      <c r="BM27" s="1346"/>
      <c r="BN27" s="1346"/>
      <c r="BO27" s="1346"/>
      <c r="BP27" s="1397">
        <v>1</v>
      </c>
      <c r="BQ27" s="1397">
        <v>1</v>
      </c>
      <c r="BR27" s="1397">
        <v>1</v>
      </c>
      <c r="BS27" s="1397">
        <v>1</v>
      </c>
      <c r="BT27" s="1397">
        <v>1</v>
      </c>
      <c r="BU27" s="1346"/>
      <c r="BV27" s="1504">
        <v>1</v>
      </c>
      <c r="BW27" s="1389">
        <v>1</v>
      </c>
      <c r="BX27" s="1346"/>
      <c r="BY27" s="1346"/>
      <c r="BZ27" s="1346"/>
      <c r="CA27" s="1346"/>
      <c r="CB27" s="1346"/>
      <c r="CC27" s="1346"/>
      <c r="CD27" s="1346"/>
      <c r="CE27" s="1346"/>
      <c r="CF27" s="1346"/>
      <c r="CG27" s="1391"/>
      <c r="CH27" s="1390">
        <v>1</v>
      </c>
      <c r="CI27" s="1346">
        <v>1</v>
      </c>
      <c r="CJ27" s="1390">
        <v>1</v>
      </c>
      <c r="CK27" s="1346"/>
      <c r="CL27" s="1410">
        <v>1</v>
      </c>
      <c r="CM27" s="1346"/>
      <c r="CN27" s="1346">
        <v>1</v>
      </c>
      <c r="CO27" s="1346"/>
      <c r="CP27" s="1346"/>
      <c r="CQ27" s="1346"/>
      <c r="CR27" s="1346"/>
      <c r="CS27" s="1391"/>
      <c r="CT27" s="1346"/>
      <c r="CU27" s="1346"/>
      <c r="CV27" s="1392"/>
      <c r="CW27" s="1346"/>
      <c r="CX27" s="1346"/>
      <c r="CY27" s="1346"/>
      <c r="CZ27" s="1504">
        <v>1</v>
      </c>
      <c r="DA27" s="1346">
        <v>1</v>
      </c>
      <c r="DB27" s="1346">
        <v>1</v>
      </c>
      <c r="DC27" s="1346"/>
      <c r="DD27" s="1346"/>
      <c r="DE27" s="1346"/>
      <c r="DF27" s="1393"/>
      <c r="DG27" s="1391"/>
      <c r="DH27" s="1346">
        <v>1</v>
      </c>
      <c r="DI27" s="1346">
        <v>1</v>
      </c>
      <c r="DJ27" s="1346">
        <v>1</v>
      </c>
      <c r="DK27" s="1346">
        <v>1</v>
      </c>
      <c r="DL27" s="1346">
        <v>1</v>
      </c>
      <c r="DM27" s="1346"/>
      <c r="DN27" s="1346"/>
      <c r="DO27" s="1346"/>
      <c r="DP27" s="1346">
        <v>1</v>
      </c>
      <c r="DQ27" s="1392"/>
      <c r="DR27" s="1392"/>
      <c r="DS27" s="1392"/>
      <c r="DT27" s="1422">
        <v>1</v>
      </c>
      <c r="DU27" s="1392"/>
      <c r="DV27" s="1417">
        <v>1</v>
      </c>
      <c r="DW27" s="1417">
        <v>1</v>
      </c>
      <c r="DX27" s="1417">
        <v>1</v>
      </c>
      <c r="DY27" s="1392"/>
      <c r="DZ27" s="1393"/>
      <c r="EA27" s="1391"/>
      <c r="EB27" s="1346">
        <v>1</v>
      </c>
      <c r="EC27" s="1346"/>
      <c r="ED27" s="1346"/>
      <c r="EE27" s="1346"/>
      <c r="EF27" s="1346"/>
      <c r="EG27" s="1346"/>
      <c r="EH27" s="1346"/>
      <c r="EI27" s="1346"/>
      <c r="EJ27" s="1346"/>
      <c r="EK27" s="1346"/>
      <c r="EL27" s="1346"/>
      <c r="EM27" s="1346"/>
      <c r="EN27" s="1391"/>
      <c r="EO27" s="1389"/>
      <c r="EP27" s="1346">
        <v>1</v>
      </c>
      <c r="EQ27" s="1346"/>
      <c r="ER27" s="1346"/>
      <c r="ES27" s="1504">
        <v>1</v>
      </c>
      <c r="ET27" s="1346"/>
      <c r="EU27" s="1346">
        <v>1</v>
      </c>
      <c r="EV27" s="1346"/>
      <c r="EW27" s="1504"/>
      <c r="EX27" s="1392"/>
      <c r="EY27" s="1346"/>
      <c r="EZ27" s="1346"/>
      <c r="FA27" s="1346">
        <v>1</v>
      </c>
      <c r="FB27" s="1346">
        <v>1</v>
      </c>
      <c r="FC27" s="1346">
        <v>1</v>
      </c>
      <c r="FD27" s="1346">
        <v>1</v>
      </c>
      <c r="FE27" s="1393"/>
      <c r="FF27" s="1679"/>
      <c r="FG27" s="1391"/>
      <c r="FH27" s="1346"/>
      <c r="FI27" s="1346"/>
      <c r="FJ27" s="1346"/>
      <c r="FK27" s="1346"/>
      <c r="FL27" s="1346"/>
      <c r="FM27" s="1346"/>
      <c r="FN27" s="218">
        <f t="shared" si="12"/>
        <v>7</v>
      </c>
      <c r="FO27" s="396">
        <f t="shared" si="13"/>
        <v>11</v>
      </c>
      <c r="FP27" s="396">
        <f t="shared" si="14"/>
        <v>10</v>
      </c>
      <c r="FQ27" s="396">
        <f t="shared" si="15"/>
        <v>5</v>
      </c>
      <c r="FR27" s="396"/>
      <c r="FS27" s="396">
        <f t="shared" si="16"/>
        <v>16</v>
      </c>
      <c r="FT27" s="1291">
        <f t="shared" si="17"/>
        <v>44</v>
      </c>
      <c r="FU27" s="1347" t="str">
        <f t="shared" si="18"/>
        <v/>
      </c>
      <c r="FV27" s="1347" t="str">
        <f t="shared" si="19"/>
        <v/>
      </c>
      <c r="FW27" s="1347" t="str">
        <f t="shared" si="20"/>
        <v/>
      </c>
      <c r="FX27" s="1347" t="str">
        <f t="shared" si="21"/>
        <v/>
      </c>
      <c r="FY27" s="1347" t="str">
        <f t="shared" si="22"/>
        <v/>
      </c>
      <c r="FZ27" s="1347" t="str">
        <f t="shared" si="23"/>
        <v/>
      </c>
      <c r="GA27" s="1347">
        <f t="shared" si="24"/>
        <v>1</v>
      </c>
      <c r="GB27" s="1347" t="str">
        <f t="shared" si="25"/>
        <v/>
      </c>
      <c r="GC27" s="1347" t="str">
        <f t="shared" si="26"/>
        <v/>
      </c>
      <c r="GD27" s="1347" t="str">
        <f t="shared" si="27"/>
        <v/>
      </c>
      <c r="GE27" s="1347" t="str">
        <f t="shared" si="28"/>
        <v/>
      </c>
    </row>
    <row r="28" spans="1:187" ht="16.5" thickBot="1" x14ac:dyDescent="0.3">
      <c r="A28" s="1645">
        <v>20</v>
      </c>
      <c r="B28" s="10" t="s">
        <v>2106</v>
      </c>
      <c r="C28" s="1152" t="s">
        <v>1582</v>
      </c>
      <c r="D28" s="1400"/>
      <c r="E28" s="1626"/>
      <c r="F28" s="1346"/>
      <c r="G28" s="1346">
        <v>1</v>
      </c>
      <c r="H28" s="1346"/>
      <c r="I28" s="1346"/>
      <c r="J28" s="1346"/>
      <c r="K28" s="1346"/>
      <c r="L28" s="1346"/>
      <c r="M28" s="1346">
        <v>1</v>
      </c>
      <c r="N28" s="1346">
        <v>1</v>
      </c>
      <c r="O28" s="1346">
        <v>1</v>
      </c>
      <c r="P28" s="1346">
        <v>1</v>
      </c>
      <c r="Q28" s="1346">
        <v>1</v>
      </c>
      <c r="R28" s="1346">
        <v>1</v>
      </c>
      <c r="S28" s="1346">
        <v>1</v>
      </c>
      <c r="T28" s="1346">
        <v>1</v>
      </c>
      <c r="U28" s="1346"/>
      <c r="V28" s="1346"/>
      <c r="W28" s="1346"/>
      <c r="X28" s="1393"/>
      <c r="Y28" s="1346"/>
      <c r="Z28" s="1399"/>
      <c r="AA28" s="1399"/>
      <c r="AB28" s="1346"/>
      <c r="AC28" s="1399"/>
      <c r="AD28" s="1400"/>
      <c r="AE28" s="1346"/>
      <c r="AF28" s="1346"/>
      <c r="AG28" s="1346"/>
      <c r="AH28" s="1346"/>
      <c r="AI28" s="1346"/>
      <c r="AJ28" s="1392"/>
      <c r="AK28" s="1392">
        <v>1</v>
      </c>
      <c r="AL28" s="1392"/>
      <c r="AM28" s="1393"/>
      <c r="AN28" s="1391"/>
      <c r="AO28" s="1346"/>
      <c r="AP28" s="1346"/>
      <c r="AQ28" s="1346">
        <v>1</v>
      </c>
      <c r="AR28" s="1346"/>
      <c r="AS28" s="1346"/>
      <c r="AT28" s="1346"/>
      <c r="AU28" s="1392"/>
      <c r="AV28" s="1392"/>
      <c r="AW28" s="1504"/>
      <c r="AX28" s="1392"/>
      <c r="AY28" s="1392"/>
      <c r="AZ28" s="1393"/>
      <c r="BA28" s="1346"/>
      <c r="BB28" s="1389"/>
      <c r="BC28" s="1346"/>
      <c r="BD28" s="1346"/>
      <c r="BE28" s="1346"/>
      <c r="BF28" s="1346"/>
      <c r="BG28" s="1504">
        <v>1</v>
      </c>
      <c r="BH28" s="1346"/>
      <c r="BI28" s="1393"/>
      <c r="BJ28" s="1346"/>
      <c r="BK28" s="1346"/>
      <c r="BL28" s="1346"/>
      <c r="BM28" s="1346"/>
      <c r="BN28" s="1346"/>
      <c r="BO28" s="1346"/>
      <c r="BP28" s="1346"/>
      <c r="BQ28" s="1346"/>
      <c r="BR28" s="1346"/>
      <c r="BS28" s="1346"/>
      <c r="BT28" s="1346"/>
      <c r="BU28" s="1346"/>
      <c r="BV28" s="1504"/>
      <c r="BW28" s="1389"/>
      <c r="BX28" s="1346"/>
      <c r="BY28" s="1346"/>
      <c r="BZ28" s="1346"/>
      <c r="CA28" s="1346"/>
      <c r="CB28" s="1346"/>
      <c r="CC28" s="1346"/>
      <c r="CD28" s="1346"/>
      <c r="CE28" s="1346"/>
      <c r="CF28" s="1346"/>
      <c r="CG28" s="1391">
        <v>1</v>
      </c>
      <c r="CH28" s="1346"/>
      <c r="CI28" s="1346"/>
      <c r="CJ28" s="1346">
        <v>1</v>
      </c>
      <c r="CK28" s="1346"/>
      <c r="CL28" s="1346"/>
      <c r="CM28" s="1346">
        <v>1</v>
      </c>
      <c r="CN28" s="1346"/>
      <c r="CO28" s="1346"/>
      <c r="CP28" s="1346">
        <v>1</v>
      </c>
      <c r="CQ28" s="1346"/>
      <c r="CR28" s="1346"/>
      <c r="CS28" s="1391">
        <v>1</v>
      </c>
      <c r="CT28" s="1346"/>
      <c r="CU28" s="1346"/>
      <c r="CV28" s="1392"/>
      <c r="CW28" s="1346"/>
      <c r="CX28" s="1346"/>
      <c r="CY28" s="1346"/>
      <c r="CZ28" s="1504"/>
      <c r="DA28" s="1346"/>
      <c r="DB28" s="1346"/>
      <c r="DC28" s="1346">
        <v>1</v>
      </c>
      <c r="DD28" s="1346"/>
      <c r="DE28" s="1346"/>
      <c r="DF28" s="1393">
        <v>1</v>
      </c>
      <c r="DG28" s="1391"/>
      <c r="DH28" s="1346"/>
      <c r="DI28" s="1346"/>
      <c r="DJ28" s="1346"/>
      <c r="DK28" s="1346"/>
      <c r="DL28" s="1346"/>
      <c r="DM28" s="1346"/>
      <c r="DN28" s="1346"/>
      <c r="DO28" s="1346"/>
      <c r="DP28" s="1346">
        <v>1</v>
      </c>
      <c r="DQ28" s="1392"/>
      <c r="DR28" s="1392"/>
      <c r="DS28" s="1392"/>
      <c r="DT28" s="1392"/>
      <c r="DU28" s="1392"/>
      <c r="DV28" s="1392"/>
      <c r="DW28" s="1392"/>
      <c r="DX28" s="1392"/>
      <c r="DY28" s="1392">
        <v>1</v>
      </c>
      <c r="DZ28" s="1393"/>
      <c r="EA28" s="1391"/>
      <c r="EB28" s="1346"/>
      <c r="EC28" s="1346"/>
      <c r="ED28" s="1346"/>
      <c r="EE28" s="1346"/>
      <c r="EF28" s="1346"/>
      <c r="EG28" s="1346"/>
      <c r="EH28" s="1346"/>
      <c r="EI28" s="1346"/>
      <c r="EJ28" s="1346">
        <v>1</v>
      </c>
      <c r="EK28" s="1346"/>
      <c r="EL28" s="1346"/>
      <c r="EM28" s="1346"/>
      <c r="EN28" s="1391"/>
      <c r="EO28" s="1389"/>
      <c r="EP28" s="1346"/>
      <c r="EQ28" s="1346"/>
      <c r="ER28" s="1346"/>
      <c r="ES28" s="1504">
        <v>1</v>
      </c>
      <c r="ET28" s="1346"/>
      <c r="EU28" s="1346"/>
      <c r="EV28" s="1346"/>
      <c r="EW28" s="1504"/>
      <c r="EX28" s="1392"/>
      <c r="EY28" s="1346"/>
      <c r="EZ28" s="1392"/>
      <c r="FA28" s="1392"/>
      <c r="FB28" s="1392"/>
      <c r="FC28" s="1392"/>
      <c r="FD28" s="1392"/>
      <c r="FE28" s="1393"/>
      <c r="FF28" s="1679"/>
      <c r="FG28" s="1421"/>
      <c r="FH28" s="1392"/>
      <c r="FI28" s="1392"/>
      <c r="FJ28" s="1392"/>
      <c r="FK28" s="1392"/>
      <c r="FL28" s="1392"/>
      <c r="FM28" s="1346"/>
      <c r="FN28" s="218">
        <f t="shared" si="12"/>
        <v>12</v>
      </c>
      <c r="FO28" s="396">
        <f t="shared" si="13"/>
        <v>0</v>
      </c>
      <c r="FP28" s="396">
        <f t="shared" si="14"/>
        <v>1</v>
      </c>
      <c r="FQ28" s="396">
        <f t="shared" si="15"/>
        <v>2</v>
      </c>
      <c r="FR28" s="396"/>
      <c r="FS28" s="396">
        <f t="shared" si="16"/>
        <v>8</v>
      </c>
      <c r="FT28" s="1291">
        <f t="shared" si="17"/>
        <v>21</v>
      </c>
      <c r="FU28" s="1347" t="str">
        <f t="shared" si="18"/>
        <v/>
      </c>
      <c r="FV28" s="1347" t="str">
        <f t="shared" si="19"/>
        <v/>
      </c>
      <c r="FW28" s="1347" t="str">
        <f t="shared" si="20"/>
        <v/>
      </c>
      <c r="FX28" s="1347" t="str">
        <f t="shared" si="21"/>
        <v/>
      </c>
      <c r="FY28" s="1347">
        <f t="shared" si="22"/>
        <v>1</v>
      </c>
      <c r="FZ28" s="1347" t="str">
        <f t="shared" si="23"/>
        <v/>
      </c>
      <c r="GA28" s="1347" t="str">
        <f t="shared" si="24"/>
        <v/>
      </c>
      <c r="GB28" s="1347" t="str">
        <f t="shared" si="25"/>
        <v/>
      </c>
      <c r="GC28" s="1347" t="str">
        <f t="shared" si="26"/>
        <v/>
      </c>
      <c r="GD28" s="1347" t="str">
        <f t="shared" si="27"/>
        <v/>
      </c>
      <c r="GE28" s="1347" t="str">
        <f t="shared" si="28"/>
        <v/>
      </c>
    </row>
    <row r="29" spans="1:187" ht="16.5" thickBot="1" x14ac:dyDescent="0.3">
      <c r="A29" s="1645">
        <v>21</v>
      </c>
      <c r="B29" s="10" t="s">
        <v>2107</v>
      </c>
      <c r="C29" s="1152" t="s">
        <v>1948</v>
      </c>
      <c r="D29" s="1400"/>
      <c r="E29" s="1626"/>
      <c r="F29" s="1346"/>
      <c r="G29" s="1346">
        <v>1</v>
      </c>
      <c r="H29" s="1346"/>
      <c r="I29" s="1346"/>
      <c r="J29" s="1346"/>
      <c r="K29" s="1346"/>
      <c r="L29" s="1346"/>
      <c r="M29" s="1346"/>
      <c r="N29" s="1346"/>
      <c r="O29" s="1346"/>
      <c r="P29" s="1346"/>
      <c r="Q29" s="1346"/>
      <c r="R29" s="1346"/>
      <c r="S29" s="1346"/>
      <c r="T29" s="1346"/>
      <c r="U29" s="1346"/>
      <c r="V29" s="1346"/>
      <c r="W29" s="1346"/>
      <c r="X29" s="1393"/>
      <c r="Y29" s="1346"/>
      <c r="Z29" s="1399"/>
      <c r="AA29" s="1399"/>
      <c r="AB29" s="1346"/>
      <c r="AC29" s="1399"/>
      <c r="AD29" s="1400"/>
      <c r="AE29" s="1346"/>
      <c r="AF29" s="1346"/>
      <c r="AG29" s="1346"/>
      <c r="AH29" s="1346"/>
      <c r="AI29" s="1346"/>
      <c r="AJ29" s="1392"/>
      <c r="AK29" s="1392"/>
      <c r="AL29" s="1392"/>
      <c r="AM29" s="1393"/>
      <c r="AN29" s="1391"/>
      <c r="AO29" s="1346"/>
      <c r="AP29" s="1346"/>
      <c r="AQ29" s="1346"/>
      <c r="AR29" s="1346"/>
      <c r="AS29" s="1346"/>
      <c r="AT29" s="1346"/>
      <c r="AU29" s="1392"/>
      <c r="AV29" s="1392"/>
      <c r="AW29" s="1504"/>
      <c r="AX29" s="1392"/>
      <c r="AY29" s="1392"/>
      <c r="AZ29" s="1393"/>
      <c r="BA29" s="1346"/>
      <c r="BB29" s="1389"/>
      <c r="BC29" s="1346"/>
      <c r="BD29" s="1346"/>
      <c r="BE29" s="1346"/>
      <c r="BF29" s="1346"/>
      <c r="BG29" s="1504">
        <v>1</v>
      </c>
      <c r="BH29" s="1346"/>
      <c r="BI29" s="1393"/>
      <c r="BJ29" s="1346"/>
      <c r="BK29" s="1346"/>
      <c r="BL29" s="1346"/>
      <c r="BM29" s="1346"/>
      <c r="BN29" s="1346"/>
      <c r="BO29" s="1346"/>
      <c r="BP29" s="1346"/>
      <c r="BQ29" s="1346"/>
      <c r="BR29" s="1346"/>
      <c r="BS29" s="1346"/>
      <c r="BT29" s="1346"/>
      <c r="BU29" s="1346"/>
      <c r="BV29" s="1504"/>
      <c r="BW29" s="1389"/>
      <c r="BX29" s="1346"/>
      <c r="BY29" s="1346"/>
      <c r="BZ29" s="1346"/>
      <c r="CA29" s="1346"/>
      <c r="CB29" s="1346"/>
      <c r="CC29" s="1346"/>
      <c r="CD29" s="1346"/>
      <c r="CE29" s="1346"/>
      <c r="CF29" s="1346"/>
      <c r="CG29" s="1391"/>
      <c r="CH29" s="1346"/>
      <c r="CI29" s="1346"/>
      <c r="CJ29" s="1346"/>
      <c r="CK29" s="1346"/>
      <c r="CL29" s="1346"/>
      <c r="CM29" s="1346"/>
      <c r="CN29" s="1346"/>
      <c r="CO29" s="1346"/>
      <c r="CP29" s="1346"/>
      <c r="CQ29" s="1346"/>
      <c r="CR29" s="1346"/>
      <c r="CS29" s="1391"/>
      <c r="CT29" s="1346"/>
      <c r="CU29" s="1346"/>
      <c r="CV29" s="1392"/>
      <c r="CW29" s="1346"/>
      <c r="CX29" s="1346"/>
      <c r="CY29" s="1346"/>
      <c r="CZ29" s="1504"/>
      <c r="DA29" s="1346"/>
      <c r="DB29" s="1346"/>
      <c r="DC29" s="1346"/>
      <c r="DD29" s="1346"/>
      <c r="DE29" s="1346"/>
      <c r="DF29" s="1393"/>
      <c r="DG29" s="1391"/>
      <c r="DH29" s="1346"/>
      <c r="DI29" s="1346"/>
      <c r="DJ29" s="1346"/>
      <c r="DK29" s="1346"/>
      <c r="DL29" s="1346"/>
      <c r="DM29" s="1346"/>
      <c r="DN29" s="1346"/>
      <c r="DO29" s="1346"/>
      <c r="DP29" s="1346"/>
      <c r="DQ29" s="1392"/>
      <c r="DR29" s="1392"/>
      <c r="DS29" s="1392"/>
      <c r="DT29" s="1392"/>
      <c r="DU29" s="1392"/>
      <c r="DV29" s="1392"/>
      <c r="DW29" s="1392"/>
      <c r="DX29" s="1392"/>
      <c r="DY29" s="1392"/>
      <c r="DZ29" s="1393"/>
      <c r="EA29" s="1391"/>
      <c r="EB29" s="1346"/>
      <c r="EC29" s="1346"/>
      <c r="ED29" s="1346"/>
      <c r="EE29" s="1346"/>
      <c r="EF29" s="1346"/>
      <c r="EG29" s="1346"/>
      <c r="EH29" s="1346"/>
      <c r="EI29" s="1346"/>
      <c r="EJ29" s="1346"/>
      <c r="EK29" s="1346"/>
      <c r="EL29" s="1346"/>
      <c r="EM29" s="1346"/>
      <c r="EN29" s="1391"/>
      <c r="EO29" s="1389"/>
      <c r="EP29" s="1346"/>
      <c r="EQ29" s="1346"/>
      <c r="ER29" s="1346"/>
      <c r="ES29" s="1504"/>
      <c r="ET29" s="1346"/>
      <c r="EU29" s="1346"/>
      <c r="EV29" s="1346"/>
      <c r="EW29" s="1504"/>
      <c r="EX29" s="1392"/>
      <c r="EY29" s="1346"/>
      <c r="EZ29" s="1392"/>
      <c r="FA29" s="1392"/>
      <c r="FB29" s="1392"/>
      <c r="FC29" s="1392"/>
      <c r="FD29" s="1392"/>
      <c r="FE29" s="1393"/>
      <c r="FF29" s="1679"/>
      <c r="FG29" s="1421"/>
      <c r="FH29" s="1392"/>
      <c r="FI29" s="1392"/>
      <c r="FJ29" s="1392"/>
      <c r="FK29" s="1392"/>
      <c r="FL29" s="1392"/>
      <c r="FM29" s="1346"/>
      <c r="FN29" s="218">
        <f t="shared" si="12"/>
        <v>1</v>
      </c>
      <c r="FO29" s="396">
        <f t="shared" si="13"/>
        <v>0</v>
      </c>
      <c r="FP29" s="396">
        <f t="shared" si="14"/>
        <v>0</v>
      </c>
      <c r="FQ29" s="396">
        <f t="shared" si="15"/>
        <v>1</v>
      </c>
      <c r="FR29" s="396"/>
      <c r="FS29" s="396">
        <f t="shared" si="16"/>
        <v>0</v>
      </c>
      <c r="FT29" s="1291">
        <f t="shared" si="17"/>
        <v>1</v>
      </c>
      <c r="FU29" s="1347" t="str">
        <f t="shared" si="18"/>
        <v/>
      </c>
      <c r="FV29" s="1347">
        <f t="shared" si="19"/>
        <v>1</v>
      </c>
      <c r="FW29" s="1347" t="str">
        <f t="shared" si="20"/>
        <v/>
      </c>
      <c r="FX29" s="1347" t="str">
        <f t="shared" si="21"/>
        <v/>
      </c>
      <c r="FY29" s="1347" t="str">
        <f t="shared" si="22"/>
        <v/>
      </c>
      <c r="FZ29" s="1347" t="str">
        <f t="shared" si="23"/>
        <v/>
      </c>
      <c r="GA29" s="1347" t="str">
        <f t="shared" si="24"/>
        <v/>
      </c>
      <c r="GB29" s="1347" t="str">
        <f t="shared" si="25"/>
        <v/>
      </c>
      <c r="GC29" s="1347" t="str">
        <f t="shared" si="26"/>
        <v/>
      </c>
      <c r="GD29" s="1347" t="str">
        <f t="shared" si="27"/>
        <v/>
      </c>
      <c r="GE29" s="1347" t="str">
        <f t="shared" si="28"/>
        <v/>
      </c>
    </row>
    <row r="30" spans="1:187" ht="16.5" thickBot="1" x14ac:dyDescent="0.3">
      <c r="A30" s="1645">
        <v>22</v>
      </c>
      <c r="B30" s="10" t="s">
        <v>2108</v>
      </c>
      <c r="C30" s="1152" t="s">
        <v>1666</v>
      </c>
      <c r="D30" s="1400"/>
      <c r="E30" s="1626"/>
      <c r="F30" s="1346"/>
      <c r="G30" s="1346"/>
      <c r="H30" s="1346"/>
      <c r="I30" s="1346"/>
      <c r="J30" s="1346"/>
      <c r="K30" s="1346"/>
      <c r="L30" s="1346"/>
      <c r="M30" s="1346"/>
      <c r="N30" s="1346"/>
      <c r="O30" s="1346"/>
      <c r="P30" s="1346"/>
      <c r="Q30" s="1346"/>
      <c r="R30" s="1346"/>
      <c r="S30" s="1346"/>
      <c r="T30" s="1346"/>
      <c r="U30" s="1346"/>
      <c r="V30" s="1346"/>
      <c r="W30" s="1346"/>
      <c r="X30" s="1393"/>
      <c r="Y30" s="1346"/>
      <c r="Z30" s="1399"/>
      <c r="AA30" s="1399"/>
      <c r="AB30" s="1346"/>
      <c r="AC30" s="1399"/>
      <c r="AD30" s="1400"/>
      <c r="AE30" s="1346"/>
      <c r="AF30" s="1346"/>
      <c r="AG30" s="1346"/>
      <c r="AH30" s="1346"/>
      <c r="AI30" s="1346"/>
      <c r="AJ30" s="1392"/>
      <c r="AK30" s="1392">
        <v>1</v>
      </c>
      <c r="AL30" s="1392"/>
      <c r="AM30" s="1393">
        <v>1</v>
      </c>
      <c r="AN30" s="1391"/>
      <c r="AO30" s="1346"/>
      <c r="AP30" s="1346"/>
      <c r="AQ30" s="1346"/>
      <c r="AR30" s="1346"/>
      <c r="AS30" s="1346"/>
      <c r="AT30" s="1346"/>
      <c r="AU30" s="1392"/>
      <c r="AV30" s="1392"/>
      <c r="AW30" s="1504"/>
      <c r="AX30" s="1392"/>
      <c r="AY30" s="1392"/>
      <c r="AZ30" s="1393"/>
      <c r="BA30" s="1346"/>
      <c r="BB30" s="1389"/>
      <c r="BC30" s="1346"/>
      <c r="BD30" s="1346"/>
      <c r="BE30" s="1346"/>
      <c r="BF30" s="1346"/>
      <c r="BG30" s="1504"/>
      <c r="BH30" s="1346"/>
      <c r="BI30" s="1393"/>
      <c r="BJ30" s="1346"/>
      <c r="BK30" s="1346"/>
      <c r="BL30" s="1346"/>
      <c r="BM30" s="1346"/>
      <c r="BN30" s="1346"/>
      <c r="BO30" s="1346"/>
      <c r="BP30" s="1346"/>
      <c r="BQ30" s="1346"/>
      <c r="BR30" s="1346"/>
      <c r="BS30" s="1346"/>
      <c r="BT30" s="1346"/>
      <c r="BU30" s="1346"/>
      <c r="BV30" s="1504"/>
      <c r="BW30" s="1389"/>
      <c r="BX30" s="1346"/>
      <c r="BY30" s="1346"/>
      <c r="BZ30" s="1346"/>
      <c r="CA30" s="1346"/>
      <c r="CB30" s="1346"/>
      <c r="CC30" s="1346"/>
      <c r="CD30" s="1346"/>
      <c r="CE30" s="1346"/>
      <c r="CF30" s="1346"/>
      <c r="CG30" s="1391"/>
      <c r="CH30" s="1346"/>
      <c r="CI30" s="1346"/>
      <c r="CJ30" s="1346"/>
      <c r="CK30" s="1346"/>
      <c r="CL30" s="1346"/>
      <c r="CM30" s="1346">
        <v>1</v>
      </c>
      <c r="CN30" s="1346"/>
      <c r="CO30" s="1346"/>
      <c r="CP30" s="1346"/>
      <c r="CQ30" s="1346"/>
      <c r="CR30" s="1346"/>
      <c r="CS30" s="1391"/>
      <c r="CT30" s="1346"/>
      <c r="CU30" s="1346"/>
      <c r="CV30" s="1392"/>
      <c r="CW30" s="1346"/>
      <c r="CX30" s="1346"/>
      <c r="CY30" s="1346"/>
      <c r="CZ30" s="1504"/>
      <c r="DA30" s="1346"/>
      <c r="DB30" s="1346"/>
      <c r="DC30" s="1346"/>
      <c r="DD30" s="1346"/>
      <c r="DE30" s="1346"/>
      <c r="DF30" s="1393"/>
      <c r="DG30" s="1391"/>
      <c r="DH30" s="1346"/>
      <c r="DI30" s="1346">
        <v>1</v>
      </c>
      <c r="DJ30" s="1346">
        <v>1</v>
      </c>
      <c r="DK30" s="1346">
        <v>1</v>
      </c>
      <c r="DL30" s="1346">
        <v>1</v>
      </c>
      <c r="DM30" s="1346"/>
      <c r="DN30" s="1346"/>
      <c r="DO30" s="1346"/>
      <c r="DP30" s="1346"/>
      <c r="DQ30" s="1392"/>
      <c r="DR30" s="1392"/>
      <c r="DS30" s="1392"/>
      <c r="DT30" s="1392"/>
      <c r="DU30" s="1392"/>
      <c r="DV30" s="1392"/>
      <c r="DW30" s="1392"/>
      <c r="DX30" s="1392"/>
      <c r="DY30" s="1392"/>
      <c r="DZ30" s="1393"/>
      <c r="EA30" s="1391"/>
      <c r="EB30" s="1346"/>
      <c r="EC30" s="1346"/>
      <c r="ED30" s="1346"/>
      <c r="EE30" s="1346">
        <v>1</v>
      </c>
      <c r="EF30" s="1346"/>
      <c r="EG30" s="1346"/>
      <c r="EH30" s="1346">
        <v>1</v>
      </c>
      <c r="EI30" s="1346"/>
      <c r="EJ30" s="1346"/>
      <c r="EK30" s="1346"/>
      <c r="EL30" s="1346"/>
      <c r="EM30" s="1346"/>
      <c r="EN30" s="1391"/>
      <c r="EO30" s="1389"/>
      <c r="EP30" s="1346"/>
      <c r="EQ30" s="1346"/>
      <c r="ER30" s="1346"/>
      <c r="ES30" s="1504"/>
      <c r="ET30" s="1346"/>
      <c r="EU30" s="1346"/>
      <c r="EV30" s="1346"/>
      <c r="EW30" s="1504"/>
      <c r="EX30" s="1392"/>
      <c r="EY30" s="1346"/>
      <c r="EZ30" s="1392"/>
      <c r="FA30" s="1392"/>
      <c r="FB30" s="1392"/>
      <c r="FC30" s="1392"/>
      <c r="FD30" s="1392"/>
      <c r="FE30" s="1393"/>
      <c r="FF30" s="1679"/>
      <c r="FG30" s="1421"/>
      <c r="FH30" s="1392"/>
      <c r="FI30" s="1392"/>
      <c r="FJ30" s="1392"/>
      <c r="FK30" s="1392"/>
      <c r="FL30" s="1392"/>
      <c r="FM30" s="1346"/>
      <c r="FN30" s="218">
        <f t="shared" si="12"/>
        <v>4</v>
      </c>
      <c r="FO30" s="396">
        <f t="shared" si="13"/>
        <v>0</v>
      </c>
      <c r="FP30" s="396">
        <f t="shared" si="14"/>
        <v>1</v>
      </c>
      <c r="FQ30" s="396">
        <f t="shared" si="15"/>
        <v>0</v>
      </c>
      <c r="FR30" s="396"/>
      <c r="FS30" s="396">
        <f t="shared" si="16"/>
        <v>4</v>
      </c>
      <c r="FT30" s="1291">
        <f t="shared" si="17"/>
        <v>9</v>
      </c>
      <c r="FU30" s="1347" t="str">
        <f t="shared" si="18"/>
        <v/>
      </c>
      <c r="FV30" s="1347" t="str">
        <f t="shared" si="19"/>
        <v/>
      </c>
      <c r="FW30" s="1347">
        <f t="shared" si="20"/>
        <v>1</v>
      </c>
      <c r="FX30" s="1347" t="str">
        <f t="shared" si="21"/>
        <v/>
      </c>
      <c r="FY30" s="1347" t="str">
        <f t="shared" si="22"/>
        <v/>
      </c>
      <c r="FZ30" s="1347" t="str">
        <f t="shared" si="23"/>
        <v/>
      </c>
      <c r="GA30" s="1347" t="str">
        <f t="shared" si="24"/>
        <v/>
      </c>
      <c r="GB30" s="1347" t="str">
        <f t="shared" si="25"/>
        <v/>
      </c>
      <c r="GC30" s="1347" t="str">
        <f t="shared" si="26"/>
        <v/>
      </c>
      <c r="GD30" s="1347" t="str">
        <f t="shared" si="27"/>
        <v/>
      </c>
      <c r="GE30" s="1347" t="str">
        <f t="shared" si="28"/>
        <v/>
      </c>
    </row>
    <row r="31" spans="1:187" ht="16.5" thickBot="1" x14ac:dyDescent="0.3">
      <c r="A31" s="1645">
        <v>23</v>
      </c>
      <c r="B31" s="10" t="s">
        <v>2109</v>
      </c>
      <c r="C31" s="1152" t="s">
        <v>892</v>
      </c>
      <c r="D31" s="1400"/>
      <c r="E31" s="1391"/>
      <c r="F31" s="1346"/>
      <c r="G31" s="1346">
        <v>1</v>
      </c>
      <c r="H31" s="1346"/>
      <c r="I31" s="1346"/>
      <c r="J31" s="1346"/>
      <c r="K31" s="1346"/>
      <c r="L31" s="1346"/>
      <c r="M31" s="1397">
        <v>1</v>
      </c>
      <c r="N31" s="1397">
        <v>1</v>
      </c>
      <c r="O31" s="1397">
        <v>1</v>
      </c>
      <c r="P31" s="1397">
        <v>1</v>
      </c>
      <c r="Q31" s="1397">
        <v>1</v>
      </c>
      <c r="R31" s="1397">
        <v>1</v>
      </c>
      <c r="S31" s="1397">
        <v>1</v>
      </c>
      <c r="T31" s="1397">
        <v>1</v>
      </c>
      <c r="U31" s="1346"/>
      <c r="V31" s="1346"/>
      <c r="W31" s="1346"/>
      <c r="X31" s="1393"/>
      <c r="Y31" s="1346"/>
      <c r="Z31" s="1346"/>
      <c r="AA31" s="1346"/>
      <c r="AB31" s="1346"/>
      <c r="AC31" s="1346"/>
      <c r="AD31" s="1400">
        <v>1</v>
      </c>
      <c r="AE31" s="1346">
        <v>1</v>
      </c>
      <c r="AF31" s="1346"/>
      <c r="AG31" s="1346"/>
      <c r="AH31" s="1346">
        <v>1</v>
      </c>
      <c r="AI31" s="1346"/>
      <c r="AJ31" s="1392"/>
      <c r="AK31" s="1392"/>
      <c r="AL31" s="1392"/>
      <c r="AM31" s="1393"/>
      <c r="AN31" s="1391"/>
      <c r="AO31" s="1346"/>
      <c r="AP31" s="1346"/>
      <c r="AQ31" s="1346"/>
      <c r="AR31" s="1346"/>
      <c r="AS31" s="1346"/>
      <c r="AT31" s="1346"/>
      <c r="AU31" s="1346"/>
      <c r="AV31" s="1392"/>
      <c r="AW31" s="1504"/>
      <c r="AX31" s="1392"/>
      <c r="AY31" s="1392"/>
      <c r="AZ31" s="1393"/>
      <c r="BA31" s="1346"/>
      <c r="BB31" s="1346"/>
      <c r="BC31" s="1346"/>
      <c r="BD31" s="1346"/>
      <c r="BE31" s="1346"/>
      <c r="BF31" s="1346">
        <v>1</v>
      </c>
      <c r="BG31" s="1504">
        <v>1</v>
      </c>
      <c r="BH31" s="1346"/>
      <c r="BI31" s="1393"/>
      <c r="BJ31" s="1346"/>
      <c r="BK31" s="1346"/>
      <c r="BL31" s="1346"/>
      <c r="BM31" s="1346"/>
      <c r="BN31" s="1346"/>
      <c r="BO31" s="1346"/>
      <c r="BP31" s="1346">
        <v>1</v>
      </c>
      <c r="BQ31" s="1346">
        <v>1</v>
      </c>
      <c r="BR31" s="1346">
        <v>1</v>
      </c>
      <c r="BS31" s="1346">
        <v>1</v>
      </c>
      <c r="BT31" s="1346">
        <v>1</v>
      </c>
      <c r="BU31" s="1346"/>
      <c r="BV31" s="1504">
        <v>1</v>
      </c>
      <c r="BW31" s="1346"/>
      <c r="BX31" s="1346"/>
      <c r="BY31" s="1346"/>
      <c r="BZ31" s="1346"/>
      <c r="CA31" s="1346"/>
      <c r="CB31" s="1346">
        <v>1</v>
      </c>
      <c r="CC31" s="1346">
        <v>1</v>
      </c>
      <c r="CD31" s="1346">
        <v>1</v>
      </c>
      <c r="CE31" s="1346">
        <v>1</v>
      </c>
      <c r="CF31" s="1346">
        <v>1</v>
      </c>
      <c r="CG31" s="1391"/>
      <c r="CH31" s="1346"/>
      <c r="CI31" s="1346"/>
      <c r="CJ31" s="1346"/>
      <c r="CK31" s="1346"/>
      <c r="CL31" s="1346"/>
      <c r="CM31" s="1346"/>
      <c r="CN31" s="1346"/>
      <c r="CO31" s="1346"/>
      <c r="CP31" s="1346">
        <v>1</v>
      </c>
      <c r="CQ31" s="1346"/>
      <c r="CR31" s="1346"/>
      <c r="CS31" s="1391">
        <v>1</v>
      </c>
      <c r="CT31" s="1346"/>
      <c r="CU31" s="1346"/>
      <c r="CV31" s="1397">
        <v>1</v>
      </c>
      <c r="CW31" s="1346"/>
      <c r="CX31" s="1346"/>
      <c r="CY31" s="1346"/>
      <c r="CZ31" s="1504">
        <v>1</v>
      </c>
      <c r="DA31" s="1346"/>
      <c r="DB31" s="1346"/>
      <c r="DC31" s="1346">
        <v>1</v>
      </c>
      <c r="DD31" s="1346"/>
      <c r="DE31" s="1346"/>
      <c r="DF31" s="1393"/>
      <c r="DG31" s="1391"/>
      <c r="DH31" s="1346"/>
      <c r="DI31" s="1346"/>
      <c r="DJ31" s="1346"/>
      <c r="DK31" s="1346"/>
      <c r="DL31" s="1346"/>
      <c r="DM31" s="1346">
        <v>1</v>
      </c>
      <c r="DN31" s="1346"/>
      <c r="DO31" s="1397">
        <v>1</v>
      </c>
      <c r="DP31" s="1346">
        <v>1</v>
      </c>
      <c r="DQ31" s="1346"/>
      <c r="DR31" s="1346"/>
      <c r="DS31" s="1346"/>
      <c r="DT31" s="1346"/>
      <c r="DU31" s="1346"/>
      <c r="DV31" s="1346"/>
      <c r="DW31" s="1346"/>
      <c r="DX31" s="1346"/>
      <c r="DY31" s="1346">
        <v>1</v>
      </c>
      <c r="DZ31" s="1393"/>
      <c r="EA31" s="1391"/>
      <c r="EB31" s="1346"/>
      <c r="EC31" s="1346"/>
      <c r="ED31" s="1346"/>
      <c r="EE31" s="1346"/>
      <c r="EF31" s="1346"/>
      <c r="EG31" s="1346"/>
      <c r="EH31" s="1346"/>
      <c r="EI31" s="1346"/>
      <c r="EJ31" s="1346"/>
      <c r="EK31" s="1346"/>
      <c r="EL31" s="1346"/>
      <c r="EM31" s="1346"/>
      <c r="EN31" s="1391"/>
      <c r="EO31" s="1346"/>
      <c r="EP31" s="1346">
        <v>1</v>
      </c>
      <c r="EQ31" s="1346"/>
      <c r="ER31" s="1346"/>
      <c r="ES31" s="1504">
        <v>1</v>
      </c>
      <c r="ET31" s="1346"/>
      <c r="EU31" s="1346"/>
      <c r="EV31" s="1346"/>
      <c r="EW31" s="1504"/>
      <c r="EX31" s="1346"/>
      <c r="EY31" s="1346"/>
      <c r="EZ31" s="1392"/>
      <c r="FA31" s="1397">
        <v>1</v>
      </c>
      <c r="FB31" s="1397">
        <v>1</v>
      </c>
      <c r="FC31" s="1397">
        <v>1</v>
      </c>
      <c r="FD31" s="1397">
        <v>1</v>
      </c>
      <c r="FE31" s="1393"/>
      <c r="FF31" s="1679"/>
      <c r="FG31" s="1391"/>
      <c r="FH31" s="1346"/>
      <c r="FI31" s="1346"/>
      <c r="FJ31" s="1346"/>
      <c r="FK31" s="1346"/>
      <c r="FL31" s="1346"/>
      <c r="FM31" s="1346"/>
      <c r="FN31" s="218">
        <f t="shared" si="12"/>
        <v>10</v>
      </c>
      <c r="FO31" s="396">
        <f t="shared" si="13"/>
        <v>0</v>
      </c>
      <c r="FP31" s="396">
        <f t="shared" si="14"/>
        <v>3</v>
      </c>
      <c r="FQ31" s="396">
        <f t="shared" si="15"/>
        <v>5</v>
      </c>
      <c r="FR31" s="396"/>
      <c r="FS31" s="396">
        <f t="shared" si="16"/>
        <v>22</v>
      </c>
      <c r="FT31" s="1291">
        <f t="shared" si="17"/>
        <v>35</v>
      </c>
      <c r="FU31" s="1347" t="str">
        <f t="shared" si="18"/>
        <v/>
      </c>
      <c r="FV31" s="1347" t="str">
        <f t="shared" si="19"/>
        <v/>
      </c>
      <c r="FW31" s="1347" t="str">
        <f t="shared" si="20"/>
        <v/>
      </c>
      <c r="FX31" s="1347" t="str">
        <f t="shared" si="21"/>
        <v/>
      </c>
      <c r="FY31" s="1347" t="str">
        <f t="shared" si="22"/>
        <v/>
      </c>
      <c r="FZ31" s="1347">
        <f t="shared" si="23"/>
        <v>1</v>
      </c>
      <c r="GA31" s="1347" t="str">
        <f t="shared" si="24"/>
        <v/>
      </c>
      <c r="GB31" s="1347" t="str">
        <f t="shared" si="25"/>
        <v/>
      </c>
      <c r="GC31" s="1347" t="str">
        <f t="shared" si="26"/>
        <v/>
      </c>
      <c r="GD31" s="1347" t="str">
        <f t="shared" si="27"/>
        <v/>
      </c>
      <c r="GE31" s="1347" t="str">
        <f t="shared" si="28"/>
        <v/>
      </c>
    </row>
    <row r="32" spans="1:187" ht="16.5" thickBot="1" x14ac:dyDescent="0.3">
      <c r="A32" s="1645">
        <v>24</v>
      </c>
      <c r="B32" s="10" t="s">
        <v>2110</v>
      </c>
      <c r="C32" s="1152" t="s">
        <v>1088</v>
      </c>
      <c r="D32" s="1400"/>
      <c r="E32" s="1626"/>
      <c r="F32" s="1346"/>
      <c r="G32" s="1346"/>
      <c r="H32" s="1346"/>
      <c r="I32" s="1346"/>
      <c r="J32" s="1346"/>
      <c r="K32" s="1346"/>
      <c r="L32" s="1346"/>
      <c r="M32" s="1346">
        <v>1</v>
      </c>
      <c r="N32" s="1346">
        <v>1</v>
      </c>
      <c r="O32" s="1346">
        <v>1</v>
      </c>
      <c r="P32" s="1346">
        <v>1</v>
      </c>
      <c r="Q32" s="1346">
        <v>1</v>
      </c>
      <c r="R32" s="1346">
        <v>1</v>
      </c>
      <c r="S32" s="1346">
        <v>1</v>
      </c>
      <c r="T32" s="1346">
        <v>1</v>
      </c>
      <c r="U32" s="1346"/>
      <c r="V32" s="1346"/>
      <c r="W32" s="1346"/>
      <c r="X32" s="1393"/>
      <c r="Y32" s="1346"/>
      <c r="Z32" s="1346"/>
      <c r="AA32" s="1346"/>
      <c r="AB32" s="1346"/>
      <c r="AC32" s="1346"/>
      <c r="AD32" s="1400">
        <v>1</v>
      </c>
      <c r="AE32" s="1346"/>
      <c r="AF32" s="1346"/>
      <c r="AG32" s="1346"/>
      <c r="AH32" s="1346"/>
      <c r="AI32" s="1346"/>
      <c r="AJ32" s="1392"/>
      <c r="AK32" s="1392"/>
      <c r="AL32" s="1392"/>
      <c r="AM32" s="1393"/>
      <c r="AN32" s="1391"/>
      <c r="AO32" s="1346"/>
      <c r="AP32" s="1346"/>
      <c r="AQ32" s="1346"/>
      <c r="AR32" s="1346"/>
      <c r="AS32" s="1346"/>
      <c r="AT32" s="1346"/>
      <c r="AU32" s="1392"/>
      <c r="AV32" s="1392"/>
      <c r="AW32" s="1504"/>
      <c r="AX32" s="1392"/>
      <c r="AY32" s="1392"/>
      <c r="AZ32" s="1393"/>
      <c r="BA32" s="1346"/>
      <c r="BB32" s="1389"/>
      <c r="BC32" s="1346"/>
      <c r="BD32" s="1346"/>
      <c r="BE32" s="1346"/>
      <c r="BF32" s="1346"/>
      <c r="BG32" s="1504">
        <v>1</v>
      </c>
      <c r="BH32" s="1346"/>
      <c r="BI32" s="1393"/>
      <c r="BJ32" s="1346"/>
      <c r="BK32" s="1346"/>
      <c r="BL32" s="1346"/>
      <c r="BM32" s="1346"/>
      <c r="BN32" s="1346"/>
      <c r="BO32" s="1346"/>
      <c r="BP32" s="1346">
        <v>1</v>
      </c>
      <c r="BQ32" s="1346">
        <v>1</v>
      </c>
      <c r="BR32" s="1346">
        <v>1</v>
      </c>
      <c r="BS32" s="1346">
        <v>1</v>
      </c>
      <c r="BT32" s="1346">
        <v>1</v>
      </c>
      <c r="BU32" s="1346"/>
      <c r="BV32" s="1504"/>
      <c r="BW32" s="1389"/>
      <c r="BX32" s="1346"/>
      <c r="BY32" s="1346"/>
      <c r="BZ32" s="1346"/>
      <c r="CA32" s="1346"/>
      <c r="CB32" s="1346">
        <v>1</v>
      </c>
      <c r="CC32" s="1346">
        <v>1</v>
      </c>
      <c r="CD32" s="1346">
        <v>1</v>
      </c>
      <c r="CE32" s="1346">
        <v>1</v>
      </c>
      <c r="CF32" s="1346">
        <v>1</v>
      </c>
      <c r="CG32" s="1391"/>
      <c r="CH32" s="1346"/>
      <c r="CI32" s="1346"/>
      <c r="CJ32" s="1346"/>
      <c r="CK32" s="1346"/>
      <c r="CL32" s="1346"/>
      <c r="CM32" s="1346"/>
      <c r="CN32" s="1346"/>
      <c r="CO32" s="1346"/>
      <c r="CP32" s="1346"/>
      <c r="CQ32" s="1346"/>
      <c r="CR32" s="1346"/>
      <c r="CS32" s="1391"/>
      <c r="CT32" s="1346"/>
      <c r="CU32" s="1346"/>
      <c r="CV32" s="1392"/>
      <c r="CW32" s="1346"/>
      <c r="CX32" s="1346"/>
      <c r="CY32" s="1346"/>
      <c r="CZ32" s="1504">
        <v>1</v>
      </c>
      <c r="DA32" s="1346"/>
      <c r="DB32" s="1346"/>
      <c r="DC32" s="1346"/>
      <c r="DD32" s="1346"/>
      <c r="DE32" s="1346"/>
      <c r="DF32" s="1393"/>
      <c r="DG32" s="1391"/>
      <c r="DH32" s="1346"/>
      <c r="DI32" s="1346"/>
      <c r="DJ32" s="1346"/>
      <c r="DK32" s="1346"/>
      <c r="DL32" s="1346"/>
      <c r="DM32" s="1346"/>
      <c r="DN32" s="1346"/>
      <c r="DO32" s="1346"/>
      <c r="DP32" s="1346"/>
      <c r="DQ32" s="1392"/>
      <c r="DR32" s="1392"/>
      <c r="DS32" s="1392"/>
      <c r="DT32" s="1392"/>
      <c r="DU32" s="1346"/>
      <c r="DV32" s="1346"/>
      <c r="DW32" s="1346"/>
      <c r="DX32" s="1346"/>
      <c r="DY32" s="1346"/>
      <c r="DZ32" s="1393"/>
      <c r="EA32" s="1391"/>
      <c r="EB32" s="1346"/>
      <c r="EC32" s="1346"/>
      <c r="ED32" s="1346"/>
      <c r="EE32" s="1346"/>
      <c r="EF32" s="1346"/>
      <c r="EG32" s="1346"/>
      <c r="EH32" s="1346"/>
      <c r="EI32" s="1346"/>
      <c r="EJ32" s="1346"/>
      <c r="EK32" s="1346"/>
      <c r="EL32" s="1346"/>
      <c r="EM32" s="1346"/>
      <c r="EN32" s="1391"/>
      <c r="EO32" s="1389"/>
      <c r="EP32" s="1346"/>
      <c r="EQ32" s="1346"/>
      <c r="ER32" s="1346"/>
      <c r="ES32" s="1504">
        <v>1</v>
      </c>
      <c r="ET32" s="1346"/>
      <c r="EU32" s="1346"/>
      <c r="EV32" s="1346"/>
      <c r="EW32" s="1504"/>
      <c r="EX32" s="1392"/>
      <c r="EY32" s="1346"/>
      <c r="EZ32" s="1346"/>
      <c r="FA32" s="1346">
        <v>1</v>
      </c>
      <c r="FB32" s="1346">
        <v>1</v>
      </c>
      <c r="FC32" s="1346">
        <v>1</v>
      </c>
      <c r="FD32" s="1346">
        <v>1</v>
      </c>
      <c r="FE32" s="1393"/>
      <c r="FF32" s="1679"/>
      <c r="FG32" s="1391"/>
      <c r="FH32" s="1346"/>
      <c r="FI32" s="1346"/>
      <c r="FJ32" s="1346"/>
      <c r="FK32" s="1346"/>
      <c r="FL32" s="1346"/>
      <c r="FM32" s="1346"/>
      <c r="FN32" s="218">
        <f t="shared" si="12"/>
        <v>0</v>
      </c>
      <c r="FO32" s="396">
        <f t="shared" si="13"/>
        <v>0</v>
      </c>
      <c r="FP32" s="396">
        <f t="shared" si="14"/>
        <v>0</v>
      </c>
      <c r="FQ32" s="396">
        <f t="shared" si="15"/>
        <v>4</v>
      </c>
      <c r="FR32" s="396"/>
      <c r="FS32" s="396">
        <f t="shared" si="16"/>
        <v>22</v>
      </c>
      <c r="FT32" s="1291">
        <f t="shared" si="17"/>
        <v>22</v>
      </c>
      <c r="FU32" s="1347" t="str">
        <f t="shared" si="18"/>
        <v/>
      </c>
      <c r="FV32" s="1347" t="str">
        <f t="shared" si="19"/>
        <v/>
      </c>
      <c r="FW32" s="1347" t="str">
        <f t="shared" si="20"/>
        <v/>
      </c>
      <c r="FX32" s="1347" t="str">
        <f t="shared" si="21"/>
        <v/>
      </c>
      <c r="FY32" s="1347">
        <f t="shared" si="22"/>
        <v>1</v>
      </c>
      <c r="FZ32" s="1347" t="str">
        <f t="shared" si="23"/>
        <v/>
      </c>
      <c r="GA32" s="1347" t="str">
        <f t="shared" si="24"/>
        <v/>
      </c>
      <c r="GB32" s="1347" t="str">
        <f t="shared" si="25"/>
        <v/>
      </c>
      <c r="GC32" s="1347" t="str">
        <f t="shared" si="26"/>
        <v/>
      </c>
      <c r="GD32" s="1347" t="str">
        <f t="shared" si="27"/>
        <v/>
      </c>
      <c r="GE32" s="1347" t="str">
        <f t="shared" si="28"/>
        <v/>
      </c>
    </row>
    <row r="33" spans="1:187" ht="16.5" thickBot="1" x14ac:dyDescent="0.3">
      <c r="A33" s="1645">
        <v>25</v>
      </c>
      <c r="B33" s="10" t="s">
        <v>2111</v>
      </c>
      <c r="C33" s="1152" t="s">
        <v>1775</v>
      </c>
      <c r="D33" s="1400"/>
      <c r="E33" s="1626"/>
      <c r="F33" s="1346"/>
      <c r="G33" s="1346"/>
      <c r="H33" s="1346"/>
      <c r="I33" s="1346"/>
      <c r="J33" s="1346"/>
      <c r="K33" s="1346"/>
      <c r="L33" s="1346"/>
      <c r="M33" s="1346"/>
      <c r="N33" s="1346"/>
      <c r="O33" s="1346"/>
      <c r="P33" s="1346"/>
      <c r="Q33" s="1346"/>
      <c r="R33" s="1346"/>
      <c r="S33" s="1346"/>
      <c r="T33" s="1346"/>
      <c r="U33" s="1346"/>
      <c r="V33" s="1346"/>
      <c r="W33" s="1346"/>
      <c r="X33" s="1393"/>
      <c r="Y33" s="1346"/>
      <c r="Z33" s="1346"/>
      <c r="AA33" s="1346"/>
      <c r="AB33" s="1346"/>
      <c r="AC33" s="1346"/>
      <c r="AD33" s="1400"/>
      <c r="AE33" s="1346"/>
      <c r="AF33" s="1346"/>
      <c r="AG33" s="1346"/>
      <c r="AH33" s="1346"/>
      <c r="AI33" s="1346"/>
      <c r="AJ33" s="1417"/>
      <c r="AK33" s="1417"/>
      <c r="AL33" s="1417"/>
      <c r="AM33" s="1420"/>
      <c r="AN33" s="1391"/>
      <c r="AO33" s="1346"/>
      <c r="AP33" s="1346"/>
      <c r="AQ33" s="1346"/>
      <c r="AR33" s="1346"/>
      <c r="AS33" s="1346"/>
      <c r="AT33" s="1346"/>
      <c r="AU33" s="1392"/>
      <c r="AV33" s="1392"/>
      <c r="AW33" s="1504"/>
      <c r="AX33" s="1392"/>
      <c r="AY33" s="1346"/>
      <c r="AZ33" s="1393"/>
      <c r="BA33" s="1346"/>
      <c r="BB33" s="1389"/>
      <c r="BC33" s="1346"/>
      <c r="BD33" s="1346"/>
      <c r="BE33" s="1346"/>
      <c r="BF33" s="1346"/>
      <c r="BG33" s="1504">
        <v>1</v>
      </c>
      <c r="BH33" s="1346"/>
      <c r="BI33" s="1393"/>
      <c r="BJ33" s="1346">
        <v>1</v>
      </c>
      <c r="BK33" s="1346"/>
      <c r="BL33" s="1346">
        <v>1</v>
      </c>
      <c r="BM33" s="1346">
        <v>1</v>
      </c>
      <c r="BN33" s="1346"/>
      <c r="BO33" s="1346"/>
      <c r="BP33" s="1346"/>
      <c r="BQ33" s="1346"/>
      <c r="BR33" s="1346"/>
      <c r="BS33" s="1346"/>
      <c r="BT33" s="1346"/>
      <c r="BU33" s="1346">
        <v>1</v>
      </c>
      <c r="BV33" s="1504">
        <v>1</v>
      </c>
      <c r="BW33" s="1389"/>
      <c r="BX33" s="1346">
        <v>1</v>
      </c>
      <c r="BY33" s="1346"/>
      <c r="BZ33" s="1346"/>
      <c r="CA33" s="1346"/>
      <c r="CB33" s="1346"/>
      <c r="CC33" s="1346"/>
      <c r="CD33" s="1346"/>
      <c r="CE33" s="1346"/>
      <c r="CF33" s="1346"/>
      <c r="CG33" s="1391">
        <v>1</v>
      </c>
      <c r="CH33" s="1346"/>
      <c r="CI33" s="1346"/>
      <c r="CJ33" s="1346">
        <v>1</v>
      </c>
      <c r="CK33" s="1346"/>
      <c r="CL33" s="1346"/>
      <c r="CM33" s="1346"/>
      <c r="CN33" s="1346"/>
      <c r="CO33" s="1346">
        <v>1</v>
      </c>
      <c r="CP33" s="1346"/>
      <c r="CQ33" s="1346"/>
      <c r="CR33" s="1346"/>
      <c r="CS33" s="1391">
        <v>1</v>
      </c>
      <c r="CT33" s="1346"/>
      <c r="CU33" s="1346"/>
      <c r="CV33" s="1392">
        <v>1</v>
      </c>
      <c r="CW33" s="1346"/>
      <c r="CX33" s="1346"/>
      <c r="CY33" s="1346">
        <v>1</v>
      </c>
      <c r="CZ33" s="1504">
        <v>1</v>
      </c>
      <c r="DA33" s="1346"/>
      <c r="DB33" s="1346"/>
      <c r="DC33" s="1346">
        <v>1</v>
      </c>
      <c r="DD33" s="1346"/>
      <c r="DE33" s="1346"/>
      <c r="DF33" s="1393">
        <v>1</v>
      </c>
      <c r="DG33" s="1391"/>
      <c r="DH33" s="1346"/>
      <c r="DI33" s="1346"/>
      <c r="DJ33" s="1346"/>
      <c r="DK33" s="1346"/>
      <c r="DL33" s="1346"/>
      <c r="DM33" s="1346"/>
      <c r="DN33" s="1346"/>
      <c r="DO33" s="1346">
        <v>1</v>
      </c>
      <c r="DP33" s="1346"/>
      <c r="DQ33" s="1392"/>
      <c r="DR33" s="1392"/>
      <c r="DS33" s="1392"/>
      <c r="DT33" s="1392"/>
      <c r="DU33" s="1392"/>
      <c r="DV33" s="1392"/>
      <c r="DW33" s="1392"/>
      <c r="DX33" s="1392"/>
      <c r="DY33" s="1392"/>
      <c r="DZ33" s="1393"/>
      <c r="EA33" s="1391"/>
      <c r="EB33" s="1346">
        <v>1</v>
      </c>
      <c r="EC33" s="1346"/>
      <c r="ED33" s="1346"/>
      <c r="EE33" s="1346"/>
      <c r="EF33" s="1346"/>
      <c r="EG33" s="1346"/>
      <c r="EH33" s="1346">
        <v>1</v>
      </c>
      <c r="EI33" s="1346"/>
      <c r="EJ33" s="1346">
        <v>1</v>
      </c>
      <c r="EK33" s="1346">
        <v>1</v>
      </c>
      <c r="EL33" s="1346"/>
      <c r="EM33" s="1346"/>
      <c r="EN33" s="1391"/>
      <c r="EO33" s="1389"/>
      <c r="EP33" s="1346"/>
      <c r="EQ33" s="1346"/>
      <c r="ER33" s="1346"/>
      <c r="ES33" s="1504">
        <v>1</v>
      </c>
      <c r="ET33" s="1346"/>
      <c r="EU33" s="1346"/>
      <c r="EV33" s="1346"/>
      <c r="EW33" s="1504"/>
      <c r="EX33" s="1392"/>
      <c r="EY33" s="1346"/>
      <c r="EZ33" s="1346"/>
      <c r="FA33" s="1346"/>
      <c r="FB33" s="1346"/>
      <c r="FC33" s="1346"/>
      <c r="FD33" s="1346"/>
      <c r="FE33" s="1393"/>
      <c r="FF33" s="1679"/>
      <c r="FG33" s="1391"/>
      <c r="FH33" s="1346"/>
      <c r="FI33" s="1346"/>
      <c r="FJ33" s="1346"/>
      <c r="FK33" s="1346"/>
      <c r="FL33" s="1346"/>
      <c r="FM33" s="1346"/>
      <c r="FN33" s="218">
        <f t="shared" si="12"/>
        <v>13</v>
      </c>
      <c r="FO33" s="396">
        <f t="shared" si="13"/>
        <v>0</v>
      </c>
      <c r="FP33" s="396">
        <f t="shared" si="14"/>
        <v>5</v>
      </c>
      <c r="FQ33" s="396">
        <f t="shared" si="15"/>
        <v>4</v>
      </c>
      <c r="FR33" s="396"/>
      <c r="FS33" s="396">
        <f t="shared" si="16"/>
        <v>0</v>
      </c>
      <c r="FT33" s="1291">
        <f t="shared" si="17"/>
        <v>18</v>
      </c>
      <c r="FU33" s="1347" t="str">
        <f t="shared" si="18"/>
        <v/>
      </c>
      <c r="FV33" s="1347" t="str">
        <f t="shared" si="19"/>
        <v/>
      </c>
      <c r="FW33" s="1347" t="str">
        <f t="shared" si="20"/>
        <v/>
      </c>
      <c r="FX33" s="1347">
        <f t="shared" si="21"/>
        <v>1</v>
      </c>
      <c r="FY33" s="1347" t="str">
        <f t="shared" si="22"/>
        <v/>
      </c>
      <c r="FZ33" s="1347" t="str">
        <f t="shared" si="23"/>
        <v/>
      </c>
      <c r="GA33" s="1347" t="str">
        <f t="shared" si="24"/>
        <v/>
      </c>
      <c r="GB33" s="1347" t="str">
        <f t="shared" si="25"/>
        <v/>
      </c>
      <c r="GC33" s="1347" t="str">
        <f t="shared" si="26"/>
        <v/>
      </c>
      <c r="GD33" s="1347" t="str">
        <f t="shared" si="27"/>
        <v/>
      </c>
      <c r="GE33" s="1347" t="str">
        <f t="shared" si="28"/>
        <v/>
      </c>
    </row>
    <row r="34" spans="1:187" ht="16.5" thickBot="1" x14ac:dyDescent="0.3">
      <c r="A34" s="1645">
        <v>27</v>
      </c>
      <c r="B34" s="10" t="s">
        <v>2112</v>
      </c>
      <c r="C34" s="1152" t="s">
        <v>321</v>
      </c>
      <c r="D34" s="1400"/>
      <c r="E34" s="1644"/>
      <c r="F34" s="1346"/>
      <c r="G34" s="1346">
        <v>1</v>
      </c>
      <c r="H34" s="1346"/>
      <c r="I34" s="1346"/>
      <c r="J34" s="1389"/>
      <c r="K34" s="1346"/>
      <c r="L34" s="1346"/>
      <c r="M34" s="1346">
        <v>1</v>
      </c>
      <c r="N34" s="1346">
        <v>1</v>
      </c>
      <c r="O34" s="1346">
        <v>1</v>
      </c>
      <c r="P34" s="1346">
        <v>1</v>
      </c>
      <c r="Q34" s="1346">
        <v>1</v>
      </c>
      <c r="R34" s="1346">
        <v>1</v>
      </c>
      <c r="S34" s="1346">
        <v>1</v>
      </c>
      <c r="T34" s="1346">
        <v>1</v>
      </c>
      <c r="U34" s="1346"/>
      <c r="V34" s="1346"/>
      <c r="W34" s="1346"/>
      <c r="X34" s="1393"/>
      <c r="Y34" s="1346"/>
      <c r="Z34" s="1399"/>
      <c r="AA34" s="1346"/>
      <c r="AB34" s="1346"/>
      <c r="AC34" s="1399"/>
      <c r="AD34" s="1400">
        <v>1</v>
      </c>
      <c r="AE34" s="1346"/>
      <c r="AF34" s="1346"/>
      <c r="AG34" s="1346"/>
      <c r="AH34" s="1346"/>
      <c r="AI34" s="1346"/>
      <c r="AJ34" s="1346"/>
      <c r="AK34" s="1346"/>
      <c r="AL34" s="1346"/>
      <c r="AM34" s="1346"/>
      <c r="AN34" s="1391"/>
      <c r="AO34" s="1346"/>
      <c r="AP34" s="1346"/>
      <c r="AQ34" s="1346"/>
      <c r="AR34" s="1346"/>
      <c r="AS34" s="1346"/>
      <c r="AT34" s="1346"/>
      <c r="AU34" s="1392"/>
      <c r="AV34" s="1392"/>
      <c r="AW34" s="1504"/>
      <c r="AX34" s="1392"/>
      <c r="AY34" s="1392"/>
      <c r="AZ34" s="1393"/>
      <c r="BA34" s="1346"/>
      <c r="BB34" s="1389"/>
      <c r="BC34" s="1346"/>
      <c r="BD34" s="1346"/>
      <c r="BE34" s="1346"/>
      <c r="BF34" s="1346"/>
      <c r="BG34" s="1504">
        <v>1</v>
      </c>
      <c r="BH34" s="1346"/>
      <c r="BI34" s="1393"/>
      <c r="BJ34" s="1346"/>
      <c r="BK34" s="1346"/>
      <c r="BL34" s="1346"/>
      <c r="BM34" s="1346"/>
      <c r="BN34" s="1346"/>
      <c r="BO34" s="1346"/>
      <c r="BP34" s="1346"/>
      <c r="BQ34" s="1346"/>
      <c r="BR34" s="1346"/>
      <c r="BS34" s="1346"/>
      <c r="BT34" s="1346"/>
      <c r="BU34" s="1346">
        <v>1</v>
      </c>
      <c r="BV34" s="1504">
        <v>1</v>
      </c>
      <c r="BW34" s="1389"/>
      <c r="BX34" s="1346"/>
      <c r="BY34" s="1346"/>
      <c r="BZ34" s="1346"/>
      <c r="CA34" s="1346"/>
      <c r="CB34" s="1346"/>
      <c r="CC34" s="1346"/>
      <c r="CD34" s="1346"/>
      <c r="CE34" s="1346"/>
      <c r="CF34" s="1346"/>
      <c r="CG34" s="1391">
        <v>1</v>
      </c>
      <c r="CH34" s="1346"/>
      <c r="CI34" s="1346"/>
      <c r="CJ34" s="1346">
        <v>1</v>
      </c>
      <c r="CK34" s="1346"/>
      <c r="CL34" s="1346"/>
      <c r="CM34" s="1346">
        <v>1</v>
      </c>
      <c r="CN34" s="1346"/>
      <c r="CO34" s="1346"/>
      <c r="CP34" s="1346"/>
      <c r="CQ34" s="1346"/>
      <c r="CR34" s="1346"/>
      <c r="CS34" s="1391"/>
      <c r="CT34" s="1346"/>
      <c r="CU34" s="1346"/>
      <c r="CV34" s="1392"/>
      <c r="CW34" s="1346"/>
      <c r="CX34" s="1346"/>
      <c r="CY34" s="1346"/>
      <c r="CZ34" s="1504">
        <v>1</v>
      </c>
      <c r="DA34" s="1346"/>
      <c r="DB34" s="1346"/>
      <c r="DC34" s="1346"/>
      <c r="DD34" s="1346"/>
      <c r="DE34" s="1346"/>
      <c r="DF34" s="1393"/>
      <c r="DG34" s="1391"/>
      <c r="DH34" s="1346"/>
      <c r="DI34" s="1346"/>
      <c r="DJ34" s="1346"/>
      <c r="DK34" s="1346"/>
      <c r="DL34" s="1346"/>
      <c r="DM34" s="1346">
        <v>1</v>
      </c>
      <c r="DN34" s="1346"/>
      <c r="DO34" s="1346"/>
      <c r="DP34" s="1346"/>
      <c r="DQ34" s="1392"/>
      <c r="DR34" s="1346"/>
      <c r="DS34" s="1346"/>
      <c r="DT34" s="1392"/>
      <c r="DU34" s="1346"/>
      <c r="DV34" s="1346"/>
      <c r="DW34" s="1346"/>
      <c r="DX34" s="1346"/>
      <c r="DY34" s="1346"/>
      <c r="DZ34" s="1392"/>
      <c r="EA34" s="1391"/>
      <c r="EB34" s="1346"/>
      <c r="EC34" s="1346"/>
      <c r="ED34" s="1346"/>
      <c r="EE34" s="1346"/>
      <c r="EF34" s="1346"/>
      <c r="EG34" s="1346"/>
      <c r="EH34" s="1346"/>
      <c r="EI34" s="1346"/>
      <c r="EJ34" s="1346"/>
      <c r="EK34" s="1346"/>
      <c r="EL34" s="1346"/>
      <c r="EM34" s="1346"/>
      <c r="EN34" s="1391"/>
      <c r="EO34" s="1389"/>
      <c r="EP34" s="1346"/>
      <c r="EQ34" s="1346"/>
      <c r="ER34" s="1346"/>
      <c r="ES34" s="1504">
        <v>1</v>
      </c>
      <c r="ET34" s="1346"/>
      <c r="EU34" s="1346"/>
      <c r="EV34" s="1346"/>
      <c r="EW34" s="1504"/>
      <c r="EX34" s="1392"/>
      <c r="EY34" s="1346"/>
      <c r="EZ34" s="1392"/>
      <c r="FA34" s="1392"/>
      <c r="FB34" s="1392"/>
      <c r="FC34" s="1392"/>
      <c r="FD34" s="1392"/>
      <c r="FE34" s="1393"/>
      <c r="FF34" s="1679"/>
      <c r="FG34" s="1421"/>
      <c r="FH34" s="1392"/>
      <c r="FI34" s="1392"/>
      <c r="FJ34" s="1392"/>
      <c r="FK34" s="1392"/>
      <c r="FL34" s="1392"/>
      <c r="FM34" s="1346"/>
      <c r="FN34" s="218">
        <f t="shared" si="12"/>
        <v>6</v>
      </c>
      <c r="FO34" s="396">
        <f t="shared" si="13"/>
        <v>0</v>
      </c>
      <c r="FP34" s="396">
        <f t="shared" si="14"/>
        <v>0</v>
      </c>
      <c r="FQ34" s="396">
        <f t="shared" si="15"/>
        <v>5</v>
      </c>
      <c r="FR34" s="396"/>
      <c r="FS34" s="396">
        <f t="shared" si="16"/>
        <v>8</v>
      </c>
      <c r="FT34" s="1291">
        <f t="shared" si="17"/>
        <v>14</v>
      </c>
      <c r="FU34" s="1347" t="str">
        <f t="shared" si="18"/>
        <v/>
      </c>
      <c r="FV34" s="1347" t="str">
        <f t="shared" si="19"/>
        <v/>
      </c>
      <c r="FW34" s="1347" t="str">
        <f t="shared" si="20"/>
        <v/>
      </c>
      <c r="FX34" s="1347">
        <f t="shared" si="21"/>
        <v>1</v>
      </c>
      <c r="FY34" s="1347" t="str">
        <f t="shared" si="22"/>
        <v/>
      </c>
      <c r="FZ34" s="1347" t="str">
        <f t="shared" si="23"/>
        <v/>
      </c>
      <c r="GA34" s="1347" t="str">
        <f t="shared" si="24"/>
        <v/>
      </c>
      <c r="GB34" s="1347" t="str">
        <f t="shared" si="25"/>
        <v/>
      </c>
      <c r="GC34" s="1347" t="str">
        <f t="shared" si="26"/>
        <v/>
      </c>
      <c r="GD34" s="1347" t="str">
        <f t="shared" si="27"/>
        <v/>
      </c>
      <c r="GE34" s="1347" t="str">
        <f t="shared" si="28"/>
        <v/>
      </c>
    </row>
    <row r="35" spans="1:187" ht="16.5" thickBot="1" x14ac:dyDescent="0.3">
      <c r="A35" s="1645">
        <v>26</v>
      </c>
      <c r="B35" s="10" t="s">
        <v>2113</v>
      </c>
      <c r="C35" s="1152" t="s">
        <v>375</v>
      </c>
      <c r="D35" s="1400"/>
      <c r="E35" s="1626"/>
      <c r="F35" s="1346"/>
      <c r="G35" s="1346"/>
      <c r="H35" s="1346"/>
      <c r="I35" s="1346"/>
      <c r="J35" s="1346"/>
      <c r="K35" s="1346"/>
      <c r="L35" s="1346"/>
      <c r="M35" s="1346"/>
      <c r="N35" s="1346"/>
      <c r="O35" s="1346"/>
      <c r="P35" s="1346"/>
      <c r="Q35" s="1346"/>
      <c r="R35" s="1346"/>
      <c r="S35" s="1346"/>
      <c r="T35" s="1346"/>
      <c r="U35" s="1346"/>
      <c r="V35" s="1346"/>
      <c r="W35" s="1346"/>
      <c r="X35" s="1393"/>
      <c r="Y35" s="1346"/>
      <c r="Z35" s="1346"/>
      <c r="AA35" s="1346"/>
      <c r="AB35" s="1346"/>
      <c r="AC35" s="1346"/>
      <c r="AD35" s="1400"/>
      <c r="AE35" s="1346"/>
      <c r="AF35" s="1346"/>
      <c r="AG35" s="1346"/>
      <c r="AH35" s="1346"/>
      <c r="AI35" s="1346"/>
      <c r="AJ35" s="1417">
        <v>1</v>
      </c>
      <c r="AK35" s="1417"/>
      <c r="AL35" s="1417"/>
      <c r="AM35" s="1420">
        <v>1</v>
      </c>
      <c r="AN35" s="1389"/>
      <c r="AO35" s="1346"/>
      <c r="AP35" s="1346">
        <v>1</v>
      </c>
      <c r="AQ35" s="1346"/>
      <c r="AR35" s="1346"/>
      <c r="AS35" s="1346">
        <v>1</v>
      </c>
      <c r="AT35" s="1346"/>
      <c r="AU35" s="1392"/>
      <c r="AV35" s="1392"/>
      <c r="AW35" s="1504"/>
      <c r="AX35" s="1392"/>
      <c r="AY35" s="1392"/>
      <c r="AZ35" s="1393">
        <v>1</v>
      </c>
      <c r="BA35" s="1346"/>
      <c r="BB35" s="1389"/>
      <c r="BC35" s="1346">
        <v>1</v>
      </c>
      <c r="BD35" s="1346"/>
      <c r="BE35" s="1346"/>
      <c r="BF35" s="1346"/>
      <c r="BG35" s="1504"/>
      <c r="BH35" s="1346"/>
      <c r="BI35" s="1393"/>
      <c r="BJ35" s="1346"/>
      <c r="BK35" s="1346"/>
      <c r="BL35" s="1346">
        <v>1</v>
      </c>
      <c r="BM35" s="1346"/>
      <c r="BN35" s="1346"/>
      <c r="BO35" s="1346"/>
      <c r="BP35" s="1346"/>
      <c r="BQ35" s="1346"/>
      <c r="BR35" s="1346"/>
      <c r="BS35" s="1346"/>
      <c r="BT35" s="1346"/>
      <c r="BU35" s="1346">
        <v>1</v>
      </c>
      <c r="BV35" s="1504">
        <v>1</v>
      </c>
      <c r="BW35" s="1389"/>
      <c r="BX35" s="1346">
        <v>1</v>
      </c>
      <c r="BY35" s="1346"/>
      <c r="BZ35" s="1346"/>
      <c r="CA35" s="1346"/>
      <c r="CB35" s="1346"/>
      <c r="CC35" s="1346"/>
      <c r="CD35" s="1346"/>
      <c r="CE35" s="1346"/>
      <c r="CF35" s="1346"/>
      <c r="CG35" s="1391"/>
      <c r="CH35" s="1346"/>
      <c r="CI35" s="1346"/>
      <c r="CJ35" s="1346"/>
      <c r="CK35" s="1346"/>
      <c r="CL35" s="1346"/>
      <c r="CM35" s="1346"/>
      <c r="CN35" s="1346"/>
      <c r="CO35" s="1346">
        <v>1</v>
      </c>
      <c r="CP35" s="1346"/>
      <c r="CQ35" s="1346"/>
      <c r="CR35" s="1346"/>
      <c r="CS35" s="1391"/>
      <c r="CT35" s="1346"/>
      <c r="CU35" s="1346"/>
      <c r="CV35" s="1392"/>
      <c r="CW35" s="1346"/>
      <c r="CX35" s="1346"/>
      <c r="CY35" s="1346">
        <v>1</v>
      </c>
      <c r="CZ35" s="1504">
        <v>1</v>
      </c>
      <c r="DA35" s="1346"/>
      <c r="DB35" s="1346">
        <v>1</v>
      </c>
      <c r="DC35" s="1346"/>
      <c r="DD35" s="1346"/>
      <c r="DE35" s="1346">
        <v>1</v>
      </c>
      <c r="DF35" s="1393"/>
      <c r="DG35" s="1391"/>
      <c r="DH35" s="1346"/>
      <c r="DI35" s="1346"/>
      <c r="DJ35" s="1346"/>
      <c r="DK35" s="1346"/>
      <c r="DL35" s="1346"/>
      <c r="DM35" s="1346"/>
      <c r="DN35" s="1346"/>
      <c r="DO35" s="1346">
        <v>1</v>
      </c>
      <c r="DP35" s="1346"/>
      <c r="DQ35" s="1392"/>
      <c r="DR35" s="1392"/>
      <c r="DS35" s="1392"/>
      <c r="DT35" s="1392"/>
      <c r="DU35" s="1392"/>
      <c r="DV35" s="1392"/>
      <c r="DW35" s="1392"/>
      <c r="DX35" s="1392"/>
      <c r="DY35" s="1392"/>
      <c r="DZ35" s="1393"/>
      <c r="EA35" s="1391"/>
      <c r="EB35" s="1346"/>
      <c r="EC35" s="1346"/>
      <c r="ED35" s="1346"/>
      <c r="EE35" s="1346"/>
      <c r="EF35" s="1346"/>
      <c r="EG35" s="1346"/>
      <c r="EH35" s="1346"/>
      <c r="EI35" s="1346"/>
      <c r="EJ35" s="1346"/>
      <c r="EK35" s="1346"/>
      <c r="EL35" s="1346"/>
      <c r="EM35" s="1346"/>
      <c r="EN35" s="1391"/>
      <c r="EO35" s="1389"/>
      <c r="EP35" s="1346"/>
      <c r="EQ35" s="1346"/>
      <c r="ER35" s="1346"/>
      <c r="ES35" s="1504"/>
      <c r="ET35" s="1346"/>
      <c r="EU35" s="1346"/>
      <c r="EV35" s="1346"/>
      <c r="EW35" s="1504"/>
      <c r="EX35" s="1392"/>
      <c r="EY35" s="1346"/>
      <c r="EZ35" s="1346"/>
      <c r="FA35" s="1346"/>
      <c r="FB35" s="1346"/>
      <c r="FC35" s="1346"/>
      <c r="FD35" s="1346"/>
      <c r="FE35" s="1393"/>
      <c r="FF35" s="1679"/>
      <c r="FG35" s="1391"/>
      <c r="FH35" s="1346"/>
      <c r="FI35" s="1346"/>
      <c r="FJ35" s="1346"/>
      <c r="FK35" s="1346"/>
      <c r="FL35" s="1346"/>
      <c r="FM35" s="1346"/>
      <c r="FN35" s="218">
        <f t="shared" si="12"/>
        <v>2</v>
      </c>
      <c r="FO35" s="396">
        <f t="shared" si="13"/>
        <v>0</v>
      </c>
      <c r="FP35" s="396">
        <f t="shared" si="14"/>
        <v>12</v>
      </c>
      <c r="FQ35" s="396">
        <f t="shared" si="15"/>
        <v>2</v>
      </c>
      <c r="FR35" s="396"/>
      <c r="FS35" s="396">
        <f t="shared" si="16"/>
        <v>0</v>
      </c>
      <c r="FT35" s="1291">
        <f t="shared" si="17"/>
        <v>14</v>
      </c>
      <c r="FU35" s="1347" t="str">
        <f t="shared" si="18"/>
        <v/>
      </c>
      <c r="FV35" s="1347" t="str">
        <f t="shared" si="19"/>
        <v/>
      </c>
      <c r="FW35" s="1347" t="str">
        <f t="shared" si="20"/>
        <v/>
      </c>
      <c r="FX35" s="1347">
        <f t="shared" si="21"/>
        <v>1</v>
      </c>
      <c r="FY35" s="1347" t="str">
        <f t="shared" si="22"/>
        <v/>
      </c>
      <c r="FZ35" s="1347" t="str">
        <f t="shared" si="23"/>
        <v/>
      </c>
      <c r="GA35" s="1347" t="str">
        <f t="shared" si="24"/>
        <v/>
      </c>
      <c r="GB35" s="1347" t="str">
        <f t="shared" si="25"/>
        <v/>
      </c>
      <c r="GC35" s="1347" t="str">
        <f t="shared" si="26"/>
        <v/>
      </c>
      <c r="GD35" s="1347" t="str">
        <f t="shared" si="27"/>
        <v/>
      </c>
      <c r="GE35" s="1347" t="str">
        <f t="shared" si="28"/>
        <v/>
      </c>
    </row>
    <row r="36" spans="1:187" ht="16.5" thickBot="1" x14ac:dyDescent="0.3">
      <c r="A36" s="1645">
        <v>28</v>
      </c>
      <c r="B36" s="10" t="s">
        <v>2114</v>
      </c>
      <c r="C36" s="1152" t="s">
        <v>1794</v>
      </c>
      <c r="D36" s="1400"/>
      <c r="E36" s="1626"/>
      <c r="F36" s="1346"/>
      <c r="G36" s="1346">
        <v>1</v>
      </c>
      <c r="H36" s="1346"/>
      <c r="I36" s="1394"/>
      <c r="J36" s="1394">
        <v>1</v>
      </c>
      <c r="K36" s="1394"/>
      <c r="L36" s="1394"/>
      <c r="M36" s="1394"/>
      <c r="N36" s="1394"/>
      <c r="O36" s="1394"/>
      <c r="P36" s="1394"/>
      <c r="Q36" s="1394"/>
      <c r="R36" s="1394"/>
      <c r="S36" s="1394"/>
      <c r="T36" s="1394"/>
      <c r="U36" s="1394"/>
      <c r="V36" s="1394"/>
      <c r="W36" s="1346"/>
      <c r="X36" s="1393">
        <v>1</v>
      </c>
      <c r="Y36" s="1346"/>
      <c r="Z36" s="1399"/>
      <c r="AA36" s="1399"/>
      <c r="AB36" s="1346"/>
      <c r="AC36" s="1399"/>
      <c r="AD36" s="1400">
        <v>1</v>
      </c>
      <c r="AE36" s="1346"/>
      <c r="AF36" s="1346"/>
      <c r="AG36" s="1346"/>
      <c r="AH36" s="1346">
        <v>1</v>
      </c>
      <c r="AI36" s="1346"/>
      <c r="AJ36" s="1392"/>
      <c r="AK36" s="1392">
        <v>1</v>
      </c>
      <c r="AL36" s="1392"/>
      <c r="AM36" s="1392"/>
      <c r="AN36" s="1391"/>
      <c r="AO36" s="1346"/>
      <c r="AP36" s="1346"/>
      <c r="AQ36" s="1346"/>
      <c r="AR36" s="1346"/>
      <c r="AS36" s="1346"/>
      <c r="AT36" s="1346">
        <v>1</v>
      </c>
      <c r="AU36" s="1392"/>
      <c r="AV36" s="1392"/>
      <c r="AW36" s="1504"/>
      <c r="AX36" s="1392"/>
      <c r="AY36" s="1392"/>
      <c r="AZ36" s="1393"/>
      <c r="BA36" s="1394">
        <v>1</v>
      </c>
      <c r="BB36" s="1389"/>
      <c r="BC36" s="1346"/>
      <c r="BD36" s="1346"/>
      <c r="BE36" s="1346"/>
      <c r="BF36" s="1346"/>
      <c r="BG36" s="1504"/>
      <c r="BH36" s="1346"/>
      <c r="BI36" s="1393"/>
      <c r="BJ36" s="1346"/>
      <c r="BK36" s="1346"/>
      <c r="BL36" s="1346"/>
      <c r="BM36" s="1346">
        <v>1</v>
      </c>
      <c r="BN36" s="1346"/>
      <c r="BO36" s="1346"/>
      <c r="BP36" s="1346"/>
      <c r="BQ36" s="1346"/>
      <c r="BR36" s="1346"/>
      <c r="BS36" s="1346"/>
      <c r="BT36" s="1346"/>
      <c r="BU36" s="1346">
        <v>1</v>
      </c>
      <c r="BV36" s="1504">
        <v>1</v>
      </c>
      <c r="BW36" s="1389"/>
      <c r="BX36" s="1346"/>
      <c r="BY36" s="1346"/>
      <c r="BZ36" s="1346"/>
      <c r="CA36" s="1346"/>
      <c r="CB36" s="1346"/>
      <c r="CC36" s="1346"/>
      <c r="CD36" s="1346"/>
      <c r="CE36" s="1346"/>
      <c r="CF36" s="1346"/>
      <c r="CG36" s="1391">
        <v>1</v>
      </c>
      <c r="CH36" s="1346"/>
      <c r="CI36" s="1346"/>
      <c r="CJ36" s="1346"/>
      <c r="CK36" s="1346"/>
      <c r="CL36" s="1346"/>
      <c r="CM36" s="1346">
        <v>1</v>
      </c>
      <c r="CN36" s="1346"/>
      <c r="CO36" s="1346"/>
      <c r="CP36" s="1346">
        <v>1</v>
      </c>
      <c r="CQ36" s="1346"/>
      <c r="CR36" s="1346"/>
      <c r="CS36" s="1391"/>
      <c r="CT36" s="1346"/>
      <c r="CU36" s="1346"/>
      <c r="CV36" s="1392"/>
      <c r="CW36" s="1346"/>
      <c r="CX36" s="1346"/>
      <c r="CY36" s="1346"/>
      <c r="CZ36" s="1504">
        <v>1</v>
      </c>
      <c r="DA36" s="1346"/>
      <c r="DB36" s="1346"/>
      <c r="DC36" s="1346"/>
      <c r="DD36" s="1346"/>
      <c r="DE36" s="1346"/>
      <c r="DF36" s="1393">
        <v>1</v>
      </c>
      <c r="DG36" s="1391"/>
      <c r="DH36" s="1346"/>
      <c r="DI36" s="1346"/>
      <c r="DJ36" s="1346"/>
      <c r="DK36" s="1346"/>
      <c r="DL36" s="1346"/>
      <c r="DM36" s="1346">
        <v>1</v>
      </c>
      <c r="DN36" s="1346"/>
      <c r="DO36" s="1346"/>
      <c r="DP36" s="1346"/>
      <c r="DQ36" s="1392"/>
      <c r="DR36" s="1392"/>
      <c r="DS36" s="1392"/>
      <c r="DT36" s="1392"/>
      <c r="DU36" s="1392"/>
      <c r="DV36" s="1392"/>
      <c r="DW36" s="1392"/>
      <c r="DX36" s="1392"/>
      <c r="DY36" s="1392">
        <v>1</v>
      </c>
      <c r="DZ36" s="1392"/>
      <c r="EA36" s="1391"/>
      <c r="EB36" s="1346"/>
      <c r="EC36" s="1392"/>
      <c r="ED36" s="1392"/>
      <c r="EE36" s="1346"/>
      <c r="EF36" s="1346"/>
      <c r="EG36" s="1346"/>
      <c r="EH36" s="1392">
        <v>1</v>
      </c>
      <c r="EI36" s="1392"/>
      <c r="EJ36" s="1346"/>
      <c r="EK36" s="1346">
        <v>1</v>
      </c>
      <c r="EL36" s="1346"/>
      <c r="EM36" s="1346"/>
      <c r="EN36" s="1391"/>
      <c r="EO36" s="1389"/>
      <c r="EP36" s="1346"/>
      <c r="EQ36" s="1346">
        <v>1</v>
      </c>
      <c r="ER36" s="1346"/>
      <c r="ES36" s="1504">
        <v>1</v>
      </c>
      <c r="ET36" s="1346"/>
      <c r="EU36" s="1346"/>
      <c r="EV36" s="1346"/>
      <c r="EW36" s="1504"/>
      <c r="EX36" s="1392"/>
      <c r="EY36" s="1346"/>
      <c r="EZ36" s="1392"/>
      <c r="FA36" s="1392"/>
      <c r="FB36" s="1392"/>
      <c r="FC36" s="1392"/>
      <c r="FD36" s="1392"/>
      <c r="FE36" s="1393"/>
      <c r="FF36" s="1679"/>
      <c r="FG36" s="1421"/>
      <c r="FH36" s="1392"/>
      <c r="FI36" s="1392"/>
      <c r="FJ36" s="1392"/>
      <c r="FK36" s="1392"/>
      <c r="FL36" s="1392"/>
      <c r="FM36" s="1346"/>
      <c r="FN36" s="218">
        <f t="shared" si="12"/>
        <v>18</v>
      </c>
      <c r="FO36" s="396">
        <f t="shared" si="13"/>
        <v>0</v>
      </c>
      <c r="FP36" s="396">
        <f t="shared" si="14"/>
        <v>0</v>
      </c>
      <c r="FQ36" s="396">
        <f t="shared" si="15"/>
        <v>4</v>
      </c>
      <c r="FR36" s="396"/>
      <c r="FS36" s="396">
        <f t="shared" si="16"/>
        <v>0</v>
      </c>
      <c r="FT36" s="1291">
        <f t="shared" si="17"/>
        <v>18</v>
      </c>
      <c r="FU36" s="1347" t="str">
        <f t="shared" si="18"/>
        <v/>
      </c>
      <c r="FV36" s="1347" t="str">
        <f t="shared" si="19"/>
        <v/>
      </c>
      <c r="FW36" s="1347" t="str">
        <f t="shared" si="20"/>
        <v/>
      </c>
      <c r="FX36" s="1347">
        <f t="shared" si="21"/>
        <v>1</v>
      </c>
      <c r="FY36" s="1347" t="str">
        <f t="shared" si="22"/>
        <v/>
      </c>
      <c r="FZ36" s="1347" t="str">
        <f t="shared" si="23"/>
        <v/>
      </c>
      <c r="GA36" s="1347" t="str">
        <f t="shared" si="24"/>
        <v/>
      </c>
      <c r="GB36" s="1347" t="str">
        <f t="shared" si="25"/>
        <v/>
      </c>
      <c r="GC36" s="1347" t="str">
        <f t="shared" si="26"/>
        <v/>
      </c>
      <c r="GD36" s="1347" t="str">
        <f t="shared" si="27"/>
        <v/>
      </c>
      <c r="GE36" s="1347" t="str">
        <f t="shared" si="28"/>
        <v/>
      </c>
    </row>
    <row r="37" spans="1:187" ht="16.5" thickBot="1" x14ac:dyDescent="0.3">
      <c r="A37" s="1645">
        <v>29</v>
      </c>
      <c r="B37" s="10" t="s">
        <v>2115</v>
      </c>
      <c r="C37" s="1152" t="s">
        <v>1879</v>
      </c>
      <c r="D37" s="1400"/>
      <c r="E37" s="1626"/>
      <c r="F37" s="1346"/>
      <c r="G37" s="1346">
        <v>1</v>
      </c>
      <c r="H37" s="1346"/>
      <c r="I37" s="1394"/>
      <c r="J37" s="1394">
        <v>1</v>
      </c>
      <c r="K37" s="1394"/>
      <c r="L37" s="1394"/>
      <c r="M37" s="1394"/>
      <c r="N37" s="1394"/>
      <c r="O37" s="1394"/>
      <c r="P37" s="1394"/>
      <c r="Q37" s="1394"/>
      <c r="R37" s="1394"/>
      <c r="S37" s="1394"/>
      <c r="T37" s="1394"/>
      <c r="U37" s="1394"/>
      <c r="V37" s="1394"/>
      <c r="W37" s="1346"/>
      <c r="X37" s="1393">
        <v>1</v>
      </c>
      <c r="Y37" s="1346"/>
      <c r="Z37" s="1399"/>
      <c r="AA37" s="1399"/>
      <c r="AB37" s="1346"/>
      <c r="AC37" s="1399"/>
      <c r="AD37" s="1400"/>
      <c r="AE37" s="1346"/>
      <c r="AF37" s="1346"/>
      <c r="AG37" s="1346"/>
      <c r="AH37" s="1346"/>
      <c r="AI37" s="1346"/>
      <c r="AJ37" s="1392"/>
      <c r="AK37" s="1392"/>
      <c r="AL37" s="1392"/>
      <c r="AM37" s="1392"/>
      <c r="AN37" s="1391"/>
      <c r="AO37" s="1346"/>
      <c r="AP37" s="1346"/>
      <c r="AQ37" s="1346"/>
      <c r="AR37" s="1346"/>
      <c r="AS37" s="1346"/>
      <c r="AT37" s="1346"/>
      <c r="AU37" s="1392"/>
      <c r="AV37" s="1392"/>
      <c r="AW37" s="1504"/>
      <c r="AX37" s="1392"/>
      <c r="AY37" s="1392"/>
      <c r="AZ37" s="1393"/>
      <c r="BA37" s="1394"/>
      <c r="BB37" s="1389"/>
      <c r="BC37" s="1346"/>
      <c r="BD37" s="1346"/>
      <c r="BE37" s="1346"/>
      <c r="BF37" s="1346"/>
      <c r="BG37" s="1504">
        <v>1</v>
      </c>
      <c r="BH37" s="1346"/>
      <c r="BI37" s="1393"/>
      <c r="BJ37" s="1346"/>
      <c r="BK37" s="1346"/>
      <c r="BL37" s="1346"/>
      <c r="BM37" s="1346"/>
      <c r="BN37" s="1346"/>
      <c r="BO37" s="1346"/>
      <c r="BP37" s="1346"/>
      <c r="BQ37" s="1346"/>
      <c r="BR37" s="1346"/>
      <c r="BS37" s="1346"/>
      <c r="BT37" s="1346"/>
      <c r="BU37" s="1346"/>
      <c r="BV37" s="1504"/>
      <c r="BW37" s="1389"/>
      <c r="BX37" s="1346"/>
      <c r="BY37" s="1346"/>
      <c r="BZ37" s="1346"/>
      <c r="CA37" s="1346"/>
      <c r="CB37" s="1346"/>
      <c r="CC37" s="1346"/>
      <c r="CD37" s="1346"/>
      <c r="CE37" s="1346"/>
      <c r="CF37" s="1346"/>
      <c r="CG37" s="1391"/>
      <c r="CH37" s="1346"/>
      <c r="CI37" s="1346"/>
      <c r="CJ37" s="1346"/>
      <c r="CK37" s="1346"/>
      <c r="CL37" s="1346"/>
      <c r="CM37" s="1346"/>
      <c r="CN37" s="1346"/>
      <c r="CO37" s="1346"/>
      <c r="CP37" s="1346"/>
      <c r="CQ37" s="1346"/>
      <c r="CR37" s="1346"/>
      <c r="CS37" s="1391"/>
      <c r="CT37" s="1346"/>
      <c r="CU37" s="1346"/>
      <c r="CV37" s="1392"/>
      <c r="CW37" s="1346"/>
      <c r="CX37" s="1346"/>
      <c r="CY37" s="1346"/>
      <c r="CZ37" s="1504"/>
      <c r="DA37" s="1346"/>
      <c r="DB37" s="1346"/>
      <c r="DC37" s="1346"/>
      <c r="DD37" s="1346"/>
      <c r="DE37" s="1346"/>
      <c r="DF37" s="1393"/>
      <c r="DG37" s="1391"/>
      <c r="DH37" s="1346"/>
      <c r="DI37" s="1346"/>
      <c r="DJ37" s="1346"/>
      <c r="DK37" s="1346"/>
      <c r="DL37" s="1346"/>
      <c r="DM37" s="1346"/>
      <c r="DN37" s="1346"/>
      <c r="DO37" s="1346"/>
      <c r="DP37" s="1346"/>
      <c r="DQ37" s="1392"/>
      <c r="DR37" s="1392"/>
      <c r="DS37" s="1392"/>
      <c r="DT37" s="1392"/>
      <c r="DU37" s="1392"/>
      <c r="DV37" s="1392"/>
      <c r="DW37" s="1392"/>
      <c r="DX37" s="1392"/>
      <c r="DY37" s="1392"/>
      <c r="DZ37" s="1392"/>
      <c r="EA37" s="1391"/>
      <c r="EB37" s="1346"/>
      <c r="EC37" s="1392"/>
      <c r="ED37" s="1392"/>
      <c r="EE37" s="1346"/>
      <c r="EF37" s="1346"/>
      <c r="EG37" s="1346"/>
      <c r="EH37" s="1392"/>
      <c r="EI37" s="1392"/>
      <c r="EJ37" s="1346">
        <v>1</v>
      </c>
      <c r="EK37" s="1346"/>
      <c r="EL37" s="1346"/>
      <c r="EM37" s="1346"/>
      <c r="EN37" s="1391"/>
      <c r="EO37" s="1389"/>
      <c r="EP37" s="1346"/>
      <c r="EQ37" s="1346"/>
      <c r="ER37" s="1346"/>
      <c r="ES37" s="1504"/>
      <c r="ET37" s="1346"/>
      <c r="EU37" s="1346"/>
      <c r="EV37" s="1346"/>
      <c r="EW37" s="1504"/>
      <c r="EX37" s="1392"/>
      <c r="EY37" s="1346"/>
      <c r="EZ37" s="1392"/>
      <c r="FA37" s="1392"/>
      <c r="FB37" s="1392"/>
      <c r="FC37" s="1392"/>
      <c r="FD37" s="1392"/>
      <c r="FE37" s="1393"/>
      <c r="FF37" s="1679"/>
      <c r="FG37" s="1421"/>
      <c r="FH37" s="1392"/>
      <c r="FI37" s="1392"/>
      <c r="FJ37" s="1392"/>
      <c r="FK37" s="1392"/>
      <c r="FL37" s="1392"/>
      <c r="FM37" s="1346"/>
      <c r="FN37" s="218">
        <f t="shared" si="12"/>
        <v>3</v>
      </c>
      <c r="FO37" s="396">
        <f t="shared" si="13"/>
        <v>0</v>
      </c>
      <c r="FP37" s="396">
        <f t="shared" si="14"/>
        <v>1</v>
      </c>
      <c r="FQ37" s="396">
        <f t="shared" si="15"/>
        <v>1</v>
      </c>
      <c r="FR37" s="396"/>
      <c r="FS37" s="396">
        <f t="shared" si="16"/>
        <v>0</v>
      </c>
      <c r="FT37" s="1291">
        <f t="shared" si="17"/>
        <v>4</v>
      </c>
      <c r="FU37" s="1347" t="str">
        <f t="shared" si="18"/>
        <v/>
      </c>
      <c r="FV37" s="1347">
        <f t="shared" si="19"/>
        <v>1</v>
      </c>
      <c r="FW37" s="1347" t="str">
        <f t="shared" si="20"/>
        <v/>
      </c>
      <c r="FX37" s="1347" t="str">
        <f t="shared" si="21"/>
        <v/>
      </c>
      <c r="FY37" s="1347" t="str">
        <f t="shared" si="22"/>
        <v/>
      </c>
      <c r="FZ37" s="1347" t="str">
        <f t="shared" si="23"/>
        <v/>
      </c>
      <c r="GA37" s="1347" t="str">
        <f t="shared" si="24"/>
        <v/>
      </c>
      <c r="GB37" s="1347" t="str">
        <f t="shared" si="25"/>
        <v/>
      </c>
      <c r="GC37" s="1347" t="str">
        <f t="shared" si="26"/>
        <v/>
      </c>
      <c r="GD37" s="1347" t="str">
        <f t="shared" si="27"/>
        <v/>
      </c>
      <c r="GE37" s="1347" t="str">
        <f t="shared" si="28"/>
        <v/>
      </c>
    </row>
    <row r="38" spans="1:187" ht="16.5" thickBot="1" x14ac:dyDescent="0.3">
      <c r="A38" s="1645">
        <v>30</v>
      </c>
      <c r="B38" s="10" t="s">
        <v>2116</v>
      </c>
      <c r="C38" s="1152" t="s">
        <v>164</v>
      </c>
      <c r="D38" s="1400"/>
      <c r="E38" s="1391"/>
      <c r="F38" s="1346"/>
      <c r="G38" s="1346">
        <v>1</v>
      </c>
      <c r="H38" s="1346"/>
      <c r="I38" s="1394">
        <v>1</v>
      </c>
      <c r="J38" s="1394"/>
      <c r="K38" s="1394"/>
      <c r="L38" s="1394"/>
      <c r="M38" s="1346">
        <v>1</v>
      </c>
      <c r="N38" s="1346">
        <v>1</v>
      </c>
      <c r="O38" s="1346">
        <v>1</v>
      </c>
      <c r="P38" s="1346">
        <v>1</v>
      </c>
      <c r="Q38" s="1346">
        <v>1</v>
      </c>
      <c r="R38" s="1346">
        <v>1</v>
      </c>
      <c r="S38" s="1346">
        <v>1</v>
      </c>
      <c r="T38" s="1346">
        <v>1</v>
      </c>
      <c r="U38" s="1394"/>
      <c r="V38" s="1394"/>
      <c r="W38" s="1346"/>
      <c r="X38" s="1393"/>
      <c r="Y38" s="1346"/>
      <c r="Z38" s="1346"/>
      <c r="AA38" s="1346"/>
      <c r="AB38" s="1346"/>
      <c r="AC38" s="1346"/>
      <c r="AD38" s="1400">
        <v>1</v>
      </c>
      <c r="AE38" s="1346"/>
      <c r="AF38" s="1346"/>
      <c r="AG38" s="1346"/>
      <c r="AH38" s="1346"/>
      <c r="AI38" s="1346"/>
      <c r="AJ38" s="1392"/>
      <c r="AK38" s="1392">
        <v>1</v>
      </c>
      <c r="AL38" s="1392"/>
      <c r="AM38" s="1393">
        <v>1</v>
      </c>
      <c r="AN38" s="1391"/>
      <c r="AO38" s="1346"/>
      <c r="AP38" s="1346">
        <v>1</v>
      </c>
      <c r="AQ38" s="1346">
        <v>1</v>
      </c>
      <c r="AR38" s="1346"/>
      <c r="AS38" s="1346">
        <v>1</v>
      </c>
      <c r="AT38" s="1346"/>
      <c r="AU38" s="1392"/>
      <c r="AV38" s="1392"/>
      <c r="AW38" s="1504"/>
      <c r="AX38" s="1392"/>
      <c r="AY38" s="1346"/>
      <c r="AZ38" s="1393"/>
      <c r="BA38" s="1394"/>
      <c r="BB38" s="1389"/>
      <c r="BC38" s="1346"/>
      <c r="BD38" s="1346"/>
      <c r="BE38" s="1346"/>
      <c r="BF38" s="1346"/>
      <c r="BG38" s="1504">
        <v>1</v>
      </c>
      <c r="BH38" s="1346"/>
      <c r="BI38" s="1393"/>
      <c r="BJ38" s="1346"/>
      <c r="BK38" s="1346"/>
      <c r="BL38" s="1346"/>
      <c r="BM38" s="1346"/>
      <c r="BN38" s="1346"/>
      <c r="BO38" s="1346"/>
      <c r="BP38" s="1346">
        <v>1</v>
      </c>
      <c r="BQ38" s="1346">
        <v>1</v>
      </c>
      <c r="BR38" s="1346">
        <v>1</v>
      </c>
      <c r="BS38" s="1346">
        <v>1</v>
      </c>
      <c r="BT38" s="1346">
        <v>1</v>
      </c>
      <c r="BU38" s="1346"/>
      <c r="BV38" s="1504"/>
      <c r="BW38" s="1389"/>
      <c r="BX38" s="1346"/>
      <c r="BY38" s="1346"/>
      <c r="BZ38" s="1346"/>
      <c r="CA38" s="1346"/>
      <c r="CB38" s="1346">
        <v>1</v>
      </c>
      <c r="CC38" s="1346">
        <v>1</v>
      </c>
      <c r="CD38" s="1346">
        <v>1</v>
      </c>
      <c r="CE38" s="1346">
        <v>1</v>
      </c>
      <c r="CF38" s="1346">
        <v>1</v>
      </c>
      <c r="CG38" s="1391"/>
      <c r="CH38" s="1346"/>
      <c r="CI38" s="1346"/>
      <c r="CJ38" s="1346">
        <v>1</v>
      </c>
      <c r="CK38" s="1346"/>
      <c r="CL38" s="1346"/>
      <c r="CM38" s="1346"/>
      <c r="CN38" s="1346"/>
      <c r="CO38" s="1346"/>
      <c r="CP38" s="1346"/>
      <c r="CQ38" s="1346"/>
      <c r="CR38" s="1346"/>
      <c r="CS38" s="1391"/>
      <c r="CT38" s="1346"/>
      <c r="CU38" s="1346"/>
      <c r="CV38" s="1392"/>
      <c r="CW38" s="1346"/>
      <c r="CX38" s="1346"/>
      <c r="CY38" s="1346"/>
      <c r="CZ38" s="1504"/>
      <c r="DA38" s="1346"/>
      <c r="DB38" s="1346"/>
      <c r="DC38" s="1346"/>
      <c r="DD38" s="1346"/>
      <c r="DE38" s="1346"/>
      <c r="DF38" s="1393"/>
      <c r="DG38" s="1391"/>
      <c r="DH38" s="1346"/>
      <c r="DI38" s="1346"/>
      <c r="DJ38" s="1346"/>
      <c r="DK38" s="1346"/>
      <c r="DL38" s="1346"/>
      <c r="DM38" s="1346"/>
      <c r="DN38" s="1346"/>
      <c r="DO38" s="1346"/>
      <c r="DP38" s="1346"/>
      <c r="DQ38" s="1392"/>
      <c r="DR38" s="1392"/>
      <c r="DS38" s="1392"/>
      <c r="DT38" s="1392"/>
      <c r="DU38" s="1392"/>
      <c r="DV38" s="1392"/>
      <c r="DW38" s="1392"/>
      <c r="DX38" s="1392"/>
      <c r="DY38" s="1392">
        <v>1</v>
      </c>
      <c r="DZ38" s="1393"/>
      <c r="EA38" s="1391"/>
      <c r="EB38" s="1346">
        <v>1</v>
      </c>
      <c r="EC38" s="1346"/>
      <c r="ED38" s="1392"/>
      <c r="EE38" s="1346"/>
      <c r="EF38" s="1346"/>
      <c r="EG38" s="1346"/>
      <c r="EH38" s="1392"/>
      <c r="EI38" s="1392"/>
      <c r="EJ38" s="1346">
        <v>1</v>
      </c>
      <c r="EK38" s="1346"/>
      <c r="EL38" s="1346"/>
      <c r="EM38" s="1346"/>
      <c r="EN38" s="1391"/>
      <c r="EO38" s="1389"/>
      <c r="EP38" s="1346"/>
      <c r="EQ38" s="1346"/>
      <c r="ER38" s="1346"/>
      <c r="ES38" s="1504">
        <v>1</v>
      </c>
      <c r="ET38" s="1346"/>
      <c r="EU38" s="1346"/>
      <c r="EV38" s="1346"/>
      <c r="EW38" s="1504"/>
      <c r="EX38" s="1392"/>
      <c r="EY38" s="1346"/>
      <c r="EZ38" s="1346"/>
      <c r="FA38" s="1346"/>
      <c r="FB38" s="1346"/>
      <c r="FC38" s="1346"/>
      <c r="FD38" s="1346"/>
      <c r="FE38" s="1393"/>
      <c r="FF38" s="1679"/>
      <c r="FG38" s="1391"/>
      <c r="FH38" s="1346"/>
      <c r="FI38" s="1346"/>
      <c r="FJ38" s="1346"/>
      <c r="FK38" s="1346"/>
      <c r="FL38" s="1346"/>
      <c r="FM38" s="1346"/>
      <c r="FN38" s="218">
        <f t="shared" si="12"/>
        <v>6</v>
      </c>
      <c r="FO38" s="396">
        <f t="shared" si="13"/>
        <v>0</v>
      </c>
      <c r="FP38" s="396">
        <f t="shared" si="14"/>
        <v>5</v>
      </c>
      <c r="FQ38" s="396">
        <f t="shared" si="15"/>
        <v>3</v>
      </c>
      <c r="FR38" s="396"/>
      <c r="FS38" s="396">
        <f t="shared" si="16"/>
        <v>18</v>
      </c>
      <c r="FT38" s="1291">
        <f t="shared" si="17"/>
        <v>29</v>
      </c>
      <c r="FU38" s="1347" t="str">
        <f t="shared" si="18"/>
        <v/>
      </c>
      <c r="FV38" s="1347" t="str">
        <f t="shared" si="19"/>
        <v/>
      </c>
      <c r="FW38" s="1347" t="str">
        <f t="shared" si="20"/>
        <v/>
      </c>
      <c r="FX38" s="1347" t="str">
        <f t="shared" si="21"/>
        <v/>
      </c>
      <c r="FY38" s="1347">
        <f t="shared" si="22"/>
        <v>1</v>
      </c>
      <c r="FZ38" s="1347" t="str">
        <f t="shared" si="23"/>
        <v/>
      </c>
      <c r="GA38" s="1347" t="str">
        <f t="shared" si="24"/>
        <v/>
      </c>
      <c r="GB38" s="1347" t="str">
        <f t="shared" si="25"/>
        <v/>
      </c>
      <c r="GC38" s="1347" t="str">
        <f t="shared" si="26"/>
        <v/>
      </c>
      <c r="GD38" s="1347" t="str">
        <f t="shared" si="27"/>
        <v/>
      </c>
      <c r="GE38" s="1347" t="str">
        <f t="shared" si="28"/>
        <v/>
      </c>
    </row>
    <row r="39" spans="1:187" ht="16.5" thickBot="1" x14ac:dyDescent="0.3">
      <c r="A39" s="1645">
        <v>31</v>
      </c>
      <c r="B39" s="10" t="s">
        <v>2117</v>
      </c>
      <c r="C39" s="1152" t="s">
        <v>1595</v>
      </c>
      <c r="D39" s="1400"/>
      <c r="E39" s="1391"/>
      <c r="F39" s="1346"/>
      <c r="G39" s="1346">
        <v>1</v>
      </c>
      <c r="H39" s="1346">
        <v>1</v>
      </c>
      <c r="I39" s="1394"/>
      <c r="J39" s="1394"/>
      <c r="K39" s="1346">
        <v>1</v>
      </c>
      <c r="L39" s="1394"/>
      <c r="M39" s="1394"/>
      <c r="N39" s="1394"/>
      <c r="O39" s="1394"/>
      <c r="P39" s="1394"/>
      <c r="Q39" s="1394"/>
      <c r="R39" s="1394"/>
      <c r="S39" s="1394"/>
      <c r="T39" s="1394"/>
      <c r="U39" s="1394"/>
      <c r="V39" s="1394">
        <v>1</v>
      </c>
      <c r="W39" s="1346"/>
      <c r="X39" s="1393"/>
      <c r="Y39" s="1390">
        <v>1</v>
      </c>
      <c r="Z39" s="1346"/>
      <c r="AA39" s="1346"/>
      <c r="AB39" s="1346"/>
      <c r="AC39" s="1346"/>
      <c r="AD39" s="1400"/>
      <c r="AE39" s="1346"/>
      <c r="AF39" s="1346">
        <v>1</v>
      </c>
      <c r="AG39" s="1346"/>
      <c r="AH39" s="1346"/>
      <c r="AI39" s="1346">
        <v>1</v>
      </c>
      <c r="AJ39" s="1392"/>
      <c r="AK39" s="1392"/>
      <c r="AL39" s="1392"/>
      <c r="AM39" s="1393"/>
      <c r="AN39" s="1391"/>
      <c r="AO39" s="1346">
        <v>1</v>
      </c>
      <c r="AP39" s="1346"/>
      <c r="AQ39" s="1346"/>
      <c r="AR39" s="1346"/>
      <c r="AS39" s="1346"/>
      <c r="AT39" s="1346"/>
      <c r="AU39" s="1392">
        <v>1</v>
      </c>
      <c r="AV39" s="1392"/>
      <c r="AW39" s="1504"/>
      <c r="AX39" s="1392"/>
      <c r="AY39" s="1392">
        <v>1</v>
      </c>
      <c r="AZ39" s="1393"/>
      <c r="BA39" s="1394"/>
      <c r="BB39" s="1389"/>
      <c r="BC39" s="1346"/>
      <c r="BD39" s="1346"/>
      <c r="BE39" s="1346"/>
      <c r="BF39" s="1346"/>
      <c r="BG39" s="1504">
        <v>1</v>
      </c>
      <c r="BH39" s="1346">
        <v>1</v>
      </c>
      <c r="BI39" s="1393"/>
      <c r="BJ39" s="1346"/>
      <c r="BK39" s="1346"/>
      <c r="BL39" s="1346"/>
      <c r="BM39" s="1346"/>
      <c r="BN39" s="1346"/>
      <c r="BO39" s="1346"/>
      <c r="BP39" s="1346"/>
      <c r="BQ39" s="1346"/>
      <c r="BR39" s="1346"/>
      <c r="BS39" s="1346"/>
      <c r="BT39" s="1346"/>
      <c r="BU39" s="1346"/>
      <c r="BV39" s="1504">
        <v>1</v>
      </c>
      <c r="BW39" s="1389">
        <v>1</v>
      </c>
      <c r="BX39" s="1346"/>
      <c r="BY39" s="1346"/>
      <c r="BZ39" s="1346">
        <v>1</v>
      </c>
      <c r="CA39" s="1346"/>
      <c r="CB39" s="1346"/>
      <c r="CC39" s="1346"/>
      <c r="CD39" s="1346"/>
      <c r="CE39" s="1346"/>
      <c r="CF39" s="1346"/>
      <c r="CG39" s="1391"/>
      <c r="CH39" s="1346"/>
      <c r="CI39" s="1346"/>
      <c r="CJ39" s="1346"/>
      <c r="CK39" s="1346"/>
      <c r="CL39" s="1346"/>
      <c r="CM39" s="1346"/>
      <c r="CN39" s="1346">
        <v>1</v>
      </c>
      <c r="CO39" s="1346"/>
      <c r="CP39" s="1346"/>
      <c r="CQ39" s="1346"/>
      <c r="CR39" s="1346"/>
      <c r="CS39" s="1391"/>
      <c r="CT39" s="1346"/>
      <c r="CU39" s="1346"/>
      <c r="CV39" s="1392"/>
      <c r="CW39" s="1346">
        <v>1</v>
      </c>
      <c r="CX39" s="1346"/>
      <c r="CY39" s="1346"/>
      <c r="CZ39" s="1504">
        <v>1</v>
      </c>
      <c r="DA39" s="1346">
        <v>1</v>
      </c>
      <c r="DB39" s="1346"/>
      <c r="DC39" s="1346"/>
      <c r="DD39" s="1346"/>
      <c r="DE39" s="1346"/>
      <c r="DF39" s="1393"/>
      <c r="DG39" s="1391"/>
      <c r="DH39" s="1346"/>
      <c r="DI39" s="1346"/>
      <c r="DJ39" s="1346"/>
      <c r="DK39" s="1346"/>
      <c r="DL39" s="1346"/>
      <c r="DM39" s="1346"/>
      <c r="DN39" s="1346"/>
      <c r="DO39" s="1346"/>
      <c r="DP39" s="1346"/>
      <c r="DQ39" s="1392"/>
      <c r="DR39" s="1392"/>
      <c r="DS39" s="1392"/>
      <c r="DT39" s="1346"/>
      <c r="DU39" s="1392"/>
      <c r="DV39" s="1410">
        <v>1</v>
      </c>
      <c r="DW39" s="1410">
        <v>1</v>
      </c>
      <c r="DX39" s="1410">
        <v>1</v>
      </c>
      <c r="DY39" s="1392"/>
      <c r="DZ39" s="1393"/>
      <c r="EA39" s="1391"/>
      <c r="EB39" s="1346">
        <v>1</v>
      </c>
      <c r="EC39" s="1346">
        <v>1</v>
      </c>
      <c r="ED39" s="1346"/>
      <c r="EE39" s="1346"/>
      <c r="EF39" s="1346"/>
      <c r="EG39" s="1346"/>
      <c r="EH39" s="1346"/>
      <c r="EI39" s="1346"/>
      <c r="EJ39" s="1346"/>
      <c r="EK39" s="1346"/>
      <c r="EL39" s="1346"/>
      <c r="EM39" s="1346"/>
      <c r="EN39" s="1391"/>
      <c r="EO39" s="1389"/>
      <c r="EP39" s="1346"/>
      <c r="EQ39" s="1346"/>
      <c r="ER39" s="1346"/>
      <c r="ES39" s="1504">
        <v>1</v>
      </c>
      <c r="ET39" s="1346"/>
      <c r="EU39" s="1346"/>
      <c r="EV39" s="1346"/>
      <c r="EW39" s="1504"/>
      <c r="EX39" s="1392"/>
      <c r="EY39" s="1346"/>
      <c r="EZ39" s="1346"/>
      <c r="FA39" s="1346"/>
      <c r="FB39" s="1346"/>
      <c r="FC39" s="1346"/>
      <c r="FD39" s="1346"/>
      <c r="FE39" s="1393"/>
      <c r="FF39" s="1679"/>
      <c r="FG39" s="1391"/>
      <c r="FH39" s="1346"/>
      <c r="FI39" s="1346"/>
      <c r="FJ39" s="1346"/>
      <c r="FK39" s="1346"/>
      <c r="FL39" s="1346"/>
      <c r="FM39" s="1346"/>
      <c r="FN39" s="218">
        <f t="shared" si="12"/>
        <v>2</v>
      </c>
      <c r="FO39" s="396">
        <f t="shared" si="13"/>
        <v>16</v>
      </c>
      <c r="FP39" s="396">
        <f t="shared" si="14"/>
        <v>0</v>
      </c>
      <c r="FQ39" s="396">
        <f t="shared" si="15"/>
        <v>4</v>
      </c>
      <c r="FR39" s="396"/>
      <c r="FS39" s="396">
        <f t="shared" si="16"/>
        <v>3</v>
      </c>
      <c r="FT39" s="1291">
        <f t="shared" si="17"/>
        <v>21</v>
      </c>
      <c r="FU39" s="1347" t="str">
        <f t="shared" si="18"/>
        <v/>
      </c>
      <c r="FV39" s="1347" t="str">
        <f t="shared" si="19"/>
        <v/>
      </c>
      <c r="FW39" s="1347" t="str">
        <f t="shared" si="20"/>
        <v/>
      </c>
      <c r="FX39" s="1347" t="str">
        <f t="shared" si="21"/>
        <v/>
      </c>
      <c r="FY39" s="1347">
        <f t="shared" si="22"/>
        <v>1</v>
      </c>
      <c r="FZ39" s="1347" t="str">
        <f t="shared" si="23"/>
        <v/>
      </c>
      <c r="GA39" s="1347" t="str">
        <f t="shared" si="24"/>
        <v/>
      </c>
      <c r="GB39" s="1347" t="str">
        <f t="shared" si="25"/>
        <v/>
      </c>
      <c r="GC39" s="1347" t="str">
        <f t="shared" si="26"/>
        <v/>
      </c>
      <c r="GD39" s="1347" t="str">
        <f t="shared" si="27"/>
        <v/>
      </c>
      <c r="GE39" s="1347" t="str">
        <f t="shared" si="28"/>
        <v/>
      </c>
    </row>
    <row r="40" spans="1:187" ht="16.5" thickBot="1" x14ac:dyDescent="0.3">
      <c r="A40" s="1645">
        <v>32</v>
      </c>
      <c r="B40" s="10" t="s">
        <v>2118</v>
      </c>
      <c r="C40" s="1152" t="s">
        <v>527</v>
      </c>
      <c r="D40" s="1400"/>
      <c r="E40" s="1391"/>
      <c r="F40" s="1346"/>
      <c r="G40" s="1346">
        <v>1</v>
      </c>
      <c r="H40" s="1346"/>
      <c r="I40" s="1346">
        <v>1</v>
      </c>
      <c r="J40" s="1346"/>
      <c r="K40" s="1346"/>
      <c r="L40" s="1410">
        <v>1</v>
      </c>
      <c r="M40" s="1346">
        <v>1</v>
      </c>
      <c r="N40" s="1346">
        <v>1</v>
      </c>
      <c r="O40" s="1346">
        <v>1</v>
      </c>
      <c r="P40" s="1346">
        <v>1</v>
      </c>
      <c r="Q40" s="1346">
        <v>1</v>
      </c>
      <c r="R40" s="1346">
        <v>1</v>
      </c>
      <c r="S40" s="1346">
        <v>1</v>
      </c>
      <c r="T40" s="1346">
        <v>1</v>
      </c>
      <c r="U40" s="1346"/>
      <c r="V40" s="1346"/>
      <c r="W40" s="1346"/>
      <c r="X40" s="1393"/>
      <c r="Y40" s="1346"/>
      <c r="Z40" s="1390">
        <v>1</v>
      </c>
      <c r="AA40" s="1346"/>
      <c r="AB40" s="1346"/>
      <c r="AC40" s="1346">
        <v>1</v>
      </c>
      <c r="AD40" s="1400">
        <v>1</v>
      </c>
      <c r="AE40" s="1346"/>
      <c r="AF40" s="1346"/>
      <c r="AG40" s="1346"/>
      <c r="AH40" s="1346"/>
      <c r="AI40" s="1346"/>
      <c r="AJ40" s="1346"/>
      <c r="AK40" s="1346"/>
      <c r="AL40" s="1346"/>
      <c r="AM40" s="1346">
        <v>1</v>
      </c>
      <c r="AN40" s="1391"/>
      <c r="AO40" s="1346"/>
      <c r="AP40" s="1390">
        <v>1</v>
      </c>
      <c r="AQ40" s="1346"/>
      <c r="AR40" s="1346"/>
      <c r="AS40" s="1346">
        <v>1</v>
      </c>
      <c r="AT40" s="1346"/>
      <c r="AU40" s="1346"/>
      <c r="AV40" s="1392"/>
      <c r="AW40" s="1504"/>
      <c r="AX40" s="1392"/>
      <c r="AY40" s="1392"/>
      <c r="AZ40" s="1502">
        <v>1</v>
      </c>
      <c r="BA40" s="1391"/>
      <c r="BB40" s="1346"/>
      <c r="BC40" s="1390">
        <v>1</v>
      </c>
      <c r="BD40" s="1346"/>
      <c r="BE40" s="1346"/>
      <c r="BF40" s="1346"/>
      <c r="BG40" s="1504">
        <v>1</v>
      </c>
      <c r="BH40" s="1346"/>
      <c r="BI40" s="1393"/>
      <c r="BJ40" s="1346"/>
      <c r="BK40" s="1346"/>
      <c r="BL40" s="1410">
        <v>1</v>
      </c>
      <c r="BM40" s="1346"/>
      <c r="BN40" s="1346"/>
      <c r="BO40" s="1346"/>
      <c r="BP40" s="1346"/>
      <c r="BQ40" s="1346"/>
      <c r="BR40" s="1346"/>
      <c r="BS40" s="1346"/>
      <c r="BT40" s="1346"/>
      <c r="BU40" s="1346"/>
      <c r="BV40" s="1504">
        <v>1</v>
      </c>
      <c r="BW40" s="1346"/>
      <c r="BX40" s="1346">
        <v>1</v>
      </c>
      <c r="BY40" s="1346"/>
      <c r="BZ40" s="1346">
        <v>1</v>
      </c>
      <c r="CA40" s="1346"/>
      <c r="CB40" s="1346">
        <v>1</v>
      </c>
      <c r="CC40" s="1346">
        <v>1</v>
      </c>
      <c r="CD40" s="1346">
        <v>1</v>
      </c>
      <c r="CE40" s="1346">
        <v>1</v>
      </c>
      <c r="CF40" s="1346">
        <v>1</v>
      </c>
      <c r="CG40" s="1391"/>
      <c r="CH40" s="1346"/>
      <c r="CI40" s="1346">
        <v>1</v>
      </c>
      <c r="CJ40" s="1346"/>
      <c r="CK40" s="1346"/>
      <c r="CL40" s="1390">
        <v>1</v>
      </c>
      <c r="CM40" s="1346"/>
      <c r="CN40" s="1346"/>
      <c r="CO40" s="1346"/>
      <c r="CP40" s="1346"/>
      <c r="CQ40" s="1346"/>
      <c r="CR40" s="1346"/>
      <c r="CS40" s="1391"/>
      <c r="CT40" s="1346"/>
      <c r="CU40" s="1346">
        <v>1</v>
      </c>
      <c r="CV40" s="1346"/>
      <c r="CW40" s="1346"/>
      <c r="CX40" s="1346"/>
      <c r="CY40" s="1346"/>
      <c r="CZ40" s="1504">
        <v>1</v>
      </c>
      <c r="DA40" s="1346"/>
      <c r="DB40" s="1346"/>
      <c r="DC40" s="1346"/>
      <c r="DD40" s="1346"/>
      <c r="DE40" s="1346">
        <v>1</v>
      </c>
      <c r="DF40" s="1393"/>
      <c r="DG40" s="1391"/>
      <c r="DH40" s="1410">
        <v>1</v>
      </c>
      <c r="DI40" s="1346"/>
      <c r="DJ40" s="1346"/>
      <c r="DK40" s="1346"/>
      <c r="DL40" s="1346"/>
      <c r="DM40" s="1346"/>
      <c r="DN40" s="1346"/>
      <c r="DO40" s="1346"/>
      <c r="DP40" s="1346"/>
      <c r="DQ40" s="1392"/>
      <c r="DR40" s="1392"/>
      <c r="DS40" s="1392"/>
      <c r="DT40" s="1346"/>
      <c r="DU40" s="1346"/>
      <c r="DV40" s="1417">
        <v>1</v>
      </c>
      <c r="DW40" s="1417">
        <v>1</v>
      </c>
      <c r="DX40" s="1417">
        <v>1</v>
      </c>
      <c r="DY40" s="1346"/>
      <c r="DZ40" s="1393"/>
      <c r="EA40" s="1391"/>
      <c r="EB40" s="1346"/>
      <c r="EC40" s="1346"/>
      <c r="ED40" s="1346"/>
      <c r="EE40" s="1346"/>
      <c r="EF40" s="1346"/>
      <c r="EG40" s="1390">
        <v>1</v>
      </c>
      <c r="EH40" s="1346"/>
      <c r="EI40" s="1346"/>
      <c r="EJ40" s="1390">
        <v>1</v>
      </c>
      <c r="EK40" s="1346"/>
      <c r="EL40" s="1346"/>
      <c r="EM40" s="1346"/>
      <c r="EN40" s="1391"/>
      <c r="EO40" s="1389"/>
      <c r="EP40" s="1346"/>
      <c r="EQ40" s="1346"/>
      <c r="ER40" s="1392"/>
      <c r="ES40" s="1504">
        <v>1</v>
      </c>
      <c r="ET40" s="1346"/>
      <c r="EU40" s="1346"/>
      <c r="EV40" s="1346"/>
      <c r="EW40" s="1504"/>
      <c r="EX40" s="1392"/>
      <c r="EY40" s="1346"/>
      <c r="EZ40" s="1346"/>
      <c r="FA40" s="1346">
        <v>1</v>
      </c>
      <c r="FB40" s="1346">
        <v>1</v>
      </c>
      <c r="FC40" s="1346">
        <v>1</v>
      </c>
      <c r="FD40" s="1346">
        <v>1</v>
      </c>
      <c r="FE40" s="1393"/>
      <c r="FF40" s="1679"/>
      <c r="FG40" s="1391"/>
      <c r="FH40" s="1346"/>
      <c r="FI40" s="1346"/>
      <c r="FJ40" s="1346"/>
      <c r="FK40" s="1346"/>
      <c r="FL40" s="1346"/>
      <c r="FM40" s="1346"/>
      <c r="FN40" s="218">
        <f t="shared" si="12"/>
        <v>1</v>
      </c>
      <c r="FO40" s="396">
        <f t="shared" si="13"/>
        <v>1</v>
      </c>
      <c r="FP40" s="396">
        <f t="shared" si="14"/>
        <v>18</v>
      </c>
      <c r="FQ40" s="396">
        <f t="shared" si="15"/>
        <v>5</v>
      </c>
      <c r="FR40" s="396"/>
      <c r="FS40" s="396">
        <f t="shared" si="16"/>
        <v>20</v>
      </c>
      <c r="FT40" s="1291">
        <f t="shared" si="17"/>
        <v>40</v>
      </c>
      <c r="FU40" s="1347" t="str">
        <f t="shared" si="18"/>
        <v/>
      </c>
      <c r="FV40" s="1347" t="str">
        <f t="shared" si="19"/>
        <v/>
      </c>
      <c r="FW40" s="1347" t="str">
        <f t="shared" si="20"/>
        <v/>
      </c>
      <c r="FX40" s="1347" t="str">
        <f t="shared" si="21"/>
        <v/>
      </c>
      <c r="FY40" s="1347" t="str">
        <f t="shared" si="22"/>
        <v/>
      </c>
      <c r="FZ40" s="1347">
        <f t="shared" si="23"/>
        <v>1</v>
      </c>
      <c r="GA40" s="1347" t="str">
        <f t="shared" si="24"/>
        <v/>
      </c>
      <c r="GB40" s="1347" t="str">
        <f t="shared" si="25"/>
        <v/>
      </c>
      <c r="GC40" s="1347" t="str">
        <f t="shared" si="26"/>
        <v/>
      </c>
      <c r="GD40" s="1347" t="str">
        <f t="shared" si="27"/>
        <v/>
      </c>
      <c r="GE40" s="1347" t="str">
        <f t="shared" si="28"/>
        <v/>
      </c>
    </row>
    <row r="41" spans="1:187" ht="16.5" thickBot="1" x14ac:dyDescent="0.3">
      <c r="A41" s="1645">
        <v>33</v>
      </c>
      <c r="B41" s="10" t="s">
        <v>2119</v>
      </c>
      <c r="C41" s="1152" t="s">
        <v>1120</v>
      </c>
      <c r="D41" s="1400"/>
      <c r="E41" s="1391"/>
      <c r="F41" s="1346"/>
      <c r="G41" s="1346"/>
      <c r="H41" s="1346"/>
      <c r="I41" s="1346"/>
      <c r="J41" s="1346"/>
      <c r="K41" s="1346">
        <v>1</v>
      </c>
      <c r="L41" s="1346"/>
      <c r="M41" s="1346"/>
      <c r="N41" s="1346"/>
      <c r="O41" s="1346"/>
      <c r="P41" s="1346"/>
      <c r="Q41" s="1346"/>
      <c r="R41" s="1346"/>
      <c r="S41" s="1346"/>
      <c r="T41" s="1346"/>
      <c r="U41" s="1346"/>
      <c r="V41" s="1346">
        <v>1</v>
      </c>
      <c r="W41" s="1346"/>
      <c r="X41" s="1393"/>
      <c r="Y41" s="1390">
        <v>1</v>
      </c>
      <c r="Z41" s="1346"/>
      <c r="AA41" s="1392"/>
      <c r="AB41" s="1392"/>
      <c r="AC41" s="1346"/>
      <c r="AD41" s="1400">
        <v>1</v>
      </c>
      <c r="AE41" s="1392"/>
      <c r="AF41" s="1346">
        <v>1</v>
      </c>
      <c r="AG41" s="1392"/>
      <c r="AH41" s="1392"/>
      <c r="AI41" s="1392">
        <v>1</v>
      </c>
      <c r="AJ41" s="1392"/>
      <c r="AK41" s="1392"/>
      <c r="AL41" s="1392"/>
      <c r="AM41" s="1393"/>
      <c r="AN41" s="1391"/>
      <c r="AO41" s="1392">
        <v>1</v>
      </c>
      <c r="AP41" s="1346"/>
      <c r="AQ41" s="1392"/>
      <c r="AR41" s="1392">
        <v>1</v>
      </c>
      <c r="AS41" s="1392"/>
      <c r="AT41" s="1392"/>
      <c r="AU41" s="1392"/>
      <c r="AV41" s="1346"/>
      <c r="AW41" s="1504"/>
      <c r="AX41" s="1392"/>
      <c r="AY41" s="1392">
        <v>1</v>
      </c>
      <c r="AZ41" s="1393"/>
      <c r="BA41" s="1391"/>
      <c r="BB41" s="1346"/>
      <c r="BC41" s="1346"/>
      <c r="BD41" s="1346"/>
      <c r="BE41" s="1346">
        <v>1</v>
      </c>
      <c r="BF41" s="1346"/>
      <c r="BG41" s="1504"/>
      <c r="BH41" s="1346">
        <v>1</v>
      </c>
      <c r="BI41" s="1393"/>
      <c r="BJ41" s="1392"/>
      <c r="BK41" s="1390">
        <v>1</v>
      </c>
      <c r="BL41" s="1392"/>
      <c r="BM41" s="1392"/>
      <c r="BN41" s="1392">
        <v>1</v>
      </c>
      <c r="BO41" s="1392"/>
      <c r="BP41" s="1392"/>
      <c r="BQ41" s="1392"/>
      <c r="BR41" s="1392"/>
      <c r="BS41" s="1392"/>
      <c r="BT41" s="1392"/>
      <c r="BU41" s="1392"/>
      <c r="BV41" s="1504">
        <v>1</v>
      </c>
      <c r="BW41" s="1390">
        <v>1</v>
      </c>
      <c r="BX41" s="1392"/>
      <c r="BY41" s="1392"/>
      <c r="BZ41" s="1392"/>
      <c r="CA41" s="1392"/>
      <c r="CB41" s="1392"/>
      <c r="CC41" s="1392"/>
      <c r="CD41" s="1392"/>
      <c r="CE41" s="1392"/>
      <c r="CF41" s="1392"/>
      <c r="CG41" s="1391"/>
      <c r="CH41" s="1392"/>
      <c r="CI41" s="1392"/>
      <c r="CJ41" s="1392"/>
      <c r="CK41" s="1392"/>
      <c r="CL41" s="1392"/>
      <c r="CM41" s="1392"/>
      <c r="CN41" s="1392"/>
      <c r="CO41" s="1392"/>
      <c r="CP41" s="1392"/>
      <c r="CQ41" s="1346"/>
      <c r="CR41" s="1392"/>
      <c r="CS41" s="1391"/>
      <c r="CT41" s="1392"/>
      <c r="CU41" s="1346"/>
      <c r="CV41" s="1392"/>
      <c r="CW41" s="1346"/>
      <c r="CX41" s="1392"/>
      <c r="CY41" s="1392"/>
      <c r="CZ41" s="1504">
        <v>1</v>
      </c>
      <c r="DA41" s="1422">
        <v>1</v>
      </c>
      <c r="DB41" s="1346"/>
      <c r="DC41" s="1392"/>
      <c r="DD41" s="1392">
        <v>1</v>
      </c>
      <c r="DE41" s="1346"/>
      <c r="DF41" s="1393"/>
      <c r="DG41" s="1391">
        <v>1</v>
      </c>
      <c r="DH41" s="1392"/>
      <c r="DI41" s="1392"/>
      <c r="DJ41" s="1392"/>
      <c r="DK41" s="1392"/>
      <c r="DL41" s="1392"/>
      <c r="DM41" s="1392"/>
      <c r="DN41" s="1422">
        <v>1</v>
      </c>
      <c r="DO41" s="1392"/>
      <c r="DP41" s="1392"/>
      <c r="DQ41" s="1346"/>
      <c r="DR41" s="1392"/>
      <c r="DS41" s="1392"/>
      <c r="DT41" s="1392"/>
      <c r="DU41" s="1392"/>
      <c r="DV41" s="1392"/>
      <c r="DW41" s="1392"/>
      <c r="DX41" s="1392"/>
      <c r="DY41" s="1392"/>
      <c r="DZ41" s="1393"/>
      <c r="EA41" s="1391"/>
      <c r="EB41" s="1392"/>
      <c r="EC41" s="1392"/>
      <c r="ED41" s="1392"/>
      <c r="EE41" s="1392"/>
      <c r="EF41" s="1346">
        <v>1</v>
      </c>
      <c r="EG41" s="1407"/>
      <c r="EH41" s="1407"/>
      <c r="EI41" s="1410">
        <v>1</v>
      </c>
      <c r="EJ41" s="1392"/>
      <c r="EK41" s="1392"/>
      <c r="EL41" s="1407"/>
      <c r="EM41" s="1407"/>
      <c r="EN41" s="1391"/>
      <c r="EO41" s="1346"/>
      <c r="EP41" s="1389"/>
      <c r="EQ41" s="1346"/>
      <c r="ER41" s="1346">
        <v>1</v>
      </c>
      <c r="ES41" s="1504">
        <v>1</v>
      </c>
      <c r="ET41" s="1346"/>
      <c r="EU41" s="1346">
        <v>1</v>
      </c>
      <c r="EV41" s="1346"/>
      <c r="EW41" s="1504"/>
      <c r="EX41" s="1392"/>
      <c r="EY41" s="1346"/>
      <c r="EZ41" s="1346"/>
      <c r="FA41" s="1346"/>
      <c r="FB41" s="1346"/>
      <c r="FC41" s="1346"/>
      <c r="FD41" s="1346"/>
      <c r="FE41" s="1393"/>
      <c r="FF41" s="1679"/>
      <c r="FG41" s="1391"/>
      <c r="FH41" s="1346"/>
      <c r="FI41" s="1346"/>
      <c r="FJ41" s="1346"/>
      <c r="FK41" s="1346"/>
      <c r="FL41" s="1346"/>
      <c r="FM41" s="1346"/>
      <c r="FN41" s="218">
        <f t="shared" si="12"/>
        <v>0</v>
      </c>
      <c r="FO41" s="396">
        <f t="shared" si="13"/>
        <v>21</v>
      </c>
      <c r="FP41" s="396">
        <f t="shared" si="14"/>
        <v>0</v>
      </c>
      <c r="FQ41" s="396">
        <f t="shared" si="15"/>
        <v>4</v>
      </c>
      <c r="FR41" s="396"/>
      <c r="FS41" s="396">
        <f t="shared" si="16"/>
        <v>0</v>
      </c>
      <c r="FT41" s="1291">
        <f t="shared" si="17"/>
        <v>21</v>
      </c>
      <c r="FU41" s="1347" t="str">
        <f t="shared" si="18"/>
        <v/>
      </c>
      <c r="FV41" s="1347" t="str">
        <f t="shared" si="19"/>
        <v/>
      </c>
      <c r="FW41" s="1347" t="str">
        <f t="shared" si="20"/>
        <v/>
      </c>
      <c r="FX41" s="1347" t="str">
        <f t="shared" si="21"/>
        <v/>
      </c>
      <c r="FY41" s="1347">
        <f t="shared" si="22"/>
        <v>1</v>
      </c>
      <c r="FZ41" s="1347" t="str">
        <f t="shared" si="23"/>
        <v/>
      </c>
      <c r="GA41" s="1347" t="str">
        <f t="shared" si="24"/>
        <v/>
      </c>
      <c r="GB41" s="1347" t="str">
        <f t="shared" si="25"/>
        <v/>
      </c>
      <c r="GC41" s="1347" t="str">
        <f t="shared" si="26"/>
        <v/>
      </c>
      <c r="GD41" s="1347" t="str">
        <f t="shared" si="27"/>
        <v/>
      </c>
      <c r="GE41" s="1347" t="str">
        <f t="shared" si="28"/>
        <v/>
      </c>
    </row>
    <row r="42" spans="1:187" ht="16.5" thickBot="1" x14ac:dyDescent="0.3">
      <c r="A42" s="1645">
        <v>34</v>
      </c>
      <c r="B42" s="10" t="s">
        <v>2121</v>
      </c>
      <c r="C42" s="1152" t="s">
        <v>1935</v>
      </c>
      <c r="D42" s="1400"/>
      <c r="E42" s="1391"/>
      <c r="F42" s="1346"/>
      <c r="G42" s="1346"/>
      <c r="H42" s="1346"/>
      <c r="I42" s="1346"/>
      <c r="J42" s="1346">
        <v>1</v>
      </c>
      <c r="K42" s="1346"/>
      <c r="L42" s="1346"/>
      <c r="M42" s="1346"/>
      <c r="N42" s="1346"/>
      <c r="O42" s="1346"/>
      <c r="P42" s="1346"/>
      <c r="Q42" s="1346"/>
      <c r="R42" s="1346"/>
      <c r="S42" s="1346"/>
      <c r="T42" s="1346"/>
      <c r="U42" s="1346">
        <v>1</v>
      </c>
      <c r="V42" s="1346"/>
      <c r="W42" s="1346"/>
      <c r="X42" s="1393"/>
      <c r="Y42" s="1346"/>
      <c r="Z42" s="1346"/>
      <c r="AA42" s="1392"/>
      <c r="AB42" s="1392"/>
      <c r="AC42" s="1346"/>
      <c r="AD42" s="1400"/>
      <c r="AE42" s="1392">
        <v>1</v>
      </c>
      <c r="AF42" s="1346"/>
      <c r="AG42" s="1392"/>
      <c r="AH42" s="1392">
        <v>1</v>
      </c>
      <c r="AI42" s="1392"/>
      <c r="AJ42" s="1392"/>
      <c r="AK42" s="1392">
        <v>1</v>
      </c>
      <c r="AL42" s="1392"/>
      <c r="AM42" s="1393">
        <v>1</v>
      </c>
      <c r="AN42" s="1391"/>
      <c r="AO42" s="1392"/>
      <c r="AP42" s="1392"/>
      <c r="AQ42" s="1392">
        <v>1</v>
      </c>
      <c r="AR42" s="1392"/>
      <c r="AS42" s="1392"/>
      <c r="AT42" s="1392">
        <v>1</v>
      </c>
      <c r="AU42" s="1392"/>
      <c r="AV42" s="1392"/>
      <c r="AW42" s="1504"/>
      <c r="AX42" s="1392"/>
      <c r="AY42" s="1392"/>
      <c r="AZ42" s="1393"/>
      <c r="BA42" s="1391"/>
      <c r="BB42" s="1346"/>
      <c r="BC42" s="1346"/>
      <c r="BD42" s="1346">
        <v>1</v>
      </c>
      <c r="BE42" s="1346"/>
      <c r="BF42" s="1346"/>
      <c r="BG42" s="1504">
        <v>1</v>
      </c>
      <c r="BH42" s="1346"/>
      <c r="BI42" s="1393"/>
      <c r="BJ42" s="1392"/>
      <c r="BK42" s="1392"/>
      <c r="BL42" s="1392"/>
      <c r="BM42" s="1392">
        <v>1</v>
      </c>
      <c r="BN42" s="1392"/>
      <c r="BO42" s="1392"/>
      <c r="BP42" s="1392"/>
      <c r="BQ42" s="1392"/>
      <c r="BR42" s="1392"/>
      <c r="BS42" s="1392"/>
      <c r="BT42" s="1392"/>
      <c r="BU42" s="1392">
        <v>1</v>
      </c>
      <c r="BV42" s="1504">
        <v>1</v>
      </c>
      <c r="BW42" s="1418"/>
      <c r="BX42" s="1392"/>
      <c r="BY42" s="1392"/>
      <c r="BZ42" s="1392"/>
      <c r="CA42" s="1392"/>
      <c r="CB42" s="1392"/>
      <c r="CC42" s="1392"/>
      <c r="CD42" s="1392"/>
      <c r="CE42" s="1392"/>
      <c r="CF42" s="1392"/>
      <c r="CG42" s="1391">
        <v>1</v>
      </c>
      <c r="CH42" s="1392"/>
      <c r="CI42" s="1392"/>
      <c r="CJ42" s="1392"/>
      <c r="CK42" s="1392"/>
      <c r="CL42" s="1392"/>
      <c r="CM42" s="1392">
        <v>1</v>
      </c>
      <c r="CN42" s="1392"/>
      <c r="CO42" s="1392">
        <v>1</v>
      </c>
      <c r="CP42" s="1392">
        <v>1</v>
      </c>
      <c r="CQ42" s="1346"/>
      <c r="CR42" s="1392"/>
      <c r="CS42" s="1391">
        <v>1</v>
      </c>
      <c r="CT42" s="1392"/>
      <c r="CU42" s="1346">
        <v>1</v>
      </c>
      <c r="CV42" s="1392"/>
      <c r="CW42" s="1392"/>
      <c r="CX42" s="1392"/>
      <c r="CY42" s="1392"/>
      <c r="CZ42" s="1504">
        <v>1</v>
      </c>
      <c r="DA42" s="1392"/>
      <c r="DB42" s="1346"/>
      <c r="DC42" s="1392">
        <v>1</v>
      </c>
      <c r="DD42" s="1392"/>
      <c r="DE42" s="1346"/>
      <c r="DF42" s="1393"/>
      <c r="DG42" s="1391"/>
      <c r="DH42" s="1392">
        <v>1</v>
      </c>
      <c r="DI42" s="1392"/>
      <c r="DJ42" s="1392"/>
      <c r="DK42" s="1392"/>
      <c r="DL42" s="1392"/>
      <c r="DM42" s="1415">
        <v>1</v>
      </c>
      <c r="DN42" s="1392"/>
      <c r="DO42" s="1392"/>
      <c r="DP42" s="1392"/>
      <c r="DQ42" s="1392"/>
      <c r="DR42" s="1392"/>
      <c r="DS42" s="1392"/>
      <c r="DT42" s="1392"/>
      <c r="DU42" s="1392"/>
      <c r="DV42" s="1392"/>
      <c r="DW42" s="1392"/>
      <c r="DX42" s="1392"/>
      <c r="DY42" s="1392">
        <v>1</v>
      </c>
      <c r="DZ42" s="1392">
        <v>1</v>
      </c>
      <c r="EA42" s="1391"/>
      <c r="EB42" s="1392"/>
      <c r="EC42" s="1392"/>
      <c r="ED42" s="1392"/>
      <c r="EE42" s="1392"/>
      <c r="EF42" s="1346"/>
      <c r="EG42" s="1407"/>
      <c r="EH42" s="1407">
        <v>1</v>
      </c>
      <c r="EI42" s="1407"/>
      <c r="EJ42" s="1392"/>
      <c r="EK42" s="1392"/>
      <c r="EL42" s="1407"/>
      <c r="EM42" s="1407"/>
      <c r="EN42" s="1391"/>
      <c r="EO42" s="1389"/>
      <c r="EP42" s="1389"/>
      <c r="EQ42" s="1346"/>
      <c r="ER42" s="1346"/>
      <c r="ES42" s="1504"/>
      <c r="ET42" s="1346">
        <v>1</v>
      </c>
      <c r="EU42" s="1346"/>
      <c r="EV42" s="1346"/>
      <c r="EW42" s="1504"/>
      <c r="EX42" s="1392"/>
      <c r="EY42" s="1346"/>
      <c r="EZ42" s="1346"/>
      <c r="FA42" s="1346"/>
      <c r="FB42" s="1346"/>
      <c r="FC42" s="1346"/>
      <c r="FD42" s="1346"/>
      <c r="FE42" s="1393"/>
      <c r="FF42" s="1679"/>
      <c r="FG42" s="1391"/>
      <c r="FH42" s="1346"/>
      <c r="FI42" s="1346"/>
      <c r="FJ42" s="1346"/>
      <c r="FK42" s="1346"/>
      <c r="FL42" s="1346"/>
      <c r="FM42" s="1346"/>
      <c r="FN42" s="218">
        <f t="shared" si="12"/>
        <v>19</v>
      </c>
      <c r="FO42" s="396">
        <f t="shared" si="13"/>
        <v>1</v>
      </c>
      <c r="FP42" s="396">
        <f t="shared" si="14"/>
        <v>4</v>
      </c>
      <c r="FQ42" s="396">
        <f t="shared" si="15"/>
        <v>3</v>
      </c>
      <c r="FR42" s="396"/>
      <c r="FS42" s="396">
        <f t="shared" si="16"/>
        <v>0</v>
      </c>
      <c r="FT42" s="1291">
        <f t="shared" si="17"/>
        <v>24</v>
      </c>
      <c r="FU42" s="1347" t="str">
        <f t="shared" si="18"/>
        <v/>
      </c>
      <c r="FV42" s="1347" t="str">
        <f t="shared" si="19"/>
        <v/>
      </c>
      <c r="FW42" s="1347" t="str">
        <f t="shared" si="20"/>
        <v/>
      </c>
      <c r="FX42" s="1347" t="str">
        <f t="shared" si="21"/>
        <v/>
      </c>
      <c r="FY42" s="1347">
        <f t="shared" si="22"/>
        <v>1</v>
      </c>
      <c r="FZ42" s="1347" t="str">
        <f t="shared" si="23"/>
        <v/>
      </c>
      <c r="GA42" s="1347" t="str">
        <f t="shared" si="24"/>
        <v/>
      </c>
      <c r="GB42" s="1347" t="str">
        <f t="shared" si="25"/>
        <v/>
      </c>
      <c r="GC42" s="1347" t="str">
        <f t="shared" si="26"/>
        <v/>
      </c>
      <c r="GD42" s="1347" t="str">
        <f t="shared" si="27"/>
        <v/>
      </c>
      <c r="GE42" s="1347" t="str">
        <f t="shared" si="28"/>
        <v/>
      </c>
    </row>
    <row r="43" spans="1:187" ht="16.5" thickBot="1" x14ac:dyDescent="0.3">
      <c r="A43" s="1645">
        <v>35</v>
      </c>
      <c r="B43" s="10" t="s">
        <v>2120</v>
      </c>
      <c r="C43" s="1152" t="s">
        <v>1097</v>
      </c>
      <c r="D43" s="1400"/>
      <c r="E43" s="1391"/>
      <c r="F43" s="1346"/>
      <c r="G43" s="1346"/>
      <c r="H43" s="1346"/>
      <c r="I43" s="1346"/>
      <c r="J43" s="1346">
        <v>1</v>
      </c>
      <c r="K43" s="1346"/>
      <c r="L43" s="1346"/>
      <c r="M43" s="1346"/>
      <c r="N43" s="1346"/>
      <c r="O43" s="1346"/>
      <c r="P43" s="1346"/>
      <c r="Q43" s="1346"/>
      <c r="R43" s="1346"/>
      <c r="S43" s="1346"/>
      <c r="T43" s="1346"/>
      <c r="U43" s="1410">
        <v>1</v>
      </c>
      <c r="V43" s="1346"/>
      <c r="W43" s="1346"/>
      <c r="X43" s="1393"/>
      <c r="Y43" s="1346"/>
      <c r="Z43" s="1346"/>
      <c r="AA43" s="1346"/>
      <c r="AB43" s="1346"/>
      <c r="AC43" s="1346"/>
      <c r="AD43" s="1400"/>
      <c r="AE43" s="1390">
        <v>1</v>
      </c>
      <c r="AF43" s="1346"/>
      <c r="AG43" s="1389"/>
      <c r="AH43" s="1390">
        <v>1</v>
      </c>
      <c r="AI43" s="1346"/>
      <c r="AJ43" s="1392"/>
      <c r="AK43" s="1392">
        <v>1</v>
      </c>
      <c r="AL43" s="1392"/>
      <c r="AM43" s="1393">
        <v>1</v>
      </c>
      <c r="AN43" s="1391"/>
      <c r="AO43" s="1346"/>
      <c r="AP43" s="1346"/>
      <c r="AQ43" s="1346">
        <v>1</v>
      </c>
      <c r="AR43" s="1346"/>
      <c r="AS43" s="1346"/>
      <c r="AT43" s="1390">
        <v>1</v>
      </c>
      <c r="AU43" s="1346"/>
      <c r="AV43" s="1392"/>
      <c r="AW43" s="1504"/>
      <c r="AX43" s="1392"/>
      <c r="AY43" s="1392"/>
      <c r="AZ43" s="1393"/>
      <c r="BA43" s="1391"/>
      <c r="BB43" s="1346"/>
      <c r="BC43" s="1346"/>
      <c r="BD43" s="1346"/>
      <c r="BE43" s="1346"/>
      <c r="BF43" s="1346"/>
      <c r="BG43" s="1504">
        <v>1</v>
      </c>
      <c r="BH43" s="1346"/>
      <c r="BI43" s="1393"/>
      <c r="BJ43" s="1346"/>
      <c r="BK43" s="1346"/>
      <c r="BL43" s="1346"/>
      <c r="BM43" s="1346">
        <v>1</v>
      </c>
      <c r="BN43" s="1346"/>
      <c r="BO43" s="1346"/>
      <c r="BP43" s="1346"/>
      <c r="BQ43" s="1346"/>
      <c r="BR43" s="1346"/>
      <c r="BS43" s="1346"/>
      <c r="BT43" s="1346"/>
      <c r="BU43" s="1390">
        <v>1</v>
      </c>
      <c r="BV43" s="1504">
        <v>1</v>
      </c>
      <c r="BW43" s="1389"/>
      <c r="BX43" s="1346"/>
      <c r="BY43" s="1346"/>
      <c r="BZ43" s="1346"/>
      <c r="CA43" s="1346"/>
      <c r="CB43" s="1346"/>
      <c r="CC43" s="1346"/>
      <c r="CD43" s="1346"/>
      <c r="CE43" s="1346"/>
      <c r="CF43" s="1346"/>
      <c r="CG43" s="1391">
        <v>1</v>
      </c>
      <c r="CH43" s="1346"/>
      <c r="CI43" s="1346"/>
      <c r="CJ43" s="1346"/>
      <c r="CK43" s="1346"/>
      <c r="CL43" s="1346"/>
      <c r="CM43" s="1346">
        <v>1</v>
      </c>
      <c r="CN43" s="1346"/>
      <c r="CO43" s="1390">
        <v>1</v>
      </c>
      <c r="CP43" s="1346">
        <v>1</v>
      </c>
      <c r="CQ43" s="1346"/>
      <c r="CR43" s="1393"/>
      <c r="CS43" s="1429">
        <v>1</v>
      </c>
      <c r="CT43" s="1346"/>
      <c r="CU43" s="1390">
        <v>1</v>
      </c>
      <c r="CV43" s="1346"/>
      <c r="CW43" s="1346"/>
      <c r="CX43" s="1346"/>
      <c r="CY43" s="1346"/>
      <c r="CZ43" s="1504">
        <v>1</v>
      </c>
      <c r="DA43" s="1346"/>
      <c r="DB43" s="1346"/>
      <c r="DC43" s="1346">
        <v>1</v>
      </c>
      <c r="DD43" s="1346"/>
      <c r="DE43" s="1346"/>
      <c r="DF43" s="1393"/>
      <c r="DG43" s="1391"/>
      <c r="DH43" s="1346"/>
      <c r="DI43" s="1346"/>
      <c r="DJ43" s="1346"/>
      <c r="DK43" s="1346"/>
      <c r="DL43" s="1346"/>
      <c r="DM43" s="1346">
        <v>1</v>
      </c>
      <c r="DN43" s="1346"/>
      <c r="DO43" s="1346"/>
      <c r="DP43" s="1346"/>
      <c r="DQ43" s="1392"/>
      <c r="DR43" s="1346"/>
      <c r="DS43" s="1346"/>
      <c r="DT43" s="1392"/>
      <c r="DU43" s="1392"/>
      <c r="DV43" s="1392"/>
      <c r="DW43" s="1392"/>
      <c r="DX43" s="1392"/>
      <c r="DY43" s="1392">
        <v>1</v>
      </c>
      <c r="DZ43" s="1422">
        <v>1</v>
      </c>
      <c r="EA43" s="1391"/>
      <c r="EB43" s="1346"/>
      <c r="EC43" s="1346"/>
      <c r="ED43" s="1346"/>
      <c r="EE43" s="1346"/>
      <c r="EF43" s="1346"/>
      <c r="EG43" s="1346"/>
      <c r="EH43" s="1397">
        <v>1</v>
      </c>
      <c r="EI43" s="1346"/>
      <c r="EJ43" s="1346"/>
      <c r="EK43" s="1346"/>
      <c r="EL43" s="1346"/>
      <c r="EM43" s="1346"/>
      <c r="EN43" s="1391"/>
      <c r="EO43" s="1389"/>
      <c r="EP43" s="1346"/>
      <c r="EQ43" s="1346"/>
      <c r="ER43" s="1346"/>
      <c r="ES43" s="1504"/>
      <c r="ET43" s="1346">
        <v>1</v>
      </c>
      <c r="EU43" s="1346"/>
      <c r="EV43" s="1346"/>
      <c r="EW43" s="1504"/>
      <c r="EX43" s="1392"/>
      <c r="EY43" s="1346"/>
      <c r="EZ43" s="1346"/>
      <c r="FA43" s="1346"/>
      <c r="FB43" s="1346"/>
      <c r="FC43" s="1346"/>
      <c r="FD43" s="1346"/>
      <c r="FE43" s="1393"/>
      <c r="FF43" s="1679"/>
      <c r="FG43" s="1391"/>
      <c r="FH43" s="1346"/>
      <c r="FI43" s="1346"/>
      <c r="FJ43" s="1346"/>
      <c r="FK43" s="1346"/>
      <c r="FL43" s="1346"/>
      <c r="FM43" s="1346"/>
      <c r="FN43" s="218">
        <f t="shared" si="12"/>
        <v>18</v>
      </c>
      <c r="FO43" s="396">
        <f t="shared" si="13"/>
        <v>1</v>
      </c>
      <c r="FP43" s="396">
        <f t="shared" si="14"/>
        <v>3</v>
      </c>
      <c r="FQ43" s="396">
        <f t="shared" si="15"/>
        <v>3</v>
      </c>
      <c r="FR43" s="396"/>
      <c r="FS43" s="396">
        <f t="shared" si="16"/>
        <v>0</v>
      </c>
      <c r="FT43" s="1291">
        <f t="shared" si="17"/>
        <v>22</v>
      </c>
      <c r="FU43" s="1347" t="str">
        <f t="shared" si="18"/>
        <v/>
      </c>
      <c r="FV43" s="1347" t="str">
        <f t="shared" si="19"/>
        <v/>
      </c>
      <c r="FW43" s="1347" t="str">
        <f t="shared" si="20"/>
        <v/>
      </c>
      <c r="FX43" s="1347" t="str">
        <f t="shared" si="21"/>
        <v/>
      </c>
      <c r="FY43" s="1347">
        <f t="shared" si="22"/>
        <v>1</v>
      </c>
      <c r="FZ43" s="1347" t="str">
        <f t="shared" si="23"/>
        <v/>
      </c>
      <c r="GA43" s="1347" t="str">
        <f t="shared" si="24"/>
        <v/>
      </c>
      <c r="GB43" s="1347" t="str">
        <f t="shared" si="25"/>
        <v/>
      </c>
      <c r="GC43" s="1347" t="str">
        <f t="shared" si="26"/>
        <v/>
      </c>
      <c r="GD43" s="1347" t="str">
        <f t="shared" si="27"/>
        <v/>
      </c>
      <c r="GE43" s="1347" t="str">
        <f t="shared" si="28"/>
        <v/>
      </c>
    </row>
    <row r="44" spans="1:187" ht="16.5" thickBot="1" x14ac:dyDescent="0.3">
      <c r="A44" s="1645">
        <v>36</v>
      </c>
      <c r="B44" s="10" t="s">
        <v>2122</v>
      </c>
      <c r="C44" s="1343" t="s">
        <v>2080</v>
      </c>
      <c r="D44" s="1400"/>
      <c r="E44" s="1391"/>
      <c r="F44" s="1346"/>
      <c r="G44" s="1346"/>
      <c r="H44" s="1346"/>
      <c r="I44" s="1346"/>
      <c r="J44" s="1346"/>
      <c r="K44" s="1346"/>
      <c r="L44" s="1346"/>
      <c r="M44" s="1346"/>
      <c r="N44" s="1346"/>
      <c r="O44" s="1346"/>
      <c r="P44" s="1346"/>
      <c r="Q44" s="1346"/>
      <c r="R44" s="1346"/>
      <c r="S44" s="1346"/>
      <c r="T44" s="1346"/>
      <c r="U44" s="1346"/>
      <c r="V44" s="1346"/>
      <c r="W44" s="1346"/>
      <c r="X44" s="1393"/>
      <c r="Y44" s="1346"/>
      <c r="Z44" s="1399">
        <v>1</v>
      </c>
      <c r="AA44" s="1399"/>
      <c r="AB44" s="1346"/>
      <c r="AC44" s="1399"/>
      <c r="AD44" s="1400"/>
      <c r="AE44" s="1346"/>
      <c r="AF44" s="1346"/>
      <c r="AG44" s="1389"/>
      <c r="AH44" s="1346"/>
      <c r="AI44" s="1346"/>
      <c r="AJ44" s="1392"/>
      <c r="AK44" s="1392"/>
      <c r="AL44" s="1392"/>
      <c r="AM44" s="1393"/>
      <c r="AN44" s="1391"/>
      <c r="AO44" s="1346"/>
      <c r="AP44" s="1346"/>
      <c r="AQ44" s="1346"/>
      <c r="AR44" s="1346"/>
      <c r="AS44" s="1346">
        <v>1</v>
      </c>
      <c r="AT44" s="1346"/>
      <c r="AU44" s="1392">
        <v>1</v>
      </c>
      <c r="AV44" s="1392"/>
      <c r="AW44" s="1504"/>
      <c r="AX44" s="1392"/>
      <c r="AY44" s="1392"/>
      <c r="AZ44" s="1393">
        <v>1</v>
      </c>
      <c r="BA44" s="1389"/>
      <c r="BB44" s="1346"/>
      <c r="BC44" s="1346"/>
      <c r="BD44" s="1346"/>
      <c r="BE44" s="1346">
        <v>1</v>
      </c>
      <c r="BF44" s="1346"/>
      <c r="BG44" s="1504">
        <v>1</v>
      </c>
      <c r="BH44" s="1346">
        <v>1</v>
      </c>
      <c r="BI44" s="1393"/>
      <c r="BJ44" s="1346"/>
      <c r="BK44" s="1346">
        <v>1</v>
      </c>
      <c r="BL44" s="1346"/>
      <c r="BM44" s="1346"/>
      <c r="BN44" s="1346"/>
      <c r="BO44" s="1346"/>
      <c r="BP44" s="1346"/>
      <c r="BQ44" s="1346"/>
      <c r="BR44" s="1346"/>
      <c r="BS44" s="1346"/>
      <c r="BT44" s="1346"/>
      <c r="BU44" s="1346"/>
      <c r="BV44" s="1504"/>
      <c r="BW44" s="1389"/>
      <c r="BX44" s="1346"/>
      <c r="BY44" s="1346"/>
      <c r="BZ44" s="1346"/>
      <c r="CA44" s="1346"/>
      <c r="CB44" s="1346"/>
      <c r="CC44" s="1346"/>
      <c r="CD44" s="1346"/>
      <c r="CE44" s="1346"/>
      <c r="CF44" s="1346"/>
      <c r="CG44" s="1391"/>
      <c r="CH44" s="1346">
        <v>1</v>
      </c>
      <c r="CI44" s="1346"/>
      <c r="CJ44" s="1346"/>
      <c r="CK44" s="1346"/>
      <c r="CL44" s="1346">
        <v>1</v>
      </c>
      <c r="CM44" s="1346"/>
      <c r="CN44" s="1346">
        <v>1</v>
      </c>
      <c r="CO44" s="1346"/>
      <c r="CP44" s="1346"/>
      <c r="CQ44" s="1346"/>
      <c r="CR44" s="1346">
        <v>1</v>
      </c>
      <c r="CS44" s="1391"/>
      <c r="CT44" s="1346"/>
      <c r="CU44" s="1346">
        <v>1</v>
      </c>
      <c r="CV44" s="1392"/>
      <c r="CW44" s="1346"/>
      <c r="CX44" s="1346"/>
      <c r="CY44" s="1346"/>
      <c r="CZ44" s="1504"/>
      <c r="DA44" s="1346"/>
      <c r="DB44" s="1346"/>
      <c r="DC44" s="1346"/>
      <c r="DD44" s="1346"/>
      <c r="DE44" s="1346"/>
      <c r="DF44" s="1393"/>
      <c r="DG44" s="1391"/>
      <c r="DH44" s="1346"/>
      <c r="DI44" s="1346"/>
      <c r="DJ44" s="1346"/>
      <c r="DK44" s="1346"/>
      <c r="DL44" s="1346"/>
      <c r="DM44" s="1346"/>
      <c r="DN44" s="1346"/>
      <c r="DO44" s="1346"/>
      <c r="DP44" s="1346"/>
      <c r="DQ44" s="1392"/>
      <c r="DR44" s="1392"/>
      <c r="DS44" s="1392"/>
      <c r="DT44" s="1392"/>
      <c r="DU44" s="1392"/>
      <c r="DV44" s="1417">
        <v>1</v>
      </c>
      <c r="DW44" s="1417">
        <v>1</v>
      </c>
      <c r="DX44" s="1417">
        <v>1</v>
      </c>
      <c r="DY44" s="1392"/>
      <c r="DZ44" s="1392"/>
      <c r="EA44" s="1391"/>
      <c r="EB44" s="1346"/>
      <c r="EC44" s="1346"/>
      <c r="ED44" s="1346"/>
      <c r="EE44" s="1346"/>
      <c r="EF44" s="1346"/>
      <c r="EG44" s="1346"/>
      <c r="EH44" s="1346"/>
      <c r="EI44" s="1346">
        <v>1</v>
      </c>
      <c r="EJ44" s="1346"/>
      <c r="EK44" s="1346"/>
      <c r="EL44" s="1346"/>
      <c r="EM44" s="1346"/>
      <c r="EN44" s="1391"/>
      <c r="EO44" s="1389"/>
      <c r="EP44" s="1346"/>
      <c r="EQ44" s="1346"/>
      <c r="ER44" s="1346"/>
      <c r="ES44" s="1504">
        <v>1</v>
      </c>
      <c r="ET44" s="1346"/>
      <c r="EU44" s="1346">
        <v>1</v>
      </c>
      <c r="EV44" s="1346"/>
      <c r="EW44" s="1504"/>
      <c r="EX44" s="1392"/>
      <c r="EY44" s="1346"/>
      <c r="EZ44" s="1346"/>
      <c r="FA44" s="1346"/>
      <c r="FB44" s="1346"/>
      <c r="FC44" s="1346"/>
      <c r="FD44" s="1346"/>
      <c r="FE44" s="1393"/>
      <c r="FF44" s="1679"/>
      <c r="FG44" s="1391"/>
      <c r="FH44" s="1346"/>
      <c r="FI44" s="1346"/>
      <c r="FJ44" s="1346"/>
      <c r="FK44" s="1346"/>
      <c r="FL44" s="1346"/>
      <c r="FM44" s="1346"/>
      <c r="FN44" s="218">
        <f t="shared" si="12"/>
        <v>0</v>
      </c>
      <c r="FO44" s="396">
        <f t="shared" si="13"/>
        <v>8</v>
      </c>
      <c r="FP44" s="396">
        <f t="shared" si="14"/>
        <v>6</v>
      </c>
      <c r="FQ44" s="396">
        <f t="shared" si="15"/>
        <v>2</v>
      </c>
      <c r="FR44" s="396"/>
      <c r="FS44" s="396">
        <f t="shared" si="16"/>
        <v>3</v>
      </c>
      <c r="FT44" s="1291">
        <f t="shared" si="17"/>
        <v>17</v>
      </c>
      <c r="FU44" s="1347" t="str">
        <f t="shared" si="18"/>
        <v/>
      </c>
      <c r="FV44" s="1347" t="str">
        <f t="shared" si="19"/>
        <v/>
      </c>
      <c r="FW44" s="1347" t="str">
        <f t="shared" si="20"/>
        <v/>
      </c>
      <c r="FX44" s="1347">
        <f t="shared" si="21"/>
        <v>1</v>
      </c>
      <c r="FY44" s="1347" t="str">
        <f t="shared" si="22"/>
        <v/>
      </c>
      <c r="FZ44" s="1347" t="str">
        <f t="shared" si="23"/>
        <v/>
      </c>
      <c r="GA44" s="1347" t="str">
        <f t="shared" si="24"/>
        <v/>
      </c>
      <c r="GB44" s="1347" t="str">
        <f t="shared" si="25"/>
        <v/>
      </c>
      <c r="GC44" s="1347" t="str">
        <f t="shared" si="26"/>
        <v/>
      </c>
      <c r="GD44" s="1347" t="str">
        <f t="shared" si="27"/>
        <v/>
      </c>
      <c r="GE44" s="1347" t="str">
        <f t="shared" si="28"/>
        <v/>
      </c>
    </row>
    <row r="45" spans="1:187" ht="16.5" thickBot="1" x14ac:dyDescent="0.3">
      <c r="A45" s="1645"/>
      <c r="B45" s="1646"/>
      <c r="C45" s="1373" t="s">
        <v>1954</v>
      </c>
      <c r="D45" s="1400"/>
      <c r="E45" s="1391"/>
      <c r="F45" s="1346"/>
      <c r="G45" s="1346"/>
      <c r="H45" s="1346"/>
      <c r="I45" s="1346"/>
      <c r="J45" s="1346"/>
      <c r="K45" s="1346"/>
      <c r="L45" s="1346"/>
      <c r="M45" s="1346"/>
      <c r="N45" s="1346"/>
      <c r="O45" s="1346"/>
      <c r="P45" s="1346"/>
      <c r="Q45" s="1346"/>
      <c r="R45" s="1346"/>
      <c r="S45" s="1346"/>
      <c r="T45" s="1346"/>
      <c r="U45" s="1346"/>
      <c r="V45" s="1346"/>
      <c r="W45" s="1346"/>
      <c r="X45" s="1393"/>
      <c r="Y45" s="1346"/>
      <c r="Z45" s="1399"/>
      <c r="AA45" s="1399"/>
      <c r="AB45" s="1346"/>
      <c r="AC45" s="1399"/>
      <c r="AD45" s="1400"/>
      <c r="AE45" s="1346"/>
      <c r="AF45" s="1346"/>
      <c r="AG45" s="1389"/>
      <c r="AH45" s="1346"/>
      <c r="AI45" s="1346"/>
      <c r="AJ45" s="1392"/>
      <c r="AK45" s="1392"/>
      <c r="AL45" s="1392"/>
      <c r="AM45" s="1393"/>
      <c r="AN45" s="1391"/>
      <c r="AO45" s="1346"/>
      <c r="AP45" s="1346"/>
      <c r="AQ45" s="1346"/>
      <c r="AR45" s="1346"/>
      <c r="AS45" s="1346"/>
      <c r="AT45" s="1346"/>
      <c r="AU45" s="1392"/>
      <c r="AV45" s="1392"/>
      <c r="AW45" s="1504"/>
      <c r="AX45" s="1346"/>
      <c r="AY45" s="1392"/>
      <c r="AZ45" s="1393"/>
      <c r="BA45" s="1389"/>
      <c r="BB45" s="1346"/>
      <c r="BC45" s="1346"/>
      <c r="BD45" s="1346"/>
      <c r="BE45" s="1346"/>
      <c r="BF45" s="1346"/>
      <c r="BG45" s="1504">
        <v>1</v>
      </c>
      <c r="BH45" s="1346"/>
      <c r="BI45" s="1393"/>
      <c r="BJ45" s="1346"/>
      <c r="BK45" s="1346"/>
      <c r="BL45" s="1346"/>
      <c r="BM45" s="1346"/>
      <c r="BN45" s="1346"/>
      <c r="BO45" s="1346"/>
      <c r="BP45" s="1346"/>
      <c r="BQ45" s="1346"/>
      <c r="BR45" s="1346"/>
      <c r="BS45" s="1346"/>
      <c r="BT45" s="1346"/>
      <c r="BU45" s="1346"/>
      <c r="BV45" s="1504"/>
      <c r="BW45" s="1389"/>
      <c r="BX45" s="1346"/>
      <c r="BY45" s="1346"/>
      <c r="BZ45" s="1346"/>
      <c r="CA45" s="1346"/>
      <c r="CB45" s="1346"/>
      <c r="CC45" s="1346"/>
      <c r="CD45" s="1346"/>
      <c r="CE45" s="1346"/>
      <c r="CF45" s="1346"/>
      <c r="CG45" s="1391"/>
      <c r="CH45" s="1346"/>
      <c r="CI45" s="1346"/>
      <c r="CJ45" s="1346"/>
      <c r="CK45" s="1346"/>
      <c r="CL45" s="1346"/>
      <c r="CM45" s="1346"/>
      <c r="CN45" s="1346"/>
      <c r="CO45" s="1346"/>
      <c r="CP45" s="1346"/>
      <c r="CQ45" s="1346"/>
      <c r="CR45" s="1346"/>
      <c r="CS45" s="1391"/>
      <c r="CT45" s="1346"/>
      <c r="CU45" s="1346"/>
      <c r="CV45" s="1392"/>
      <c r="CW45" s="1346"/>
      <c r="CX45" s="1346"/>
      <c r="CY45" s="1346"/>
      <c r="CZ45" s="1504"/>
      <c r="DA45" s="1346"/>
      <c r="DB45" s="1346"/>
      <c r="DC45" s="1346"/>
      <c r="DD45" s="1346"/>
      <c r="DE45" s="1346"/>
      <c r="DF45" s="1393"/>
      <c r="DG45" s="1391"/>
      <c r="DH45" s="1346"/>
      <c r="DI45" s="1346"/>
      <c r="DJ45" s="1346"/>
      <c r="DK45" s="1346"/>
      <c r="DL45" s="1346"/>
      <c r="DM45" s="1346"/>
      <c r="DN45" s="1346"/>
      <c r="DO45" s="1346"/>
      <c r="DP45" s="1346"/>
      <c r="DQ45" s="1392"/>
      <c r="DR45" s="1392"/>
      <c r="DS45" s="1392"/>
      <c r="DT45" s="1392"/>
      <c r="DU45" s="1392"/>
      <c r="DV45" s="1392"/>
      <c r="DW45" s="1392"/>
      <c r="DX45" s="1392"/>
      <c r="DY45" s="1392"/>
      <c r="DZ45" s="1392"/>
      <c r="EA45" s="1391"/>
      <c r="EB45" s="1346"/>
      <c r="EC45" s="1346"/>
      <c r="ED45" s="1346"/>
      <c r="EE45" s="1346"/>
      <c r="EF45" s="1346"/>
      <c r="EG45" s="1346"/>
      <c r="EH45" s="1346"/>
      <c r="EI45" s="1346"/>
      <c r="EJ45" s="1346"/>
      <c r="EK45" s="1346"/>
      <c r="EL45" s="1346"/>
      <c r="EM45" s="1346"/>
      <c r="EN45" s="1391"/>
      <c r="EO45" s="1389"/>
      <c r="EP45" s="1346"/>
      <c r="EQ45" s="1346"/>
      <c r="ER45" s="1346"/>
      <c r="ES45" s="1504"/>
      <c r="ET45" s="1346"/>
      <c r="EU45" s="1346"/>
      <c r="EV45" s="1346"/>
      <c r="EW45" s="1504"/>
      <c r="EX45" s="1392"/>
      <c r="EY45" s="1346"/>
      <c r="EZ45" s="1346"/>
      <c r="FA45" s="1346"/>
      <c r="FB45" s="1346"/>
      <c r="FC45" s="1346"/>
      <c r="FD45" s="1346"/>
      <c r="FE45" s="1393"/>
      <c r="FF45" s="1679"/>
      <c r="FG45" s="1391"/>
      <c r="FH45" s="1346"/>
      <c r="FI45" s="1346"/>
      <c r="FJ45" s="1346"/>
      <c r="FK45" s="1346"/>
      <c r="FL45" s="1346"/>
      <c r="FM45" s="1346"/>
      <c r="FN45" s="218"/>
      <c r="FO45" s="396"/>
      <c r="FP45" s="396"/>
      <c r="FQ45" s="396"/>
      <c r="FR45" s="396"/>
      <c r="FS45" s="396"/>
      <c r="FT45" s="1291"/>
      <c r="FU45" s="1347"/>
      <c r="FV45" s="1347"/>
      <c r="FW45" s="1347"/>
      <c r="FX45" s="1347"/>
      <c r="FY45" s="1347"/>
      <c r="FZ45" s="1347"/>
      <c r="GA45" s="1347"/>
      <c r="GB45" s="1347"/>
      <c r="GC45" s="1347"/>
      <c r="GD45" s="1347"/>
      <c r="GE45" s="1347"/>
    </row>
    <row r="46" spans="1:187" ht="16.5" thickBot="1" x14ac:dyDescent="0.3">
      <c r="A46" s="1645"/>
      <c r="B46" s="1646"/>
      <c r="C46" s="1373" t="s">
        <v>79</v>
      </c>
      <c r="D46" s="1400"/>
      <c r="E46" s="1391"/>
      <c r="F46" s="1346"/>
      <c r="G46" s="1346"/>
      <c r="H46" s="1346"/>
      <c r="I46" s="1346"/>
      <c r="J46" s="1346"/>
      <c r="K46" s="1346"/>
      <c r="L46" s="1346"/>
      <c r="M46" s="1346"/>
      <c r="N46" s="1346"/>
      <c r="O46" s="1346"/>
      <c r="P46" s="1346"/>
      <c r="Q46" s="1346"/>
      <c r="R46" s="1346"/>
      <c r="S46" s="1346"/>
      <c r="T46" s="1346"/>
      <c r="U46" s="1346"/>
      <c r="V46" s="1346"/>
      <c r="W46" s="1346"/>
      <c r="X46" s="1393"/>
      <c r="Y46" s="1346"/>
      <c r="Z46" s="1399"/>
      <c r="AA46" s="1399"/>
      <c r="AB46" s="1346"/>
      <c r="AC46" s="1399"/>
      <c r="AD46" s="1400"/>
      <c r="AE46" s="1346"/>
      <c r="AF46" s="1346"/>
      <c r="AG46" s="1346"/>
      <c r="AH46" s="1346"/>
      <c r="AI46" s="1346"/>
      <c r="AJ46" s="1392"/>
      <c r="AK46" s="1392"/>
      <c r="AL46" s="1392"/>
      <c r="AM46" s="1393"/>
      <c r="AN46" s="1391"/>
      <c r="AO46" s="1346"/>
      <c r="AP46" s="1346"/>
      <c r="AQ46" s="1346"/>
      <c r="AR46" s="1346"/>
      <c r="AS46" s="1346"/>
      <c r="AT46" s="1346"/>
      <c r="AU46" s="1392"/>
      <c r="AV46" s="1392"/>
      <c r="AW46" s="1504"/>
      <c r="AX46" s="1392"/>
      <c r="AY46" s="1392"/>
      <c r="AZ46" s="1393"/>
      <c r="BA46" s="1346"/>
      <c r="BB46" s="1346"/>
      <c r="BC46" s="1346"/>
      <c r="BD46" s="1346"/>
      <c r="BE46" s="1346"/>
      <c r="BF46" s="1346"/>
      <c r="BG46" s="1504"/>
      <c r="BH46" s="1346"/>
      <c r="BI46" s="1393"/>
      <c r="BJ46" s="1346"/>
      <c r="BK46" s="1346"/>
      <c r="BL46" s="1346"/>
      <c r="BM46" s="1346"/>
      <c r="BN46" s="1346"/>
      <c r="BO46" s="1346"/>
      <c r="BP46" s="1346"/>
      <c r="BQ46" s="1346"/>
      <c r="BR46" s="1346"/>
      <c r="BS46" s="1346"/>
      <c r="BT46" s="1346"/>
      <c r="BU46" s="1346"/>
      <c r="BV46" s="1504"/>
      <c r="BW46" s="1389"/>
      <c r="BX46" s="1346"/>
      <c r="BY46" s="1346"/>
      <c r="BZ46" s="1346"/>
      <c r="CA46" s="1346"/>
      <c r="CB46" s="1346"/>
      <c r="CC46" s="1346"/>
      <c r="CD46" s="1346"/>
      <c r="CE46" s="1346"/>
      <c r="CF46" s="1346"/>
      <c r="CG46" s="1391"/>
      <c r="CH46" s="1346"/>
      <c r="CI46" s="1346"/>
      <c r="CJ46" s="1346"/>
      <c r="CK46" s="1346"/>
      <c r="CL46" s="1346"/>
      <c r="CM46" s="1346"/>
      <c r="CN46" s="1346"/>
      <c r="CO46" s="1346"/>
      <c r="CP46" s="1346"/>
      <c r="CQ46" s="1346"/>
      <c r="CR46" s="1346"/>
      <c r="CS46" s="1391"/>
      <c r="CT46" s="1346"/>
      <c r="CU46" s="1346"/>
      <c r="CV46" s="1392"/>
      <c r="CW46" s="1346"/>
      <c r="CX46" s="1346"/>
      <c r="CY46" s="1346"/>
      <c r="CZ46" s="1504"/>
      <c r="DA46" s="1346"/>
      <c r="DB46" s="1346"/>
      <c r="DC46" s="1346"/>
      <c r="DD46" s="1346"/>
      <c r="DE46" s="1346"/>
      <c r="DF46" s="1393"/>
      <c r="DG46" s="1391"/>
      <c r="DH46" s="1346"/>
      <c r="DI46" s="1346"/>
      <c r="DJ46" s="1346"/>
      <c r="DK46" s="1346"/>
      <c r="DL46" s="1346"/>
      <c r="DM46" s="1346"/>
      <c r="DN46" s="1346"/>
      <c r="DO46" s="1346"/>
      <c r="DP46" s="1346"/>
      <c r="DQ46" s="1392"/>
      <c r="DR46" s="1392"/>
      <c r="DS46" s="1392"/>
      <c r="DT46" s="1392"/>
      <c r="DU46" s="1392"/>
      <c r="DV46" s="1392"/>
      <c r="DW46" s="1392"/>
      <c r="DX46" s="1392"/>
      <c r="DY46" s="1392"/>
      <c r="DZ46" s="1393"/>
      <c r="EA46" s="1391"/>
      <c r="EB46" s="1346"/>
      <c r="EC46" s="1346"/>
      <c r="ED46" s="1346"/>
      <c r="EE46" s="1346"/>
      <c r="EF46" s="1346"/>
      <c r="EG46" s="1346"/>
      <c r="EH46" s="1346"/>
      <c r="EI46" s="1346"/>
      <c r="EJ46" s="1346"/>
      <c r="EK46" s="1346"/>
      <c r="EL46" s="1346"/>
      <c r="EM46" s="1346"/>
      <c r="EN46" s="1391"/>
      <c r="EO46" s="1389"/>
      <c r="EP46" s="1346"/>
      <c r="EQ46" s="1346"/>
      <c r="ER46" s="1346"/>
      <c r="ES46" s="1504"/>
      <c r="ET46" s="1346"/>
      <c r="EU46" s="1346"/>
      <c r="EV46" s="1346"/>
      <c r="EW46" s="1504"/>
      <c r="EX46" s="1392"/>
      <c r="EY46" s="1346"/>
      <c r="EZ46" s="1346"/>
      <c r="FA46" s="1346"/>
      <c r="FB46" s="1346"/>
      <c r="FC46" s="1346"/>
      <c r="FD46" s="1346"/>
      <c r="FE46" s="1393"/>
      <c r="FF46" s="1679"/>
      <c r="FG46" s="1391"/>
      <c r="FH46" s="1346"/>
      <c r="FI46" s="1346"/>
      <c r="FJ46" s="1346"/>
      <c r="FK46" s="1346"/>
      <c r="FL46" s="1346"/>
      <c r="FM46" s="1346"/>
      <c r="FN46" s="218"/>
      <c r="FO46" s="396"/>
      <c r="FP46" s="396"/>
      <c r="FQ46" s="396"/>
      <c r="FR46" s="396"/>
      <c r="FS46" s="396"/>
      <c r="FT46" s="1291"/>
      <c r="FU46" s="1347"/>
      <c r="FV46" s="1347"/>
      <c r="FW46" s="1347"/>
      <c r="FX46" s="1347"/>
      <c r="FY46" s="1347"/>
      <c r="FZ46" s="1347"/>
      <c r="GA46" s="1347"/>
      <c r="GB46" s="1347"/>
      <c r="GC46" s="1347"/>
      <c r="GD46" s="1347"/>
      <c r="GE46" s="1347"/>
    </row>
    <row r="47" spans="1:187" ht="16.5" thickBot="1" x14ac:dyDescent="0.3">
      <c r="A47" s="1645">
        <v>37</v>
      </c>
      <c r="B47" s="10" t="s">
        <v>2123</v>
      </c>
      <c r="C47" s="1152" t="s">
        <v>417</v>
      </c>
      <c r="D47" s="1400"/>
      <c r="E47" s="1391"/>
      <c r="F47" s="1346"/>
      <c r="G47" s="1346"/>
      <c r="H47" s="1346"/>
      <c r="I47" s="1346"/>
      <c r="J47" s="1346"/>
      <c r="K47" s="1346"/>
      <c r="L47" s="1346"/>
      <c r="M47" s="1346"/>
      <c r="N47" s="1346"/>
      <c r="O47" s="1346"/>
      <c r="P47" s="1346"/>
      <c r="Q47" s="1346"/>
      <c r="R47" s="1346"/>
      <c r="S47" s="1346"/>
      <c r="T47" s="1346"/>
      <c r="U47" s="1346"/>
      <c r="V47" s="1346"/>
      <c r="W47" s="1346"/>
      <c r="X47" s="1393"/>
      <c r="Y47" s="1346"/>
      <c r="Z47" s="1346"/>
      <c r="AA47" s="1346"/>
      <c r="AB47" s="1346"/>
      <c r="AC47" s="1346"/>
      <c r="AD47" s="1400">
        <v>1</v>
      </c>
      <c r="AE47" s="1346"/>
      <c r="AF47" s="1346"/>
      <c r="AG47" s="1346"/>
      <c r="AH47" s="1346">
        <v>1</v>
      </c>
      <c r="AI47" s="1346"/>
      <c r="AJ47" s="1392"/>
      <c r="AK47" s="1392">
        <v>1</v>
      </c>
      <c r="AL47" s="1392"/>
      <c r="AM47" s="1393"/>
      <c r="AN47" s="1391"/>
      <c r="AO47" s="1346"/>
      <c r="AP47" s="1346"/>
      <c r="AQ47" s="1346"/>
      <c r="AR47" s="1346"/>
      <c r="AS47" s="1346"/>
      <c r="AT47" s="1346">
        <v>1</v>
      </c>
      <c r="AU47" s="1392"/>
      <c r="AV47" s="1392"/>
      <c r="AW47" s="1504"/>
      <c r="AX47" s="1392"/>
      <c r="AY47" s="1392"/>
      <c r="AZ47" s="1393"/>
      <c r="BA47" s="1346"/>
      <c r="BB47" s="1389"/>
      <c r="BC47" s="1346"/>
      <c r="BD47" s="1346"/>
      <c r="BE47" s="1346"/>
      <c r="BF47" s="1346"/>
      <c r="BG47" s="1504">
        <v>1</v>
      </c>
      <c r="BH47" s="1346"/>
      <c r="BI47" s="1393"/>
      <c r="BJ47" s="1346"/>
      <c r="BK47" s="1346"/>
      <c r="BL47" s="1346"/>
      <c r="BM47" s="1346">
        <v>1</v>
      </c>
      <c r="BN47" s="1346"/>
      <c r="BO47" s="1346"/>
      <c r="BP47" s="1346"/>
      <c r="BQ47" s="1346"/>
      <c r="BR47" s="1346"/>
      <c r="BS47" s="1346"/>
      <c r="BT47" s="1346"/>
      <c r="BU47" s="1346">
        <v>1</v>
      </c>
      <c r="BV47" s="1504">
        <v>1</v>
      </c>
      <c r="BW47" s="1389"/>
      <c r="BX47" s="1346"/>
      <c r="BY47" s="1346"/>
      <c r="BZ47" s="1346"/>
      <c r="CA47" s="1346"/>
      <c r="CB47" s="1346"/>
      <c r="CC47" s="1346"/>
      <c r="CD47" s="1346"/>
      <c r="CE47" s="1346"/>
      <c r="CF47" s="1346"/>
      <c r="CG47" s="1391">
        <v>1</v>
      </c>
      <c r="CH47" s="1346"/>
      <c r="CI47" s="1346"/>
      <c r="CJ47" s="1346">
        <v>1</v>
      </c>
      <c r="CK47" s="1346"/>
      <c r="CL47" s="1346"/>
      <c r="CM47" s="1346"/>
      <c r="CN47" s="1346"/>
      <c r="CO47" s="1346"/>
      <c r="CP47" s="1346"/>
      <c r="CQ47" s="1346"/>
      <c r="CR47" s="1346"/>
      <c r="CS47" s="1391"/>
      <c r="CT47" s="1346"/>
      <c r="CU47" s="1346"/>
      <c r="CV47" s="1392"/>
      <c r="CW47" s="1346"/>
      <c r="CX47" s="1346"/>
      <c r="CY47" s="1346"/>
      <c r="CZ47" s="1504"/>
      <c r="DA47" s="1346"/>
      <c r="DB47" s="1346"/>
      <c r="DC47" s="1346"/>
      <c r="DD47" s="1346"/>
      <c r="DE47" s="1346"/>
      <c r="DF47" s="1393">
        <v>1</v>
      </c>
      <c r="DG47" s="1391"/>
      <c r="DH47" s="1346"/>
      <c r="DI47" s="1346"/>
      <c r="DJ47" s="1346"/>
      <c r="DK47" s="1346"/>
      <c r="DL47" s="1346"/>
      <c r="DM47" s="1346"/>
      <c r="DN47" s="1346"/>
      <c r="DO47" s="1346"/>
      <c r="DP47" s="1346"/>
      <c r="DQ47" s="1392"/>
      <c r="DR47" s="1392"/>
      <c r="DS47" s="1392"/>
      <c r="DT47" s="1392"/>
      <c r="DU47" s="1392"/>
      <c r="DV47" s="1392"/>
      <c r="DW47" s="1392"/>
      <c r="DX47" s="1392"/>
      <c r="DY47" s="1392"/>
      <c r="DZ47" s="1393"/>
      <c r="EA47" s="1391"/>
      <c r="EB47" s="1346"/>
      <c r="EC47" s="1346"/>
      <c r="ED47" s="1346"/>
      <c r="EE47" s="1346"/>
      <c r="EF47" s="1346"/>
      <c r="EG47" s="1346"/>
      <c r="EH47" s="1346"/>
      <c r="EI47" s="1346"/>
      <c r="EJ47" s="1346"/>
      <c r="EK47" s="1346"/>
      <c r="EL47" s="1346"/>
      <c r="EM47" s="1346"/>
      <c r="EN47" s="1391"/>
      <c r="EO47" s="1389"/>
      <c r="EP47" s="1346"/>
      <c r="EQ47" s="1346"/>
      <c r="ER47" s="1346"/>
      <c r="ES47" s="1504">
        <v>1</v>
      </c>
      <c r="ET47" s="1346"/>
      <c r="EU47" s="1346"/>
      <c r="EV47" s="1346"/>
      <c r="EW47" s="1504"/>
      <c r="EX47" s="1392"/>
      <c r="EY47" s="1346"/>
      <c r="EZ47" s="1346"/>
      <c r="FA47" s="1346"/>
      <c r="FB47" s="1346"/>
      <c r="FC47" s="1346"/>
      <c r="FD47" s="1346"/>
      <c r="FE47" s="1393"/>
      <c r="FF47" s="1679"/>
      <c r="FG47" s="1391"/>
      <c r="FH47" s="1346"/>
      <c r="FI47" s="1346"/>
      <c r="FJ47" s="1346"/>
      <c r="FK47" s="1346"/>
      <c r="FL47" s="1346"/>
      <c r="FM47" s="1346"/>
      <c r="FN47" s="218">
        <f t="shared" si="12"/>
        <v>8</v>
      </c>
      <c r="FO47" s="396">
        <f t="shared" si="13"/>
        <v>0</v>
      </c>
      <c r="FP47" s="396">
        <f t="shared" si="14"/>
        <v>0</v>
      </c>
      <c r="FQ47" s="396">
        <f t="shared" si="15"/>
        <v>4</v>
      </c>
      <c r="FR47" s="396"/>
      <c r="FS47" s="396">
        <f t="shared" si="16"/>
        <v>0</v>
      </c>
      <c r="FT47" s="1291">
        <f t="shared" si="17"/>
        <v>8</v>
      </c>
      <c r="FU47" s="1347" t="str">
        <f t="shared" si="18"/>
        <v/>
      </c>
      <c r="FV47" s="1347" t="str">
        <f t="shared" si="19"/>
        <v/>
      </c>
      <c r="FW47" s="1347">
        <f t="shared" si="20"/>
        <v>1</v>
      </c>
      <c r="FX47" s="1347" t="str">
        <f t="shared" si="21"/>
        <v/>
      </c>
      <c r="FY47" s="1347" t="str">
        <f t="shared" si="22"/>
        <v/>
      </c>
      <c r="FZ47" s="1347" t="str">
        <f t="shared" si="23"/>
        <v/>
      </c>
      <c r="GA47" s="1347" t="str">
        <f t="shared" si="24"/>
        <v/>
      </c>
      <c r="GB47" s="1347" t="str">
        <f t="shared" si="25"/>
        <v/>
      </c>
      <c r="GC47" s="1347" t="str">
        <f t="shared" si="26"/>
        <v/>
      </c>
      <c r="GD47" s="1347" t="str">
        <f t="shared" si="27"/>
        <v/>
      </c>
      <c r="GE47" s="1347" t="str">
        <f t="shared" si="28"/>
        <v/>
      </c>
    </row>
    <row r="48" spans="1:187" ht="16.5" thickBot="1" x14ac:dyDescent="0.3">
      <c r="A48" s="1645">
        <v>38</v>
      </c>
      <c r="B48" s="10" t="s">
        <v>2124</v>
      </c>
      <c r="C48" s="1152" t="s">
        <v>1032</v>
      </c>
      <c r="D48" s="1400">
        <v>1</v>
      </c>
      <c r="E48" s="1624"/>
      <c r="F48" s="1621"/>
      <c r="G48" s="1621">
        <v>1</v>
      </c>
      <c r="H48" s="1621"/>
      <c r="I48" s="1621"/>
      <c r="J48" s="1621"/>
      <c r="K48" s="1621"/>
      <c r="L48" s="1621"/>
      <c r="M48" s="1346">
        <v>1</v>
      </c>
      <c r="N48" s="1346">
        <v>1</v>
      </c>
      <c r="O48" s="1346">
        <v>1</v>
      </c>
      <c r="P48" s="1346">
        <v>1</v>
      </c>
      <c r="Q48" s="1346">
        <v>1</v>
      </c>
      <c r="R48" s="1346">
        <v>1</v>
      </c>
      <c r="S48" s="1346">
        <v>1</v>
      </c>
      <c r="T48" s="1346">
        <v>1</v>
      </c>
      <c r="U48" s="1621"/>
      <c r="V48" s="1621"/>
      <c r="W48" s="1621"/>
      <c r="X48" s="1622"/>
      <c r="Y48" s="1621"/>
      <c r="Z48" s="1621"/>
      <c r="AA48" s="1621"/>
      <c r="AB48" s="1621"/>
      <c r="AC48" s="1621"/>
      <c r="AD48" s="1400">
        <v>1</v>
      </c>
      <c r="AE48" s="1621"/>
      <c r="AF48" s="1621"/>
      <c r="AG48" s="1621"/>
      <c r="AH48" s="1621"/>
      <c r="AI48" s="1623"/>
      <c r="AJ48" s="1623"/>
      <c r="AK48" s="1390">
        <v>1</v>
      </c>
      <c r="AL48" s="1621"/>
      <c r="AM48" s="1622"/>
      <c r="AN48" s="1624"/>
      <c r="AO48" s="1621"/>
      <c r="AP48" s="1621"/>
      <c r="AQ48" s="1621"/>
      <c r="AR48" s="1621"/>
      <c r="AS48" s="1621"/>
      <c r="AT48" s="1623"/>
      <c r="AU48" s="1623"/>
      <c r="AV48" s="1623"/>
      <c r="AW48" s="1504"/>
      <c r="AX48" s="1623"/>
      <c r="AY48" s="1621"/>
      <c r="AZ48" s="1622"/>
      <c r="BA48" s="1624">
        <v>1</v>
      </c>
      <c r="BB48" s="1621"/>
      <c r="BC48" s="1621"/>
      <c r="BD48" s="1621"/>
      <c r="BE48" s="1410">
        <v>1</v>
      </c>
      <c r="BF48" s="1621"/>
      <c r="BG48" s="1504">
        <v>1</v>
      </c>
      <c r="BH48" s="1621"/>
      <c r="BI48" s="1622"/>
      <c r="BJ48" s="1390">
        <v>1</v>
      </c>
      <c r="BK48" s="1621"/>
      <c r="BL48" s="1621"/>
      <c r="BM48" s="1390">
        <v>1</v>
      </c>
      <c r="BN48" s="1621"/>
      <c r="BO48" s="1621">
        <v>1</v>
      </c>
      <c r="BP48" s="1621"/>
      <c r="BQ48" s="1621"/>
      <c r="BR48" s="1621"/>
      <c r="BS48" s="1621"/>
      <c r="BT48" s="1621"/>
      <c r="BU48" s="1621"/>
      <c r="BV48" s="1504">
        <v>1</v>
      </c>
      <c r="BW48" s="1621"/>
      <c r="BX48" s="1621"/>
      <c r="BY48" s="1621"/>
      <c r="BZ48" s="1621"/>
      <c r="CA48" s="1621"/>
      <c r="CB48" s="1621"/>
      <c r="CC48" s="1621"/>
      <c r="CD48" s="1621"/>
      <c r="CE48" s="1621"/>
      <c r="CF48" s="1622"/>
      <c r="CG48" s="1390">
        <v>1</v>
      </c>
      <c r="CH48" s="1621"/>
      <c r="CI48" s="1621"/>
      <c r="CJ48" s="1621"/>
      <c r="CK48" s="1621"/>
      <c r="CL48" s="1621"/>
      <c r="CM48" s="1390">
        <v>1</v>
      </c>
      <c r="CN48" s="1621"/>
      <c r="CO48" s="1390">
        <v>1</v>
      </c>
      <c r="CP48" s="1621"/>
      <c r="CQ48" s="1621"/>
      <c r="CR48" s="1622"/>
      <c r="CS48" s="1624"/>
      <c r="CT48" s="1621"/>
      <c r="CU48" s="1621"/>
      <c r="CV48" s="1621"/>
      <c r="CW48" s="1410">
        <v>1</v>
      </c>
      <c r="CX48" s="1621"/>
      <c r="CY48" s="1621"/>
      <c r="CZ48" s="1504">
        <v>1</v>
      </c>
      <c r="DA48" s="1621"/>
      <c r="DB48" s="1390">
        <v>1</v>
      </c>
      <c r="DC48" s="1422">
        <v>1</v>
      </c>
      <c r="DD48" s="1621"/>
      <c r="DE48" s="1621"/>
      <c r="DF48" s="1503">
        <v>1</v>
      </c>
      <c r="DG48" s="1624"/>
      <c r="DH48" s="1390">
        <v>1</v>
      </c>
      <c r="DI48" s="1623"/>
      <c r="DJ48" s="1623"/>
      <c r="DK48" s="1623"/>
      <c r="DL48" s="1623"/>
      <c r="DM48" s="1422">
        <v>1</v>
      </c>
      <c r="DN48" s="1621"/>
      <c r="DO48" s="1623"/>
      <c r="DP48" s="1623"/>
      <c r="DQ48" s="1621"/>
      <c r="DR48" s="1621"/>
      <c r="DS48" s="1621"/>
      <c r="DT48" s="1621"/>
      <c r="DU48" s="1621"/>
      <c r="DV48" s="1621"/>
      <c r="DW48" s="1621"/>
      <c r="DX48" s="1621"/>
      <c r="DY48" s="1390">
        <v>1</v>
      </c>
      <c r="DZ48" s="1503">
        <v>1</v>
      </c>
      <c r="EA48" s="1429">
        <v>1</v>
      </c>
      <c r="EB48" s="1390">
        <v>1</v>
      </c>
      <c r="EC48" s="1390">
        <v>1</v>
      </c>
      <c r="ED48" s="1623"/>
      <c r="EE48" s="1621"/>
      <c r="EF48" s="1621">
        <v>1</v>
      </c>
      <c r="EG48" s="1390">
        <v>1</v>
      </c>
      <c r="EH48" s="1390">
        <v>1</v>
      </c>
      <c r="EI48" s="1390">
        <v>1</v>
      </c>
      <c r="EJ48" s="1390">
        <v>1</v>
      </c>
      <c r="EK48" s="1621"/>
      <c r="EL48" s="1621"/>
      <c r="EM48" s="1502">
        <v>1</v>
      </c>
      <c r="EN48" s="1624"/>
      <c r="EO48" s="1621"/>
      <c r="EP48" s="1621">
        <v>1</v>
      </c>
      <c r="EQ48" s="1621"/>
      <c r="ER48" s="1621"/>
      <c r="ES48" s="1504">
        <v>1</v>
      </c>
      <c r="ET48" s="1621">
        <v>1</v>
      </c>
      <c r="EU48" s="1621"/>
      <c r="EV48" s="1621"/>
      <c r="EW48" s="1504">
        <v>1</v>
      </c>
      <c r="EX48" s="1621"/>
      <c r="EY48" s="1621"/>
      <c r="EZ48" s="1621"/>
      <c r="FA48" s="1390">
        <v>1</v>
      </c>
      <c r="FB48" s="1390">
        <v>1</v>
      </c>
      <c r="FC48" s="1390">
        <v>1</v>
      </c>
      <c r="FD48" s="1390">
        <v>1</v>
      </c>
      <c r="FE48" s="1503">
        <v>1</v>
      </c>
      <c r="FF48" s="1679"/>
      <c r="FG48" s="1391"/>
      <c r="FH48" s="1346"/>
      <c r="FI48" s="1346"/>
      <c r="FJ48" s="1346"/>
      <c r="FK48" s="1346"/>
      <c r="FL48" s="1346"/>
      <c r="FM48" s="1346"/>
      <c r="FN48" s="218">
        <f t="shared" si="12"/>
        <v>15</v>
      </c>
      <c r="FO48" s="396">
        <f t="shared" si="13"/>
        <v>6</v>
      </c>
      <c r="FP48" s="396">
        <f t="shared" si="14"/>
        <v>9</v>
      </c>
      <c r="FQ48" s="396">
        <f t="shared" si="15"/>
        <v>6</v>
      </c>
      <c r="FR48" s="396"/>
      <c r="FS48" s="396">
        <f t="shared" si="16"/>
        <v>12</v>
      </c>
      <c r="FT48" s="1291">
        <f t="shared" si="17"/>
        <v>42</v>
      </c>
      <c r="FU48" s="1347" t="str">
        <f t="shared" si="18"/>
        <v/>
      </c>
      <c r="FV48" s="1347" t="str">
        <f t="shared" si="19"/>
        <v/>
      </c>
      <c r="FW48" s="1347" t="str">
        <f t="shared" si="20"/>
        <v/>
      </c>
      <c r="FX48" s="1347" t="str">
        <f t="shared" si="21"/>
        <v/>
      </c>
      <c r="FY48" s="1347" t="str">
        <f t="shared" si="22"/>
        <v/>
      </c>
      <c r="FZ48" s="1347" t="str">
        <f t="shared" si="23"/>
        <v/>
      </c>
      <c r="GA48" s="1347">
        <f t="shared" si="24"/>
        <v>1</v>
      </c>
      <c r="GB48" s="1347" t="str">
        <f t="shared" si="25"/>
        <v/>
      </c>
      <c r="GC48" s="1347" t="str">
        <f t="shared" si="26"/>
        <v/>
      </c>
      <c r="GD48" s="1347" t="str">
        <f t="shared" si="27"/>
        <v/>
      </c>
      <c r="GE48" s="1347" t="str">
        <f t="shared" si="28"/>
        <v/>
      </c>
    </row>
    <row r="49" spans="1:187" ht="16.5" thickBot="1" x14ac:dyDescent="0.3">
      <c r="A49" s="1645">
        <v>39</v>
      </c>
      <c r="B49" s="10" t="s">
        <v>2125</v>
      </c>
      <c r="C49" s="1152" t="s">
        <v>1277</v>
      </c>
      <c r="D49" s="1400"/>
      <c r="E49" s="1391"/>
      <c r="F49" s="1346"/>
      <c r="G49" s="1346">
        <v>1</v>
      </c>
      <c r="H49" s="1346"/>
      <c r="I49" s="1394"/>
      <c r="J49" s="1394"/>
      <c r="K49" s="1394"/>
      <c r="L49" s="1394"/>
      <c r="M49" s="1346">
        <v>1</v>
      </c>
      <c r="N49" s="1346">
        <v>1</v>
      </c>
      <c r="O49" s="1346">
        <v>1</v>
      </c>
      <c r="P49" s="1346">
        <v>1</v>
      </c>
      <c r="Q49" s="1346">
        <v>1</v>
      </c>
      <c r="R49" s="1346">
        <v>1</v>
      </c>
      <c r="S49" s="1346">
        <v>1</v>
      </c>
      <c r="T49" s="1346">
        <v>1</v>
      </c>
      <c r="U49" s="1394"/>
      <c r="V49" s="1394"/>
      <c r="W49" s="1346"/>
      <c r="X49" s="1393"/>
      <c r="Y49" s="1346"/>
      <c r="Z49" s="1346"/>
      <c r="AA49" s="1346"/>
      <c r="AB49" s="1346"/>
      <c r="AC49" s="1346"/>
      <c r="AD49" s="1400"/>
      <c r="AE49" s="1346"/>
      <c r="AF49" s="1346"/>
      <c r="AG49" s="1346"/>
      <c r="AH49" s="1346"/>
      <c r="AI49" s="1346"/>
      <c r="AJ49" s="1417"/>
      <c r="AK49" s="1417"/>
      <c r="AL49" s="1417"/>
      <c r="AM49" s="1420"/>
      <c r="AN49" s="1391"/>
      <c r="AO49" s="1346"/>
      <c r="AP49" s="1346"/>
      <c r="AQ49" s="1346"/>
      <c r="AR49" s="1346"/>
      <c r="AS49" s="1346"/>
      <c r="AT49" s="1346"/>
      <c r="AU49" s="1392"/>
      <c r="AV49" s="1392"/>
      <c r="AW49" s="1504"/>
      <c r="AX49" s="1392"/>
      <c r="AY49" s="1392"/>
      <c r="AZ49" s="1393"/>
      <c r="BA49" s="1346"/>
      <c r="BB49" s="1389"/>
      <c r="BC49" s="1346"/>
      <c r="BD49" s="1346"/>
      <c r="BE49" s="1346"/>
      <c r="BF49" s="1346"/>
      <c r="BG49" s="1504">
        <v>1</v>
      </c>
      <c r="BH49" s="1346"/>
      <c r="BI49" s="1393"/>
      <c r="BJ49" s="1346">
        <v>1</v>
      </c>
      <c r="BK49" s="1346"/>
      <c r="BL49" s="1346"/>
      <c r="BM49" s="1346">
        <v>1</v>
      </c>
      <c r="BN49" s="1346"/>
      <c r="BO49" s="1346"/>
      <c r="BP49" s="1346"/>
      <c r="BQ49" s="1346"/>
      <c r="BR49" s="1346"/>
      <c r="BS49" s="1346"/>
      <c r="BT49" s="1346"/>
      <c r="BU49" s="1346"/>
      <c r="BV49" s="1504">
        <v>1</v>
      </c>
      <c r="BW49" s="1389"/>
      <c r="BX49" s="1346"/>
      <c r="BY49" s="1346"/>
      <c r="BZ49" s="1346"/>
      <c r="CA49" s="1346"/>
      <c r="CB49" s="1346"/>
      <c r="CC49" s="1346"/>
      <c r="CD49" s="1346"/>
      <c r="CE49" s="1346"/>
      <c r="CF49" s="1346"/>
      <c r="CG49" s="1391">
        <v>1</v>
      </c>
      <c r="CH49" s="1346"/>
      <c r="CI49" s="1346"/>
      <c r="CJ49" s="1346"/>
      <c r="CK49" s="1346"/>
      <c r="CL49" s="1346"/>
      <c r="CM49" s="1346">
        <v>1</v>
      </c>
      <c r="CN49" s="1346"/>
      <c r="CO49" s="1346">
        <v>1</v>
      </c>
      <c r="CP49" s="1346"/>
      <c r="CQ49" s="1346"/>
      <c r="CR49" s="1346"/>
      <c r="CS49" s="1391">
        <v>1</v>
      </c>
      <c r="CT49" s="1346"/>
      <c r="CU49" s="1346">
        <v>1</v>
      </c>
      <c r="CV49" s="1392"/>
      <c r="CW49" s="1346"/>
      <c r="CX49" s="1346"/>
      <c r="CY49" s="1346"/>
      <c r="CZ49" s="1504">
        <v>1</v>
      </c>
      <c r="DA49" s="1346"/>
      <c r="DB49" s="1346">
        <v>1</v>
      </c>
      <c r="DC49" s="1346"/>
      <c r="DD49" s="1346"/>
      <c r="DE49" s="1346"/>
      <c r="DF49" s="1393">
        <v>1</v>
      </c>
      <c r="DG49" s="1391"/>
      <c r="DH49" s="1346">
        <v>1</v>
      </c>
      <c r="DI49" s="1346"/>
      <c r="DJ49" s="1346"/>
      <c r="DK49" s="1346"/>
      <c r="DL49" s="1346"/>
      <c r="DM49" s="1346">
        <v>1</v>
      </c>
      <c r="DN49" s="1346"/>
      <c r="DO49" s="1346"/>
      <c r="DP49" s="1346"/>
      <c r="DQ49" s="1392"/>
      <c r="DR49" s="1392"/>
      <c r="DS49" s="1392"/>
      <c r="DT49" s="1392"/>
      <c r="DU49" s="1392"/>
      <c r="DV49" s="1392"/>
      <c r="DW49" s="1392"/>
      <c r="DX49" s="1392"/>
      <c r="DY49" s="1392">
        <v>1</v>
      </c>
      <c r="DZ49" s="1393">
        <v>1</v>
      </c>
      <c r="EA49" s="1391">
        <v>1</v>
      </c>
      <c r="EB49" s="1346">
        <v>1</v>
      </c>
      <c r="EC49" s="1346"/>
      <c r="ED49" s="1346"/>
      <c r="EE49" s="1346"/>
      <c r="EF49" s="1346"/>
      <c r="EG49" s="1346">
        <v>1</v>
      </c>
      <c r="EH49" s="1346">
        <v>1</v>
      </c>
      <c r="EI49" s="1346">
        <v>1</v>
      </c>
      <c r="EJ49" s="1346">
        <v>1</v>
      </c>
      <c r="EK49" s="1346"/>
      <c r="EL49" s="1346"/>
      <c r="EM49" s="1346">
        <v>1</v>
      </c>
      <c r="EN49" s="1391"/>
      <c r="EO49" s="1389"/>
      <c r="EP49" s="1346"/>
      <c r="EQ49" s="1346"/>
      <c r="ER49" s="1346"/>
      <c r="ES49" s="1504">
        <v>1</v>
      </c>
      <c r="ET49" s="1346"/>
      <c r="EU49" s="1346"/>
      <c r="EV49" s="1346"/>
      <c r="EW49" s="1504">
        <v>1</v>
      </c>
      <c r="EX49" s="1392"/>
      <c r="EY49" s="1346"/>
      <c r="EZ49" s="1346"/>
      <c r="FA49" s="1346">
        <v>1</v>
      </c>
      <c r="FB49" s="1346">
        <v>1</v>
      </c>
      <c r="FC49" s="1346">
        <v>1</v>
      </c>
      <c r="FD49" s="1346">
        <v>1</v>
      </c>
      <c r="FE49" s="1393">
        <v>1</v>
      </c>
      <c r="FF49" s="1679"/>
      <c r="FG49" s="1391"/>
      <c r="FH49" s="1346"/>
      <c r="FI49" s="1346"/>
      <c r="FJ49" s="1346"/>
      <c r="FK49" s="1346"/>
      <c r="FL49" s="1346"/>
      <c r="FM49" s="1346"/>
      <c r="FN49" s="218">
        <f t="shared" si="12"/>
        <v>12</v>
      </c>
      <c r="FO49" s="396">
        <f t="shared" si="13"/>
        <v>2</v>
      </c>
      <c r="FP49" s="396">
        <f t="shared" si="14"/>
        <v>8</v>
      </c>
      <c r="FQ49" s="396">
        <f t="shared" si="15"/>
        <v>5</v>
      </c>
      <c r="FR49" s="396"/>
      <c r="FS49" s="396">
        <f t="shared" si="16"/>
        <v>12</v>
      </c>
      <c r="FT49" s="1291">
        <f t="shared" si="17"/>
        <v>34</v>
      </c>
      <c r="FU49" s="1347" t="str">
        <f t="shared" si="18"/>
        <v/>
      </c>
      <c r="FV49" s="1347" t="str">
        <f t="shared" si="19"/>
        <v/>
      </c>
      <c r="FW49" s="1347" t="str">
        <f t="shared" si="20"/>
        <v/>
      </c>
      <c r="FX49" s="1347" t="str">
        <f t="shared" si="21"/>
        <v/>
      </c>
      <c r="FY49" s="1347" t="str">
        <f t="shared" si="22"/>
        <v/>
      </c>
      <c r="FZ49" s="1347">
        <f t="shared" si="23"/>
        <v>1</v>
      </c>
      <c r="GA49" s="1347" t="str">
        <f t="shared" si="24"/>
        <v/>
      </c>
      <c r="GB49" s="1347" t="str">
        <f t="shared" si="25"/>
        <v/>
      </c>
      <c r="GC49" s="1347" t="str">
        <f t="shared" si="26"/>
        <v/>
      </c>
      <c r="GD49" s="1347" t="str">
        <f t="shared" si="27"/>
        <v/>
      </c>
      <c r="GE49" s="1347" t="str">
        <f t="shared" si="28"/>
        <v/>
      </c>
    </row>
    <row r="50" spans="1:187" ht="16.5" thickBot="1" x14ac:dyDescent="0.3">
      <c r="A50" s="1645">
        <v>40</v>
      </c>
      <c r="B50" s="10" t="s">
        <v>2126</v>
      </c>
      <c r="C50" s="1152" t="s">
        <v>1774</v>
      </c>
      <c r="D50" s="1400"/>
      <c r="E50" s="1391"/>
      <c r="F50" s="1346"/>
      <c r="G50" s="1346"/>
      <c r="H50" s="1346"/>
      <c r="I50" s="1346"/>
      <c r="J50" s="1394">
        <v>1</v>
      </c>
      <c r="K50" s="1394"/>
      <c r="L50" s="1394"/>
      <c r="M50" s="1346">
        <v>1</v>
      </c>
      <c r="N50" s="1346">
        <v>1</v>
      </c>
      <c r="O50" s="1346">
        <v>1</v>
      </c>
      <c r="P50" s="1346">
        <v>1</v>
      </c>
      <c r="Q50" s="1346">
        <v>1</v>
      </c>
      <c r="R50" s="1346">
        <v>1</v>
      </c>
      <c r="S50" s="1346">
        <v>1</v>
      </c>
      <c r="T50" s="1346">
        <v>1</v>
      </c>
      <c r="U50" s="1394"/>
      <c r="V50" s="1394"/>
      <c r="W50" s="1346"/>
      <c r="X50" s="1393">
        <v>1</v>
      </c>
      <c r="Y50" s="1346"/>
      <c r="Z50" s="1346"/>
      <c r="AA50" s="1346"/>
      <c r="AB50" s="1346"/>
      <c r="AC50" s="1346"/>
      <c r="AD50" s="1400">
        <v>1</v>
      </c>
      <c r="AE50" s="1346"/>
      <c r="AF50" s="1346"/>
      <c r="AG50" s="1346"/>
      <c r="AH50" s="1346"/>
      <c r="AI50" s="1346"/>
      <c r="AJ50" s="1417"/>
      <c r="AK50" s="1417"/>
      <c r="AL50" s="1417"/>
      <c r="AM50" s="1420"/>
      <c r="AN50" s="1391">
        <v>1</v>
      </c>
      <c r="AO50" s="1346"/>
      <c r="AP50" s="1346"/>
      <c r="AQ50" s="1346"/>
      <c r="AR50" s="1346"/>
      <c r="AS50" s="1346"/>
      <c r="AT50" s="1346">
        <v>1</v>
      </c>
      <c r="AU50" s="1392"/>
      <c r="AV50" s="1392"/>
      <c r="AW50" s="1504"/>
      <c r="AX50" s="1346"/>
      <c r="AY50" s="1392"/>
      <c r="AZ50" s="1393"/>
      <c r="BA50" s="1346"/>
      <c r="BB50" s="1389"/>
      <c r="BC50" s="1346"/>
      <c r="BD50" s="1346"/>
      <c r="BE50" s="1346"/>
      <c r="BF50" s="1346"/>
      <c r="BG50" s="1504">
        <v>1</v>
      </c>
      <c r="BH50" s="1346"/>
      <c r="BI50" s="1393"/>
      <c r="BJ50" s="1346"/>
      <c r="BK50" s="1346"/>
      <c r="BL50" s="1346"/>
      <c r="BM50" s="1346">
        <v>1</v>
      </c>
      <c r="BN50" s="1346"/>
      <c r="BO50" s="1346"/>
      <c r="BP50" s="1346"/>
      <c r="BQ50" s="1346"/>
      <c r="BR50" s="1346"/>
      <c r="BS50" s="1346"/>
      <c r="BT50" s="1346"/>
      <c r="BU50" s="1346"/>
      <c r="BV50" s="1504">
        <v>1</v>
      </c>
      <c r="BW50" s="1389"/>
      <c r="BX50" s="1346"/>
      <c r="BY50" s="1346"/>
      <c r="BZ50" s="1346"/>
      <c r="CA50" s="1346"/>
      <c r="CB50" s="1346">
        <v>1</v>
      </c>
      <c r="CC50" s="1346">
        <v>1</v>
      </c>
      <c r="CD50" s="1346">
        <v>1</v>
      </c>
      <c r="CE50" s="1346">
        <v>1</v>
      </c>
      <c r="CF50" s="1346">
        <v>1</v>
      </c>
      <c r="CG50" s="1391">
        <v>1</v>
      </c>
      <c r="CH50" s="1346"/>
      <c r="CI50" s="1346"/>
      <c r="CJ50" s="1346"/>
      <c r="CK50" s="1346"/>
      <c r="CL50" s="1346"/>
      <c r="CM50" s="1346"/>
      <c r="CN50" s="1346"/>
      <c r="CO50" s="1346"/>
      <c r="CP50" s="1346"/>
      <c r="CQ50" s="1346"/>
      <c r="CR50" s="1346"/>
      <c r="CS50" s="1391"/>
      <c r="CT50" s="1346"/>
      <c r="CU50" s="1346"/>
      <c r="CV50" s="1392"/>
      <c r="CW50" s="1346"/>
      <c r="CX50" s="1346"/>
      <c r="CY50" s="1346"/>
      <c r="CZ50" s="1504"/>
      <c r="DA50" s="1346"/>
      <c r="DB50" s="1346"/>
      <c r="DC50" s="1346"/>
      <c r="DD50" s="1346"/>
      <c r="DE50" s="1346"/>
      <c r="DF50" s="1393">
        <v>1</v>
      </c>
      <c r="DG50" s="1391"/>
      <c r="DH50" s="1346"/>
      <c r="DI50" s="1346"/>
      <c r="DJ50" s="1346"/>
      <c r="DK50" s="1346"/>
      <c r="DL50" s="1346"/>
      <c r="DM50" s="1346"/>
      <c r="DN50" s="1346"/>
      <c r="DO50" s="1346"/>
      <c r="DP50" s="1346">
        <v>1</v>
      </c>
      <c r="DQ50" s="1392"/>
      <c r="DR50" s="1392"/>
      <c r="DS50" s="1392"/>
      <c r="DT50" s="1392"/>
      <c r="DU50" s="1392"/>
      <c r="DV50" s="1392"/>
      <c r="DW50" s="1392"/>
      <c r="DX50" s="1392"/>
      <c r="DY50" s="1392"/>
      <c r="DZ50" s="1393"/>
      <c r="EA50" s="1391"/>
      <c r="EB50" s="1346"/>
      <c r="EC50" s="1346"/>
      <c r="ED50" s="1346"/>
      <c r="EE50" s="1346"/>
      <c r="EF50" s="1346"/>
      <c r="EG50" s="1346"/>
      <c r="EH50" s="1346"/>
      <c r="EI50" s="1346"/>
      <c r="EJ50" s="1346"/>
      <c r="EK50" s="1346"/>
      <c r="EL50" s="1346"/>
      <c r="EM50" s="1346"/>
      <c r="EN50" s="1391"/>
      <c r="EO50" s="1389"/>
      <c r="EP50" s="1346"/>
      <c r="EQ50" s="1346"/>
      <c r="ER50" s="1346"/>
      <c r="ES50" s="1504"/>
      <c r="ET50" s="1397">
        <v>1</v>
      </c>
      <c r="EU50" s="1346"/>
      <c r="EV50" s="1346"/>
      <c r="EW50" s="1504"/>
      <c r="EX50" s="1392"/>
      <c r="EY50" s="1346"/>
      <c r="EZ50" s="1346"/>
      <c r="FA50" s="1346"/>
      <c r="FB50" s="1346"/>
      <c r="FC50" s="1346"/>
      <c r="FD50" s="1346"/>
      <c r="FE50" s="1393"/>
      <c r="FF50" s="1679"/>
      <c r="FG50" s="1391"/>
      <c r="FH50" s="1346"/>
      <c r="FI50" s="1346"/>
      <c r="FJ50" s="1346"/>
      <c r="FK50" s="1346"/>
      <c r="FL50" s="1346"/>
      <c r="FM50" s="1346"/>
      <c r="FN50" s="218">
        <f t="shared" si="12"/>
        <v>9</v>
      </c>
      <c r="FO50" s="396">
        <f t="shared" si="13"/>
        <v>0</v>
      </c>
      <c r="FP50" s="396">
        <f t="shared" si="14"/>
        <v>0</v>
      </c>
      <c r="FQ50" s="396">
        <f t="shared" si="15"/>
        <v>3</v>
      </c>
      <c r="FR50" s="396"/>
      <c r="FS50" s="396">
        <f t="shared" si="16"/>
        <v>13</v>
      </c>
      <c r="FT50" s="1291">
        <f t="shared" si="17"/>
        <v>22</v>
      </c>
      <c r="FU50" s="1347" t="str">
        <f t="shared" si="18"/>
        <v/>
      </c>
      <c r="FV50" s="1347" t="str">
        <f t="shared" si="19"/>
        <v/>
      </c>
      <c r="FW50" s="1347" t="str">
        <f t="shared" si="20"/>
        <v/>
      </c>
      <c r="FX50" s="1347" t="str">
        <f t="shared" si="21"/>
        <v/>
      </c>
      <c r="FY50" s="1347">
        <f t="shared" si="22"/>
        <v>1</v>
      </c>
      <c r="FZ50" s="1347" t="str">
        <f t="shared" si="23"/>
        <v/>
      </c>
      <c r="GA50" s="1347" t="str">
        <f t="shared" si="24"/>
        <v/>
      </c>
      <c r="GB50" s="1347" t="str">
        <f t="shared" si="25"/>
        <v/>
      </c>
      <c r="GC50" s="1347" t="str">
        <f t="shared" si="26"/>
        <v/>
      </c>
      <c r="GD50" s="1347" t="str">
        <f t="shared" si="27"/>
        <v/>
      </c>
      <c r="GE50" s="1347" t="str">
        <f t="shared" si="28"/>
        <v/>
      </c>
    </row>
    <row r="51" spans="1:187" ht="16.5" thickBot="1" x14ac:dyDescent="0.3">
      <c r="A51" s="1645">
        <v>41</v>
      </c>
      <c r="B51" s="10" t="s">
        <v>2127</v>
      </c>
      <c r="C51" s="1343" t="s">
        <v>2075</v>
      </c>
      <c r="D51" s="1400"/>
      <c r="E51" s="1391"/>
      <c r="F51" s="1346"/>
      <c r="G51" s="1346"/>
      <c r="H51" s="1346"/>
      <c r="I51" s="1346">
        <v>1</v>
      </c>
      <c r="J51" s="1394"/>
      <c r="K51" s="1394"/>
      <c r="L51" s="1394">
        <v>1</v>
      </c>
      <c r="M51" s="1394"/>
      <c r="N51" s="1394"/>
      <c r="O51" s="1394"/>
      <c r="P51" s="1394"/>
      <c r="Q51" s="1394"/>
      <c r="R51" s="1394"/>
      <c r="S51" s="1394"/>
      <c r="T51" s="1394"/>
      <c r="U51" s="1394"/>
      <c r="V51" s="1394"/>
      <c r="W51" s="1346"/>
      <c r="X51" s="1393"/>
      <c r="Y51" s="1346"/>
      <c r="Z51" s="1346"/>
      <c r="AA51" s="1346"/>
      <c r="AB51" s="1346"/>
      <c r="AC51" s="1346"/>
      <c r="AD51" s="1400"/>
      <c r="AE51" s="1346"/>
      <c r="AF51" s="1346"/>
      <c r="AG51" s="1346"/>
      <c r="AH51" s="1346"/>
      <c r="AI51" s="1346"/>
      <c r="AJ51" s="1417"/>
      <c r="AK51" s="1417"/>
      <c r="AL51" s="1417"/>
      <c r="AM51" s="1420"/>
      <c r="AN51" s="1391"/>
      <c r="AO51" s="1346"/>
      <c r="AP51" s="1346"/>
      <c r="AQ51" s="1346"/>
      <c r="AR51" s="1346"/>
      <c r="AS51" s="1346">
        <v>1</v>
      </c>
      <c r="AT51" s="1346"/>
      <c r="AU51" s="1392"/>
      <c r="AV51" s="1392"/>
      <c r="AW51" s="1504"/>
      <c r="AX51" s="1392"/>
      <c r="AY51" s="1392"/>
      <c r="AZ51" s="1393"/>
      <c r="BA51" s="1346"/>
      <c r="BB51" s="1389"/>
      <c r="BC51" s="1346"/>
      <c r="BD51" s="1346"/>
      <c r="BE51" s="1346"/>
      <c r="BF51" s="1346"/>
      <c r="BG51" s="1504"/>
      <c r="BH51" s="1346"/>
      <c r="BI51" s="1393"/>
      <c r="BJ51" s="1346"/>
      <c r="BK51" s="1346"/>
      <c r="BL51" s="1346"/>
      <c r="BM51" s="1346"/>
      <c r="BN51" s="1346"/>
      <c r="BO51" s="1346"/>
      <c r="BP51" s="1346"/>
      <c r="BQ51" s="1346"/>
      <c r="BR51" s="1346"/>
      <c r="BS51" s="1346"/>
      <c r="BT51" s="1346"/>
      <c r="BU51" s="1346"/>
      <c r="BV51" s="1504"/>
      <c r="BW51" s="1389"/>
      <c r="BX51" s="1346"/>
      <c r="BY51" s="1346"/>
      <c r="BZ51" s="1346"/>
      <c r="CA51" s="1346"/>
      <c r="CB51" s="1346"/>
      <c r="CC51" s="1346"/>
      <c r="CD51" s="1346"/>
      <c r="CE51" s="1346"/>
      <c r="CF51" s="1346"/>
      <c r="CG51" s="1391"/>
      <c r="CH51" s="1346"/>
      <c r="CI51" s="1346"/>
      <c r="CJ51" s="1346"/>
      <c r="CK51" s="1346"/>
      <c r="CL51" s="1346"/>
      <c r="CM51" s="1346"/>
      <c r="CN51" s="1346"/>
      <c r="CO51" s="1346"/>
      <c r="CP51" s="1346"/>
      <c r="CQ51" s="1346"/>
      <c r="CR51" s="1346"/>
      <c r="CS51" s="1391"/>
      <c r="CT51" s="1346"/>
      <c r="CU51" s="1346"/>
      <c r="CV51" s="1392"/>
      <c r="CW51" s="1346"/>
      <c r="CX51" s="1346"/>
      <c r="CY51" s="1346"/>
      <c r="CZ51" s="1504"/>
      <c r="DA51" s="1346"/>
      <c r="DB51" s="1346"/>
      <c r="DC51" s="1346"/>
      <c r="DD51" s="1346"/>
      <c r="DE51" s="1346"/>
      <c r="DF51" s="1393"/>
      <c r="DG51" s="1391"/>
      <c r="DH51" s="1346"/>
      <c r="DI51" s="1346"/>
      <c r="DJ51" s="1346"/>
      <c r="DK51" s="1346"/>
      <c r="DL51" s="1346"/>
      <c r="DM51" s="1346"/>
      <c r="DN51" s="1346"/>
      <c r="DO51" s="1346"/>
      <c r="DP51" s="1346"/>
      <c r="DQ51" s="1392"/>
      <c r="DR51" s="1392"/>
      <c r="DS51" s="1392"/>
      <c r="DT51" s="1392"/>
      <c r="DU51" s="1392"/>
      <c r="DV51" s="1392"/>
      <c r="DW51" s="1392"/>
      <c r="DX51" s="1392"/>
      <c r="DY51" s="1392"/>
      <c r="DZ51" s="1393"/>
      <c r="EA51" s="1391"/>
      <c r="EB51" s="1346"/>
      <c r="EC51" s="1346"/>
      <c r="ED51" s="1346"/>
      <c r="EE51" s="1346"/>
      <c r="EF51" s="1346"/>
      <c r="EG51" s="1346"/>
      <c r="EH51" s="1346"/>
      <c r="EI51" s="1346"/>
      <c r="EJ51" s="1346"/>
      <c r="EK51" s="1346"/>
      <c r="EL51" s="1346"/>
      <c r="EM51" s="1346"/>
      <c r="EN51" s="1391"/>
      <c r="EO51" s="1389"/>
      <c r="EP51" s="1346"/>
      <c r="EQ51" s="1346"/>
      <c r="ER51" s="1346"/>
      <c r="ES51" s="1504"/>
      <c r="ET51" s="1346"/>
      <c r="EU51" s="1346"/>
      <c r="EV51" s="1346"/>
      <c r="EW51" s="1504"/>
      <c r="EX51" s="1392"/>
      <c r="EY51" s="1346"/>
      <c r="EZ51" s="1346"/>
      <c r="FA51" s="1346"/>
      <c r="FB51" s="1346"/>
      <c r="FC51" s="1346"/>
      <c r="FD51" s="1346"/>
      <c r="FE51" s="1393"/>
      <c r="FF51" s="1679"/>
      <c r="FG51" s="1391"/>
      <c r="FH51" s="1346"/>
      <c r="FI51" s="1346"/>
      <c r="FJ51" s="1346"/>
      <c r="FK51" s="1346"/>
      <c r="FL51" s="1346"/>
      <c r="FM51" s="1346"/>
      <c r="FN51" s="218">
        <f t="shared" si="12"/>
        <v>0</v>
      </c>
      <c r="FO51" s="396">
        <f t="shared" si="13"/>
        <v>0</v>
      </c>
      <c r="FP51" s="396">
        <f t="shared" si="14"/>
        <v>3</v>
      </c>
      <c r="FQ51" s="396">
        <f t="shared" si="15"/>
        <v>0</v>
      </c>
      <c r="FR51" s="396"/>
      <c r="FS51" s="396">
        <f t="shared" si="16"/>
        <v>0</v>
      </c>
      <c r="FT51" s="1291">
        <f t="shared" si="17"/>
        <v>3</v>
      </c>
      <c r="FU51" s="1347" t="str">
        <f t="shared" si="18"/>
        <v/>
      </c>
      <c r="FV51" s="1347">
        <f t="shared" si="19"/>
        <v>1</v>
      </c>
      <c r="FW51" s="1347" t="str">
        <f t="shared" si="20"/>
        <v/>
      </c>
      <c r="FX51" s="1347" t="str">
        <f t="shared" si="21"/>
        <v/>
      </c>
      <c r="FY51" s="1347" t="str">
        <f t="shared" si="22"/>
        <v/>
      </c>
      <c r="FZ51" s="1347" t="str">
        <f t="shared" si="23"/>
        <v/>
      </c>
      <c r="GA51" s="1347" t="str">
        <f t="shared" si="24"/>
        <v/>
      </c>
      <c r="GB51" s="1347" t="str">
        <f t="shared" si="25"/>
        <v/>
      </c>
      <c r="GC51" s="1347" t="str">
        <f t="shared" si="26"/>
        <v/>
      </c>
      <c r="GD51" s="1347" t="str">
        <f t="shared" si="27"/>
        <v/>
      </c>
      <c r="GE51" s="1347" t="str">
        <f t="shared" si="28"/>
        <v/>
      </c>
    </row>
    <row r="52" spans="1:187" ht="16.5" thickBot="1" x14ac:dyDescent="0.3">
      <c r="A52" s="1645">
        <v>42</v>
      </c>
      <c r="B52" s="10" t="s">
        <v>2129</v>
      </c>
      <c r="C52" s="1152" t="s">
        <v>1783</v>
      </c>
      <c r="D52" s="1400"/>
      <c r="E52" s="1391"/>
      <c r="F52" s="1346"/>
      <c r="G52" s="1346"/>
      <c r="H52" s="1346"/>
      <c r="I52" s="1346"/>
      <c r="J52" s="1346"/>
      <c r="K52" s="1346"/>
      <c r="L52" s="1346"/>
      <c r="M52" s="1346"/>
      <c r="N52" s="1346"/>
      <c r="O52" s="1346"/>
      <c r="P52" s="1346"/>
      <c r="Q52" s="1346"/>
      <c r="R52" s="1346"/>
      <c r="S52" s="1346"/>
      <c r="T52" s="1346"/>
      <c r="U52" s="1346">
        <v>1</v>
      </c>
      <c r="V52" s="1346"/>
      <c r="W52" s="1346"/>
      <c r="X52" s="1393">
        <v>1</v>
      </c>
      <c r="Y52" s="1346"/>
      <c r="Z52" s="1346">
        <v>1</v>
      </c>
      <c r="AA52" s="1346"/>
      <c r="AB52" s="1346"/>
      <c r="AC52" s="1346"/>
      <c r="AD52" s="1400"/>
      <c r="AE52" s="1346">
        <v>1</v>
      </c>
      <c r="AF52" s="1346"/>
      <c r="AG52" s="1346"/>
      <c r="AH52" s="1346">
        <v>1</v>
      </c>
      <c r="AI52" s="1346"/>
      <c r="AJ52" s="1392"/>
      <c r="AK52" s="1392">
        <v>1</v>
      </c>
      <c r="AL52" s="1392"/>
      <c r="AM52" s="1393">
        <v>1</v>
      </c>
      <c r="AN52" s="1391">
        <v>1</v>
      </c>
      <c r="AO52" s="1346"/>
      <c r="AP52" s="1346">
        <v>1</v>
      </c>
      <c r="AQ52" s="1346">
        <v>1</v>
      </c>
      <c r="AR52" s="1346"/>
      <c r="AS52" s="1346">
        <v>1</v>
      </c>
      <c r="AT52" s="1346">
        <v>1</v>
      </c>
      <c r="AU52" s="1392"/>
      <c r="AV52" s="1392"/>
      <c r="AW52" s="1504"/>
      <c r="AX52" s="1392"/>
      <c r="AY52" s="1392"/>
      <c r="AZ52" s="1393">
        <v>1</v>
      </c>
      <c r="BA52" s="1346">
        <v>1</v>
      </c>
      <c r="BB52" s="1389"/>
      <c r="BC52" s="1346">
        <v>1</v>
      </c>
      <c r="BD52" s="1346"/>
      <c r="BE52" s="1346"/>
      <c r="BF52" s="1346"/>
      <c r="BG52" s="1504">
        <v>1</v>
      </c>
      <c r="BH52" s="1346"/>
      <c r="BI52" s="1393"/>
      <c r="BJ52" s="1346"/>
      <c r="BK52" s="1346"/>
      <c r="BL52" s="1346"/>
      <c r="BM52" s="1346">
        <v>1</v>
      </c>
      <c r="BN52" s="1346"/>
      <c r="BO52" s="1346"/>
      <c r="BP52" s="1346"/>
      <c r="BQ52" s="1346"/>
      <c r="BR52" s="1346"/>
      <c r="BS52" s="1346"/>
      <c r="BT52" s="1346"/>
      <c r="BU52" s="1346">
        <v>1</v>
      </c>
      <c r="BV52" s="1504">
        <v>1</v>
      </c>
      <c r="BW52" s="1389"/>
      <c r="BX52" s="1346">
        <v>1</v>
      </c>
      <c r="BY52" s="1346"/>
      <c r="BZ52" s="1346"/>
      <c r="CA52" s="1346"/>
      <c r="CB52" s="1346">
        <v>1</v>
      </c>
      <c r="CC52" s="1346">
        <v>1</v>
      </c>
      <c r="CD52" s="1346">
        <v>1</v>
      </c>
      <c r="CE52" s="1346">
        <v>1</v>
      </c>
      <c r="CF52" s="1346">
        <v>1</v>
      </c>
      <c r="CG52" s="1391">
        <v>1</v>
      </c>
      <c r="CH52" s="1346"/>
      <c r="CI52" s="1346">
        <v>1</v>
      </c>
      <c r="CJ52" s="1346">
        <v>1</v>
      </c>
      <c r="CK52" s="1346"/>
      <c r="CL52" s="1346"/>
      <c r="CM52" s="1346">
        <v>1</v>
      </c>
      <c r="CN52" s="1346"/>
      <c r="CO52" s="1346">
        <v>1</v>
      </c>
      <c r="CP52" s="1346"/>
      <c r="CQ52" s="1346"/>
      <c r="CR52" s="1346"/>
      <c r="CS52" s="1391"/>
      <c r="CT52" s="1346"/>
      <c r="CU52" s="1346"/>
      <c r="CV52" s="1392">
        <v>1</v>
      </c>
      <c r="CW52" s="1346"/>
      <c r="CX52" s="1346"/>
      <c r="CY52" s="1346">
        <v>1</v>
      </c>
      <c r="CZ52" s="1504">
        <v>1</v>
      </c>
      <c r="DA52" s="1346"/>
      <c r="DB52" s="1346">
        <v>1</v>
      </c>
      <c r="DC52" s="1346">
        <v>1</v>
      </c>
      <c r="DD52" s="1346"/>
      <c r="DE52" s="1346"/>
      <c r="DF52" s="1393">
        <v>1</v>
      </c>
      <c r="DG52" s="1391"/>
      <c r="DH52" s="1346">
        <v>1</v>
      </c>
      <c r="DI52" s="1346">
        <v>1</v>
      </c>
      <c r="DJ52" s="1346">
        <v>1</v>
      </c>
      <c r="DK52" s="1346">
        <v>1</v>
      </c>
      <c r="DL52" s="1346">
        <v>1</v>
      </c>
      <c r="DM52" s="1346"/>
      <c r="DN52" s="1346"/>
      <c r="DO52" s="1346"/>
      <c r="DP52" s="1346">
        <v>1</v>
      </c>
      <c r="DQ52" s="1392"/>
      <c r="DR52" s="1392"/>
      <c r="DS52" s="1392">
        <v>1</v>
      </c>
      <c r="DT52" s="1392"/>
      <c r="DU52" s="1392"/>
      <c r="DV52" s="1392"/>
      <c r="DW52" s="1392"/>
      <c r="DX52" s="1392"/>
      <c r="DY52" s="1392">
        <v>1</v>
      </c>
      <c r="DZ52" s="1393">
        <v>1</v>
      </c>
      <c r="EA52" s="1391"/>
      <c r="EB52" s="1346"/>
      <c r="EC52" s="1346"/>
      <c r="ED52" s="1346"/>
      <c r="EE52" s="1346"/>
      <c r="EF52" s="1346"/>
      <c r="EG52" s="1346"/>
      <c r="EH52" s="1346">
        <v>1</v>
      </c>
      <c r="EI52" s="1346"/>
      <c r="EJ52" s="1346">
        <v>1</v>
      </c>
      <c r="EK52" s="1346">
        <v>1</v>
      </c>
      <c r="EL52" s="1346"/>
      <c r="EM52" s="1346">
        <v>1</v>
      </c>
      <c r="EN52" s="1391"/>
      <c r="EO52" s="1389"/>
      <c r="EP52" s="1346">
        <v>1</v>
      </c>
      <c r="EQ52" s="1346">
        <v>1</v>
      </c>
      <c r="ER52" s="1346"/>
      <c r="ES52" s="1504">
        <v>1</v>
      </c>
      <c r="ET52" s="1346">
        <v>1</v>
      </c>
      <c r="EU52" s="1346"/>
      <c r="EV52" s="1346"/>
      <c r="EW52" s="1504"/>
      <c r="EX52" s="1392"/>
      <c r="EY52" s="1346"/>
      <c r="EZ52" s="1346"/>
      <c r="FA52" s="1346">
        <v>1</v>
      </c>
      <c r="FB52" s="1346">
        <v>1</v>
      </c>
      <c r="FC52" s="1346">
        <v>1</v>
      </c>
      <c r="FD52" s="1346">
        <v>1</v>
      </c>
      <c r="FE52" s="1393">
        <v>1</v>
      </c>
      <c r="FF52" s="1679"/>
      <c r="FG52" s="1391"/>
      <c r="FH52" s="1346"/>
      <c r="FI52" s="1346"/>
      <c r="FJ52" s="1346"/>
      <c r="FK52" s="1346"/>
      <c r="FL52" s="1346"/>
      <c r="FM52" s="1346"/>
      <c r="FN52" s="218">
        <f t="shared" si="12"/>
        <v>26</v>
      </c>
      <c r="FO52" s="396">
        <f t="shared" si="13"/>
        <v>1</v>
      </c>
      <c r="FP52" s="396">
        <f t="shared" si="14"/>
        <v>14</v>
      </c>
      <c r="FQ52" s="396">
        <f t="shared" si="15"/>
        <v>4</v>
      </c>
      <c r="FR52" s="396"/>
      <c r="FS52" s="396">
        <f t="shared" si="16"/>
        <v>13</v>
      </c>
      <c r="FT52" s="1291">
        <f t="shared" si="17"/>
        <v>54</v>
      </c>
      <c r="FU52" s="1347" t="str">
        <f t="shared" si="18"/>
        <v/>
      </c>
      <c r="FV52" s="1347" t="str">
        <f t="shared" si="19"/>
        <v/>
      </c>
      <c r="FW52" s="1347" t="str">
        <f t="shared" si="20"/>
        <v/>
      </c>
      <c r="FX52" s="1347" t="str">
        <f t="shared" si="21"/>
        <v/>
      </c>
      <c r="FY52" s="1347" t="str">
        <f t="shared" si="22"/>
        <v/>
      </c>
      <c r="FZ52" s="1347" t="str">
        <f t="shared" si="23"/>
        <v/>
      </c>
      <c r="GA52" s="1347" t="str">
        <f t="shared" si="24"/>
        <v/>
      </c>
      <c r="GB52" s="1347">
        <f t="shared" si="25"/>
        <v>1</v>
      </c>
      <c r="GC52" s="1347" t="str">
        <f t="shared" si="26"/>
        <v/>
      </c>
      <c r="GD52" s="1347" t="str">
        <f t="shared" si="27"/>
        <v/>
      </c>
      <c r="GE52" s="1347" t="str">
        <f t="shared" si="28"/>
        <v/>
      </c>
    </row>
    <row r="53" spans="1:187" ht="16.5" thickBot="1" x14ac:dyDescent="0.3">
      <c r="A53" s="1645">
        <v>43</v>
      </c>
      <c r="B53" s="10" t="s">
        <v>2128</v>
      </c>
      <c r="C53" s="1152" t="s">
        <v>1784</v>
      </c>
      <c r="D53" s="1400"/>
      <c r="E53" s="1391"/>
      <c r="F53" s="1346"/>
      <c r="G53" s="1346">
        <v>1</v>
      </c>
      <c r="H53" s="1346"/>
      <c r="I53" s="1346"/>
      <c r="J53" s="1346">
        <v>1</v>
      </c>
      <c r="K53" s="1346"/>
      <c r="L53" s="1346"/>
      <c r="M53" s="1346"/>
      <c r="N53" s="1346"/>
      <c r="O53" s="1346"/>
      <c r="P53" s="1346"/>
      <c r="Q53" s="1346"/>
      <c r="R53" s="1346"/>
      <c r="S53" s="1346"/>
      <c r="T53" s="1346"/>
      <c r="U53" s="1390">
        <v>1</v>
      </c>
      <c r="V53" s="1346"/>
      <c r="W53" s="1346"/>
      <c r="X53" s="1503">
        <v>1</v>
      </c>
      <c r="Y53" s="1346"/>
      <c r="Z53" s="1346"/>
      <c r="AA53" s="1346"/>
      <c r="AB53" s="1346"/>
      <c r="AC53" s="1346"/>
      <c r="AD53" s="1400"/>
      <c r="AE53" s="1346"/>
      <c r="AF53" s="1346"/>
      <c r="AG53" s="1346"/>
      <c r="AH53" s="1390">
        <v>1</v>
      </c>
      <c r="AI53" s="1346"/>
      <c r="AJ53" s="1392"/>
      <c r="AK53" s="1390">
        <v>1</v>
      </c>
      <c r="AL53" s="1392"/>
      <c r="AM53" s="1393">
        <v>1</v>
      </c>
      <c r="AN53" s="1429">
        <v>1</v>
      </c>
      <c r="AO53" s="1346"/>
      <c r="AP53" s="1346"/>
      <c r="AQ53" s="1390">
        <v>1</v>
      </c>
      <c r="AR53" s="1346"/>
      <c r="AS53" s="1346"/>
      <c r="AT53" s="1346"/>
      <c r="AU53" s="1392"/>
      <c r="AV53" s="1392"/>
      <c r="AW53" s="1504"/>
      <c r="AX53" s="1392"/>
      <c r="AY53" s="1346"/>
      <c r="AZ53" s="1393"/>
      <c r="BA53" s="1390">
        <v>1</v>
      </c>
      <c r="BB53" s="1346"/>
      <c r="BC53" s="1346"/>
      <c r="BD53" s="1346"/>
      <c r="BE53" s="1346"/>
      <c r="BF53" s="1346"/>
      <c r="BG53" s="1504">
        <v>1</v>
      </c>
      <c r="BH53" s="1346"/>
      <c r="BI53" s="1393"/>
      <c r="BJ53" s="1346"/>
      <c r="BK53" s="1346"/>
      <c r="BL53" s="1346"/>
      <c r="BM53" s="1346"/>
      <c r="BN53" s="1346"/>
      <c r="BO53" s="1346"/>
      <c r="BP53" s="1346"/>
      <c r="BQ53" s="1346"/>
      <c r="BR53" s="1346"/>
      <c r="BS53" s="1346"/>
      <c r="BT53" s="1346"/>
      <c r="BU53" s="1390">
        <v>1</v>
      </c>
      <c r="BV53" s="1504">
        <v>1</v>
      </c>
      <c r="BW53" s="1389"/>
      <c r="BX53" s="1346">
        <v>1</v>
      </c>
      <c r="BY53" s="1346"/>
      <c r="BZ53" s="1346"/>
      <c r="CA53" s="1346"/>
      <c r="CB53" s="1346"/>
      <c r="CC53" s="1346"/>
      <c r="CD53" s="1346"/>
      <c r="CE53" s="1346"/>
      <c r="CF53" s="1346"/>
      <c r="CG53" s="1390">
        <v>1</v>
      </c>
      <c r="CH53" s="1346"/>
      <c r="CI53" s="1346"/>
      <c r="CJ53" s="1390">
        <v>1</v>
      </c>
      <c r="CK53" s="1346"/>
      <c r="CL53" s="1346"/>
      <c r="CM53" s="1390">
        <v>1</v>
      </c>
      <c r="CN53" s="1346"/>
      <c r="CO53" s="1346"/>
      <c r="CP53" s="1346"/>
      <c r="CQ53" s="1346"/>
      <c r="CR53" s="1346"/>
      <c r="CS53" s="1391"/>
      <c r="CT53" s="1346"/>
      <c r="CU53" s="1346"/>
      <c r="CV53" s="1392"/>
      <c r="CW53" s="1346"/>
      <c r="CX53" s="1346"/>
      <c r="CY53" s="1346">
        <v>1</v>
      </c>
      <c r="CZ53" s="1504">
        <v>1</v>
      </c>
      <c r="DA53" s="1346"/>
      <c r="DB53" s="1390">
        <v>1</v>
      </c>
      <c r="DC53" s="1390">
        <v>1</v>
      </c>
      <c r="DD53" s="1346"/>
      <c r="DE53" s="1346"/>
      <c r="DF53" s="1503">
        <v>1</v>
      </c>
      <c r="DG53" s="1391"/>
      <c r="DH53" s="1346"/>
      <c r="DI53" s="1346">
        <v>1</v>
      </c>
      <c r="DJ53" s="1346">
        <v>1</v>
      </c>
      <c r="DK53" s="1346">
        <v>1</v>
      </c>
      <c r="DL53" s="1346">
        <v>1</v>
      </c>
      <c r="DM53" s="1346"/>
      <c r="DN53" s="1346"/>
      <c r="DO53" s="1346"/>
      <c r="DP53" s="1390">
        <v>1</v>
      </c>
      <c r="DQ53" s="1392"/>
      <c r="DR53" s="1392"/>
      <c r="DS53" s="1390">
        <v>1</v>
      </c>
      <c r="DT53" s="1392"/>
      <c r="DU53" s="1392"/>
      <c r="DV53" s="1392"/>
      <c r="DW53" s="1392"/>
      <c r="DX53" s="1392"/>
      <c r="DY53" s="1422">
        <v>1</v>
      </c>
      <c r="DZ53" s="1390">
        <v>1</v>
      </c>
      <c r="EA53" s="1391"/>
      <c r="EB53" s="1346"/>
      <c r="EC53" s="1346"/>
      <c r="ED53" s="1346"/>
      <c r="EE53" s="1346"/>
      <c r="EF53" s="1346"/>
      <c r="EG53" s="1346"/>
      <c r="EH53" s="1390">
        <v>1</v>
      </c>
      <c r="EI53" s="1346"/>
      <c r="EJ53" s="1390">
        <v>1</v>
      </c>
      <c r="EK53" s="1390">
        <v>1</v>
      </c>
      <c r="EL53" s="1346"/>
      <c r="EM53" s="1393"/>
      <c r="EN53" s="1391"/>
      <c r="EO53" s="1346"/>
      <c r="EP53" s="1346">
        <v>1</v>
      </c>
      <c r="EQ53" s="1390">
        <v>1</v>
      </c>
      <c r="ER53" s="1346"/>
      <c r="ES53" s="1504">
        <v>1</v>
      </c>
      <c r="ET53" s="1346">
        <v>1</v>
      </c>
      <c r="EU53" s="1346"/>
      <c r="EV53" s="1346"/>
      <c r="EW53" s="1504"/>
      <c r="EX53" s="1422">
        <v>1</v>
      </c>
      <c r="EY53" s="1346"/>
      <c r="EZ53" s="1346"/>
      <c r="FA53" s="1346"/>
      <c r="FB53" s="1346"/>
      <c r="FC53" s="1346"/>
      <c r="FD53" s="1346"/>
      <c r="FE53" s="1503">
        <v>1</v>
      </c>
      <c r="FF53" s="1679"/>
      <c r="FG53" s="1391"/>
      <c r="FH53" s="1346"/>
      <c r="FI53" s="1346"/>
      <c r="FJ53" s="1346"/>
      <c r="FK53" s="1346"/>
      <c r="FL53" s="1346"/>
      <c r="FM53" s="1346"/>
      <c r="FN53" s="218">
        <f t="shared" si="12"/>
        <v>25</v>
      </c>
      <c r="FO53" s="396">
        <f t="shared" si="13"/>
        <v>1</v>
      </c>
      <c r="FP53" s="396">
        <f t="shared" si="14"/>
        <v>5</v>
      </c>
      <c r="FQ53" s="396">
        <f t="shared" si="15"/>
        <v>4</v>
      </c>
      <c r="FR53" s="396"/>
      <c r="FS53" s="396">
        <f t="shared" si="16"/>
        <v>4</v>
      </c>
      <c r="FT53" s="1291">
        <f t="shared" si="17"/>
        <v>35</v>
      </c>
      <c r="FU53" s="1347" t="str">
        <f t="shared" si="18"/>
        <v/>
      </c>
      <c r="FV53" s="1347" t="str">
        <f t="shared" si="19"/>
        <v/>
      </c>
      <c r="FW53" s="1347" t="str">
        <f t="shared" si="20"/>
        <v/>
      </c>
      <c r="FX53" s="1347" t="str">
        <f t="shared" si="21"/>
        <v/>
      </c>
      <c r="FY53" s="1347" t="str">
        <f t="shared" si="22"/>
        <v/>
      </c>
      <c r="FZ53" s="1347">
        <f t="shared" si="23"/>
        <v>1</v>
      </c>
      <c r="GA53" s="1347" t="str">
        <f t="shared" si="24"/>
        <v/>
      </c>
      <c r="GB53" s="1347" t="str">
        <f t="shared" si="25"/>
        <v/>
      </c>
      <c r="GC53" s="1347" t="str">
        <f t="shared" si="26"/>
        <v/>
      </c>
      <c r="GD53" s="1347" t="str">
        <f t="shared" si="27"/>
        <v/>
      </c>
      <c r="GE53" s="1347" t="str">
        <f t="shared" si="28"/>
        <v/>
      </c>
    </row>
    <row r="54" spans="1:187" ht="16.5" thickBot="1" x14ac:dyDescent="0.3">
      <c r="A54" s="1645">
        <v>44</v>
      </c>
      <c r="B54" s="10" t="s">
        <v>2130</v>
      </c>
      <c r="C54" s="1152" t="s">
        <v>1768</v>
      </c>
      <c r="D54" s="1400"/>
      <c r="E54" s="1391"/>
      <c r="F54" s="1346"/>
      <c r="G54" s="1346">
        <v>1</v>
      </c>
      <c r="H54" s="1346"/>
      <c r="I54" s="1346"/>
      <c r="J54" s="1346">
        <v>1</v>
      </c>
      <c r="K54" s="1346"/>
      <c r="L54" s="1346"/>
      <c r="M54" s="1346"/>
      <c r="N54" s="1346"/>
      <c r="O54" s="1346"/>
      <c r="P54" s="1346"/>
      <c r="Q54" s="1346"/>
      <c r="R54" s="1346"/>
      <c r="S54" s="1346"/>
      <c r="T54" s="1346"/>
      <c r="U54" s="1346">
        <v>1</v>
      </c>
      <c r="V54" s="1346"/>
      <c r="W54" s="1346"/>
      <c r="X54" s="1393"/>
      <c r="Y54" s="1346"/>
      <c r="Z54" s="1346"/>
      <c r="AA54" s="1346"/>
      <c r="AB54" s="1346"/>
      <c r="AC54" s="1346"/>
      <c r="AD54" s="1400">
        <v>1</v>
      </c>
      <c r="AE54" s="1346">
        <v>1</v>
      </c>
      <c r="AF54" s="1346"/>
      <c r="AG54" s="1346"/>
      <c r="AH54" s="1346"/>
      <c r="AI54" s="1346"/>
      <c r="AJ54" s="1392"/>
      <c r="AK54" s="1392">
        <v>1</v>
      </c>
      <c r="AL54" s="1392"/>
      <c r="AM54" s="1393"/>
      <c r="AN54" s="1391">
        <v>1</v>
      </c>
      <c r="AO54" s="1346"/>
      <c r="AP54" s="1346"/>
      <c r="AQ54" s="1346">
        <v>1</v>
      </c>
      <c r="AR54" s="1346"/>
      <c r="AS54" s="1346"/>
      <c r="AT54" s="1346">
        <v>1</v>
      </c>
      <c r="AU54" s="1392"/>
      <c r="AV54" s="1392"/>
      <c r="AW54" s="1504"/>
      <c r="AX54" s="1392"/>
      <c r="AY54" s="1392"/>
      <c r="AZ54" s="1393"/>
      <c r="BA54" s="1346"/>
      <c r="BB54" s="1389"/>
      <c r="BC54" s="1346"/>
      <c r="BD54" s="1346"/>
      <c r="BE54" s="1346"/>
      <c r="BF54" s="1346"/>
      <c r="BG54" s="1504">
        <v>1</v>
      </c>
      <c r="BH54" s="1346"/>
      <c r="BI54" s="1393"/>
      <c r="BJ54" s="1346"/>
      <c r="BK54" s="1346"/>
      <c r="BL54" s="1346"/>
      <c r="BM54" s="1346">
        <v>1</v>
      </c>
      <c r="BN54" s="1346"/>
      <c r="BO54" s="1346"/>
      <c r="BP54" s="1346"/>
      <c r="BQ54" s="1346"/>
      <c r="BR54" s="1346"/>
      <c r="BS54" s="1346"/>
      <c r="BT54" s="1346"/>
      <c r="BU54" s="1346">
        <v>1</v>
      </c>
      <c r="BV54" s="1504">
        <v>1</v>
      </c>
      <c r="BW54" s="1389"/>
      <c r="BX54" s="1346"/>
      <c r="BY54" s="1346"/>
      <c r="BZ54" s="1346"/>
      <c r="CA54" s="1346"/>
      <c r="CB54" s="1346"/>
      <c r="CC54" s="1346"/>
      <c r="CD54" s="1346"/>
      <c r="CE54" s="1346"/>
      <c r="CF54" s="1346"/>
      <c r="CG54" s="1391">
        <v>1</v>
      </c>
      <c r="CH54" s="1346"/>
      <c r="CI54" s="1346"/>
      <c r="CJ54" s="1346"/>
      <c r="CK54" s="1346"/>
      <c r="CL54" s="1346"/>
      <c r="CM54" s="1346">
        <v>1</v>
      </c>
      <c r="CN54" s="1346"/>
      <c r="CO54" s="1346"/>
      <c r="CP54" s="1346"/>
      <c r="CQ54" s="1346"/>
      <c r="CR54" s="1346"/>
      <c r="CS54" s="1391"/>
      <c r="CT54" s="1346"/>
      <c r="CU54" s="1346"/>
      <c r="CV54" s="1392"/>
      <c r="CW54" s="1346"/>
      <c r="CX54" s="1346"/>
      <c r="CY54" s="1346"/>
      <c r="CZ54" s="1504"/>
      <c r="DA54" s="1346"/>
      <c r="DB54" s="1346"/>
      <c r="DC54" s="1346"/>
      <c r="DD54" s="1346"/>
      <c r="DE54" s="1346"/>
      <c r="DF54" s="1393"/>
      <c r="DG54" s="1391"/>
      <c r="DH54" s="1346"/>
      <c r="DI54" s="1346"/>
      <c r="DJ54" s="1346"/>
      <c r="DK54" s="1346"/>
      <c r="DL54" s="1346"/>
      <c r="DM54" s="1346"/>
      <c r="DN54" s="1346"/>
      <c r="DO54" s="1346"/>
      <c r="DP54" s="1346"/>
      <c r="DQ54" s="1392"/>
      <c r="DR54" s="1392"/>
      <c r="DS54" s="1392"/>
      <c r="DT54" s="1392"/>
      <c r="DU54" s="1392"/>
      <c r="DV54" s="1392"/>
      <c r="DW54" s="1392"/>
      <c r="DX54" s="1392"/>
      <c r="DY54" s="1392">
        <v>1</v>
      </c>
      <c r="DZ54" s="1393"/>
      <c r="EA54" s="1391"/>
      <c r="EB54" s="1346"/>
      <c r="EC54" s="1346"/>
      <c r="ED54" s="1346"/>
      <c r="EE54" s="1346"/>
      <c r="EF54" s="1346"/>
      <c r="EG54" s="1346"/>
      <c r="EH54" s="1346"/>
      <c r="EI54" s="1346"/>
      <c r="EJ54" s="1346"/>
      <c r="EK54" s="1346">
        <v>1</v>
      </c>
      <c r="EL54" s="1346"/>
      <c r="EM54" s="1346"/>
      <c r="EN54" s="1391"/>
      <c r="EO54" s="1389"/>
      <c r="EP54" s="1346"/>
      <c r="EQ54" s="1346"/>
      <c r="ER54" s="1346"/>
      <c r="ES54" s="1504">
        <v>1</v>
      </c>
      <c r="ET54" s="1346">
        <v>1</v>
      </c>
      <c r="EU54" s="1346"/>
      <c r="EV54" s="1346"/>
      <c r="EW54" s="1504"/>
      <c r="EX54" s="1392"/>
      <c r="EY54" s="1346"/>
      <c r="EZ54" s="1346"/>
      <c r="FA54" s="1346"/>
      <c r="FB54" s="1346"/>
      <c r="FC54" s="1346"/>
      <c r="FD54" s="1346"/>
      <c r="FE54" s="1393"/>
      <c r="FF54" s="1679"/>
      <c r="FG54" s="1391"/>
      <c r="FH54" s="1346"/>
      <c r="FI54" s="1346"/>
      <c r="FJ54" s="1346"/>
      <c r="FK54" s="1346"/>
      <c r="FL54" s="1346"/>
      <c r="FM54" s="1346"/>
      <c r="FN54" s="218">
        <f t="shared" si="12"/>
        <v>15</v>
      </c>
      <c r="FO54" s="396">
        <f t="shared" si="13"/>
        <v>0</v>
      </c>
      <c r="FP54" s="396">
        <f t="shared" si="14"/>
        <v>0</v>
      </c>
      <c r="FQ54" s="396">
        <f t="shared" si="15"/>
        <v>4</v>
      </c>
      <c r="FR54" s="396"/>
      <c r="FS54" s="396">
        <f t="shared" si="16"/>
        <v>0</v>
      </c>
      <c r="FT54" s="1291">
        <f t="shared" si="17"/>
        <v>15</v>
      </c>
      <c r="FU54" s="1347" t="str">
        <f t="shared" si="18"/>
        <v/>
      </c>
      <c r="FV54" s="1347" t="str">
        <f t="shared" si="19"/>
        <v/>
      </c>
      <c r="FW54" s="1347" t="str">
        <f t="shared" si="20"/>
        <v/>
      </c>
      <c r="FX54" s="1347">
        <f t="shared" si="21"/>
        <v>1</v>
      </c>
      <c r="FY54" s="1347" t="str">
        <f t="shared" si="22"/>
        <v/>
      </c>
      <c r="FZ54" s="1347" t="str">
        <f t="shared" si="23"/>
        <v/>
      </c>
      <c r="GA54" s="1347" t="str">
        <f t="shared" si="24"/>
        <v/>
      </c>
      <c r="GB54" s="1347" t="str">
        <f t="shared" si="25"/>
        <v/>
      </c>
      <c r="GC54" s="1347" t="str">
        <f t="shared" si="26"/>
        <v/>
      </c>
      <c r="GD54" s="1347" t="str">
        <f t="shared" si="27"/>
        <v/>
      </c>
      <c r="GE54" s="1347" t="str">
        <f t="shared" si="28"/>
        <v/>
      </c>
    </row>
    <row r="55" spans="1:187" ht="16.5" thickBot="1" x14ac:dyDescent="0.3">
      <c r="A55" s="1645">
        <v>45</v>
      </c>
      <c r="B55" s="10" t="s">
        <v>2185</v>
      </c>
      <c r="C55" s="1152" t="s">
        <v>1990</v>
      </c>
      <c r="D55" s="1400"/>
      <c r="E55" s="1391"/>
      <c r="F55" s="1346"/>
      <c r="G55" s="1346">
        <v>1</v>
      </c>
      <c r="H55" s="1346"/>
      <c r="I55" s="1346"/>
      <c r="J55" s="1346"/>
      <c r="K55" s="1346"/>
      <c r="L55" s="1346"/>
      <c r="M55" s="1346"/>
      <c r="N55" s="1346"/>
      <c r="O55" s="1346"/>
      <c r="P55" s="1346"/>
      <c r="Q55" s="1346"/>
      <c r="R55" s="1346"/>
      <c r="S55" s="1346"/>
      <c r="T55" s="1346"/>
      <c r="U55" s="1346"/>
      <c r="V55" s="1346"/>
      <c r="W55" s="1346"/>
      <c r="X55" s="1393"/>
      <c r="Y55" s="1389"/>
      <c r="Z55" s="1346"/>
      <c r="AA55" s="1346"/>
      <c r="AB55" s="1346"/>
      <c r="AC55" s="1346"/>
      <c r="AD55" s="1400"/>
      <c r="AE55" s="1346"/>
      <c r="AF55" s="1346">
        <v>1</v>
      </c>
      <c r="AG55" s="1346"/>
      <c r="AH55" s="1346"/>
      <c r="AI55" s="1346"/>
      <c r="AJ55" s="1392"/>
      <c r="AK55" s="1392"/>
      <c r="AL55" s="1392">
        <v>1</v>
      </c>
      <c r="AM55" s="1392"/>
      <c r="AN55" s="1391"/>
      <c r="AO55" s="1346">
        <v>1</v>
      </c>
      <c r="AP55" s="1346"/>
      <c r="AQ55" s="1346"/>
      <c r="AR55" s="1346">
        <v>1</v>
      </c>
      <c r="AS55" s="1346"/>
      <c r="AT55" s="1346"/>
      <c r="AU55" s="1392">
        <v>1</v>
      </c>
      <c r="AV55" s="1392"/>
      <c r="AW55" s="1504"/>
      <c r="AX55" s="1392"/>
      <c r="AY55" s="1392"/>
      <c r="AZ55" s="1393"/>
      <c r="BA55" s="1346"/>
      <c r="BB55" s="1389"/>
      <c r="BC55" s="1346"/>
      <c r="BD55" s="1346"/>
      <c r="BE55" s="1346">
        <v>1</v>
      </c>
      <c r="BF55" s="1346"/>
      <c r="BG55" s="1504">
        <v>1</v>
      </c>
      <c r="BH55" s="1346">
        <v>1</v>
      </c>
      <c r="BI55" s="1393"/>
      <c r="BJ55" s="1346"/>
      <c r="BK55" s="1346">
        <v>1</v>
      </c>
      <c r="BL55" s="1346"/>
      <c r="BM55" s="1346"/>
      <c r="BN55" s="1346">
        <v>1</v>
      </c>
      <c r="BO55" s="1346"/>
      <c r="BP55" s="1346"/>
      <c r="BQ55" s="1346"/>
      <c r="BR55" s="1346"/>
      <c r="BS55" s="1346"/>
      <c r="BT55" s="1346"/>
      <c r="BU55" s="1346"/>
      <c r="BV55" s="1504">
        <v>1</v>
      </c>
      <c r="BW55" s="1389">
        <v>1</v>
      </c>
      <c r="BX55" s="1346"/>
      <c r="BY55" s="1346"/>
      <c r="BZ55" s="1346">
        <v>1</v>
      </c>
      <c r="CA55" s="1346"/>
      <c r="CB55" s="1346"/>
      <c r="CC55" s="1346"/>
      <c r="CD55" s="1346"/>
      <c r="CE55" s="1346"/>
      <c r="CF55" s="1346"/>
      <c r="CG55" s="1391"/>
      <c r="CH55" s="1346"/>
      <c r="CI55" s="1346"/>
      <c r="CJ55" s="1346"/>
      <c r="CK55" s="1346"/>
      <c r="CL55" s="1346"/>
      <c r="CM55" s="1346"/>
      <c r="CN55" s="1346">
        <v>1</v>
      </c>
      <c r="CO55" s="1346"/>
      <c r="CP55" s="1346"/>
      <c r="CQ55" s="1346"/>
      <c r="CR55" s="1346"/>
      <c r="CS55" s="1391"/>
      <c r="CT55" s="1346"/>
      <c r="CU55" s="1346"/>
      <c r="CV55" s="1392"/>
      <c r="CW55" s="1346"/>
      <c r="CX55" s="1346"/>
      <c r="CY55" s="1346"/>
      <c r="CZ55" s="1504"/>
      <c r="DA55" s="1346"/>
      <c r="DB55" s="1346"/>
      <c r="DC55" s="1346"/>
      <c r="DD55" s="1346"/>
      <c r="DE55" s="1346"/>
      <c r="DF55" s="1393"/>
      <c r="DG55" s="1391"/>
      <c r="DH55" s="1346"/>
      <c r="DI55" s="1346"/>
      <c r="DJ55" s="1346"/>
      <c r="DK55" s="1346"/>
      <c r="DL55" s="1346"/>
      <c r="DM55" s="1346"/>
      <c r="DN55" s="1346">
        <v>1</v>
      </c>
      <c r="DO55" s="1392">
        <v>1</v>
      </c>
      <c r="DP55" s="1346"/>
      <c r="DQ55" s="1392"/>
      <c r="DR55" s="1392"/>
      <c r="DS55" s="1392"/>
      <c r="DT55" s="1392">
        <v>1</v>
      </c>
      <c r="DU55" s="1392"/>
      <c r="DV55" s="1392"/>
      <c r="DW55" s="1392"/>
      <c r="DX55" s="1392"/>
      <c r="DY55" s="1392"/>
      <c r="DZ55" s="1393"/>
      <c r="EA55" s="1391"/>
      <c r="EB55" s="1392"/>
      <c r="EC55" s="1346">
        <v>1</v>
      </c>
      <c r="ED55" s="1346"/>
      <c r="EE55" s="1346"/>
      <c r="EF55" s="1346"/>
      <c r="EG55" s="1346"/>
      <c r="EH55" s="1346"/>
      <c r="EI55" s="1346"/>
      <c r="EJ55" s="1346"/>
      <c r="EK55" s="1346"/>
      <c r="EL55" s="1346">
        <v>1</v>
      </c>
      <c r="EM55" s="1346"/>
      <c r="EN55" s="1391"/>
      <c r="EO55" s="1389"/>
      <c r="EP55" s="1346"/>
      <c r="EQ55" s="1346"/>
      <c r="ER55" s="1346">
        <v>1</v>
      </c>
      <c r="ES55" s="1504">
        <v>1</v>
      </c>
      <c r="ET55" s="1346"/>
      <c r="EU55" s="1346">
        <v>1</v>
      </c>
      <c r="EV55" s="1346"/>
      <c r="EW55" s="1504"/>
      <c r="EX55" s="1392"/>
      <c r="EY55" s="1346">
        <v>1</v>
      </c>
      <c r="EZ55" s="1346"/>
      <c r="FA55" s="1346"/>
      <c r="FB55" s="1346"/>
      <c r="FC55" s="1346"/>
      <c r="FD55" s="1346"/>
      <c r="FE55" s="1393"/>
      <c r="FF55" s="1679">
        <v>1</v>
      </c>
      <c r="FG55" s="1391">
        <v>1</v>
      </c>
      <c r="FH55" s="1346">
        <v>1</v>
      </c>
      <c r="FI55" s="1346">
        <v>1</v>
      </c>
      <c r="FJ55" s="1346">
        <v>1</v>
      </c>
      <c r="FK55" s="1346">
        <v>1</v>
      </c>
      <c r="FL55" s="1346">
        <v>1</v>
      </c>
      <c r="FM55" s="1346">
        <v>1</v>
      </c>
      <c r="FN55" s="218">
        <f t="shared" si="12"/>
        <v>1</v>
      </c>
      <c r="FO55" s="396">
        <f t="shared" si="13"/>
        <v>19</v>
      </c>
      <c r="FP55" s="396">
        <f t="shared" si="14"/>
        <v>1</v>
      </c>
      <c r="FQ55" s="396">
        <f t="shared" si="15"/>
        <v>3</v>
      </c>
      <c r="FR55" s="396"/>
      <c r="FS55" s="396">
        <f t="shared" si="16"/>
        <v>8</v>
      </c>
      <c r="FT55" s="1291">
        <f t="shared" si="17"/>
        <v>29</v>
      </c>
      <c r="FU55" s="1347" t="str">
        <f t="shared" si="18"/>
        <v/>
      </c>
      <c r="FV55" s="1347" t="str">
        <f t="shared" si="19"/>
        <v/>
      </c>
      <c r="FW55" s="1347" t="str">
        <f t="shared" si="20"/>
        <v/>
      </c>
      <c r="FX55" s="1347" t="str">
        <f t="shared" si="21"/>
        <v/>
      </c>
      <c r="FY55" s="1347">
        <f t="shared" si="22"/>
        <v>1</v>
      </c>
      <c r="FZ55" s="1347" t="str">
        <f t="shared" si="23"/>
        <v/>
      </c>
      <c r="GA55" s="1347" t="str">
        <f t="shared" si="24"/>
        <v/>
      </c>
      <c r="GB55" s="1347" t="str">
        <f t="shared" si="25"/>
        <v/>
      </c>
      <c r="GC55" s="1347" t="str">
        <f t="shared" si="26"/>
        <v/>
      </c>
      <c r="GD55" s="1347" t="str">
        <f t="shared" si="27"/>
        <v/>
      </c>
      <c r="GE55" s="1347" t="str">
        <f t="shared" si="28"/>
        <v/>
      </c>
    </row>
    <row r="56" spans="1:187" ht="16.5" thickBot="1" x14ac:dyDescent="0.3">
      <c r="A56" s="1645">
        <v>46</v>
      </c>
      <c r="B56" s="10" t="s">
        <v>2131</v>
      </c>
      <c r="C56" s="1152" t="s">
        <v>769</v>
      </c>
      <c r="D56" s="1400"/>
      <c r="E56" s="1391">
        <v>1</v>
      </c>
      <c r="F56" s="1346"/>
      <c r="G56" s="1346"/>
      <c r="H56" s="1346">
        <v>1</v>
      </c>
      <c r="I56" s="1346"/>
      <c r="J56" s="1346"/>
      <c r="K56" s="1346"/>
      <c r="L56" s="1346">
        <v>1</v>
      </c>
      <c r="M56" s="1346"/>
      <c r="N56" s="1346"/>
      <c r="O56" s="1346"/>
      <c r="P56" s="1346"/>
      <c r="Q56" s="1346"/>
      <c r="R56" s="1346"/>
      <c r="S56" s="1346"/>
      <c r="T56" s="1346"/>
      <c r="U56" s="1390">
        <v>1</v>
      </c>
      <c r="V56" s="1346"/>
      <c r="W56" s="1346"/>
      <c r="X56" s="1393"/>
      <c r="Y56" s="1389"/>
      <c r="Z56" s="1346"/>
      <c r="AA56" s="1346"/>
      <c r="AB56" s="1346"/>
      <c r="AC56" s="1410">
        <v>1</v>
      </c>
      <c r="AD56" s="1400"/>
      <c r="AE56" s="1390">
        <v>1</v>
      </c>
      <c r="AF56" s="1410">
        <v>1</v>
      </c>
      <c r="AG56" s="1346"/>
      <c r="AH56" s="1346"/>
      <c r="AI56" s="1346"/>
      <c r="AJ56" s="1392"/>
      <c r="AK56" s="1392"/>
      <c r="AL56" s="1392"/>
      <c r="AM56" s="1346"/>
      <c r="AN56" s="1429">
        <v>1</v>
      </c>
      <c r="AO56" s="1410">
        <v>1</v>
      </c>
      <c r="AP56" s="1346"/>
      <c r="AQ56" s="1346"/>
      <c r="AR56" s="1346"/>
      <c r="AS56" s="1346"/>
      <c r="AT56" s="1346"/>
      <c r="AU56" s="1392"/>
      <c r="AV56" s="1346"/>
      <c r="AW56" s="1504"/>
      <c r="AX56" s="1392"/>
      <c r="AY56" s="1392">
        <v>1</v>
      </c>
      <c r="AZ56" s="1393"/>
      <c r="BA56" s="1346"/>
      <c r="BB56" s="1389"/>
      <c r="BC56" s="1346"/>
      <c r="BD56" s="1346"/>
      <c r="BE56" s="1346"/>
      <c r="BF56" s="1346"/>
      <c r="BG56" s="1504">
        <v>1</v>
      </c>
      <c r="BH56" s="1410">
        <v>1</v>
      </c>
      <c r="BI56" s="1393"/>
      <c r="BJ56" s="1346"/>
      <c r="BK56" s="1346">
        <v>1</v>
      </c>
      <c r="BL56" s="1346"/>
      <c r="BM56" s="1346"/>
      <c r="BN56" s="1346"/>
      <c r="BO56" s="1346"/>
      <c r="BP56" s="1346">
        <v>1</v>
      </c>
      <c r="BQ56" s="1346">
        <v>1</v>
      </c>
      <c r="BR56" s="1346">
        <v>1</v>
      </c>
      <c r="BS56" s="1346">
        <v>1</v>
      </c>
      <c r="BT56" s="1346">
        <v>1</v>
      </c>
      <c r="BU56" s="1346">
        <v>1</v>
      </c>
      <c r="BV56" s="1504">
        <v>1</v>
      </c>
      <c r="BW56" s="1389"/>
      <c r="BX56" s="1346"/>
      <c r="BY56" s="1346"/>
      <c r="BZ56" s="1346">
        <v>1</v>
      </c>
      <c r="CA56" s="1346"/>
      <c r="CB56" s="1346"/>
      <c r="CC56" s="1346"/>
      <c r="CD56" s="1346"/>
      <c r="CE56" s="1346"/>
      <c r="CF56" s="1346"/>
      <c r="CG56" s="1391">
        <v>1</v>
      </c>
      <c r="CH56" s="1346">
        <v>1</v>
      </c>
      <c r="CI56" s="1346"/>
      <c r="CJ56" s="1346"/>
      <c r="CK56" s="1346"/>
      <c r="CL56" s="1346"/>
      <c r="CM56" s="1346"/>
      <c r="CN56" s="1346"/>
      <c r="CO56" s="1346"/>
      <c r="CP56" s="1346"/>
      <c r="CQ56" s="1346"/>
      <c r="CR56" s="1346"/>
      <c r="CS56" s="1391"/>
      <c r="CT56" s="1346"/>
      <c r="CU56" s="1346"/>
      <c r="CV56" s="1392"/>
      <c r="CW56" s="1346"/>
      <c r="CX56" s="1346"/>
      <c r="CY56" s="1346"/>
      <c r="CZ56" s="1504"/>
      <c r="DA56" s="1346"/>
      <c r="DB56" s="1346"/>
      <c r="DC56" s="1346"/>
      <c r="DD56" s="1346"/>
      <c r="DE56" s="1346"/>
      <c r="DF56" s="1393"/>
      <c r="DG56" s="1391"/>
      <c r="DH56" s="1346"/>
      <c r="DI56" s="1346"/>
      <c r="DJ56" s="1346"/>
      <c r="DK56" s="1346"/>
      <c r="DL56" s="1346"/>
      <c r="DM56" s="1346"/>
      <c r="DN56" s="1410">
        <v>1</v>
      </c>
      <c r="DO56" s="1392"/>
      <c r="DP56" s="1346"/>
      <c r="DQ56" s="1392"/>
      <c r="DR56" s="1392"/>
      <c r="DS56" s="1392"/>
      <c r="DT56" s="1392"/>
      <c r="DU56" s="1392"/>
      <c r="DV56" s="1417">
        <v>1</v>
      </c>
      <c r="DW56" s="1417">
        <v>1</v>
      </c>
      <c r="DX56" s="1417">
        <v>1</v>
      </c>
      <c r="DY56" s="1392"/>
      <c r="DZ56" s="1393"/>
      <c r="EA56" s="1391"/>
      <c r="EB56" s="1392"/>
      <c r="EC56" s="1346"/>
      <c r="ED56" s="1346"/>
      <c r="EE56" s="1390">
        <v>1</v>
      </c>
      <c r="EF56" s="1346"/>
      <c r="EG56" s="1346"/>
      <c r="EH56" s="1346"/>
      <c r="EI56" s="1346"/>
      <c r="EJ56" s="1346"/>
      <c r="EK56" s="1346"/>
      <c r="EL56" s="1346">
        <v>1</v>
      </c>
      <c r="EM56" s="1393"/>
      <c r="EN56" s="1391"/>
      <c r="EO56" s="1389"/>
      <c r="EP56" s="1346"/>
      <c r="EQ56" s="1346"/>
      <c r="ER56" s="1346">
        <v>1</v>
      </c>
      <c r="ES56" s="1504"/>
      <c r="ET56" s="1346"/>
      <c r="EU56" s="1397">
        <v>1</v>
      </c>
      <c r="EV56" s="1346"/>
      <c r="EW56" s="1504"/>
      <c r="EX56" s="1392"/>
      <c r="EY56" s="1346"/>
      <c r="EZ56" s="1346"/>
      <c r="FA56" s="1346"/>
      <c r="FB56" s="1346"/>
      <c r="FC56" s="1346"/>
      <c r="FD56" s="1346"/>
      <c r="FE56" s="1393"/>
      <c r="FF56" s="1679">
        <v>1</v>
      </c>
      <c r="FG56" s="1391">
        <v>1</v>
      </c>
      <c r="FH56" s="1346">
        <v>1</v>
      </c>
      <c r="FI56" s="1346">
        <v>1</v>
      </c>
      <c r="FJ56" s="1346">
        <v>1</v>
      </c>
      <c r="FK56" s="1346">
        <v>1</v>
      </c>
      <c r="FL56" s="1346">
        <v>1</v>
      </c>
      <c r="FM56" s="1346">
        <v>1</v>
      </c>
      <c r="FN56" s="218">
        <f t="shared" si="12"/>
        <v>6</v>
      </c>
      <c r="FO56" s="396">
        <f t="shared" si="13"/>
        <v>13</v>
      </c>
      <c r="FP56" s="396">
        <f t="shared" si="14"/>
        <v>2</v>
      </c>
      <c r="FQ56" s="396">
        <f t="shared" si="15"/>
        <v>2</v>
      </c>
      <c r="FR56" s="396"/>
      <c r="FS56" s="396">
        <f t="shared" si="16"/>
        <v>16</v>
      </c>
      <c r="FT56" s="1291">
        <f t="shared" si="17"/>
        <v>37</v>
      </c>
      <c r="FU56" s="1347" t="str">
        <f t="shared" si="18"/>
        <v/>
      </c>
      <c r="FV56" s="1347" t="str">
        <f t="shared" si="19"/>
        <v/>
      </c>
      <c r="FW56" s="1347" t="str">
        <f t="shared" si="20"/>
        <v/>
      </c>
      <c r="FX56" s="1347" t="str">
        <f t="shared" si="21"/>
        <v/>
      </c>
      <c r="FY56" s="1347" t="str">
        <f t="shared" si="22"/>
        <v/>
      </c>
      <c r="FZ56" s="1347">
        <f t="shared" si="23"/>
        <v>1</v>
      </c>
      <c r="GA56" s="1347" t="str">
        <f t="shared" si="24"/>
        <v/>
      </c>
      <c r="GB56" s="1347" t="str">
        <f t="shared" si="25"/>
        <v/>
      </c>
      <c r="GC56" s="1347" t="str">
        <f t="shared" si="26"/>
        <v/>
      </c>
      <c r="GD56" s="1347" t="str">
        <f t="shared" si="27"/>
        <v/>
      </c>
      <c r="GE56" s="1347" t="str">
        <f t="shared" si="28"/>
        <v/>
      </c>
    </row>
    <row r="57" spans="1:187" ht="16.5" thickBot="1" x14ac:dyDescent="0.3">
      <c r="A57" s="1645">
        <v>47</v>
      </c>
      <c r="B57" s="10" t="s">
        <v>2132</v>
      </c>
      <c r="C57" s="1152" t="s">
        <v>1835</v>
      </c>
      <c r="D57" s="1400"/>
      <c r="E57" s="1391"/>
      <c r="F57" s="1346"/>
      <c r="G57" s="1346"/>
      <c r="H57" s="1346"/>
      <c r="I57" s="1346"/>
      <c r="J57" s="1346"/>
      <c r="K57" s="1346"/>
      <c r="L57" s="1346"/>
      <c r="M57" s="1346">
        <v>1</v>
      </c>
      <c r="N57" s="1346">
        <v>1</v>
      </c>
      <c r="O57" s="1346">
        <v>1</v>
      </c>
      <c r="P57" s="1346">
        <v>1</v>
      </c>
      <c r="Q57" s="1346">
        <v>1</v>
      </c>
      <c r="R57" s="1346">
        <v>1</v>
      </c>
      <c r="S57" s="1346">
        <v>1</v>
      </c>
      <c r="T57" s="1346">
        <v>1</v>
      </c>
      <c r="U57" s="1346"/>
      <c r="V57" s="1346"/>
      <c r="W57" s="1346"/>
      <c r="X57" s="1393"/>
      <c r="Y57" s="1346"/>
      <c r="Z57" s="1346"/>
      <c r="AA57" s="1346"/>
      <c r="AB57" s="1346"/>
      <c r="AC57" s="1390">
        <v>1</v>
      </c>
      <c r="AD57" s="1400"/>
      <c r="AE57" s="1346"/>
      <c r="AF57" s="1346"/>
      <c r="AG57" s="1346"/>
      <c r="AH57" s="1346"/>
      <c r="AI57" s="1346"/>
      <c r="AJ57" s="1392"/>
      <c r="AK57" s="1392"/>
      <c r="AL57" s="1392"/>
      <c r="AM57" s="1392"/>
      <c r="AN57" s="1391"/>
      <c r="AO57" s="1346"/>
      <c r="AP57" s="1346"/>
      <c r="AQ57" s="1346"/>
      <c r="AR57" s="1346"/>
      <c r="AS57" s="1346"/>
      <c r="AT57" s="1346"/>
      <c r="AU57" s="1392"/>
      <c r="AV57" s="1392"/>
      <c r="AW57" s="1504"/>
      <c r="AX57" s="1392"/>
      <c r="AY57" s="1392"/>
      <c r="AZ57" s="1393"/>
      <c r="BA57" s="1346"/>
      <c r="BB57" s="1389"/>
      <c r="BC57" s="1346"/>
      <c r="BD57" s="1346"/>
      <c r="BE57" s="1346"/>
      <c r="BF57" s="1346"/>
      <c r="BG57" s="1504"/>
      <c r="BH57" s="1346"/>
      <c r="BI57" s="1393"/>
      <c r="BJ57" s="1346"/>
      <c r="BK57" s="1346"/>
      <c r="BL57" s="1346"/>
      <c r="BM57" s="1346"/>
      <c r="BN57" s="1346"/>
      <c r="BO57" s="1346"/>
      <c r="BP57" s="1346"/>
      <c r="BQ57" s="1346"/>
      <c r="BR57" s="1346"/>
      <c r="BS57" s="1346"/>
      <c r="BT57" s="1346"/>
      <c r="BU57" s="1346"/>
      <c r="BV57" s="1504"/>
      <c r="BW57" s="1389"/>
      <c r="BX57" s="1346"/>
      <c r="BY57" s="1346"/>
      <c r="BZ57" s="1346"/>
      <c r="CA57" s="1346"/>
      <c r="CB57" s="1346"/>
      <c r="CC57" s="1346"/>
      <c r="CD57" s="1346"/>
      <c r="CE57" s="1346"/>
      <c r="CF57" s="1346"/>
      <c r="CG57" s="1391"/>
      <c r="CH57" s="1346"/>
      <c r="CI57" s="1346"/>
      <c r="CJ57" s="1346"/>
      <c r="CK57" s="1346"/>
      <c r="CL57" s="1346"/>
      <c r="CM57" s="1346"/>
      <c r="CN57" s="1346"/>
      <c r="CO57" s="1346"/>
      <c r="CP57" s="1346"/>
      <c r="CQ57" s="1346"/>
      <c r="CR57" s="1346"/>
      <c r="CS57" s="1391"/>
      <c r="CT57" s="1346"/>
      <c r="CU57" s="1346"/>
      <c r="CV57" s="1392"/>
      <c r="CW57" s="1346"/>
      <c r="CX57" s="1346"/>
      <c r="CY57" s="1346"/>
      <c r="CZ57" s="1504"/>
      <c r="DA57" s="1346"/>
      <c r="DB57" s="1346"/>
      <c r="DC57" s="1346"/>
      <c r="DD57" s="1346"/>
      <c r="DE57" s="1346"/>
      <c r="DF57" s="1393"/>
      <c r="DG57" s="1391"/>
      <c r="DH57" s="1346"/>
      <c r="DI57" s="1346"/>
      <c r="DJ57" s="1346"/>
      <c r="DK57" s="1346"/>
      <c r="DL57" s="1346"/>
      <c r="DM57" s="1346"/>
      <c r="DN57" s="1346"/>
      <c r="DO57" s="1392"/>
      <c r="DP57" s="1346"/>
      <c r="DQ57" s="1392"/>
      <c r="DR57" s="1392"/>
      <c r="DS57" s="1392"/>
      <c r="DT57" s="1392"/>
      <c r="DU57" s="1392"/>
      <c r="DV57" s="1392"/>
      <c r="DW57" s="1392"/>
      <c r="DX57" s="1392"/>
      <c r="DY57" s="1392"/>
      <c r="DZ57" s="1393"/>
      <c r="EA57" s="1391"/>
      <c r="EB57" s="1392"/>
      <c r="EC57" s="1346"/>
      <c r="ED57" s="1346"/>
      <c r="EE57" s="1346"/>
      <c r="EF57" s="1346"/>
      <c r="EG57" s="1346"/>
      <c r="EH57" s="1346"/>
      <c r="EI57" s="1346"/>
      <c r="EJ57" s="1346"/>
      <c r="EK57" s="1346"/>
      <c r="EL57" s="1346"/>
      <c r="EM57" s="1346"/>
      <c r="EN57" s="1391"/>
      <c r="EO57" s="1389"/>
      <c r="EP57" s="1346"/>
      <c r="EQ57" s="1346"/>
      <c r="ER57" s="1346"/>
      <c r="ES57" s="1504"/>
      <c r="ET57" s="1346"/>
      <c r="EU57" s="1392"/>
      <c r="EV57" s="1346"/>
      <c r="EW57" s="1504"/>
      <c r="EX57" s="1392"/>
      <c r="EY57" s="1392"/>
      <c r="EZ57" s="1346"/>
      <c r="FA57" s="1346"/>
      <c r="FB57" s="1346"/>
      <c r="FC57" s="1346"/>
      <c r="FD57" s="1346"/>
      <c r="FE57" s="1393"/>
      <c r="FF57" s="1679"/>
      <c r="FG57" s="1391"/>
      <c r="FH57" s="1346"/>
      <c r="FI57" s="1346"/>
      <c r="FJ57" s="1346"/>
      <c r="FK57" s="1346"/>
      <c r="FL57" s="1346"/>
      <c r="FM57" s="1346"/>
      <c r="FN57" s="218">
        <f t="shared" si="12"/>
        <v>0</v>
      </c>
      <c r="FO57" s="396">
        <f t="shared" si="13"/>
        <v>0</v>
      </c>
      <c r="FP57" s="396">
        <f t="shared" si="14"/>
        <v>1</v>
      </c>
      <c r="FQ57" s="396">
        <f t="shared" si="15"/>
        <v>0</v>
      </c>
      <c r="FR57" s="396"/>
      <c r="FS57" s="396">
        <f t="shared" si="16"/>
        <v>8</v>
      </c>
      <c r="FT57" s="1291">
        <f t="shared" si="17"/>
        <v>9</v>
      </c>
      <c r="FU57" s="1347" t="str">
        <f t="shared" si="18"/>
        <v/>
      </c>
      <c r="FV57" s="1347" t="str">
        <f t="shared" si="19"/>
        <v/>
      </c>
      <c r="FW57" s="1347">
        <f t="shared" si="20"/>
        <v>1</v>
      </c>
      <c r="FX57" s="1347" t="str">
        <f t="shared" si="21"/>
        <v/>
      </c>
      <c r="FY57" s="1347" t="str">
        <f t="shared" si="22"/>
        <v/>
      </c>
      <c r="FZ57" s="1347" t="str">
        <f t="shared" si="23"/>
        <v/>
      </c>
      <c r="GA57" s="1347" t="str">
        <f t="shared" si="24"/>
        <v/>
      </c>
      <c r="GB57" s="1347" t="str">
        <f t="shared" si="25"/>
        <v/>
      </c>
      <c r="GC57" s="1347" t="str">
        <f t="shared" si="26"/>
        <v/>
      </c>
      <c r="GD57" s="1347" t="str">
        <f t="shared" si="27"/>
        <v/>
      </c>
      <c r="GE57" s="1347" t="str">
        <f t="shared" si="28"/>
        <v/>
      </c>
    </row>
    <row r="58" spans="1:187" ht="16.5" thickBot="1" x14ac:dyDescent="0.3">
      <c r="A58" s="1645">
        <v>48</v>
      </c>
      <c r="B58" s="10" t="s">
        <v>2133</v>
      </c>
      <c r="C58" s="1152" t="s">
        <v>516</v>
      </c>
      <c r="D58" s="1400"/>
      <c r="E58" s="1391"/>
      <c r="F58" s="1346"/>
      <c r="G58" s="1346">
        <v>1</v>
      </c>
      <c r="H58" s="1346"/>
      <c r="I58" s="1346"/>
      <c r="J58" s="1346"/>
      <c r="K58" s="1346"/>
      <c r="L58" s="1346"/>
      <c r="M58" s="1346"/>
      <c r="N58" s="1346"/>
      <c r="O58" s="1346"/>
      <c r="P58" s="1346"/>
      <c r="Q58" s="1346"/>
      <c r="R58" s="1346"/>
      <c r="S58" s="1346"/>
      <c r="T58" s="1346"/>
      <c r="U58" s="1346"/>
      <c r="V58" s="1346"/>
      <c r="W58" s="1346"/>
      <c r="X58" s="1503">
        <v>1</v>
      </c>
      <c r="Y58" s="1346"/>
      <c r="Z58" s="1346"/>
      <c r="AA58" s="1346"/>
      <c r="AB58" s="1346"/>
      <c r="AC58" s="1346"/>
      <c r="AD58" s="1400">
        <v>1</v>
      </c>
      <c r="AE58" s="1346"/>
      <c r="AF58" s="1346"/>
      <c r="AG58" s="1346"/>
      <c r="AH58" s="1390">
        <v>1</v>
      </c>
      <c r="AI58" s="1346"/>
      <c r="AJ58" s="1346"/>
      <c r="AK58" s="1346">
        <v>1</v>
      </c>
      <c r="AL58" s="1346"/>
      <c r="AM58" s="1346"/>
      <c r="AN58" s="1391"/>
      <c r="AO58" s="1346"/>
      <c r="AP58" s="1346"/>
      <c r="AQ58" s="1390">
        <v>1</v>
      </c>
      <c r="AR58" s="1346"/>
      <c r="AS58" s="1346"/>
      <c r="AT58" s="1346"/>
      <c r="AU58" s="1392"/>
      <c r="AV58" s="1392"/>
      <c r="AW58" s="1504"/>
      <c r="AX58" s="1392"/>
      <c r="AY58" s="1392"/>
      <c r="AZ58" s="1393"/>
      <c r="BA58" s="1346"/>
      <c r="BB58" s="1389"/>
      <c r="BC58" s="1346"/>
      <c r="BD58" s="1346"/>
      <c r="BE58" s="1346"/>
      <c r="BF58" s="1346"/>
      <c r="BG58" s="1504">
        <v>1</v>
      </c>
      <c r="BH58" s="1346"/>
      <c r="BI58" s="1393"/>
      <c r="BJ58" s="1346"/>
      <c r="BK58" s="1346"/>
      <c r="BL58" s="1346"/>
      <c r="BM58" s="1390">
        <v>1</v>
      </c>
      <c r="BN58" s="1346"/>
      <c r="BO58" s="1346"/>
      <c r="BP58" s="1346"/>
      <c r="BQ58" s="1346"/>
      <c r="BR58" s="1346"/>
      <c r="BS58" s="1346"/>
      <c r="BT58" s="1346"/>
      <c r="BU58" s="1390">
        <v>1</v>
      </c>
      <c r="BV58" s="1504">
        <v>1</v>
      </c>
      <c r="BW58" s="1389"/>
      <c r="BX58" s="1346"/>
      <c r="BY58" s="1346"/>
      <c r="BZ58" s="1346"/>
      <c r="CA58" s="1346"/>
      <c r="CB58" s="1346"/>
      <c r="CC58" s="1346"/>
      <c r="CD58" s="1346"/>
      <c r="CE58" s="1346"/>
      <c r="CF58" s="1346"/>
      <c r="CG58" s="1390">
        <v>1</v>
      </c>
      <c r="CH58" s="1346"/>
      <c r="CI58" s="1346"/>
      <c r="CJ58" s="1346">
        <v>1</v>
      </c>
      <c r="CK58" s="1346"/>
      <c r="CL58" s="1346"/>
      <c r="CM58" s="1390">
        <v>1</v>
      </c>
      <c r="CN58" s="1346"/>
      <c r="CO58" s="1346"/>
      <c r="CP58" s="1390">
        <v>1</v>
      </c>
      <c r="CQ58" s="1346"/>
      <c r="CR58" s="1346"/>
      <c r="CS58" s="1391">
        <v>1</v>
      </c>
      <c r="CT58" s="1346"/>
      <c r="CU58" s="1346"/>
      <c r="CV58" s="1422">
        <v>1</v>
      </c>
      <c r="CW58" s="1346"/>
      <c r="CX58" s="1346"/>
      <c r="CY58" s="1346"/>
      <c r="CZ58" s="1504"/>
      <c r="DA58" s="1346"/>
      <c r="DB58" s="1346"/>
      <c r="DC58" s="1346"/>
      <c r="DD58" s="1346"/>
      <c r="DE58" s="1346"/>
      <c r="DF58" s="1393"/>
      <c r="DG58" s="1391"/>
      <c r="DH58" s="1346"/>
      <c r="DI58" s="1346"/>
      <c r="DJ58" s="1346"/>
      <c r="DK58" s="1346"/>
      <c r="DL58" s="1346"/>
      <c r="DM58" s="1346">
        <v>1</v>
      </c>
      <c r="DN58" s="1346"/>
      <c r="DO58" s="1346"/>
      <c r="DP58" s="1346"/>
      <c r="DQ58" s="1392"/>
      <c r="DR58" s="1392"/>
      <c r="DS58" s="1392"/>
      <c r="DT58" s="1392"/>
      <c r="DU58" s="1392"/>
      <c r="DV58" s="1392"/>
      <c r="DW58" s="1392"/>
      <c r="DX58" s="1392"/>
      <c r="DY58" s="1422">
        <v>1</v>
      </c>
      <c r="DZ58" s="1393"/>
      <c r="EA58" s="1391"/>
      <c r="EB58" s="1346"/>
      <c r="EC58" s="1346"/>
      <c r="ED58" s="1346"/>
      <c r="EE58" s="1346"/>
      <c r="EF58" s="1346"/>
      <c r="EG58" s="1346"/>
      <c r="EH58" s="1390">
        <v>1</v>
      </c>
      <c r="EI58" s="1346"/>
      <c r="EJ58" s="1346"/>
      <c r="EK58" s="1390">
        <v>1</v>
      </c>
      <c r="EL58" s="1346"/>
      <c r="EM58" s="1346"/>
      <c r="EN58" s="1391"/>
      <c r="EO58" s="1389"/>
      <c r="EP58" s="1346"/>
      <c r="EQ58" s="1390">
        <v>1</v>
      </c>
      <c r="ER58" s="1346"/>
      <c r="ES58" s="1504">
        <v>1</v>
      </c>
      <c r="ET58" s="1346"/>
      <c r="EU58" s="1392"/>
      <c r="EV58" s="1346"/>
      <c r="EW58" s="1504"/>
      <c r="EX58" s="1392"/>
      <c r="EY58" s="1392"/>
      <c r="EZ58" s="1346"/>
      <c r="FA58" s="1346"/>
      <c r="FB58" s="1346"/>
      <c r="FC58" s="1346"/>
      <c r="FD58" s="1346"/>
      <c r="FE58" s="1393"/>
      <c r="FF58" s="1679"/>
      <c r="FG58" s="1391"/>
      <c r="FH58" s="1346"/>
      <c r="FI58" s="1346"/>
      <c r="FJ58" s="1346"/>
      <c r="FK58" s="1346"/>
      <c r="FL58" s="1346"/>
      <c r="FM58" s="1346"/>
      <c r="FN58" s="218">
        <f t="shared" si="12"/>
        <v>18</v>
      </c>
      <c r="FO58" s="396">
        <f t="shared" si="13"/>
        <v>0</v>
      </c>
      <c r="FP58" s="396">
        <f t="shared" si="14"/>
        <v>0</v>
      </c>
      <c r="FQ58" s="396">
        <f t="shared" si="15"/>
        <v>4</v>
      </c>
      <c r="FR58" s="396"/>
      <c r="FS58" s="396">
        <f t="shared" si="16"/>
        <v>0</v>
      </c>
      <c r="FT58" s="1291">
        <f t="shared" si="17"/>
        <v>18</v>
      </c>
      <c r="FU58" s="1347" t="str">
        <f t="shared" si="18"/>
        <v/>
      </c>
      <c r="FV58" s="1347" t="str">
        <f t="shared" si="19"/>
        <v/>
      </c>
      <c r="FW58" s="1347" t="str">
        <f t="shared" si="20"/>
        <v/>
      </c>
      <c r="FX58" s="1347">
        <f t="shared" si="21"/>
        <v>1</v>
      </c>
      <c r="FY58" s="1347" t="str">
        <f t="shared" si="22"/>
        <v/>
      </c>
      <c r="FZ58" s="1347" t="str">
        <f t="shared" si="23"/>
        <v/>
      </c>
      <c r="GA58" s="1347" t="str">
        <f t="shared" si="24"/>
        <v/>
      </c>
      <c r="GB58" s="1347" t="str">
        <f t="shared" si="25"/>
        <v/>
      </c>
      <c r="GC58" s="1347" t="str">
        <f t="shared" si="26"/>
        <v/>
      </c>
      <c r="GD58" s="1347" t="str">
        <f t="shared" si="27"/>
        <v/>
      </c>
      <c r="GE58" s="1347" t="str">
        <f t="shared" si="28"/>
        <v/>
      </c>
    </row>
    <row r="59" spans="1:187" ht="16.5" thickBot="1" x14ac:dyDescent="0.3">
      <c r="A59" s="1645">
        <v>49</v>
      </c>
      <c r="B59" s="10" t="s">
        <v>2134</v>
      </c>
      <c r="C59" s="1152" t="s">
        <v>1927</v>
      </c>
      <c r="D59" s="1400"/>
      <c r="E59" s="1391"/>
      <c r="F59" s="1346"/>
      <c r="G59" s="1346">
        <v>1</v>
      </c>
      <c r="H59" s="1346"/>
      <c r="I59" s="1346"/>
      <c r="J59" s="1346"/>
      <c r="K59" s="1346"/>
      <c r="L59" s="1346"/>
      <c r="M59" s="1346"/>
      <c r="N59" s="1346"/>
      <c r="O59" s="1346"/>
      <c r="P59" s="1346"/>
      <c r="Q59" s="1346"/>
      <c r="R59" s="1346"/>
      <c r="S59" s="1346"/>
      <c r="T59" s="1346"/>
      <c r="U59" s="1346"/>
      <c r="V59" s="1346"/>
      <c r="W59" s="1346"/>
      <c r="X59" s="1393"/>
      <c r="Y59" s="1346"/>
      <c r="Z59" s="1399"/>
      <c r="AA59" s="1390">
        <v>1</v>
      </c>
      <c r="AB59" s="1346"/>
      <c r="AC59" s="1399"/>
      <c r="AD59" s="1400">
        <v>1</v>
      </c>
      <c r="AE59" s="1346">
        <v>1</v>
      </c>
      <c r="AF59" s="1346"/>
      <c r="AG59" s="1346"/>
      <c r="AH59" s="1346">
        <v>1</v>
      </c>
      <c r="AI59" s="1346"/>
      <c r="AJ59" s="1392"/>
      <c r="AK59" s="1392"/>
      <c r="AL59" s="1392"/>
      <c r="AM59" s="1392"/>
      <c r="AN59" s="1391"/>
      <c r="AO59" s="1346"/>
      <c r="AP59" s="1346"/>
      <c r="AQ59" s="1346"/>
      <c r="AR59" s="1346"/>
      <c r="AS59" s="1346"/>
      <c r="AT59" s="1346"/>
      <c r="AU59" s="1392"/>
      <c r="AV59" s="1392"/>
      <c r="AW59" s="1504"/>
      <c r="AX59" s="1346"/>
      <c r="AY59" s="1346"/>
      <c r="AZ59" s="1393"/>
      <c r="BA59" s="1346"/>
      <c r="BB59" s="1389"/>
      <c r="BC59" s="1346"/>
      <c r="BD59" s="1346"/>
      <c r="BE59" s="1346"/>
      <c r="BF59" s="1346"/>
      <c r="BG59" s="1504">
        <v>1</v>
      </c>
      <c r="BH59" s="1346"/>
      <c r="BI59" s="1393"/>
      <c r="BJ59" s="1346">
        <v>1</v>
      </c>
      <c r="BK59" s="1346"/>
      <c r="BL59" s="1390">
        <v>1</v>
      </c>
      <c r="BM59" s="1346"/>
      <c r="BN59" s="1346"/>
      <c r="BO59" s="1346"/>
      <c r="BP59" s="1346"/>
      <c r="BQ59" s="1346"/>
      <c r="BR59" s="1346"/>
      <c r="BS59" s="1346"/>
      <c r="BT59" s="1346"/>
      <c r="BU59" s="1346"/>
      <c r="BV59" s="1504">
        <v>1</v>
      </c>
      <c r="BW59" s="1389"/>
      <c r="BX59" s="1346"/>
      <c r="BY59" s="1346"/>
      <c r="BZ59" s="1346"/>
      <c r="CA59" s="1346"/>
      <c r="CB59" s="1346"/>
      <c r="CC59" s="1346"/>
      <c r="CD59" s="1346"/>
      <c r="CE59" s="1346"/>
      <c r="CF59" s="1346"/>
      <c r="CG59" s="1391"/>
      <c r="CH59" s="1346"/>
      <c r="CI59" s="1390">
        <v>1</v>
      </c>
      <c r="CJ59" s="1346">
        <v>1</v>
      </c>
      <c r="CK59" s="1346"/>
      <c r="CL59" s="1390">
        <v>1</v>
      </c>
      <c r="CM59" s="1346"/>
      <c r="CN59" s="1346"/>
      <c r="CO59" s="1390">
        <v>1</v>
      </c>
      <c r="CP59" s="1346"/>
      <c r="CQ59" s="1346"/>
      <c r="CR59" s="1346">
        <v>1</v>
      </c>
      <c r="CS59" s="1391"/>
      <c r="CT59" s="1346"/>
      <c r="CU59" s="1346"/>
      <c r="CV59" s="1392"/>
      <c r="CW59" s="1346"/>
      <c r="CX59" s="1346"/>
      <c r="CY59" s="1346"/>
      <c r="CZ59" s="1504">
        <v>1</v>
      </c>
      <c r="DA59" s="1346"/>
      <c r="DB59" s="1346"/>
      <c r="DC59" s="1346"/>
      <c r="DD59" s="1346"/>
      <c r="DE59" s="1390">
        <v>1</v>
      </c>
      <c r="DF59" s="1503">
        <v>1</v>
      </c>
      <c r="DG59" s="1391"/>
      <c r="DH59" s="1390">
        <v>1</v>
      </c>
      <c r="DI59" s="1346">
        <v>1</v>
      </c>
      <c r="DJ59" s="1346">
        <v>1</v>
      </c>
      <c r="DK59" s="1346">
        <v>1</v>
      </c>
      <c r="DL59" s="1346">
        <v>1</v>
      </c>
      <c r="DM59" s="1346"/>
      <c r="DN59" s="1346"/>
      <c r="DO59" s="1346">
        <v>1</v>
      </c>
      <c r="DP59" s="1346"/>
      <c r="DQ59" s="1392"/>
      <c r="DR59" s="1346"/>
      <c r="DS59" s="1392"/>
      <c r="DT59" s="1392"/>
      <c r="DU59" s="1392"/>
      <c r="DV59" s="1392"/>
      <c r="DW59" s="1392"/>
      <c r="DX59" s="1392"/>
      <c r="DY59" s="1392">
        <v>1</v>
      </c>
      <c r="DZ59" s="1393"/>
      <c r="EA59" s="1391">
        <v>1</v>
      </c>
      <c r="EB59" s="1346"/>
      <c r="EC59" s="1346"/>
      <c r="ED59" s="1346"/>
      <c r="EE59" s="1346"/>
      <c r="EF59" s="1346"/>
      <c r="EG59" s="1390">
        <v>1</v>
      </c>
      <c r="EH59" s="1346"/>
      <c r="EI59" s="1346"/>
      <c r="EJ59" s="1390">
        <v>1</v>
      </c>
      <c r="EK59" s="1346"/>
      <c r="EL59" s="1346"/>
      <c r="EM59" s="1346"/>
      <c r="EN59" s="1391"/>
      <c r="EO59" s="1389"/>
      <c r="EP59" s="1346"/>
      <c r="EQ59" s="1346"/>
      <c r="ER59" s="1346"/>
      <c r="ES59" s="1504"/>
      <c r="ET59" s="1346"/>
      <c r="EU59" s="1392"/>
      <c r="EV59" s="1346"/>
      <c r="EW59" s="1504"/>
      <c r="EX59" s="1392"/>
      <c r="EY59" s="1392"/>
      <c r="EZ59" s="1346"/>
      <c r="FA59" s="1346"/>
      <c r="FB59" s="1346"/>
      <c r="FC59" s="1346"/>
      <c r="FD59" s="1346"/>
      <c r="FE59" s="1393"/>
      <c r="FF59" s="1679"/>
      <c r="FG59" s="1391"/>
      <c r="FH59" s="1346"/>
      <c r="FI59" s="1346"/>
      <c r="FJ59" s="1346"/>
      <c r="FK59" s="1346"/>
      <c r="FL59" s="1346"/>
      <c r="FM59" s="1346"/>
      <c r="FN59" s="218">
        <f t="shared" si="12"/>
        <v>8</v>
      </c>
      <c r="FO59" s="396">
        <f t="shared" si="13"/>
        <v>0</v>
      </c>
      <c r="FP59" s="396">
        <f t="shared" si="14"/>
        <v>11</v>
      </c>
      <c r="FQ59" s="396">
        <f t="shared" si="15"/>
        <v>4</v>
      </c>
      <c r="FR59" s="396"/>
      <c r="FS59" s="396">
        <f t="shared" si="16"/>
        <v>4</v>
      </c>
      <c r="FT59" s="1291">
        <f t="shared" si="17"/>
        <v>23</v>
      </c>
      <c r="FU59" s="1347" t="str">
        <f t="shared" si="18"/>
        <v/>
      </c>
      <c r="FV59" s="1347" t="str">
        <f t="shared" si="19"/>
        <v/>
      </c>
      <c r="FW59" s="1347" t="str">
        <f t="shared" si="20"/>
        <v/>
      </c>
      <c r="FX59" s="1347" t="str">
        <f t="shared" si="21"/>
        <v/>
      </c>
      <c r="FY59" s="1347">
        <f t="shared" si="22"/>
        <v>1</v>
      </c>
      <c r="FZ59" s="1347" t="str">
        <f t="shared" si="23"/>
        <v/>
      </c>
      <c r="GA59" s="1347" t="str">
        <f t="shared" si="24"/>
        <v/>
      </c>
      <c r="GB59" s="1347" t="str">
        <f t="shared" si="25"/>
        <v/>
      </c>
      <c r="GC59" s="1347" t="str">
        <f t="shared" si="26"/>
        <v/>
      </c>
      <c r="GD59" s="1347" t="str">
        <f t="shared" si="27"/>
        <v/>
      </c>
      <c r="GE59" s="1347" t="str">
        <f t="shared" si="28"/>
        <v/>
      </c>
    </row>
    <row r="60" spans="1:187" ht="16.5" thickBot="1" x14ac:dyDescent="0.3">
      <c r="A60" s="1645">
        <v>50</v>
      </c>
      <c r="B60" s="10" t="s">
        <v>2135</v>
      </c>
      <c r="C60" s="1152" t="s">
        <v>1940</v>
      </c>
      <c r="D60" s="1400"/>
      <c r="E60" s="1391"/>
      <c r="F60" s="1346"/>
      <c r="G60" s="1346"/>
      <c r="H60" s="1346"/>
      <c r="I60" s="1346"/>
      <c r="J60" s="1346"/>
      <c r="K60" s="1346"/>
      <c r="L60" s="1346"/>
      <c r="M60" s="1346"/>
      <c r="N60" s="1346"/>
      <c r="O60" s="1346"/>
      <c r="P60" s="1346"/>
      <c r="Q60" s="1346"/>
      <c r="R60" s="1346"/>
      <c r="S60" s="1346"/>
      <c r="T60" s="1346"/>
      <c r="U60" s="1346"/>
      <c r="V60" s="1346"/>
      <c r="W60" s="1346"/>
      <c r="X60" s="1393"/>
      <c r="Y60" s="1346"/>
      <c r="Z60" s="1399"/>
      <c r="AA60" s="1399">
        <v>1</v>
      </c>
      <c r="AB60" s="1346"/>
      <c r="AC60" s="1399">
        <v>1</v>
      </c>
      <c r="AD60" s="1400">
        <v>1</v>
      </c>
      <c r="AE60" s="1346">
        <v>1</v>
      </c>
      <c r="AF60" s="1346"/>
      <c r="AG60" s="1346"/>
      <c r="AH60" s="1346">
        <v>1</v>
      </c>
      <c r="AI60" s="1346"/>
      <c r="AJ60" s="1392"/>
      <c r="AK60" s="1392"/>
      <c r="AL60" s="1392"/>
      <c r="AM60" s="1392"/>
      <c r="AN60" s="1391"/>
      <c r="AO60" s="1346"/>
      <c r="AP60" s="1346"/>
      <c r="AQ60" s="1346"/>
      <c r="AR60" s="1346"/>
      <c r="AS60" s="1346"/>
      <c r="AT60" s="1346"/>
      <c r="AU60" s="1392"/>
      <c r="AV60" s="1392"/>
      <c r="AW60" s="1504"/>
      <c r="AX60" s="1392"/>
      <c r="AY60" s="1392"/>
      <c r="AZ60" s="1393"/>
      <c r="BA60" s="1346"/>
      <c r="BB60" s="1389"/>
      <c r="BC60" s="1346"/>
      <c r="BD60" s="1346"/>
      <c r="BE60" s="1346"/>
      <c r="BF60" s="1346"/>
      <c r="BG60" s="1504">
        <v>1</v>
      </c>
      <c r="BH60" s="1346"/>
      <c r="BI60" s="1393"/>
      <c r="BJ60" s="1346">
        <v>1</v>
      </c>
      <c r="BK60" s="1346"/>
      <c r="BL60" s="1346">
        <v>1</v>
      </c>
      <c r="BM60" s="1346">
        <v>1</v>
      </c>
      <c r="BN60" s="1346"/>
      <c r="BO60" s="1346"/>
      <c r="BP60" s="1346"/>
      <c r="BQ60" s="1346"/>
      <c r="BR60" s="1346"/>
      <c r="BS60" s="1346"/>
      <c r="BT60" s="1346"/>
      <c r="BU60" s="1346"/>
      <c r="BV60" s="1504">
        <v>1</v>
      </c>
      <c r="BW60" s="1389"/>
      <c r="BX60" s="1346"/>
      <c r="BY60" s="1346"/>
      <c r="BZ60" s="1346"/>
      <c r="CA60" s="1346"/>
      <c r="CB60" s="1346"/>
      <c r="CC60" s="1346"/>
      <c r="CD60" s="1346"/>
      <c r="CE60" s="1346"/>
      <c r="CF60" s="1346"/>
      <c r="CG60" s="1391"/>
      <c r="CH60" s="1346"/>
      <c r="CI60" s="1346">
        <v>1</v>
      </c>
      <c r="CJ60" s="1346">
        <v>1</v>
      </c>
      <c r="CK60" s="1346"/>
      <c r="CL60" s="1346">
        <v>1</v>
      </c>
      <c r="CM60" s="1346">
        <v>1</v>
      </c>
      <c r="CN60" s="1346"/>
      <c r="CO60" s="1346">
        <v>1</v>
      </c>
      <c r="CP60" s="1346"/>
      <c r="CQ60" s="1346"/>
      <c r="CR60" s="1346">
        <v>1</v>
      </c>
      <c r="CS60" s="1391"/>
      <c r="CT60" s="1346"/>
      <c r="CU60" s="1346"/>
      <c r="CV60" s="1392">
        <v>1</v>
      </c>
      <c r="CW60" s="1346"/>
      <c r="CX60" s="1346"/>
      <c r="CY60" s="1346"/>
      <c r="CZ60" s="1504">
        <v>1</v>
      </c>
      <c r="DA60" s="1346"/>
      <c r="DB60" s="1346"/>
      <c r="DC60" s="1346"/>
      <c r="DD60" s="1346"/>
      <c r="DE60" s="1346">
        <v>1</v>
      </c>
      <c r="DF60" s="1393">
        <v>1</v>
      </c>
      <c r="DG60" s="1391"/>
      <c r="DH60" s="1346">
        <v>1</v>
      </c>
      <c r="DI60" s="1346">
        <v>1</v>
      </c>
      <c r="DJ60" s="1346">
        <v>1</v>
      </c>
      <c r="DK60" s="1346">
        <v>1</v>
      </c>
      <c r="DL60" s="1346">
        <v>1</v>
      </c>
      <c r="DM60" s="1346"/>
      <c r="DN60" s="1346"/>
      <c r="DO60" s="1346">
        <v>1</v>
      </c>
      <c r="DP60" s="1346"/>
      <c r="DQ60" s="1392"/>
      <c r="DR60" s="1392"/>
      <c r="DS60" s="1392"/>
      <c r="DT60" s="1392"/>
      <c r="DU60" s="1392"/>
      <c r="DV60" s="1392"/>
      <c r="DW60" s="1392"/>
      <c r="DX60" s="1392"/>
      <c r="DY60" s="1392">
        <v>1</v>
      </c>
      <c r="DZ60" s="1393">
        <v>1</v>
      </c>
      <c r="EA60" s="1391">
        <v>1</v>
      </c>
      <c r="EB60" s="1346"/>
      <c r="EC60" s="1346"/>
      <c r="ED60" s="1346"/>
      <c r="EE60" s="1346"/>
      <c r="EF60" s="1346"/>
      <c r="EG60" s="1346">
        <v>1</v>
      </c>
      <c r="EH60" s="1346"/>
      <c r="EI60" s="1346"/>
      <c r="EJ60" s="1346">
        <v>1</v>
      </c>
      <c r="EK60" s="1346"/>
      <c r="EL60" s="1346"/>
      <c r="EM60" s="1346"/>
      <c r="EN60" s="1391"/>
      <c r="EO60" s="1389"/>
      <c r="EP60" s="1346"/>
      <c r="EQ60" s="1346"/>
      <c r="ER60" s="1346"/>
      <c r="ES60" s="1504"/>
      <c r="ET60" s="1346"/>
      <c r="EU60" s="1392"/>
      <c r="EV60" s="1346"/>
      <c r="EW60" s="1504"/>
      <c r="EX60" s="1392"/>
      <c r="EY60" s="1392"/>
      <c r="EZ60" s="1346"/>
      <c r="FA60" s="1346"/>
      <c r="FB60" s="1346"/>
      <c r="FC60" s="1346"/>
      <c r="FD60" s="1346"/>
      <c r="FE60" s="1393"/>
      <c r="FF60" s="1679"/>
      <c r="FG60" s="1391"/>
      <c r="FH60" s="1346"/>
      <c r="FI60" s="1346"/>
      <c r="FJ60" s="1346"/>
      <c r="FK60" s="1346"/>
      <c r="FL60" s="1346"/>
      <c r="FM60" s="1346"/>
      <c r="FN60" s="218">
        <f t="shared" si="12"/>
        <v>10</v>
      </c>
      <c r="FO60" s="396">
        <f t="shared" si="13"/>
        <v>1</v>
      </c>
      <c r="FP60" s="396">
        <f t="shared" si="14"/>
        <v>12</v>
      </c>
      <c r="FQ60" s="396">
        <f t="shared" si="15"/>
        <v>4</v>
      </c>
      <c r="FR60" s="396"/>
      <c r="FS60" s="396">
        <f t="shared" si="16"/>
        <v>4</v>
      </c>
      <c r="FT60" s="1291">
        <f t="shared" si="17"/>
        <v>27</v>
      </c>
      <c r="FU60" s="1347" t="str">
        <f t="shared" si="18"/>
        <v/>
      </c>
      <c r="FV60" s="1347" t="str">
        <f t="shared" si="19"/>
        <v/>
      </c>
      <c r="FW60" s="1347" t="str">
        <f t="shared" si="20"/>
        <v/>
      </c>
      <c r="FX60" s="1347" t="str">
        <f t="shared" si="21"/>
        <v/>
      </c>
      <c r="FY60" s="1347">
        <f t="shared" si="22"/>
        <v>1</v>
      </c>
      <c r="FZ60" s="1347" t="str">
        <f t="shared" si="23"/>
        <v/>
      </c>
      <c r="GA60" s="1347" t="str">
        <f t="shared" si="24"/>
        <v/>
      </c>
      <c r="GB60" s="1347" t="str">
        <f t="shared" si="25"/>
        <v/>
      </c>
      <c r="GC60" s="1347" t="str">
        <f t="shared" si="26"/>
        <v/>
      </c>
      <c r="GD60" s="1347" t="str">
        <f t="shared" si="27"/>
        <v/>
      </c>
      <c r="GE60" s="1347" t="str">
        <f t="shared" si="28"/>
        <v/>
      </c>
    </row>
    <row r="61" spans="1:187" ht="16.5" thickBot="1" x14ac:dyDescent="0.3">
      <c r="A61" s="1645">
        <v>51</v>
      </c>
      <c r="B61" s="10" t="s">
        <v>2136</v>
      </c>
      <c r="C61" s="1152" t="s">
        <v>1369</v>
      </c>
      <c r="D61" s="1400"/>
      <c r="E61" s="1391"/>
      <c r="F61" s="1346"/>
      <c r="G61" s="1346">
        <v>1</v>
      </c>
      <c r="H61" s="1346"/>
      <c r="I61" s="1346"/>
      <c r="J61" s="1346"/>
      <c r="K61" s="1346"/>
      <c r="L61" s="1346"/>
      <c r="M61" s="1346"/>
      <c r="N61" s="1346"/>
      <c r="O61" s="1346"/>
      <c r="P61" s="1346"/>
      <c r="Q61" s="1346"/>
      <c r="R61" s="1346"/>
      <c r="S61" s="1346"/>
      <c r="T61" s="1346"/>
      <c r="U61" s="1346"/>
      <c r="V61" s="1346"/>
      <c r="W61" s="1346"/>
      <c r="X61" s="1393">
        <v>1</v>
      </c>
      <c r="Y61" s="1346"/>
      <c r="Z61" s="1399"/>
      <c r="AA61" s="1399"/>
      <c r="AB61" s="1346"/>
      <c r="AC61" s="1399"/>
      <c r="AD61" s="1400"/>
      <c r="AE61" s="1346">
        <v>1</v>
      </c>
      <c r="AF61" s="1346"/>
      <c r="AG61" s="1346"/>
      <c r="AH61" s="1346">
        <v>1</v>
      </c>
      <c r="AI61" s="1346"/>
      <c r="AJ61" s="1392"/>
      <c r="AK61" s="1392">
        <v>1</v>
      </c>
      <c r="AL61" s="1392"/>
      <c r="AM61" s="1393"/>
      <c r="AN61" s="1391">
        <v>1</v>
      </c>
      <c r="AO61" s="1346"/>
      <c r="AP61" s="1346"/>
      <c r="AQ61" s="1346"/>
      <c r="AR61" s="1346"/>
      <c r="AS61" s="1346"/>
      <c r="AT61" s="1346"/>
      <c r="AU61" s="1392"/>
      <c r="AV61" s="1392"/>
      <c r="AW61" s="1504"/>
      <c r="AX61" s="1392"/>
      <c r="AY61" s="1392"/>
      <c r="AZ61" s="1393"/>
      <c r="BA61" s="1346">
        <v>1</v>
      </c>
      <c r="BB61" s="1389"/>
      <c r="BC61" s="1346"/>
      <c r="BD61" s="1346"/>
      <c r="BE61" s="1346"/>
      <c r="BF61" s="1346"/>
      <c r="BG61" s="1504"/>
      <c r="BH61" s="1346"/>
      <c r="BI61" s="1393"/>
      <c r="BJ61" s="1346"/>
      <c r="BK61" s="1346"/>
      <c r="BL61" s="1346"/>
      <c r="BM61" s="1346"/>
      <c r="BN61" s="1346"/>
      <c r="BO61" s="1346"/>
      <c r="BP61" s="1346"/>
      <c r="BQ61" s="1346"/>
      <c r="BR61" s="1346"/>
      <c r="BS61" s="1346"/>
      <c r="BT61" s="1346"/>
      <c r="BU61" s="1346"/>
      <c r="BV61" s="1504"/>
      <c r="BW61" s="1389"/>
      <c r="BX61" s="1346"/>
      <c r="BY61" s="1346"/>
      <c r="BZ61" s="1346"/>
      <c r="CA61" s="1346"/>
      <c r="CB61" s="1346"/>
      <c r="CC61" s="1346"/>
      <c r="CD61" s="1346"/>
      <c r="CE61" s="1346"/>
      <c r="CF61" s="1346"/>
      <c r="CG61" s="1391"/>
      <c r="CH61" s="1346"/>
      <c r="CI61" s="1346"/>
      <c r="CJ61" s="1346"/>
      <c r="CK61" s="1346"/>
      <c r="CL61" s="1346"/>
      <c r="CM61" s="1346">
        <v>1</v>
      </c>
      <c r="CN61" s="1346"/>
      <c r="CO61" s="1346"/>
      <c r="CP61" s="1346"/>
      <c r="CQ61" s="1346"/>
      <c r="CR61" s="1346"/>
      <c r="CS61" s="1391">
        <v>1</v>
      </c>
      <c r="CT61" s="1346"/>
      <c r="CU61" s="1346"/>
      <c r="CV61" s="1392">
        <v>1</v>
      </c>
      <c r="CW61" s="1346"/>
      <c r="CX61" s="1346"/>
      <c r="CY61" s="1346"/>
      <c r="CZ61" s="1504">
        <v>1</v>
      </c>
      <c r="DA61" s="1346"/>
      <c r="DB61" s="1346"/>
      <c r="DC61" s="1346"/>
      <c r="DD61" s="1346"/>
      <c r="DE61" s="1346"/>
      <c r="DF61" s="1393">
        <v>1</v>
      </c>
      <c r="DG61" s="1391"/>
      <c r="DH61" s="1346"/>
      <c r="DI61" s="1346"/>
      <c r="DJ61" s="1346"/>
      <c r="DK61" s="1346"/>
      <c r="DL61" s="1346"/>
      <c r="DM61" s="1346">
        <v>1</v>
      </c>
      <c r="DN61" s="1346"/>
      <c r="DO61" s="1346"/>
      <c r="DP61" s="1346">
        <v>1</v>
      </c>
      <c r="DQ61" s="1392"/>
      <c r="DR61" s="1392"/>
      <c r="DS61" s="1392"/>
      <c r="DT61" s="1392"/>
      <c r="DU61" s="1392"/>
      <c r="DV61" s="1392"/>
      <c r="DW61" s="1392"/>
      <c r="DX61" s="1392"/>
      <c r="DY61" s="1392"/>
      <c r="DZ61" s="1393"/>
      <c r="EA61" s="1391"/>
      <c r="EB61" s="1346"/>
      <c r="EC61" s="1346"/>
      <c r="ED61" s="1346"/>
      <c r="EE61" s="1346">
        <v>1</v>
      </c>
      <c r="EF61" s="1346"/>
      <c r="EG61" s="1346"/>
      <c r="EH61" s="1346"/>
      <c r="EI61" s="1346"/>
      <c r="EJ61" s="1346"/>
      <c r="EK61" s="1346"/>
      <c r="EL61" s="1346"/>
      <c r="EM61" s="1346"/>
      <c r="EN61" s="1391"/>
      <c r="EO61" s="1389"/>
      <c r="EP61" s="1346"/>
      <c r="EQ61" s="1346"/>
      <c r="ER61" s="1346"/>
      <c r="ES61" s="1504">
        <v>1</v>
      </c>
      <c r="ET61" s="1346"/>
      <c r="EU61" s="1346"/>
      <c r="EV61" s="1346"/>
      <c r="EW61" s="1504"/>
      <c r="EX61" s="1392"/>
      <c r="EY61" s="1346"/>
      <c r="EZ61" s="1346"/>
      <c r="FA61" s="1346"/>
      <c r="FB61" s="1346"/>
      <c r="FC61" s="1346"/>
      <c r="FD61" s="1346"/>
      <c r="FE61" s="1393"/>
      <c r="FF61" s="1679"/>
      <c r="FG61" s="1391"/>
      <c r="FH61" s="1346"/>
      <c r="FI61" s="1346"/>
      <c r="FJ61" s="1346"/>
      <c r="FK61" s="1346"/>
      <c r="FL61" s="1346"/>
      <c r="FM61" s="1346"/>
      <c r="FN61" s="218">
        <f t="shared" si="12"/>
        <v>14</v>
      </c>
      <c r="FO61" s="396">
        <f t="shared" si="13"/>
        <v>0</v>
      </c>
      <c r="FP61" s="396">
        <f t="shared" si="14"/>
        <v>0</v>
      </c>
      <c r="FQ61" s="396">
        <f t="shared" si="15"/>
        <v>2</v>
      </c>
      <c r="FR61" s="396"/>
      <c r="FS61" s="396">
        <f t="shared" si="16"/>
        <v>0</v>
      </c>
      <c r="FT61" s="1291">
        <f t="shared" si="17"/>
        <v>14</v>
      </c>
      <c r="FU61" s="1347" t="str">
        <f t="shared" si="18"/>
        <v/>
      </c>
      <c r="FV61" s="1347" t="str">
        <f t="shared" si="19"/>
        <v/>
      </c>
      <c r="FW61" s="1347" t="str">
        <f t="shared" si="20"/>
        <v/>
      </c>
      <c r="FX61" s="1347">
        <f t="shared" si="21"/>
        <v>1</v>
      </c>
      <c r="FY61" s="1347" t="str">
        <f t="shared" si="22"/>
        <v/>
      </c>
      <c r="FZ61" s="1347" t="str">
        <f t="shared" si="23"/>
        <v/>
      </c>
      <c r="GA61" s="1347" t="str">
        <f t="shared" si="24"/>
        <v/>
      </c>
      <c r="GB61" s="1347" t="str">
        <f t="shared" si="25"/>
        <v/>
      </c>
      <c r="GC61" s="1347" t="str">
        <f t="shared" si="26"/>
        <v/>
      </c>
      <c r="GD61" s="1347" t="str">
        <f t="shared" si="27"/>
        <v/>
      </c>
      <c r="GE61" s="1347" t="str">
        <f t="shared" si="28"/>
        <v/>
      </c>
    </row>
    <row r="62" spans="1:187" ht="16.5" thickBot="1" x14ac:dyDescent="0.3">
      <c r="A62" s="1645">
        <v>52</v>
      </c>
      <c r="B62" s="10" t="s">
        <v>2137</v>
      </c>
      <c r="C62" s="1152" t="s">
        <v>1941</v>
      </c>
      <c r="D62" s="1400"/>
      <c r="E62" s="1391"/>
      <c r="F62" s="1346"/>
      <c r="G62" s="1346"/>
      <c r="H62" s="1346"/>
      <c r="I62" s="1346"/>
      <c r="J62" s="1346"/>
      <c r="K62" s="1397">
        <v>1</v>
      </c>
      <c r="L62" s="1346"/>
      <c r="M62" s="1346"/>
      <c r="N62" s="1346"/>
      <c r="O62" s="1346"/>
      <c r="P62" s="1346"/>
      <c r="Q62" s="1346"/>
      <c r="R62" s="1346"/>
      <c r="S62" s="1346"/>
      <c r="T62" s="1346"/>
      <c r="U62" s="1346"/>
      <c r="V62" s="1346"/>
      <c r="W62" s="1346"/>
      <c r="X62" s="1393"/>
      <c r="Y62" s="1346"/>
      <c r="Z62" s="1399"/>
      <c r="AA62" s="1399"/>
      <c r="AB62" s="1346"/>
      <c r="AC62" s="1399"/>
      <c r="AD62" s="1400"/>
      <c r="AE62" s="1346"/>
      <c r="AF62" s="1346"/>
      <c r="AG62" s="1346"/>
      <c r="AH62" s="1346"/>
      <c r="AI62" s="1346"/>
      <c r="AJ62" s="1392"/>
      <c r="AK62" s="1392"/>
      <c r="AL62" s="1392"/>
      <c r="AM62" s="1392"/>
      <c r="AN62" s="1391"/>
      <c r="AO62" s="1346"/>
      <c r="AP62" s="1346"/>
      <c r="AQ62" s="1346"/>
      <c r="AR62" s="1397">
        <v>1</v>
      </c>
      <c r="AS62" s="1346"/>
      <c r="AT62" s="1346"/>
      <c r="AU62" s="1392"/>
      <c r="AV62" s="1392"/>
      <c r="AW62" s="1504"/>
      <c r="AX62" s="1392"/>
      <c r="AY62" s="1392">
        <v>1</v>
      </c>
      <c r="AZ62" s="1393"/>
      <c r="BA62" s="1346"/>
      <c r="BB62" s="1389"/>
      <c r="BC62" s="1346"/>
      <c r="BD62" s="1346"/>
      <c r="BE62" s="1346"/>
      <c r="BF62" s="1346"/>
      <c r="BG62" s="1504">
        <v>1</v>
      </c>
      <c r="BH62" s="1346"/>
      <c r="BI62" s="1393"/>
      <c r="BJ62" s="1346"/>
      <c r="BK62" s="1397">
        <v>1</v>
      </c>
      <c r="BL62" s="1346"/>
      <c r="BM62" s="1346"/>
      <c r="BN62" s="1346">
        <v>1</v>
      </c>
      <c r="BO62" s="1346">
        <v>1</v>
      </c>
      <c r="BP62" s="1346"/>
      <c r="BQ62" s="1346"/>
      <c r="BR62" s="1346"/>
      <c r="BS62" s="1346"/>
      <c r="BT62" s="1346"/>
      <c r="BU62" s="1346"/>
      <c r="BV62" s="1504"/>
      <c r="BW62" s="1389"/>
      <c r="BX62" s="1346"/>
      <c r="BY62" s="1346"/>
      <c r="BZ62" s="1346"/>
      <c r="CA62" s="1346"/>
      <c r="CB62" s="1346"/>
      <c r="CC62" s="1346"/>
      <c r="CD62" s="1346"/>
      <c r="CE62" s="1346"/>
      <c r="CF62" s="1346"/>
      <c r="CG62" s="1391"/>
      <c r="CH62" s="1346">
        <v>1</v>
      </c>
      <c r="CI62" s="1346"/>
      <c r="CJ62" s="1346"/>
      <c r="CK62" s="1346"/>
      <c r="CL62" s="1346"/>
      <c r="CM62" s="1346"/>
      <c r="CN62" s="1346"/>
      <c r="CO62" s="1346"/>
      <c r="CP62" s="1346"/>
      <c r="CQ62" s="1346"/>
      <c r="CR62" s="1346"/>
      <c r="CS62" s="1391"/>
      <c r="CT62" s="1346"/>
      <c r="CU62" s="1346"/>
      <c r="CV62" s="1392"/>
      <c r="CW62" s="1346"/>
      <c r="CX62" s="1346"/>
      <c r="CY62" s="1346"/>
      <c r="CZ62" s="1504"/>
      <c r="DA62" s="1346"/>
      <c r="DB62" s="1346"/>
      <c r="DC62" s="1346"/>
      <c r="DD62" s="1346"/>
      <c r="DE62" s="1346"/>
      <c r="DF62" s="1393"/>
      <c r="DG62" s="1416">
        <v>1</v>
      </c>
      <c r="DH62" s="1346"/>
      <c r="DI62" s="1346"/>
      <c r="DJ62" s="1346"/>
      <c r="DK62" s="1346"/>
      <c r="DL62" s="1346"/>
      <c r="DM62" s="1346"/>
      <c r="DN62" s="1346"/>
      <c r="DO62" s="1346"/>
      <c r="DP62" s="1346"/>
      <c r="DQ62" s="1346"/>
      <c r="DR62" s="1392"/>
      <c r="DS62" s="1392"/>
      <c r="DT62" s="1392"/>
      <c r="DU62" s="1392"/>
      <c r="DV62" s="1392"/>
      <c r="DW62" s="1392"/>
      <c r="DX62" s="1392"/>
      <c r="DY62" s="1392"/>
      <c r="DZ62" s="1393"/>
      <c r="EA62" s="1391"/>
      <c r="EB62" s="1346"/>
      <c r="EC62" s="1346"/>
      <c r="ED62" s="1346"/>
      <c r="EE62" s="1346"/>
      <c r="EF62" s="1346"/>
      <c r="EG62" s="1346"/>
      <c r="EH62" s="1346"/>
      <c r="EI62" s="1346"/>
      <c r="EJ62" s="1346"/>
      <c r="EK62" s="1346"/>
      <c r="EL62" s="1346"/>
      <c r="EM62" s="1346"/>
      <c r="EN62" s="1391"/>
      <c r="EO62" s="1389"/>
      <c r="EP62" s="1346"/>
      <c r="EQ62" s="1346"/>
      <c r="ER62" s="1346">
        <v>1</v>
      </c>
      <c r="ES62" s="1504"/>
      <c r="ET62" s="1346"/>
      <c r="EU62" s="1392">
        <v>1</v>
      </c>
      <c r="EV62" s="1346"/>
      <c r="EW62" s="1504"/>
      <c r="EX62" s="1392"/>
      <c r="EY62" s="1392"/>
      <c r="EZ62" s="1346"/>
      <c r="FA62" s="1346"/>
      <c r="FB62" s="1346"/>
      <c r="FC62" s="1346"/>
      <c r="FD62" s="1346"/>
      <c r="FE62" s="1393"/>
      <c r="FF62" s="1679"/>
      <c r="FG62" s="1391"/>
      <c r="FH62" s="1346"/>
      <c r="FI62" s="1346"/>
      <c r="FJ62" s="1346"/>
      <c r="FK62" s="1346"/>
      <c r="FL62" s="1346"/>
      <c r="FM62" s="1346"/>
      <c r="FN62" s="218">
        <f t="shared" si="12"/>
        <v>0</v>
      </c>
      <c r="FO62" s="396">
        <f t="shared" si="13"/>
        <v>9</v>
      </c>
      <c r="FP62" s="396">
        <f t="shared" si="14"/>
        <v>1</v>
      </c>
      <c r="FQ62" s="396">
        <f t="shared" si="15"/>
        <v>1</v>
      </c>
      <c r="FR62" s="396"/>
      <c r="FS62" s="396">
        <f t="shared" si="16"/>
        <v>0</v>
      </c>
      <c r="FT62" s="1291">
        <f t="shared" si="17"/>
        <v>10</v>
      </c>
      <c r="FU62" s="1347" t="str">
        <f t="shared" si="18"/>
        <v/>
      </c>
      <c r="FV62" s="1347" t="str">
        <f t="shared" si="19"/>
        <v/>
      </c>
      <c r="FW62" s="1347">
        <f t="shared" si="20"/>
        <v>1</v>
      </c>
      <c r="FX62" s="1347" t="str">
        <f t="shared" si="21"/>
        <v/>
      </c>
      <c r="FY62" s="1347" t="str">
        <f t="shared" si="22"/>
        <v/>
      </c>
      <c r="FZ62" s="1347" t="str">
        <f t="shared" si="23"/>
        <v/>
      </c>
      <c r="GA62" s="1347" t="str">
        <f t="shared" si="24"/>
        <v/>
      </c>
      <c r="GB62" s="1347" t="str">
        <f t="shared" si="25"/>
        <v/>
      </c>
      <c r="GC62" s="1347" t="str">
        <f t="shared" si="26"/>
        <v/>
      </c>
      <c r="GD62" s="1347" t="str">
        <f t="shared" si="27"/>
        <v/>
      </c>
      <c r="GE62" s="1347" t="str">
        <f t="shared" si="28"/>
        <v/>
      </c>
    </row>
    <row r="63" spans="1:187" ht="16.5" thickBot="1" x14ac:dyDescent="0.3">
      <c r="A63" s="1645">
        <v>53</v>
      </c>
      <c r="B63" s="10" t="s">
        <v>2138</v>
      </c>
      <c r="C63" s="1152" t="s">
        <v>1949</v>
      </c>
      <c r="D63" s="1400"/>
      <c r="E63" s="1391"/>
      <c r="F63" s="1346"/>
      <c r="G63" s="1346"/>
      <c r="H63" s="1346"/>
      <c r="I63" s="1346"/>
      <c r="J63" s="1346"/>
      <c r="K63" s="1346"/>
      <c r="L63" s="1346"/>
      <c r="M63" s="1346"/>
      <c r="N63" s="1346"/>
      <c r="O63" s="1346"/>
      <c r="P63" s="1346"/>
      <c r="Q63" s="1346"/>
      <c r="R63" s="1346"/>
      <c r="S63" s="1346"/>
      <c r="T63" s="1346"/>
      <c r="U63" s="1346"/>
      <c r="V63" s="1346"/>
      <c r="W63" s="1346"/>
      <c r="X63" s="1393"/>
      <c r="Y63" s="1346"/>
      <c r="Z63" s="1399"/>
      <c r="AA63" s="1399"/>
      <c r="AB63" s="1346"/>
      <c r="AC63" s="1399"/>
      <c r="AD63" s="1400"/>
      <c r="AE63" s="1346"/>
      <c r="AF63" s="1346"/>
      <c r="AG63" s="1346"/>
      <c r="AH63" s="1346">
        <v>1</v>
      </c>
      <c r="AI63" s="1346"/>
      <c r="AJ63" s="1392"/>
      <c r="AK63" s="1392"/>
      <c r="AL63" s="1392"/>
      <c r="AM63" s="1393"/>
      <c r="AN63" s="1391">
        <v>1</v>
      </c>
      <c r="AO63" s="1346"/>
      <c r="AP63" s="1346"/>
      <c r="AQ63" s="1346"/>
      <c r="AR63" s="1346"/>
      <c r="AS63" s="1346"/>
      <c r="AT63" s="1346">
        <v>1</v>
      </c>
      <c r="AU63" s="1392"/>
      <c r="AV63" s="1392"/>
      <c r="AW63" s="1504"/>
      <c r="AX63" s="1392"/>
      <c r="AY63" s="1392"/>
      <c r="AZ63" s="1393"/>
      <c r="BA63" s="1346"/>
      <c r="BB63" s="1389"/>
      <c r="BC63" s="1346"/>
      <c r="BD63" s="1346">
        <v>1</v>
      </c>
      <c r="BE63" s="1346"/>
      <c r="BF63" s="1346"/>
      <c r="BG63" s="1504">
        <v>1</v>
      </c>
      <c r="BH63" s="1346"/>
      <c r="BI63" s="1393"/>
      <c r="BJ63" s="1346"/>
      <c r="BK63" s="1346"/>
      <c r="BL63" s="1346"/>
      <c r="BM63" s="1346">
        <v>1</v>
      </c>
      <c r="BN63" s="1346"/>
      <c r="BO63" s="1346"/>
      <c r="BP63" s="1346"/>
      <c r="BQ63" s="1346"/>
      <c r="BR63" s="1346"/>
      <c r="BS63" s="1346"/>
      <c r="BT63" s="1346"/>
      <c r="BU63" s="1346"/>
      <c r="BV63" s="1504">
        <v>1</v>
      </c>
      <c r="BW63" s="1389"/>
      <c r="BX63" s="1346"/>
      <c r="BY63" s="1346"/>
      <c r="BZ63" s="1346"/>
      <c r="CA63" s="1346"/>
      <c r="CB63" s="1346"/>
      <c r="CC63" s="1346"/>
      <c r="CD63" s="1346"/>
      <c r="CE63" s="1346"/>
      <c r="CF63" s="1346"/>
      <c r="CG63" s="1391">
        <v>1</v>
      </c>
      <c r="CH63" s="1346"/>
      <c r="CI63" s="1346"/>
      <c r="CJ63" s="1346">
        <v>1</v>
      </c>
      <c r="CK63" s="1346"/>
      <c r="CL63" s="1346"/>
      <c r="CM63" s="1346">
        <v>1</v>
      </c>
      <c r="CN63" s="1346"/>
      <c r="CO63" s="1346"/>
      <c r="CP63" s="1346">
        <v>1</v>
      </c>
      <c r="CQ63" s="1346"/>
      <c r="CR63" s="1346"/>
      <c r="CS63" s="1391">
        <v>1</v>
      </c>
      <c r="CT63" s="1346"/>
      <c r="CU63" s="1346"/>
      <c r="CV63" s="1392"/>
      <c r="CW63" s="1346"/>
      <c r="CX63" s="1346"/>
      <c r="CY63" s="1346">
        <v>1</v>
      </c>
      <c r="CZ63" s="1504">
        <v>1</v>
      </c>
      <c r="DA63" s="1346"/>
      <c r="DB63" s="1346"/>
      <c r="DC63" s="1346"/>
      <c r="DD63" s="1346"/>
      <c r="DE63" s="1346"/>
      <c r="DF63" s="1393"/>
      <c r="DG63" s="1391"/>
      <c r="DH63" s="1346"/>
      <c r="DI63" s="1346"/>
      <c r="DJ63" s="1346"/>
      <c r="DK63" s="1346"/>
      <c r="DL63" s="1346"/>
      <c r="DM63" s="1346"/>
      <c r="DN63" s="1346"/>
      <c r="DO63" s="1346"/>
      <c r="DP63" s="1346"/>
      <c r="DQ63" s="1392"/>
      <c r="DR63" s="1392"/>
      <c r="DS63" s="1392"/>
      <c r="DT63" s="1392"/>
      <c r="DU63" s="1392"/>
      <c r="DV63" s="1392"/>
      <c r="DW63" s="1392"/>
      <c r="DX63" s="1392"/>
      <c r="DY63" s="1392">
        <v>1</v>
      </c>
      <c r="DZ63" s="1393"/>
      <c r="EA63" s="1391"/>
      <c r="EB63" s="1346"/>
      <c r="EC63" s="1346"/>
      <c r="ED63" s="1346"/>
      <c r="EE63" s="1346"/>
      <c r="EF63" s="1346"/>
      <c r="EG63" s="1346"/>
      <c r="EH63" s="1346">
        <v>1</v>
      </c>
      <c r="EI63" s="1346"/>
      <c r="EJ63" s="1346"/>
      <c r="EK63" s="1346">
        <v>1</v>
      </c>
      <c r="EL63" s="1346"/>
      <c r="EM63" s="1346"/>
      <c r="EN63" s="1391"/>
      <c r="EO63" s="1389"/>
      <c r="EP63" s="1346"/>
      <c r="EQ63" s="1346">
        <v>1</v>
      </c>
      <c r="ER63" s="1346"/>
      <c r="ES63" s="1504"/>
      <c r="ET63" s="1346">
        <v>1</v>
      </c>
      <c r="EU63" s="1346"/>
      <c r="EV63" s="1346"/>
      <c r="EW63" s="1504"/>
      <c r="EX63" s="1392"/>
      <c r="EY63" s="1346"/>
      <c r="EZ63" s="1346"/>
      <c r="FA63" s="1346"/>
      <c r="FB63" s="1346"/>
      <c r="FC63" s="1346"/>
      <c r="FD63" s="1346"/>
      <c r="FE63" s="1393"/>
      <c r="FF63" s="1679"/>
      <c r="FG63" s="1391"/>
      <c r="FH63" s="1346"/>
      <c r="FI63" s="1346"/>
      <c r="FJ63" s="1346"/>
      <c r="FK63" s="1346"/>
      <c r="FL63" s="1346"/>
      <c r="FM63" s="1346"/>
      <c r="FN63" s="218">
        <f t="shared" si="12"/>
        <v>16</v>
      </c>
      <c r="FO63" s="396">
        <f t="shared" si="13"/>
        <v>0</v>
      </c>
      <c r="FP63" s="396">
        <f t="shared" si="14"/>
        <v>0</v>
      </c>
      <c r="FQ63" s="396">
        <f t="shared" si="15"/>
        <v>3</v>
      </c>
      <c r="FR63" s="396"/>
      <c r="FS63" s="396">
        <f t="shared" si="16"/>
        <v>0</v>
      </c>
      <c r="FT63" s="1291">
        <f t="shared" si="17"/>
        <v>16</v>
      </c>
      <c r="FU63" s="1347" t="str">
        <f t="shared" si="18"/>
        <v/>
      </c>
      <c r="FV63" s="1347" t="str">
        <f t="shared" si="19"/>
        <v/>
      </c>
      <c r="FW63" s="1347" t="str">
        <f t="shared" si="20"/>
        <v/>
      </c>
      <c r="FX63" s="1347">
        <f t="shared" si="21"/>
        <v>1</v>
      </c>
      <c r="FY63" s="1347" t="str">
        <f t="shared" si="22"/>
        <v/>
      </c>
      <c r="FZ63" s="1347" t="str">
        <f t="shared" si="23"/>
        <v/>
      </c>
      <c r="GA63" s="1347" t="str">
        <f t="shared" si="24"/>
        <v/>
      </c>
      <c r="GB63" s="1347" t="str">
        <f t="shared" si="25"/>
        <v/>
      </c>
      <c r="GC63" s="1347" t="str">
        <f t="shared" si="26"/>
        <v/>
      </c>
      <c r="GD63" s="1347" t="str">
        <f t="shared" si="27"/>
        <v/>
      </c>
      <c r="GE63" s="1347" t="str">
        <f t="shared" si="28"/>
        <v/>
      </c>
    </row>
    <row r="64" spans="1:187" ht="16.5" thickBot="1" x14ac:dyDescent="0.3">
      <c r="A64" s="1645">
        <v>54</v>
      </c>
      <c r="B64" s="10" t="s">
        <v>2139</v>
      </c>
      <c r="C64" s="1152" t="s">
        <v>453</v>
      </c>
      <c r="D64" s="1400"/>
      <c r="E64" s="1391"/>
      <c r="F64" s="1346"/>
      <c r="G64" s="1346"/>
      <c r="H64" s="1346"/>
      <c r="I64" s="1346"/>
      <c r="J64" s="1346"/>
      <c r="K64" s="1346"/>
      <c r="L64" s="1346"/>
      <c r="M64" s="1346"/>
      <c r="N64" s="1346"/>
      <c r="O64" s="1346"/>
      <c r="P64" s="1346"/>
      <c r="Q64" s="1346"/>
      <c r="R64" s="1346"/>
      <c r="S64" s="1346"/>
      <c r="T64" s="1346"/>
      <c r="U64" s="1346"/>
      <c r="V64" s="1346"/>
      <c r="W64" s="1346"/>
      <c r="X64" s="1393"/>
      <c r="Y64" s="1346"/>
      <c r="Z64" s="1399"/>
      <c r="AA64" s="1399"/>
      <c r="AB64" s="1346"/>
      <c r="AC64" s="1399"/>
      <c r="AD64" s="1400">
        <v>1</v>
      </c>
      <c r="AE64" s="1346"/>
      <c r="AF64" s="1346"/>
      <c r="AG64" s="1346"/>
      <c r="AH64" s="1346"/>
      <c r="AI64" s="1346"/>
      <c r="AJ64" s="1392"/>
      <c r="AK64" s="1392"/>
      <c r="AL64" s="1392"/>
      <c r="AM64" s="1393"/>
      <c r="AN64" s="1391"/>
      <c r="AO64" s="1346"/>
      <c r="AP64" s="1346"/>
      <c r="AQ64" s="1346"/>
      <c r="AR64" s="1346"/>
      <c r="AS64" s="1346"/>
      <c r="AT64" s="1346"/>
      <c r="AU64" s="1392">
        <v>1</v>
      </c>
      <c r="AV64" s="1392"/>
      <c r="AW64" s="1504"/>
      <c r="AX64" s="1392"/>
      <c r="AY64" s="1392">
        <v>1</v>
      </c>
      <c r="AZ64" s="1393"/>
      <c r="BA64" s="1346"/>
      <c r="BB64" s="1389"/>
      <c r="BC64" s="1346"/>
      <c r="BD64" s="1346"/>
      <c r="BE64" s="1346"/>
      <c r="BF64" s="1346"/>
      <c r="BG64" s="1504">
        <v>1</v>
      </c>
      <c r="BH64" s="1346">
        <v>1</v>
      </c>
      <c r="BI64" s="1393"/>
      <c r="BJ64" s="1346"/>
      <c r="BK64" s="1346"/>
      <c r="BL64" s="1346"/>
      <c r="BM64" s="1346"/>
      <c r="BN64" s="1346">
        <v>1</v>
      </c>
      <c r="BO64" s="1346"/>
      <c r="BP64" s="1346"/>
      <c r="BQ64" s="1346"/>
      <c r="BR64" s="1346"/>
      <c r="BS64" s="1346"/>
      <c r="BT64" s="1346"/>
      <c r="BU64" s="1346"/>
      <c r="BV64" s="1504">
        <v>1</v>
      </c>
      <c r="BW64" s="1389">
        <v>1</v>
      </c>
      <c r="BX64" s="1346"/>
      <c r="BY64" s="1346"/>
      <c r="BZ64" s="1346">
        <v>1</v>
      </c>
      <c r="CA64" s="1346"/>
      <c r="CB64" s="1346"/>
      <c r="CC64" s="1346"/>
      <c r="CD64" s="1346"/>
      <c r="CE64" s="1346"/>
      <c r="CF64" s="1346"/>
      <c r="CG64" s="1391"/>
      <c r="CH64" s="1346">
        <v>1</v>
      </c>
      <c r="CI64" s="1346"/>
      <c r="CJ64" s="1346"/>
      <c r="CK64" s="1346"/>
      <c r="CL64" s="1346"/>
      <c r="CM64" s="1346"/>
      <c r="CN64" s="1346">
        <v>1</v>
      </c>
      <c r="CO64" s="1346"/>
      <c r="CP64" s="1346"/>
      <c r="CQ64" s="1346"/>
      <c r="CR64" s="1346"/>
      <c r="CS64" s="1391"/>
      <c r="CT64" s="1346">
        <v>1</v>
      </c>
      <c r="CU64" s="1346"/>
      <c r="CV64" s="1392"/>
      <c r="CW64" s="1346"/>
      <c r="CX64" s="1346"/>
      <c r="CY64" s="1346"/>
      <c r="CZ64" s="1504"/>
      <c r="DA64" s="1346">
        <v>1</v>
      </c>
      <c r="DB64" s="1346"/>
      <c r="DC64" s="1346"/>
      <c r="DD64" s="1346"/>
      <c r="DE64" s="1346"/>
      <c r="DF64" s="1393"/>
      <c r="DG64" s="1391"/>
      <c r="DH64" s="1346"/>
      <c r="DI64" s="1346"/>
      <c r="DJ64" s="1346"/>
      <c r="DK64" s="1346"/>
      <c r="DL64" s="1346"/>
      <c r="DM64" s="1346"/>
      <c r="DN64" s="1346"/>
      <c r="DO64" s="1346"/>
      <c r="DP64" s="1346"/>
      <c r="DQ64" s="1392"/>
      <c r="DR64" s="1392"/>
      <c r="DS64" s="1392"/>
      <c r="DT64" s="1392"/>
      <c r="DU64" s="1392"/>
      <c r="DV64" s="1392"/>
      <c r="DW64" s="1392"/>
      <c r="DX64" s="1392"/>
      <c r="DY64" s="1392"/>
      <c r="DZ64" s="1393"/>
      <c r="EA64" s="1391"/>
      <c r="EB64" s="1346">
        <v>1</v>
      </c>
      <c r="EC64" s="1346"/>
      <c r="ED64" s="1346"/>
      <c r="EE64" s="1346"/>
      <c r="EF64" s="1346">
        <v>1</v>
      </c>
      <c r="EG64" s="1346"/>
      <c r="EH64" s="1346"/>
      <c r="EI64" s="1346"/>
      <c r="EJ64" s="1346"/>
      <c r="EK64" s="1346"/>
      <c r="EL64" s="1346"/>
      <c r="EM64" s="1346"/>
      <c r="EN64" s="1391"/>
      <c r="EO64" s="1389"/>
      <c r="EP64" s="1346"/>
      <c r="EQ64" s="1346"/>
      <c r="ER64" s="1346"/>
      <c r="ES64" s="1504"/>
      <c r="ET64" s="1346"/>
      <c r="EU64" s="1346"/>
      <c r="EV64" s="1346"/>
      <c r="EW64" s="1504"/>
      <c r="EX64" s="1392"/>
      <c r="EY64" s="1346"/>
      <c r="EZ64" s="1346"/>
      <c r="FA64" s="1346"/>
      <c r="FB64" s="1346"/>
      <c r="FC64" s="1346"/>
      <c r="FD64" s="1346"/>
      <c r="FE64" s="1393"/>
      <c r="FF64" s="1679"/>
      <c r="FG64" s="1391"/>
      <c r="FH64" s="1346"/>
      <c r="FI64" s="1346"/>
      <c r="FJ64" s="1346"/>
      <c r="FK64" s="1346"/>
      <c r="FL64" s="1346"/>
      <c r="FM64" s="1346"/>
      <c r="FN64" s="218">
        <f t="shared" si="12"/>
        <v>1</v>
      </c>
      <c r="FO64" s="396">
        <f t="shared" si="13"/>
        <v>11</v>
      </c>
      <c r="FP64" s="396">
        <f t="shared" si="14"/>
        <v>0</v>
      </c>
      <c r="FQ64" s="396">
        <f t="shared" si="15"/>
        <v>3</v>
      </c>
      <c r="FR64" s="396"/>
      <c r="FS64" s="396">
        <f t="shared" si="16"/>
        <v>0</v>
      </c>
      <c r="FT64" s="1291">
        <f t="shared" si="17"/>
        <v>12</v>
      </c>
      <c r="FU64" s="1347" t="str">
        <f t="shared" si="18"/>
        <v/>
      </c>
      <c r="FV64" s="1347" t="str">
        <f t="shared" si="19"/>
        <v/>
      </c>
      <c r="FW64" s="1347" t="str">
        <f t="shared" si="20"/>
        <v/>
      </c>
      <c r="FX64" s="1347">
        <f t="shared" si="21"/>
        <v>1</v>
      </c>
      <c r="FY64" s="1347" t="str">
        <f t="shared" si="22"/>
        <v/>
      </c>
      <c r="FZ64" s="1347" t="str">
        <f t="shared" si="23"/>
        <v/>
      </c>
      <c r="GA64" s="1347" t="str">
        <f t="shared" si="24"/>
        <v/>
      </c>
      <c r="GB64" s="1347" t="str">
        <f t="shared" si="25"/>
        <v/>
      </c>
      <c r="GC64" s="1347" t="str">
        <f t="shared" si="26"/>
        <v/>
      </c>
      <c r="GD64" s="1347" t="str">
        <f t="shared" si="27"/>
        <v/>
      </c>
      <c r="GE64" s="1347" t="str">
        <f t="shared" si="28"/>
        <v/>
      </c>
    </row>
    <row r="65" spans="1:187" ht="16.5" thickBot="1" x14ac:dyDescent="0.3">
      <c r="A65" s="1645">
        <v>55</v>
      </c>
      <c r="B65" s="10" t="s">
        <v>2140</v>
      </c>
      <c r="C65" s="1152" t="s">
        <v>1188</v>
      </c>
      <c r="D65" s="1400"/>
      <c r="E65" s="1391"/>
      <c r="F65" s="1346"/>
      <c r="G65" s="1346">
        <v>1</v>
      </c>
      <c r="H65" s="1346"/>
      <c r="I65" s="1346"/>
      <c r="J65" s="1346"/>
      <c r="K65" s="1346"/>
      <c r="L65" s="1390">
        <v>1</v>
      </c>
      <c r="M65" s="1346"/>
      <c r="N65" s="1346"/>
      <c r="O65" s="1346"/>
      <c r="P65" s="1346"/>
      <c r="Q65" s="1346"/>
      <c r="R65" s="1346"/>
      <c r="S65" s="1346"/>
      <c r="T65" s="1346"/>
      <c r="U65" s="1346"/>
      <c r="V65" s="1346"/>
      <c r="W65" s="1346"/>
      <c r="X65" s="1393"/>
      <c r="Y65" s="1392"/>
      <c r="Z65" s="1346"/>
      <c r="AA65" s="1346"/>
      <c r="AB65" s="1346"/>
      <c r="AC65" s="1346"/>
      <c r="AD65" s="1400"/>
      <c r="AE65" s="1392"/>
      <c r="AF65" s="1392"/>
      <c r="AG65" s="1392"/>
      <c r="AH65" s="1392"/>
      <c r="AI65" s="1346"/>
      <c r="AJ65" s="1392"/>
      <c r="AK65" s="1392"/>
      <c r="AL65" s="1392"/>
      <c r="AM65" s="1393"/>
      <c r="AN65" s="1391"/>
      <c r="AO65" s="1392"/>
      <c r="AP65" s="1392"/>
      <c r="AQ65" s="1392"/>
      <c r="AR65" s="1392"/>
      <c r="AS65" s="1392"/>
      <c r="AT65" s="1392"/>
      <c r="AU65" s="1392"/>
      <c r="AV65" s="1392"/>
      <c r="AW65" s="1504"/>
      <c r="AX65" s="1392"/>
      <c r="AY65" s="1392"/>
      <c r="AZ65" s="1393"/>
      <c r="BA65" s="1392"/>
      <c r="BB65" s="1392"/>
      <c r="BC65" s="1392"/>
      <c r="BD65" s="1392"/>
      <c r="BE65" s="1392"/>
      <c r="BF65" s="1392"/>
      <c r="BG65" s="1504">
        <v>1</v>
      </c>
      <c r="BH65" s="1346"/>
      <c r="BI65" s="1393"/>
      <c r="BJ65" s="1392"/>
      <c r="BK65" s="1392"/>
      <c r="BL65" s="1392"/>
      <c r="BM65" s="1392"/>
      <c r="BN65" s="1392"/>
      <c r="BO65" s="1392"/>
      <c r="BP65" s="1392"/>
      <c r="BQ65" s="1392"/>
      <c r="BR65" s="1392"/>
      <c r="BS65" s="1392"/>
      <c r="BT65" s="1392"/>
      <c r="BU65" s="1392"/>
      <c r="BV65" s="1504"/>
      <c r="BW65" s="1392"/>
      <c r="BX65" s="1392"/>
      <c r="BY65" s="1392"/>
      <c r="BZ65" s="1392"/>
      <c r="CA65" s="1392"/>
      <c r="CB65" s="1392"/>
      <c r="CC65" s="1392"/>
      <c r="CD65" s="1392"/>
      <c r="CE65" s="1392"/>
      <c r="CF65" s="1392"/>
      <c r="CG65" s="1391"/>
      <c r="CH65" s="1392"/>
      <c r="CI65" s="1392"/>
      <c r="CJ65" s="1392"/>
      <c r="CK65" s="1392"/>
      <c r="CL65" s="1392"/>
      <c r="CM65" s="1392"/>
      <c r="CN65" s="1392"/>
      <c r="CO65" s="1392"/>
      <c r="CP65" s="1392"/>
      <c r="CQ65" s="1392"/>
      <c r="CR65" s="1392"/>
      <c r="CS65" s="1391"/>
      <c r="CT65" s="1392"/>
      <c r="CU65" s="1392"/>
      <c r="CV65" s="1392"/>
      <c r="CW65" s="1392"/>
      <c r="CX65" s="1392"/>
      <c r="CY65" s="1392"/>
      <c r="CZ65" s="1504"/>
      <c r="DA65" s="1392"/>
      <c r="DB65" s="1392"/>
      <c r="DC65" s="1392"/>
      <c r="DD65" s="1392"/>
      <c r="DE65" s="1346"/>
      <c r="DF65" s="1393"/>
      <c r="DG65" s="1391"/>
      <c r="DH65" s="1392"/>
      <c r="DI65" s="1392"/>
      <c r="DJ65" s="1392"/>
      <c r="DK65" s="1392"/>
      <c r="DL65" s="1392"/>
      <c r="DM65" s="1392"/>
      <c r="DN65" s="1392"/>
      <c r="DO65" s="1392"/>
      <c r="DP65" s="1392"/>
      <c r="DQ65" s="1392"/>
      <c r="DR65" s="1392"/>
      <c r="DS65" s="1392"/>
      <c r="DT65" s="1392"/>
      <c r="DU65" s="1392"/>
      <c r="DV65" s="1392"/>
      <c r="DW65" s="1392"/>
      <c r="DX65" s="1392"/>
      <c r="DY65" s="1392"/>
      <c r="DZ65" s="1393"/>
      <c r="EA65" s="1391"/>
      <c r="EB65" s="1392"/>
      <c r="EC65" s="1392"/>
      <c r="ED65" s="1392"/>
      <c r="EE65" s="1392"/>
      <c r="EF65" s="1392"/>
      <c r="EG65" s="1392"/>
      <c r="EH65" s="1392"/>
      <c r="EI65" s="1392"/>
      <c r="EJ65" s="1346"/>
      <c r="EK65" s="1346"/>
      <c r="EL65" s="1392"/>
      <c r="EM65" s="1392"/>
      <c r="EN65" s="1391"/>
      <c r="EO65" s="1389"/>
      <c r="EP65" s="1389"/>
      <c r="EQ65" s="1346"/>
      <c r="ER65" s="1346"/>
      <c r="ES65" s="1504"/>
      <c r="ET65" s="1346"/>
      <c r="EU65" s="1346"/>
      <c r="EV65" s="1346"/>
      <c r="EW65" s="1504"/>
      <c r="EX65" s="1392"/>
      <c r="EY65" s="1346"/>
      <c r="EZ65" s="1346"/>
      <c r="FA65" s="1346"/>
      <c r="FB65" s="1346"/>
      <c r="FC65" s="1346"/>
      <c r="FD65" s="1346"/>
      <c r="FE65" s="1393"/>
      <c r="FF65" s="1679"/>
      <c r="FG65" s="1391"/>
      <c r="FH65" s="1346"/>
      <c r="FI65" s="1346"/>
      <c r="FJ65" s="1346"/>
      <c r="FK65" s="1346"/>
      <c r="FL65" s="1346"/>
      <c r="FM65" s="1346"/>
      <c r="FN65" s="218">
        <f t="shared" si="12"/>
        <v>1</v>
      </c>
      <c r="FO65" s="396">
        <f t="shared" si="13"/>
        <v>0</v>
      </c>
      <c r="FP65" s="396">
        <f t="shared" si="14"/>
        <v>1</v>
      </c>
      <c r="FQ65" s="396">
        <f t="shared" si="15"/>
        <v>1</v>
      </c>
      <c r="FR65" s="396"/>
      <c r="FS65" s="396">
        <f t="shared" si="16"/>
        <v>0</v>
      </c>
      <c r="FT65" s="1291">
        <f t="shared" si="17"/>
        <v>2</v>
      </c>
      <c r="FU65" s="1347" t="str">
        <f t="shared" si="18"/>
        <v/>
      </c>
      <c r="FV65" s="1347">
        <f t="shared" si="19"/>
        <v>1</v>
      </c>
      <c r="FW65" s="1347" t="str">
        <f t="shared" si="20"/>
        <v/>
      </c>
      <c r="FX65" s="1347" t="str">
        <f t="shared" si="21"/>
        <v/>
      </c>
      <c r="FY65" s="1347" t="str">
        <f t="shared" si="22"/>
        <v/>
      </c>
      <c r="FZ65" s="1347" t="str">
        <f t="shared" si="23"/>
        <v/>
      </c>
      <c r="GA65" s="1347" t="str">
        <f t="shared" si="24"/>
        <v/>
      </c>
      <c r="GB65" s="1347" t="str">
        <f t="shared" si="25"/>
        <v/>
      </c>
      <c r="GC65" s="1347" t="str">
        <f t="shared" si="26"/>
        <v/>
      </c>
      <c r="GD65" s="1347" t="str">
        <f t="shared" si="27"/>
        <v/>
      </c>
      <c r="GE65" s="1347" t="str">
        <f t="shared" si="28"/>
        <v/>
      </c>
    </row>
    <row r="66" spans="1:187" ht="16.5" thickBot="1" x14ac:dyDescent="0.3">
      <c r="A66" s="1645"/>
      <c r="B66" s="1646"/>
      <c r="C66" s="1373" t="s">
        <v>1942</v>
      </c>
      <c r="D66" s="1400"/>
      <c r="E66" s="1391"/>
      <c r="F66" s="1346"/>
      <c r="G66" s="1346"/>
      <c r="H66" s="1346"/>
      <c r="I66" s="1346"/>
      <c r="J66" s="1346"/>
      <c r="K66" s="1346"/>
      <c r="L66" s="1346"/>
      <c r="M66" s="1346"/>
      <c r="N66" s="1346"/>
      <c r="O66" s="1346"/>
      <c r="P66" s="1346"/>
      <c r="Q66" s="1346"/>
      <c r="R66" s="1346"/>
      <c r="S66" s="1346"/>
      <c r="T66" s="1346"/>
      <c r="U66" s="1346"/>
      <c r="V66" s="1346"/>
      <c r="W66" s="1346"/>
      <c r="X66" s="1393"/>
      <c r="Y66" s="1392"/>
      <c r="Z66" s="1346"/>
      <c r="AA66" s="1346"/>
      <c r="AB66" s="1346"/>
      <c r="AC66" s="1346"/>
      <c r="AD66" s="1400"/>
      <c r="AE66" s="1392"/>
      <c r="AF66" s="1392"/>
      <c r="AG66" s="1392"/>
      <c r="AH66" s="1392"/>
      <c r="AI66" s="1346"/>
      <c r="AJ66" s="1392"/>
      <c r="AK66" s="1392"/>
      <c r="AL66" s="1392"/>
      <c r="AM66" s="1393"/>
      <c r="AN66" s="1391"/>
      <c r="AO66" s="1392"/>
      <c r="AP66" s="1392"/>
      <c r="AQ66" s="1392"/>
      <c r="AR66" s="1392"/>
      <c r="AS66" s="1392"/>
      <c r="AT66" s="1392"/>
      <c r="AU66" s="1392"/>
      <c r="AV66" s="1392"/>
      <c r="AW66" s="1504"/>
      <c r="AX66" s="1392"/>
      <c r="AY66" s="1392"/>
      <c r="AZ66" s="1393"/>
      <c r="BA66" s="1392"/>
      <c r="BB66" s="1392"/>
      <c r="BC66" s="1392"/>
      <c r="BD66" s="1392"/>
      <c r="BE66" s="1392"/>
      <c r="BF66" s="1392"/>
      <c r="BG66" s="1504"/>
      <c r="BH66" s="1346"/>
      <c r="BI66" s="1393"/>
      <c r="BJ66" s="1392"/>
      <c r="BK66" s="1392"/>
      <c r="BL66" s="1392"/>
      <c r="BM66" s="1392"/>
      <c r="BN66" s="1392"/>
      <c r="BO66" s="1392"/>
      <c r="BP66" s="1392"/>
      <c r="BQ66" s="1392"/>
      <c r="BR66" s="1392"/>
      <c r="BS66" s="1392"/>
      <c r="BT66" s="1392"/>
      <c r="BU66" s="1392"/>
      <c r="BV66" s="1504"/>
      <c r="BW66" s="1392"/>
      <c r="BX66" s="1392"/>
      <c r="BY66" s="1392"/>
      <c r="BZ66" s="1392"/>
      <c r="CA66" s="1392"/>
      <c r="CB66" s="1392"/>
      <c r="CC66" s="1392"/>
      <c r="CD66" s="1392"/>
      <c r="CE66" s="1392"/>
      <c r="CF66" s="1392"/>
      <c r="CG66" s="1391"/>
      <c r="CH66" s="1392"/>
      <c r="CI66" s="1392"/>
      <c r="CJ66" s="1392"/>
      <c r="CK66" s="1392"/>
      <c r="CL66" s="1392"/>
      <c r="CM66" s="1392"/>
      <c r="CN66" s="1392"/>
      <c r="CO66" s="1392"/>
      <c r="CP66" s="1392"/>
      <c r="CQ66" s="1392"/>
      <c r="CR66" s="1392"/>
      <c r="CS66" s="1391"/>
      <c r="CT66" s="1392"/>
      <c r="CU66" s="1392"/>
      <c r="CV66" s="1392"/>
      <c r="CW66" s="1392"/>
      <c r="CX66" s="1392"/>
      <c r="CY66" s="1392"/>
      <c r="CZ66" s="1504"/>
      <c r="DA66" s="1392"/>
      <c r="DB66" s="1392"/>
      <c r="DC66" s="1392"/>
      <c r="DD66" s="1392"/>
      <c r="DE66" s="1346"/>
      <c r="DF66" s="1393"/>
      <c r="DG66" s="1391"/>
      <c r="DH66" s="1392"/>
      <c r="DI66" s="1392"/>
      <c r="DJ66" s="1392"/>
      <c r="DK66" s="1392"/>
      <c r="DL66" s="1392"/>
      <c r="DM66" s="1392"/>
      <c r="DN66" s="1392"/>
      <c r="DO66" s="1392"/>
      <c r="DP66" s="1392"/>
      <c r="DQ66" s="1392"/>
      <c r="DR66" s="1392"/>
      <c r="DS66" s="1392"/>
      <c r="DT66" s="1392"/>
      <c r="DU66" s="1392"/>
      <c r="DV66" s="1392"/>
      <c r="DW66" s="1392"/>
      <c r="DX66" s="1392"/>
      <c r="DY66" s="1392"/>
      <c r="DZ66" s="1393"/>
      <c r="EA66" s="1391"/>
      <c r="EB66" s="1392"/>
      <c r="EC66" s="1392"/>
      <c r="ED66" s="1392"/>
      <c r="EE66" s="1392"/>
      <c r="EF66" s="1392"/>
      <c r="EG66" s="1392"/>
      <c r="EH66" s="1392"/>
      <c r="EI66" s="1392"/>
      <c r="EJ66" s="1346"/>
      <c r="EK66" s="1346"/>
      <c r="EL66" s="1392"/>
      <c r="EM66" s="1392"/>
      <c r="EN66" s="1391"/>
      <c r="EO66" s="1389"/>
      <c r="EP66" s="1389"/>
      <c r="EQ66" s="1346"/>
      <c r="ER66" s="1346"/>
      <c r="ES66" s="1504"/>
      <c r="ET66" s="1346"/>
      <c r="EU66" s="1346"/>
      <c r="EV66" s="1346"/>
      <c r="EW66" s="1504"/>
      <c r="EX66" s="1392"/>
      <c r="EY66" s="1346"/>
      <c r="EZ66" s="1346"/>
      <c r="FA66" s="1346"/>
      <c r="FB66" s="1346"/>
      <c r="FC66" s="1346"/>
      <c r="FD66" s="1346"/>
      <c r="FE66" s="1393"/>
      <c r="FF66" s="1679"/>
      <c r="FG66" s="1391"/>
      <c r="FH66" s="1346"/>
      <c r="FI66" s="1346"/>
      <c r="FJ66" s="1346"/>
      <c r="FK66" s="1346"/>
      <c r="FL66" s="1346"/>
      <c r="FM66" s="1346"/>
      <c r="FN66" s="218"/>
      <c r="FO66" s="396"/>
      <c r="FP66" s="396"/>
      <c r="FQ66" s="396"/>
      <c r="FR66" s="396"/>
      <c r="FS66" s="396"/>
      <c r="FT66" s="1291"/>
      <c r="FU66" s="1347"/>
      <c r="FV66" s="1347"/>
      <c r="FW66" s="1347"/>
      <c r="FX66" s="1347"/>
      <c r="FY66" s="1347"/>
      <c r="FZ66" s="1347"/>
      <c r="GA66" s="1347"/>
      <c r="GB66" s="1347"/>
      <c r="GC66" s="1347"/>
      <c r="GD66" s="1347"/>
      <c r="GE66" s="1347"/>
    </row>
    <row r="67" spans="1:187" ht="16.5" thickBot="1" x14ac:dyDescent="0.3">
      <c r="A67" s="1645">
        <v>56</v>
      </c>
      <c r="B67" s="10" t="s">
        <v>2141</v>
      </c>
      <c r="C67" s="1152" t="s">
        <v>1962</v>
      </c>
      <c r="D67" s="1400"/>
      <c r="E67" s="1391"/>
      <c r="F67" s="1346"/>
      <c r="G67" s="1346">
        <v>1</v>
      </c>
      <c r="H67" s="1346"/>
      <c r="I67" s="1346"/>
      <c r="J67" s="1346"/>
      <c r="K67" s="1346"/>
      <c r="L67" s="1346"/>
      <c r="M67" s="1346"/>
      <c r="N67" s="1346"/>
      <c r="O67" s="1346"/>
      <c r="P67" s="1346"/>
      <c r="Q67" s="1346"/>
      <c r="R67" s="1346"/>
      <c r="S67" s="1346"/>
      <c r="T67" s="1346"/>
      <c r="U67" s="1346"/>
      <c r="V67" s="1346"/>
      <c r="W67" s="1346"/>
      <c r="X67" s="1393"/>
      <c r="Y67" s="1392"/>
      <c r="Z67" s="1346"/>
      <c r="AA67" s="1346"/>
      <c r="AB67" s="1346"/>
      <c r="AC67" s="1346"/>
      <c r="AD67" s="1400"/>
      <c r="AE67" s="1392"/>
      <c r="AF67" s="1392"/>
      <c r="AG67" s="1392"/>
      <c r="AH67" s="1392"/>
      <c r="AI67" s="1346"/>
      <c r="AJ67" s="1392"/>
      <c r="AK67" s="1392"/>
      <c r="AL67" s="1392"/>
      <c r="AM67" s="1393"/>
      <c r="AN67" s="1391"/>
      <c r="AO67" s="1392"/>
      <c r="AP67" s="1346">
        <v>1</v>
      </c>
      <c r="AQ67" s="1346">
        <v>1</v>
      </c>
      <c r="AR67" s="1392"/>
      <c r="AS67" s="1392">
        <v>1</v>
      </c>
      <c r="AT67" s="1392"/>
      <c r="AU67" s="1392"/>
      <c r="AV67" s="1392"/>
      <c r="AW67" s="1504"/>
      <c r="AX67" s="1392"/>
      <c r="AY67" s="1392"/>
      <c r="AZ67" s="1503">
        <v>1</v>
      </c>
      <c r="BA67" s="1392"/>
      <c r="BB67" s="1392"/>
      <c r="BC67" s="1392"/>
      <c r="BD67" s="1392"/>
      <c r="BE67" s="1392"/>
      <c r="BF67" s="1392"/>
      <c r="BG67" s="1504">
        <v>1</v>
      </c>
      <c r="BH67" s="1346"/>
      <c r="BI67" s="1393"/>
      <c r="BJ67" s="1392"/>
      <c r="BK67" s="1392"/>
      <c r="BL67" s="1392"/>
      <c r="BM67" s="1392"/>
      <c r="BN67" s="1392"/>
      <c r="BO67" s="1392"/>
      <c r="BP67" s="1392"/>
      <c r="BQ67" s="1392"/>
      <c r="BR67" s="1392"/>
      <c r="BS67" s="1392"/>
      <c r="BT67" s="1392"/>
      <c r="BU67" s="1392"/>
      <c r="BV67" s="1504">
        <v>1</v>
      </c>
      <c r="BW67" s="1392"/>
      <c r="BX67" s="1392"/>
      <c r="BY67" s="1392"/>
      <c r="BZ67" s="1392"/>
      <c r="CA67" s="1392"/>
      <c r="CB67" s="1392"/>
      <c r="CC67" s="1392"/>
      <c r="CD67" s="1392"/>
      <c r="CE67" s="1392"/>
      <c r="CF67" s="1392"/>
      <c r="CG67" s="1391"/>
      <c r="CH67" s="1392"/>
      <c r="CI67" s="1392"/>
      <c r="CJ67" s="1392"/>
      <c r="CK67" s="1392"/>
      <c r="CL67" s="1392"/>
      <c r="CM67" s="1392"/>
      <c r="CN67" s="1392"/>
      <c r="CO67" s="1392"/>
      <c r="CP67" s="1392"/>
      <c r="CQ67" s="1392"/>
      <c r="CR67" s="1392"/>
      <c r="CS67" s="1391"/>
      <c r="CT67" s="1392"/>
      <c r="CU67" s="1392">
        <v>1</v>
      </c>
      <c r="CV67" s="1392"/>
      <c r="CW67" s="1392"/>
      <c r="CX67" s="1392"/>
      <c r="CY67" s="1392"/>
      <c r="CZ67" s="1504">
        <v>1</v>
      </c>
      <c r="DA67" s="1392"/>
      <c r="DB67" s="1392">
        <v>1</v>
      </c>
      <c r="DC67" s="1392"/>
      <c r="DD67" s="1392"/>
      <c r="DE67" s="1346"/>
      <c r="DF67" s="1393"/>
      <c r="DG67" s="1391"/>
      <c r="DH67" s="1392">
        <v>1</v>
      </c>
      <c r="DI67" s="1392"/>
      <c r="DJ67" s="1392"/>
      <c r="DK67" s="1392"/>
      <c r="DL67" s="1392"/>
      <c r="DM67" s="1392"/>
      <c r="DN67" s="1392"/>
      <c r="DO67" s="1392">
        <v>1</v>
      </c>
      <c r="DP67" s="1392"/>
      <c r="DQ67" s="1392"/>
      <c r="DR67" s="1392"/>
      <c r="DS67" s="1392"/>
      <c r="DT67" s="1392"/>
      <c r="DU67" s="1392"/>
      <c r="DV67" s="1392"/>
      <c r="DW67" s="1392"/>
      <c r="DX67" s="1392"/>
      <c r="DY67" s="1392"/>
      <c r="DZ67" s="1393">
        <v>1</v>
      </c>
      <c r="EA67" s="1391"/>
      <c r="EB67" s="1392"/>
      <c r="EC67" s="1392"/>
      <c r="ED67" s="1392"/>
      <c r="EE67" s="1392"/>
      <c r="EF67" s="1392"/>
      <c r="EG67" s="1392">
        <v>1</v>
      </c>
      <c r="EH67" s="1392"/>
      <c r="EI67" s="1392"/>
      <c r="EJ67" s="1346">
        <v>1</v>
      </c>
      <c r="EK67" s="1346"/>
      <c r="EL67" s="1392"/>
      <c r="EM67" s="1392"/>
      <c r="EN67" s="1391"/>
      <c r="EO67" s="1389"/>
      <c r="EP67" s="1389">
        <v>1</v>
      </c>
      <c r="EQ67" s="1346"/>
      <c r="ER67" s="1346"/>
      <c r="ES67" s="1504">
        <v>1</v>
      </c>
      <c r="ET67" s="1346">
        <v>1</v>
      </c>
      <c r="EU67" s="1346"/>
      <c r="EV67" s="1346"/>
      <c r="EW67" s="1504"/>
      <c r="EX67" s="1392"/>
      <c r="EY67" s="1346"/>
      <c r="EZ67" s="1346"/>
      <c r="FA67" s="1346"/>
      <c r="FB67" s="1346"/>
      <c r="FC67" s="1346"/>
      <c r="FD67" s="1346"/>
      <c r="FE67" s="1393"/>
      <c r="FF67" s="1679"/>
      <c r="FG67" s="1391"/>
      <c r="FH67" s="1346"/>
      <c r="FI67" s="1346"/>
      <c r="FJ67" s="1346"/>
      <c r="FK67" s="1346"/>
      <c r="FL67" s="1346"/>
      <c r="FM67" s="1346"/>
      <c r="FN67" s="218">
        <f t="shared" si="12"/>
        <v>3</v>
      </c>
      <c r="FO67" s="396">
        <f t="shared" si="13"/>
        <v>1</v>
      </c>
      <c r="FP67" s="396">
        <f t="shared" si="14"/>
        <v>10</v>
      </c>
      <c r="FQ67" s="396">
        <f t="shared" si="15"/>
        <v>4</v>
      </c>
      <c r="FR67" s="396"/>
      <c r="FS67" s="396">
        <f t="shared" si="16"/>
        <v>0</v>
      </c>
      <c r="FT67" s="1291">
        <f t="shared" si="17"/>
        <v>14</v>
      </c>
      <c r="FU67" s="1347" t="str">
        <f t="shared" si="18"/>
        <v/>
      </c>
      <c r="FV67" s="1347" t="str">
        <f t="shared" si="19"/>
        <v/>
      </c>
      <c r="FW67" s="1347" t="str">
        <f t="shared" si="20"/>
        <v/>
      </c>
      <c r="FX67" s="1347">
        <f t="shared" si="21"/>
        <v>1</v>
      </c>
      <c r="FY67" s="1347" t="str">
        <f t="shared" si="22"/>
        <v/>
      </c>
      <c r="FZ67" s="1347" t="str">
        <f t="shared" si="23"/>
        <v/>
      </c>
      <c r="GA67" s="1347" t="str">
        <f t="shared" si="24"/>
        <v/>
      </c>
      <c r="GB67" s="1347" t="str">
        <f t="shared" si="25"/>
        <v/>
      </c>
      <c r="GC67" s="1347" t="str">
        <f t="shared" si="26"/>
        <v/>
      </c>
      <c r="GD67" s="1347" t="str">
        <f t="shared" si="27"/>
        <v/>
      </c>
      <c r="GE67" s="1347" t="str">
        <f t="shared" si="28"/>
        <v/>
      </c>
    </row>
    <row r="68" spans="1:187" ht="16.5" thickBot="1" x14ac:dyDescent="0.3">
      <c r="A68" s="1645">
        <v>57</v>
      </c>
      <c r="B68" s="10" t="s">
        <v>2142</v>
      </c>
      <c r="C68" s="1152" t="s">
        <v>1091</v>
      </c>
      <c r="D68" s="1400"/>
      <c r="E68" s="1624"/>
      <c r="F68" s="1621"/>
      <c r="G68" s="1621"/>
      <c r="H68" s="1621">
        <v>1</v>
      </c>
      <c r="I68" s="1621"/>
      <c r="J68" s="1621"/>
      <c r="K68" s="1621">
        <v>1</v>
      </c>
      <c r="L68" s="1621"/>
      <c r="M68" s="1621"/>
      <c r="N68" s="1621"/>
      <c r="O68" s="1621"/>
      <c r="P68" s="1621"/>
      <c r="Q68" s="1621"/>
      <c r="R68" s="1621"/>
      <c r="S68" s="1621"/>
      <c r="T68" s="1621"/>
      <c r="U68" s="1621"/>
      <c r="V68" s="1621"/>
      <c r="W68" s="1621"/>
      <c r="X68" s="1622"/>
      <c r="Y68" s="1621">
        <v>1</v>
      </c>
      <c r="Z68" s="1390">
        <v>1</v>
      </c>
      <c r="AA68" s="1621"/>
      <c r="AB68" s="1621"/>
      <c r="AC68" s="1621">
        <v>1</v>
      </c>
      <c r="AD68" s="1400">
        <v>1</v>
      </c>
      <c r="AE68" s="1621"/>
      <c r="AF68" s="1621"/>
      <c r="AG68" s="1621"/>
      <c r="AH68" s="1621"/>
      <c r="AI68" s="1623"/>
      <c r="AJ68" s="1415">
        <v>1</v>
      </c>
      <c r="AK68" s="1623"/>
      <c r="AL68" s="1621">
        <v>1</v>
      </c>
      <c r="AM68" s="1622">
        <v>1</v>
      </c>
      <c r="AN68" s="1624">
        <v>1</v>
      </c>
      <c r="AO68" s="1621"/>
      <c r="AP68" s="1410">
        <v>1</v>
      </c>
      <c r="AQ68" s="1621"/>
      <c r="AR68" s="1621">
        <v>1</v>
      </c>
      <c r="AS68" s="1621"/>
      <c r="AT68" s="1623"/>
      <c r="AU68" s="1623"/>
      <c r="AV68" s="1623"/>
      <c r="AW68" s="1504"/>
      <c r="AX68" s="1623"/>
      <c r="AY68" s="1621"/>
      <c r="AZ68" s="1622">
        <v>1</v>
      </c>
      <c r="BA68" s="1624"/>
      <c r="BB68" s="1621"/>
      <c r="BC68" s="1621"/>
      <c r="BD68" s="1621"/>
      <c r="BE68" s="1621"/>
      <c r="BF68" s="1621"/>
      <c r="BG68" s="1504">
        <v>1</v>
      </c>
      <c r="BH68" s="1621">
        <v>1</v>
      </c>
      <c r="BI68" s="1622"/>
      <c r="BJ68" s="1624"/>
      <c r="BK68" s="1621">
        <v>1</v>
      </c>
      <c r="BL68" s="1621"/>
      <c r="BM68" s="1621"/>
      <c r="BN68" s="1621">
        <v>1</v>
      </c>
      <c r="BO68" s="1621"/>
      <c r="BP68" s="1621"/>
      <c r="BQ68" s="1621"/>
      <c r="BR68" s="1621"/>
      <c r="BS68" s="1621"/>
      <c r="BT68" s="1621"/>
      <c r="BU68" s="1621"/>
      <c r="BV68" s="1504"/>
      <c r="BW68" s="1621">
        <v>1</v>
      </c>
      <c r="BX68" s="1621"/>
      <c r="BY68" s="1621"/>
      <c r="BZ68" s="1621">
        <v>1</v>
      </c>
      <c r="CA68" s="1621"/>
      <c r="CB68" s="1621"/>
      <c r="CC68" s="1621"/>
      <c r="CD68" s="1621"/>
      <c r="CE68" s="1621"/>
      <c r="CF68" s="1621"/>
      <c r="CG68" s="1624"/>
      <c r="CH68" s="1621"/>
      <c r="CI68" s="1410">
        <v>1</v>
      </c>
      <c r="CJ68" s="1621"/>
      <c r="CK68" s="1621"/>
      <c r="CL68" s="1621">
        <v>1</v>
      </c>
      <c r="CM68" s="1621"/>
      <c r="CN68" s="1621"/>
      <c r="CO68" s="1621">
        <v>1</v>
      </c>
      <c r="CP68" s="1621"/>
      <c r="CQ68" s="1621"/>
      <c r="CR68" s="1621">
        <v>1</v>
      </c>
      <c r="CS68" s="1624"/>
      <c r="CT68" s="1621"/>
      <c r="CU68" s="1621">
        <v>1</v>
      </c>
      <c r="CV68" s="1621"/>
      <c r="CW68" s="1621">
        <v>1</v>
      </c>
      <c r="CX68" s="1621"/>
      <c r="CY68" s="1621"/>
      <c r="CZ68" s="1504">
        <v>1</v>
      </c>
      <c r="DA68" s="1621">
        <v>1</v>
      </c>
      <c r="DB68" s="1621">
        <v>1</v>
      </c>
      <c r="DC68" s="1621"/>
      <c r="DD68" s="1621"/>
      <c r="DE68" s="1621">
        <v>1</v>
      </c>
      <c r="DF68" s="1622"/>
      <c r="DG68" s="1624">
        <v>1</v>
      </c>
      <c r="DH68" s="1621"/>
      <c r="DI68" s="1623"/>
      <c r="DJ68" s="1623"/>
      <c r="DK68" s="1623"/>
      <c r="DL68" s="1623"/>
      <c r="DM68" s="1623"/>
      <c r="DN68" s="1621">
        <v>1</v>
      </c>
      <c r="DO68" s="1623"/>
      <c r="DP68" s="1623"/>
      <c r="DQ68" s="1621"/>
      <c r="DR68" s="1621"/>
      <c r="DS68" s="1621"/>
      <c r="DT68" s="1621"/>
      <c r="DU68" s="1621"/>
      <c r="DV68" s="1621"/>
      <c r="DW68" s="1621"/>
      <c r="DX68" s="1621"/>
      <c r="DY68" s="1621">
        <v>1</v>
      </c>
      <c r="DZ68" s="1622"/>
      <c r="EA68" s="1624">
        <v>1</v>
      </c>
      <c r="EB68" s="1621"/>
      <c r="EC68" s="1621">
        <v>1</v>
      </c>
      <c r="ED68" s="1623"/>
      <c r="EE68" s="1621"/>
      <c r="EF68" s="1621"/>
      <c r="EG68" s="1397">
        <v>1</v>
      </c>
      <c r="EH68" s="1621"/>
      <c r="EI68" s="1621">
        <v>1</v>
      </c>
      <c r="EJ68" s="1621"/>
      <c r="EK68" s="1621"/>
      <c r="EL68" s="1621"/>
      <c r="EM68" s="1622">
        <v>1</v>
      </c>
      <c r="EN68" s="1624"/>
      <c r="EO68" s="1621"/>
      <c r="EP68" s="1621">
        <v>1</v>
      </c>
      <c r="EQ68" s="1621"/>
      <c r="ER68" s="1621"/>
      <c r="ES68" s="1504">
        <v>1</v>
      </c>
      <c r="ET68" s="1621"/>
      <c r="EU68" s="1621"/>
      <c r="EV68" s="1621"/>
      <c r="EW68" s="1504"/>
      <c r="EX68" s="1621"/>
      <c r="EY68" s="1621"/>
      <c r="EZ68" s="1621"/>
      <c r="FA68" s="1621"/>
      <c r="FB68" s="1621"/>
      <c r="FC68" s="1621"/>
      <c r="FD68" s="1621"/>
      <c r="FE68" s="1622"/>
      <c r="FF68" s="1680"/>
      <c r="FG68" s="1624"/>
      <c r="FH68" s="1621"/>
      <c r="FI68" s="1621"/>
      <c r="FJ68" s="1621"/>
      <c r="FK68" s="1621"/>
      <c r="FL68" s="1621"/>
      <c r="FM68" s="1621"/>
      <c r="FN68" s="218">
        <f t="shared" si="12"/>
        <v>2</v>
      </c>
      <c r="FO68" s="396">
        <f t="shared" si="13"/>
        <v>16</v>
      </c>
      <c r="FP68" s="396">
        <f t="shared" si="14"/>
        <v>17</v>
      </c>
      <c r="FQ68" s="396">
        <f t="shared" si="15"/>
        <v>4</v>
      </c>
      <c r="FR68" s="396"/>
      <c r="FS68" s="396">
        <f t="shared" si="16"/>
        <v>0</v>
      </c>
      <c r="FT68" s="1291">
        <f t="shared" si="17"/>
        <v>35</v>
      </c>
      <c r="FU68" s="1347" t="str">
        <f t="shared" si="18"/>
        <v/>
      </c>
      <c r="FV68" s="1347" t="str">
        <f t="shared" si="19"/>
        <v/>
      </c>
      <c r="FW68" s="1347" t="str">
        <f t="shared" si="20"/>
        <v/>
      </c>
      <c r="FX68" s="1347" t="str">
        <f t="shared" si="21"/>
        <v/>
      </c>
      <c r="FY68" s="1347" t="str">
        <f t="shared" si="22"/>
        <v/>
      </c>
      <c r="FZ68" s="1347">
        <f t="shared" si="23"/>
        <v>1</v>
      </c>
      <c r="GA68" s="1347" t="str">
        <f t="shared" si="24"/>
        <v/>
      </c>
      <c r="GB68" s="1347" t="str">
        <f t="shared" si="25"/>
        <v/>
      </c>
      <c r="GC68" s="1347" t="str">
        <f t="shared" si="26"/>
        <v/>
      </c>
      <c r="GD68" s="1347" t="str">
        <f t="shared" si="27"/>
        <v/>
      </c>
      <c r="GE68" s="1347" t="str">
        <f t="shared" si="28"/>
        <v/>
      </c>
    </row>
    <row r="69" spans="1:187" ht="16.5" thickBot="1" x14ac:dyDescent="0.3">
      <c r="A69" s="1645">
        <v>58</v>
      </c>
      <c r="B69" s="10" t="s">
        <v>2143</v>
      </c>
      <c r="C69" s="1152" t="s">
        <v>1671</v>
      </c>
      <c r="D69" s="1400"/>
      <c r="E69" s="1391"/>
      <c r="F69" s="1346"/>
      <c r="G69" s="1346"/>
      <c r="H69" s="1346"/>
      <c r="I69" s="1346">
        <v>1</v>
      </c>
      <c r="J69" s="1346"/>
      <c r="K69" s="1346"/>
      <c r="L69" s="1346">
        <v>1</v>
      </c>
      <c r="M69" s="1346"/>
      <c r="N69" s="1346"/>
      <c r="O69" s="1346"/>
      <c r="P69" s="1346"/>
      <c r="Q69" s="1346"/>
      <c r="R69" s="1346"/>
      <c r="S69" s="1346"/>
      <c r="T69" s="1346"/>
      <c r="U69" s="1346"/>
      <c r="V69" s="1346"/>
      <c r="W69" s="1346"/>
      <c r="X69" s="1393"/>
      <c r="Y69" s="1346"/>
      <c r="Z69" s="1346">
        <v>1</v>
      </c>
      <c r="AA69" s="1346"/>
      <c r="AB69" s="1346"/>
      <c r="AC69" s="1346"/>
      <c r="AD69" s="1400">
        <v>1</v>
      </c>
      <c r="AE69" s="1346"/>
      <c r="AF69" s="1346"/>
      <c r="AG69" s="1346"/>
      <c r="AH69" s="1346"/>
      <c r="AI69" s="1346"/>
      <c r="AJ69" s="1392">
        <v>1</v>
      </c>
      <c r="AK69" s="1392"/>
      <c r="AL69" s="1392"/>
      <c r="AM69" s="1393">
        <v>1</v>
      </c>
      <c r="AN69" s="1391"/>
      <c r="AO69" s="1346"/>
      <c r="AP69" s="1346">
        <v>1</v>
      </c>
      <c r="AQ69" s="1346"/>
      <c r="AR69" s="1346"/>
      <c r="AS69" s="1346"/>
      <c r="AT69" s="1346"/>
      <c r="AU69" s="1392"/>
      <c r="AV69" s="1392"/>
      <c r="AW69" s="1504"/>
      <c r="AX69" s="1392"/>
      <c r="AY69" s="1392"/>
      <c r="AZ69" s="1393"/>
      <c r="BA69" s="1346"/>
      <c r="BB69" s="1389"/>
      <c r="BC69" s="1346"/>
      <c r="BD69" s="1346"/>
      <c r="BE69" s="1346"/>
      <c r="BF69" s="1346"/>
      <c r="BG69" s="1504"/>
      <c r="BH69" s="1346"/>
      <c r="BI69" s="1393"/>
      <c r="BJ69" s="1346"/>
      <c r="BK69" s="1346"/>
      <c r="BL69" s="1346">
        <v>1</v>
      </c>
      <c r="BM69" s="1346"/>
      <c r="BN69" s="1346"/>
      <c r="BO69" s="1346"/>
      <c r="BP69" s="1346"/>
      <c r="BQ69" s="1346"/>
      <c r="BR69" s="1346"/>
      <c r="BS69" s="1346"/>
      <c r="BT69" s="1346"/>
      <c r="BU69" s="1346"/>
      <c r="BV69" s="1504"/>
      <c r="BW69" s="1389"/>
      <c r="BX69" s="1346">
        <v>1</v>
      </c>
      <c r="BY69" s="1346"/>
      <c r="BZ69" s="1346"/>
      <c r="CA69" s="1346"/>
      <c r="CB69" s="1346">
        <v>1</v>
      </c>
      <c r="CC69" s="1346">
        <v>1</v>
      </c>
      <c r="CD69" s="1346">
        <v>1</v>
      </c>
      <c r="CE69" s="1346">
        <v>1</v>
      </c>
      <c r="CF69" s="1346">
        <v>1</v>
      </c>
      <c r="CG69" s="1391"/>
      <c r="CH69" s="1346"/>
      <c r="CI69" s="1346">
        <v>1</v>
      </c>
      <c r="CJ69" s="1346"/>
      <c r="CK69" s="1346"/>
      <c r="CL69" s="1346">
        <v>1</v>
      </c>
      <c r="CM69" s="1346"/>
      <c r="CN69" s="1346"/>
      <c r="CO69" s="1346">
        <v>1</v>
      </c>
      <c r="CP69" s="1346"/>
      <c r="CQ69" s="1346"/>
      <c r="CR69" s="1346"/>
      <c r="CS69" s="1391"/>
      <c r="CT69" s="1346"/>
      <c r="CU69" s="1346">
        <v>1</v>
      </c>
      <c r="CV69" s="1392"/>
      <c r="CW69" s="1346"/>
      <c r="CX69" s="1346"/>
      <c r="CY69" s="1346"/>
      <c r="CZ69" s="1504"/>
      <c r="DA69" s="1346"/>
      <c r="DB69" s="1346">
        <v>1</v>
      </c>
      <c r="DC69" s="1346"/>
      <c r="DD69" s="1346"/>
      <c r="DE69" s="1346"/>
      <c r="DF69" s="1393"/>
      <c r="DG69" s="1391"/>
      <c r="DH69" s="1346">
        <v>1</v>
      </c>
      <c r="DI69" s="1346"/>
      <c r="DJ69" s="1346"/>
      <c r="DK69" s="1346"/>
      <c r="DL69" s="1346"/>
      <c r="DM69" s="1346"/>
      <c r="DN69" s="1346"/>
      <c r="DO69" s="1346">
        <v>1</v>
      </c>
      <c r="DP69" s="1346"/>
      <c r="DQ69" s="1392"/>
      <c r="DR69" s="1392"/>
      <c r="DS69" s="1392"/>
      <c r="DT69" s="1392"/>
      <c r="DU69" s="1392"/>
      <c r="DV69" s="1392"/>
      <c r="DW69" s="1392"/>
      <c r="DX69" s="1392"/>
      <c r="DY69" s="1392"/>
      <c r="DZ69" s="1393"/>
      <c r="EA69" s="1391"/>
      <c r="EB69" s="1346"/>
      <c r="EC69" s="1346"/>
      <c r="ED69" s="1346"/>
      <c r="EE69" s="1346"/>
      <c r="EF69" s="1346"/>
      <c r="EG69" s="1346">
        <v>1</v>
      </c>
      <c r="EH69" s="1346"/>
      <c r="EI69" s="1346"/>
      <c r="EJ69" s="1346"/>
      <c r="EK69" s="1346"/>
      <c r="EL69" s="1346"/>
      <c r="EM69" s="1346"/>
      <c r="EN69" s="1391"/>
      <c r="EO69" s="1389"/>
      <c r="EP69" s="1346"/>
      <c r="EQ69" s="1346"/>
      <c r="ER69" s="1346"/>
      <c r="ES69" s="1504">
        <v>1</v>
      </c>
      <c r="ET69" s="1346"/>
      <c r="EU69" s="1346"/>
      <c r="EV69" s="1346"/>
      <c r="EW69" s="1504"/>
      <c r="EX69" s="1392"/>
      <c r="EY69" s="1346"/>
      <c r="EZ69" s="1346"/>
      <c r="FA69" s="1346"/>
      <c r="FB69" s="1346"/>
      <c r="FC69" s="1346"/>
      <c r="FD69" s="1346"/>
      <c r="FE69" s="1393"/>
      <c r="FF69" s="1679"/>
      <c r="FG69" s="1391"/>
      <c r="FH69" s="1346"/>
      <c r="FI69" s="1346"/>
      <c r="FJ69" s="1346"/>
      <c r="FK69" s="1346"/>
      <c r="FL69" s="1346"/>
      <c r="FM69" s="1346"/>
      <c r="FN69" s="218">
        <f t="shared" si="12"/>
        <v>0</v>
      </c>
      <c r="FO69" s="396">
        <f t="shared" si="13"/>
        <v>0</v>
      </c>
      <c r="FP69" s="396">
        <f t="shared" si="14"/>
        <v>16</v>
      </c>
      <c r="FQ69" s="396">
        <f t="shared" si="15"/>
        <v>2</v>
      </c>
      <c r="FR69" s="396"/>
      <c r="FS69" s="396">
        <f t="shared" si="16"/>
        <v>5</v>
      </c>
      <c r="FT69" s="1291">
        <f t="shared" si="17"/>
        <v>21</v>
      </c>
      <c r="FU69" s="1347" t="str">
        <f t="shared" si="18"/>
        <v/>
      </c>
      <c r="FV69" s="1347" t="str">
        <f t="shared" si="19"/>
        <v/>
      </c>
      <c r="FW69" s="1347" t="str">
        <f t="shared" si="20"/>
        <v/>
      </c>
      <c r="FX69" s="1347" t="str">
        <f t="shared" si="21"/>
        <v/>
      </c>
      <c r="FY69" s="1347">
        <f t="shared" si="22"/>
        <v>1</v>
      </c>
      <c r="FZ69" s="1347" t="str">
        <f t="shared" si="23"/>
        <v/>
      </c>
      <c r="GA69" s="1347" t="str">
        <f t="shared" si="24"/>
        <v/>
      </c>
      <c r="GB69" s="1347" t="str">
        <f t="shared" si="25"/>
        <v/>
      </c>
      <c r="GC69" s="1347" t="str">
        <f t="shared" si="26"/>
        <v/>
      </c>
      <c r="GD69" s="1347" t="str">
        <f t="shared" si="27"/>
        <v/>
      </c>
      <c r="GE69" s="1347" t="str">
        <f t="shared" si="28"/>
        <v/>
      </c>
    </row>
    <row r="70" spans="1:187" ht="16.5" thickBot="1" x14ac:dyDescent="0.3">
      <c r="A70" s="1645">
        <v>59</v>
      </c>
      <c r="B70" s="10" t="s">
        <v>2144</v>
      </c>
      <c r="C70" s="1152" t="s">
        <v>1412</v>
      </c>
      <c r="D70" s="1400"/>
      <c r="E70" s="1391"/>
      <c r="F70" s="1346"/>
      <c r="G70" s="1346">
        <v>1</v>
      </c>
      <c r="H70" s="1346"/>
      <c r="I70" s="1346"/>
      <c r="J70" s="1390">
        <v>1</v>
      </c>
      <c r="K70" s="1346"/>
      <c r="L70" s="1346"/>
      <c r="M70" s="1346"/>
      <c r="N70" s="1346"/>
      <c r="O70" s="1346"/>
      <c r="P70" s="1346"/>
      <c r="Q70" s="1346"/>
      <c r="R70" s="1346"/>
      <c r="S70" s="1346"/>
      <c r="T70" s="1346"/>
      <c r="U70" s="1390">
        <v>1</v>
      </c>
      <c r="V70" s="1346"/>
      <c r="W70" s="1346"/>
      <c r="X70" s="1502">
        <v>1</v>
      </c>
      <c r="Y70" s="1391"/>
      <c r="Z70" s="1392"/>
      <c r="AA70" s="1346"/>
      <c r="AB70" s="1346"/>
      <c r="AC70" s="1392"/>
      <c r="AD70" s="1400">
        <v>1</v>
      </c>
      <c r="AE70" s="1410">
        <v>1</v>
      </c>
      <c r="AF70" s="1346"/>
      <c r="AG70" s="1392"/>
      <c r="AH70" s="1390">
        <v>1</v>
      </c>
      <c r="AI70" s="1346"/>
      <c r="AJ70" s="1346"/>
      <c r="AK70" s="1346"/>
      <c r="AL70" s="1418"/>
      <c r="AM70" s="1393"/>
      <c r="AN70" s="1521">
        <v>1</v>
      </c>
      <c r="AO70" s="1392"/>
      <c r="AP70" s="1346"/>
      <c r="AQ70" s="1392"/>
      <c r="AR70" s="1346"/>
      <c r="AS70" s="1346"/>
      <c r="AT70" s="1390">
        <v>1</v>
      </c>
      <c r="AU70" s="1392"/>
      <c r="AV70" s="1392"/>
      <c r="AW70" s="1504"/>
      <c r="AX70" s="1392"/>
      <c r="AY70" s="1346"/>
      <c r="AZ70" s="1393"/>
      <c r="BA70" s="1521">
        <v>1</v>
      </c>
      <c r="BB70" s="1346"/>
      <c r="BC70" s="1346"/>
      <c r="BD70" s="1346"/>
      <c r="BE70" s="1346"/>
      <c r="BF70" s="1346"/>
      <c r="BG70" s="1504">
        <v>1</v>
      </c>
      <c r="BH70" s="1346"/>
      <c r="BI70" s="1393"/>
      <c r="BJ70" s="1346">
        <v>1</v>
      </c>
      <c r="BK70" s="1392"/>
      <c r="BL70" s="1392"/>
      <c r="BM70" s="1410">
        <v>1</v>
      </c>
      <c r="BN70" s="1392"/>
      <c r="BO70" s="1392"/>
      <c r="BP70" s="1392"/>
      <c r="BQ70" s="1392"/>
      <c r="BR70" s="1392"/>
      <c r="BS70" s="1392"/>
      <c r="BT70" s="1392"/>
      <c r="BU70" s="1390">
        <v>1</v>
      </c>
      <c r="BV70" s="1504">
        <v>1</v>
      </c>
      <c r="BW70" s="1392"/>
      <c r="BX70" s="1392"/>
      <c r="BY70" s="1392"/>
      <c r="BZ70" s="1392"/>
      <c r="CA70" s="1346"/>
      <c r="CB70" s="1346"/>
      <c r="CC70" s="1392"/>
      <c r="CD70" s="1392"/>
      <c r="CE70" s="1392"/>
      <c r="CF70" s="1392"/>
      <c r="CG70" s="1390">
        <v>1</v>
      </c>
      <c r="CH70" s="1392"/>
      <c r="CI70" s="1392"/>
      <c r="CJ70" s="1410">
        <v>1</v>
      </c>
      <c r="CK70" s="1392"/>
      <c r="CL70" s="1392"/>
      <c r="CM70" s="1392">
        <v>1</v>
      </c>
      <c r="CN70" s="1392"/>
      <c r="CO70" s="1392"/>
      <c r="CP70" s="1346"/>
      <c r="CQ70" s="1392"/>
      <c r="CR70" s="1393"/>
      <c r="CS70" s="1429">
        <v>1</v>
      </c>
      <c r="CT70" s="1392"/>
      <c r="CU70" s="1392"/>
      <c r="CV70" s="1422">
        <v>1</v>
      </c>
      <c r="CW70" s="1392"/>
      <c r="CX70" s="1392"/>
      <c r="CY70" s="1392">
        <v>1</v>
      </c>
      <c r="CZ70" s="1504">
        <v>1</v>
      </c>
      <c r="DA70" s="1392"/>
      <c r="DB70" s="1392">
        <v>1</v>
      </c>
      <c r="DC70" s="1346">
        <v>1</v>
      </c>
      <c r="DD70" s="1346"/>
      <c r="DE70" s="1346"/>
      <c r="DF70" s="1503">
        <v>1</v>
      </c>
      <c r="DG70" s="1391"/>
      <c r="DH70" s="1346"/>
      <c r="DI70" s="1346"/>
      <c r="DJ70" s="1346"/>
      <c r="DK70" s="1346"/>
      <c r="DL70" s="1346"/>
      <c r="DM70" s="1390">
        <v>1</v>
      </c>
      <c r="DN70" s="1346"/>
      <c r="DO70" s="1346">
        <v>1</v>
      </c>
      <c r="DP70" s="1390">
        <v>1</v>
      </c>
      <c r="DQ70" s="1346"/>
      <c r="DR70" s="1346"/>
      <c r="DS70" s="1397">
        <v>1</v>
      </c>
      <c r="DT70" s="1346"/>
      <c r="DU70" s="1346"/>
      <c r="DV70" s="1346"/>
      <c r="DW70" s="1346"/>
      <c r="DX70" s="1346"/>
      <c r="DY70" s="1390">
        <v>1</v>
      </c>
      <c r="DZ70" s="1393"/>
      <c r="EA70" s="1391"/>
      <c r="EB70" s="1410">
        <v>1</v>
      </c>
      <c r="EC70" s="1346"/>
      <c r="ED70" s="1346"/>
      <c r="EE70" s="1346">
        <v>1</v>
      </c>
      <c r="EF70" s="1346"/>
      <c r="EG70" s="1346"/>
      <c r="EH70" s="1390">
        <v>1</v>
      </c>
      <c r="EI70" s="1346"/>
      <c r="EJ70" s="1390"/>
      <c r="EK70" s="1390">
        <v>1</v>
      </c>
      <c r="EL70" s="1392"/>
      <c r="EM70" s="1346"/>
      <c r="EN70" s="1391"/>
      <c r="EO70" s="1389"/>
      <c r="EP70" s="1389"/>
      <c r="EQ70" s="1410">
        <v>1</v>
      </c>
      <c r="ER70" s="1346"/>
      <c r="ES70" s="1504">
        <v>1</v>
      </c>
      <c r="ET70" s="1346">
        <v>1</v>
      </c>
      <c r="EU70" s="1346"/>
      <c r="EV70" s="1346"/>
      <c r="EW70" s="1504"/>
      <c r="EX70" s="1392"/>
      <c r="EY70" s="1346"/>
      <c r="EZ70" s="1346"/>
      <c r="FA70" s="1346"/>
      <c r="FB70" s="1346"/>
      <c r="FC70" s="1346"/>
      <c r="FD70" s="1346"/>
      <c r="FE70" s="1502">
        <v>1</v>
      </c>
      <c r="FF70" s="1679"/>
      <c r="FG70" s="1421"/>
      <c r="FH70" s="1392"/>
      <c r="FI70" s="1392"/>
      <c r="FJ70" s="1392"/>
      <c r="FK70" s="1392"/>
      <c r="FL70" s="1392"/>
      <c r="FM70" s="1393"/>
      <c r="FN70" s="218">
        <f t="shared" si="12"/>
        <v>31</v>
      </c>
      <c r="FO70" s="396">
        <f t="shared" si="13"/>
        <v>0</v>
      </c>
      <c r="FP70" s="396">
        <f t="shared" si="14"/>
        <v>2</v>
      </c>
      <c r="FQ70" s="396">
        <f t="shared" si="15"/>
        <v>5</v>
      </c>
      <c r="FR70" s="396"/>
      <c r="FS70" s="396">
        <f t="shared" si="16"/>
        <v>0</v>
      </c>
      <c r="FT70" s="1291">
        <f t="shared" si="17"/>
        <v>33</v>
      </c>
      <c r="FU70" s="1347" t="str">
        <f t="shared" si="18"/>
        <v/>
      </c>
      <c r="FV70" s="1347" t="str">
        <f t="shared" si="19"/>
        <v/>
      </c>
      <c r="FW70" s="1347" t="str">
        <f t="shared" si="20"/>
        <v/>
      </c>
      <c r="FX70" s="1347" t="str">
        <f t="shared" si="21"/>
        <v/>
      </c>
      <c r="FY70" s="1347" t="str">
        <f t="shared" si="22"/>
        <v/>
      </c>
      <c r="FZ70" s="1347">
        <f t="shared" si="23"/>
        <v>1</v>
      </c>
      <c r="GA70" s="1347" t="str">
        <f t="shared" si="24"/>
        <v/>
      </c>
      <c r="GB70" s="1347" t="str">
        <f t="shared" si="25"/>
        <v/>
      </c>
      <c r="GC70" s="1347" t="str">
        <f t="shared" si="26"/>
        <v/>
      </c>
      <c r="GD70" s="1347" t="str">
        <f t="shared" si="27"/>
        <v/>
      </c>
      <c r="GE70" s="1347" t="str">
        <f t="shared" si="28"/>
        <v/>
      </c>
    </row>
    <row r="71" spans="1:187" ht="16.5" thickBot="1" x14ac:dyDescent="0.3">
      <c r="A71" s="1645">
        <v>60</v>
      </c>
      <c r="B71" s="10" t="s">
        <v>2145</v>
      </c>
      <c r="C71" s="1152" t="s">
        <v>876</v>
      </c>
      <c r="D71" s="1400"/>
      <c r="E71" s="1391"/>
      <c r="F71" s="1346"/>
      <c r="G71" s="1346">
        <v>1</v>
      </c>
      <c r="H71" s="1346"/>
      <c r="I71" s="1394"/>
      <c r="J71" s="1394">
        <v>1</v>
      </c>
      <c r="K71" s="1394"/>
      <c r="L71" s="1394"/>
      <c r="M71" s="1394"/>
      <c r="N71" s="1394"/>
      <c r="O71" s="1394"/>
      <c r="P71" s="1394"/>
      <c r="Q71" s="1394"/>
      <c r="R71" s="1394"/>
      <c r="S71" s="1394"/>
      <c r="T71" s="1394"/>
      <c r="U71" s="1394">
        <v>1</v>
      </c>
      <c r="V71" s="1394"/>
      <c r="W71" s="1346"/>
      <c r="X71" s="1393">
        <v>1</v>
      </c>
      <c r="Y71" s="1346"/>
      <c r="Z71" s="1346"/>
      <c r="AA71" s="1346">
        <v>1</v>
      </c>
      <c r="AB71" s="1346"/>
      <c r="AC71" s="1346"/>
      <c r="AD71" s="1400">
        <v>1</v>
      </c>
      <c r="AE71" s="1346"/>
      <c r="AF71" s="1346"/>
      <c r="AG71" s="1346"/>
      <c r="AH71" s="1346">
        <v>1</v>
      </c>
      <c r="AI71" s="1346"/>
      <c r="AJ71" s="1392"/>
      <c r="AK71" s="1392">
        <v>1</v>
      </c>
      <c r="AL71" s="1392"/>
      <c r="AM71" s="1419">
        <v>1</v>
      </c>
      <c r="AN71" s="1391">
        <v>1</v>
      </c>
      <c r="AO71" s="1346"/>
      <c r="AP71" s="1346"/>
      <c r="AQ71" s="1346"/>
      <c r="AR71" s="1346"/>
      <c r="AS71" s="1346"/>
      <c r="AT71" s="1346">
        <v>1</v>
      </c>
      <c r="AU71" s="1392"/>
      <c r="AV71" s="1392"/>
      <c r="AW71" s="1504"/>
      <c r="AX71" s="1392"/>
      <c r="AY71" s="1392"/>
      <c r="AZ71" s="1393"/>
      <c r="BA71" s="1391">
        <v>1</v>
      </c>
      <c r="BB71" s="1346"/>
      <c r="BC71" s="1346"/>
      <c r="BD71" s="1346">
        <v>1</v>
      </c>
      <c r="BE71" s="1346"/>
      <c r="BF71" s="1346"/>
      <c r="BG71" s="1504">
        <v>1</v>
      </c>
      <c r="BH71" s="1346"/>
      <c r="BI71" s="1393"/>
      <c r="BJ71" s="1346"/>
      <c r="BK71" s="1346"/>
      <c r="BL71" s="1346"/>
      <c r="BM71" s="1346">
        <v>1</v>
      </c>
      <c r="BN71" s="1346"/>
      <c r="BO71" s="1346"/>
      <c r="BP71" s="1346"/>
      <c r="BQ71" s="1346"/>
      <c r="BR71" s="1346"/>
      <c r="BS71" s="1346"/>
      <c r="BT71" s="1346"/>
      <c r="BU71" s="1346">
        <v>1</v>
      </c>
      <c r="BV71" s="1504">
        <v>1</v>
      </c>
      <c r="BW71" s="1346"/>
      <c r="BX71" s="1346">
        <v>1</v>
      </c>
      <c r="BY71" s="1346"/>
      <c r="BZ71" s="1346"/>
      <c r="CA71" s="1346"/>
      <c r="CB71" s="1346">
        <v>1</v>
      </c>
      <c r="CC71" s="1346">
        <v>1</v>
      </c>
      <c r="CD71" s="1346">
        <v>1</v>
      </c>
      <c r="CE71" s="1346">
        <v>1</v>
      </c>
      <c r="CF71" s="1346">
        <v>1</v>
      </c>
      <c r="CG71" s="1391">
        <v>1</v>
      </c>
      <c r="CH71" s="1346"/>
      <c r="CI71" s="1346"/>
      <c r="CJ71" s="1346">
        <v>1</v>
      </c>
      <c r="CK71" s="1346"/>
      <c r="CL71" s="1346"/>
      <c r="CM71" s="1346">
        <v>1</v>
      </c>
      <c r="CN71" s="1346"/>
      <c r="CO71" s="1346"/>
      <c r="CP71" s="1346"/>
      <c r="CQ71" s="1346"/>
      <c r="CR71" s="1346"/>
      <c r="CS71" s="1391">
        <v>1</v>
      </c>
      <c r="CT71" s="1346"/>
      <c r="CU71" s="1346"/>
      <c r="CV71" s="1392">
        <v>1</v>
      </c>
      <c r="CW71" s="1346"/>
      <c r="CX71" s="1346"/>
      <c r="CY71" s="1346">
        <v>1</v>
      </c>
      <c r="CZ71" s="1504">
        <v>1</v>
      </c>
      <c r="DA71" s="1346"/>
      <c r="DB71" s="1346">
        <v>1</v>
      </c>
      <c r="DC71" s="1346">
        <v>1</v>
      </c>
      <c r="DD71" s="1346"/>
      <c r="DE71" s="1346"/>
      <c r="DF71" s="1393">
        <v>1</v>
      </c>
      <c r="DG71" s="1391"/>
      <c r="DH71" s="1346"/>
      <c r="DI71" s="1346"/>
      <c r="DJ71" s="1346"/>
      <c r="DK71" s="1346"/>
      <c r="DL71" s="1346"/>
      <c r="DM71" s="1346">
        <v>1</v>
      </c>
      <c r="DN71" s="1346"/>
      <c r="DO71" s="1346">
        <v>1</v>
      </c>
      <c r="DP71" s="1346">
        <v>1</v>
      </c>
      <c r="DQ71" s="1392"/>
      <c r="DR71" s="1392"/>
      <c r="DS71" s="1392">
        <v>1</v>
      </c>
      <c r="DT71" s="1392"/>
      <c r="DU71" s="1392"/>
      <c r="DV71" s="1392"/>
      <c r="DW71" s="1392"/>
      <c r="DX71" s="1392"/>
      <c r="DY71" s="1392">
        <v>1</v>
      </c>
      <c r="DZ71" s="1393"/>
      <c r="EA71" s="1391"/>
      <c r="EB71" s="1346">
        <v>1</v>
      </c>
      <c r="EC71" s="1346"/>
      <c r="ED71" s="1346"/>
      <c r="EE71" s="1346">
        <v>1</v>
      </c>
      <c r="EF71" s="1346"/>
      <c r="EG71" s="1346"/>
      <c r="EH71" s="1346">
        <v>1</v>
      </c>
      <c r="EI71" s="1346"/>
      <c r="EJ71" s="1346"/>
      <c r="EK71" s="1346">
        <v>1</v>
      </c>
      <c r="EL71" s="1346"/>
      <c r="EM71" s="1393"/>
      <c r="EN71" s="1391"/>
      <c r="EO71" s="1389"/>
      <c r="EP71" s="1346"/>
      <c r="EQ71" s="1346">
        <v>1</v>
      </c>
      <c r="ER71" s="1346"/>
      <c r="ES71" s="1504">
        <v>1</v>
      </c>
      <c r="ET71" s="1346">
        <v>1</v>
      </c>
      <c r="EU71" s="1346"/>
      <c r="EV71" s="1346"/>
      <c r="EW71" s="1504"/>
      <c r="EX71" s="1392"/>
      <c r="EY71" s="1346"/>
      <c r="EZ71" s="1346"/>
      <c r="FA71" s="1346"/>
      <c r="FB71" s="1346"/>
      <c r="FC71" s="1346"/>
      <c r="FD71" s="1346"/>
      <c r="FE71" s="1393">
        <v>1</v>
      </c>
      <c r="FF71" s="1679"/>
      <c r="FG71" s="1391"/>
      <c r="FH71" s="1346"/>
      <c r="FI71" s="1346"/>
      <c r="FJ71" s="1346"/>
      <c r="FK71" s="1346"/>
      <c r="FL71" s="1346"/>
      <c r="FM71" s="1346"/>
      <c r="FN71" s="218">
        <f t="shared" ref="FN71:FN134" si="29">SUM(G71+J71+U71+X71+AA71+AE71+AH71+AK71+AN71+AQ71+AT71+AX71+BA71+BD71+BJ71+BM71+BU71+BY71+CG71+CJ71+CM71+CP71+CS71+CV71+CY71+DC71+DF71+DM71+DP71+DS71+DY71+EB71+EE71+EH71+EK71+EN71+EQ71+ET71+EX71+FE71)</f>
        <v>32</v>
      </c>
      <c r="FO71" s="396">
        <f t="shared" ref="FO71:FO134" si="30">SUM(E71+H71+K71+V71+Y71+AB71+AF71+AI71+AL71+AO71+AR71+AU71+AY71+BB71+BE71+BH71+BK71+BN71+BW71+BZ71+CH71+CK71+CN71+CQ71+CT71+CW71+DA71+DD71+DG71+DN71+DQ71+DT71+DZ71+EC71+EF71+EI71+EL71+EO71+ER71+EU71+EY71)</f>
        <v>0</v>
      </c>
      <c r="FP71" s="396">
        <f t="shared" ref="FP71:FP134" si="31">SUM(F71+I71+L71+W71+Z71+AC71+AG71+AJ71+AM71+AP71+AS71+AV71+AZ71+BC71+BF71+BI71+BL71+BO71+BX71+CA71+CI71+CL71+CO71+CR71+CU71+CX71+DB71+DE71+DH71+DO71+DR71+DU71+EA71+ED71+EG71+EJ71+EM71+EP71+EV71+EZ71)</f>
        <v>4</v>
      </c>
      <c r="FQ71" s="396">
        <f t="shared" ref="FQ71:FQ134" si="32">SUM(AD71+AW71+BG71+BV71+CZ71+ES71+EW71)</f>
        <v>5</v>
      </c>
      <c r="FR71" s="396"/>
      <c r="FS71" s="396">
        <f t="shared" ref="FS71:FS134" si="33">SUM(M71+N71+O71+P71+Q71+R71+S71+T71+BP71+BQ71+BR71+BS71+BT71+CB71+CC71+CD71+CE71+CF71+DI71+DJ71+DK71+DL71+DV71+DW71+DX71+FA71+FB71+FC71+FD71+FF71+FG71+FH71+FI71+FJ71+FK71+FL71+FM71)</f>
        <v>5</v>
      </c>
      <c r="FT71" s="1291">
        <f t="shared" ref="FT71:FT134" si="34">SUM(FN71+FO71+FP71+FR71+FS71)</f>
        <v>41</v>
      </c>
      <c r="FU71" s="1347" t="str">
        <f t="shared" si="18"/>
        <v/>
      </c>
      <c r="FV71" s="1347" t="str">
        <f t="shared" si="19"/>
        <v/>
      </c>
      <c r="FW71" s="1347" t="str">
        <f t="shared" si="20"/>
        <v/>
      </c>
      <c r="FX71" s="1347" t="str">
        <f t="shared" si="21"/>
        <v/>
      </c>
      <c r="FY71" s="1347" t="str">
        <f t="shared" si="22"/>
        <v/>
      </c>
      <c r="FZ71" s="1347" t="str">
        <f t="shared" si="23"/>
        <v/>
      </c>
      <c r="GA71" s="1347">
        <f t="shared" si="24"/>
        <v>1</v>
      </c>
      <c r="GB71" s="1347" t="str">
        <f t="shared" si="25"/>
        <v/>
      </c>
      <c r="GC71" s="1347" t="str">
        <f t="shared" si="26"/>
        <v/>
      </c>
      <c r="GD71" s="1347" t="str">
        <f t="shared" si="27"/>
        <v/>
      </c>
      <c r="GE71" s="1347" t="str">
        <f t="shared" si="28"/>
        <v/>
      </c>
    </row>
    <row r="72" spans="1:187" ht="16.5" thickBot="1" x14ac:dyDescent="0.3">
      <c r="A72" s="1645">
        <v>61</v>
      </c>
      <c r="B72" s="10" t="s">
        <v>2146</v>
      </c>
      <c r="C72" s="1152" t="s">
        <v>932</v>
      </c>
      <c r="D72" s="1400"/>
      <c r="E72" s="1391"/>
      <c r="F72" s="1346"/>
      <c r="G72" s="1346"/>
      <c r="H72" s="1346"/>
      <c r="I72" s="1394"/>
      <c r="J72" s="1394"/>
      <c r="K72" s="1394"/>
      <c r="L72" s="1394">
        <v>1</v>
      </c>
      <c r="M72" s="1394"/>
      <c r="N72" s="1394"/>
      <c r="O72" s="1394"/>
      <c r="P72" s="1394"/>
      <c r="Q72" s="1394"/>
      <c r="R72" s="1394"/>
      <c r="S72" s="1394"/>
      <c r="T72" s="1394"/>
      <c r="U72" s="1394"/>
      <c r="V72" s="1394"/>
      <c r="W72" s="1346"/>
      <c r="X72" s="1393"/>
      <c r="Y72" s="1392"/>
      <c r="Z72" s="1346"/>
      <c r="AA72" s="1346"/>
      <c r="AB72" s="1346"/>
      <c r="AC72" s="1346">
        <v>1</v>
      </c>
      <c r="AD72" s="1400"/>
      <c r="AE72" s="1392"/>
      <c r="AF72" s="1392"/>
      <c r="AG72" s="1392"/>
      <c r="AH72" s="1392"/>
      <c r="AI72" s="1346"/>
      <c r="AJ72" s="1417"/>
      <c r="AK72" s="1417"/>
      <c r="AL72" s="1417"/>
      <c r="AM72" s="1420">
        <v>1</v>
      </c>
      <c r="AN72" s="1391"/>
      <c r="AO72" s="1392"/>
      <c r="AP72" s="1392">
        <v>1</v>
      </c>
      <c r="AQ72" s="1392"/>
      <c r="AR72" s="1392"/>
      <c r="AS72" s="1392"/>
      <c r="AT72" s="1392"/>
      <c r="AU72" s="1392"/>
      <c r="AV72" s="1392"/>
      <c r="AW72" s="1504"/>
      <c r="AX72" s="1392"/>
      <c r="AY72" s="1392"/>
      <c r="AZ72" s="1393">
        <v>1</v>
      </c>
      <c r="BA72" s="1391"/>
      <c r="BB72" s="1346"/>
      <c r="BC72" s="1346"/>
      <c r="BD72" s="1346"/>
      <c r="BE72" s="1346"/>
      <c r="BF72" s="1346"/>
      <c r="BG72" s="1504"/>
      <c r="BH72" s="1346"/>
      <c r="BI72" s="1393"/>
      <c r="BJ72" s="1346"/>
      <c r="BK72" s="1346"/>
      <c r="BL72" s="1346"/>
      <c r="BM72" s="1346"/>
      <c r="BN72" s="1346"/>
      <c r="BO72" s="1346">
        <v>1</v>
      </c>
      <c r="BP72" s="1346"/>
      <c r="BQ72" s="1346"/>
      <c r="BR72" s="1346"/>
      <c r="BS72" s="1346"/>
      <c r="BT72" s="1346"/>
      <c r="BU72" s="1346"/>
      <c r="BV72" s="1504"/>
      <c r="BW72" s="1346"/>
      <c r="BX72" s="1392"/>
      <c r="BY72" s="1392"/>
      <c r="BZ72" s="1392"/>
      <c r="CA72" s="1392"/>
      <c r="CB72" s="1392"/>
      <c r="CC72" s="1392"/>
      <c r="CD72" s="1392"/>
      <c r="CE72" s="1392"/>
      <c r="CF72" s="1392"/>
      <c r="CG72" s="1391"/>
      <c r="CH72" s="1392"/>
      <c r="CI72" s="1392"/>
      <c r="CJ72" s="1392"/>
      <c r="CK72" s="1392"/>
      <c r="CL72" s="1392"/>
      <c r="CM72" s="1392"/>
      <c r="CN72" s="1392"/>
      <c r="CO72" s="1392"/>
      <c r="CP72" s="1392"/>
      <c r="CQ72" s="1392"/>
      <c r="CR72" s="1392"/>
      <c r="CS72" s="1391"/>
      <c r="CT72" s="1392"/>
      <c r="CU72" s="1392"/>
      <c r="CV72" s="1392"/>
      <c r="CW72" s="1392"/>
      <c r="CX72" s="1392"/>
      <c r="CY72" s="1392"/>
      <c r="CZ72" s="1504"/>
      <c r="DA72" s="1392"/>
      <c r="DB72" s="1392"/>
      <c r="DC72" s="1392"/>
      <c r="DD72" s="1392"/>
      <c r="DE72" s="1346"/>
      <c r="DF72" s="1393"/>
      <c r="DG72" s="1391"/>
      <c r="DH72" s="1392"/>
      <c r="DI72" s="1392"/>
      <c r="DJ72" s="1392"/>
      <c r="DK72" s="1392"/>
      <c r="DL72" s="1392"/>
      <c r="DM72" s="1392"/>
      <c r="DN72" s="1392"/>
      <c r="DO72" s="1392"/>
      <c r="DP72" s="1392"/>
      <c r="DQ72" s="1392"/>
      <c r="DR72" s="1392"/>
      <c r="DS72" s="1392"/>
      <c r="DT72" s="1392"/>
      <c r="DU72" s="1392"/>
      <c r="DV72" s="1392"/>
      <c r="DW72" s="1392"/>
      <c r="DX72" s="1392"/>
      <c r="DY72" s="1392"/>
      <c r="DZ72" s="1393"/>
      <c r="EA72" s="1391"/>
      <c r="EB72" s="1392"/>
      <c r="EC72" s="1392"/>
      <c r="ED72" s="1392"/>
      <c r="EE72" s="1392"/>
      <c r="EF72" s="1392"/>
      <c r="EG72" s="1392"/>
      <c r="EH72" s="1392"/>
      <c r="EI72" s="1392"/>
      <c r="EJ72" s="1346"/>
      <c r="EK72" s="1346"/>
      <c r="EL72" s="1392"/>
      <c r="EM72" s="1392"/>
      <c r="EN72" s="1391"/>
      <c r="EO72" s="1389"/>
      <c r="EP72" s="1389"/>
      <c r="EQ72" s="1346"/>
      <c r="ER72" s="1346"/>
      <c r="ES72" s="1504"/>
      <c r="ET72" s="1346"/>
      <c r="EU72" s="1346"/>
      <c r="EV72" s="1346"/>
      <c r="EW72" s="1504"/>
      <c r="EX72" s="1392"/>
      <c r="EY72" s="1346"/>
      <c r="EZ72" s="1392"/>
      <c r="FA72" s="1392"/>
      <c r="FB72" s="1392"/>
      <c r="FC72" s="1392"/>
      <c r="FD72" s="1392"/>
      <c r="FE72" s="1393"/>
      <c r="FF72" s="1679"/>
      <c r="FG72" s="1421"/>
      <c r="FH72" s="1392"/>
      <c r="FI72" s="1392"/>
      <c r="FJ72" s="1392"/>
      <c r="FK72" s="1392"/>
      <c r="FL72" s="1392"/>
      <c r="FM72" s="1346"/>
      <c r="FN72" s="218">
        <f t="shared" si="29"/>
        <v>0</v>
      </c>
      <c r="FO72" s="396">
        <f t="shared" si="30"/>
        <v>0</v>
      </c>
      <c r="FP72" s="396">
        <f t="shared" si="31"/>
        <v>6</v>
      </c>
      <c r="FQ72" s="396">
        <f t="shared" si="32"/>
        <v>0</v>
      </c>
      <c r="FR72" s="396"/>
      <c r="FS72" s="396">
        <f t="shared" si="33"/>
        <v>0</v>
      </c>
      <c r="FT72" s="1291">
        <f t="shared" si="34"/>
        <v>6</v>
      </c>
      <c r="FU72" s="1347" t="str">
        <f t="shared" si="18"/>
        <v/>
      </c>
      <c r="FV72" s="1347" t="str">
        <f t="shared" si="19"/>
        <v/>
      </c>
      <c r="FW72" s="1347">
        <f t="shared" si="20"/>
        <v>1</v>
      </c>
      <c r="FX72" s="1347" t="str">
        <f t="shared" si="21"/>
        <v/>
      </c>
      <c r="FY72" s="1347" t="str">
        <f t="shared" si="22"/>
        <v/>
      </c>
      <c r="FZ72" s="1347" t="str">
        <f t="shared" si="23"/>
        <v/>
      </c>
      <c r="GA72" s="1347" t="str">
        <f t="shared" si="24"/>
        <v/>
      </c>
      <c r="GB72" s="1347" t="str">
        <f t="shared" si="25"/>
        <v/>
      </c>
      <c r="GC72" s="1347" t="str">
        <f t="shared" si="26"/>
        <v/>
      </c>
      <c r="GD72" s="1347" t="str">
        <f t="shared" si="27"/>
        <v/>
      </c>
      <c r="GE72" s="1347" t="str">
        <f t="shared" si="28"/>
        <v/>
      </c>
    </row>
    <row r="73" spans="1:187" ht="16.5" thickBot="1" x14ac:dyDescent="0.3">
      <c r="A73" s="1645">
        <v>62</v>
      </c>
      <c r="B73" s="10" t="s">
        <v>2147</v>
      </c>
      <c r="C73" s="1343" t="s">
        <v>2078</v>
      </c>
      <c r="D73" s="1400"/>
      <c r="E73" s="1391"/>
      <c r="F73" s="1346"/>
      <c r="G73" s="1346"/>
      <c r="H73" s="1346"/>
      <c r="I73" s="1394"/>
      <c r="J73" s="1394"/>
      <c r="K73" s="1394"/>
      <c r="L73" s="1394"/>
      <c r="M73" s="1394"/>
      <c r="N73" s="1394"/>
      <c r="O73" s="1394"/>
      <c r="P73" s="1394"/>
      <c r="Q73" s="1394"/>
      <c r="R73" s="1394"/>
      <c r="S73" s="1394"/>
      <c r="T73" s="1394"/>
      <c r="U73" s="1394"/>
      <c r="V73" s="1394"/>
      <c r="W73" s="1346"/>
      <c r="X73" s="1393"/>
      <c r="Y73" s="1392">
        <v>1</v>
      </c>
      <c r="Z73" s="1346"/>
      <c r="AA73" s="1346"/>
      <c r="AB73" s="1346"/>
      <c r="AC73" s="1346"/>
      <c r="AD73" s="1400">
        <v>1</v>
      </c>
      <c r="AE73" s="1392"/>
      <c r="AF73" s="1392"/>
      <c r="AG73" s="1392"/>
      <c r="AH73" s="1392"/>
      <c r="AI73" s="1346"/>
      <c r="AJ73" s="1417"/>
      <c r="AK73" s="1417"/>
      <c r="AL73" s="1417"/>
      <c r="AM73" s="1420"/>
      <c r="AN73" s="1391"/>
      <c r="AO73" s="1392"/>
      <c r="AP73" s="1392"/>
      <c r="AQ73" s="1392"/>
      <c r="AR73" s="1390">
        <v>1</v>
      </c>
      <c r="AS73" s="1392"/>
      <c r="AT73" s="1392"/>
      <c r="AU73" s="1392">
        <v>1</v>
      </c>
      <c r="AV73" s="1392"/>
      <c r="AW73" s="1504"/>
      <c r="AX73" s="1392"/>
      <c r="AY73" s="1392">
        <v>1</v>
      </c>
      <c r="AZ73" s="1393"/>
      <c r="BA73" s="1391"/>
      <c r="BB73" s="1346"/>
      <c r="BC73" s="1346"/>
      <c r="BD73" s="1346"/>
      <c r="BE73" s="1346">
        <v>1</v>
      </c>
      <c r="BF73" s="1346"/>
      <c r="BG73" s="1504">
        <v>1</v>
      </c>
      <c r="BH73" s="1346">
        <v>1</v>
      </c>
      <c r="BI73" s="1393"/>
      <c r="BJ73" s="1346"/>
      <c r="BK73" s="1346">
        <v>1</v>
      </c>
      <c r="BL73" s="1346"/>
      <c r="BM73" s="1346"/>
      <c r="BN73" s="1410">
        <v>1</v>
      </c>
      <c r="BO73" s="1346"/>
      <c r="BP73" s="1346"/>
      <c r="BQ73" s="1346"/>
      <c r="BR73" s="1346"/>
      <c r="BS73" s="1346"/>
      <c r="BT73" s="1346"/>
      <c r="BU73" s="1346"/>
      <c r="BV73" s="1504">
        <v>1</v>
      </c>
      <c r="BW73" s="1346">
        <v>1</v>
      </c>
      <c r="BX73" s="1392"/>
      <c r="BY73" s="1392"/>
      <c r="BZ73" s="1392">
        <v>1</v>
      </c>
      <c r="CA73" s="1392"/>
      <c r="CB73" s="1392"/>
      <c r="CC73" s="1392"/>
      <c r="CD73" s="1392"/>
      <c r="CE73" s="1392"/>
      <c r="CF73" s="1392"/>
      <c r="CG73" s="1391"/>
      <c r="CH73" s="1392"/>
      <c r="CI73" s="1392"/>
      <c r="CJ73" s="1392"/>
      <c r="CK73" s="1392"/>
      <c r="CL73" s="1392"/>
      <c r="CM73" s="1392"/>
      <c r="CN73" s="1392">
        <v>1</v>
      </c>
      <c r="CO73" s="1392"/>
      <c r="CP73" s="1392"/>
      <c r="CQ73" s="1392"/>
      <c r="CR73" s="1392"/>
      <c r="CS73" s="1391"/>
      <c r="CT73" s="1392"/>
      <c r="CU73" s="1392"/>
      <c r="CV73" s="1392"/>
      <c r="CW73" s="1392"/>
      <c r="CX73" s="1392"/>
      <c r="CY73" s="1392"/>
      <c r="CZ73" s="1504">
        <v>1</v>
      </c>
      <c r="DA73" s="1392">
        <v>1</v>
      </c>
      <c r="DB73" s="1392"/>
      <c r="DC73" s="1392"/>
      <c r="DD73" s="1392"/>
      <c r="DE73" s="1346"/>
      <c r="DF73" s="1393"/>
      <c r="DG73" s="1391">
        <v>1</v>
      </c>
      <c r="DH73" s="1392"/>
      <c r="DI73" s="1392"/>
      <c r="DJ73" s="1392"/>
      <c r="DK73" s="1392"/>
      <c r="DL73" s="1392"/>
      <c r="DM73" s="1392"/>
      <c r="DN73" s="1392"/>
      <c r="DO73" s="1392"/>
      <c r="DP73" s="1392"/>
      <c r="DQ73" s="1392"/>
      <c r="DR73" s="1392"/>
      <c r="DS73" s="1392"/>
      <c r="DT73" s="1392"/>
      <c r="DU73" s="1392"/>
      <c r="DV73" s="1392"/>
      <c r="DW73" s="1392"/>
      <c r="DX73" s="1392"/>
      <c r="DY73" s="1392"/>
      <c r="DZ73" s="1393"/>
      <c r="EA73" s="1391"/>
      <c r="EB73" s="1392"/>
      <c r="EC73" s="1392"/>
      <c r="ED73" s="1392"/>
      <c r="EE73" s="1392"/>
      <c r="EF73" s="1392"/>
      <c r="EG73" s="1392"/>
      <c r="EH73" s="1392"/>
      <c r="EI73" s="1392"/>
      <c r="EJ73" s="1346"/>
      <c r="EK73" s="1346"/>
      <c r="EL73" s="1392"/>
      <c r="EM73" s="1392"/>
      <c r="EN73" s="1391"/>
      <c r="EO73" s="1389"/>
      <c r="EP73" s="1389"/>
      <c r="EQ73" s="1346"/>
      <c r="ER73" s="1346"/>
      <c r="ES73" s="1504">
        <v>1</v>
      </c>
      <c r="ET73" s="1346"/>
      <c r="EU73" s="1346"/>
      <c r="EV73" s="1346"/>
      <c r="EW73" s="1504"/>
      <c r="EX73" s="1392"/>
      <c r="EY73" s="1346"/>
      <c r="EZ73" s="1392"/>
      <c r="FA73" s="1392"/>
      <c r="FB73" s="1392"/>
      <c r="FC73" s="1392"/>
      <c r="FD73" s="1392"/>
      <c r="FE73" s="1393"/>
      <c r="FF73" s="1679"/>
      <c r="FG73" s="1421"/>
      <c r="FH73" s="1392"/>
      <c r="FI73" s="1392"/>
      <c r="FJ73" s="1392"/>
      <c r="FK73" s="1392"/>
      <c r="FL73" s="1392"/>
      <c r="FM73" s="1346"/>
      <c r="FN73" s="218">
        <f t="shared" si="29"/>
        <v>0</v>
      </c>
      <c r="FO73" s="396">
        <f t="shared" si="30"/>
        <v>13</v>
      </c>
      <c r="FP73" s="396">
        <f t="shared" si="31"/>
        <v>0</v>
      </c>
      <c r="FQ73" s="396">
        <f t="shared" si="32"/>
        <v>5</v>
      </c>
      <c r="FR73" s="396"/>
      <c r="FS73" s="396">
        <f t="shared" si="33"/>
        <v>0</v>
      </c>
      <c r="FT73" s="1291">
        <f t="shared" si="34"/>
        <v>13</v>
      </c>
      <c r="FU73" s="1347" t="str">
        <f t="shared" si="18"/>
        <v/>
      </c>
      <c r="FV73" s="1347" t="str">
        <f t="shared" si="19"/>
        <v/>
      </c>
      <c r="FW73" s="1347" t="str">
        <f t="shared" si="20"/>
        <v/>
      </c>
      <c r="FX73" s="1347">
        <f t="shared" si="21"/>
        <v>1</v>
      </c>
      <c r="FY73" s="1347" t="str">
        <f t="shared" si="22"/>
        <v/>
      </c>
      <c r="FZ73" s="1347" t="str">
        <f t="shared" si="23"/>
        <v/>
      </c>
      <c r="GA73" s="1347" t="str">
        <f t="shared" si="24"/>
        <v/>
      </c>
      <c r="GB73" s="1347" t="str">
        <f t="shared" si="25"/>
        <v/>
      </c>
      <c r="GC73" s="1347" t="str">
        <f t="shared" si="26"/>
        <v/>
      </c>
      <c r="GD73" s="1347" t="str">
        <f t="shared" si="27"/>
        <v/>
      </c>
      <c r="GE73" s="1347" t="str">
        <f t="shared" si="28"/>
        <v/>
      </c>
    </row>
    <row r="74" spans="1:187" ht="16.5" thickBot="1" x14ac:dyDescent="0.3">
      <c r="A74" s="1645">
        <v>63</v>
      </c>
      <c r="B74" s="10" t="s">
        <v>2148</v>
      </c>
      <c r="C74" s="1152" t="s">
        <v>1992</v>
      </c>
      <c r="D74" s="1400"/>
      <c r="E74" s="1391"/>
      <c r="F74" s="1346"/>
      <c r="G74" s="1346"/>
      <c r="H74" s="1346"/>
      <c r="I74" s="1394"/>
      <c r="J74" s="1394"/>
      <c r="K74" s="1394"/>
      <c r="L74" s="1394"/>
      <c r="M74" s="1394"/>
      <c r="N74" s="1394"/>
      <c r="O74" s="1394"/>
      <c r="P74" s="1394"/>
      <c r="Q74" s="1394"/>
      <c r="R74" s="1394"/>
      <c r="S74" s="1394"/>
      <c r="T74" s="1394"/>
      <c r="U74" s="1394"/>
      <c r="V74" s="1394"/>
      <c r="W74" s="1346"/>
      <c r="X74" s="1393"/>
      <c r="Y74" s="1392"/>
      <c r="Z74" s="1346"/>
      <c r="AA74" s="1346"/>
      <c r="AB74" s="1346"/>
      <c r="AC74" s="1346"/>
      <c r="AD74" s="1400"/>
      <c r="AE74" s="1392"/>
      <c r="AF74" s="1392"/>
      <c r="AG74" s="1392"/>
      <c r="AH74" s="1392"/>
      <c r="AI74" s="1390">
        <v>1</v>
      </c>
      <c r="AJ74" s="1417"/>
      <c r="AK74" s="1417"/>
      <c r="AL74" s="1417"/>
      <c r="AM74" s="1420"/>
      <c r="AN74" s="1391"/>
      <c r="AO74" s="1392">
        <v>1</v>
      </c>
      <c r="AP74" s="1392"/>
      <c r="AQ74" s="1392"/>
      <c r="AR74" s="1392"/>
      <c r="AS74" s="1392"/>
      <c r="AT74" s="1392"/>
      <c r="AU74" s="1390">
        <v>1</v>
      </c>
      <c r="AV74" s="1392"/>
      <c r="AW74" s="1504"/>
      <c r="AX74" s="1392"/>
      <c r="AY74" s="1390">
        <v>1</v>
      </c>
      <c r="AZ74" s="1393"/>
      <c r="BA74" s="1391"/>
      <c r="BB74" s="1346"/>
      <c r="BC74" s="1346"/>
      <c r="BD74" s="1346"/>
      <c r="BE74" s="1346"/>
      <c r="BF74" s="1346"/>
      <c r="BG74" s="1504"/>
      <c r="BH74" s="1346"/>
      <c r="BI74" s="1393"/>
      <c r="BJ74" s="1346"/>
      <c r="BK74" s="1346"/>
      <c r="BL74" s="1346"/>
      <c r="BM74" s="1346"/>
      <c r="BN74" s="1346">
        <v>1</v>
      </c>
      <c r="BO74" s="1346"/>
      <c r="BP74" s="1346"/>
      <c r="BQ74" s="1346"/>
      <c r="BR74" s="1346"/>
      <c r="BS74" s="1346"/>
      <c r="BT74" s="1346"/>
      <c r="BU74" s="1346"/>
      <c r="BV74" s="1504">
        <v>1</v>
      </c>
      <c r="BW74" s="1346">
        <v>1</v>
      </c>
      <c r="BX74" s="1392"/>
      <c r="BY74" s="1392"/>
      <c r="BZ74" s="1392"/>
      <c r="CA74" s="1392"/>
      <c r="CB74" s="1392"/>
      <c r="CC74" s="1392"/>
      <c r="CD74" s="1392"/>
      <c r="CE74" s="1392"/>
      <c r="CF74" s="1392"/>
      <c r="CG74" s="1391"/>
      <c r="CH74" s="1392"/>
      <c r="CI74" s="1392"/>
      <c r="CJ74" s="1392"/>
      <c r="CK74" s="1392"/>
      <c r="CL74" s="1392"/>
      <c r="CM74" s="1392"/>
      <c r="CN74" s="1390">
        <v>1</v>
      </c>
      <c r="CO74" s="1392"/>
      <c r="CP74" s="1392"/>
      <c r="CQ74" s="1392"/>
      <c r="CR74" s="1392"/>
      <c r="CS74" s="1391"/>
      <c r="CT74" s="1392"/>
      <c r="CU74" s="1392"/>
      <c r="CV74" s="1392"/>
      <c r="CW74" s="1392"/>
      <c r="CX74" s="1392"/>
      <c r="CY74" s="1392"/>
      <c r="CZ74" s="1504">
        <v>1</v>
      </c>
      <c r="DA74" s="1392"/>
      <c r="DB74" s="1392"/>
      <c r="DC74" s="1392"/>
      <c r="DD74" s="1392"/>
      <c r="DE74" s="1346"/>
      <c r="DF74" s="1393"/>
      <c r="DG74" s="1391">
        <v>1</v>
      </c>
      <c r="DH74" s="1392"/>
      <c r="DI74" s="1392"/>
      <c r="DJ74" s="1392"/>
      <c r="DK74" s="1392"/>
      <c r="DL74" s="1392"/>
      <c r="DM74" s="1392"/>
      <c r="DN74" s="1422">
        <v>1</v>
      </c>
      <c r="DO74" s="1392"/>
      <c r="DP74" s="1392"/>
      <c r="DQ74" s="1346"/>
      <c r="DR74" s="1392"/>
      <c r="DS74" s="1392"/>
      <c r="DT74" s="1422">
        <v>1</v>
      </c>
      <c r="DU74" s="1392"/>
      <c r="DV74" s="1392"/>
      <c r="DW74" s="1392"/>
      <c r="DX74" s="1392"/>
      <c r="DY74" s="1392"/>
      <c r="DZ74" s="1393"/>
      <c r="EA74" s="1391"/>
      <c r="EB74" s="1392"/>
      <c r="EC74" s="1392"/>
      <c r="ED74" s="1392"/>
      <c r="EE74" s="1392"/>
      <c r="EF74" s="1392"/>
      <c r="EG74" s="1392"/>
      <c r="EH74" s="1392"/>
      <c r="EI74" s="1392">
        <v>1</v>
      </c>
      <c r="EJ74" s="1346"/>
      <c r="EK74" s="1346"/>
      <c r="EL74" s="1346"/>
      <c r="EM74" s="1392"/>
      <c r="EN74" s="1391"/>
      <c r="EO74" s="1389"/>
      <c r="EP74" s="1389"/>
      <c r="EQ74" s="1346"/>
      <c r="ER74" s="1346"/>
      <c r="ES74" s="1504">
        <v>1</v>
      </c>
      <c r="ET74" s="1346"/>
      <c r="EU74" s="1346"/>
      <c r="EV74" s="1346"/>
      <c r="EW74" s="1504"/>
      <c r="EX74" s="1392"/>
      <c r="EY74" s="1346"/>
      <c r="EZ74" s="1392"/>
      <c r="FA74" s="1392"/>
      <c r="FB74" s="1392"/>
      <c r="FC74" s="1392"/>
      <c r="FD74" s="1392"/>
      <c r="FE74" s="1393"/>
      <c r="FF74" s="1679"/>
      <c r="FG74" s="1421"/>
      <c r="FH74" s="1392"/>
      <c r="FI74" s="1392"/>
      <c r="FJ74" s="1392"/>
      <c r="FK74" s="1392"/>
      <c r="FL74" s="1392"/>
      <c r="FM74" s="1346"/>
      <c r="FN74" s="218">
        <f t="shared" si="29"/>
        <v>0</v>
      </c>
      <c r="FO74" s="396">
        <f t="shared" si="30"/>
        <v>11</v>
      </c>
      <c r="FP74" s="396">
        <f t="shared" si="31"/>
        <v>0</v>
      </c>
      <c r="FQ74" s="396">
        <f t="shared" si="32"/>
        <v>3</v>
      </c>
      <c r="FR74" s="396"/>
      <c r="FS74" s="396">
        <f t="shared" si="33"/>
        <v>0</v>
      </c>
      <c r="FT74" s="1291">
        <f t="shared" si="34"/>
        <v>11</v>
      </c>
      <c r="FU74" s="1347" t="str">
        <f t="shared" si="18"/>
        <v/>
      </c>
      <c r="FV74" s="1347" t="str">
        <f t="shared" si="19"/>
        <v/>
      </c>
      <c r="FW74" s="1347" t="str">
        <f t="shared" si="20"/>
        <v/>
      </c>
      <c r="FX74" s="1347">
        <f t="shared" si="21"/>
        <v>1</v>
      </c>
      <c r="FY74" s="1347" t="str">
        <f t="shared" si="22"/>
        <v/>
      </c>
      <c r="FZ74" s="1347" t="str">
        <f t="shared" si="23"/>
        <v/>
      </c>
      <c r="GA74" s="1347" t="str">
        <f t="shared" si="24"/>
        <v/>
      </c>
      <c r="GB74" s="1347" t="str">
        <f t="shared" si="25"/>
        <v/>
      </c>
      <c r="GC74" s="1347" t="str">
        <f t="shared" si="26"/>
        <v/>
      </c>
      <c r="GD74" s="1347" t="str">
        <f t="shared" si="27"/>
        <v/>
      </c>
      <c r="GE74" s="1347" t="str">
        <f t="shared" si="28"/>
        <v/>
      </c>
    </row>
    <row r="75" spans="1:187" ht="16.5" thickBot="1" x14ac:dyDescent="0.3">
      <c r="A75" s="1645">
        <v>64</v>
      </c>
      <c r="B75" s="10" t="s">
        <v>2150</v>
      </c>
      <c r="C75" s="1152" t="s">
        <v>1601</v>
      </c>
      <c r="D75" s="1400"/>
      <c r="E75" s="1391"/>
      <c r="F75" s="1346"/>
      <c r="G75" s="1346"/>
      <c r="H75" s="1346"/>
      <c r="I75" s="1394"/>
      <c r="J75" s="1394"/>
      <c r="K75" s="1394"/>
      <c r="L75" s="1394"/>
      <c r="M75" s="1394"/>
      <c r="N75" s="1394"/>
      <c r="O75" s="1394"/>
      <c r="P75" s="1394"/>
      <c r="Q75" s="1394"/>
      <c r="R75" s="1394"/>
      <c r="S75" s="1394"/>
      <c r="T75" s="1394"/>
      <c r="U75" s="1394"/>
      <c r="V75" s="1394"/>
      <c r="W75" s="1346"/>
      <c r="X75" s="1393"/>
      <c r="Y75" s="1392"/>
      <c r="Z75" s="1346">
        <v>1</v>
      </c>
      <c r="AA75" s="1346"/>
      <c r="AB75" s="1346"/>
      <c r="AC75" s="1346"/>
      <c r="AD75" s="1400">
        <v>1</v>
      </c>
      <c r="AE75" s="1392"/>
      <c r="AF75" s="1392"/>
      <c r="AG75" s="1346"/>
      <c r="AH75" s="1392"/>
      <c r="AI75" s="1346"/>
      <c r="AJ75" s="1390">
        <v>1</v>
      </c>
      <c r="AK75" s="1417"/>
      <c r="AL75" s="1417"/>
      <c r="AM75" s="1420">
        <v>1</v>
      </c>
      <c r="AN75" s="1391"/>
      <c r="AO75" s="1392"/>
      <c r="AP75" s="1392">
        <v>1</v>
      </c>
      <c r="AQ75" s="1392"/>
      <c r="AR75" s="1392"/>
      <c r="AS75" s="1392"/>
      <c r="AT75" s="1392"/>
      <c r="AU75" s="1392"/>
      <c r="AV75" s="1392"/>
      <c r="AW75" s="1504"/>
      <c r="AX75" s="1392"/>
      <c r="AY75" s="1392"/>
      <c r="AZ75" s="1393">
        <v>1</v>
      </c>
      <c r="BA75" s="1391"/>
      <c r="BB75" s="1346"/>
      <c r="BC75" s="1346"/>
      <c r="BD75" s="1346"/>
      <c r="BE75" s="1346"/>
      <c r="BF75" s="1346">
        <v>1</v>
      </c>
      <c r="BG75" s="1504"/>
      <c r="BH75" s="1346"/>
      <c r="BI75" s="1393"/>
      <c r="BJ75" s="1346"/>
      <c r="BK75" s="1346"/>
      <c r="BL75" s="1346"/>
      <c r="BM75" s="1346"/>
      <c r="BN75" s="1346"/>
      <c r="BO75" s="1346"/>
      <c r="BP75" s="1346"/>
      <c r="BQ75" s="1346"/>
      <c r="BR75" s="1346"/>
      <c r="BS75" s="1346"/>
      <c r="BT75" s="1346"/>
      <c r="BU75" s="1346"/>
      <c r="BV75" s="1504"/>
      <c r="BW75" s="1346"/>
      <c r="BX75" s="1392"/>
      <c r="BY75" s="1392"/>
      <c r="BZ75" s="1392"/>
      <c r="CA75" s="1392"/>
      <c r="CB75" s="1392"/>
      <c r="CC75" s="1392"/>
      <c r="CD75" s="1392"/>
      <c r="CE75" s="1392"/>
      <c r="CF75" s="1392"/>
      <c r="CG75" s="1391"/>
      <c r="CH75" s="1392"/>
      <c r="CI75" s="1392">
        <v>1</v>
      </c>
      <c r="CJ75" s="1392"/>
      <c r="CK75" s="1392"/>
      <c r="CL75" s="1392"/>
      <c r="CM75" s="1392"/>
      <c r="CN75" s="1392"/>
      <c r="CO75" s="1392">
        <v>1</v>
      </c>
      <c r="CP75" s="1392">
        <v>1</v>
      </c>
      <c r="CQ75" s="1392"/>
      <c r="CR75" s="1392"/>
      <c r="CS75" s="1391">
        <v>1</v>
      </c>
      <c r="CT75" s="1392"/>
      <c r="CU75" s="1392">
        <v>1</v>
      </c>
      <c r="CV75" s="1392"/>
      <c r="CW75" s="1392"/>
      <c r="CX75" s="1392"/>
      <c r="CY75" s="1392"/>
      <c r="CZ75" s="1504"/>
      <c r="DA75" s="1392"/>
      <c r="DB75" s="1392">
        <v>1</v>
      </c>
      <c r="DC75" s="1392"/>
      <c r="DD75" s="1392"/>
      <c r="DE75" s="1346"/>
      <c r="DF75" s="1393"/>
      <c r="DG75" s="1391"/>
      <c r="DH75" s="1392"/>
      <c r="DI75" s="1392"/>
      <c r="DJ75" s="1392"/>
      <c r="DK75" s="1392"/>
      <c r="DL75" s="1392"/>
      <c r="DM75" s="1392"/>
      <c r="DN75" s="1392"/>
      <c r="DO75" s="1392">
        <v>1</v>
      </c>
      <c r="DP75" s="1392"/>
      <c r="DQ75" s="1392"/>
      <c r="DR75" s="1392"/>
      <c r="DS75" s="1392">
        <v>1</v>
      </c>
      <c r="DT75" s="1392"/>
      <c r="DU75" s="1392"/>
      <c r="DV75" s="1392"/>
      <c r="DW75" s="1392"/>
      <c r="DX75" s="1392"/>
      <c r="DY75" s="1392">
        <v>1</v>
      </c>
      <c r="DZ75" s="1393"/>
      <c r="EA75" s="1391"/>
      <c r="EB75" s="1392"/>
      <c r="EC75" s="1392"/>
      <c r="ED75" s="1392"/>
      <c r="EE75" s="1392"/>
      <c r="EF75" s="1392"/>
      <c r="EG75" s="1392"/>
      <c r="EH75" s="1392"/>
      <c r="EI75" s="1392"/>
      <c r="EJ75" s="1346"/>
      <c r="EK75" s="1346"/>
      <c r="EL75" s="1392"/>
      <c r="EM75" s="1392"/>
      <c r="EN75" s="1391"/>
      <c r="EO75" s="1389"/>
      <c r="EP75" s="1389">
        <v>1</v>
      </c>
      <c r="EQ75" s="1346"/>
      <c r="ER75" s="1346"/>
      <c r="ES75" s="1504">
        <v>1</v>
      </c>
      <c r="ET75" s="1346"/>
      <c r="EU75" s="1346"/>
      <c r="EV75" s="1346"/>
      <c r="EW75" s="1504"/>
      <c r="EX75" s="1392"/>
      <c r="EY75" s="1346"/>
      <c r="EZ75" s="1392"/>
      <c r="FA75" s="1346">
        <v>1</v>
      </c>
      <c r="FB75" s="1346">
        <v>1</v>
      </c>
      <c r="FC75" s="1346">
        <v>1</v>
      </c>
      <c r="FD75" s="1346">
        <v>1</v>
      </c>
      <c r="FE75" s="1393"/>
      <c r="FF75" s="1679"/>
      <c r="FG75" s="1391"/>
      <c r="FH75" s="1346"/>
      <c r="FI75" s="1346"/>
      <c r="FJ75" s="1346"/>
      <c r="FK75" s="1346"/>
      <c r="FL75" s="1346"/>
      <c r="FM75" s="1346"/>
      <c r="FN75" s="218">
        <f t="shared" si="29"/>
        <v>4</v>
      </c>
      <c r="FO75" s="396">
        <f t="shared" si="30"/>
        <v>0</v>
      </c>
      <c r="FP75" s="396">
        <f t="shared" si="31"/>
        <v>12</v>
      </c>
      <c r="FQ75" s="396">
        <f t="shared" si="32"/>
        <v>2</v>
      </c>
      <c r="FR75" s="396"/>
      <c r="FS75" s="396">
        <f t="shared" si="33"/>
        <v>4</v>
      </c>
      <c r="FT75" s="1291">
        <f t="shared" si="34"/>
        <v>20</v>
      </c>
      <c r="FU75" s="1347" t="str">
        <f t="shared" si="18"/>
        <v/>
      </c>
      <c r="FV75" s="1347" t="str">
        <f t="shared" si="19"/>
        <v/>
      </c>
      <c r="FW75" s="1347" t="str">
        <f t="shared" si="20"/>
        <v/>
      </c>
      <c r="FX75" s="1347">
        <f t="shared" si="21"/>
        <v>1</v>
      </c>
      <c r="FY75" s="1347" t="str">
        <f t="shared" si="22"/>
        <v/>
      </c>
      <c r="FZ75" s="1347" t="str">
        <f t="shared" si="23"/>
        <v/>
      </c>
      <c r="GA75" s="1347" t="str">
        <f t="shared" si="24"/>
        <v/>
      </c>
      <c r="GB75" s="1347" t="str">
        <f t="shared" si="25"/>
        <v/>
      </c>
      <c r="GC75" s="1347" t="str">
        <f t="shared" si="26"/>
        <v/>
      </c>
      <c r="GD75" s="1347" t="str">
        <f t="shared" si="27"/>
        <v/>
      </c>
      <c r="GE75" s="1347" t="str">
        <f t="shared" si="28"/>
        <v/>
      </c>
    </row>
    <row r="76" spans="1:187" ht="16.5" thickBot="1" x14ac:dyDescent="0.3">
      <c r="A76" s="1645">
        <v>65</v>
      </c>
      <c r="B76" s="10" t="s">
        <v>2149</v>
      </c>
      <c r="C76" s="1152" t="s">
        <v>518</v>
      </c>
      <c r="D76" s="1400"/>
      <c r="E76" s="1521">
        <v>1</v>
      </c>
      <c r="F76" s="1621"/>
      <c r="G76" s="1621">
        <v>1</v>
      </c>
      <c r="H76" s="1621"/>
      <c r="I76" s="1621"/>
      <c r="J76" s="1621"/>
      <c r="K76" s="1621"/>
      <c r="L76" s="1621"/>
      <c r="M76" s="1621"/>
      <c r="N76" s="1621"/>
      <c r="O76" s="1621"/>
      <c r="P76" s="1621"/>
      <c r="Q76" s="1621"/>
      <c r="R76" s="1621"/>
      <c r="S76" s="1621"/>
      <c r="T76" s="1621"/>
      <c r="U76" s="1621"/>
      <c r="V76" s="1621"/>
      <c r="W76" s="1621"/>
      <c r="X76" s="1622"/>
      <c r="Y76" s="1621"/>
      <c r="Z76" s="1621"/>
      <c r="AA76" s="1621"/>
      <c r="AB76" s="1621"/>
      <c r="AC76" s="1621"/>
      <c r="AD76" s="1400">
        <v>1</v>
      </c>
      <c r="AE76" s="1621"/>
      <c r="AF76" s="1621"/>
      <c r="AG76" s="1621"/>
      <c r="AH76" s="1621"/>
      <c r="AI76" s="1623"/>
      <c r="AJ76" s="1623"/>
      <c r="AK76" s="1390">
        <v>1</v>
      </c>
      <c r="AL76" s="1621"/>
      <c r="AM76" s="1622"/>
      <c r="AN76" s="1624"/>
      <c r="AO76" s="1621"/>
      <c r="AP76" s="1390">
        <v>1</v>
      </c>
      <c r="AQ76" s="1397">
        <v>1</v>
      </c>
      <c r="AR76" s="1621"/>
      <c r="AS76" s="1621">
        <v>1</v>
      </c>
      <c r="AT76" s="1390">
        <v>1</v>
      </c>
      <c r="AU76" s="1623"/>
      <c r="AV76" s="1623"/>
      <c r="AW76" s="1504">
        <v>1</v>
      </c>
      <c r="AX76" s="1623"/>
      <c r="AY76" s="1390">
        <v>1</v>
      </c>
      <c r="AZ76" s="1622"/>
      <c r="BA76" s="1624">
        <v>1</v>
      </c>
      <c r="BB76" s="1621"/>
      <c r="BC76" s="1621"/>
      <c r="BD76" s="1621"/>
      <c r="BE76" s="1621"/>
      <c r="BF76" s="1621"/>
      <c r="BG76" s="1504">
        <v>1</v>
      </c>
      <c r="BH76" s="1621"/>
      <c r="BI76" s="1622"/>
      <c r="BJ76" s="1621"/>
      <c r="BK76" s="1621">
        <v>1</v>
      </c>
      <c r="BL76" s="1621"/>
      <c r="BM76" s="1621"/>
      <c r="BN76" s="1621">
        <v>1</v>
      </c>
      <c r="BO76" s="1410">
        <v>1</v>
      </c>
      <c r="BP76" s="1621"/>
      <c r="BQ76" s="1621"/>
      <c r="BR76" s="1621"/>
      <c r="BS76" s="1621"/>
      <c r="BT76" s="1621"/>
      <c r="BU76" s="1621"/>
      <c r="BV76" s="1504">
        <v>1</v>
      </c>
      <c r="BW76" s="1621"/>
      <c r="BX76" s="1621"/>
      <c r="BY76" s="1621"/>
      <c r="BZ76" s="1621"/>
      <c r="CA76" s="1621"/>
      <c r="CB76" s="1621"/>
      <c r="CC76" s="1621"/>
      <c r="CD76" s="1621"/>
      <c r="CE76" s="1621"/>
      <c r="CF76" s="1621"/>
      <c r="CG76" s="1624"/>
      <c r="CH76" s="1410">
        <v>1</v>
      </c>
      <c r="CI76" s="1621"/>
      <c r="CJ76" s="1621"/>
      <c r="CK76" s="1621"/>
      <c r="CL76" s="1621"/>
      <c r="CM76" s="1621"/>
      <c r="CN76" s="1390">
        <v>1</v>
      </c>
      <c r="CO76" s="1621"/>
      <c r="CP76" s="1621"/>
      <c r="CQ76" s="1621"/>
      <c r="CR76" s="1621"/>
      <c r="CS76" s="1624"/>
      <c r="CT76" s="1410">
        <v>1</v>
      </c>
      <c r="CU76" s="1621"/>
      <c r="CV76" s="1621"/>
      <c r="CW76" s="1390">
        <v>1</v>
      </c>
      <c r="CX76" s="1621"/>
      <c r="CY76" s="1621"/>
      <c r="CZ76" s="1504">
        <v>1</v>
      </c>
      <c r="DA76" s="1621"/>
      <c r="DB76" s="1390">
        <v>1</v>
      </c>
      <c r="DC76" s="1397">
        <v>1</v>
      </c>
      <c r="DD76" s="1621">
        <v>1</v>
      </c>
      <c r="DE76" s="1621"/>
      <c r="DF76" s="1622"/>
      <c r="DG76" s="1624"/>
      <c r="DH76" s="1621"/>
      <c r="DI76" s="1623"/>
      <c r="DJ76" s="1623"/>
      <c r="DK76" s="1623"/>
      <c r="DL76" s="1623"/>
      <c r="DM76" s="1623"/>
      <c r="DN76" s="1621">
        <v>1</v>
      </c>
      <c r="DO76" s="1623"/>
      <c r="DP76" s="1422">
        <v>1</v>
      </c>
      <c r="DQ76" s="1621"/>
      <c r="DR76" s="1621"/>
      <c r="DS76" s="1621"/>
      <c r="DT76" s="1410">
        <v>1</v>
      </c>
      <c r="DU76" s="1621"/>
      <c r="DV76" s="1655">
        <v>1</v>
      </c>
      <c r="DW76" s="1655">
        <v>1</v>
      </c>
      <c r="DX76" s="1655">
        <v>1</v>
      </c>
      <c r="DY76" s="1621"/>
      <c r="DZ76" s="1622"/>
      <c r="EA76" s="1624"/>
      <c r="EB76" s="1390">
        <v>1</v>
      </c>
      <c r="EC76" s="1621"/>
      <c r="ED76" s="1623"/>
      <c r="EE76" s="1621"/>
      <c r="EF76" s="1621"/>
      <c r="EG76" s="1621"/>
      <c r="EH76" s="1621"/>
      <c r="EI76" s="1621"/>
      <c r="EJ76" s="1621"/>
      <c r="EK76" s="1621"/>
      <c r="EL76" s="1621"/>
      <c r="EM76" s="1622"/>
      <c r="EN76" s="1624"/>
      <c r="EO76" s="1621"/>
      <c r="EP76" s="1621">
        <v>1</v>
      </c>
      <c r="EQ76" s="1621"/>
      <c r="ER76" s="1410">
        <v>1</v>
      </c>
      <c r="ES76" s="1504">
        <v>1</v>
      </c>
      <c r="ET76" s="1621"/>
      <c r="EU76" s="1621"/>
      <c r="EV76" s="1621"/>
      <c r="EW76" s="1504"/>
      <c r="EX76" s="1621"/>
      <c r="EY76" s="1621"/>
      <c r="EZ76" s="1621"/>
      <c r="FA76" s="1621"/>
      <c r="FB76" s="1621"/>
      <c r="FC76" s="1621"/>
      <c r="FD76" s="1621"/>
      <c r="FE76" s="1622"/>
      <c r="FF76" s="1685">
        <v>1</v>
      </c>
      <c r="FG76" s="1416">
        <v>1</v>
      </c>
      <c r="FH76" s="1397">
        <v>1</v>
      </c>
      <c r="FI76" s="1397">
        <v>1</v>
      </c>
      <c r="FJ76" s="1397">
        <v>1</v>
      </c>
      <c r="FK76" s="1397">
        <v>1</v>
      </c>
      <c r="FL76" s="1397">
        <v>1</v>
      </c>
      <c r="FM76" s="1397">
        <v>1</v>
      </c>
      <c r="FN76" s="218">
        <f t="shared" si="29"/>
        <v>8</v>
      </c>
      <c r="FO76" s="396">
        <f t="shared" si="30"/>
        <v>12</v>
      </c>
      <c r="FP76" s="396">
        <f t="shared" si="31"/>
        <v>5</v>
      </c>
      <c r="FQ76" s="396">
        <f t="shared" si="32"/>
        <v>6</v>
      </c>
      <c r="FR76" s="396"/>
      <c r="FS76" s="396">
        <f t="shared" si="33"/>
        <v>11</v>
      </c>
      <c r="FT76" s="1291">
        <f t="shared" si="34"/>
        <v>36</v>
      </c>
      <c r="FU76" s="1347" t="str">
        <f t="shared" si="18"/>
        <v/>
      </c>
      <c r="FV76" s="1347" t="str">
        <f t="shared" si="19"/>
        <v/>
      </c>
      <c r="FW76" s="1347" t="str">
        <f t="shared" si="20"/>
        <v/>
      </c>
      <c r="FX76" s="1347" t="str">
        <f t="shared" si="21"/>
        <v/>
      </c>
      <c r="FY76" s="1347" t="str">
        <f t="shared" si="22"/>
        <v/>
      </c>
      <c r="FZ76" s="1347">
        <f t="shared" si="23"/>
        <v>1</v>
      </c>
      <c r="GA76" s="1347" t="str">
        <f t="shared" si="24"/>
        <v/>
      </c>
      <c r="GB76" s="1347" t="str">
        <f t="shared" si="25"/>
        <v/>
      </c>
      <c r="GC76" s="1347" t="str">
        <f t="shared" si="26"/>
        <v/>
      </c>
      <c r="GD76" s="1347" t="str">
        <f t="shared" si="27"/>
        <v/>
      </c>
      <c r="GE76" s="1347" t="str">
        <f t="shared" si="28"/>
        <v/>
      </c>
    </row>
    <row r="77" spans="1:187" ht="16.5" thickBot="1" x14ac:dyDescent="0.3">
      <c r="A77" s="1645">
        <v>66</v>
      </c>
      <c r="B77" s="10" t="s">
        <v>2152</v>
      </c>
      <c r="C77" s="1152" t="s">
        <v>1828</v>
      </c>
      <c r="D77" s="1400"/>
      <c r="E77" s="1391"/>
      <c r="F77" s="1346"/>
      <c r="G77" s="1346"/>
      <c r="H77" s="1346"/>
      <c r="I77" s="1346"/>
      <c r="J77" s="1346"/>
      <c r="K77" s="1346"/>
      <c r="L77" s="1346"/>
      <c r="M77" s="1346"/>
      <c r="N77" s="1346"/>
      <c r="O77" s="1346"/>
      <c r="P77" s="1346"/>
      <c r="Q77" s="1346"/>
      <c r="R77" s="1346"/>
      <c r="S77" s="1346"/>
      <c r="T77" s="1346"/>
      <c r="U77" s="1346"/>
      <c r="V77" s="1346"/>
      <c r="W77" s="1346"/>
      <c r="X77" s="1393"/>
      <c r="Y77" s="1346"/>
      <c r="Z77" s="1346"/>
      <c r="AA77" s="1346"/>
      <c r="AB77" s="1346"/>
      <c r="AC77" s="1346"/>
      <c r="AD77" s="1400"/>
      <c r="AE77" s="1392"/>
      <c r="AF77" s="1346"/>
      <c r="AG77" s="1346"/>
      <c r="AH77" s="1392"/>
      <c r="AI77" s="1346"/>
      <c r="AJ77" s="1417"/>
      <c r="AK77" s="1417"/>
      <c r="AL77" s="1417"/>
      <c r="AM77" s="1420"/>
      <c r="AN77" s="1389"/>
      <c r="AO77" s="1346"/>
      <c r="AP77" s="1392"/>
      <c r="AQ77" s="1346"/>
      <c r="AR77" s="1392"/>
      <c r="AS77" s="1392"/>
      <c r="AT77" s="1346"/>
      <c r="AU77" s="1392"/>
      <c r="AV77" s="1392"/>
      <c r="AW77" s="1504"/>
      <c r="AX77" s="1392"/>
      <c r="AY77" s="1392"/>
      <c r="AZ77" s="1393"/>
      <c r="BA77" s="1346"/>
      <c r="BB77" s="1418"/>
      <c r="BC77" s="1346"/>
      <c r="BD77" s="1346"/>
      <c r="BE77" s="1346"/>
      <c r="BF77" s="1346"/>
      <c r="BG77" s="1504"/>
      <c r="BH77" s="1346"/>
      <c r="BI77" s="1393"/>
      <c r="BJ77" s="1346"/>
      <c r="BK77" s="1346"/>
      <c r="BL77" s="1346"/>
      <c r="BM77" s="1346"/>
      <c r="BN77" s="1346"/>
      <c r="BO77" s="1346"/>
      <c r="BP77" s="1346"/>
      <c r="BQ77" s="1346"/>
      <c r="BR77" s="1346"/>
      <c r="BS77" s="1346"/>
      <c r="BT77" s="1346"/>
      <c r="BU77" s="1346"/>
      <c r="BV77" s="1504"/>
      <c r="BW77" s="1389"/>
      <c r="BX77" s="1392"/>
      <c r="BY77" s="1346"/>
      <c r="BZ77" s="1346"/>
      <c r="CA77" s="1392"/>
      <c r="CB77" s="1392"/>
      <c r="CC77" s="1392"/>
      <c r="CD77" s="1392"/>
      <c r="CE77" s="1392"/>
      <c r="CF77" s="1392"/>
      <c r="CG77" s="1391"/>
      <c r="CH77" s="1392"/>
      <c r="CI77" s="1392"/>
      <c r="CJ77" s="1392"/>
      <c r="CK77" s="1392"/>
      <c r="CL77" s="1392"/>
      <c r="CM77" s="1346"/>
      <c r="CN77" s="1346"/>
      <c r="CO77" s="1346"/>
      <c r="CP77" s="1392"/>
      <c r="CQ77" s="1392"/>
      <c r="CR77" s="1392"/>
      <c r="CS77" s="1391"/>
      <c r="CT77" s="1392"/>
      <c r="CU77" s="1392"/>
      <c r="CV77" s="1392"/>
      <c r="CW77" s="1392"/>
      <c r="CX77" s="1392"/>
      <c r="CY77" s="1392"/>
      <c r="CZ77" s="1504"/>
      <c r="DA77" s="1392"/>
      <c r="DB77" s="1392"/>
      <c r="DC77" s="1346"/>
      <c r="DD77" s="1346"/>
      <c r="DE77" s="1346"/>
      <c r="DF77" s="1393"/>
      <c r="DG77" s="1391"/>
      <c r="DH77" s="1392"/>
      <c r="DI77" s="1392"/>
      <c r="DJ77" s="1392"/>
      <c r="DK77" s="1392"/>
      <c r="DL77" s="1392"/>
      <c r="DM77" s="1392"/>
      <c r="DN77" s="1346"/>
      <c r="DO77" s="1346"/>
      <c r="DP77" s="1392"/>
      <c r="DQ77" s="1392"/>
      <c r="DR77" s="1392"/>
      <c r="DS77" s="1392"/>
      <c r="DT77" s="1392"/>
      <c r="DU77" s="1392"/>
      <c r="DV77" s="1392"/>
      <c r="DW77" s="1392"/>
      <c r="DX77" s="1392"/>
      <c r="DY77" s="1392"/>
      <c r="DZ77" s="1393"/>
      <c r="EA77" s="1389"/>
      <c r="EB77" s="1346"/>
      <c r="EC77" s="1346"/>
      <c r="ED77" s="1346"/>
      <c r="EE77" s="1346"/>
      <c r="EF77" s="1346"/>
      <c r="EG77" s="1346"/>
      <c r="EH77" s="1346"/>
      <c r="EI77" s="1346"/>
      <c r="EJ77" s="1346"/>
      <c r="EK77" s="1346"/>
      <c r="EL77" s="1346"/>
      <c r="EM77" s="1346"/>
      <c r="EN77" s="1391"/>
      <c r="EO77" s="1389"/>
      <c r="EP77" s="1389"/>
      <c r="EQ77" s="1346"/>
      <c r="ER77" s="1346"/>
      <c r="ES77" s="1504"/>
      <c r="ET77" s="1346"/>
      <c r="EU77" s="1392"/>
      <c r="EV77" s="1346"/>
      <c r="EW77" s="1504"/>
      <c r="EX77" s="1392"/>
      <c r="EY77" s="1346"/>
      <c r="EZ77" s="1392"/>
      <c r="FA77" s="1392"/>
      <c r="FB77" s="1392"/>
      <c r="FC77" s="1392"/>
      <c r="FD77" s="1392"/>
      <c r="FE77" s="1393"/>
      <c r="FF77" s="1679"/>
      <c r="FG77" s="1421"/>
      <c r="FH77" s="1392"/>
      <c r="FI77" s="1392"/>
      <c r="FJ77" s="1392"/>
      <c r="FK77" s="1392"/>
      <c r="FL77" s="1392"/>
      <c r="FM77" s="1346"/>
      <c r="FN77" s="218">
        <f t="shared" si="29"/>
        <v>0</v>
      </c>
      <c r="FO77" s="396">
        <f t="shared" si="30"/>
        <v>0</v>
      </c>
      <c r="FP77" s="396">
        <f t="shared" si="31"/>
        <v>0</v>
      </c>
      <c r="FQ77" s="396">
        <f t="shared" si="32"/>
        <v>0</v>
      </c>
      <c r="FR77" s="396"/>
      <c r="FS77" s="396">
        <f t="shared" si="33"/>
        <v>0</v>
      </c>
      <c r="FT77" s="1291">
        <f t="shared" si="34"/>
        <v>0</v>
      </c>
      <c r="FU77" s="1347">
        <f t="shared" si="18"/>
        <v>1</v>
      </c>
      <c r="FV77" s="1347" t="str">
        <f t="shared" si="19"/>
        <v/>
      </c>
      <c r="FW77" s="1347" t="str">
        <f t="shared" si="20"/>
        <v/>
      </c>
      <c r="FX77" s="1347" t="str">
        <f t="shared" si="21"/>
        <v/>
      </c>
      <c r="FY77" s="1347" t="str">
        <f t="shared" si="22"/>
        <v/>
      </c>
      <c r="FZ77" s="1347" t="str">
        <f t="shared" si="23"/>
        <v/>
      </c>
      <c r="GA77" s="1347" t="str">
        <f t="shared" si="24"/>
        <v/>
      </c>
      <c r="GB77" s="1347" t="str">
        <f t="shared" si="25"/>
        <v/>
      </c>
      <c r="GC77" s="1347" t="str">
        <f t="shared" si="26"/>
        <v/>
      </c>
      <c r="GD77" s="1347" t="str">
        <f t="shared" si="27"/>
        <v/>
      </c>
      <c r="GE77" s="1347" t="str">
        <f t="shared" si="28"/>
        <v/>
      </c>
    </row>
    <row r="78" spans="1:187" ht="16.5" thickBot="1" x14ac:dyDescent="0.3">
      <c r="A78" s="1645">
        <v>67</v>
      </c>
      <c r="B78" s="10" t="s">
        <v>2151</v>
      </c>
      <c r="C78" s="1152" t="s">
        <v>1829</v>
      </c>
      <c r="D78" s="1400"/>
      <c r="E78" s="1391"/>
      <c r="F78" s="1346"/>
      <c r="G78" s="1346"/>
      <c r="H78" s="1346"/>
      <c r="I78" s="1346"/>
      <c r="J78" s="1346"/>
      <c r="K78" s="1346"/>
      <c r="L78" s="1346"/>
      <c r="M78" s="1346"/>
      <c r="N78" s="1346"/>
      <c r="O78" s="1346"/>
      <c r="P78" s="1346"/>
      <c r="Q78" s="1346"/>
      <c r="R78" s="1346"/>
      <c r="S78" s="1346"/>
      <c r="T78" s="1346"/>
      <c r="U78" s="1346"/>
      <c r="V78" s="1346"/>
      <c r="W78" s="1346"/>
      <c r="X78" s="1393"/>
      <c r="Y78" s="1346"/>
      <c r="Z78" s="1346"/>
      <c r="AA78" s="1346"/>
      <c r="AB78" s="1346"/>
      <c r="AC78" s="1346"/>
      <c r="AD78" s="1400"/>
      <c r="AE78" s="1346"/>
      <c r="AF78" s="1346"/>
      <c r="AG78" s="1346"/>
      <c r="AH78" s="1392"/>
      <c r="AI78" s="1346"/>
      <c r="AJ78" s="1417"/>
      <c r="AK78" s="1417"/>
      <c r="AL78" s="1417"/>
      <c r="AM78" s="1420"/>
      <c r="AN78" s="1389"/>
      <c r="AO78" s="1346"/>
      <c r="AP78" s="1392"/>
      <c r="AQ78" s="1346"/>
      <c r="AR78" s="1392"/>
      <c r="AS78" s="1392"/>
      <c r="AT78" s="1346"/>
      <c r="AU78" s="1392"/>
      <c r="AV78" s="1392"/>
      <c r="AW78" s="1504"/>
      <c r="AX78" s="1392"/>
      <c r="AY78" s="1392"/>
      <c r="AZ78" s="1393"/>
      <c r="BA78" s="1346"/>
      <c r="BB78" s="1418"/>
      <c r="BC78" s="1346"/>
      <c r="BD78" s="1346"/>
      <c r="BE78" s="1346"/>
      <c r="BF78" s="1346"/>
      <c r="BG78" s="1504"/>
      <c r="BH78" s="1346"/>
      <c r="BI78" s="1393"/>
      <c r="BJ78" s="1346"/>
      <c r="BK78" s="1346"/>
      <c r="BL78" s="1346"/>
      <c r="BM78" s="1346"/>
      <c r="BN78" s="1346"/>
      <c r="BO78" s="1346"/>
      <c r="BP78" s="1346"/>
      <c r="BQ78" s="1346"/>
      <c r="BR78" s="1346"/>
      <c r="BS78" s="1346"/>
      <c r="BT78" s="1346"/>
      <c r="BU78" s="1346"/>
      <c r="BV78" s="1504"/>
      <c r="BW78" s="1389"/>
      <c r="BX78" s="1392"/>
      <c r="BY78" s="1346"/>
      <c r="BZ78" s="1346"/>
      <c r="CA78" s="1392"/>
      <c r="CB78" s="1392"/>
      <c r="CC78" s="1392"/>
      <c r="CD78" s="1392"/>
      <c r="CE78" s="1392"/>
      <c r="CF78" s="1392"/>
      <c r="CG78" s="1391"/>
      <c r="CH78" s="1392"/>
      <c r="CI78" s="1392"/>
      <c r="CJ78" s="1346"/>
      <c r="CK78" s="1392"/>
      <c r="CL78" s="1392"/>
      <c r="CM78" s="1346"/>
      <c r="CN78" s="1346"/>
      <c r="CO78" s="1346"/>
      <c r="CP78" s="1346"/>
      <c r="CQ78" s="1392"/>
      <c r="CR78" s="1392"/>
      <c r="CS78" s="1391"/>
      <c r="CT78" s="1392"/>
      <c r="CU78" s="1392"/>
      <c r="CV78" s="1392"/>
      <c r="CW78" s="1346"/>
      <c r="CX78" s="1392"/>
      <c r="CY78" s="1392"/>
      <c r="CZ78" s="1504"/>
      <c r="DA78" s="1392"/>
      <c r="DB78" s="1392"/>
      <c r="DC78" s="1346"/>
      <c r="DD78" s="1346"/>
      <c r="DE78" s="1346"/>
      <c r="DF78" s="1393"/>
      <c r="DG78" s="1391"/>
      <c r="DH78" s="1392"/>
      <c r="DI78" s="1392"/>
      <c r="DJ78" s="1392"/>
      <c r="DK78" s="1392"/>
      <c r="DL78" s="1392"/>
      <c r="DM78" s="1392"/>
      <c r="DN78" s="1346"/>
      <c r="DO78" s="1346"/>
      <c r="DP78" s="1392"/>
      <c r="DQ78" s="1392"/>
      <c r="DR78" s="1392"/>
      <c r="DS78" s="1392"/>
      <c r="DT78" s="1392"/>
      <c r="DU78" s="1392"/>
      <c r="DV78" s="1392"/>
      <c r="DW78" s="1392"/>
      <c r="DX78" s="1392"/>
      <c r="DY78" s="1392"/>
      <c r="DZ78" s="1393"/>
      <c r="EA78" s="1389"/>
      <c r="EB78" s="1346"/>
      <c r="EC78" s="1346"/>
      <c r="ED78" s="1346"/>
      <c r="EE78" s="1346"/>
      <c r="EF78" s="1346"/>
      <c r="EG78" s="1346"/>
      <c r="EH78" s="1346"/>
      <c r="EI78" s="1346"/>
      <c r="EJ78" s="1346"/>
      <c r="EK78" s="1346"/>
      <c r="EL78" s="1346"/>
      <c r="EM78" s="1393"/>
      <c r="EN78" s="1391"/>
      <c r="EO78" s="1389"/>
      <c r="EP78" s="1389"/>
      <c r="EQ78" s="1346"/>
      <c r="ER78" s="1346"/>
      <c r="ES78" s="1504"/>
      <c r="ET78" s="1346"/>
      <c r="EU78" s="1392"/>
      <c r="EV78" s="1346"/>
      <c r="EW78" s="1504"/>
      <c r="EX78" s="1392"/>
      <c r="EY78" s="1346"/>
      <c r="EZ78" s="1392"/>
      <c r="FA78" s="1392"/>
      <c r="FB78" s="1392"/>
      <c r="FC78" s="1392"/>
      <c r="FD78" s="1392"/>
      <c r="FE78" s="1393"/>
      <c r="FF78" s="1679"/>
      <c r="FG78" s="1421"/>
      <c r="FH78" s="1392"/>
      <c r="FI78" s="1392"/>
      <c r="FJ78" s="1392"/>
      <c r="FK78" s="1392"/>
      <c r="FL78" s="1392"/>
      <c r="FM78" s="1346"/>
      <c r="FN78" s="218">
        <f t="shared" si="29"/>
        <v>0</v>
      </c>
      <c r="FO78" s="396">
        <f t="shared" si="30"/>
        <v>0</v>
      </c>
      <c r="FP78" s="396">
        <f t="shared" si="31"/>
        <v>0</v>
      </c>
      <c r="FQ78" s="396">
        <f t="shared" si="32"/>
        <v>0</v>
      </c>
      <c r="FR78" s="396"/>
      <c r="FS78" s="396">
        <f t="shared" si="33"/>
        <v>0</v>
      </c>
      <c r="FT78" s="1291">
        <f t="shared" si="34"/>
        <v>0</v>
      </c>
      <c r="FU78" s="1347">
        <f t="shared" si="18"/>
        <v>1</v>
      </c>
      <c r="FV78" s="1347" t="str">
        <f t="shared" si="19"/>
        <v/>
      </c>
      <c r="FW78" s="1347" t="str">
        <f t="shared" si="20"/>
        <v/>
      </c>
      <c r="FX78" s="1347" t="str">
        <f t="shared" si="21"/>
        <v/>
      </c>
      <c r="FY78" s="1347" t="str">
        <f t="shared" si="22"/>
        <v/>
      </c>
      <c r="FZ78" s="1347" t="str">
        <f t="shared" si="23"/>
        <v/>
      </c>
      <c r="GA78" s="1347" t="str">
        <f t="shared" si="24"/>
        <v/>
      </c>
      <c r="GB78" s="1347" t="str">
        <f t="shared" si="25"/>
        <v/>
      </c>
      <c r="GC78" s="1347" t="str">
        <f t="shared" si="26"/>
        <v/>
      </c>
      <c r="GD78" s="1347" t="str">
        <f t="shared" si="27"/>
        <v/>
      </c>
      <c r="GE78" s="1347" t="str">
        <f t="shared" si="28"/>
        <v/>
      </c>
    </row>
    <row r="79" spans="1:187" ht="16.5" thickBot="1" x14ac:dyDescent="0.3">
      <c r="A79" s="1645">
        <v>68</v>
      </c>
      <c r="B79" s="10" t="s">
        <v>2153</v>
      </c>
      <c r="C79" s="1152" t="s">
        <v>916</v>
      </c>
      <c r="D79" s="1400"/>
      <c r="E79" s="1391"/>
      <c r="F79" s="1346"/>
      <c r="G79" s="1346"/>
      <c r="H79" s="1346"/>
      <c r="I79" s="1346"/>
      <c r="J79" s="1346"/>
      <c r="K79" s="1346"/>
      <c r="L79" s="1346"/>
      <c r="M79" s="1346"/>
      <c r="N79" s="1346"/>
      <c r="O79" s="1346"/>
      <c r="P79" s="1346"/>
      <c r="Q79" s="1346"/>
      <c r="R79" s="1346"/>
      <c r="S79" s="1346"/>
      <c r="T79" s="1346"/>
      <c r="U79" s="1346"/>
      <c r="V79" s="1346"/>
      <c r="W79" s="1346"/>
      <c r="X79" s="1393"/>
      <c r="Y79" s="1346"/>
      <c r="Z79" s="1346"/>
      <c r="AA79" s="1346"/>
      <c r="AB79" s="1346"/>
      <c r="AC79" s="1346"/>
      <c r="AD79" s="1400"/>
      <c r="AE79" s="1346"/>
      <c r="AF79" s="1346"/>
      <c r="AG79" s="1346"/>
      <c r="AH79" s="1346"/>
      <c r="AI79" s="1346"/>
      <c r="AJ79" s="1392"/>
      <c r="AK79" s="1392"/>
      <c r="AL79" s="1392"/>
      <c r="AM79" s="1393"/>
      <c r="AN79" s="1391"/>
      <c r="AO79" s="1346"/>
      <c r="AP79" s="1346"/>
      <c r="AQ79" s="1346"/>
      <c r="AR79" s="1346"/>
      <c r="AS79" s="1346"/>
      <c r="AT79" s="1346"/>
      <c r="AU79" s="1392"/>
      <c r="AV79" s="1392"/>
      <c r="AW79" s="1504"/>
      <c r="AX79" s="1392"/>
      <c r="AY79" s="1392"/>
      <c r="AZ79" s="1393"/>
      <c r="BA79" s="1346"/>
      <c r="BB79" s="1389"/>
      <c r="BC79" s="1346"/>
      <c r="BD79" s="1346"/>
      <c r="BE79" s="1346"/>
      <c r="BF79" s="1346"/>
      <c r="BG79" s="1504">
        <v>1</v>
      </c>
      <c r="BH79" s="1346"/>
      <c r="BI79" s="1393"/>
      <c r="BJ79" s="1346"/>
      <c r="BK79" s="1346"/>
      <c r="BL79" s="1346"/>
      <c r="BM79" s="1346"/>
      <c r="BN79" s="1346"/>
      <c r="BO79" s="1346"/>
      <c r="BP79" s="1346"/>
      <c r="BQ79" s="1346"/>
      <c r="BR79" s="1346"/>
      <c r="BS79" s="1346"/>
      <c r="BT79" s="1346"/>
      <c r="BU79" s="1346"/>
      <c r="BV79" s="1504"/>
      <c r="BW79" s="1389"/>
      <c r="BX79" s="1346"/>
      <c r="BY79" s="1346"/>
      <c r="BZ79" s="1346"/>
      <c r="CA79" s="1346"/>
      <c r="CB79" s="1346">
        <v>1</v>
      </c>
      <c r="CC79" s="1346">
        <v>1</v>
      </c>
      <c r="CD79" s="1346">
        <v>1</v>
      </c>
      <c r="CE79" s="1346">
        <v>1</v>
      </c>
      <c r="CF79" s="1346">
        <v>1</v>
      </c>
      <c r="CG79" s="1391"/>
      <c r="CH79" s="1346"/>
      <c r="CI79" s="1346"/>
      <c r="CJ79" s="1346"/>
      <c r="CK79" s="1346"/>
      <c r="CL79" s="1346"/>
      <c r="CM79" s="1346"/>
      <c r="CN79" s="1346"/>
      <c r="CO79" s="1346"/>
      <c r="CP79" s="1346"/>
      <c r="CQ79" s="1346"/>
      <c r="CR79" s="1346"/>
      <c r="CS79" s="1391"/>
      <c r="CT79" s="1346"/>
      <c r="CU79" s="1346"/>
      <c r="CV79" s="1392"/>
      <c r="CW79" s="1346"/>
      <c r="CX79" s="1346"/>
      <c r="CY79" s="1346"/>
      <c r="CZ79" s="1504"/>
      <c r="DA79" s="1346"/>
      <c r="DB79" s="1346"/>
      <c r="DC79" s="1346"/>
      <c r="DD79" s="1346"/>
      <c r="DE79" s="1346"/>
      <c r="DF79" s="1393"/>
      <c r="DG79" s="1391"/>
      <c r="DH79" s="1346"/>
      <c r="DI79" s="1346"/>
      <c r="DJ79" s="1346"/>
      <c r="DK79" s="1346"/>
      <c r="DL79" s="1346"/>
      <c r="DM79" s="1346"/>
      <c r="DN79" s="1346"/>
      <c r="DO79" s="1346">
        <v>1</v>
      </c>
      <c r="DP79" s="1346"/>
      <c r="DQ79" s="1392"/>
      <c r="DR79" s="1392"/>
      <c r="DS79" s="1392"/>
      <c r="DT79" s="1392"/>
      <c r="DU79" s="1392"/>
      <c r="DV79" s="1392"/>
      <c r="DW79" s="1392"/>
      <c r="DX79" s="1392"/>
      <c r="DY79" s="1392"/>
      <c r="DZ79" s="1393"/>
      <c r="EA79" s="1391"/>
      <c r="EB79" s="1346"/>
      <c r="EC79" s="1346"/>
      <c r="ED79" s="1346"/>
      <c r="EE79" s="1346"/>
      <c r="EF79" s="1346"/>
      <c r="EG79" s="1346"/>
      <c r="EH79" s="1346"/>
      <c r="EI79" s="1346"/>
      <c r="EJ79" s="1346"/>
      <c r="EK79" s="1346"/>
      <c r="EL79" s="1346"/>
      <c r="EM79" s="1346"/>
      <c r="EN79" s="1391"/>
      <c r="EO79" s="1389"/>
      <c r="EP79" s="1346"/>
      <c r="EQ79" s="1346"/>
      <c r="ER79" s="1346"/>
      <c r="ES79" s="1504"/>
      <c r="ET79" s="1346"/>
      <c r="EU79" s="1392"/>
      <c r="EV79" s="1346"/>
      <c r="EW79" s="1504"/>
      <c r="EX79" s="1392"/>
      <c r="EY79" s="1346"/>
      <c r="EZ79" s="1346"/>
      <c r="FA79" s="1346">
        <v>1</v>
      </c>
      <c r="FB79" s="1346">
        <v>1</v>
      </c>
      <c r="FC79" s="1346">
        <v>1</v>
      </c>
      <c r="FD79" s="1346">
        <v>1</v>
      </c>
      <c r="FE79" s="1393"/>
      <c r="FF79" s="1679"/>
      <c r="FG79" s="1391"/>
      <c r="FH79" s="1346"/>
      <c r="FI79" s="1346"/>
      <c r="FJ79" s="1346"/>
      <c r="FK79" s="1346"/>
      <c r="FL79" s="1346"/>
      <c r="FM79" s="1346"/>
      <c r="FN79" s="218">
        <f t="shared" si="29"/>
        <v>0</v>
      </c>
      <c r="FO79" s="396">
        <f t="shared" si="30"/>
        <v>0</v>
      </c>
      <c r="FP79" s="396">
        <f t="shared" si="31"/>
        <v>1</v>
      </c>
      <c r="FQ79" s="396">
        <f t="shared" si="32"/>
        <v>1</v>
      </c>
      <c r="FR79" s="396"/>
      <c r="FS79" s="396">
        <f t="shared" si="33"/>
        <v>9</v>
      </c>
      <c r="FT79" s="1291">
        <f t="shared" si="34"/>
        <v>10</v>
      </c>
      <c r="FU79" s="1347" t="str">
        <f t="shared" si="18"/>
        <v/>
      </c>
      <c r="FV79" s="1347" t="str">
        <f t="shared" si="19"/>
        <v/>
      </c>
      <c r="FW79" s="1347">
        <f t="shared" si="20"/>
        <v>1</v>
      </c>
      <c r="FX79" s="1347" t="str">
        <f t="shared" si="21"/>
        <v/>
      </c>
      <c r="FY79" s="1347" t="str">
        <f t="shared" si="22"/>
        <v/>
      </c>
      <c r="FZ79" s="1347" t="str">
        <f t="shared" si="23"/>
        <v/>
      </c>
      <c r="GA79" s="1347" t="str">
        <f t="shared" si="24"/>
        <v/>
      </c>
      <c r="GB79" s="1347" t="str">
        <f t="shared" si="25"/>
        <v/>
      </c>
      <c r="GC79" s="1347" t="str">
        <f t="shared" si="26"/>
        <v/>
      </c>
      <c r="GD79" s="1347" t="str">
        <f t="shared" si="27"/>
        <v/>
      </c>
      <c r="GE79" s="1347" t="str">
        <f t="shared" si="28"/>
        <v/>
      </c>
    </row>
    <row r="80" spans="1:187" ht="16.5" thickBot="1" x14ac:dyDescent="0.3">
      <c r="A80" s="1645">
        <v>69</v>
      </c>
      <c r="B80" s="10" t="s">
        <v>2154</v>
      </c>
      <c r="C80" s="1152" t="s">
        <v>824</v>
      </c>
      <c r="D80" s="1400"/>
      <c r="E80" s="1391"/>
      <c r="F80" s="1346"/>
      <c r="G80" s="1346"/>
      <c r="H80" s="1346"/>
      <c r="I80" s="1346"/>
      <c r="J80" s="1346"/>
      <c r="K80" s="1346"/>
      <c r="L80" s="1346"/>
      <c r="M80" s="1346"/>
      <c r="N80" s="1346"/>
      <c r="O80" s="1346"/>
      <c r="P80" s="1346"/>
      <c r="Q80" s="1346"/>
      <c r="R80" s="1346"/>
      <c r="S80" s="1346"/>
      <c r="T80" s="1346"/>
      <c r="U80" s="1346"/>
      <c r="V80" s="1346"/>
      <c r="W80" s="1346"/>
      <c r="X80" s="1393"/>
      <c r="Y80" s="1346"/>
      <c r="Z80" s="1399"/>
      <c r="AA80" s="1399"/>
      <c r="AB80" s="1346"/>
      <c r="AC80" s="1399"/>
      <c r="AD80" s="1400"/>
      <c r="AE80" s="1346"/>
      <c r="AF80" s="1346"/>
      <c r="AG80" s="1346"/>
      <c r="AH80" s="1346"/>
      <c r="AI80" s="1346"/>
      <c r="AJ80" s="1392"/>
      <c r="AK80" s="1392"/>
      <c r="AL80" s="1392"/>
      <c r="AM80" s="1393"/>
      <c r="AN80" s="1391"/>
      <c r="AO80" s="1346"/>
      <c r="AP80" s="1346"/>
      <c r="AQ80" s="1346"/>
      <c r="AR80" s="1346"/>
      <c r="AS80" s="1346"/>
      <c r="AT80" s="1346"/>
      <c r="AU80" s="1392"/>
      <c r="AV80" s="1392"/>
      <c r="AW80" s="1504"/>
      <c r="AX80" s="1392"/>
      <c r="AY80" s="1392"/>
      <c r="AZ80" s="1393"/>
      <c r="BA80" s="1346"/>
      <c r="BB80" s="1389"/>
      <c r="BC80" s="1346"/>
      <c r="BD80" s="1346"/>
      <c r="BE80" s="1346"/>
      <c r="BF80" s="1346"/>
      <c r="BG80" s="1504">
        <v>1</v>
      </c>
      <c r="BH80" s="1346"/>
      <c r="BI80" s="1393"/>
      <c r="BJ80" s="1346"/>
      <c r="BK80" s="1346"/>
      <c r="BL80" s="1346"/>
      <c r="BM80" s="1346"/>
      <c r="BN80" s="1346"/>
      <c r="BO80" s="1346"/>
      <c r="BP80" s="1346"/>
      <c r="BQ80" s="1346"/>
      <c r="BR80" s="1346"/>
      <c r="BS80" s="1346"/>
      <c r="BT80" s="1346"/>
      <c r="BU80" s="1346"/>
      <c r="BV80" s="1504"/>
      <c r="BW80" s="1389"/>
      <c r="BX80" s="1346"/>
      <c r="BY80" s="1346"/>
      <c r="BZ80" s="1346"/>
      <c r="CA80" s="1346"/>
      <c r="CB80" s="1346">
        <v>1</v>
      </c>
      <c r="CC80" s="1346">
        <v>1</v>
      </c>
      <c r="CD80" s="1346">
        <v>1</v>
      </c>
      <c r="CE80" s="1346">
        <v>1</v>
      </c>
      <c r="CF80" s="1346">
        <v>1</v>
      </c>
      <c r="CG80" s="1391"/>
      <c r="CH80" s="1346"/>
      <c r="CI80" s="1346"/>
      <c r="CJ80" s="1346"/>
      <c r="CK80" s="1346"/>
      <c r="CL80" s="1346"/>
      <c r="CM80" s="1346"/>
      <c r="CN80" s="1346"/>
      <c r="CO80" s="1346"/>
      <c r="CP80" s="1346"/>
      <c r="CQ80" s="1346"/>
      <c r="CR80" s="1346"/>
      <c r="CS80" s="1391"/>
      <c r="CT80" s="1346"/>
      <c r="CU80" s="1346"/>
      <c r="CV80" s="1392"/>
      <c r="CW80" s="1346"/>
      <c r="CX80" s="1346"/>
      <c r="CY80" s="1346"/>
      <c r="CZ80" s="1504"/>
      <c r="DA80" s="1346"/>
      <c r="DB80" s="1346"/>
      <c r="DC80" s="1346"/>
      <c r="DD80" s="1346"/>
      <c r="DE80" s="1346"/>
      <c r="DF80" s="1393"/>
      <c r="DG80" s="1391"/>
      <c r="DH80" s="1346"/>
      <c r="DI80" s="1346"/>
      <c r="DJ80" s="1346"/>
      <c r="DK80" s="1346"/>
      <c r="DL80" s="1346"/>
      <c r="DM80" s="1346"/>
      <c r="DN80" s="1346"/>
      <c r="DO80" s="1346">
        <v>1</v>
      </c>
      <c r="DP80" s="1346"/>
      <c r="DQ80" s="1392"/>
      <c r="DR80" s="1392"/>
      <c r="DS80" s="1392"/>
      <c r="DT80" s="1392"/>
      <c r="DU80" s="1392"/>
      <c r="DV80" s="1392"/>
      <c r="DW80" s="1392"/>
      <c r="DX80" s="1392"/>
      <c r="DY80" s="1392"/>
      <c r="DZ80" s="1393"/>
      <c r="EA80" s="1391"/>
      <c r="EB80" s="1346"/>
      <c r="EC80" s="1346"/>
      <c r="ED80" s="1346"/>
      <c r="EE80" s="1346"/>
      <c r="EF80" s="1346"/>
      <c r="EG80" s="1346"/>
      <c r="EH80" s="1346"/>
      <c r="EI80" s="1346"/>
      <c r="EJ80" s="1346"/>
      <c r="EK80" s="1346"/>
      <c r="EL80" s="1346"/>
      <c r="EM80" s="1346"/>
      <c r="EN80" s="1391"/>
      <c r="EO80" s="1389"/>
      <c r="EP80" s="1346"/>
      <c r="EQ80" s="1346"/>
      <c r="ER80" s="1346"/>
      <c r="ES80" s="1504"/>
      <c r="ET80" s="1346"/>
      <c r="EU80" s="1346"/>
      <c r="EV80" s="1346"/>
      <c r="EW80" s="1504"/>
      <c r="EX80" s="1392"/>
      <c r="EY80" s="1346"/>
      <c r="EZ80" s="1346"/>
      <c r="FA80" s="1346">
        <v>1</v>
      </c>
      <c r="FB80" s="1346">
        <v>1</v>
      </c>
      <c r="FC80" s="1346">
        <v>1</v>
      </c>
      <c r="FD80" s="1346">
        <v>1</v>
      </c>
      <c r="FE80" s="1393"/>
      <c r="FF80" s="1679"/>
      <c r="FG80" s="1391"/>
      <c r="FH80" s="1346"/>
      <c r="FI80" s="1346"/>
      <c r="FJ80" s="1346"/>
      <c r="FK80" s="1346"/>
      <c r="FL80" s="1346"/>
      <c r="FM80" s="1346"/>
      <c r="FN80" s="218">
        <f t="shared" si="29"/>
        <v>0</v>
      </c>
      <c r="FO80" s="396">
        <f t="shared" si="30"/>
        <v>0</v>
      </c>
      <c r="FP80" s="396">
        <f t="shared" si="31"/>
        <v>1</v>
      </c>
      <c r="FQ80" s="396">
        <f t="shared" si="32"/>
        <v>1</v>
      </c>
      <c r="FR80" s="396"/>
      <c r="FS80" s="396">
        <f t="shared" si="33"/>
        <v>9</v>
      </c>
      <c r="FT80" s="1291">
        <f t="shared" si="34"/>
        <v>10</v>
      </c>
      <c r="FU80" s="1347" t="str">
        <f t="shared" si="18"/>
        <v/>
      </c>
      <c r="FV80" s="1347" t="str">
        <f t="shared" si="19"/>
        <v/>
      </c>
      <c r="FW80" s="1347">
        <f t="shared" si="20"/>
        <v>1</v>
      </c>
      <c r="FX80" s="1347" t="str">
        <f t="shared" si="21"/>
        <v/>
      </c>
      <c r="FY80" s="1347" t="str">
        <f t="shared" si="22"/>
        <v/>
      </c>
      <c r="FZ80" s="1347" t="str">
        <f t="shared" si="23"/>
        <v/>
      </c>
      <c r="GA80" s="1347" t="str">
        <f t="shared" si="24"/>
        <v/>
      </c>
      <c r="GB80" s="1347" t="str">
        <f t="shared" si="25"/>
        <v/>
      </c>
      <c r="GC80" s="1347" t="str">
        <f t="shared" si="26"/>
        <v/>
      </c>
      <c r="GD80" s="1347" t="str">
        <f t="shared" si="27"/>
        <v/>
      </c>
      <c r="GE80" s="1347" t="str">
        <f t="shared" si="28"/>
        <v/>
      </c>
    </row>
    <row r="81" spans="1:187" ht="16.5" thickBot="1" x14ac:dyDescent="0.3">
      <c r="A81" s="1645">
        <v>70</v>
      </c>
      <c r="B81" s="10" t="s">
        <v>2155</v>
      </c>
      <c r="C81" s="1152" t="s">
        <v>1824</v>
      </c>
      <c r="D81" s="1400"/>
      <c r="E81" s="1391"/>
      <c r="F81" s="1346"/>
      <c r="G81" s="1346"/>
      <c r="H81" s="1346">
        <v>1</v>
      </c>
      <c r="I81" s="1346"/>
      <c r="J81" s="1346"/>
      <c r="K81" s="1346"/>
      <c r="L81" s="1346">
        <v>1</v>
      </c>
      <c r="M81" s="1346"/>
      <c r="N81" s="1346"/>
      <c r="O81" s="1346"/>
      <c r="P81" s="1346"/>
      <c r="Q81" s="1346"/>
      <c r="R81" s="1346"/>
      <c r="S81" s="1346"/>
      <c r="T81" s="1346"/>
      <c r="U81" s="1346"/>
      <c r="V81" s="1346"/>
      <c r="W81" s="1346"/>
      <c r="X81" s="1393"/>
      <c r="Y81" s="1346"/>
      <c r="Z81" s="1399"/>
      <c r="AA81" s="1399"/>
      <c r="AB81" s="1346"/>
      <c r="AC81" s="1399">
        <v>1</v>
      </c>
      <c r="AD81" s="1400"/>
      <c r="AE81" s="1346"/>
      <c r="AF81" s="1346"/>
      <c r="AG81" s="1346"/>
      <c r="AH81" s="1346"/>
      <c r="AI81" s="1346"/>
      <c r="AJ81" s="1392"/>
      <c r="AK81" s="1392"/>
      <c r="AL81" s="1392">
        <v>1</v>
      </c>
      <c r="AM81" s="1393"/>
      <c r="AN81" s="1391"/>
      <c r="AO81" s="1346">
        <v>1</v>
      </c>
      <c r="AP81" s="1346"/>
      <c r="AQ81" s="1346"/>
      <c r="AR81" s="1346"/>
      <c r="AS81" s="1346"/>
      <c r="AT81" s="1346"/>
      <c r="AU81" s="1392">
        <v>1</v>
      </c>
      <c r="AV81" s="1392"/>
      <c r="AW81" s="1504"/>
      <c r="AX81" s="1392"/>
      <c r="AY81" s="1392">
        <v>1</v>
      </c>
      <c r="AZ81" s="1393"/>
      <c r="BA81" s="1346"/>
      <c r="BB81" s="1389"/>
      <c r="BC81" s="1346"/>
      <c r="BD81" s="1346"/>
      <c r="BE81" s="1346"/>
      <c r="BF81" s="1346"/>
      <c r="BG81" s="1504">
        <v>1</v>
      </c>
      <c r="BH81" s="1346">
        <v>1</v>
      </c>
      <c r="BI81" s="1393"/>
      <c r="BJ81" s="1346"/>
      <c r="BK81" s="1346"/>
      <c r="BL81" s="1346"/>
      <c r="BM81" s="1346"/>
      <c r="BN81" s="1346"/>
      <c r="BO81" s="1346"/>
      <c r="BP81" s="1346"/>
      <c r="BQ81" s="1346"/>
      <c r="BR81" s="1346"/>
      <c r="BS81" s="1346"/>
      <c r="BT81" s="1346"/>
      <c r="BU81" s="1346"/>
      <c r="BV81" s="1504"/>
      <c r="BW81" s="1389"/>
      <c r="BX81" s="1346"/>
      <c r="BY81" s="1346"/>
      <c r="BZ81" s="1346">
        <v>1</v>
      </c>
      <c r="CA81" s="1346"/>
      <c r="CB81" s="1346"/>
      <c r="CC81" s="1346"/>
      <c r="CD81" s="1346"/>
      <c r="CE81" s="1346"/>
      <c r="CF81" s="1346"/>
      <c r="CG81" s="1391"/>
      <c r="CH81" s="1346"/>
      <c r="CI81" s="1346"/>
      <c r="CJ81" s="1346"/>
      <c r="CK81" s="1346"/>
      <c r="CL81" s="1346"/>
      <c r="CM81" s="1346"/>
      <c r="CN81" s="1397">
        <v>1</v>
      </c>
      <c r="CO81" s="1346"/>
      <c r="CP81" s="1346"/>
      <c r="CQ81" s="1346"/>
      <c r="CR81" s="1346"/>
      <c r="CS81" s="1391"/>
      <c r="CT81" s="1346"/>
      <c r="CU81" s="1346"/>
      <c r="CV81" s="1392"/>
      <c r="CW81" s="1392"/>
      <c r="CX81" s="1346"/>
      <c r="CY81" s="1346"/>
      <c r="CZ81" s="1504">
        <v>1</v>
      </c>
      <c r="DA81" s="1346"/>
      <c r="DB81" s="1346"/>
      <c r="DC81" s="1346"/>
      <c r="DD81" s="1346"/>
      <c r="DE81" s="1346"/>
      <c r="DF81" s="1393"/>
      <c r="DG81" s="1391"/>
      <c r="DH81" s="1346"/>
      <c r="DI81" s="1346"/>
      <c r="DJ81" s="1346"/>
      <c r="DK81" s="1346"/>
      <c r="DL81" s="1346"/>
      <c r="DM81" s="1346"/>
      <c r="DN81" s="1346"/>
      <c r="DO81" s="1346">
        <v>1</v>
      </c>
      <c r="DP81" s="1346">
        <v>1</v>
      </c>
      <c r="DQ81" s="1392"/>
      <c r="DR81" s="1392"/>
      <c r="DS81" s="1392"/>
      <c r="DT81" s="1392"/>
      <c r="DU81" s="1392"/>
      <c r="DV81" s="1417">
        <v>1</v>
      </c>
      <c r="DW81" s="1417">
        <v>1</v>
      </c>
      <c r="DX81" s="1417">
        <v>1</v>
      </c>
      <c r="DY81" s="1392"/>
      <c r="DZ81" s="1393"/>
      <c r="EA81" s="1391"/>
      <c r="EB81" s="1346"/>
      <c r="EC81" s="1346">
        <v>1</v>
      </c>
      <c r="ED81" s="1346"/>
      <c r="EE81" s="1346"/>
      <c r="EF81" s="1346"/>
      <c r="EG81" s="1346"/>
      <c r="EH81" s="1346"/>
      <c r="EI81" s="1346"/>
      <c r="EJ81" s="1346"/>
      <c r="EK81" s="1346"/>
      <c r="EL81" s="1346"/>
      <c r="EM81" s="1346"/>
      <c r="EN81" s="1391"/>
      <c r="EO81" s="1389"/>
      <c r="EP81" s="1346"/>
      <c r="EQ81" s="1346"/>
      <c r="ER81" s="1346"/>
      <c r="ES81" s="1504"/>
      <c r="ET81" s="1346"/>
      <c r="EU81" s="1346"/>
      <c r="EV81" s="1346"/>
      <c r="EW81" s="1504"/>
      <c r="EX81" s="1392"/>
      <c r="EY81" s="1346"/>
      <c r="EZ81" s="1346"/>
      <c r="FA81" s="1346"/>
      <c r="FB81" s="1346"/>
      <c r="FC81" s="1346"/>
      <c r="FD81" s="1346"/>
      <c r="FE81" s="1393"/>
      <c r="FF81" s="1679"/>
      <c r="FG81" s="1391"/>
      <c r="FH81" s="1346"/>
      <c r="FI81" s="1346"/>
      <c r="FJ81" s="1346"/>
      <c r="FK81" s="1346"/>
      <c r="FL81" s="1346"/>
      <c r="FM81" s="1346"/>
      <c r="FN81" s="218">
        <f t="shared" si="29"/>
        <v>1</v>
      </c>
      <c r="FO81" s="396">
        <f t="shared" si="30"/>
        <v>9</v>
      </c>
      <c r="FP81" s="396">
        <f t="shared" si="31"/>
        <v>3</v>
      </c>
      <c r="FQ81" s="396">
        <f t="shared" si="32"/>
        <v>2</v>
      </c>
      <c r="FR81" s="396"/>
      <c r="FS81" s="396">
        <f t="shared" si="33"/>
        <v>3</v>
      </c>
      <c r="FT81" s="1291">
        <f t="shared" si="34"/>
        <v>16</v>
      </c>
      <c r="FU81" s="1347" t="str">
        <f t="shared" si="18"/>
        <v/>
      </c>
      <c r="FV81" s="1347" t="str">
        <f t="shared" si="19"/>
        <v/>
      </c>
      <c r="FW81" s="1347" t="str">
        <f t="shared" si="20"/>
        <v/>
      </c>
      <c r="FX81" s="1347">
        <f t="shared" si="21"/>
        <v>1</v>
      </c>
      <c r="FY81" s="1347" t="str">
        <f t="shared" si="22"/>
        <v/>
      </c>
      <c r="FZ81" s="1347" t="str">
        <f t="shared" si="23"/>
        <v/>
      </c>
      <c r="GA81" s="1347" t="str">
        <f t="shared" si="24"/>
        <v/>
      </c>
      <c r="GB81" s="1347" t="str">
        <f t="shared" si="25"/>
        <v/>
      </c>
      <c r="GC81" s="1347" t="str">
        <f t="shared" si="26"/>
        <v/>
      </c>
      <c r="GD81" s="1347" t="str">
        <f t="shared" si="27"/>
        <v/>
      </c>
      <c r="GE81" s="1347" t="str">
        <f t="shared" si="28"/>
        <v/>
      </c>
    </row>
    <row r="82" spans="1:187" ht="16.5" thickBot="1" x14ac:dyDescent="0.3">
      <c r="A82" s="1645">
        <v>71</v>
      </c>
      <c r="B82" s="10" t="s">
        <v>2157</v>
      </c>
      <c r="C82" s="1152" t="s">
        <v>1924</v>
      </c>
      <c r="D82" s="1400"/>
      <c r="E82" s="1391"/>
      <c r="F82" s="1346"/>
      <c r="G82" s="1346">
        <v>1</v>
      </c>
      <c r="H82" s="1346"/>
      <c r="I82" s="1346"/>
      <c r="J82" s="1346">
        <v>1</v>
      </c>
      <c r="K82" s="1346"/>
      <c r="L82" s="1346"/>
      <c r="M82" s="1346"/>
      <c r="N82" s="1346"/>
      <c r="O82" s="1346"/>
      <c r="P82" s="1346"/>
      <c r="Q82" s="1346"/>
      <c r="R82" s="1346"/>
      <c r="S82" s="1346"/>
      <c r="T82" s="1346"/>
      <c r="U82" s="1346"/>
      <c r="V82" s="1346"/>
      <c r="W82" s="1346"/>
      <c r="X82" s="1393"/>
      <c r="Y82" s="1346"/>
      <c r="Z82" s="1399"/>
      <c r="AA82" s="1399"/>
      <c r="AB82" s="1346"/>
      <c r="AC82" s="1399"/>
      <c r="AD82" s="1400">
        <v>1</v>
      </c>
      <c r="AE82" s="1346"/>
      <c r="AF82" s="1346"/>
      <c r="AG82" s="1346"/>
      <c r="AH82" s="1346"/>
      <c r="AI82" s="1346"/>
      <c r="AJ82" s="1392"/>
      <c r="AK82" s="1392"/>
      <c r="AL82" s="1392"/>
      <c r="AM82" s="1393"/>
      <c r="AN82" s="1391"/>
      <c r="AO82" s="1346"/>
      <c r="AP82" s="1346"/>
      <c r="AQ82" s="1346"/>
      <c r="AR82" s="1346"/>
      <c r="AS82" s="1346"/>
      <c r="AT82" s="1346"/>
      <c r="AU82" s="1392"/>
      <c r="AV82" s="1392"/>
      <c r="AW82" s="1504"/>
      <c r="AX82" s="1392"/>
      <c r="AY82" s="1392"/>
      <c r="AZ82" s="1393"/>
      <c r="BA82" s="1346">
        <v>1</v>
      </c>
      <c r="BB82" s="1389"/>
      <c r="BC82" s="1346"/>
      <c r="BD82" s="1346">
        <v>1</v>
      </c>
      <c r="BE82" s="1346"/>
      <c r="BF82" s="1346"/>
      <c r="BG82" s="1504">
        <v>1</v>
      </c>
      <c r="BH82" s="1346"/>
      <c r="BI82" s="1393"/>
      <c r="BJ82" s="1346"/>
      <c r="BK82" s="1346"/>
      <c r="BL82" s="1346"/>
      <c r="BM82" s="1346"/>
      <c r="BN82" s="1346"/>
      <c r="BO82" s="1346"/>
      <c r="BP82" s="1346"/>
      <c r="BQ82" s="1346"/>
      <c r="BR82" s="1346"/>
      <c r="BS82" s="1346"/>
      <c r="BT82" s="1346"/>
      <c r="BU82" s="1346"/>
      <c r="BV82" s="1504">
        <v>1</v>
      </c>
      <c r="BW82" s="1389"/>
      <c r="BX82" s="1346"/>
      <c r="BY82" s="1346"/>
      <c r="BZ82" s="1346"/>
      <c r="CA82" s="1346"/>
      <c r="CB82" s="1346"/>
      <c r="CC82" s="1346"/>
      <c r="CD82" s="1346"/>
      <c r="CE82" s="1346"/>
      <c r="CF82" s="1346"/>
      <c r="CG82" s="1391">
        <v>1</v>
      </c>
      <c r="CH82" s="1346"/>
      <c r="CI82" s="1346"/>
      <c r="CJ82" s="1346"/>
      <c r="CK82" s="1346"/>
      <c r="CL82" s="1346"/>
      <c r="CM82" s="1346">
        <v>1</v>
      </c>
      <c r="CN82" s="1346"/>
      <c r="CO82" s="1346"/>
      <c r="CP82" s="1346"/>
      <c r="CQ82" s="1346"/>
      <c r="CR82" s="1346"/>
      <c r="CS82" s="1391">
        <v>1</v>
      </c>
      <c r="CT82" s="1346"/>
      <c r="CU82" s="1346"/>
      <c r="CV82" s="1392"/>
      <c r="CW82" s="1346"/>
      <c r="CX82" s="1346"/>
      <c r="CY82" s="1346"/>
      <c r="CZ82" s="1504"/>
      <c r="DA82" s="1346"/>
      <c r="DB82" s="1346"/>
      <c r="DC82" s="1346"/>
      <c r="DD82" s="1346"/>
      <c r="DE82" s="1346"/>
      <c r="DF82" s="1393"/>
      <c r="DG82" s="1391"/>
      <c r="DH82" s="1346"/>
      <c r="DI82" s="1346"/>
      <c r="DJ82" s="1346"/>
      <c r="DK82" s="1346"/>
      <c r="DL82" s="1346"/>
      <c r="DM82" s="1346">
        <v>1</v>
      </c>
      <c r="DN82" s="1346"/>
      <c r="DO82" s="1346"/>
      <c r="DP82" s="1346">
        <v>1</v>
      </c>
      <c r="DQ82" s="1392"/>
      <c r="DR82" s="1392"/>
      <c r="DS82" s="1392"/>
      <c r="DT82" s="1392"/>
      <c r="DU82" s="1392"/>
      <c r="DV82" s="1392"/>
      <c r="DW82" s="1392"/>
      <c r="DX82" s="1392"/>
      <c r="DY82" s="1392"/>
      <c r="DZ82" s="1393"/>
      <c r="EA82" s="1391"/>
      <c r="EB82" s="1346">
        <v>1</v>
      </c>
      <c r="EC82" s="1346"/>
      <c r="ED82" s="1346"/>
      <c r="EE82" s="1346"/>
      <c r="EF82" s="1346"/>
      <c r="EG82" s="1346"/>
      <c r="EH82" s="1346"/>
      <c r="EI82" s="1346"/>
      <c r="EJ82" s="1346"/>
      <c r="EK82" s="1346"/>
      <c r="EL82" s="1346"/>
      <c r="EM82" s="1346"/>
      <c r="EN82" s="1391"/>
      <c r="EO82" s="1389"/>
      <c r="EP82" s="1346"/>
      <c r="EQ82" s="1346"/>
      <c r="ER82" s="1346"/>
      <c r="ES82" s="1504">
        <v>1</v>
      </c>
      <c r="ET82" s="1346">
        <v>1</v>
      </c>
      <c r="EU82" s="1346"/>
      <c r="EV82" s="1346"/>
      <c r="EW82" s="1504"/>
      <c r="EX82" s="1392">
        <v>1</v>
      </c>
      <c r="EY82" s="1346"/>
      <c r="EZ82" s="1346"/>
      <c r="FA82" s="1346"/>
      <c r="FB82" s="1346"/>
      <c r="FC82" s="1346"/>
      <c r="FD82" s="1346"/>
      <c r="FE82" s="1393">
        <v>1</v>
      </c>
      <c r="FF82" s="1679"/>
      <c r="FG82" s="1391"/>
      <c r="FH82" s="1346"/>
      <c r="FI82" s="1346"/>
      <c r="FJ82" s="1346"/>
      <c r="FK82" s="1346"/>
      <c r="FL82" s="1346"/>
      <c r="FM82" s="1346"/>
      <c r="FN82" s="218">
        <f t="shared" si="29"/>
        <v>13</v>
      </c>
      <c r="FO82" s="396">
        <f t="shared" si="30"/>
        <v>0</v>
      </c>
      <c r="FP82" s="396">
        <f t="shared" si="31"/>
        <v>0</v>
      </c>
      <c r="FQ82" s="396">
        <f t="shared" si="32"/>
        <v>4</v>
      </c>
      <c r="FR82" s="396"/>
      <c r="FS82" s="396">
        <f t="shared" si="33"/>
        <v>0</v>
      </c>
      <c r="FT82" s="1291">
        <f t="shared" si="34"/>
        <v>13</v>
      </c>
      <c r="FU82" s="1347" t="str">
        <f t="shared" si="18"/>
        <v/>
      </c>
      <c r="FV82" s="1347" t="str">
        <f t="shared" si="19"/>
        <v/>
      </c>
      <c r="FW82" s="1347" t="str">
        <f t="shared" si="20"/>
        <v/>
      </c>
      <c r="FX82" s="1347">
        <f t="shared" si="21"/>
        <v>1</v>
      </c>
      <c r="FY82" s="1347" t="str">
        <f t="shared" si="22"/>
        <v/>
      </c>
      <c r="FZ82" s="1347" t="str">
        <f t="shared" si="23"/>
        <v/>
      </c>
      <c r="GA82" s="1347" t="str">
        <f t="shared" si="24"/>
        <v/>
      </c>
      <c r="GB82" s="1347" t="str">
        <f t="shared" si="25"/>
        <v/>
      </c>
      <c r="GC82" s="1347" t="str">
        <f t="shared" si="26"/>
        <v/>
      </c>
      <c r="GD82" s="1347" t="str">
        <f t="shared" si="27"/>
        <v/>
      </c>
      <c r="GE82" s="1347" t="str">
        <f t="shared" si="28"/>
        <v/>
      </c>
    </row>
    <row r="83" spans="1:187" ht="16.5" thickBot="1" x14ac:dyDescent="0.3">
      <c r="A83" s="1645">
        <v>72</v>
      </c>
      <c r="B83" s="10" t="s">
        <v>2156</v>
      </c>
      <c r="C83" s="1152" t="s">
        <v>1925</v>
      </c>
      <c r="D83" s="1400"/>
      <c r="E83" s="1391"/>
      <c r="F83" s="1346"/>
      <c r="G83" s="1346">
        <v>1</v>
      </c>
      <c r="H83" s="1346"/>
      <c r="I83" s="1346"/>
      <c r="J83" s="1346">
        <v>1</v>
      </c>
      <c r="K83" s="1346"/>
      <c r="L83" s="1346"/>
      <c r="M83" s="1346"/>
      <c r="N83" s="1346"/>
      <c r="O83" s="1346"/>
      <c r="P83" s="1346"/>
      <c r="Q83" s="1346"/>
      <c r="R83" s="1346"/>
      <c r="S83" s="1346"/>
      <c r="T83" s="1346"/>
      <c r="U83" s="1346"/>
      <c r="V83" s="1346"/>
      <c r="W83" s="1346"/>
      <c r="X83" s="1393"/>
      <c r="Y83" s="1346"/>
      <c r="Z83" s="1399"/>
      <c r="AA83" s="1399"/>
      <c r="AB83" s="1346"/>
      <c r="AC83" s="1346"/>
      <c r="AD83" s="1400">
        <v>1</v>
      </c>
      <c r="AE83" s="1346"/>
      <c r="AF83" s="1346"/>
      <c r="AG83" s="1346"/>
      <c r="AH83" s="1346"/>
      <c r="AI83" s="1346"/>
      <c r="AJ83" s="1392"/>
      <c r="AK83" s="1392"/>
      <c r="AL83" s="1392"/>
      <c r="AM83" s="1393"/>
      <c r="AN83" s="1391"/>
      <c r="AO83" s="1346"/>
      <c r="AP83" s="1346"/>
      <c r="AQ83" s="1346"/>
      <c r="AR83" s="1346"/>
      <c r="AS83" s="1346"/>
      <c r="AT83" s="1346"/>
      <c r="AU83" s="1392"/>
      <c r="AV83" s="1392"/>
      <c r="AW83" s="1504"/>
      <c r="AX83" s="1392"/>
      <c r="AY83" s="1392"/>
      <c r="AZ83" s="1393"/>
      <c r="BA83" s="1346">
        <v>1</v>
      </c>
      <c r="BB83" s="1389"/>
      <c r="BC83" s="1346"/>
      <c r="BD83" s="1346">
        <v>1</v>
      </c>
      <c r="BE83" s="1346"/>
      <c r="BF83" s="1346"/>
      <c r="BG83" s="1504">
        <v>1</v>
      </c>
      <c r="BH83" s="1346"/>
      <c r="BI83" s="1393"/>
      <c r="BJ83" s="1346"/>
      <c r="BK83" s="1346"/>
      <c r="BL83" s="1346"/>
      <c r="BM83" s="1346"/>
      <c r="BN83" s="1346"/>
      <c r="BO83" s="1346"/>
      <c r="BP83" s="1346"/>
      <c r="BQ83" s="1346"/>
      <c r="BR83" s="1346"/>
      <c r="BS83" s="1346"/>
      <c r="BT83" s="1346"/>
      <c r="BU83" s="1346"/>
      <c r="BV83" s="1504">
        <v>1</v>
      </c>
      <c r="BW83" s="1389"/>
      <c r="BX83" s="1346"/>
      <c r="BY83" s="1346"/>
      <c r="BZ83" s="1346"/>
      <c r="CA83" s="1346"/>
      <c r="CB83" s="1346"/>
      <c r="CC83" s="1346"/>
      <c r="CD83" s="1346"/>
      <c r="CE83" s="1346"/>
      <c r="CF83" s="1346"/>
      <c r="CG83" s="1391">
        <v>1</v>
      </c>
      <c r="CH83" s="1346"/>
      <c r="CI83" s="1346"/>
      <c r="CJ83" s="1346"/>
      <c r="CK83" s="1346"/>
      <c r="CL83" s="1346"/>
      <c r="CM83" s="1346">
        <v>1</v>
      </c>
      <c r="CN83" s="1346"/>
      <c r="CO83" s="1346"/>
      <c r="CP83" s="1346"/>
      <c r="CQ83" s="1346"/>
      <c r="CR83" s="1346"/>
      <c r="CS83" s="1429">
        <v>1</v>
      </c>
      <c r="CT83" s="1346"/>
      <c r="CU83" s="1346"/>
      <c r="CV83" s="1392"/>
      <c r="CW83" s="1346"/>
      <c r="CX83" s="1346"/>
      <c r="CY83" s="1346"/>
      <c r="CZ83" s="1504"/>
      <c r="DA83" s="1346"/>
      <c r="DB83" s="1346"/>
      <c r="DC83" s="1346"/>
      <c r="DD83" s="1346"/>
      <c r="DE83" s="1346"/>
      <c r="DF83" s="1393"/>
      <c r="DG83" s="1391"/>
      <c r="DH83" s="1346"/>
      <c r="DI83" s="1346"/>
      <c r="DJ83" s="1346"/>
      <c r="DK83" s="1346"/>
      <c r="DL83" s="1346"/>
      <c r="DM83" s="1346">
        <v>1</v>
      </c>
      <c r="DN83" s="1346"/>
      <c r="DO83" s="1346"/>
      <c r="DP83" s="1346">
        <v>1</v>
      </c>
      <c r="DQ83" s="1392"/>
      <c r="DR83" s="1392"/>
      <c r="DS83" s="1392"/>
      <c r="DT83" s="1392"/>
      <c r="DU83" s="1392"/>
      <c r="DV83" s="1392"/>
      <c r="DW83" s="1392"/>
      <c r="DX83" s="1392"/>
      <c r="DY83" s="1392"/>
      <c r="DZ83" s="1393"/>
      <c r="EA83" s="1391"/>
      <c r="EB83" s="1346">
        <v>1</v>
      </c>
      <c r="EC83" s="1346"/>
      <c r="ED83" s="1346"/>
      <c r="EE83" s="1346"/>
      <c r="EF83" s="1346"/>
      <c r="EG83" s="1346"/>
      <c r="EH83" s="1346"/>
      <c r="EI83" s="1346"/>
      <c r="EJ83" s="1346"/>
      <c r="EK83" s="1346"/>
      <c r="EL83" s="1346"/>
      <c r="EM83" s="1346"/>
      <c r="EN83" s="1391"/>
      <c r="EO83" s="1389"/>
      <c r="EP83" s="1346"/>
      <c r="EQ83" s="1346"/>
      <c r="ER83" s="1346"/>
      <c r="ES83" s="1504">
        <v>1</v>
      </c>
      <c r="ET83" s="1346">
        <v>1</v>
      </c>
      <c r="EU83" s="1346"/>
      <c r="EV83" s="1346"/>
      <c r="EW83" s="1504"/>
      <c r="EX83" s="1392">
        <v>1</v>
      </c>
      <c r="EY83" s="1346"/>
      <c r="EZ83" s="1346"/>
      <c r="FA83" s="1346"/>
      <c r="FB83" s="1346"/>
      <c r="FC83" s="1346"/>
      <c r="FD83" s="1346"/>
      <c r="FE83" s="1393">
        <v>1</v>
      </c>
      <c r="FF83" s="1679"/>
      <c r="FG83" s="1391"/>
      <c r="FH83" s="1346"/>
      <c r="FI83" s="1346"/>
      <c r="FJ83" s="1346"/>
      <c r="FK83" s="1346"/>
      <c r="FL83" s="1346"/>
      <c r="FM83" s="1346"/>
      <c r="FN83" s="218">
        <f t="shared" si="29"/>
        <v>13</v>
      </c>
      <c r="FO83" s="396">
        <f t="shared" si="30"/>
        <v>0</v>
      </c>
      <c r="FP83" s="396">
        <f t="shared" si="31"/>
        <v>0</v>
      </c>
      <c r="FQ83" s="396">
        <f t="shared" si="32"/>
        <v>4</v>
      </c>
      <c r="FR83" s="396"/>
      <c r="FS83" s="396">
        <f t="shared" si="33"/>
        <v>0</v>
      </c>
      <c r="FT83" s="1291">
        <f t="shared" si="34"/>
        <v>13</v>
      </c>
      <c r="FU83" s="1347" t="str">
        <f t="shared" si="18"/>
        <v/>
      </c>
      <c r="FV83" s="1347" t="str">
        <f t="shared" si="19"/>
        <v/>
      </c>
      <c r="FW83" s="1347" t="str">
        <f t="shared" si="20"/>
        <v/>
      </c>
      <c r="FX83" s="1347">
        <f t="shared" si="21"/>
        <v>1</v>
      </c>
      <c r="FY83" s="1347" t="str">
        <f t="shared" si="22"/>
        <v/>
      </c>
      <c r="FZ83" s="1347" t="str">
        <f t="shared" si="23"/>
        <v/>
      </c>
      <c r="GA83" s="1347" t="str">
        <f t="shared" si="24"/>
        <v/>
      </c>
      <c r="GB83" s="1347" t="str">
        <f t="shared" si="25"/>
        <v/>
      </c>
      <c r="GC83" s="1347" t="str">
        <f t="shared" si="26"/>
        <v/>
      </c>
      <c r="GD83" s="1347" t="str">
        <f t="shared" si="27"/>
        <v/>
      </c>
      <c r="GE83" s="1347" t="str">
        <f t="shared" si="28"/>
        <v/>
      </c>
    </row>
    <row r="84" spans="1:187" ht="16.5" thickBot="1" x14ac:dyDescent="0.3">
      <c r="A84" s="1645">
        <v>73</v>
      </c>
      <c r="B84" s="10" t="s">
        <v>2158</v>
      </c>
      <c r="C84" s="1152" t="s">
        <v>1623</v>
      </c>
      <c r="D84" s="1400"/>
      <c r="E84" s="1391"/>
      <c r="F84" s="1346"/>
      <c r="G84" s="1346">
        <v>1</v>
      </c>
      <c r="H84" s="1346"/>
      <c r="I84" s="1346"/>
      <c r="J84" s="1346">
        <v>1</v>
      </c>
      <c r="K84" s="1346"/>
      <c r="L84" s="1346"/>
      <c r="M84" s="1346">
        <v>1</v>
      </c>
      <c r="N84" s="1346">
        <v>1</v>
      </c>
      <c r="O84" s="1346">
        <v>1</v>
      </c>
      <c r="P84" s="1346">
        <v>1</v>
      </c>
      <c r="Q84" s="1346">
        <v>1</v>
      </c>
      <c r="R84" s="1346">
        <v>1</v>
      </c>
      <c r="S84" s="1346">
        <v>1</v>
      </c>
      <c r="T84" s="1346">
        <v>1</v>
      </c>
      <c r="U84" s="1346"/>
      <c r="V84" s="1346"/>
      <c r="W84" s="1346"/>
      <c r="X84" s="1393"/>
      <c r="Y84" s="1346"/>
      <c r="Z84" s="1399"/>
      <c r="AA84" s="1399"/>
      <c r="AB84" s="1346"/>
      <c r="AC84" s="1399"/>
      <c r="AD84" s="1400">
        <v>1</v>
      </c>
      <c r="AE84" s="1346"/>
      <c r="AF84" s="1346"/>
      <c r="AG84" s="1346"/>
      <c r="AH84" s="1346">
        <v>1</v>
      </c>
      <c r="AI84" s="1346"/>
      <c r="AJ84" s="1392"/>
      <c r="AK84" s="1392">
        <v>1</v>
      </c>
      <c r="AL84" s="1392"/>
      <c r="AM84" s="1393"/>
      <c r="AN84" s="1391"/>
      <c r="AO84" s="1346"/>
      <c r="AP84" s="1346"/>
      <c r="AQ84" s="1346"/>
      <c r="AR84" s="1346"/>
      <c r="AS84" s="1346"/>
      <c r="AT84" s="1346"/>
      <c r="AU84" s="1392"/>
      <c r="AV84" s="1392"/>
      <c r="AW84" s="1504"/>
      <c r="AX84" s="1392"/>
      <c r="AY84" s="1392"/>
      <c r="AZ84" s="1393"/>
      <c r="BA84" s="1346"/>
      <c r="BB84" s="1389"/>
      <c r="BC84" s="1346"/>
      <c r="BD84" s="1346"/>
      <c r="BE84" s="1346"/>
      <c r="BF84" s="1346"/>
      <c r="BG84" s="1504">
        <v>1</v>
      </c>
      <c r="BH84" s="1346"/>
      <c r="BI84" s="1393"/>
      <c r="BJ84" s="1346"/>
      <c r="BK84" s="1346"/>
      <c r="BL84" s="1346"/>
      <c r="BM84" s="1346"/>
      <c r="BN84" s="1346"/>
      <c r="BO84" s="1346"/>
      <c r="BP84" s="1346"/>
      <c r="BQ84" s="1346"/>
      <c r="BR84" s="1346"/>
      <c r="BS84" s="1346"/>
      <c r="BT84" s="1346"/>
      <c r="BU84" s="1346"/>
      <c r="BV84" s="1504"/>
      <c r="BW84" s="1389"/>
      <c r="BX84" s="1346"/>
      <c r="BY84" s="1346"/>
      <c r="BZ84" s="1346"/>
      <c r="CA84" s="1346"/>
      <c r="CB84" s="1346"/>
      <c r="CC84" s="1346"/>
      <c r="CD84" s="1346"/>
      <c r="CE84" s="1346"/>
      <c r="CF84" s="1346"/>
      <c r="CG84" s="1391"/>
      <c r="CH84" s="1346"/>
      <c r="CI84" s="1346"/>
      <c r="CJ84" s="1346"/>
      <c r="CK84" s="1346"/>
      <c r="CL84" s="1346"/>
      <c r="CM84" s="1346"/>
      <c r="CN84" s="1346"/>
      <c r="CO84" s="1346"/>
      <c r="CP84" s="1346"/>
      <c r="CQ84" s="1346"/>
      <c r="CR84" s="1346"/>
      <c r="CS84" s="1391"/>
      <c r="CT84" s="1346"/>
      <c r="CU84" s="1346"/>
      <c r="CV84" s="1392"/>
      <c r="CW84" s="1346"/>
      <c r="CX84" s="1346"/>
      <c r="CY84" s="1346"/>
      <c r="CZ84" s="1504"/>
      <c r="DA84" s="1346"/>
      <c r="DB84" s="1346"/>
      <c r="DC84" s="1346"/>
      <c r="DD84" s="1346"/>
      <c r="DE84" s="1346"/>
      <c r="DF84" s="1393">
        <v>1</v>
      </c>
      <c r="DG84" s="1391"/>
      <c r="DH84" s="1346"/>
      <c r="DI84" s="1346"/>
      <c r="DJ84" s="1346"/>
      <c r="DK84" s="1346"/>
      <c r="DL84" s="1346"/>
      <c r="DM84" s="1346"/>
      <c r="DN84" s="1346"/>
      <c r="DO84" s="1346"/>
      <c r="DP84" s="1346"/>
      <c r="DQ84" s="1392"/>
      <c r="DR84" s="1392"/>
      <c r="DS84" s="1392">
        <v>1</v>
      </c>
      <c r="DT84" s="1392"/>
      <c r="DU84" s="1392"/>
      <c r="DV84" s="1392"/>
      <c r="DW84" s="1392"/>
      <c r="DX84" s="1392"/>
      <c r="DY84" s="1392"/>
      <c r="DZ84" s="1393"/>
      <c r="EA84" s="1391"/>
      <c r="EB84" s="1346"/>
      <c r="EC84" s="1346"/>
      <c r="ED84" s="1346"/>
      <c r="EE84" s="1346"/>
      <c r="EF84" s="1346"/>
      <c r="EG84" s="1346"/>
      <c r="EH84" s="1346">
        <v>1</v>
      </c>
      <c r="EI84" s="1346"/>
      <c r="EJ84" s="1346"/>
      <c r="EK84" s="1346"/>
      <c r="EL84" s="1346"/>
      <c r="EM84" s="1346"/>
      <c r="EN84" s="1391"/>
      <c r="EO84" s="1389"/>
      <c r="EP84" s="1346"/>
      <c r="EQ84" s="1346"/>
      <c r="ER84" s="1346"/>
      <c r="ES84" s="1504">
        <v>1</v>
      </c>
      <c r="ET84" s="1346"/>
      <c r="EU84" s="1346"/>
      <c r="EV84" s="1346"/>
      <c r="EW84" s="1504"/>
      <c r="EX84" s="1392"/>
      <c r="EY84" s="1346"/>
      <c r="EZ84" s="1346"/>
      <c r="FA84" s="1346"/>
      <c r="FB84" s="1346"/>
      <c r="FC84" s="1346"/>
      <c r="FD84" s="1346"/>
      <c r="FE84" s="1393"/>
      <c r="FF84" s="1679"/>
      <c r="FG84" s="1391"/>
      <c r="FH84" s="1346"/>
      <c r="FI84" s="1346"/>
      <c r="FJ84" s="1346"/>
      <c r="FK84" s="1346"/>
      <c r="FL84" s="1346"/>
      <c r="FM84" s="1346"/>
      <c r="FN84" s="218">
        <f t="shared" si="29"/>
        <v>7</v>
      </c>
      <c r="FO84" s="396">
        <f t="shared" si="30"/>
        <v>0</v>
      </c>
      <c r="FP84" s="396">
        <f t="shared" si="31"/>
        <v>0</v>
      </c>
      <c r="FQ84" s="396">
        <f t="shared" si="32"/>
        <v>3</v>
      </c>
      <c r="FR84" s="396"/>
      <c r="FS84" s="396">
        <f t="shared" si="33"/>
        <v>8</v>
      </c>
      <c r="FT84" s="1291">
        <f t="shared" si="34"/>
        <v>15</v>
      </c>
      <c r="FU84" s="1347" t="str">
        <f t="shared" si="18"/>
        <v/>
      </c>
      <c r="FV84" s="1347" t="str">
        <f t="shared" si="19"/>
        <v/>
      </c>
      <c r="FW84" s="1347" t="str">
        <f t="shared" si="20"/>
        <v/>
      </c>
      <c r="FX84" s="1347">
        <f t="shared" si="21"/>
        <v>1</v>
      </c>
      <c r="FY84" s="1347" t="str">
        <f t="shared" si="22"/>
        <v/>
      </c>
      <c r="FZ84" s="1347" t="str">
        <f t="shared" si="23"/>
        <v/>
      </c>
      <c r="GA84" s="1347" t="str">
        <f t="shared" si="24"/>
        <v/>
      </c>
      <c r="GB84" s="1347" t="str">
        <f t="shared" si="25"/>
        <v/>
      </c>
      <c r="GC84" s="1347" t="str">
        <f t="shared" si="26"/>
        <v/>
      </c>
      <c r="GD84" s="1347" t="str">
        <f t="shared" si="27"/>
        <v/>
      </c>
      <c r="GE84" s="1347" t="str">
        <f t="shared" si="28"/>
        <v/>
      </c>
    </row>
    <row r="85" spans="1:187" ht="16.5" thickBot="1" x14ac:dyDescent="0.3">
      <c r="A85" s="1645">
        <v>74</v>
      </c>
      <c r="B85" s="10" t="s">
        <v>2159</v>
      </c>
      <c r="C85" s="1152" t="s">
        <v>1945</v>
      </c>
      <c r="D85" s="1400"/>
      <c r="E85" s="1391"/>
      <c r="F85" s="1346"/>
      <c r="G85" s="1346">
        <v>1</v>
      </c>
      <c r="H85" s="1346">
        <v>1</v>
      </c>
      <c r="I85" s="1346"/>
      <c r="J85" s="1346"/>
      <c r="K85" s="1346"/>
      <c r="L85" s="1346"/>
      <c r="M85" s="1346"/>
      <c r="N85" s="1346"/>
      <c r="O85" s="1346"/>
      <c r="P85" s="1346"/>
      <c r="Q85" s="1346"/>
      <c r="R85" s="1346"/>
      <c r="S85" s="1346"/>
      <c r="T85" s="1346"/>
      <c r="U85" s="1346"/>
      <c r="V85" s="1346"/>
      <c r="W85" s="1346"/>
      <c r="X85" s="1393"/>
      <c r="Y85" s="1346"/>
      <c r="Z85" s="1399"/>
      <c r="AA85" s="1399"/>
      <c r="AB85" s="1346"/>
      <c r="AC85" s="1399"/>
      <c r="AD85" s="1400"/>
      <c r="AE85" s="1346"/>
      <c r="AF85" s="1346">
        <v>1</v>
      </c>
      <c r="AG85" s="1346"/>
      <c r="AH85" s="1346"/>
      <c r="AI85" s="1346"/>
      <c r="AJ85" s="1392"/>
      <c r="AK85" s="1392"/>
      <c r="AL85" s="1392">
        <v>1</v>
      </c>
      <c r="AM85" s="1392"/>
      <c r="AN85" s="1391"/>
      <c r="AO85" s="1346">
        <v>1</v>
      </c>
      <c r="AP85" s="1346"/>
      <c r="AQ85" s="1346"/>
      <c r="AR85" s="1346">
        <v>1</v>
      </c>
      <c r="AS85" s="1346"/>
      <c r="AT85" s="1346"/>
      <c r="AU85" s="1392">
        <v>1</v>
      </c>
      <c r="AV85" s="1392"/>
      <c r="AW85" s="1504"/>
      <c r="AX85" s="1392"/>
      <c r="AY85" s="1392"/>
      <c r="AZ85" s="1393"/>
      <c r="BA85" s="1346"/>
      <c r="BB85" s="1389"/>
      <c r="BC85" s="1346"/>
      <c r="BD85" s="1346"/>
      <c r="BE85" s="1346"/>
      <c r="BF85" s="1346"/>
      <c r="BG85" s="1504"/>
      <c r="BH85" s="1346">
        <v>1</v>
      </c>
      <c r="BI85" s="1393"/>
      <c r="BJ85" s="1346"/>
      <c r="BK85" s="1346">
        <v>1</v>
      </c>
      <c r="BL85" s="1346"/>
      <c r="BM85" s="1346"/>
      <c r="BN85" s="1346"/>
      <c r="BO85" s="1346"/>
      <c r="BP85" s="1346"/>
      <c r="BQ85" s="1346"/>
      <c r="BR85" s="1346"/>
      <c r="BS85" s="1346"/>
      <c r="BT85" s="1346"/>
      <c r="BU85" s="1346"/>
      <c r="BV85" s="1504">
        <v>1</v>
      </c>
      <c r="BW85" s="1389">
        <v>1</v>
      </c>
      <c r="BX85" s="1346"/>
      <c r="BY85" s="1346"/>
      <c r="BZ85" s="1346"/>
      <c r="CA85" s="1346"/>
      <c r="CB85" s="1346"/>
      <c r="CC85" s="1346"/>
      <c r="CD85" s="1346"/>
      <c r="CE85" s="1346"/>
      <c r="CF85" s="1346"/>
      <c r="CG85" s="1391"/>
      <c r="CH85" s="1346"/>
      <c r="CI85" s="1346"/>
      <c r="CJ85" s="1346"/>
      <c r="CK85" s="1346"/>
      <c r="CL85" s="1346"/>
      <c r="CM85" s="1346"/>
      <c r="CN85" s="1346">
        <v>1</v>
      </c>
      <c r="CO85" s="1346"/>
      <c r="CP85" s="1346"/>
      <c r="CQ85" s="1346"/>
      <c r="CR85" s="1346"/>
      <c r="CS85" s="1391"/>
      <c r="CT85" s="1346"/>
      <c r="CU85" s="1346"/>
      <c r="CV85" s="1392"/>
      <c r="CW85" s="1346">
        <v>1</v>
      </c>
      <c r="CX85" s="1346"/>
      <c r="CY85" s="1346"/>
      <c r="CZ85" s="1504"/>
      <c r="DA85" s="1346"/>
      <c r="DB85" s="1346"/>
      <c r="DC85" s="1346"/>
      <c r="DD85" s="1346">
        <v>1</v>
      </c>
      <c r="DE85" s="1346"/>
      <c r="DF85" s="1393"/>
      <c r="DG85" s="1391"/>
      <c r="DH85" s="1392"/>
      <c r="DI85" s="1392"/>
      <c r="DJ85" s="1392"/>
      <c r="DK85" s="1392"/>
      <c r="DL85" s="1392"/>
      <c r="DM85" s="1392"/>
      <c r="DN85" s="1346">
        <v>1</v>
      </c>
      <c r="DO85" s="1346"/>
      <c r="DP85" s="1346"/>
      <c r="DQ85" s="1392"/>
      <c r="DR85" s="1392"/>
      <c r="DS85" s="1392"/>
      <c r="DT85" s="1392"/>
      <c r="DU85" s="1392"/>
      <c r="DV85" s="1417">
        <v>1</v>
      </c>
      <c r="DW85" s="1417">
        <v>1</v>
      </c>
      <c r="DX85" s="1417">
        <v>1</v>
      </c>
      <c r="DY85" s="1392"/>
      <c r="DZ85" s="1393"/>
      <c r="EA85" s="1391"/>
      <c r="EB85" s="1346"/>
      <c r="EC85" s="1346">
        <v>1</v>
      </c>
      <c r="ED85" s="1346"/>
      <c r="EE85" s="1346"/>
      <c r="EF85" s="1346"/>
      <c r="EG85" s="1392"/>
      <c r="EH85" s="1392"/>
      <c r="EI85" s="1346"/>
      <c r="EJ85" s="1392"/>
      <c r="EK85" s="1392"/>
      <c r="EL85" s="1346"/>
      <c r="EM85" s="1392"/>
      <c r="EN85" s="1391"/>
      <c r="EO85" s="1389"/>
      <c r="EP85" s="1346"/>
      <c r="EQ85" s="1346"/>
      <c r="ER85" s="1346"/>
      <c r="ES85" s="1504"/>
      <c r="ET85" s="1346"/>
      <c r="EU85" s="1392">
        <v>1</v>
      </c>
      <c r="EV85" s="1346"/>
      <c r="EW85" s="1504"/>
      <c r="EX85" s="1392"/>
      <c r="EY85" s="1392"/>
      <c r="EZ85" s="1346"/>
      <c r="FA85" s="1346"/>
      <c r="FB85" s="1346"/>
      <c r="FC85" s="1346"/>
      <c r="FD85" s="1346"/>
      <c r="FE85" s="1393"/>
      <c r="FF85" s="1679"/>
      <c r="FG85" s="1391"/>
      <c r="FH85" s="1346"/>
      <c r="FI85" s="1346"/>
      <c r="FJ85" s="1346"/>
      <c r="FK85" s="1346"/>
      <c r="FL85" s="1346"/>
      <c r="FM85" s="1346"/>
      <c r="FN85" s="218">
        <f t="shared" si="29"/>
        <v>1</v>
      </c>
      <c r="FO85" s="396">
        <f t="shared" si="30"/>
        <v>15</v>
      </c>
      <c r="FP85" s="396">
        <f t="shared" si="31"/>
        <v>0</v>
      </c>
      <c r="FQ85" s="396">
        <f t="shared" si="32"/>
        <v>1</v>
      </c>
      <c r="FR85" s="396"/>
      <c r="FS85" s="396">
        <f t="shared" si="33"/>
        <v>3</v>
      </c>
      <c r="FT85" s="1291">
        <f t="shared" si="34"/>
        <v>19</v>
      </c>
      <c r="FU85" s="1347" t="str">
        <f t="shared" ref="FU85:FU138" si="35">IF(FT85=0,1,"")</f>
        <v/>
      </c>
      <c r="FV85" s="1347" t="str">
        <f t="shared" ref="FV85:FV138" si="36">IF((FT85&gt;0)*AND(FT85&lt;6),1,"")</f>
        <v/>
      </c>
      <c r="FW85" s="1347" t="str">
        <f t="shared" ref="FW85:FW138" si="37">IF((FT85&gt;5)*AND(FT85&lt;11),1,"")</f>
        <v/>
      </c>
      <c r="FX85" s="1347">
        <f t="shared" ref="FX85:FX138" si="38">IF((FT85&gt;10)*AND(FT85&lt;21),1,"")</f>
        <v>1</v>
      </c>
      <c r="FY85" s="1347" t="str">
        <f t="shared" ref="FY85:FY138" si="39">IF((FT85&gt;20)*AND(FT85&lt;31),1,"")</f>
        <v/>
      </c>
      <c r="FZ85" s="1347" t="str">
        <f t="shared" ref="FZ85:FZ138" si="40">IF((FT85&gt;30)*AND(FT85&lt;41),1,"")</f>
        <v/>
      </c>
      <c r="GA85" s="1347" t="str">
        <f t="shared" ref="GA85:GA138" si="41">IF((FT85&gt;40)*AND(FT85&lt;51),1,"")</f>
        <v/>
      </c>
      <c r="GB85" s="1347" t="str">
        <f t="shared" ref="GB85:GB138" si="42">IF((FT85&gt;50)*AND(FT85&lt;61),1,"")</f>
        <v/>
      </c>
      <c r="GC85" s="1347" t="str">
        <f t="shared" ref="GC85:GC138" si="43">IF((FT85&gt;60)*AND(FT85&lt;71),1,"")</f>
        <v/>
      </c>
      <c r="GD85" s="1347" t="str">
        <f t="shared" ref="GD85:GD138" si="44">IF((FT85&gt;70)*AND(FT85&lt;81),1,"")</f>
        <v/>
      </c>
      <c r="GE85" s="1347" t="str">
        <f t="shared" ref="GE85:GE138" si="45">IF((FT85&gt;80)*AND(FT85&lt;91),1,"")</f>
        <v/>
      </c>
    </row>
    <row r="86" spans="1:187" ht="16.5" thickBot="1" x14ac:dyDescent="0.3">
      <c r="A86" s="1645">
        <v>75</v>
      </c>
      <c r="B86" s="10" t="s">
        <v>2160</v>
      </c>
      <c r="C86" s="1152" t="s">
        <v>1586</v>
      </c>
      <c r="D86" s="1400">
        <v>1</v>
      </c>
      <c r="E86" s="1391"/>
      <c r="F86" s="1346"/>
      <c r="G86" s="1346"/>
      <c r="H86" s="1346"/>
      <c r="I86" s="1346"/>
      <c r="J86" s="1346"/>
      <c r="K86" s="1346"/>
      <c r="L86" s="1346"/>
      <c r="M86" s="1346"/>
      <c r="N86" s="1346"/>
      <c r="O86" s="1346"/>
      <c r="P86" s="1346"/>
      <c r="Q86" s="1346"/>
      <c r="R86" s="1346"/>
      <c r="S86" s="1346"/>
      <c r="T86" s="1346"/>
      <c r="U86" s="1346"/>
      <c r="V86" s="1346"/>
      <c r="W86" s="1346"/>
      <c r="X86" s="1393"/>
      <c r="Y86" s="1397">
        <v>1</v>
      </c>
      <c r="Z86" s="1346"/>
      <c r="AA86" s="1346"/>
      <c r="AB86" s="1346"/>
      <c r="AC86" s="1399"/>
      <c r="AD86" s="1400">
        <v>1</v>
      </c>
      <c r="AE86" s="1346"/>
      <c r="AF86" s="1346"/>
      <c r="AG86" s="1346"/>
      <c r="AH86" s="1346"/>
      <c r="AI86" s="1346">
        <v>1</v>
      </c>
      <c r="AJ86" s="1346"/>
      <c r="AK86" s="1346"/>
      <c r="AL86" s="1346">
        <v>1</v>
      </c>
      <c r="AM86" s="1346"/>
      <c r="AN86" s="1391"/>
      <c r="AO86" s="1346">
        <v>1</v>
      </c>
      <c r="AP86" s="1346"/>
      <c r="AQ86" s="1346"/>
      <c r="AR86" s="1346">
        <v>1</v>
      </c>
      <c r="AS86" s="1346"/>
      <c r="AT86" s="1346"/>
      <c r="AU86" s="1392"/>
      <c r="AV86" s="1346"/>
      <c r="AW86" s="1504"/>
      <c r="AX86" s="1392"/>
      <c r="AY86" s="1392"/>
      <c r="AZ86" s="1393"/>
      <c r="BA86" s="1346"/>
      <c r="BB86" s="1389"/>
      <c r="BC86" s="1410">
        <v>1</v>
      </c>
      <c r="BD86" s="1346"/>
      <c r="BE86" s="1346"/>
      <c r="BF86" s="1346"/>
      <c r="BG86" s="1504">
        <v>1</v>
      </c>
      <c r="BH86" s="1346"/>
      <c r="BI86" s="1393"/>
      <c r="BJ86" s="1346"/>
      <c r="BK86" s="1390">
        <v>1</v>
      </c>
      <c r="BL86" s="1346"/>
      <c r="BM86" s="1346"/>
      <c r="BN86" s="1390">
        <v>1</v>
      </c>
      <c r="BO86" s="1346">
        <v>1</v>
      </c>
      <c r="BP86" s="1346"/>
      <c r="BQ86" s="1346"/>
      <c r="BR86" s="1346"/>
      <c r="BS86" s="1346"/>
      <c r="BT86" s="1346"/>
      <c r="BU86" s="1346"/>
      <c r="BV86" s="1504">
        <v>1</v>
      </c>
      <c r="BW86" s="1389">
        <v>1</v>
      </c>
      <c r="BX86" s="1346"/>
      <c r="BY86" s="1346"/>
      <c r="BZ86" s="1390">
        <v>1</v>
      </c>
      <c r="CA86" s="1346"/>
      <c r="CB86" s="1346"/>
      <c r="CC86" s="1346"/>
      <c r="CD86" s="1346"/>
      <c r="CE86" s="1346"/>
      <c r="CF86" s="1346"/>
      <c r="CG86" s="1391"/>
      <c r="CH86" s="1346"/>
      <c r="CI86" s="1346"/>
      <c r="CJ86" s="1346"/>
      <c r="CK86" s="1346"/>
      <c r="CL86" s="1346"/>
      <c r="CM86" s="1346"/>
      <c r="CN86" s="1346"/>
      <c r="CO86" s="1346"/>
      <c r="CP86" s="1346"/>
      <c r="CQ86" s="1346"/>
      <c r="CR86" s="1346"/>
      <c r="CS86" s="1391"/>
      <c r="CT86" s="1346"/>
      <c r="CU86" s="1346"/>
      <c r="CV86" s="1392"/>
      <c r="CW86" s="1346"/>
      <c r="CX86" s="1346"/>
      <c r="CY86" s="1346"/>
      <c r="CZ86" s="1504">
        <v>1</v>
      </c>
      <c r="DA86" s="1346"/>
      <c r="DB86" s="1346"/>
      <c r="DC86" s="1346"/>
      <c r="DD86" s="1346"/>
      <c r="DE86" s="1346"/>
      <c r="DF86" s="1393"/>
      <c r="DG86" s="1391">
        <v>1</v>
      </c>
      <c r="DH86" s="1392"/>
      <c r="DI86" s="1392"/>
      <c r="DJ86" s="1392"/>
      <c r="DK86" s="1392"/>
      <c r="DL86" s="1392"/>
      <c r="DM86" s="1392"/>
      <c r="DN86" s="1346"/>
      <c r="DO86" s="1346"/>
      <c r="DP86" s="1346"/>
      <c r="DQ86" s="1346"/>
      <c r="DR86" s="1392"/>
      <c r="DS86" s="1392"/>
      <c r="DT86" s="1346">
        <v>1</v>
      </c>
      <c r="DU86" s="1392"/>
      <c r="DV86" s="1392"/>
      <c r="DW86" s="1392"/>
      <c r="DX86" s="1392"/>
      <c r="DY86" s="1392"/>
      <c r="DZ86" s="1393"/>
      <c r="EA86" s="1391"/>
      <c r="EB86" s="1346"/>
      <c r="EC86" s="1346">
        <v>1</v>
      </c>
      <c r="ED86" s="1346"/>
      <c r="EE86" s="1346"/>
      <c r="EF86" s="1346">
        <v>1</v>
      </c>
      <c r="EG86" s="1392"/>
      <c r="EH86" s="1392"/>
      <c r="EI86" s="1346"/>
      <c r="EJ86" s="1392"/>
      <c r="EK86" s="1392"/>
      <c r="EL86" s="1346"/>
      <c r="EM86" s="1392"/>
      <c r="EN86" s="1391"/>
      <c r="EO86" s="1389"/>
      <c r="EP86" s="1346"/>
      <c r="EQ86" s="1346"/>
      <c r="ER86" s="1390">
        <v>1</v>
      </c>
      <c r="ES86" s="1504">
        <v>1</v>
      </c>
      <c r="ET86" s="1346"/>
      <c r="EU86" s="1422">
        <v>1</v>
      </c>
      <c r="EV86" s="1346"/>
      <c r="EW86" s="1504">
        <v>1</v>
      </c>
      <c r="EX86" s="1422">
        <v>1</v>
      </c>
      <c r="EY86" s="1392">
        <v>1</v>
      </c>
      <c r="EZ86" s="1346"/>
      <c r="FA86" s="1346"/>
      <c r="FB86" s="1346"/>
      <c r="FC86" s="1346"/>
      <c r="FD86" s="1346"/>
      <c r="FE86" s="1393"/>
      <c r="FF86" s="1679">
        <v>1</v>
      </c>
      <c r="FG86" s="1391">
        <v>1</v>
      </c>
      <c r="FH86" s="1346">
        <v>1</v>
      </c>
      <c r="FI86" s="1346">
        <v>1</v>
      </c>
      <c r="FJ86" s="1346">
        <v>1</v>
      </c>
      <c r="FK86" s="1346">
        <v>1</v>
      </c>
      <c r="FL86" s="1346">
        <v>1</v>
      </c>
      <c r="FM86" s="1346">
        <v>1</v>
      </c>
      <c r="FN86" s="218">
        <f t="shared" si="29"/>
        <v>1</v>
      </c>
      <c r="FO86" s="396">
        <f t="shared" si="30"/>
        <v>16</v>
      </c>
      <c r="FP86" s="396">
        <f t="shared" si="31"/>
        <v>2</v>
      </c>
      <c r="FQ86" s="396">
        <f t="shared" si="32"/>
        <v>6</v>
      </c>
      <c r="FR86" s="396"/>
      <c r="FS86" s="396">
        <f t="shared" si="33"/>
        <v>8</v>
      </c>
      <c r="FT86" s="1291">
        <f t="shared" si="34"/>
        <v>27</v>
      </c>
      <c r="FU86" s="1347" t="str">
        <f t="shared" si="35"/>
        <v/>
      </c>
      <c r="FV86" s="1347" t="str">
        <f t="shared" si="36"/>
        <v/>
      </c>
      <c r="FW86" s="1347" t="str">
        <f t="shared" si="37"/>
        <v/>
      </c>
      <c r="FX86" s="1347" t="str">
        <f t="shared" si="38"/>
        <v/>
      </c>
      <c r="FY86" s="1347">
        <f t="shared" si="39"/>
        <v>1</v>
      </c>
      <c r="FZ86" s="1347" t="str">
        <f t="shared" si="40"/>
        <v/>
      </c>
      <c r="GA86" s="1347" t="str">
        <f t="shared" si="41"/>
        <v/>
      </c>
      <c r="GB86" s="1347" t="str">
        <f t="shared" si="42"/>
        <v/>
      </c>
      <c r="GC86" s="1347" t="str">
        <f t="shared" si="43"/>
        <v/>
      </c>
      <c r="GD86" s="1347" t="str">
        <f t="shared" si="44"/>
        <v/>
      </c>
      <c r="GE86" s="1347" t="str">
        <f t="shared" si="45"/>
        <v/>
      </c>
    </row>
    <row r="87" spans="1:187" ht="16.5" thickBot="1" x14ac:dyDescent="0.3">
      <c r="A87" s="1645">
        <v>76</v>
      </c>
      <c r="B87" s="10" t="s">
        <v>2161</v>
      </c>
      <c r="C87" s="1152" t="s">
        <v>1618</v>
      </c>
      <c r="D87" s="1400"/>
      <c r="E87" s="1391"/>
      <c r="F87" s="1346"/>
      <c r="G87" s="1346"/>
      <c r="H87" s="1346"/>
      <c r="I87" s="1346"/>
      <c r="J87" s="1346"/>
      <c r="K87" s="1346"/>
      <c r="L87" s="1346"/>
      <c r="M87" s="1346"/>
      <c r="N87" s="1346"/>
      <c r="O87" s="1346"/>
      <c r="P87" s="1346"/>
      <c r="Q87" s="1346"/>
      <c r="R87" s="1346"/>
      <c r="S87" s="1346"/>
      <c r="T87" s="1346"/>
      <c r="U87" s="1346"/>
      <c r="V87" s="1346"/>
      <c r="W87" s="1346"/>
      <c r="X87" s="1393"/>
      <c r="Y87" s="1346"/>
      <c r="Z87" s="1399"/>
      <c r="AA87" s="1399"/>
      <c r="AB87" s="1346"/>
      <c r="AC87" s="1399"/>
      <c r="AD87" s="1400">
        <v>1</v>
      </c>
      <c r="AE87" s="1346"/>
      <c r="AF87" s="1346"/>
      <c r="AG87" s="1346"/>
      <c r="AH87" s="1346"/>
      <c r="AI87" s="1346">
        <v>1</v>
      </c>
      <c r="AJ87" s="1392"/>
      <c r="AK87" s="1392"/>
      <c r="AL87" s="1392"/>
      <c r="AM87" s="1393"/>
      <c r="AN87" s="1391"/>
      <c r="AO87" s="1346">
        <v>1</v>
      </c>
      <c r="AP87" s="1346"/>
      <c r="AQ87" s="1346"/>
      <c r="AR87" s="1346"/>
      <c r="AS87" s="1346"/>
      <c r="AT87" s="1346"/>
      <c r="AU87" s="1392"/>
      <c r="AV87" s="1392"/>
      <c r="AW87" s="1504"/>
      <c r="AX87" s="1392"/>
      <c r="AY87" s="1392"/>
      <c r="AZ87" s="1393"/>
      <c r="BA87" s="1346"/>
      <c r="BB87" s="1389"/>
      <c r="BC87" s="1346"/>
      <c r="BD87" s="1346"/>
      <c r="BE87" s="1346"/>
      <c r="BF87" s="1346"/>
      <c r="BG87" s="1504">
        <v>1</v>
      </c>
      <c r="BH87" s="1346"/>
      <c r="BI87" s="1393"/>
      <c r="BJ87" s="1346"/>
      <c r="BK87" s="1346">
        <v>1</v>
      </c>
      <c r="BL87" s="1346"/>
      <c r="BM87" s="1346"/>
      <c r="BN87" s="1346">
        <v>1</v>
      </c>
      <c r="BO87" s="1346"/>
      <c r="BP87" s="1346"/>
      <c r="BQ87" s="1346"/>
      <c r="BR87" s="1346"/>
      <c r="BS87" s="1346"/>
      <c r="BT87" s="1346"/>
      <c r="BU87" s="1346"/>
      <c r="BV87" s="1504"/>
      <c r="BW87" s="1389">
        <v>1</v>
      </c>
      <c r="BX87" s="1346"/>
      <c r="BY87" s="1346"/>
      <c r="BZ87" s="1346"/>
      <c r="CA87" s="1346"/>
      <c r="CB87" s="1346"/>
      <c r="CC87" s="1346"/>
      <c r="CD87" s="1346"/>
      <c r="CE87" s="1346"/>
      <c r="CF87" s="1346"/>
      <c r="CG87" s="1391"/>
      <c r="CH87" s="1346"/>
      <c r="CI87" s="1346"/>
      <c r="CJ87" s="1346"/>
      <c r="CK87" s="1346"/>
      <c r="CL87" s="1346"/>
      <c r="CM87" s="1346"/>
      <c r="CN87" s="1346"/>
      <c r="CO87" s="1346"/>
      <c r="CP87" s="1346"/>
      <c r="CQ87" s="1346"/>
      <c r="CR87" s="1346"/>
      <c r="CS87" s="1391"/>
      <c r="CT87" s="1392"/>
      <c r="CU87" s="1346"/>
      <c r="CV87" s="1392"/>
      <c r="CW87" s="1392"/>
      <c r="CX87" s="1392"/>
      <c r="CY87" s="1392"/>
      <c r="CZ87" s="1504">
        <v>1</v>
      </c>
      <c r="DA87" s="1392"/>
      <c r="DB87" s="1392"/>
      <c r="DC87" s="1392"/>
      <c r="DD87" s="1392"/>
      <c r="DE87" s="1346"/>
      <c r="DF87" s="1393"/>
      <c r="DG87" s="1391"/>
      <c r="DH87" s="1392"/>
      <c r="DI87" s="1392"/>
      <c r="DJ87" s="1392"/>
      <c r="DK87" s="1392"/>
      <c r="DL87" s="1392"/>
      <c r="DM87" s="1392"/>
      <c r="DN87" s="1392"/>
      <c r="DO87" s="1392"/>
      <c r="DP87" s="1392"/>
      <c r="DQ87" s="1392"/>
      <c r="DR87" s="1392"/>
      <c r="DS87" s="1392"/>
      <c r="DT87" s="1392"/>
      <c r="DU87" s="1392"/>
      <c r="DV87" s="1392"/>
      <c r="DW87" s="1392"/>
      <c r="DX87" s="1392"/>
      <c r="DY87" s="1392"/>
      <c r="DZ87" s="1393"/>
      <c r="EA87" s="1391"/>
      <c r="EB87" s="1392"/>
      <c r="EC87" s="1392"/>
      <c r="ED87" s="1392"/>
      <c r="EE87" s="1392"/>
      <c r="EF87" s="1392"/>
      <c r="EG87" s="1392"/>
      <c r="EH87" s="1392"/>
      <c r="EI87" s="1392"/>
      <c r="EJ87" s="1346"/>
      <c r="EK87" s="1346"/>
      <c r="EL87" s="1392"/>
      <c r="EM87" s="1392"/>
      <c r="EN87" s="1391"/>
      <c r="EO87" s="1389"/>
      <c r="EP87" s="1389"/>
      <c r="EQ87" s="1346"/>
      <c r="ER87" s="1346"/>
      <c r="ES87" s="1504">
        <v>1</v>
      </c>
      <c r="ET87" s="1346"/>
      <c r="EU87" s="1346"/>
      <c r="EV87" s="1346"/>
      <c r="EW87" s="1504"/>
      <c r="EX87" s="1392"/>
      <c r="EY87" s="1346"/>
      <c r="EZ87" s="1346"/>
      <c r="FA87" s="1346"/>
      <c r="FB87" s="1346"/>
      <c r="FC87" s="1346"/>
      <c r="FD87" s="1346"/>
      <c r="FE87" s="1393"/>
      <c r="FF87" s="1679"/>
      <c r="FG87" s="1391"/>
      <c r="FH87" s="1346"/>
      <c r="FI87" s="1346"/>
      <c r="FJ87" s="1346"/>
      <c r="FK87" s="1346"/>
      <c r="FL87" s="1346"/>
      <c r="FM87" s="1346"/>
      <c r="FN87" s="218">
        <f t="shared" si="29"/>
        <v>0</v>
      </c>
      <c r="FO87" s="396">
        <f t="shared" si="30"/>
        <v>5</v>
      </c>
      <c r="FP87" s="396">
        <f t="shared" si="31"/>
        <v>0</v>
      </c>
      <c r="FQ87" s="396">
        <f t="shared" si="32"/>
        <v>4</v>
      </c>
      <c r="FR87" s="396"/>
      <c r="FS87" s="396">
        <f t="shared" si="33"/>
        <v>0</v>
      </c>
      <c r="FT87" s="1291">
        <f t="shared" si="34"/>
        <v>5</v>
      </c>
      <c r="FU87" s="1347" t="str">
        <f t="shared" si="35"/>
        <v/>
      </c>
      <c r="FV87" s="1347">
        <f t="shared" si="36"/>
        <v>1</v>
      </c>
      <c r="FW87" s="1347" t="str">
        <f t="shared" si="37"/>
        <v/>
      </c>
      <c r="FX87" s="1347" t="str">
        <f t="shared" si="38"/>
        <v/>
      </c>
      <c r="FY87" s="1347" t="str">
        <f t="shared" si="39"/>
        <v/>
      </c>
      <c r="FZ87" s="1347" t="str">
        <f t="shared" si="40"/>
        <v/>
      </c>
      <c r="GA87" s="1347" t="str">
        <f t="shared" si="41"/>
        <v/>
      </c>
      <c r="GB87" s="1347" t="str">
        <f t="shared" si="42"/>
        <v/>
      </c>
      <c r="GC87" s="1347" t="str">
        <f t="shared" si="43"/>
        <v/>
      </c>
      <c r="GD87" s="1347" t="str">
        <f t="shared" si="44"/>
        <v/>
      </c>
      <c r="GE87" s="1347" t="str">
        <f t="shared" si="45"/>
        <v/>
      </c>
    </row>
    <row r="88" spans="1:187" ht="16.5" thickBot="1" x14ac:dyDescent="0.3">
      <c r="A88" s="1645">
        <v>77</v>
      </c>
      <c r="B88" s="10" t="s">
        <v>2162</v>
      </c>
      <c r="C88" s="1152" t="s">
        <v>1926</v>
      </c>
      <c r="D88" s="1400"/>
      <c r="E88" s="1391"/>
      <c r="F88" s="1346"/>
      <c r="G88" s="1346"/>
      <c r="H88" s="1346"/>
      <c r="I88" s="1346"/>
      <c r="J88" s="1346"/>
      <c r="K88" s="1346"/>
      <c r="L88" s="1346"/>
      <c r="M88" s="1346"/>
      <c r="N88" s="1346"/>
      <c r="O88" s="1346"/>
      <c r="P88" s="1346"/>
      <c r="Q88" s="1346"/>
      <c r="R88" s="1346"/>
      <c r="S88" s="1346"/>
      <c r="T88" s="1346"/>
      <c r="U88" s="1346"/>
      <c r="V88" s="1346"/>
      <c r="W88" s="1346"/>
      <c r="X88" s="1393"/>
      <c r="Y88" s="1346"/>
      <c r="Z88" s="1399"/>
      <c r="AA88" s="1399"/>
      <c r="AB88" s="1346"/>
      <c r="AC88" s="1399"/>
      <c r="AD88" s="1400"/>
      <c r="AE88" s="1346"/>
      <c r="AF88" s="1346"/>
      <c r="AG88" s="1346"/>
      <c r="AH88" s="1346"/>
      <c r="AI88" s="1346"/>
      <c r="AJ88" s="1392">
        <v>1</v>
      </c>
      <c r="AK88" s="1392"/>
      <c r="AL88" s="1392"/>
      <c r="AM88" s="1393"/>
      <c r="AN88" s="1391"/>
      <c r="AO88" s="1346"/>
      <c r="AP88" s="1346"/>
      <c r="AQ88" s="1346"/>
      <c r="AR88" s="1346"/>
      <c r="AS88" s="1346"/>
      <c r="AT88" s="1346"/>
      <c r="AU88" s="1392"/>
      <c r="AV88" s="1392"/>
      <c r="AW88" s="1504"/>
      <c r="AX88" s="1392"/>
      <c r="AY88" s="1392"/>
      <c r="AZ88" s="1393"/>
      <c r="BA88" s="1346"/>
      <c r="BB88" s="1389"/>
      <c r="BC88" s="1346"/>
      <c r="BD88" s="1346"/>
      <c r="BE88" s="1346"/>
      <c r="BF88" s="1346"/>
      <c r="BG88" s="1504">
        <v>1</v>
      </c>
      <c r="BH88" s="1346"/>
      <c r="BI88" s="1393"/>
      <c r="BJ88" s="1346"/>
      <c r="BK88" s="1346"/>
      <c r="BL88" s="1346"/>
      <c r="BM88" s="1346"/>
      <c r="BN88" s="1346"/>
      <c r="BO88" s="1346"/>
      <c r="BP88" s="1346">
        <v>1</v>
      </c>
      <c r="BQ88" s="1346">
        <v>1</v>
      </c>
      <c r="BR88" s="1346">
        <v>1</v>
      </c>
      <c r="BS88" s="1346">
        <v>1</v>
      </c>
      <c r="BT88" s="1346">
        <v>1</v>
      </c>
      <c r="BU88" s="1346"/>
      <c r="BV88" s="1504">
        <v>1</v>
      </c>
      <c r="BW88" s="1389">
        <v>1</v>
      </c>
      <c r="BX88" s="1346"/>
      <c r="BY88" s="1346"/>
      <c r="BZ88" s="1346"/>
      <c r="CA88" s="1346"/>
      <c r="CB88" s="1346"/>
      <c r="CC88" s="1346"/>
      <c r="CD88" s="1346"/>
      <c r="CE88" s="1346"/>
      <c r="CF88" s="1346"/>
      <c r="CG88" s="1391"/>
      <c r="CH88" s="1346">
        <v>1</v>
      </c>
      <c r="CI88" s="1346"/>
      <c r="CJ88" s="1346"/>
      <c r="CK88" s="1346"/>
      <c r="CL88" s="1346"/>
      <c r="CM88" s="1346"/>
      <c r="CN88" s="1346"/>
      <c r="CO88" s="1346"/>
      <c r="CP88" s="1346"/>
      <c r="CQ88" s="1346"/>
      <c r="CR88" s="1346">
        <v>1</v>
      </c>
      <c r="CS88" s="1391"/>
      <c r="CT88" s="1392"/>
      <c r="CU88" s="1346"/>
      <c r="CV88" s="1392"/>
      <c r="CW88" s="1392"/>
      <c r="CX88" s="1392"/>
      <c r="CY88" s="1392"/>
      <c r="CZ88" s="1504">
        <v>1</v>
      </c>
      <c r="DA88" s="1392">
        <v>1</v>
      </c>
      <c r="DB88" s="1392"/>
      <c r="DC88" s="1392"/>
      <c r="DD88" s="1392"/>
      <c r="DE88" s="1346"/>
      <c r="DF88" s="1393"/>
      <c r="DG88" s="1391"/>
      <c r="DH88" s="1392"/>
      <c r="DI88" s="1392"/>
      <c r="DJ88" s="1392"/>
      <c r="DK88" s="1392"/>
      <c r="DL88" s="1392"/>
      <c r="DM88" s="1392"/>
      <c r="DN88" s="1392"/>
      <c r="DO88" s="1392"/>
      <c r="DP88" s="1392"/>
      <c r="DQ88" s="1392"/>
      <c r="DR88" s="1392"/>
      <c r="DS88" s="1392"/>
      <c r="DT88" s="1392"/>
      <c r="DU88" s="1392"/>
      <c r="DV88" s="1392"/>
      <c r="DW88" s="1392"/>
      <c r="DX88" s="1392"/>
      <c r="DY88" s="1392"/>
      <c r="DZ88" s="1393"/>
      <c r="EA88" s="1391">
        <v>1</v>
      </c>
      <c r="EB88" s="1392"/>
      <c r="EC88" s="1392"/>
      <c r="ED88" s="1392"/>
      <c r="EE88" s="1392"/>
      <c r="EF88" s="1392"/>
      <c r="EG88" s="1392"/>
      <c r="EH88" s="1392"/>
      <c r="EI88" s="1392"/>
      <c r="EJ88" s="1346"/>
      <c r="EK88" s="1346"/>
      <c r="EL88" s="1392"/>
      <c r="EM88" s="1392"/>
      <c r="EN88" s="1391"/>
      <c r="EO88" s="1389"/>
      <c r="EP88" s="1389">
        <v>1</v>
      </c>
      <c r="EQ88" s="1346"/>
      <c r="ER88" s="1346"/>
      <c r="ES88" s="1504">
        <v>1</v>
      </c>
      <c r="ET88" s="1346"/>
      <c r="EU88" s="1346">
        <v>1</v>
      </c>
      <c r="EV88" s="1346"/>
      <c r="EW88" s="1504"/>
      <c r="EX88" s="1392"/>
      <c r="EY88" s="1346"/>
      <c r="EZ88" s="1346"/>
      <c r="FA88" s="1346"/>
      <c r="FB88" s="1346"/>
      <c r="FC88" s="1346"/>
      <c r="FD88" s="1346"/>
      <c r="FE88" s="1393"/>
      <c r="FF88" s="1679"/>
      <c r="FG88" s="1391"/>
      <c r="FH88" s="1346"/>
      <c r="FI88" s="1346"/>
      <c r="FJ88" s="1346"/>
      <c r="FK88" s="1346"/>
      <c r="FL88" s="1346"/>
      <c r="FM88" s="1346"/>
      <c r="FN88" s="218">
        <f t="shared" si="29"/>
        <v>0</v>
      </c>
      <c r="FO88" s="396">
        <f t="shared" si="30"/>
        <v>4</v>
      </c>
      <c r="FP88" s="396">
        <f t="shared" si="31"/>
        <v>4</v>
      </c>
      <c r="FQ88" s="396">
        <f t="shared" si="32"/>
        <v>4</v>
      </c>
      <c r="FR88" s="396"/>
      <c r="FS88" s="396">
        <f t="shared" si="33"/>
        <v>5</v>
      </c>
      <c r="FT88" s="1291">
        <f t="shared" si="34"/>
        <v>13</v>
      </c>
      <c r="FU88" s="1347" t="str">
        <f t="shared" si="35"/>
        <v/>
      </c>
      <c r="FV88" s="1347" t="str">
        <f t="shared" si="36"/>
        <v/>
      </c>
      <c r="FW88" s="1347" t="str">
        <f t="shared" si="37"/>
        <v/>
      </c>
      <c r="FX88" s="1347">
        <f t="shared" si="38"/>
        <v>1</v>
      </c>
      <c r="FY88" s="1347" t="str">
        <f t="shared" si="39"/>
        <v/>
      </c>
      <c r="FZ88" s="1347" t="str">
        <f t="shared" si="40"/>
        <v/>
      </c>
      <c r="GA88" s="1347" t="str">
        <f t="shared" si="41"/>
        <v/>
      </c>
      <c r="GB88" s="1347" t="str">
        <f t="shared" si="42"/>
        <v/>
      </c>
      <c r="GC88" s="1347" t="str">
        <f t="shared" si="43"/>
        <v/>
      </c>
      <c r="GD88" s="1347" t="str">
        <f t="shared" si="44"/>
        <v/>
      </c>
      <c r="GE88" s="1347" t="str">
        <f t="shared" si="45"/>
        <v/>
      </c>
    </row>
    <row r="89" spans="1:187" ht="16.5" thickBot="1" x14ac:dyDescent="0.3">
      <c r="A89" s="1645">
        <v>78</v>
      </c>
      <c r="B89" s="10" t="s">
        <v>2163</v>
      </c>
      <c r="C89" s="1152" t="s">
        <v>414</v>
      </c>
      <c r="D89" s="1400"/>
      <c r="E89" s="1624"/>
      <c r="F89" s="1621"/>
      <c r="G89" s="1621"/>
      <c r="H89" s="1621"/>
      <c r="I89" s="1621"/>
      <c r="J89" s="1621"/>
      <c r="K89" s="1621"/>
      <c r="L89" s="1621"/>
      <c r="M89" s="1621"/>
      <c r="N89" s="1621"/>
      <c r="O89" s="1621"/>
      <c r="P89" s="1621"/>
      <c r="Q89" s="1621"/>
      <c r="R89" s="1621"/>
      <c r="S89" s="1621"/>
      <c r="T89" s="1621"/>
      <c r="U89" s="1390">
        <v>1</v>
      </c>
      <c r="V89" s="1621"/>
      <c r="W89" s="1621"/>
      <c r="X89" s="1503">
        <v>1</v>
      </c>
      <c r="Y89" s="1621"/>
      <c r="Z89" s="1390">
        <v>1</v>
      </c>
      <c r="AA89" s="1621"/>
      <c r="AB89" s="1621"/>
      <c r="AC89" s="1621"/>
      <c r="AD89" s="1400">
        <v>1</v>
      </c>
      <c r="AE89" s="1390">
        <v>1</v>
      </c>
      <c r="AF89" s="1621"/>
      <c r="AG89" s="1621"/>
      <c r="AH89" s="1390">
        <v>1</v>
      </c>
      <c r="AI89" s="1623"/>
      <c r="AJ89" s="1623"/>
      <c r="AK89" s="1390">
        <v>1</v>
      </c>
      <c r="AL89" s="1621"/>
      <c r="AM89" s="1622"/>
      <c r="AN89" s="1624"/>
      <c r="AO89" s="1621"/>
      <c r="AP89" s="1390">
        <v>1</v>
      </c>
      <c r="AQ89" s="1390">
        <v>1</v>
      </c>
      <c r="AR89" s="1621"/>
      <c r="AS89" s="1390">
        <v>1</v>
      </c>
      <c r="AT89" s="1623"/>
      <c r="AU89" s="1623"/>
      <c r="AV89" s="1623"/>
      <c r="AW89" s="1504"/>
      <c r="AX89" s="1623"/>
      <c r="AY89" s="1621"/>
      <c r="AZ89" s="1503">
        <v>1</v>
      </c>
      <c r="BA89" s="1624"/>
      <c r="BB89" s="1621"/>
      <c r="BC89" s="1621">
        <v>1</v>
      </c>
      <c r="BD89" s="1621"/>
      <c r="BE89" s="1621"/>
      <c r="BF89" s="1621"/>
      <c r="BG89" s="1504">
        <v>1</v>
      </c>
      <c r="BH89" s="1621"/>
      <c r="BI89" s="1622"/>
      <c r="BJ89" s="1621"/>
      <c r="BK89" s="1621"/>
      <c r="BL89" s="1621"/>
      <c r="BM89" s="1390">
        <v>1</v>
      </c>
      <c r="BN89" s="1621"/>
      <c r="BO89" s="1621"/>
      <c r="BP89" s="1621"/>
      <c r="BQ89" s="1621"/>
      <c r="BR89" s="1621"/>
      <c r="BS89" s="1621"/>
      <c r="BT89" s="1621"/>
      <c r="BU89" s="1390">
        <v>1</v>
      </c>
      <c r="BV89" s="1504">
        <v>1</v>
      </c>
      <c r="BW89" s="1621"/>
      <c r="BX89" s="1621">
        <v>1</v>
      </c>
      <c r="BY89" s="1621"/>
      <c r="BZ89" s="1621"/>
      <c r="CA89" s="1621"/>
      <c r="CB89" s="1621"/>
      <c r="CC89" s="1621"/>
      <c r="CD89" s="1621"/>
      <c r="CE89" s="1621"/>
      <c r="CF89" s="1621"/>
      <c r="CG89" s="1390">
        <v>1</v>
      </c>
      <c r="CH89" s="1621"/>
      <c r="CI89" s="1621"/>
      <c r="CJ89" s="1621"/>
      <c r="CK89" s="1621"/>
      <c r="CL89" s="1621"/>
      <c r="CM89" s="1621"/>
      <c r="CN89" s="1621"/>
      <c r="CO89" s="1390">
        <v>1</v>
      </c>
      <c r="CP89" s="1410">
        <v>1</v>
      </c>
      <c r="CQ89" s="1621"/>
      <c r="CR89" s="1503">
        <v>1</v>
      </c>
      <c r="CS89" s="1624"/>
      <c r="CT89" s="1621"/>
      <c r="CU89" s="1390">
        <v>1</v>
      </c>
      <c r="CV89" s="1621"/>
      <c r="CW89" s="1621"/>
      <c r="CX89" s="1621"/>
      <c r="CY89" s="1621">
        <v>1</v>
      </c>
      <c r="CZ89" s="1504">
        <v>1</v>
      </c>
      <c r="DA89" s="1621"/>
      <c r="DB89" s="1621"/>
      <c r="DC89" s="1621"/>
      <c r="DD89" s="1621"/>
      <c r="DE89" s="1621"/>
      <c r="DF89" s="1503">
        <v>1</v>
      </c>
      <c r="DG89" s="1624"/>
      <c r="DH89" s="1390">
        <v>1</v>
      </c>
      <c r="DI89" s="1623"/>
      <c r="DJ89" s="1623"/>
      <c r="DK89" s="1623"/>
      <c r="DL89" s="1623"/>
      <c r="DM89" s="1623">
        <v>1</v>
      </c>
      <c r="DN89" s="1621"/>
      <c r="DO89" s="1623"/>
      <c r="DP89" s="1623"/>
      <c r="DQ89" s="1621"/>
      <c r="DR89" s="1621"/>
      <c r="DS89" s="1621"/>
      <c r="DT89" s="1621"/>
      <c r="DU89" s="1621"/>
      <c r="DV89" s="1621"/>
      <c r="DW89" s="1621"/>
      <c r="DX89" s="1621"/>
      <c r="DY89" s="1621"/>
      <c r="DZ89" s="1419">
        <v>1</v>
      </c>
      <c r="EA89" s="1624"/>
      <c r="EB89" s="1621"/>
      <c r="EC89" s="1621"/>
      <c r="ED89" s="1623"/>
      <c r="EE89" s="1621"/>
      <c r="EF89" s="1621"/>
      <c r="EG89" s="1621"/>
      <c r="EH89" s="1621"/>
      <c r="EI89" s="1621"/>
      <c r="EJ89" s="1621"/>
      <c r="EK89" s="1621"/>
      <c r="EL89" s="1621"/>
      <c r="EM89" s="1622"/>
      <c r="EN89" s="1624"/>
      <c r="EO89" s="1621"/>
      <c r="EP89" s="1621"/>
      <c r="EQ89" s="1621"/>
      <c r="ER89" s="1621"/>
      <c r="ES89" s="1504">
        <v>1</v>
      </c>
      <c r="ET89" s="1621"/>
      <c r="EU89" s="1621"/>
      <c r="EV89" s="1621"/>
      <c r="EW89" s="1504"/>
      <c r="EX89" s="1621"/>
      <c r="EY89" s="1621"/>
      <c r="EZ89" s="1621"/>
      <c r="FA89" s="1621"/>
      <c r="FB89" s="1621"/>
      <c r="FC89" s="1621"/>
      <c r="FD89" s="1621"/>
      <c r="FE89" s="1622"/>
      <c r="FF89" s="1680"/>
      <c r="FG89" s="1624"/>
      <c r="FH89" s="1621"/>
      <c r="FI89" s="1621"/>
      <c r="FJ89" s="1621"/>
      <c r="FK89" s="1621"/>
      <c r="FL89" s="1621"/>
      <c r="FM89" s="1621"/>
      <c r="FN89" s="218">
        <f t="shared" si="29"/>
        <v>13</v>
      </c>
      <c r="FO89" s="396">
        <f t="shared" si="30"/>
        <v>1</v>
      </c>
      <c r="FP89" s="396">
        <f t="shared" si="31"/>
        <v>10</v>
      </c>
      <c r="FQ89" s="396">
        <f t="shared" si="32"/>
        <v>5</v>
      </c>
      <c r="FR89" s="396"/>
      <c r="FS89" s="396">
        <f t="shared" si="33"/>
        <v>0</v>
      </c>
      <c r="FT89" s="1291">
        <f t="shared" si="34"/>
        <v>24</v>
      </c>
      <c r="FU89" s="1347" t="str">
        <f t="shared" si="35"/>
        <v/>
      </c>
      <c r="FV89" s="1347" t="str">
        <f t="shared" si="36"/>
        <v/>
      </c>
      <c r="FW89" s="1347" t="str">
        <f t="shared" si="37"/>
        <v/>
      </c>
      <c r="FX89" s="1347" t="str">
        <f t="shared" si="38"/>
        <v/>
      </c>
      <c r="FY89" s="1347">
        <f t="shared" si="39"/>
        <v>1</v>
      </c>
      <c r="FZ89" s="1347" t="str">
        <f t="shared" si="40"/>
        <v/>
      </c>
      <c r="GA89" s="1347" t="str">
        <f t="shared" si="41"/>
        <v/>
      </c>
      <c r="GB89" s="1347" t="str">
        <f t="shared" si="42"/>
        <v/>
      </c>
      <c r="GC89" s="1347" t="str">
        <f t="shared" si="43"/>
        <v/>
      </c>
      <c r="GD89" s="1347" t="str">
        <f t="shared" si="44"/>
        <v/>
      </c>
      <c r="GE89" s="1347" t="str">
        <f t="shared" si="45"/>
        <v/>
      </c>
    </row>
    <row r="90" spans="1:187" ht="16.5" thickBot="1" x14ac:dyDescent="0.3">
      <c r="A90" s="1645">
        <v>79</v>
      </c>
      <c r="B90" s="10" t="s">
        <v>2164</v>
      </c>
      <c r="C90" s="1152" t="s">
        <v>995</v>
      </c>
      <c r="D90" s="1400"/>
      <c r="E90" s="1391"/>
      <c r="F90" s="1346"/>
      <c r="G90" s="1346"/>
      <c r="H90" s="1346"/>
      <c r="I90" s="1346"/>
      <c r="J90" s="1346"/>
      <c r="K90" s="1346"/>
      <c r="L90" s="1346"/>
      <c r="M90" s="1346"/>
      <c r="N90" s="1346"/>
      <c r="O90" s="1346"/>
      <c r="P90" s="1346"/>
      <c r="Q90" s="1346"/>
      <c r="R90" s="1346"/>
      <c r="S90" s="1346"/>
      <c r="T90" s="1346"/>
      <c r="U90" s="1346">
        <v>1</v>
      </c>
      <c r="V90" s="1346"/>
      <c r="W90" s="1346"/>
      <c r="X90" s="1393">
        <v>1</v>
      </c>
      <c r="Y90" s="1346"/>
      <c r="Z90" s="1346">
        <v>1</v>
      </c>
      <c r="AA90" s="1346"/>
      <c r="AB90" s="1346"/>
      <c r="AC90" s="1346"/>
      <c r="AD90" s="1400">
        <v>1</v>
      </c>
      <c r="AE90" s="1346">
        <v>1</v>
      </c>
      <c r="AF90" s="1346"/>
      <c r="AG90" s="1346"/>
      <c r="AH90" s="1346">
        <v>1</v>
      </c>
      <c r="AI90" s="1346"/>
      <c r="AJ90" s="1392"/>
      <c r="AK90" s="1392">
        <v>1</v>
      </c>
      <c r="AL90" s="1392"/>
      <c r="AM90" s="1393"/>
      <c r="AN90" s="1391"/>
      <c r="AO90" s="1346"/>
      <c r="AP90" s="1346">
        <v>1</v>
      </c>
      <c r="AQ90" s="1346">
        <v>1</v>
      </c>
      <c r="AR90" s="1346"/>
      <c r="AS90" s="1346">
        <v>1</v>
      </c>
      <c r="AT90" s="1346"/>
      <c r="AU90" s="1392"/>
      <c r="AV90" s="1392"/>
      <c r="AW90" s="1504"/>
      <c r="AX90" s="1392"/>
      <c r="AY90" s="1392"/>
      <c r="AZ90" s="1393">
        <v>1</v>
      </c>
      <c r="BA90" s="1346"/>
      <c r="BB90" s="1389"/>
      <c r="BC90" s="1346">
        <v>1</v>
      </c>
      <c r="BD90" s="1346"/>
      <c r="BE90" s="1346"/>
      <c r="BF90" s="1346"/>
      <c r="BG90" s="1504">
        <v>1</v>
      </c>
      <c r="BH90" s="1346"/>
      <c r="BI90" s="1393"/>
      <c r="BJ90" s="1346"/>
      <c r="BK90" s="1346"/>
      <c r="BL90" s="1346"/>
      <c r="BM90" s="1346">
        <v>1</v>
      </c>
      <c r="BN90" s="1346"/>
      <c r="BO90" s="1346"/>
      <c r="BP90" s="1346"/>
      <c r="BQ90" s="1346"/>
      <c r="BR90" s="1346"/>
      <c r="BS90" s="1346"/>
      <c r="BT90" s="1346"/>
      <c r="BU90" s="1346">
        <v>1</v>
      </c>
      <c r="BV90" s="1504">
        <v>1</v>
      </c>
      <c r="BW90" s="1389"/>
      <c r="BX90" s="1346">
        <v>1</v>
      </c>
      <c r="BY90" s="1346"/>
      <c r="BZ90" s="1346"/>
      <c r="CA90" s="1346"/>
      <c r="CB90" s="1346"/>
      <c r="CC90" s="1346"/>
      <c r="CD90" s="1346"/>
      <c r="CE90" s="1346"/>
      <c r="CF90" s="1346"/>
      <c r="CG90" s="1391">
        <v>1</v>
      </c>
      <c r="CH90" s="1346"/>
      <c r="CI90" s="1346"/>
      <c r="CJ90" s="1346"/>
      <c r="CK90" s="1346"/>
      <c r="CL90" s="1346"/>
      <c r="CM90" s="1346"/>
      <c r="CN90" s="1346"/>
      <c r="CO90" s="1346">
        <v>1</v>
      </c>
      <c r="CP90" s="1346">
        <v>1</v>
      </c>
      <c r="CQ90" s="1346"/>
      <c r="CR90" s="1346">
        <v>1</v>
      </c>
      <c r="CS90" s="1391">
        <v>1</v>
      </c>
      <c r="CT90" s="1346"/>
      <c r="CU90" s="1346">
        <v>1</v>
      </c>
      <c r="CV90" s="1392"/>
      <c r="CW90" s="1346"/>
      <c r="CX90" s="1346"/>
      <c r="CY90" s="1346">
        <v>1</v>
      </c>
      <c r="CZ90" s="1504">
        <v>1</v>
      </c>
      <c r="DA90" s="1346"/>
      <c r="DB90" s="1346"/>
      <c r="DC90" s="1346"/>
      <c r="DD90" s="1346"/>
      <c r="DE90" s="1346"/>
      <c r="DF90" s="1393">
        <v>1</v>
      </c>
      <c r="DG90" s="1391"/>
      <c r="DH90" s="1346">
        <v>1</v>
      </c>
      <c r="DI90" s="1346"/>
      <c r="DJ90" s="1346"/>
      <c r="DK90" s="1346"/>
      <c r="DL90" s="1346"/>
      <c r="DM90" s="1346">
        <v>1</v>
      </c>
      <c r="DN90" s="1346"/>
      <c r="DO90" s="1346"/>
      <c r="DP90" s="1346"/>
      <c r="DQ90" s="1392"/>
      <c r="DR90" s="1392"/>
      <c r="DS90" s="1392"/>
      <c r="DT90" s="1392"/>
      <c r="DU90" s="1392"/>
      <c r="DV90" s="1392"/>
      <c r="DW90" s="1392"/>
      <c r="DX90" s="1392"/>
      <c r="DY90" s="1392"/>
      <c r="DZ90" s="1393">
        <v>1</v>
      </c>
      <c r="EA90" s="1391"/>
      <c r="EB90" s="1346"/>
      <c r="EC90" s="1346"/>
      <c r="ED90" s="1346"/>
      <c r="EE90" s="1346"/>
      <c r="EF90" s="1346"/>
      <c r="EG90" s="1346"/>
      <c r="EH90" s="1346"/>
      <c r="EI90" s="1346"/>
      <c r="EJ90" s="1346"/>
      <c r="EK90" s="1346"/>
      <c r="EL90" s="1346"/>
      <c r="EM90" s="1346"/>
      <c r="EN90" s="1391"/>
      <c r="EO90" s="1389"/>
      <c r="EP90" s="1346"/>
      <c r="EQ90" s="1346"/>
      <c r="ER90" s="1346"/>
      <c r="ES90" s="1504">
        <v>1</v>
      </c>
      <c r="ET90" s="1346"/>
      <c r="EU90" s="1346"/>
      <c r="EV90" s="1346"/>
      <c r="EW90" s="1504"/>
      <c r="EX90" s="1392"/>
      <c r="EY90" s="1346"/>
      <c r="EZ90" s="1346"/>
      <c r="FA90" s="1346"/>
      <c r="FB90" s="1346"/>
      <c r="FC90" s="1346"/>
      <c r="FD90" s="1346"/>
      <c r="FE90" s="1393"/>
      <c r="FF90" s="1679"/>
      <c r="FG90" s="1391"/>
      <c r="FH90" s="1346"/>
      <c r="FI90" s="1346"/>
      <c r="FJ90" s="1346"/>
      <c r="FK90" s="1346"/>
      <c r="FL90" s="1346"/>
      <c r="FM90" s="1346"/>
      <c r="FN90" s="218">
        <f t="shared" si="29"/>
        <v>14</v>
      </c>
      <c r="FO90" s="396">
        <f t="shared" si="30"/>
        <v>1</v>
      </c>
      <c r="FP90" s="396">
        <f t="shared" si="31"/>
        <v>10</v>
      </c>
      <c r="FQ90" s="396">
        <f t="shared" si="32"/>
        <v>5</v>
      </c>
      <c r="FR90" s="396"/>
      <c r="FS90" s="396">
        <f t="shared" si="33"/>
        <v>0</v>
      </c>
      <c r="FT90" s="1291">
        <f t="shared" si="34"/>
        <v>25</v>
      </c>
      <c r="FU90" s="1347" t="str">
        <f t="shared" si="35"/>
        <v/>
      </c>
      <c r="FV90" s="1347" t="str">
        <f t="shared" si="36"/>
        <v/>
      </c>
      <c r="FW90" s="1347" t="str">
        <f t="shared" si="37"/>
        <v/>
      </c>
      <c r="FX90" s="1347" t="str">
        <f t="shared" si="38"/>
        <v/>
      </c>
      <c r="FY90" s="1347">
        <f t="shared" si="39"/>
        <v>1</v>
      </c>
      <c r="FZ90" s="1347" t="str">
        <f t="shared" si="40"/>
        <v/>
      </c>
      <c r="GA90" s="1347" t="str">
        <f t="shared" si="41"/>
        <v/>
      </c>
      <c r="GB90" s="1347" t="str">
        <f t="shared" si="42"/>
        <v/>
      </c>
      <c r="GC90" s="1347" t="str">
        <f t="shared" si="43"/>
        <v/>
      </c>
      <c r="GD90" s="1347" t="str">
        <f t="shared" si="44"/>
        <v/>
      </c>
      <c r="GE90" s="1347" t="str">
        <f t="shared" si="45"/>
        <v/>
      </c>
    </row>
    <row r="91" spans="1:187" ht="16.5" thickBot="1" x14ac:dyDescent="0.3">
      <c r="A91" s="1645">
        <v>80</v>
      </c>
      <c r="B91" s="10" t="s">
        <v>2165</v>
      </c>
      <c r="C91" s="1152" t="s">
        <v>1785</v>
      </c>
      <c r="D91" s="1400"/>
      <c r="E91" s="1391"/>
      <c r="F91" s="1346"/>
      <c r="G91" s="1346"/>
      <c r="H91" s="1346"/>
      <c r="I91" s="1394"/>
      <c r="J91" s="1394"/>
      <c r="K91" s="1394"/>
      <c r="L91" s="1394"/>
      <c r="M91" s="1394"/>
      <c r="N91" s="1394"/>
      <c r="O91" s="1394"/>
      <c r="P91" s="1394"/>
      <c r="Q91" s="1394"/>
      <c r="R91" s="1394"/>
      <c r="S91" s="1394"/>
      <c r="T91" s="1394"/>
      <c r="U91" s="1394">
        <v>1</v>
      </c>
      <c r="V91" s="1394"/>
      <c r="W91" s="1346"/>
      <c r="X91" s="1393">
        <v>1</v>
      </c>
      <c r="Y91" s="1346"/>
      <c r="Z91" s="1346">
        <v>1</v>
      </c>
      <c r="AA91" s="1346"/>
      <c r="AB91" s="1346"/>
      <c r="AC91" s="1346"/>
      <c r="AD91" s="1400"/>
      <c r="AE91" s="1346">
        <v>1</v>
      </c>
      <c r="AF91" s="1346"/>
      <c r="AG91" s="1346"/>
      <c r="AH91" s="1346">
        <v>1</v>
      </c>
      <c r="AI91" s="1346"/>
      <c r="AJ91" s="1392"/>
      <c r="AK91" s="1392">
        <v>1</v>
      </c>
      <c r="AL91" s="1392"/>
      <c r="AM91" s="1393"/>
      <c r="AN91" s="1391"/>
      <c r="AO91" s="1346"/>
      <c r="AP91" s="1346">
        <v>1</v>
      </c>
      <c r="AQ91" s="1346">
        <v>1</v>
      </c>
      <c r="AR91" s="1346"/>
      <c r="AS91" s="1346">
        <v>1</v>
      </c>
      <c r="AT91" s="1346"/>
      <c r="AU91" s="1392"/>
      <c r="AV91" s="1392"/>
      <c r="AW91" s="1504"/>
      <c r="AX91" s="1392"/>
      <c r="AY91" s="1392"/>
      <c r="AZ91" s="1393">
        <v>1</v>
      </c>
      <c r="BA91" s="1346"/>
      <c r="BB91" s="1389"/>
      <c r="BC91" s="1346"/>
      <c r="BD91" s="1346">
        <v>1</v>
      </c>
      <c r="BE91" s="1346"/>
      <c r="BF91" s="1346"/>
      <c r="BG91" s="1504">
        <v>1</v>
      </c>
      <c r="BH91" s="1346"/>
      <c r="BI91" s="1393"/>
      <c r="BJ91" s="1346"/>
      <c r="BK91" s="1346"/>
      <c r="BL91" s="1346"/>
      <c r="BM91" s="1346"/>
      <c r="BN91" s="1346"/>
      <c r="BO91" s="1346"/>
      <c r="BP91" s="1346"/>
      <c r="BQ91" s="1346"/>
      <c r="BR91" s="1346"/>
      <c r="BS91" s="1346"/>
      <c r="BT91" s="1346"/>
      <c r="BU91" s="1346">
        <v>1</v>
      </c>
      <c r="BV91" s="1504">
        <v>1</v>
      </c>
      <c r="BW91" s="1389"/>
      <c r="BX91" s="1346">
        <v>1</v>
      </c>
      <c r="BY91" s="1346"/>
      <c r="BZ91" s="1346"/>
      <c r="CA91" s="1346"/>
      <c r="CB91" s="1346"/>
      <c r="CC91" s="1346"/>
      <c r="CD91" s="1346"/>
      <c r="CE91" s="1346"/>
      <c r="CF91" s="1346"/>
      <c r="CG91" s="1391">
        <v>1</v>
      </c>
      <c r="CH91" s="1346"/>
      <c r="CI91" s="1346"/>
      <c r="CJ91" s="1346"/>
      <c r="CK91" s="1346"/>
      <c r="CL91" s="1346"/>
      <c r="CM91" s="1346">
        <v>1</v>
      </c>
      <c r="CN91" s="1346"/>
      <c r="CO91" s="1346">
        <v>1</v>
      </c>
      <c r="CP91" s="1346">
        <v>1</v>
      </c>
      <c r="CQ91" s="1346"/>
      <c r="CR91" s="1346"/>
      <c r="CS91" s="1391">
        <v>1</v>
      </c>
      <c r="CT91" s="1346"/>
      <c r="CU91" s="1346"/>
      <c r="CV91" s="1392">
        <v>1</v>
      </c>
      <c r="CW91" s="1346"/>
      <c r="CX91" s="1346"/>
      <c r="CY91" s="1346">
        <v>1</v>
      </c>
      <c r="CZ91" s="1504">
        <v>1</v>
      </c>
      <c r="DA91" s="1346"/>
      <c r="DB91" s="1346">
        <v>1</v>
      </c>
      <c r="DC91" s="1346"/>
      <c r="DD91" s="1346"/>
      <c r="DE91" s="1346"/>
      <c r="DF91" s="1393">
        <v>1</v>
      </c>
      <c r="DG91" s="1391"/>
      <c r="DH91" s="1346">
        <v>1</v>
      </c>
      <c r="DI91" s="1346"/>
      <c r="DJ91" s="1346"/>
      <c r="DK91" s="1346"/>
      <c r="DL91" s="1346"/>
      <c r="DM91" s="1346"/>
      <c r="DN91" s="1346"/>
      <c r="DO91" s="1346"/>
      <c r="DP91" s="1346">
        <v>1</v>
      </c>
      <c r="DQ91" s="1392"/>
      <c r="DR91" s="1392"/>
      <c r="DS91" s="1392">
        <v>1</v>
      </c>
      <c r="DT91" s="1392"/>
      <c r="DU91" s="1392"/>
      <c r="DV91" s="1392"/>
      <c r="DW91" s="1392"/>
      <c r="DX91" s="1392"/>
      <c r="DY91" s="1392">
        <v>1</v>
      </c>
      <c r="DZ91" s="1393">
        <v>1</v>
      </c>
      <c r="EA91" s="1391"/>
      <c r="EB91" s="1346">
        <v>1</v>
      </c>
      <c r="EC91" s="1346"/>
      <c r="ED91" s="1346"/>
      <c r="EE91" s="1346">
        <v>1</v>
      </c>
      <c r="EF91" s="1346"/>
      <c r="EG91" s="1346"/>
      <c r="EH91" s="1346">
        <v>1</v>
      </c>
      <c r="EI91" s="1346"/>
      <c r="EJ91" s="1346">
        <v>1</v>
      </c>
      <c r="EK91" s="1346">
        <v>1</v>
      </c>
      <c r="EL91" s="1346"/>
      <c r="EM91" s="1346"/>
      <c r="EN91" s="1391"/>
      <c r="EO91" s="1389"/>
      <c r="EP91" s="1346"/>
      <c r="EQ91" s="1346">
        <v>1</v>
      </c>
      <c r="ER91" s="1346"/>
      <c r="ES91" s="1504">
        <v>1</v>
      </c>
      <c r="ET91" s="1346"/>
      <c r="EU91" s="1346"/>
      <c r="EV91" s="1346"/>
      <c r="EW91" s="1504"/>
      <c r="EX91" s="1392">
        <v>1</v>
      </c>
      <c r="EY91" s="1346"/>
      <c r="EZ91" s="1346"/>
      <c r="FA91" s="1346"/>
      <c r="FB91" s="1346"/>
      <c r="FC91" s="1346"/>
      <c r="FD91" s="1346"/>
      <c r="FE91" s="1393"/>
      <c r="FF91" s="1679"/>
      <c r="FG91" s="1391"/>
      <c r="FH91" s="1346"/>
      <c r="FI91" s="1346"/>
      <c r="FJ91" s="1346"/>
      <c r="FK91" s="1346"/>
      <c r="FL91" s="1346"/>
      <c r="FM91" s="1346"/>
      <c r="FN91" s="218">
        <f t="shared" si="29"/>
        <v>24</v>
      </c>
      <c r="FO91" s="396">
        <f t="shared" si="30"/>
        <v>1</v>
      </c>
      <c r="FP91" s="396">
        <f t="shared" si="31"/>
        <v>9</v>
      </c>
      <c r="FQ91" s="396">
        <f t="shared" si="32"/>
        <v>4</v>
      </c>
      <c r="FR91" s="396"/>
      <c r="FS91" s="396">
        <f t="shared" si="33"/>
        <v>0</v>
      </c>
      <c r="FT91" s="1291">
        <f t="shared" si="34"/>
        <v>34</v>
      </c>
      <c r="FU91" s="1347" t="str">
        <f t="shared" si="35"/>
        <v/>
      </c>
      <c r="FV91" s="1347" t="str">
        <f t="shared" si="36"/>
        <v/>
      </c>
      <c r="FW91" s="1347" t="str">
        <f t="shared" si="37"/>
        <v/>
      </c>
      <c r="FX91" s="1347" t="str">
        <f t="shared" si="38"/>
        <v/>
      </c>
      <c r="FY91" s="1347" t="str">
        <f t="shared" si="39"/>
        <v/>
      </c>
      <c r="FZ91" s="1347">
        <f t="shared" si="40"/>
        <v>1</v>
      </c>
      <c r="GA91" s="1347" t="str">
        <f t="shared" si="41"/>
        <v/>
      </c>
      <c r="GB91" s="1347" t="str">
        <f t="shared" si="42"/>
        <v/>
      </c>
      <c r="GC91" s="1347" t="str">
        <f t="shared" si="43"/>
        <v/>
      </c>
      <c r="GD91" s="1347" t="str">
        <f t="shared" si="44"/>
        <v/>
      </c>
      <c r="GE91" s="1347" t="str">
        <f t="shared" si="45"/>
        <v/>
      </c>
    </row>
    <row r="92" spans="1:187" ht="16.5" thickBot="1" x14ac:dyDescent="0.3">
      <c r="A92" s="1645">
        <v>81</v>
      </c>
      <c r="B92" s="10" t="s">
        <v>2166</v>
      </c>
      <c r="C92" s="1152" t="s">
        <v>1303</v>
      </c>
      <c r="D92" s="1400"/>
      <c r="E92" s="1391"/>
      <c r="F92" s="1346"/>
      <c r="G92" s="1346"/>
      <c r="H92" s="1346"/>
      <c r="I92" s="1394"/>
      <c r="J92" s="1394"/>
      <c r="K92" s="1394"/>
      <c r="L92" s="1394">
        <v>1</v>
      </c>
      <c r="M92" s="1346">
        <v>1</v>
      </c>
      <c r="N92" s="1346">
        <v>1</v>
      </c>
      <c r="O92" s="1346">
        <v>1</v>
      </c>
      <c r="P92" s="1346">
        <v>1</v>
      </c>
      <c r="Q92" s="1346">
        <v>1</v>
      </c>
      <c r="R92" s="1346">
        <v>1</v>
      </c>
      <c r="S92" s="1346">
        <v>1</v>
      </c>
      <c r="T92" s="1346">
        <v>1</v>
      </c>
      <c r="U92" s="1394"/>
      <c r="V92" s="1394"/>
      <c r="W92" s="1346"/>
      <c r="X92" s="1393"/>
      <c r="Y92" s="1346">
        <v>1</v>
      </c>
      <c r="Z92" s="1346"/>
      <c r="AA92" s="1346"/>
      <c r="AB92" s="1346"/>
      <c r="AC92" s="1346">
        <v>1</v>
      </c>
      <c r="AD92" s="1400">
        <v>1</v>
      </c>
      <c r="AE92" s="1346"/>
      <c r="AF92" s="1346"/>
      <c r="AG92" s="1346"/>
      <c r="AH92" s="1346">
        <v>1</v>
      </c>
      <c r="AI92" s="1346"/>
      <c r="AJ92" s="1392">
        <v>1</v>
      </c>
      <c r="AK92" s="1392">
        <v>1</v>
      </c>
      <c r="AL92" s="1392">
        <v>1</v>
      </c>
      <c r="AM92" s="1419">
        <v>1</v>
      </c>
      <c r="AN92" s="1391"/>
      <c r="AO92" s="1346">
        <v>1</v>
      </c>
      <c r="AP92" s="1346"/>
      <c r="AQ92" s="1346"/>
      <c r="AR92" s="1346">
        <v>1</v>
      </c>
      <c r="AS92" s="1346">
        <v>1</v>
      </c>
      <c r="AT92" s="1346"/>
      <c r="AU92" s="1392">
        <v>1</v>
      </c>
      <c r="AV92" s="1392"/>
      <c r="AW92" s="1504">
        <v>1</v>
      </c>
      <c r="AX92" s="1392"/>
      <c r="AY92" s="1392">
        <v>1</v>
      </c>
      <c r="AZ92" s="1393">
        <v>1</v>
      </c>
      <c r="BA92" s="1346"/>
      <c r="BB92" s="1389"/>
      <c r="BC92" s="1346"/>
      <c r="BD92" s="1346"/>
      <c r="BE92" s="1346">
        <v>1</v>
      </c>
      <c r="BF92" s="1346">
        <v>1</v>
      </c>
      <c r="BG92" s="1504">
        <v>1</v>
      </c>
      <c r="BH92" s="1346">
        <v>1</v>
      </c>
      <c r="BI92" s="1393"/>
      <c r="BJ92" s="1346"/>
      <c r="BK92" s="1346">
        <v>1</v>
      </c>
      <c r="BL92" s="1346"/>
      <c r="BM92" s="1346"/>
      <c r="BN92" s="1346"/>
      <c r="BO92" s="1346"/>
      <c r="BP92" s="1346">
        <v>1</v>
      </c>
      <c r="BQ92" s="1346">
        <v>1</v>
      </c>
      <c r="BR92" s="1346">
        <v>1</v>
      </c>
      <c r="BS92" s="1346">
        <v>1</v>
      </c>
      <c r="BT92" s="1346">
        <v>1</v>
      </c>
      <c r="BU92" s="1346"/>
      <c r="BV92" s="1504">
        <v>1</v>
      </c>
      <c r="BW92" s="1389">
        <v>1</v>
      </c>
      <c r="BX92" s="1346"/>
      <c r="BY92" s="1346"/>
      <c r="BZ92" s="1346"/>
      <c r="CA92" s="1346"/>
      <c r="CB92" s="1346">
        <v>1</v>
      </c>
      <c r="CC92" s="1346">
        <v>1</v>
      </c>
      <c r="CD92" s="1346">
        <v>1</v>
      </c>
      <c r="CE92" s="1346">
        <v>1</v>
      </c>
      <c r="CF92" s="1346">
        <v>1</v>
      </c>
      <c r="CG92" s="1391"/>
      <c r="CH92" s="1346"/>
      <c r="CI92" s="1346">
        <v>1</v>
      </c>
      <c r="CJ92" s="1346"/>
      <c r="CK92" s="1346"/>
      <c r="CL92" s="1346">
        <v>1</v>
      </c>
      <c r="CM92" s="1346"/>
      <c r="CN92" s="1346">
        <v>1</v>
      </c>
      <c r="CO92" s="1346">
        <v>1</v>
      </c>
      <c r="CP92" s="1346">
        <v>1</v>
      </c>
      <c r="CQ92" s="1346"/>
      <c r="CR92" s="1346">
        <v>1</v>
      </c>
      <c r="CS92" s="1391">
        <v>1</v>
      </c>
      <c r="CT92" s="1346">
        <v>1</v>
      </c>
      <c r="CU92" s="1346"/>
      <c r="CV92" s="1392"/>
      <c r="CW92" s="1346">
        <v>1</v>
      </c>
      <c r="CX92" s="1346"/>
      <c r="CY92" s="1346"/>
      <c r="CZ92" s="1504">
        <v>1</v>
      </c>
      <c r="DA92" s="1346">
        <v>1</v>
      </c>
      <c r="DB92" s="1397">
        <v>1</v>
      </c>
      <c r="DC92" s="1346"/>
      <c r="DD92" s="1346"/>
      <c r="DE92" s="1346">
        <v>1</v>
      </c>
      <c r="DF92" s="1393"/>
      <c r="DG92" s="1391"/>
      <c r="DH92" s="1346">
        <v>1</v>
      </c>
      <c r="DI92" s="1346">
        <v>1</v>
      </c>
      <c r="DJ92" s="1346">
        <v>1</v>
      </c>
      <c r="DK92" s="1346">
        <v>1</v>
      </c>
      <c r="DL92" s="1346">
        <v>1</v>
      </c>
      <c r="DM92" s="1346"/>
      <c r="DN92" s="1346"/>
      <c r="DO92" s="1346">
        <v>1</v>
      </c>
      <c r="DP92" s="1346"/>
      <c r="DQ92" s="1392"/>
      <c r="DR92" s="1392"/>
      <c r="DS92" s="1392"/>
      <c r="DT92" s="1392">
        <v>1</v>
      </c>
      <c r="DU92" s="1392"/>
      <c r="DV92" s="1392"/>
      <c r="DW92" s="1392"/>
      <c r="DX92" s="1392"/>
      <c r="DY92" s="1392">
        <v>1</v>
      </c>
      <c r="DZ92" s="1346"/>
      <c r="EA92" s="1391">
        <v>1</v>
      </c>
      <c r="EB92" s="1346"/>
      <c r="EC92" s="1346"/>
      <c r="ED92" s="1346"/>
      <c r="EE92" s="1346"/>
      <c r="EF92" s="1346"/>
      <c r="EG92" s="1346">
        <v>1</v>
      </c>
      <c r="EH92" s="1346"/>
      <c r="EI92" s="1346">
        <v>1</v>
      </c>
      <c r="EJ92" s="1346">
        <v>1</v>
      </c>
      <c r="EK92" s="1346"/>
      <c r="EL92" s="1346"/>
      <c r="EM92" s="1393">
        <v>1</v>
      </c>
      <c r="EN92" s="1391"/>
      <c r="EO92" s="1389"/>
      <c r="EP92" s="1346"/>
      <c r="EQ92" s="1346">
        <v>1</v>
      </c>
      <c r="ER92" s="1346"/>
      <c r="ES92" s="1504">
        <v>1</v>
      </c>
      <c r="ET92" s="1346"/>
      <c r="EU92" s="1346"/>
      <c r="EV92" s="1346"/>
      <c r="EW92" s="1504"/>
      <c r="EX92" s="1392"/>
      <c r="EY92" s="1346"/>
      <c r="EZ92" s="1346"/>
      <c r="FA92" s="1346">
        <v>1</v>
      </c>
      <c r="FB92" s="1346">
        <v>1</v>
      </c>
      <c r="FC92" s="1346">
        <v>1</v>
      </c>
      <c r="FD92" s="1346">
        <v>1</v>
      </c>
      <c r="FE92" s="1393"/>
      <c r="FF92" s="1679"/>
      <c r="FG92" s="1391"/>
      <c r="FH92" s="1346"/>
      <c r="FI92" s="1346"/>
      <c r="FJ92" s="1346"/>
      <c r="FK92" s="1346"/>
      <c r="FL92" s="1346"/>
      <c r="FM92" s="1346"/>
      <c r="FN92" s="218">
        <f t="shared" si="29"/>
        <v>6</v>
      </c>
      <c r="FO92" s="396">
        <f t="shared" si="30"/>
        <v>16</v>
      </c>
      <c r="FP92" s="396">
        <f t="shared" si="31"/>
        <v>19</v>
      </c>
      <c r="FQ92" s="396">
        <f t="shared" si="32"/>
        <v>6</v>
      </c>
      <c r="FR92" s="396"/>
      <c r="FS92" s="396">
        <f t="shared" si="33"/>
        <v>26</v>
      </c>
      <c r="FT92" s="1291">
        <f t="shared" si="34"/>
        <v>67</v>
      </c>
      <c r="FU92" s="1347" t="str">
        <f t="shared" si="35"/>
        <v/>
      </c>
      <c r="FV92" s="1347" t="str">
        <f t="shared" si="36"/>
        <v/>
      </c>
      <c r="FW92" s="1347" t="str">
        <f t="shared" si="37"/>
        <v/>
      </c>
      <c r="FX92" s="1347" t="str">
        <f t="shared" si="38"/>
        <v/>
      </c>
      <c r="FY92" s="1347" t="str">
        <f t="shared" si="39"/>
        <v/>
      </c>
      <c r="FZ92" s="1347" t="str">
        <f t="shared" si="40"/>
        <v/>
      </c>
      <c r="GA92" s="1347" t="str">
        <f t="shared" si="41"/>
        <v/>
      </c>
      <c r="GB92" s="1347" t="str">
        <f t="shared" si="42"/>
        <v/>
      </c>
      <c r="GC92" s="1347">
        <f t="shared" si="43"/>
        <v>1</v>
      </c>
      <c r="GD92" s="1347" t="str">
        <f t="shared" si="44"/>
        <v/>
      </c>
      <c r="GE92" s="1347" t="str">
        <f t="shared" si="45"/>
        <v/>
      </c>
    </row>
    <row r="93" spans="1:187" ht="16.5" thickBot="1" x14ac:dyDescent="0.3">
      <c r="A93" s="1645">
        <v>82</v>
      </c>
      <c r="B93" s="10" t="s">
        <v>2167</v>
      </c>
      <c r="C93" s="1152" t="s">
        <v>329</v>
      </c>
      <c r="D93" s="1500"/>
      <c r="E93" s="1421"/>
      <c r="F93" s="1346"/>
      <c r="G93" s="1389"/>
      <c r="H93" s="1346"/>
      <c r="I93" s="1346"/>
      <c r="J93" s="1346"/>
      <c r="K93" s="1346"/>
      <c r="L93" s="1346"/>
      <c r="M93" s="1346">
        <v>1</v>
      </c>
      <c r="N93" s="1346">
        <v>1</v>
      </c>
      <c r="O93" s="1346">
        <v>1</v>
      </c>
      <c r="P93" s="1346">
        <v>1</v>
      </c>
      <c r="Q93" s="1346">
        <v>1</v>
      </c>
      <c r="R93" s="1346">
        <v>1</v>
      </c>
      <c r="S93" s="1346">
        <v>1</v>
      </c>
      <c r="T93" s="1346">
        <v>1</v>
      </c>
      <c r="U93" s="1346"/>
      <c r="V93" s="1346"/>
      <c r="W93" s="1346"/>
      <c r="X93" s="1393"/>
      <c r="Y93" s="1346"/>
      <c r="Z93" s="1346"/>
      <c r="AA93" s="1346"/>
      <c r="AB93" s="1346"/>
      <c r="AC93" s="1346"/>
      <c r="AD93" s="1500">
        <v>1</v>
      </c>
      <c r="AE93" s="1390">
        <v>1</v>
      </c>
      <c r="AF93" s="1346"/>
      <c r="AG93" s="1346"/>
      <c r="AH93" s="1390">
        <v>1</v>
      </c>
      <c r="AI93" s="1346"/>
      <c r="AJ93" s="1392"/>
      <c r="AK93" s="1390">
        <v>1</v>
      </c>
      <c r="AL93" s="1392"/>
      <c r="AM93" s="1393">
        <v>1</v>
      </c>
      <c r="AN93" s="1429">
        <v>1</v>
      </c>
      <c r="AO93" s="1346"/>
      <c r="AP93" s="1346"/>
      <c r="AQ93" s="1346"/>
      <c r="AR93" s="1346"/>
      <c r="AS93" s="1346"/>
      <c r="AT93" s="1346"/>
      <c r="AU93" s="1392"/>
      <c r="AV93" s="1392"/>
      <c r="AW93" s="1504"/>
      <c r="AX93" s="1392"/>
      <c r="AY93" s="1392"/>
      <c r="AZ93" s="1393"/>
      <c r="BA93" s="1390">
        <v>1</v>
      </c>
      <c r="BB93" s="1346"/>
      <c r="BC93" s="1346"/>
      <c r="BD93" s="1346"/>
      <c r="BE93" s="1346"/>
      <c r="BF93" s="1346">
        <v>1</v>
      </c>
      <c r="BG93" s="1504">
        <v>1</v>
      </c>
      <c r="BH93" s="1346"/>
      <c r="BI93" s="1393"/>
      <c r="BJ93" s="1346"/>
      <c r="BK93" s="1346"/>
      <c r="BL93" s="1346"/>
      <c r="BM93" s="1346"/>
      <c r="BN93" s="1346"/>
      <c r="BO93" s="1346"/>
      <c r="BP93" s="1346"/>
      <c r="BQ93" s="1346"/>
      <c r="BR93" s="1346"/>
      <c r="BS93" s="1346"/>
      <c r="BT93" s="1346"/>
      <c r="BU93" s="1346"/>
      <c r="BV93" s="1504">
        <v>1</v>
      </c>
      <c r="BW93" s="1389"/>
      <c r="BX93" s="1346"/>
      <c r="BY93" s="1346"/>
      <c r="BZ93" s="1346"/>
      <c r="CA93" s="1346"/>
      <c r="CB93" s="1346">
        <v>1</v>
      </c>
      <c r="CC93" s="1346">
        <v>1</v>
      </c>
      <c r="CD93" s="1346">
        <v>1</v>
      </c>
      <c r="CE93" s="1346">
        <v>1</v>
      </c>
      <c r="CF93" s="1346">
        <v>1</v>
      </c>
      <c r="CG93" s="1390">
        <v>1</v>
      </c>
      <c r="CH93" s="1346"/>
      <c r="CI93" s="1346"/>
      <c r="CJ93" s="1390">
        <v>1</v>
      </c>
      <c r="CK93" s="1346"/>
      <c r="CL93" s="1346"/>
      <c r="CM93" s="1390">
        <v>1</v>
      </c>
      <c r="CN93" s="1346"/>
      <c r="CO93" s="1346"/>
      <c r="CP93" s="1390">
        <v>1</v>
      </c>
      <c r="CQ93" s="1346"/>
      <c r="CR93" s="1346"/>
      <c r="CS93" s="1429">
        <v>1</v>
      </c>
      <c r="CT93" s="1346"/>
      <c r="CU93" s="1346"/>
      <c r="CV93" s="1422">
        <v>1</v>
      </c>
      <c r="CW93" s="1346"/>
      <c r="CX93" s="1346"/>
      <c r="CY93" s="1346">
        <v>1</v>
      </c>
      <c r="CZ93" s="1504">
        <v>1</v>
      </c>
      <c r="DA93" s="1346"/>
      <c r="DB93" s="1390">
        <v>1</v>
      </c>
      <c r="DC93" s="1346"/>
      <c r="DD93" s="1346"/>
      <c r="DE93" s="1346"/>
      <c r="DF93" s="1503">
        <v>1</v>
      </c>
      <c r="DG93" s="1391"/>
      <c r="DH93" s="1346"/>
      <c r="DI93" s="1390">
        <v>1</v>
      </c>
      <c r="DJ93" s="1390">
        <v>1</v>
      </c>
      <c r="DK93" s="1390">
        <v>1</v>
      </c>
      <c r="DL93" s="1390">
        <v>1</v>
      </c>
      <c r="DM93" s="1346"/>
      <c r="DN93" s="1346"/>
      <c r="DO93" s="1346"/>
      <c r="DP93" s="1346"/>
      <c r="DQ93" s="1392"/>
      <c r="DR93" s="1392"/>
      <c r="DS93" s="1346"/>
      <c r="DT93" s="1392"/>
      <c r="DU93" s="1392"/>
      <c r="DV93" s="1392"/>
      <c r="DW93" s="1392"/>
      <c r="DX93" s="1392"/>
      <c r="DY93" s="1422">
        <v>1</v>
      </c>
      <c r="DZ93" s="1393"/>
      <c r="EA93" s="1391"/>
      <c r="EB93" s="1390">
        <v>1</v>
      </c>
      <c r="EC93" s="1346"/>
      <c r="ED93" s="1346"/>
      <c r="EE93" s="1346"/>
      <c r="EF93" s="1346"/>
      <c r="EG93" s="1346"/>
      <c r="EH93" s="1346"/>
      <c r="EI93" s="1346"/>
      <c r="EJ93" s="1346"/>
      <c r="EK93" s="1346"/>
      <c r="EL93" s="1346"/>
      <c r="EM93" s="1346"/>
      <c r="EN93" s="1391"/>
      <c r="EO93" s="1346"/>
      <c r="EP93" s="1346"/>
      <c r="EQ93" s="1390">
        <v>1</v>
      </c>
      <c r="ER93" s="1346"/>
      <c r="ES93" s="1504">
        <v>1</v>
      </c>
      <c r="ET93" s="1346"/>
      <c r="EU93" s="1346"/>
      <c r="EV93" s="1346"/>
      <c r="EW93" s="1504"/>
      <c r="EX93" s="1392"/>
      <c r="EY93" s="1346"/>
      <c r="EZ93" s="1392"/>
      <c r="FA93" s="1392"/>
      <c r="FB93" s="1392"/>
      <c r="FC93" s="1392"/>
      <c r="FD93" s="1392"/>
      <c r="FE93" s="1393"/>
      <c r="FF93" s="1679"/>
      <c r="FG93" s="1421"/>
      <c r="FH93" s="1392"/>
      <c r="FI93" s="1392"/>
      <c r="FJ93" s="1392"/>
      <c r="FK93" s="1392"/>
      <c r="FL93" s="1392"/>
      <c r="FM93" s="1346"/>
      <c r="FN93" s="218">
        <f t="shared" si="29"/>
        <v>16</v>
      </c>
      <c r="FO93" s="396">
        <f t="shared" si="30"/>
        <v>0</v>
      </c>
      <c r="FP93" s="396">
        <f t="shared" si="31"/>
        <v>3</v>
      </c>
      <c r="FQ93" s="396">
        <f t="shared" si="32"/>
        <v>5</v>
      </c>
      <c r="FR93" s="396"/>
      <c r="FS93" s="396">
        <f t="shared" si="33"/>
        <v>17</v>
      </c>
      <c r="FT93" s="1291">
        <f t="shared" si="34"/>
        <v>36</v>
      </c>
      <c r="FU93" s="1347" t="str">
        <f t="shared" si="35"/>
        <v/>
      </c>
      <c r="FV93" s="1347" t="str">
        <f t="shared" si="36"/>
        <v/>
      </c>
      <c r="FW93" s="1347" t="str">
        <f t="shared" si="37"/>
        <v/>
      </c>
      <c r="FX93" s="1347" t="str">
        <f t="shared" si="38"/>
        <v/>
      </c>
      <c r="FY93" s="1347" t="str">
        <f t="shared" si="39"/>
        <v/>
      </c>
      <c r="FZ93" s="1347">
        <f t="shared" si="40"/>
        <v>1</v>
      </c>
      <c r="GA93" s="1347" t="str">
        <f t="shared" si="41"/>
        <v/>
      </c>
      <c r="GB93" s="1347" t="str">
        <f t="shared" si="42"/>
        <v/>
      </c>
      <c r="GC93" s="1347" t="str">
        <f t="shared" si="43"/>
        <v/>
      </c>
      <c r="GD93" s="1347" t="str">
        <f t="shared" si="44"/>
        <v/>
      </c>
      <c r="GE93" s="1347" t="str">
        <f t="shared" si="45"/>
        <v/>
      </c>
    </row>
    <row r="94" spans="1:187" ht="16.5" thickBot="1" x14ac:dyDescent="0.3">
      <c r="A94" s="1645">
        <v>83</v>
      </c>
      <c r="B94" s="10" t="s">
        <v>2168</v>
      </c>
      <c r="C94" s="1152" t="s">
        <v>1587</v>
      </c>
      <c r="D94" s="1400"/>
      <c r="E94" s="1391"/>
      <c r="F94" s="1394"/>
      <c r="G94" s="1346"/>
      <c r="H94" s="1346"/>
      <c r="I94" s="1346"/>
      <c r="J94" s="1346"/>
      <c r="K94" s="1346"/>
      <c r="L94" s="1346"/>
      <c r="M94" s="1346"/>
      <c r="N94" s="1346"/>
      <c r="O94" s="1346"/>
      <c r="P94" s="1346"/>
      <c r="Q94" s="1346"/>
      <c r="R94" s="1346"/>
      <c r="S94" s="1346"/>
      <c r="T94" s="1346"/>
      <c r="U94" s="1346"/>
      <c r="V94" s="1346"/>
      <c r="W94" s="1346"/>
      <c r="X94" s="1393"/>
      <c r="Y94" s="1346"/>
      <c r="Z94" s="1399"/>
      <c r="AA94" s="1399"/>
      <c r="AB94" s="1346"/>
      <c r="AC94" s="1399"/>
      <c r="AD94" s="1400"/>
      <c r="AE94" s="1346"/>
      <c r="AF94" s="1346"/>
      <c r="AG94" s="1346"/>
      <c r="AH94" s="1346"/>
      <c r="AI94" s="1346"/>
      <c r="AJ94" s="1417"/>
      <c r="AK94" s="1417"/>
      <c r="AL94" s="1417"/>
      <c r="AM94" s="1420"/>
      <c r="AN94" s="1391"/>
      <c r="AO94" s="1346"/>
      <c r="AP94" s="1346"/>
      <c r="AQ94" s="1346"/>
      <c r="AR94" s="1346"/>
      <c r="AS94" s="1346"/>
      <c r="AT94" s="1346"/>
      <c r="AU94" s="1392"/>
      <c r="AV94" s="1392"/>
      <c r="AW94" s="1504"/>
      <c r="AX94" s="1392"/>
      <c r="AY94" s="1392"/>
      <c r="AZ94" s="1393"/>
      <c r="BA94" s="1346"/>
      <c r="BB94" s="1389"/>
      <c r="BC94" s="1346"/>
      <c r="BD94" s="1346">
        <v>1</v>
      </c>
      <c r="BE94" s="1346"/>
      <c r="BF94" s="1346"/>
      <c r="BG94" s="1504"/>
      <c r="BH94" s="1346"/>
      <c r="BI94" s="1393"/>
      <c r="BJ94" s="1346"/>
      <c r="BK94" s="1346"/>
      <c r="BL94" s="1346"/>
      <c r="BM94" s="1346">
        <v>1</v>
      </c>
      <c r="BN94" s="1346"/>
      <c r="BO94" s="1346"/>
      <c r="BP94" s="1346"/>
      <c r="BQ94" s="1346"/>
      <c r="BR94" s="1346"/>
      <c r="BS94" s="1346"/>
      <c r="BT94" s="1346"/>
      <c r="BU94" s="1346">
        <v>1</v>
      </c>
      <c r="BV94" s="1504">
        <v>1</v>
      </c>
      <c r="BW94" s="1389"/>
      <c r="BX94" s="1346"/>
      <c r="BY94" s="1346"/>
      <c r="BZ94" s="1346"/>
      <c r="CA94" s="1346"/>
      <c r="CB94" s="1346"/>
      <c r="CC94" s="1346"/>
      <c r="CD94" s="1346"/>
      <c r="CE94" s="1346"/>
      <c r="CF94" s="1346"/>
      <c r="CG94" s="1391"/>
      <c r="CH94" s="1346"/>
      <c r="CI94" s="1346"/>
      <c r="CJ94" s="1346"/>
      <c r="CK94" s="1346"/>
      <c r="CL94" s="1346"/>
      <c r="CM94" s="1346"/>
      <c r="CN94" s="1346"/>
      <c r="CO94" s="1346"/>
      <c r="CP94" s="1346"/>
      <c r="CQ94" s="1346"/>
      <c r="CR94" s="1346"/>
      <c r="CS94" s="1391"/>
      <c r="CT94" s="1346"/>
      <c r="CU94" s="1346"/>
      <c r="CV94" s="1392"/>
      <c r="CW94" s="1346"/>
      <c r="CX94" s="1346"/>
      <c r="CY94" s="1346"/>
      <c r="CZ94" s="1504"/>
      <c r="DA94" s="1346"/>
      <c r="DB94" s="1346"/>
      <c r="DC94" s="1346"/>
      <c r="DD94" s="1346"/>
      <c r="DE94" s="1346"/>
      <c r="DF94" s="1393"/>
      <c r="DG94" s="1391"/>
      <c r="DH94" s="1346"/>
      <c r="DI94" s="1346"/>
      <c r="DJ94" s="1346"/>
      <c r="DK94" s="1346"/>
      <c r="DL94" s="1346"/>
      <c r="DM94" s="1346"/>
      <c r="DN94" s="1346"/>
      <c r="DO94" s="1346"/>
      <c r="DP94" s="1346"/>
      <c r="DQ94" s="1392"/>
      <c r="DR94" s="1392"/>
      <c r="DS94" s="1392"/>
      <c r="DT94" s="1392"/>
      <c r="DU94" s="1392"/>
      <c r="DV94" s="1392"/>
      <c r="DW94" s="1392"/>
      <c r="DX94" s="1392"/>
      <c r="DY94" s="1392"/>
      <c r="DZ94" s="1393"/>
      <c r="EA94" s="1391"/>
      <c r="EB94" s="1346"/>
      <c r="EC94" s="1346"/>
      <c r="ED94" s="1346"/>
      <c r="EE94" s="1346"/>
      <c r="EF94" s="1346"/>
      <c r="EG94" s="1346"/>
      <c r="EH94" s="1346"/>
      <c r="EI94" s="1346"/>
      <c r="EJ94" s="1346"/>
      <c r="EK94" s="1346"/>
      <c r="EL94" s="1346"/>
      <c r="EM94" s="1346"/>
      <c r="EN94" s="1391"/>
      <c r="EO94" s="1389"/>
      <c r="EP94" s="1346"/>
      <c r="EQ94" s="1346"/>
      <c r="ER94" s="1346"/>
      <c r="ES94" s="1504"/>
      <c r="ET94" s="1346"/>
      <c r="EU94" s="1346"/>
      <c r="EV94" s="1346"/>
      <c r="EW94" s="1504"/>
      <c r="EX94" s="1392"/>
      <c r="EY94" s="1346"/>
      <c r="EZ94" s="1346"/>
      <c r="FA94" s="1346"/>
      <c r="FB94" s="1346"/>
      <c r="FC94" s="1346"/>
      <c r="FD94" s="1346"/>
      <c r="FE94" s="1393"/>
      <c r="FF94" s="1679"/>
      <c r="FG94" s="1391"/>
      <c r="FH94" s="1346"/>
      <c r="FI94" s="1346"/>
      <c r="FJ94" s="1346"/>
      <c r="FK94" s="1346"/>
      <c r="FL94" s="1346"/>
      <c r="FM94" s="1346"/>
      <c r="FN94" s="218">
        <f t="shared" si="29"/>
        <v>3</v>
      </c>
      <c r="FO94" s="396">
        <f t="shared" si="30"/>
        <v>0</v>
      </c>
      <c r="FP94" s="396">
        <f t="shared" si="31"/>
        <v>0</v>
      </c>
      <c r="FQ94" s="396">
        <f t="shared" si="32"/>
        <v>1</v>
      </c>
      <c r="FR94" s="396"/>
      <c r="FS94" s="396">
        <f t="shared" si="33"/>
        <v>0</v>
      </c>
      <c r="FT94" s="1291">
        <f t="shared" si="34"/>
        <v>3</v>
      </c>
      <c r="FU94" s="1347" t="str">
        <f t="shared" si="35"/>
        <v/>
      </c>
      <c r="FV94" s="1347">
        <f t="shared" si="36"/>
        <v>1</v>
      </c>
      <c r="FW94" s="1347" t="str">
        <f t="shared" si="37"/>
        <v/>
      </c>
      <c r="FX94" s="1347" t="str">
        <f t="shared" si="38"/>
        <v/>
      </c>
      <c r="FY94" s="1347" t="str">
        <f t="shared" si="39"/>
        <v/>
      </c>
      <c r="FZ94" s="1347" t="str">
        <f t="shared" si="40"/>
        <v/>
      </c>
      <c r="GA94" s="1347" t="str">
        <f t="shared" si="41"/>
        <v/>
      </c>
      <c r="GB94" s="1347" t="str">
        <f t="shared" si="42"/>
        <v/>
      </c>
      <c r="GC94" s="1347" t="str">
        <f t="shared" si="43"/>
        <v/>
      </c>
      <c r="GD94" s="1347" t="str">
        <f t="shared" si="44"/>
        <v/>
      </c>
      <c r="GE94" s="1347" t="str">
        <f t="shared" si="45"/>
        <v/>
      </c>
    </row>
    <row r="95" spans="1:187" ht="16.5" thickBot="1" x14ac:dyDescent="0.3">
      <c r="A95" s="1645">
        <v>84</v>
      </c>
      <c r="B95" s="10" t="s">
        <v>2170</v>
      </c>
      <c r="C95" s="1152" t="s">
        <v>734</v>
      </c>
      <c r="D95" s="1400"/>
      <c r="E95" s="1391"/>
      <c r="F95" s="1346"/>
      <c r="G95" s="1346"/>
      <c r="H95" s="1346"/>
      <c r="I95" s="1346"/>
      <c r="J95" s="1346">
        <v>1</v>
      </c>
      <c r="K95" s="1346">
        <v>1</v>
      </c>
      <c r="L95" s="1346"/>
      <c r="M95" s="1346">
        <v>1</v>
      </c>
      <c r="N95" s="1346">
        <v>1</v>
      </c>
      <c r="O95" s="1346">
        <v>1</v>
      </c>
      <c r="P95" s="1346">
        <v>1</v>
      </c>
      <c r="Q95" s="1346">
        <v>1</v>
      </c>
      <c r="R95" s="1346">
        <v>1</v>
      </c>
      <c r="S95" s="1346">
        <v>1</v>
      </c>
      <c r="T95" s="1346">
        <v>1</v>
      </c>
      <c r="U95" s="1346"/>
      <c r="V95" s="1346"/>
      <c r="W95" s="1346"/>
      <c r="X95" s="1393"/>
      <c r="Y95" s="1346"/>
      <c r="Z95" s="1346">
        <v>1</v>
      </c>
      <c r="AA95" s="1397">
        <v>1</v>
      </c>
      <c r="AB95" s="1346"/>
      <c r="AC95" s="1390">
        <v>1</v>
      </c>
      <c r="AD95" s="1400">
        <v>1</v>
      </c>
      <c r="AE95" s="1346"/>
      <c r="AF95" s="1346"/>
      <c r="AG95" s="1346"/>
      <c r="AH95" s="1346"/>
      <c r="AI95" s="1346"/>
      <c r="AJ95" s="1392"/>
      <c r="AK95" s="1392"/>
      <c r="AL95" s="1392"/>
      <c r="AM95" s="1393"/>
      <c r="AN95" s="1391"/>
      <c r="AO95" s="1346"/>
      <c r="AP95" s="1346"/>
      <c r="AQ95" s="1346"/>
      <c r="AR95" s="1390">
        <v>1</v>
      </c>
      <c r="AS95" s="1346"/>
      <c r="AT95" s="1346"/>
      <c r="AU95" s="1346"/>
      <c r="AV95" s="1392"/>
      <c r="AW95" s="1504">
        <v>1</v>
      </c>
      <c r="AX95" s="1392"/>
      <c r="AY95" s="1390">
        <v>1</v>
      </c>
      <c r="AZ95" s="1393"/>
      <c r="BA95" s="1346"/>
      <c r="BB95" s="1389"/>
      <c r="BC95" s="1346"/>
      <c r="BD95" s="1346"/>
      <c r="BE95" s="1346"/>
      <c r="BF95" s="1346">
        <v>1</v>
      </c>
      <c r="BG95" s="1504">
        <v>1</v>
      </c>
      <c r="BH95" s="1346"/>
      <c r="BI95" s="1393"/>
      <c r="BJ95" s="1346"/>
      <c r="BK95" s="1346"/>
      <c r="BL95" s="1346"/>
      <c r="BM95" s="1346">
        <v>1</v>
      </c>
      <c r="BN95" s="1346">
        <v>1</v>
      </c>
      <c r="BO95" s="1346">
        <v>1</v>
      </c>
      <c r="BP95" s="1346"/>
      <c r="BQ95" s="1346"/>
      <c r="BR95" s="1346"/>
      <c r="BS95" s="1346"/>
      <c r="BT95" s="1346"/>
      <c r="BU95" s="1346">
        <v>1</v>
      </c>
      <c r="BV95" s="1504">
        <v>1</v>
      </c>
      <c r="BW95" s="1389">
        <v>1</v>
      </c>
      <c r="BX95" s="1346">
        <v>1</v>
      </c>
      <c r="BY95" s="1346"/>
      <c r="BZ95" s="1390">
        <v>1</v>
      </c>
      <c r="CA95" s="1346"/>
      <c r="CB95" s="1346"/>
      <c r="CC95" s="1346"/>
      <c r="CD95" s="1346"/>
      <c r="CE95" s="1346"/>
      <c r="CF95" s="1346"/>
      <c r="CG95" s="1391"/>
      <c r="CH95" s="1346"/>
      <c r="CI95" s="1346"/>
      <c r="CJ95" s="1346">
        <v>1</v>
      </c>
      <c r="CK95" s="1346"/>
      <c r="CL95" s="1346"/>
      <c r="CM95" s="1346"/>
      <c r="CN95" s="1346">
        <v>1</v>
      </c>
      <c r="CO95" s="1346">
        <v>1</v>
      </c>
      <c r="CP95" s="1346"/>
      <c r="CQ95" s="1346"/>
      <c r="CR95" s="1346"/>
      <c r="CS95" s="1391"/>
      <c r="CT95" s="1346"/>
      <c r="CU95" s="1346"/>
      <c r="CV95" s="1392"/>
      <c r="CW95" s="1346"/>
      <c r="CX95" s="1346"/>
      <c r="CY95" s="1346">
        <v>1</v>
      </c>
      <c r="CZ95" s="1504">
        <v>1</v>
      </c>
      <c r="DA95" s="1390">
        <v>1</v>
      </c>
      <c r="DB95" s="1346">
        <v>1</v>
      </c>
      <c r="DC95" s="1346"/>
      <c r="DD95" s="1390">
        <v>1</v>
      </c>
      <c r="DE95" s="1346"/>
      <c r="DF95" s="1393"/>
      <c r="DG95" s="1429">
        <v>1</v>
      </c>
      <c r="DH95" s="1346"/>
      <c r="DI95" s="1346">
        <v>1</v>
      </c>
      <c r="DJ95" s="1346">
        <v>1</v>
      </c>
      <c r="DK95" s="1346">
        <v>1</v>
      </c>
      <c r="DL95" s="1346">
        <v>1</v>
      </c>
      <c r="DM95" s="1346"/>
      <c r="DN95" s="1346"/>
      <c r="DO95" s="1346"/>
      <c r="DP95" s="1346"/>
      <c r="DQ95" s="1392"/>
      <c r="DR95" s="1392"/>
      <c r="DS95" s="1392"/>
      <c r="DT95" s="1392"/>
      <c r="DU95" s="1392"/>
      <c r="DV95" s="1655">
        <v>1</v>
      </c>
      <c r="DW95" s="1655">
        <v>1</v>
      </c>
      <c r="DX95" s="1655">
        <v>1</v>
      </c>
      <c r="DY95" s="1392"/>
      <c r="DZ95" s="1393"/>
      <c r="EA95" s="1391"/>
      <c r="EB95" s="1346"/>
      <c r="EC95" s="1346"/>
      <c r="ED95" s="1346"/>
      <c r="EE95" s="1346"/>
      <c r="EF95" s="1346"/>
      <c r="EG95" s="1346"/>
      <c r="EH95" s="1346"/>
      <c r="EI95" s="1346"/>
      <c r="EJ95" s="1346"/>
      <c r="EK95" s="1346"/>
      <c r="EL95" s="1390">
        <v>1</v>
      </c>
      <c r="EM95" s="1346"/>
      <c r="EN95" s="1391"/>
      <c r="EO95" s="1389"/>
      <c r="EP95" s="1392"/>
      <c r="EQ95" s="1346"/>
      <c r="ER95" s="1390">
        <v>1</v>
      </c>
      <c r="ES95" s="1504">
        <v>1</v>
      </c>
      <c r="ET95" s="1346"/>
      <c r="EU95" s="1390">
        <v>1</v>
      </c>
      <c r="EV95" s="1346"/>
      <c r="EW95" s="1504"/>
      <c r="EX95" s="1392"/>
      <c r="EY95" s="1346">
        <v>1</v>
      </c>
      <c r="EZ95" s="1346"/>
      <c r="FA95" s="1346"/>
      <c r="FB95" s="1346"/>
      <c r="FC95" s="1346"/>
      <c r="FD95" s="1346"/>
      <c r="FE95" s="1393"/>
      <c r="FF95" s="1679">
        <v>1</v>
      </c>
      <c r="FG95" s="1391">
        <v>1</v>
      </c>
      <c r="FH95" s="1346">
        <v>1</v>
      </c>
      <c r="FI95" s="1346">
        <v>1</v>
      </c>
      <c r="FJ95" s="1346">
        <v>1</v>
      </c>
      <c r="FK95" s="1346">
        <v>1</v>
      </c>
      <c r="FL95" s="1346">
        <v>1</v>
      </c>
      <c r="FM95" s="1346">
        <v>1</v>
      </c>
      <c r="FN95" s="218">
        <f t="shared" si="29"/>
        <v>6</v>
      </c>
      <c r="FO95" s="396">
        <f t="shared" si="30"/>
        <v>14</v>
      </c>
      <c r="FP95" s="396">
        <f t="shared" si="31"/>
        <v>7</v>
      </c>
      <c r="FQ95" s="396">
        <f t="shared" si="32"/>
        <v>6</v>
      </c>
      <c r="FR95" s="396"/>
      <c r="FS95" s="396">
        <f t="shared" si="33"/>
        <v>23</v>
      </c>
      <c r="FT95" s="1291">
        <f t="shared" si="34"/>
        <v>50</v>
      </c>
      <c r="FU95" s="1347" t="str">
        <f t="shared" si="35"/>
        <v/>
      </c>
      <c r="FV95" s="1347" t="str">
        <f t="shared" si="36"/>
        <v/>
      </c>
      <c r="FW95" s="1347" t="str">
        <f t="shared" si="37"/>
        <v/>
      </c>
      <c r="FX95" s="1347" t="str">
        <f t="shared" si="38"/>
        <v/>
      </c>
      <c r="FY95" s="1347" t="str">
        <f t="shared" si="39"/>
        <v/>
      </c>
      <c r="FZ95" s="1347" t="str">
        <f t="shared" si="40"/>
        <v/>
      </c>
      <c r="GA95" s="1347">
        <f t="shared" si="41"/>
        <v>1</v>
      </c>
      <c r="GB95" s="1347" t="str">
        <f t="shared" si="42"/>
        <v/>
      </c>
      <c r="GC95" s="1347" t="str">
        <f t="shared" si="43"/>
        <v/>
      </c>
      <c r="GD95" s="1347" t="str">
        <f t="shared" si="44"/>
        <v/>
      </c>
      <c r="GE95" s="1347" t="str">
        <f t="shared" si="45"/>
        <v/>
      </c>
    </row>
    <row r="96" spans="1:187" ht="16.5" thickBot="1" x14ac:dyDescent="0.3">
      <c r="A96" s="1645">
        <v>85</v>
      </c>
      <c r="B96" s="10" t="s">
        <v>2169</v>
      </c>
      <c r="C96" s="1152" t="s">
        <v>937</v>
      </c>
      <c r="D96" s="1400"/>
      <c r="E96" s="1624"/>
      <c r="F96" s="1621"/>
      <c r="G96" s="1621"/>
      <c r="H96" s="1621"/>
      <c r="I96" s="1621"/>
      <c r="J96" s="1410">
        <v>1</v>
      </c>
      <c r="K96" s="1621">
        <v>1</v>
      </c>
      <c r="L96" s="1621"/>
      <c r="M96" s="1346">
        <v>1</v>
      </c>
      <c r="N96" s="1346">
        <v>1</v>
      </c>
      <c r="O96" s="1346">
        <v>1</v>
      </c>
      <c r="P96" s="1346">
        <v>1</v>
      </c>
      <c r="Q96" s="1346">
        <v>1</v>
      </c>
      <c r="R96" s="1346">
        <v>1</v>
      </c>
      <c r="S96" s="1346">
        <v>1</v>
      </c>
      <c r="T96" s="1346">
        <v>1</v>
      </c>
      <c r="U96" s="1621"/>
      <c r="V96" s="1621"/>
      <c r="W96" s="1621"/>
      <c r="X96" s="1622"/>
      <c r="Y96" s="1621"/>
      <c r="Z96" s="1397">
        <v>1</v>
      </c>
      <c r="AA96" s="1621"/>
      <c r="AB96" s="1621"/>
      <c r="AC96" s="1621">
        <v>1</v>
      </c>
      <c r="AD96" s="1400">
        <v>1</v>
      </c>
      <c r="AE96" s="1621"/>
      <c r="AF96" s="1621"/>
      <c r="AG96" s="1621"/>
      <c r="AH96" s="1621"/>
      <c r="AI96" s="1623"/>
      <c r="AJ96" s="1623"/>
      <c r="AK96" s="1623"/>
      <c r="AL96" s="1621"/>
      <c r="AM96" s="1622"/>
      <c r="AN96" s="1624">
        <v>1</v>
      </c>
      <c r="AO96" s="1621">
        <v>1</v>
      </c>
      <c r="AP96" s="1621"/>
      <c r="AQ96" s="1621"/>
      <c r="AR96" s="1621">
        <v>1</v>
      </c>
      <c r="AS96" s="1621"/>
      <c r="AT96" s="1623"/>
      <c r="AU96" s="1623"/>
      <c r="AV96" s="1623"/>
      <c r="AW96" s="1504">
        <v>1</v>
      </c>
      <c r="AX96" s="1623"/>
      <c r="AY96" s="1621">
        <v>1</v>
      </c>
      <c r="AZ96" s="1622"/>
      <c r="BA96" s="1624">
        <v>1</v>
      </c>
      <c r="BB96" s="1621"/>
      <c r="BC96" s="1621"/>
      <c r="BD96" s="1621"/>
      <c r="BE96" s="1621"/>
      <c r="BF96" s="1621">
        <v>1</v>
      </c>
      <c r="BG96" s="1504">
        <v>1</v>
      </c>
      <c r="BH96" s="1621">
        <v>1</v>
      </c>
      <c r="BI96" s="1622"/>
      <c r="BJ96" s="1621"/>
      <c r="BK96" s="1621"/>
      <c r="BL96" s="1621"/>
      <c r="BM96" s="1621">
        <v>1</v>
      </c>
      <c r="BN96" s="1621">
        <v>1</v>
      </c>
      <c r="BO96" s="1621">
        <v>1</v>
      </c>
      <c r="BP96" s="1621"/>
      <c r="BQ96" s="1621"/>
      <c r="BR96" s="1621"/>
      <c r="BS96" s="1621"/>
      <c r="BT96" s="1621"/>
      <c r="BU96" s="1397">
        <v>1</v>
      </c>
      <c r="BV96" s="1504">
        <v>1</v>
      </c>
      <c r="BW96" s="1621">
        <v>1</v>
      </c>
      <c r="BX96" s="1621">
        <v>1</v>
      </c>
      <c r="BY96" s="1621"/>
      <c r="BZ96" s="1621">
        <v>1</v>
      </c>
      <c r="CA96" s="1621"/>
      <c r="CB96" s="1621"/>
      <c r="CC96" s="1621"/>
      <c r="CD96" s="1621"/>
      <c r="CE96" s="1621"/>
      <c r="CF96" s="1621"/>
      <c r="CG96" s="1624"/>
      <c r="CH96" s="1621"/>
      <c r="CI96" s="1621"/>
      <c r="CJ96" s="1621"/>
      <c r="CK96" s="1621"/>
      <c r="CL96" s="1621"/>
      <c r="CM96" s="1621"/>
      <c r="CN96" s="1621">
        <v>1</v>
      </c>
      <c r="CO96" s="1397">
        <v>1</v>
      </c>
      <c r="CP96" s="1621"/>
      <c r="CQ96" s="1621"/>
      <c r="CR96" s="1621"/>
      <c r="CS96" s="1624"/>
      <c r="CT96" s="1621"/>
      <c r="CU96" s="1621"/>
      <c r="CV96" s="1621"/>
      <c r="CW96" s="1621">
        <v>1</v>
      </c>
      <c r="CX96" s="1621"/>
      <c r="CY96" s="1397">
        <v>1</v>
      </c>
      <c r="CZ96" s="1504">
        <v>1</v>
      </c>
      <c r="DA96" s="1621">
        <v>1</v>
      </c>
      <c r="DB96" s="1621">
        <v>1</v>
      </c>
      <c r="DC96" s="1621"/>
      <c r="DD96" s="1621">
        <v>1</v>
      </c>
      <c r="DE96" s="1621">
        <v>1</v>
      </c>
      <c r="DF96" s="1622"/>
      <c r="DG96" s="1624">
        <v>1</v>
      </c>
      <c r="DH96" s="1621"/>
      <c r="DI96" s="1415">
        <v>1</v>
      </c>
      <c r="DJ96" s="1415">
        <v>1</v>
      </c>
      <c r="DK96" s="1415">
        <v>1</v>
      </c>
      <c r="DL96" s="1415">
        <v>1</v>
      </c>
      <c r="DM96" s="1623"/>
      <c r="DN96" s="1621"/>
      <c r="DO96" s="1623"/>
      <c r="DP96" s="1623"/>
      <c r="DQ96" s="1621"/>
      <c r="DR96" s="1621"/>
      <c r="DS96" s="1390">
        <v>1</v>
      </c>
      <c r="DT96" s="1621">
        <v>1</v>
      </c>
      <c r="DU96" s="1621"/>
      <c r="DV96" s="1660">
        <v>1</v>
      </c>
      <c r="DW96" s="1660">
        <v>1</v>
      </c>
      <c r="DX96" s="1660">
        <v>1</v>
      </c>
      <c r="DY96" s="1621"/>
      <c r="DZ96" s="1622"/>
      <c r="EA96" s="1624"/>
      <c r="EB96" s="1621"/>
      <c r="EC96" s="1621"/>
      <c r="ED96" s="1623"/>
      <c r="EE96" s="1621"/>
      <c r="EF96" s="1621"/>
      <c r="EG96" s="1621"/>
      <c r="EH96" s="1621"/>
      <c r="EI96" s="1621">
        <v>1</v>
      </c>
      <c r="EJ96" s="1621">
        <v>1</v>
      </c>
      <c r="EK96" s="1621"/>
      <c r="EL96" s="1621">
        <v>1</v>
      </c>
      <c r="EM96" s="1622"/>
      <c r="EN96" s="1624"/>
      <c r="EO96" s="1621"/>
      <c r="EP96" s="1621"/>
      <c r="EQ96" s="1621"/>
      <c r="ER96" s="1621">
        <v>1</v>
      </c>
      <c r="ES96" s="1504">
        <v>1</v>
      </c>
      <c r="ET96" s="1621"/>
      <c r="EU96" s="1621">
        <v>1</v>
      </c>
      <c r="EV96" s="1621"/>
      <c r="EW96" s="1504"/>
      <c r="EX96" s="1621"/>
      <c r="EY96" s="1621">
        <v>1</v>
      </c>
      <c r="EZ96" s="1621"/>
      <c r="FA96" s="1621"/>
      <c r="FB96" s="1621"/>
      <c r="FC96" s="1621"/>
      <c r="FD96" s="1621"/>
      <c r="FE96" s="1622"/>
      <c r="FF96" s="1679">
        <v>1</v>
      </c>
      <c r="FG96" s="1391">
        <v>1</v>
      </c>
      <c r="FH96" s="1346">
        <v>1</v>
      </c>
      <c r="FI96" s="1346">
        <v>1</v>
      </c>
      <c r="FJ96" s="1346">
        <v>1</v>
      </c>
      <c r="FK96" s="1346">
        <v>1</v>
      </c>
      <c r="FL96" s="1346">
        <v>1</v>
      </c>
      <c r="FM96" s="1346">
        <v>1</v>
      </c>
      <c r="FN96" s="218">
        <f t="shared" si="29"/>
        <v>7</v>
      </c>
      <c r="FO96" s="396">
        <f t="shared" si="30"/>
        <v>19</v>
      </c>
      <c r="FP96" s="396">
        <f t="shared" si="31"/>
        <v>9</v>
      </c>
      <c r="FQ96" s="396">
        <f t="shared" si="32"/>
        <v>6</v>
      </c>
      <c r="FR96" s="396"/>
      <c r="FS96" s="396">
        <f t="shared" si="33"/>
        <v>23</v>
      </c>
      <c r="FT96" s="1291">
        <f t="shared" si="34"/>
        <v>58</v>
      </c>
      <c r="FU96" s="1347" t="str">
        <f t="shared" si="35"/>
        <v/>
      </c>
      <c r="FV96" s="1347" t="str">
        <f t="shared" si="36"/>
        <v/>
      </c>
      <c r="FW96" s="1347" t="str">
        <f t="shared" si="37"/>
        <v/>
      </c>
      <c r="FX96" s="1347" t="str">
        <f t="shared" si="38"/>
        <v/>
      </c>
      <c r="FY96" s="1347" t="str">
        <f t="shared" si="39"/>
        <v/>
      </c>
      <c r="FZ96" s="1347" t="str">
        <f t="shared" si="40"/>
        <v/>
      </c>
      <c r="GA96" s="1347" t="str">
        <f t="shared" si="41"/>
        <v/>
      </c>
      <c r="GB96" s="1347">
        <f t="shared" si="42"/>
        <v>1</v>
      </c>
      <c r="GC96" s="1347" t="str">
        <f t="shared" si="43"/>
        <v/>
      </c>
      <c r="GD96" s="1347" t="str">
        <f t="shared" si="44"/>
        <v/>
      </c>
      <c r="GE96" s="1347" t="str">
        <f t="shared" si="45"/>
        <v/>
      </c>
    </row>
    <row r="97" spans="1:187" ht="16.5" thickBot="1" x14ac:dyDescent="0.3">
      <c r="A97" s="1645">
        <v>86</v>
      </c>
      <c r="B97" s="10" t="s">
        <v>2171</v>
      </c>
      <c r="C97" s="1152" t="s">
        <v>249</v>
      </c>
      <c r="D97" s="1400"/>
      <c r="E97" s="1391"/>
      <c r="F97" s="1346"/>
      <c r="G97" s="1346"/>
      <c r="H97" s="1346"/>
      <c r="I97" s="1346"/>
      <c r="J97" s="1346"/>
      <c r="K97" s="1346"/>
      <c r="L97" s="1346"/>
      <c r="M97" s="1346"/>
      <c r="N97" s="1346"/>
      <c r="O97" s="1346"/>
      <c r="P97" s="1346"/>
      <c r="Q97" s="1346"/>
      <c r="R97" s="1346"/>
      <c r="S97" s="1346"/>
      <c r="T97" s="1346"/>
      <c r="U97" s="1346"/>
      <c r="V97" s="1346"/>
      <c r="W97" s="1346"/>
      <c r="X97" s="1393"/>
      <c r="Y97" s="1346"/>
      <c r="Z97" s="1346"/>
      <c r="AA97" s="1346"/>
      <c r="AB97" s="1346"/>
      <c r="AC97" s="1346">
        <v>1</v>
      </c>
      <c r="AD97" s="1400"/>
      <c r="AE97" s="1346"/>
      <c r="AF97" s="1346"/>
      <c r="AG97" s="1346"/>
      <c r="AH97" s="1346"/>
      <c r="AI97" s="1346">
        <v>1</v>
      </c>
      <c r="AJ97" s="1392"/>
      <c r="AK97" s="1392"/>
      <c r="AL97" s="1392"/>
      <c r="AM97" s="1393"/>
      <c r="AN97" s="1391"/>
      <c r="AO97" s="1346">
        <v>1</v>
      </c>
      <c r="AP97" s="1346"/>
      <c r="AQ97" s="1346"/>
      <c r="AR97" s="1346"/>
      <c r="AS97" s="1346"/>
      <c r="AT97" s="1346"/>
      <c r="AU97" s="1392">
        <v>1</v>
      </c>
      <c r="AV97" s="1392"/>
      <c r="AW97" s="1504"/>
      <c r="AX97" s="1392"/>
      <c r="AY97" s="1392">
        <v>1</v>
      </c>
      <c r="AZ97" s="1393"/>
      <c r="BA97" s="1346"/>
      <c r="BB97" s="1389"/>
      <c r="BC97" s="1346"/>
      <c r="BD97" s="1346"/>
      <c r="BE97" s="1346"/>
      <c r="BF97" s="1346"/>
      <c r="BG97" s="1504">
        <v>1</v>
      </c>
      <c r="BH97" s="1346"/>
      <c r="BI97" s="1393"/>
      <c r="BJ97" s="1346"/>
      <c r="BK97" s="1346">
        <v>1</v>
      </c>
      <c r="BL97" s="1346"/>
      <c r="BM97" s="1346"/>
      <c r="BN97" s="1346"/>
      <c r="BO97" s="1346"/>
      <c r="BP97" s="1346"/>
      <c r="BQ97" s="1346"/>
      <c r="BR97" s="1346"/>
      <c r="BS97" s="1346"/>
      <c r="BT97" s="1346"/>
      <c r="BU97" s="1346"/>
      <c r="BV97" s="1504"/>
      <c r="BW97" s="1389">
        <v>1</v>
      </c>
      <c r="BX97" s="1346"/>
      <c r="BY97" s="1346"/>
      <c r="BZ97" s="1346">
        <v>1</v>
      </c>
      <c r="CA97" s="1346"/>
      <c r="CB97" s="1346"/>
      <c r="CC97" s="1346"/>
      <c r="CD97" s="1346"/>
      <c r="CE97" s="1346"/>
      <c r="CF97" s="1346"/>
      <c r="CG97" s="1391"/>
      <c r="CH97" s="1346"/>
      <c r="CI97" s="1346"/>
      <c r="CJ97" s="1346"/>
      <c r="CK97" s="1346"/>
      <c r="CL97" s="1346"/>
      <c r="CM97" s="1346"/>
      <c r="CN97" s="1346">
        <v>1</v>
      </c>
      <c r="CO97" s="1346"/>
      <c r="CP97" s="1346"/>
      <c r="CQ97" s="1346"/>
      <c r="CR97" s="1346">
        <v>1</v>
      </c>
      <c r="CS97" s="1391"/>
      <c r="CT97" s="1346"/>
      <c r="CU97" s="1346"/>
      <c r="CV97" s="1392"/>
      <c r="CW97" s="1346"/>
      <c r="CX97" s="1346"/>
      <c r="CY97" s="1346"/>
      <c r="CZ97" s="1504">
        <v>1</v>
      </c>
      <c r="DA97" s="1346">
        <v>1</v>
      </c>
      <c r="DB97" s="1346"/>
      <c r="DC97" s="1346"/>
      <c r="DD97" s="1346"/>
      <c r="DE97" s="1346"/>
      <c r="DF97" s="1393"/>
      <c r="DG97" s="1391"/>
      <c r="DH97" s="1346">
        <v>1</v>
      </c>
      <c r="DI97" s="1346"/>
      <c r="DJ97" s="1346"/>
      <c r="DK97" s="1346"/>
      <c r="DL97" s="1346"/>
      <c r="DM97" s="1346"/>
      <c r="DN97" s="1346"/>
      <c r="DO97" s="1346"/>
      <c r="DP97" s="1346"/>
      <c r="DQ97" s="1392"/>
      <c r="DR97" s="1392"/>
      <c r="DS97" s="1392"/>
      <c r="DT97" s="1392"/>
      <c r="DU97" s="1392"/>
      <c r="DV97" s="1417">
        <v>1</v>
      </c>
      <c r="DW97" s="1417">
        <v>1</v>
      </c>
      <c r="DX97" s="1417">
        <v>1</v>
      </c>
      <c r="DY97" s="1392"/>
      <c r="DZ97" s="1393"/>
      <c r="EA97" s="1391"/>
      <c r="EB97" s="1346"/>
      <c r="EC97" s="1346"/>
      <c r="ED97" s="1346"/>
      <c r="EE97" s="1346"/>
      <c r="EF97" s="1346">
        <v>1</v>
      </c>
      <c r="EG97" s="1346"/>
      <c r="EH97" s="1346"/>
      <c r="EI97" s="1346"/>
      <c r="EJ97" s="1346"/>
      <c r="EK97" s="1346"/>
      <c r="EL97" s="1346"/>
      <c r="EM97" s="1346"/>
      <c r="EN97" s="1391"/>
      <c r="EO97" s="1389"/>
      <c r="EP97" s="1346"/>
      <c r="EQ97" s="1346"/>
      <c r="ER97" s="1346"/>
      <c r="ES97" s="1504">
        <v>1</v>
      </c>
      <c r="ET97" s="1346"/>
      <c r="EU97" s="1346">
        <v>1</v>
      </c>
      <c r="EV97" s="1346"/>
      <c r="EW97" s="1504"/>
      <c r="EX97" s="1392"/>
      <c r="EY97" s="1346">
        <v>1</v>
      </c>
      <c r="EZ97" s="1346"/>
      <c r="FA97" s="1346"/>
      <c r="FB97" s="1346"/>
      <c r="FC97" s="1346"/>
      <c r="FD97" s="1346"/>
      <c r="FE97" s="1393"/>
      <c r="FF97" s="1679"/>
      <c r="FG97" s="1391"/>
      <c r="FH97" s="1346"/>
      <c r="FI97" s="1346"/>
      <c r="FJ97" s="1346"/>
      <c r="FK97" s="1346"/>
      <c r="FL97" s="1346"/>
      <c r="FM97" s="1346"/>
      <c r="FN97" s="218">
        <f t="shared" si="29"/>
        <v>0</v>
      </c>
      <c r="FO97" s="396">
        <f t="shared" si="30"/>
        <v>12</v>
      </c>
      <c r="FP97" s="396">
        <f t="shared" si="31"/>
        <v>3</v>
      </c>
      <c r="FQ97" s="396">
        <f t="shared" si="32"/>
        <v>3</v>
      </c>
      <c r="FR97" s="396"/>
      <c r="FS97" s="396">
        <f t="shared" si="33"/>
        <v>3</v>
      </c>
      <c r="FT97" s="1291">
        <f t="shared" si="34"/>
        <v>18</v>
      </c>
      <c r="FU97" s="1347" t="str">
        <f t="shared" si="35"/>
        <v/>
      </c>
      <c r="FV97" s="1347" t="str">
        <f t="shared" si="36"/>
        <v/>
      </c>
      <c r="FW97" s="1347" t="str">
        <f t="shared" si="37"/>
        <v/>
      </c>
      <c r="FX97" s="1347">
        <f t="shared" si="38"/>
        <v>1</v>
      </c>
      <c r="FY97" s="1347" t="str">
        <f t="shared" si="39"/>
        <v/>
      </c>
      <c r="FZ97" s="1347" t="str">
        <f t="shared" si="40"/>
        <v/>
      </c>
      <c r="GA97" s="1347" t="str">
        <f t="shared" si="41"/>
        <v/>
      </c>
      <c r="GB97" s="1347" t="str">
        <f t="shared" si="42"/>
        <v/>
      </c>
      <c r="GC97" s="1347" t="str">
        <f t="shared" si="43"/>
        <v/>
      </c>
      <c r="GD97" s="1347" t="str">
        <f t="shared" si="44"/>
        <v/>
      </c>
      <c r="GE97" s="1347" t="str">
        <f t="shared" si="45"/>
        <v/>
      </c>
    </row>
    <row r="98" spans="1:187" ht="16.5" thickBot="1" x14ac:dyDescent="0.3">
      <c r="A98" s="1645">
        <v>87</v>
      </c>
      <c r="B98" s="10" t="s">
        <v>2172</v>
      </c>
      <c r="C98" s="1152" t="s">
        <v>943</v>
      </c>
      <c r="D98" s="1400"/>
      <c r="E98" s="1391"/>
      <c r="F98" s="1346"/>
      <c r="G98" s="1346"/>
      <c r="H98" s="1346"/>
      <c r="I98" s="1346"/>
      <c r="J98" s="1346"/>
      <c r="K98" s="1346"/>
      <c r="L98" s="1346"/>
      <c r="M98" s="1346"/>
      <c r="N98" s="1346"/>
      <c r="O98" s="1346"/>
      <c r="P98" s="1346"/>
      <c r="Q98" s="1346"/>
      <c r="R98" s="1346"/>
      <c r="S98" s="1346"/>
      <c r="T98" s="1346"/>
      <c r="U98" s="1346"/>
      <c r="V98" s="1346"/>
      <c r="W98" s="1346"/>
      <c r="X98" s="1393"/>
      <c r="Y98" s="1346"/>
      <c r="Z98" s="1346"/>
      <c r="AA98" s="1346"/>
      <c r="AB98" s="1346"/>
      <c r="AC98" s="1346">
        <v>1</v>
      </c>
      <c r="AD98" s="1400"/>
      <c r="AE98" s="1346"/>
      <c r="AF98" s="1346"/>
      <c r="AG98" s="1346"/>
      <c r="AH98" s="1346"/>
      <c r="AI98" s="1410">
        <v>1</v>
      </c>
      <c r="AJ98" s="1392"/>
      <c r="AK98" s="1392"/>
      <c r="AL98" s="1392"/>
      <c r="AM98" s="1393"/>
      <c r="AN98" s="1391"/>
      <c r="AO98" s="1390">
        <v>1</v>
      </c>
      <c r="AP98" s="1346"/>
      <c r="AQ98" s="1346"/>
      <c r="AR98" s="1346"/>
      <c r="AS98" s="1346"/>
      <c r="AT98" s="1346"/>
      <c r="AU98" s="1410">
        <v>1</v>
      </c>
      <c r="AV98" s="1392"/>
      <c r="AW98" s="1504"/>
      <c r="AX98" s="1392"/>
      <c r="AY98" s="1390">
        <v>1</v>
      </c>
      <c r="AZ98" s="1393"/>
      <c r="BA98" s="1346"/>
      <c r="BB98" s="1389"/>
      <c r="BC98" s="1346"/>
      <c r="BD98" s="1346"/>
      <c r="BE98" s="1346"/>
      <c r="BF98" s="1346"/>
      <c r="BG98" s="1504">
        <v>1</v>
      </c>
      <c r="BH98" s="1346"/>
      <c r="BI98" s="1393"/>
      <c r="BJ98" s="1346"/>
      <c r="BK98" s="1390">
        <v>1</v>
      </c>
      <c r="BL98" s="1346"/>
      <c r="BM98" s="1346"/>
      <c r="BN98" s="1346"/>
      <c r="BO98" s="1346"/>
      <c r="BP98" s="1346"/>
      <c r="BQ98" s="1346"/>
      <c r="BR98" s="1346"/>
      <c r="BS98" s="1346"/>
      <c r="BT98" s="1346"/>
      <c r="BU98" s="1346"/>
      <c r="BV98" s="1504"/>
      <c r="BW98" s="1410">
        <v>1</v>
      </c>
      <c r="BX98" s="1346"/>
      <c r="BY98" s="1346"/>
      <c r="BZ98" s="1390">
        <v>1</v>
      </c>
      <c r="CA98" s="1346"/>
      <c r="CB98" s="1346"/>
      <c r="CC98" s="1346"/>
      <c r="CD98" s="1346"/>
      <c r="CE98" s="1346"/>
      <c r="CF98" s="1346"/>
      <c r="CG98" s="1391"/>
      <c r="CH98" s="1346"/>
      <c r="CI98" s="1346"/>
      <c r="CJ98" s="1346"/>
      <c r="CK98" s="1346"/>
      <c r="CL98" s="1346"/>
      <c r="CM98" s="1346"/>
      <c r="CN98" s="1346">
        <v>1</v>
      </c>
      <c r="CO98" s="1346"/>
      <c r="CP98" s="1346"/>
      <c r="CQ98" s="1346"/>
      <c r="CR98" s="1346">
        <v>1</v>
      </c>
      <c r="CS98" s="1391"/>
      <c r="CT98" s="1346"/>
      <c r="CU98" s="1346"/>
      <c r="CV98" s="1392"/>
      <c r="CW98" s="1346"/>
      <c r="CX98" s="1346"/>
      <c r="CY98" s="1346"/>
      <c r="CZ98" s="1504">
        <v>1</v>
      </c>
      <c r="DA98" s="1346"/>
      <c r="DB98" s="1346"/>
      <c r="DC98" s="1346"/>
      <c r="DD98" s="1346"/>
      <c r="DE98" s="1346"/>
      <c r="DF98" s="1393"/>
      <c r="DG98" s="1391"/>
      <c r="DH98" s="1346">
        <v>1</v>
      </c>
      <c r="DI98" s="1346"/>
      <c r="DJ98" s="1346"/>
      <c r="DK98" s="1346"/>
      <c r="DL98" s="1346"/>
      <c r="DM98" s="1346"/>
      <c r="DN98" s="1346"/>
      <c r="DO98" s="1346"/>
      <c r="DP98" s="1346"/>
      <c r="DQ98" s="1392"/>
      <c r="DR98" s="1392"/>
      <c r="DS98" s="1392"/>
      <c r="DT98" s="1392"/>
      <c r="DU98" s="1392"/>
      <c r="DV98" s="1655">
        <v>1</v>
      </c>
      <c r="DW98" s="1655">
        <v>1</v>
      </c>
      <c r="DX98" s="1655">
        <v>1</v>
      </c>
      <c r="DY98" s="1392"/>
      <c r="DZ98" s="1393"/>
      <c r="EA98" s="1391"/>
      <c r="EB98" s="1346"/>
      <c r="EC98" s="1346"/>
      <c r="ED98" s="1346"/>
      <c r="EE98" s="1346"/>
      <c r="EF98" s="1397">
        <v>1</v>
      </c>
      <c r="EG98" s="1346"/>
      <c r="EH98" s="1346"/>
      <c r="EI98" s="1346"/>
      <c r="EJ98" s="1346"/>
      <c r="EK98" s="1346"/>
      <c r="EL98" s="1346"/>
      <c r="EM98" s="1346"/>
      <c r="EN98" s="1391"/>
      <c r="EO98" s="1389"/>
      <c r="EP98" s="1346"/>
      <c r="EQ98" s="1346"/>
      <c r="ER98" s="1346"/>
      <c r="ES98" s="1504">
        <v>1</v>
      </c>
      <c r="ET98" s="1346"/>
      <c r="EU98" s="1390">
        <v>1</v>
      </c>
      <c r="EV98" s="1346"/>
      <c r="EW98" s="1504"/>
      <c r="EX98" s="1392"/>
      <c r="EY98" s="1346">
        <v>1</v>
      </c>
      <c r="EZ98" s="1346"/>
      <c r="FA98" s="1346"/>
      <c r="FB98" s="1346"/>
      <c r="FC98" s="1346"/>
      <c r="FD98" s="1346"/>
      <c r="FE98" s="1393"/>
      <c r="FF98" s="1679"/>
      <c r="FG98" s="1421"/>
      <c r="FH98" s="1392"/>
      <c r="FI98" s="1392"/>
      <c r="FJ98" s="1392"/>
      <c r="FK98" s="1392"/>
      <c r="FL98" s="1392"/>
      <c r="FM98" s="1392"/>
      <c r="FN98" s="218">
        <f t="shared" si="29"/>
        <v>0</v>
      </c>
      <c r="FO98" s="396">
        <f t="shared" si="30"/>
        <v>11</v>
      </c>
      <c r="FP98" s="396">
        <f t="shared" si="31"/>
        <v>3</v>
      </c>
      <c r="FQ98" s="396">
        <f t="shared" si="32"/>
        <v>3</v>
      </c>
      <c r="FR98" s="396"/>
      <c r="FS98" s="396">
        <f t="shared" si="33"/>
        <v>3</v>
      </c>
      <c r="FT98" s="1291">
        <f t="shared" si="34"/>
        <v>17</v>
      </c>
      <c r="FU98" s="1347" t="str">
        <f t="shared" si="35"/>
        <v/>
      </c>
      <c r="FV98" s="1347" t="str">
        <f t="shared" si="36"/>
        <v/>
      </c>
      <c r="FW98" s="1347" t="str">
        <f t="shared" si="37"/>
        <v/>
      </c>
      <c r="FX98" s="1347">
        <f t="shared" si="38"/>
        <v>1</v>
      </c>
      <c r="FY98" s="1347" t="str">
        <f t="shared" si="39"/>
        <v/>
      </c>
      <c r="FZ98" s="1347" t="str">
        <f t="shared" si="40"/>
        <v/>
      </c>
      <c r="GA98" s="1347" t="str">
        <f t="shared" si="41"/>
        <v/>
      </c>
      <c r="GB98" s="1347" t="str">
        <f t="shared" si="42"/>
        <v/>
      </c>
      <c r="GC98" s="1347" t="str">
        <f t="shared" si="43"/>
        <v/>
      </c>
      <c r="GD98" s="1347" t="str">
        <f t="shared" si="44"/>
        <v/>
      </c>
      <c r="GE98" s="1347" t="str">
        <f t="shared" si="45"/>
        <v/>
      </c>
    </row>
    <row r="99" spans="1:187" ht="16.5" thickBot="1" x14ac:dyDescent="0.3">
      <c r="A99" s="1645">
        <v>88</v>
      </c>
      <c r="B99" s="10" t="s">
        <v>2173</v>
      </c>
      <c r="C99" s="1152" t="s">
        <v>451</v>
      </c>
      <c r="D99" s="1400"/>
      <c r="E99" s="1391"/>
      <c r="F99" s="1346"/>
      <c r="G99" s="1346"/>
      <c r="H99" s="1346"/>
      <c r="I99" s="1346"/>
      <c r="J99" s="1346"/>
      <c r="K99" s="1346"/>
      <c r="L99" s="1346"/>
      <c r="M99" s="1346"/>
      <c r="N99" s="1346"/>
      <c r="O99" s="1346"/>
      <c r="P99" s="1346"/>
      <c r="Q99" s="1346"/>
      <c r="R99" s="1346"/>
      <c r="S99" s="1346"/>
      <c r="T99" s="1346"/>
      <c r="U99" s="1346"/>
      <c r="V99" s="1346"/>
      <c r="W99" s="1346"/>
      <c r="X99" s="1393"/>
      <c r="Y99" s="1346"/>
      <c r="Z99" s="1346"/>
      <c r="AA99" s="1346"/>
      <c r="AB99" s="1346"/>
      <c r="AC99" s="1346"/>
      <c r="AD99" s="1400">
        <v>1</v>
      </c>
      <c r="AE99" s="1346"/>
      <c r="AF99" s="1346"/>
      <c r="AG99" s="1346"/>
      <c r="AH99" s="1346"/>
      <c r="AI99" s="1346"/>
      <c r="AJ99" s="1392"/>
      <c r="AK99" s="1392"/>
      <c r="AL99" s="1392"/>
      <c r="AM99" s="1393">
        <v>1</v>
      </c>
      <c r="AN99" s="1391"/>
      <c r="AO99" s="1346"/>
      <c r="AP99" s="1346"/>
      <c r="AQ99" s="1346"/>
      <c r="AR99" s="1346"/>
      <c r="AS99" s="1346"/>
      <c r="AT99" s="1346"/>
      <c r="AU99" s="1392"/>
      <c r="AV99" s="1392"/>
      <c r="AW99" s="1504"/>
      <c r="AX99" s="1392"/>
      <c r="AY99" s="1392"/>
      <c r="AZ99" s="1393"/>
      <c r="BA99" s="1346"/>
      <c r="BB99" s="1389"/>
      <c r="BC99" s="1346"/>
      <c r="BD99" s="1346"/>
      <c r="BE99" s="1346"/>
      <c r="BF99" s="1346"/>
      <c r="BG99" s="1504">
        <v>1</v>
      </c>
      <c r="BH99" s="1346"/>
      <c r="BI99" s="1393"/>
      <c r="BJ99" s="1346"/>
      <c r="BK99" s="1346"/>
      <c r="BL99" s="1346"/>
      <c r="BM99" s="1346"/>
      <c r="BN99" s="1346"/>
      <c r="BO99" s="1346"/>
      <c r="BP99" s="1346"/>
      <c r="BQ99" s="1346"/>
      <c r="BR99" s="1346"/>
      <c r="BS99" s="1346"/>
      <c r="BT99" s="1346"/>
      <c r="BU99" s="1346"/>
      <c r="BV99" s="1504"/>
      <c r="BW99" s="1389"/>
      <c r="BX99" s="1346"/>
      <c r="BY99" s="1346"/>
      <c r="BZ99" s="1346"/>
      <c r="CA99" s="1346"/>
      <c r="CB99" s="1346"/>
      <c r="CC99" s="1346"/>
      <c r="CD99" s="1346"/>
      <c r="CE99" s="1346"/>
      <c r="CF99" s="1346"/>
      <c r="CG99" s="1391"/>
      <c r="CH99" s="1346"/>
      <c r="CI99" s="1346"/>
      <c r="CJ99" s="1346"/>
      <c r="CK99" s="1346"/>
      <c r="CL99" s="1346"/>
      <c r="CM99" s="1346"/>
      <c r="CN99" s="1346"/>
      <c r="CO99" s="1346"/>
      <c r="CP99" s="1346"/>
      <c r="CQ99" s="1346"/>
      <c r="CR99" s="1346"/>
      <c r="CS99" s="1391">
        <v>1</v>
      </c>
      <c r="CT99" s="1346"/>
      <c r="CU99" s="1346"/>
      <c r="CV99" s="1392"/>
      <c r="CW99" s="1346"/>
      <c r="CX99" s="1346"/>
      <c r="CY99" s="1346"/>
      <c r="CZ99" s="1504">
        <v>1</v>
      </c>
      <c r="DA99" s="1346"/>
      <c r="DB99" s="1346">
        <v>1</v>
      </c>
      <c r="DC99" s="1346"/>
      <c r="DD99" s="1346"/>
      <c r="DE99" s="1346"/>
      <c r="DF99" s="1393">
        <v>1</v>
      </c>
      <c r="DG99" s="1391"/>
      <c r="DH99" s="1346"/>
      <c r="DI99" s="1346"/>
      <c r="DJ99" s="1346"/>
      <c r="DK99" s="1346"/>
      <c r="DL99" s="1346"/>
      <c r="DM99" s="1346"/>
      <c r="DN99" s="1346"/>
      <c r="DO99" s="1346"/>
      <c r="DP99" s="1346"/>
      <c r="DQ99" s="1392"/>
      <c r="DR99" s="1392"/>
      <c r="DS99" s="1392"/>
      <c r="DT99" s="1392"/>
      <c r="DU99" s="1392"/>
      <c r="DV99" s="1392"/>
      <c r="DW99" s="1392"/>
      <c r="DX99" s="1392"/>
      <c r="DY99" s="1392"/>
      <c r="DZ99" s="1393"/>
      <c r="EA99" s="1391"/>
      <c r="EB99" s="1346"/>
      <c r="EC99" s="1346"/>
      <c r="ED99" s="1346"/>
      <c r="EE99" s="1346"/>
      <c r="EF99" s="1346"/>
      <c r="EG99" s="1346"/>
      <c r="EH99" s="1346"/>
      <c r="EI99" s="1346"/>
      <c r="EJ99" s="1346"/>
      <c r="EK99" s="1346"/>
      <c r="EL99" s="1346"/>
      <c r="EM99" s="1346"/>
      <c r="EN99" s="1391"/>
      <c r="EO99" s="1389"/>
      <c r="EP99" s="1346"/>
      <c r="EQ99" s="1346"/>
      <c r="ER99" s="1346"/>
      <c r="ES99" s="1504">
        <v>1</v>
      </c>
      <c r="ET99" s="1346"/>
      <c r="EU99" s="1346"/>
      <c r="EV99" s="1346"/>
      <c r="EW99" s="1504"/>
      <c r="EX99" s="1392"/>
      <c r="EY99" s="1346"/>
      <c r="EZ99" s="1346"/>
      <c r="FA99" s="1346">
        <v>1</v>
      </c>
      <c r="FB99" s="1346">
        <v>1</v>
      </c>
      <c r="FC99" s="1346">
        <v>1</v>
      </c>
      <c r="FD99" s="1346">
        <v>1</v>
      </c>
      <c r="FE99" s="1393"/>
      <c r="FF99" s="1679"/>
      <c r="FG99" s="1391"/>
      <c r="FH99" s="1346"/>
      <c r="FI99" s="1346"/>
      <c r="FJ99" s="1346"/>
      <c r="FK99" s="1346"/>
      <c r="FL99" s="1346"/>
      <c r="FM99" s="1346"/>
      <c r="FN99" s="218">
        <f t="shared" si="29"/>
        <v>2</v>
      </c>
      <c r="FO99" s="396">
        <f t="shared" si="30"/>
        <v>0</v>
      </c>
      <c r="FP99" s="396">
        <f t="shared" si="31"/>
        <v>2</v>
      </c>
      <c r="FQ99" s="396">
        <f t="shared" si="32"/>
        <v>4</v>
      </c>
      <c r="FR99" s="396"/>
      <c r="FS99" s="396">
        <f t="shared" si="33"/>
        <v>4</v>
      </c>
      <c r="FT99" s="1291">
        <f t="shared" si="34"/>
        <v>8</v>
      </c>
      <c r="FU99" s="1347" t="str">
        <f t="shared" si="35"/>
        <v/>
      </c>
      <c r="FV99" s="1347" t="str">
        <f t="shared" si="36"/>
        <v/>
      </c>
      <c r="FW99" s="1347">
        <f t="shared" si="37"/>
        <v>1</v>
      </c>
      <c r="FX99" s="1347" t="str">
        <f t="shared" si="38"/>
        <v/>
      </c>
      <c r="FY99" s="1347" t="str">
        <f t="shared" si="39"/>
        <v/>
      </c>
      <c r="FZ99" s="1347" t="str">
        <f t="shared" si="40"/>
        <v/>
      </c>
      <c r="GA99" s="1347" t="str">
        <f t="shared" si="41"/>
        <v/>
      </c>
      <c r="GB99" s="1347" t="str">
        <f t="shared" si="42"/>
        <v/>
      </c>
      <c r="GC99" s="1347" t="str">
        <f t="shared" si="43"/>
        <v/>
      </c>
      <c r="GD99" s="1347" t="str">
        <f t="shared" si="44"/>
        <v/>
      </c>
      <c r="GE99" s="1347" t="str">
        <f t="shared" si="45"/>
        <v/>
      </c>
    </row>
    <row r="100" spans="1:187" ht="16.5" thickBot="1" x14ac:dyDescent="0.3">
      <c r="A100" s="1645">
        <v>89</v>
      </c>
      <c r="B100" s="10" t="s">
        <v>2174</v>
      </c>
      <c r="C100" s="1152" t="s">
        <v>1496</v>
      </c>
      <c r="D100" s="1400"/>
      <c r="E100" s="1391"/>
      <c r="F100" s="1346"/>
      <c r="G100" s="1346">
        <v>1</v>
      </c>
      <c r="H100" s="1346"/>
      <c r="I100" s="1346"/>
      <c r="J100" s="1346"/>
      <c r="K100" s="1346"/>
      <c r="L100" s="1346">
        <v>1</v>
      </c>
      <c r="M100" s="1346"/>
      <c r="N100" s="1346"/>
      <c r="O100" s="1346"/>
      <c r="P100" s="1346"/>
      <c r="Q100" s="1346"/>
      <c r="R100" s="1346"/>
      <c r="S100" s="1346"/>
      <c r="T100" s="1346"/>
      <c r="U100" s="1346"/>
      <c r="V100" s="1346"/>
      <c r="W100" s="1346"/>
      <c r="X100" s="1393"/>
      <c r="Y100" s="1346"/>
      <c r="Z100" s="1399"/>
      <c r="AA100" s="1399"/>
      <c r="AB100" s="1346"/>
      <c r="AC100" s="1399"/>
      <c r="AD100" s="1400">
        <v>1</v>
      </c>
      <c r="AE100" s="1346"/>
      <c r="AF100" s="1346"/>
      <c r="AG100" s="1346"/>
      <c r="AH100" s="1346"/>
      <c r="AI100" s="1346"/>
      <c r="AJ100" s="1392"/>
      <c r="AK100" s="1392"/>
      <c r="AL100" s="1392"/>
      <c r="AM100" s="1393"/>
      <c r="AN100" s="1391"/>
      <c r="AO100" s="1346"/>
      <c r="AP100" s="1346"/>
      <c r="AQ100" s="1346"/>
      <c r="AR100" s="1346"/>
      <c r="AS100" s="1346"/>
      <c r="AT100" s="1346"/>
      <c r="AU100" s="1392"/>
      <c r="AV100" s="1392"/>
      <c r="AW100" s="1504"/>
      <c r="AX100" s="1392"/>
      <c r="AY100" s="1392"/>
      <c r="AZ100" s="1393"/>
      <c r="BA100" s="1346"/>
      <c r="BB100" s="1389"/>
      <c r="BC100" s="1346"/>
      <c r="BD100" s="1346"/>
      <c r="BE100" s="1346"/>
      <c r="BF100" s="1346"/>
      <c r="BG100" s="1504">
        <v>1</v>
      </c>
      <c r="BH100" s="1346"/>
      <c r="BI100" s="1393"/>
      <c r="BJ100" s="1346"/>
      <c r="BK100" s="1346"/>
      <c r="BL100" s="1346"/>
      <c r="BM100" s="1346"/>
      <c r="BN100" s="1346"/>
      <c r="BO100" s="1346"/>
      <c r="BP100" s="1346">
        <v>1</v>
      </c>
      <c r="BQ100" s="1346">
        <v>1</v>
      </c>
      <c r="BR100" s="1346">
        <v>1</v>
      </c>
      <c r="BS100" s="1346">
        <v>1</v>
      </c>
      <c r="BT100" s="1346">
        <v>1</v>
      </c>
      <c r="BU100" s="1346"/>
      <c r="BV100" s="1504"/>
      <c r="BW100" s="1389"/>
      <c r="BX100" s="1346"/>
      <c r="BY100" s="1346"/>
      <c r="BZ100" s="1346"/>
      <c r="CA100" s="1346"/>
      <c r="CB100" s="1346"/>
      <c r="CC100" s="1346"/>
      <c r="CD100" s="1346"/>
      <c r="CE100" s="1346"/>
      <c r="CF100" s="1346"/>
      <c r="CG100" s="1391"/>
      <c r="CH100" s="1346"/>
      <c r="CI100" s="1346"/>
      <c r="CJ100" s="1346"/>
      <c r="CK100" s="1346"/>
      <c r="CL100" s="1346"/>
      <c r="CM100" s="1346"/>
      <c r="CN100" s="1346"/>
      <c r="CO100" s="1346"/>
      <c r="CP100" s="1346"/>
      <c r="CQ100" s="1346"/>
      <c r="CR100" s="1503">
        <v>1</v>
      </c>
      <c r="CS100" s="1391">
        <v>1</v>
      </c>
      <c r="CT100" s="1346"/>
      <c r="CU100" s="1346">
        <v>1</v>
      </c>
      <c r="CV100" s="1392"/>
      <c r="CW100" s="1346"/>
      <c r="CX100" s="1346"/>
      <c r="CY100" s="1346"/>
      <c r="CZ100" s="1504">
        <v>1</v>
      </c>
      <c r="DA100" s="1346"/>
      <c r="DB100" s="1390">
        <v>1</v>
      </c>
      <c r="DC100" s="1346"/>
      <c r="DD100" s="1346"/>
      <c r="DE100" s="1346"/>
      <c r="DF100" s="1393">
        <v>1</v>
      </c>
      <c r="DG100" s="1391"/>
      <c r="DH100" s="1346"/>
      <c r="DI100" s="1346"/>
      <c r="DJ100" s="1346"/>
      <c r="DK100" s="1346"/>
      <c r="DL100" s="1346"/>
      <c r="DM100" s="1346"/>
      <c r="DN100" s="1346"/>
      <c r="DO100" s="1346"/>
      <c r="DP100" s="1346"/>
      <c r="DQ100" s="1392"/>
      <c r="DR100" s="1392"/>
      <c r="DS100" s="1392"/>
      <c r="DT100" s="1392"/>
      <c r="DU100" s="1392"/>
      <c r="DV100" s="1392"/>
      <c r="DW100" s="1392"/>
      <c r="DX100" s="1392"/>
      <c r="DY100" s="1392"/>
      <c r="DZ100" s="1393"/>
      <c r="EA100" s="1391"/>
      <c r="EB100" s="1346"/>
      <c r="EC100" s="1346"/>
      <c r="ED100" s="1346"/>
      <c r="EE100" s="1346"/>
      <c r="EF100" s="1346"/>
      <c r="EG100" s="1346"/>
      <c r="EH100" s="1346"/>
      <c r="EI100" s="1346"/>
      <c r="EJ100" s="1346"/>
      <c r="EK100" s="1346"/>
      <c r="EL100" s="1346"/>
      <c r="EM100" s="1346"/>
      <c r="EN100" s="1391"/>
      <c r="EO100" s="1389"/>
      <c r="EP100" s="1346"/>
      <c r="EQ100" s="1346"/>
      <c r="ER100" s="1346"/>
      <c r="ES100" s="1504">
        <v>1</v>
      </c>
      <c r="ET100" s="1346"/>
      <c r="EU100" s="1346"/>
      <c r="EV100" s="1346"/>
      <c r="EW100" s="1504"/>
      <c r="EX100" s="1346"/>
      <c r="EY100" s="1346"/>
      <c r="EZ100" s="1346"/>
      <c r="FA100" s="1390">
        <v>1</v>
      </c>
      <c r="FB100" s="1390">
        <v>1</v>
      </c>
      <c r="FC100" s="1390">
        <v>1</v>
      </c>
      <c r="FD100" s="1390">
        <v>1</v>
      </c>
      <c r="FE100" s="1393"/>
      <c r="FF100" s="1679"/>
      <c r="FG100" s="1391"/>
      <c r="FH100" s="1346"/>
      <c r="FI100" s="1346"/>
      <c r="FJ100" s="1346"/>
      <c r="FK100" s="1346"/>
      <c r="FL100" s="1346"/>
      <c r="FM100" s="1346"/>
      <c r="FN100" s="218">
        <f t="shared" si="29"/>
        <v>3</v>
      </c>
      <c r="FO100" s="396">
        <f t="shared" si="30"/>
        <v>0</v>
      </c>
      <c r="FP100" s="396">
        <f t="shared" si="31"/>
        <v>4</v>
      </c>
      <c r="FQ100" s="396">
        <f t="shared" si="32"/>
        <v>4</v>
      </c>
      <c r="FR100" s="396"/>
      <c r="FS100" s="396">
        <f t="shared" si="33"/>
        <v>9</v>
      </c>
      <c r="FT100" s="1291">
        <f t="shared" si="34"/>
        <v>16</v>
      </c>
      <c r="FU100" s="1347" t="str">
        <f t="shared" si="35"/>
        <v/>
      </c>
      <c r="FV100" s="1347" t="str">
        <f t="shared" si="36"/>
        <v/>
      </c>
      <c r="FW100" s="1347" t="str">
        <f t="shared" si="37"/>
        <v/>
      </c>
      <c r="FX100" s="1347">
        <f t="shared" si="38"/>
        <v>1</v>
      </c>
      <c r="FY100" s="1347" t="str">
        <f t="shared" si="39"/>
        <v/>
      </c>
      <c r="FZ100" s="1347" t="str">
        <f t="shared" si="40"/>
        <v/>
      </c>
      <c r="GA100" s="1347" t="str">
        <f t="shared" si="41"/>
        <v/>
      </c>
      <c r="GB100" s="1347" t="str">
        <f t="shared" si="42"/>
        <v/>
      </c>
      <c r="GC100" s="1347" t="str">
        <f t="shared" si="43"/>
        <v/>
      </c>
      <c r="GD100" s="1347" t="str">
        <f t="shared" si="44"/>
        <v/>
      </c>
      <c r="GE100" s="1347" t="str">
        <f t="shared" si="45"/>
        <v/>
      </c>
    </row>
    <row r="101" spans="1:187" ht="16.5" thickBot="1" x14ac:dyDescent="0.3">
      <c r="A101" s="1645">
        <v>90</v>
      </c>
      <c r="B101" s="10" t="s">
        <v>2175</v>
      </c>
      <c r="C101" s="1152" t="s">
        <v>1779</v>
      </c>
      <c r="D101" s="1400"/>
      <c r="E101" s="1391"/>
      <c r="F101" s="1346"/>
      <c r="G101" s="1346"/>
      <c r="H101" s="1346"/>
      <c r="I101" s="1346"/>
      <c r="J101" s="1346"/>
      <c r="K101" s="1346"/>
      <c r="L101" s="1346"/>
      <c r="M101" s="1346"/>
      <c r="N101" s="1346"/>
      <c r="O101" s="1346"/>
      <c r="P101" s="1346"/>
      <c r="Q101" s="1346"/>
      <c r="R101" s="1346"/>
      <c r="S101" s="1346"/>
      <c r="T101" s="1346"/>
      <c r="U101" s="1346"/>
      <c r="V101" s="1346"/>
      <c r="W101" s="1346"/>
      <c r="X101" s="1393"/>
      <c r="Y101" s="1346"/>
      <c r="Z101" s="1399"/>
      <c r="AA101" s="1399"/>
      <c r="AB101" s="1346"/>
      <c r="AC101" s="1399"/>
      <c r="AD101" s="1400"/>
      <c r="AE101" s="1346"/>
      <c r="AF101" s="1346"/>
      <c r="AG101" s="1346"/>
      <c r="AH101" s="1346"/>
      <c r="AI101" s="1346"/>
      <c r="AJ101" s="1392"/>
      <c r="AK101" s="1392"/>
      <c r="AL101" s="1392"/>
      <c r="AM101" s="1393"/>
      <c r="AN101" s="1391"/>
      <c r="AO101" s="1346"/>
      <c r="AP101" s="1346"/>
      <c r="AQ101" s="1346"/>
      <c r="AR101" s="1346"/>
      <c r="AS101" s="1346"/>
      <c r="AT101" s="1346"/>
      <c r="AU101" s="1392"/>
      <c r="AV101" s="1392"/>
      <c r="AW101" s="1504"/>
      <c r="AX101" s="1392"/>
      <c r="AY101" s="1392"/>
      <c r="AZ101" s="1393"/>
      <c r="BA101" s="1394"/>
      <c r="BB101" s="1389"/>
      <c r="BC101" s="1346"/>
      <c r="BD101" s="1346"/>
      <c r="BE101" s="1346"/>
      <c r="BF101" s="1346"/>
      <c r="BG101" s="1504">
        <v>1</v>
      </c>
      <c r="BH101" s="1346"/>
      <c r="BI101" s="1393"/>
      <c r="BJ101" s="1346"/>
      <c r="BK101" s="1346"/>
      <c r="BL101" s="1346"/>
      <c r="BM101" s="1346"/>
      <c r="BN101" s="1346"/>
      <c r="BO101" s="1346"/>
      <c r="BP101" s="1346"/>
      <c r="BQ101" s="1346"/>
      <c r="BR101" s="1346"/>
      <c r="BS101" s="1346"/>
      <c r="BT101" s="1346"/>
      <c r="BU101" s="1346"/>
      <c r="BV101" s="1504"/>
      <c r="BW101" s="1389"/>
      <c r="BX101" s="1346"/>
      <c r="BY101" s="1346"/>
      <c r="BZ101" s="1346"/>
      <c r="CA101" s="1346"/>
      <c r="CB101" s="1346"/>
      <c r="CC101" s="1346"/>
      <c r="CD101" s="1346"/>
      <c r="CE101" s="1346"/>
      <c r="CF101" s="1346"/>
      <c r="CG101" s="1391"/>
      <c r="CH101" s="1346"/>
      <c r="CI101" s="1346"/>
      <c r="CJ101" s="1346"/>
      <c r="CK101" s="1346"/>
      <c r="CL101" s="1346"/>
      <c r="CM101" s="1346"/>
      <c r="CN101" s="1346"/>
      <c r="CO101" s="1346"/>
      <c r="CP101" s="1346">
        <v>1</v>
      </c>
      <c r="CQ101" s="1346"/>
      <c r="CR101" s="1346"/>
      <c r="CS101" s="1391"/>
      <c r="CT101" s="1346"/>
      <c r="CU101" s="1346"/>
      <c r="CV101" s="1392"/>
      <c r="CW101" s="1346"/>
      <c r="CX101" s="1346"/>
      <c r="CY101" s="1346"/>
      <c r="CZ101" s="1504">
        <v>1</v>
      </c>
      <c r="DA101" s="1346"/>
      <c r="DB101" s="1346"/>
      <c r="DC101" s="1346"/>
      <c r="DD101" s="1346"/>
      <c r="DE101" s="1346"/>
      <c r="DF101" s="1393"/>
      <c r="DG101" s="1391"/>
      <c r="DH101" s="1346"/>
      <c r="DI101" s="1346"/>
      <c r="DJ101" s="1346"/>
      <c r="DK101" s="1346"/>
      <c r="DL101" s="1346"/>
      <c r="DM101" s="1346"/>
      <c r="DN101" s="1346"/>
      <c r="DO101" s="1346">
        <v>1</v>
      </c>
      <c r="DP101" s="1346"/>
      <c r="DQ101" s="1392"/>
      <c r="DR101" s="1392"/>
      <c r="DS101" s="1392"/>
      <c r="DT101" s="1392"/>
      <c r="DU101" s="1392"/>
      <c r="DV101" s="1392"/>
      <c r="DW101" s="1392"/>
      <c r="DX101" s="1392"/>
      <c r="DY101" s="1392"/>
      <c r="DZ101" s="1393">
        <v>1</v>
      </c>
      <c r="EA101" s="1391"/>
      <c r="EB101" s="1346">
        <v>1</v>
      </c>
      <c r="EC101" s="1346"/>
      <c r="ED101" s="1346"/>
      <c r="EE101" s="1346"/>
      <c r="EF101" s="1346"/>
      <c r="EG101" s="1346"/>
      <c r="EH101" s="1346"/>
      <c r="EI101" s="1346"/>
      <c r="EJ101" s="1346"/>
      <c r="EK101" s="1346"/>
      <c r="EL101" s="1346"/>
      <c r="EM101" s="1346"/>
      <c r="EN101" s="1391"/>
      <c r="EO101" s="1389"/>
      <c r="EP101" s="1346"/>
      <c r="EQ101" s="1346"/>
      <c r="ER101" s="1346"/>
      <c r="ES101" s="1504"/>
      <c r="ET101" s="1346"/>
      <c r="EU101" s="1346"/>
      <c r="EV101" s="1346"/>
      <c r="EW101" s="1504"/>
      <c r="EX101" s="1392"/>
      <c r="EY101" s="1346"/>
      <c r="EZ101" s="1346"/>
      <c r="FA101" s="1346"/>
      <c r="FB101" s="1346"/>
      <c r="FC101" s="1346"/>
      <c r="FD101" s="1346"/>
      <c r="FE101" s="1393"/>
      <c r="FF101" s="1679"/>
      <c r="FG101" s="1391"/>
      <c r="FH101" s="1346"/>
      <c r="FI101" s="1346"/>
      <c r="FJ101" s="1346"/>
      <c r="FK101" s="1346"/>
      <c r="FL101" s="1346"/>
      <c r="FM101" s="1346"/>
      <c r="FN101" s="218">
        <f t="shared" si="29"/>
        <v>2</v>
      </c>
      <c r="FO101" s="396">
        <f t="shared" si="30"/>
        <v>1</v>
      </c>
      <c r="FP101" s="396">
        <f t="shared" si="31"/>
        <v>1</v>
      </c>
      <c r="FQ101" s="396">
        <f t="shared" si="32"/>
        <v>2</v>
      </c>
      <c r="FR101" s="396"/>
      <c r="FS101" s="396">
        <f t="shared" si="33"/>
        <v>0</v>
      </c>
      <c r="FT101" s="1291">
        <f t="shared" si="34"/>
        <v>4</v>
      </c>
      <c r="FU101" s="1347" t="str">
        <f t="shared" si="35"/>
        <v/>
      </c>
      <c r="FV101" s="1347">
        <f t="shared" si="36"/>
        <v>1</v>
      </c>
      <c r="FW101" s="1347" t="str">
        <f t="shared" si="37"/>
        <v/>
      </c>
      <c r="FX101" s="1347" t="str">
        <f t="shared" si="38"/>
        <v/>
      </c>
      <c r="FY101" s="1347" t="str">
        <f t="shared" si="39"/>
        <v/>
      </c>
      <c r="FZ101" s="1347" t="str">
        <f t="shared" si="40"/>
        <v/>
      </c>
      <c r="GA101" s="1347" t="str">
        <f t="shared" si="41"/>
        <v/>
      </c>
      <c r="GB101" s="1347" t="str">
        <f t="shared" si="42"/>
        <v/>
      </c>
      <c r="GC101" s="1347" t="str">
        <f t="shared" si="43"/>
        <v/>
      </c>
      <c r="GD101" s="1347" t="str">
        <f t="shared" si="44"/>
        <v/>
      </c>
      <c r="GE101" s="1347" t="str">
        <f t="shared" si="45"/>
        <v/>
      </c>
    </row>
    <row r="102" spans="1:187" ht="16.5" thickBot="1" x14ac:dyDescent="0.3">
      <c r="A102" s="1645">
        <v>91</v>
      </c>
      <c r="B102" s="10" t="s">
        <v>2176</v>
      </c>
      <c r="C102" s="1152" t="s">
        <v>1780</v>
      </c>
      <c r="D102" s="1400"/>
      <c r="E102" s="1391">
        <v>1</v>
      </c>
      <c r="F102" s="1346"/>
      <c r="G102" s="1346"/>
      <c r="H102" s="1346">
        <v>1</v>
      </c>
      <c r="I102" s="1346"/>
      <c r="J102" s="1346"/>
      <c r="K102" s="1346"/>
      <c r="L102" s="1346"/>
      <c r="M102" s="1346"/>
      <c r="N102" s="1346"/>
      <c r="O102" s="1346"/>
      <c r="P102" s="1346"/>
      <c r="Q102" s="1346"/>
      <c r="R102" s="1346"/>
      <c r="S102" s="1346"/>
      <c r="T102" s="1346"/>
      <c r="U102" s="1346"/>
      <c r="V102" s="1346"/>
      <c r="W102" s="1346"/>
      <c r="X102" s="1393"/>
      <c r="Y102" s="1346"/>
      <c r="Z102" s="1399"/>
      <c r="AA102" s="1399"/>
      <c r="AB102" s="1346"/>
      <c r="AC102" s="1399"/>
      <c r="AD102" s="1400"/>
      <c r="AE102" s="1346"/>
      <c r="AF102" s="1346"/>
      <c r="AG102" s="1346"/>
      <c r="AH102" s="1346"/>
      <c r="AI102" s="1346"/>
      <c r="AJ102" s="1392"/>
      <c r="AK102" s="1392"/>
      <c r="AL102" s="1392"/>
      <c r="AM102" s="1393"/>
      <c r="AN102" s="1391"/>
      <c r="AO102" s="1346">
        <v>1</v>
      </c>
      <c r="AP102" s="1346"/>
      <c r="AQ102" s="1346"/>
      <c r="AR102" s="1346"/>
      <c r="AS102" s="1346"/>
      <c r="AT102" s="1346"/>
      <c r="AU102" s="1392">
        <v>1</v>
      </c>
      <c r="AV102" s="1392"/>
      <c r="AW102" s="1504"/>
      <c r="AX102" s="1392"/>
      <c r="AY102" s="1392"/>
      <c r="AZ102" s="1393"/>
      <c r="BA102" s="1394"/>
      <c r="BB102" s="1389"/>
      <c r="BC102" s="1346"/>
      <c r="BD102" s="1346"/>
      <c r="BE102" s="1346"/>
      <c r="BF102" s="1346"/>
      <c r="BG102" s="1504"/>
      <c r="BH102" s="1346"/>
      <c r="BI102" s="1393"/>
      <c r="BJ102" s="1346"/>
      <c r="BK102" s="1346"/>
      <c r="BL102" s="1346"/>
      <c r="BM102" s="1346"/>
      <c r="BN102" s="1346"/>
      <c r="BO102" s="1346"/>
      <c r="BP102" s="1346">
        <v>1</v>
      </c>
      <c r="BQ102" s="1346">
        <v>1</v>
      </c>
      <c r="BR102" s="1346">
        <v>1</v>
      </c>
      <c r="BS102" s="1346">
        <v>1</v>
      </c>
      <c r="BT102" s="1346">
        <v>1</v>
      </c>
      <c r="BU102" s="1346"/>
      <c r="BV102" s="1504"/>
      <c r="BW102" s="1389"/>
      <c r="BX102" s="1346"/>
      <c r="BY102" s="1346"/>
      <c r="BZ102" s="1346"/>
      <c r="CA102" s="1346"/>
      <c r="CB102" s="1346"/>
      <c r="CC102" s="1346"/>
      <c r="CD102" s="1346"/>
      <c r="CE102" s="1346"/>
      <c r="CF102" s="1346"/>
      <c r="CG102" s="1391"/>
      <c r="CH102" s="1346"/>
      <c r="CI102" s="1346"/>
      <c r="CJ102" s="1346"/>
      <c r="CK102" s="1346"/>
      <c r="CL102" s="1346">
        <v>1</v>
      </c>
      <c r="CM102" s="1346"/>
      <c r="CN102" s="1346"/>
      <c r="CO102" s="1346"/>
      <c r="CP102" s="1346"/>
      <c r="CQ102" s="1346"/>
      <c r="CR102" s="1346"/>
      <c r="CS102" s="1391"/>
      <c r="CT102" s="1346"/>
      <c r="CU102" s="1346"/>
      <c r="CV102" s="1392"/>
      <c r="CW102" s="1346"/>
      <c r="CX102" s="1346"/>
      <c r="CY102" s="1346"/>
      <c r="CZ102" s="1504"/>
      <c r="DA102" s="1346"/>
      <c r="DB102" s="1346"/>
      <c r="DC102" s="1346"/>
      <c r="DD102" s="1346"/>
      <c r="DE102" s="1346"/>
      <c r="DF102" s="1393"/>
      <c r="DG102" s="1391"/>
      <c r="DH102" s="1346"/>
      <c r="DI102" s="1346"/>
      <c r="DJ102" s="1346"/>
      <c r="DK102" s="1346"/>
      <c r="DL102" s="1346"/>
      <c r="DM102" s="1346"/>
      <c r="DN102" s="1346">
        <v>1</v>
      </c>
      <c r="DO102" s="1346"/>
      <c r="DP102" s="1346"/>
      <c r="DQ102" s="1392"/>
      <c r="DR102" s="1392"/>
      <c r="DS102" s="1392"/>
      <c r="DT102" s="1392"/>
      <c r="DU102" s="1392"/>
      <c r="DV102" s="1392"/>
      <c r="DW102" s="1392"/>
      <c r="DX102" s="1392"/>
      <c r="DY102" s="1392"/>
      <c r="DZ102" s="1393"/>
      <c r="EA102" s="1391"/>
      <c r="EB102" s="1346"/>
      <c r="EC102" s="1346"/>
      <c r="ED102" s="1346"/>
      <c r="EE102" s="1346"/>
      <c r="EF102" s="1346"/>
      <c r="EG102" s="1346"/>
      <c r="EH102" s="1346"/>
      <c r="EI102" s="1346"/>
      <c r="EJ102" s="1346"/>
      <c r="EK102" s="1346"/>
      <c r="EL102" s="1346"/>
      <c r="EM102" s="1346"/>
      <c r="EN102" s="1391"/>
      <c r="EO102" s="1389"/>
      <c r="EP102" s="1346"/>
      <c r="EQ102" s="1346"/>
      <c r="ER102" s="1346"/>
      <c r="ES102" s="1504"/>
      <c r="ET102" s="1346"/>
      <c r="EU102" s="1346"/>
      <c r="EV102" s="1346"/>
      <c r="EW102" s="1504"/>
      <c r="EX102" s="1392"/>
      <c r="EY102" s="1346"/>
      <c r="EZ102" s="1346"/>
      <c r="FA102" s="1346"/>
      <c r="FB102" s="1346"/>
      <c r="FC102" s="1346"/>
      <c r="FD102" s="1346"/>
      <c r="FE102" s="1393"/>
      <c r="FF102" s="1679"/>
      <c r="FG102" s="1391"/>
      <c r="FH102" s="1346"/>
      <c r="FI102" s="1346"/>
      <c r="FJ102" s="1346"/>
      <c r="FK102" s="1346"/>
      <c r="FL102" s="1346"/>
      <c r="FM102" s="1346"/>
      <c r="FN102" s="218">
        <f t="shared" si="29"/>
        <v>0</v>
      </c>
      <c r="FO102" s="396">
        <f t="shared" si="30"/>
        <v>5</v>
      </c>
      <c r="FP102" s="396">
        <f t="shared" si="31"/>
        <v>1</v>
      </c>
      <c r="FQ102" s="396">
        <f t="shared" si="32"/>
        <v>0</v>
      </c>
      <c r="FR102" s="396"/>
      <c r="FS102" s="396">
        <f t="shared" si="33"/>
        <v>5</v>
      </c>
      <c r="FT102" s="1291">
        <f t="shared" si="34"/>
        <v>11</v>
      </c>
      <c r="FU102" s="1347" t="str">
        <f t="shared" si="35"/>
        <v/>
      </c>
      <c r="FV102" s="1347" t="str">
        <f t="shared" si="36"/>
        <v/>
      </c>
      <c r="FW102" s="1347" t="str">
        <f t="shared" si="37"/>
        <v/>
      </c>
      <c r="FX102" s="1347">
        <f t="shared" si="38"/>
        <v>1</v>
      </c>
      <c r="FY102" s="1347" t="str">
        <f t="shared" si="39"/>
        <v/>
      </c>
      <c r="FZ102" s="1347" t="str">
        <f t="shared" si="40"/>
        <v/>
      </c>
      <c r="GA102" s="1347" t="str">
        <f t="shared" si="41"/>
        <v/>
      </c>
      <c r="GB102" s="1347" t="str">
        <f t="shared" si="42"/>
        <v/>
      </c>
      <c r="GC102" s="1347" t="str">
        <f t="shared" si="43"/>
        <v/>
      </c>
      <c r="GD102" s="1347" t="str">
        <f t="shared" si="44"/>
        <v/>
      </c>
      <c r="GE102" s="1347" t="str">
        <f t="shared" si="45"/>
        <v/>
      </c>
    </row>
    <row r="103" spans="1:187" ht="16.5" thickBot="1" x14ac:dyDescent="0.3">
      <c r="A103" s="1645">
        <v>92</v>
      </c>
      <c r="B103" s="10" t="s">
        <v>2177</v>
      </c>
      <c r="C103" s="1152" t="s">
        <v>802</v>
      </c>
      <c r="D103" s="1400"/>
      <c r="E103" s="1391"/>
      <c r="F103" s="1346"/>
      <c r="G103" s="1346">
        <v>1</v>
      </c>
      <c r="H103" s="1346"/>
      <c r="I103" s="1346"/>
      <c r="J103" s="1346"/>
      <c r="K103" s="1346"/>
      <c r="L103" s="1346"/>
      <c r="M103" s="1346">
        <v>1</v>
      </c>
      <c r="N103" s="1346">
        <v>1</v>
      </c>
      <c r="O103" s="1346">
        <v>1</v>
      </c>
      <c r="P103" s="1346">
        <v>1</v>
      </c>
      <c r="Q103" s="1346">
        <v>1</v>
      </c>
      <c r="R103" s="1346">
        <v>1</v>
      </c>
      <c r="S103" s="1346">
        <v>1</v>
      </c>
      <c r="T103" s="1346">
        <v>1</v>
      </c>
      <c r="U103" s="1346"/>
      <c r="V103" s="1346"/>
      <c r="W103" s="1346"/>
      <c r="X103" s="1393"/>
      <c r="Y103" s="1346"/>
      <c r="Z103" s="1346"/>
      <c r="AA103" s="1346"/>
      <c r="AB103" s="1346"/>
      <c r="AC103" s="1346"/>
      <c r="AD103" s="1400">
        <v>1</v>
      </c>
      <c r="AE103" s="1346">
        <v>1</v>
      </c>
      <c r="AF103" s="1346"/>
      <c r="AG103" s="1346"/>
      <c r="AH103" s="1346">
        <v>1</v>
      </c>
      <c r="AI103" s="1346"/>
      <c r="AJ103" s="1392"/>
      <c r="AK103" s="1392"/>
      <c r="AL103" s="1392"/>
      <c r="AM103" s="1393"/>
      <c r="AN103" s="1391"/>
      <c r="AO103" s="1346"/>
      <c r="AP103" s="1346"/>
      <c r="AQ103" s="1346">
        <v>1</v>
      </c>
      <c r="AR103" s="1346"/>
      <c r="AS103" s="1346"/>
      <c r="AT103" s="1346"/>
      <c r="AU103" s="1392"/>
      <c r="AV103" s="1392"/>
      <c r="AW103" s="1504"/>
      <c r="AX103" s="1392"/>
      <c r="AY103" s="1392"/>
      <c r="AZ103" s="1393"/>
      <c r="BA103" s="1394">
        <v>1</v>
      </c>
      <c r="BB103" s="1389"/>
      <c r="BC103" s="1346"/>
      <c r="BD103" s="1346"/>
      <c r="BE103" s="1346"/>
      <c r="BF103" s="1346"/>
      <c r="BG103" s="1504">
        <v>1</v>
      </c>
      <c r="BH103" s="1346"/>
      <c r="BI103" s="1393"/>
      <c r="BJ103" s="1346"/>
      <c r="BK103" s="1346"/>
      <c r="BL103" s="1346"/>
      <c r="BM103" s="1346">
        <v>1</v>
      </c>
      <c r="BN103" s="1346"/>
      <c r="BO103" s="1346"/>
      <c r="BP103" s="1346"/>
      <c r="BQ103" s="1346"/>
      <c r="BR103" s="1346"/>
      <c r="BS103" s="1346"/>
      <c r="BT103" s="1346"/>
      <c r="BU103" s="1346">
        <v>1</v>
      </c>
      <c r="BV103" s="1504">
        <v>1</v>
      </c>
      <c r="BW103" s="1389"/>
      <c r="BX103" s="1346"/>
      <c r="BY103" s="1346"/>
      <c r="BZ103" s="1346"/>
      <c r="CA103" s="1346"/>
      <c r="CB103" s="1346"/>
      <c r="CC103" s="1346"/>
      <c r="CD103" s="1346"/>
      <c r="CE103" s="1346"/>
      <c r="CF103" s="1346"/>
      <c r="CG103" s="1391"/>
      <c r="CH103" s="1346"/>
      <c r="CI103" s="1346"/>
      <c r="CJ103" s="1346"/>
      <c r="CK103" s="1346"/>
      <c r="CL103" s="1346"/>
      <c r="CM103" s="1346"/>
      <c r="CN103" s="1346"/>
      <c r="CO103" s="1346"/>
      <c r="CP103" s="1346"/>
      <c r="CQ103" s="1346"/>
      <c r="CR103" s="1346"/>
      <c r="CS103" s="1391"/>
      <c r="CT103" s="1346"/>
      <c r="CU103" s="1346"/>
      <c r="CV103" s="1392">
        <v>1</v>
      </c>
      <c r="CW103" s="1346"/>
      <c r="CX103" s="1346"/>
      <c r="CY103" s="1346"/>
      <c r="CZ103" s="1504">
        <v>1</v>
      </c>
      <c r="DA103" s="1346"/>
      <c r="DB103" s="1346"/>
      <c r="DC103" s="1346">
        <v>1</v>
      </c>
      <c r="DD103" s="1346"/>
      <c r="DE103" s="1346"/>
      <c r="DF103" s="1393">
        <v>1</v>
      </c>
      <c r="DG103" s="1391"/>
      <c r="DH103" s="1346"/>
      <c r="DI103" s="1346">
        <v>1</v>
      </c>
      <c r="DJ103" s="1346">
        <v>1</v>
      </c>
      <c r="DK103" s="1346">
        <v>1</v>
      </c>
      <c r="DL103" s="1346">
        <v>1</v>
      </c>
      <c r="DM103" s="1346"/>
      <c r="DN103" s="1346"/>
      <c r="DO103" s="1346"/>
      <c r="DP103" s="1346"/>
      <c r="DQ103" s="1392"/>
      <c r="DR103" s="1392"/>
      <c r="DS103" s="1392"/>
      <c r="DT103" s="1392"/>
      <c r="DU103" s="1392"/>
      <c r="DV103" s="1392"/>
      <c r="DW103" s="1392"/>
      <c r="DX103" s="1392"/>
      <c r="DY103" s="1392"/>
      <c r="DZ103" s="1393"/>
      <c r="EA103" s="1391"/>
      <c r="EB103" s="1346"/>
      <c r="EC103" s="1346"/>
      <c r="ED103" s="1346"/>
      <c r="EE103" s="1346"/>
      <c r="EF103" s="1346"/>
      <c r="EG103" s="1346"/>
      <c r="EH103" s="1346">
        <v>1</v>
      </c>
      <c r="EI103" s="1346"/>
      <c r="EJ103" s="1346"/>
      <c r="EK103" s="1346"/>
      <c r="EL103" s="1346"/>
      <c r="EM103" s="1346"/>
      <c r="EN103" s="1391"/>
      <c r="EO103" s="1389"/>
      <c r="EP103" s="1346"/>
      <c r="EQ103" s="1346">
        <v>1</v>
      </c>
      <c r="ER103" s="1346"/>
      <c r="ES103" s="1504">
        <v>1</v>
      </c>
      <c r="ET103" s="1346"/>
      <c r="EU103" s="1346"/>
      <c r="EV103" s="1346"/>
      <c r="EW103" s="1504"/>
      <c r="EX103" s="1392">
        <v>1</v>
      </c>
      <c r="EY103" s="1346"/>
      <c r="EZ103" s="1346"/>
      <c r="FA103" s="1346"/>
      <c r="FB103" s="1346"/>
      <c r="FC103" s="1346"/>
      <c r="FD103" s="1346"/>
      <c r="FE103" s="1393"/>
      <c r="FF103" s="1679"/>
      <c r="FG103" s="1391"/>
      <c r="FH103" s="1346"/>
      <c r="FI103" s="1346"/>
      <c r="FJ103" s="1346"/>
      <c r="FK103" s="1346"/>
      <c r="FL103" s="1346"/>
      <c r="FM103" s="1346"/>
      <c r="FN103" s="218">
        <f t="shared" si="29"/>
        <v>13</v>
      </c>
      <c r="FO103" s="396">
        <f t="shared" si="30"/>
        <v>0</v>
      </c>
      <c r="FP103" s="396">
        <f t="shared" si="31"/>
        <v>0</v>
      </c>
      <c r="FQ103" s="396">
        <f t="shared" si="32"/>
        <v>5</v>
      </c>
      <c r="FR103" s="396"/>
      <c r="FS103" s="396">
        <f t="shared" si="33"/>
        <v>12</v>
      </c>
      <c r="FT103" s="1291">
        <f t="shared" si="34"/>
        <v>25</v>
      </c>
      <c r="FU103" s="1347" t="str">
        <f t="shared" si="35"/>
        <v/>
      </c>
      <c r="FV103" s="1347" t="str">
        <f t="shared" si="36"/>
        <v/>
      </c>
      <c r="FW103" s="1347" t="str">
        <f t="shared" si="37"/>
        <v/>
      </c>
      <c r="FX103" s="1347" t="str">
        <f t="shared" si="38"/>
        <v/>
      </c>
      <c r="FY103" s="1347">
        <f t="shared" si="39"/>
        <v>1</v>
      </c>
      <c r="FZ103" s="1347" t="str">
        <f t="shared" si="40"/>
        <v/>
      </c>
      <c r="GA103" s="1347" t="str">
        <f t="shared" si="41"/>
        <v/>
      </c>
      <c r="GB103" s="1347" t="str">
        <f t="shared" si="42"/>
        <v/>
      </c>
      <c r="GC103" s="1347" t="str">
        <f t="shared" si="43"/>
        <v/>
      </c>
      <c r="GD103" s="1347" t="str">
        <f t="shared" si="44"/>
        <v/>
      </c>
      <c r="GE103" s="1347" t="str">
        <f t="shared" si="45"/>
        <v/>
      </c>
    </row>
    <row r="104" spans="1:187" ht="16.5" thickBot="1" x14ac:dyDescent="0.3">
      <c r="A104" s="1645">
        <v>93</v>
      </c>
      <c r="B104" s="10" t="s">
        <v>2178</v>
      </c>
      <c r="C104" s="1152" t="s">
        <v>1778</v>
      </c>
      <c r="D104" s="1400"/>
      <c r="E104" s="1391"/>
      <c r="F104" s="1346"/>
      <c r="G104" s="1346">
        <v>1</v>
      </c>
      <c r="H104" s="1346"/>
      <c r="I104" s="1346"/>
      <c r="J104" s="1346"/>
      <c r="K104" s="1346"/>
      <c r="L104" s="1346"/>
      <c r="M104" s="1346"/>
      <c r="N104" s="1346"/>
      <c r="O104" s="1346"/>
      <c r="P104" s="1346"/>
      <c r="Q104" s="1346"/>
      <c r="R104" s="1346"/>
      <c r="S104" s="1346"/>
      <c r="T104" s="1346"/>
      <c r="U104" s="1346"/>
      <c r="V104" s="1346"/>
      <c r="W104" s="1346"/>
      <c r="X104" s="1393"/>
      <c r="Y104" s="1346"/>
      <c r="Z104" s="1346">
        <v>1</v>
      </c>
      <c r="AA104" s="1346"/>
      <c r="AB104" s="1346"/>
      <c r="AC104" s="1346"/>
      <c r="AD104" s="1400">
        <v>1</v>
      </c>
      <c r="AE104" s="1346"/>
      <c r="AF104" s="1346"/>
      <c r="AG104" s="1346"/>
      <c r="AH104" s="1346"/>
      <c r="AI104" s="1346"/>
      <c r="AJ104" s="1392"/>
      <c r="AK104" s="1392"/>
      <c r="AL104" s="1392"/>
      <c r="AM104" s="1393"/>
      <c r="AN104" s="1391"/>
      <c r="AO104" s="1346"/>
      <c r="AP104" s="1346"/>
      <c r="AQ104" s="1346"/>
      <c r="AR104" s="1346"/>
      <c r="AS104" s="1346"/>
      <c r="AT104" s="1346"/>
      <c r="AU104" s="1392"/>
      <c r="AV104" s="1392"/>
      <c r="AW104" s="1504"/>
      <c r="AX104" s="1392"/>
      <c r="AY104" s="1392"/>
      <c r="AZ104" s="1393"/>
      <c r="BA104" s="1394"/>
      <c r="BB104" s="1389"/>
      <c r="BC104" s="1346"/>
      <c r="BD104" s="1346"/>
      <c r="BE104" s="1346"/>
      <c r="BF104" s="1346"/>
      <c r="BG104" s="1504"/>
      <c r="BH104" s="1346"/>
      <c r="BI104" s="1393"/>
      <c r="BJ104" s="1346"/>
      <c r="BK104" s="1346">
        <v>1</v>
      </c>
      <c r="BL104" s="1346"/>
      <c r="BM104" s="1346"/>
      <c r="BN104" s="1346"/>
      <c r="BO104" s="1346"/>
      <c r="BP104" s="1346"/>
      <c r="BQ104" s="1346"/>
      <c r="BR104" s="1346"/>
      <c r="BS104" s="1346"/>
      <c r="BT104" s="1346"/>
      <c r="BU104" s="1346"/>
      <c r="BV104" s="1504"/>
      <c r="BW104" s="1389"/>
      <c r="BX104" s="1346"/>
      <c r="BY104" s="1346"/>
      <c r="BZ104" s="1346"/>
      <c r="CA104" s="1346"/>
      <c r="CB104" s="1346"/>
      <c r="CC104" s="1346"/>
      <c r="CD104" s="1346"/>
      <c r="CE104" s="1346"/>
      <c r="CF104" s="1346"/>
      <c r="CG104" s="1391"/>
      <c r="CH104" s="1346"/>
      <c r="CI104" s="1346"/>
      <c r="CJ104" s="1346"/>
      <c r="CK104" s="1346"/>
      <c r="CL104" s="1346">
        <v>1</v>
      </c>
      <c r="CM104" s="1346"/>
      <c r="CN104" s="1346"/>
      <c r="CO104" s="1346"/>
      <c r="CP104" s="1346"/>
      <c r="CQ104" s="1346"/>
      <c r="CR104" s="1346"/>
      <c r="CS104" s="1391"/>
      <c r="CT104" s="1346"/>
      <c r="CU104" s="1346"/>
      <c r="CV104" s="1392"/>
      <c r="CW104" s="1346"/>
      <c r="CX104" s="1346"/>
      <c r="CY104" s="1346"/>
      <c r="CZ104" s="1504"/>
      <c r="DA104" s="1346"/>
      <c r="DB104" s="1346"/>
      <c r="DC104" s="1346"/>
      <c r="DD104" s="1346"/>
      <c r="DE104" s="1346"/>
      <c r="DF104" s="1393"/>
      <c r="DG104" s="1391"/>
      <c r="DH104" s="1346"/>
      <c r="DI104" s="1346"/>
      <c r="DJ104" s="1346"/>
      <c r="DK104" s="1346"/>
      <c r="DL104" s="1346"/>
      <c r="DM104" s="1346"/>
      <c r="DN104" s="1346"/>
      <c r="DO104" s="1346"/>
      <c r="DP104" s="1346"/>
      <c r="DQ104" s="1392"/>
      <c r="DR104" s="1392"/>
      <c r="DS104" s="1392"/>
      <c r="DT104" s="1392"/>
      <c r="DU104" s="1392"/>
      <c r="DV104" s="1392"/>
      <c r="DW104" s="1392"/>
      <c r="DX104" s="1392"/>
      <c r="DY104" s="1392"/>
      <c r="DZ104" s="1393"/>
      <c r="EA104" s="1391"/>
      <c r="EB104" s="1346"/>
      <c r="EC104" s="1346"/>
      <c r="ED104" s="1346"/>
      <c r="EE104" s="1346"/>
      <c r="EF104" s="1346"/>
      <c r="EG104" s="1346"/>
      <c r="EH104" s="1346"/>
      <c r="EI104" s="1346"/>
      <c r="EJ104" s="1346"/>
      <c r="EK104" s="1346"/>
      <c r="EL104" s="1346"/>
      <c r="EM104" s="1346"/>
      <c r="EN104" s="1391"/>
      <c r="EO104" s="1389"/>
      <c r="EP104" s="1346"/>
      <c r="EQ104" s="1346"/>
      <c r="ER104" s="1346"/>
      <c r="ES104" s="1504"/>
      <c r="ET104" s="1346"/>
      <c r="EU104" s="1346"/>
      <c r="EV104" s="1346"/>
      <c r="EW104" s="1504"/>
      <c r="EX104" s="1392"/>
      <c r="EY104" s="1346"/>
      <c r="EZ104" s="1346"/>
      <c r="FA104" s="1346"/>
      <c r="FB104" s="1346"/>
      <c r="FC104" s="1346"/>
      <c r="FD104" s="1346"/>
      <c r="FE104" s="1393"/>
      <c r="FF104" s="1679"/>
      <c r="FG104" s="1391"/>
      <c r="FH104" s="1346"/>
      <c r="FI104" s="1346"/>
      <c r="FJ104" s="1346"/>
      <c r="FK104" s="1346"/>
      <c r="FL104" s="1346"/>
      <c r="FM104" s="1346"/>
      <c r="FN104" s="218">
        <f t="shared" si="29"/>
        <v>1</v>
      </c>
      <c r="FO104" s="396">
        <f t="shared" si="30"/>
        <v>1</v>
      </c>
      <c r="FP104" s="396">
        <f t="shared" si="31"/>
        <v>2</v>
      </c>
      <c r="FQ104" s="396">
        <f t="shared" si="32"/>
        <v>1</v>
      </c>
      <c r="FR104" s="396"/>
      <c r="FS104" s="396">
        <f t="shared" si="33"/>
        <v>0</v>
      </c>
      <c r="FT104" s="1291">
        <f t="shared" si="34"/>
        <v>4</v>
      </c>
      <c r="FU104" s="1347" t="str">
        <f t="shared" si="35"/>
        <v/>
      </c>
      <c r="FV104" s="1347">
        <f t="shared" si="36"/>
        <v>1</v>
      </c>
      <c r="FW104" s="1347" t="str">
        <f t="shared" si="37"/>
        <v/>
      </c>
      <c r="FX104" s="1347" t="str">
        <f t="shared" si="38"/>
        <v/>
      </c>
      <c r="FY104" s="1347" t="str">
        <f t="shared" si="39"/>
        <v/>
      </c>
      <c r="FZ104" s="1347" t="str">
        <f t="shared" si="40"/>
        <v/>
      </c>
      <c r="GA104" s="1347" t="str">
        <f t="shared" si="41"/>
        <v/>
      </c>
      <c r="GB104" s="1347" t="str">
        <f t="shared" si="42"/>
        <v/>
      </c>
      <c r="GC104" s="1347" t="str">
        <f t="shared" si="43"/>
        <v/>
      </c>
      <c r="GD104" s="1347" t="str">
        <f t="shared" si="44"/>
        <v/>
      </c>
      <c r="GE104" s="1347" t="str">
        <f t="shared" si="45"/>
        <v/>
      </c>
    </row>
    <row r="105" spans="1:187" ht="16.5" thickBot="1" x14ac:dyDescent="0.3">
      <c r="A105" s="1645">
        <v>94</v>
      </c>
      <c r="B105" s="10" t="s">
        <v>2179</v>
      </c>
      <c r="C105" s="1152" t="s">
        <v>1770</v>
      </c>
      <c r="D105" s="1400"/>
      <c r="E105" s="1391"/>
      <c r="F105" s="1346"/>
      <c r="G105" s="1346">
        <v>1</v>
      </c>
      <c r="H105" s="1346"/>
      <c r="I105" s="1346"/>
      <c r="J105" s="1346">
        <v>1</v>
      </c>
      <c r="K105" s="1346"/>
      <c r="L105" s="1346"/>
      <c r="M105" s="1346"/>
      <c r="N105" s="1346"/>
      <c r="O105" s="1346"/>
      <c r="P105" s="1346"/>
      <c r="Q105" s="1346"/>
      <c r="R105" s="1346"/>
      <c r="S105" s="1346"/>
      <c r="T105" s="1346"/>
      <c r="U105" s="1346">
        <v>1</v>
      </c>
      <c r="V105" s="1346"/>
      <c r="W105" s="1346"/>
      <c r="X105" s="1393">
        <v>1</v>
      </c>
      <c r="Y105" s="1346"/>
      <c r="Z105" s="1346"/>
      <c r="AA105" s="1346">
        <v>1</v>
      </c>
      <c r="AB105" s="1346"/>
      <c r="AC105" s="1346"/>
      <c r="AD105" s="1400">
        <v>1</v>
      </c>
      <c r="AE105" s="1346">
        <v>1</v>
      </c>
      <c r="AF105" s="1346"/>
      <c r="AG105" s="1346"/>
      <c r="AH105" s="1346">
        <v>1</v>
      </c>
      <c r="AI105" s="1346"/>
      <c r="AJ105" s="1392"/>
      <c r="AK105" s="1392">
        <v>1</v>
      </c>
      <c r="AL105" s="1392"/>
      <c r="AM105" s="1393">
        <v>1</v>
      </c>
      <c r="AN105" s="1391">
        <v>1</v>
      </c>
      <c r="AO105" s="1346"/>
      <c r="AP105" s="1346"/>
      <c r="AQ105" s="1346">
        <v>1</v>
      </c>
      <c r="AR105" s="1346"/>
      <c r="AS105" s="1346"/>
      <c r="AT105" s="1346">
        <v>1</v>
      </c>
      <c r="AU105" s="1392"/>
      <c r="AV105" s="1392"/>
      <c r="AW105" s="1504"/>
      <c r="AX105" s="1392"/>
      <c r="AY105" s="1392"/>
      <c r="AZ105" s="1393"/>
      <c r="BA105" s="1394">
        <v>1</v>
      </c>
      <c r="BB105" s="1389"/>
      <c r="BC105" s="1346"/>
      <c r="BD105" s="1346">
        <v>1</v>
      </c>
      <c r="BE105" s="1346"/>
      <c r="BF105" s="1346"/>
      <c r="BG105" s="1504">
        <v>1</v>
      </c>
      <c r="BH105" s="1346"/>
      <c r="BI105" s="1393"/>
      <c r="BJ105" s="1346">
        <v>1</v>
      </c>
      <c r="BK105" s="1346"/>
      <c r="BL105" s="1346"/>
      <c r="BM105" s="1346">
        <v>1</v>
      </c>
      <c r="BN105" s="1346"/>
      <c r="BO105" s="1346"/>
      <c r="BP105" s="1346"/>
      <c r="BQ105" s="1346"/>
      <c r="BR105" s="1346"/>
      <c r="BS105" s="1346"/>
      <c r="BT105" s="1346"/>
      <c r="BU105" s="1346">
        <v>1</v>
      </c>
      <c r="BV105" s="1504">
        <v>1</v>
      </c>
      <c r="BW105" s="1389"/>
      <c r="BX105" s="1346"/>
      <c r="BY105" s="1346"/>
      <c r="BZ105" s="1346"/>
      <c r="CA105" s="1346"/>
      <c r="CB105" s="1346"/>
      <c r="CC105" s="1346"/>
      <c r="CD105" s="1346"/>
      <c r="CE105" s="1346"/>
      <c r="CF105" s="1346"/>
      <c r="CG105" s="1391">
        <v>1</v>
      </c>
      <c r="CH105" s="1346"/>
      <c r="CI105" s="1346"/>
      <c r="CJ105" s="1346">
        <v>1</v>
      </c>
      <c r="CK105" s="1346"/>
      <c r="CL105" s="1346"/>
      <c r="CM105" s="1346">
        <v>1</v>
      </c>
      <c r="CN105" s="1346"/>
      <c r="CO105" s="1346"/>
      <c r="CP105" s="1346">
        <v>1</v>
      </c>
      <c r="CQ105" s="1346"/>
      <c r="CR105" s="1346"/>
      <c r="CS105" s="1391">
        <v>1</v>
      </c>
      <c r="CT105" s="1346"/>
      <c r="CU105" s="1346"/>
      <c r="CV105" s="1392">
        <v>1</v>
      </c>
      <c r="CW105" s="1346"/>
      <c r="CX105" s="1346"/>
      <c r="CY105" s="1346">
        <v>1</v>
      </c>
      <c r="CZ105" s="1504">
        <v>1</v>
      </c>
      <c r="DA105" s="1346"/>
      <c r="DB105" s="1346">
        <v>1</v>
      </c>
      <c r="DC105" s="1346">
        <v>1</v>
      </c>
      <c r="DD105" s="1346"/>
      <c r="DE105" s="1346"/>
      <c r="DF105" s="1393">
        <v>1</v>
      </c>
      <c r="DG105" s="1391"/>
      <c r="DH105" s="1346"/>
      <c r="DI105" s="1346"/>
      <c r="DJ105" s="1346"/>
      <c r="DK105" s="1346"/>
      <c r="DL105" s="1346"/>
      <c r="DM105" s="1346">
        <v>1</v>
      </c>
      <c r="DN105" s="1346"/>
      <c r="DO105" s="1346">
        <v>1</v>
      </c>
      <c r="DP105" s="1346">
        <v>1</v>
      </c>
      <c r="DQ105" s="1392"/>
      <c r="DR105" s="1392"/>
      <c r="DS105" s="1392">
        <v>1</v>
      </c>
      <c r="DT105" s="1392"/>
      <c r="DU105" s="1392"/>
      <c r="DV105" s="1392"/>
      <c r="DW105" s="1392"/>
      <c r="DX105" s="1392"/>
      <c r="DY105" s="1392">
        <v>1</v>
      </c>
      <c r="DZ105" s="1393"/>
      <c r="EA105" s="1391"/>
      <c r="EB105" s="1346">
        <v>1</v>
      </c>
      <c r="EC105" s="1346"/>
      <c r="ED105" s="1346"/>
      <c r="EE105" s="1346">
        <v>1</v>
      </c>
      <c r="EF105" s="1346"/>
      <c r="EG105" s="1346"/>
      <c r="EH105" s="1346">
        <v>1</v>
      </c>
      <c r="EI105" s="1346"/>
      <c r="EJ105" s="1346">
        <v>1</v>
      </c>
      <c r="EK105" s="1346">
        <v>1</v>
      </c>
      <c r="EL105" s="1346"/>
      <c r="EM105" s="1346"/>
      <c r="EN105" s="1391"/>
      <c r="EO105" s="1389"/>
      <c r="EP105" s="1346">
        <v>1</v>
      </c>
      <c r="EQ105" s="1346">
        <v>1</v>
      </c>
      <c r="ER105" s="1346"/>
      <c r="ES105" s="1504">
        <v>1</v>
      </c>
      <c r="ET105" s="1346">
        <v>1</v>
      </c>
      <c r="EU105" s="1346"/>
      <c r="EV105" s="1346"/>
      <c r="EW105" s="1504"/>
      <c r="EX105" s="1392"/>
      <c r="EY105" s="1346"/>
      <c r="EZ105" s="1346"/>
      <c r="FA105" s="1346"/>
      <c r="FB105" s="1346"/>
      <c r="FC105" s="1346"/>
      <c r="FD105" s="1346"/>
      <c r="FE105" s="1393"/>
      <c r="FF105" s="1679"/>
      <c r="FG105" s="1391"/>
      <c r="FH105" s="1346"/>
      <c r="FI105" s="1346"/>
      <c r="FJ105" s="1346"/>
      <c r="FK105" s="1346"/>
      <c r="FL105" s="1346"/>
      <c r="FM105" s="1346"/>
      <c r="FN105" s="218">
        <f t="shared" si="29"/>
        <v>35</v>
      </c>
      <c r="FO105" s="396">
        <f t="shared" si="30"/>
        <v>0</v>
      </c>
      <c r="FP105" s="396">
        <f t="shared" si="31"/>
        <v>5</v>
      </c>
      <c r="FQ105" s="396">
        <f t="shared" si="32"/>
        <v>5</v>
      </c>
      <c r="FR105" s="396"/>
      <c r="FS105" s="396">
        <f t="shared" si="33"/>
        <v>0</v>
      </c>
      <c r="FT105" s="1291">
        <f t="shared" si="34"/>
        <v>40</v>
      </c>
      <c r="FU105" s="1347" t="str">
        <f t="shared" si="35"/>
        <v/>
      </c>
      <c r="FV105" s="1347" t="str">
        <f t="shared" si="36"/>
        <v/>
      </c>
      <c r="FW105" s="1347" t="str">
        <f t="shared" si="37"/>
        <v/>
      </c>
      <c r="FX105" s="1347" t="str">
        <f t="shared" si="38"/>
        <v/>
      </c>
      <c r="FY105" s="1347" t="str">
        <f t="shared" si="39"/>
        <v/>
      </c>
      <c r="FZ105" s="1347">
        <f t="shared" si="40"/>
        <v>1</v>
      </c>
      <c r="GA105" s="1347" t="str">
        <f t="shared" si="41"/>
        <v/>
      </c>
      <c r="GB105" s="1347" t="str">
        <f t="shared" si="42"/>
        <v/>
      </c>
      <c r="GC105" s="1347" t="str">
        <f t="shared" si="43"/>
        <v/>
      </c>
      <c r="GD105" s="1347" t="str">
        <f t="shared" si="44"/>
        <v/>
      </c>
      <c r="GE105" s="1347" t="str">
        <f t="shared" si="45"/>
        <v/>
      </c>
    </row>
    <row r="106" spans="1:187" ht="16.5" thickBot="1" x14ac:dyDescent="0.3">
      <c r="A106" s="1645">
        <v>95</v>
      </c>
      <c r="B106" s="10" t="s">
        <v>2180</v>
      </c>
      <c r="C106" s="1152" t="s">
        <v>1997</v>
      </c>
      <c r="D106" s="1400"/>
      <c r="E106" s="1391"/>
      <c r="F106" s="1346"/>
      <c r="G106" s="1346">
        <v>1</v>
      </c>
      <c r="H106" s="1346"/>
      <c r="I106" s="1346"/>
      <c r="J106" s="1346"/>
      <c r="K106" s="1346"/>
      <c r="L106" s="1346"/>
      <c r="M106" s="1346"/>
      <c r="N106" s="1346"/>
      <c r="O106" s="1346"/>
      <c r="P106" s="1346"/>
      <c r="Q106" s="1346"/>
      <c r="R106" s="1346"/>
      <c r="S106" s="1346"/>
      <c r="T106" s="1346"/>
      <c r="U106" s="1346"/>
      <c r="V106" s="1346"/>
      <c r="W106" s="1346"/>
      <c r="X106" s="1393"/>
      <c r="Y106" s="1346"/>
      <c r="Z106" s="1346"/>
      <c r="AA106" s="1399"/>
      <c r="AB106" s="1346"/>
      <c r="AC106" s="1346"/>
      <c r="AD106" s="1400">
        <v>1</v>
      </c>
      <c r="AE106" s="1346">
        <v>1</v>
      </c>
      <c r="AF106" s="1346"/>
      <c r="AG106" s="1346"/>
      <c r="AH106" s="1346">
        <v>1</v>
      </c>
      <c r="AI106" s="1346"/>
      <c r="AJ106" s="1417"/>
      <c r="AK106" s="1417"/>
      <c r="AL106" s="1417"/>
      <c r="AM106" s="1420"/>
      <c r="AN106" s="1391"/>
      <c r="AO106" s="1346"/>
      <c r="AP106" s="1346"/>
      <c r="AQ106" s="1346"/>
      <c r="AR106" s="1346"/>
      <c r="AS106" s="1346"/>
      <c r="AT106" s="1346"/>
      <c r="AU106" s="1392"/>
      <c r="AV106" s="1392"/>
      <c r="AW106" s="1504">
        <v>1</v>
      </c>
      <c r="AX106" s="1392"/>
      <c r="AY106" s="1392"/>
      <c r="AZ106" s="1393"/>
      <c r="BA106" s="1394">
        <v>1</v>
      </c>
      <c r="BB106" s="1389"/>
      <c r="BC106" s="1346"/>
      <c r="BD106" s="1346"/>
      <c r="BE106" s="1346"/>
      <c r="BF106" s="1346"/>
      <c r="BG106" s="1504">
        <v>1</v>
      </c>
      <c r="BH106" s="1346"/>
      <c r="BI106" s="1393"/>
      <c r="BJ106" s="1346"/>
      <c r="BK106" s="1346"/>
      <c r="BL106" s="1346"/>
      <c r="BM106" s="1346"/>
      <c r="BN106" s="1346"/>
      <c r="BO106" s="1346"/>
      <c r="BP106" s="1346"/>
      <c r="BQ106" s="1346"/>
      <c r="BR106" s="1346"/>
      <c r="BS106" s="1346"/>
      <c r="BT106" s="1346"/>
      <c r="BU106" s="1346"/>
      <c r="BV106" s="1504">
        <v>1</v>
      </c>
      <c r="BW106" s="1389"/>
      <c r="BX106" s="1346"/>
      <c r="BY106" s="1346"/>
      <c r="BZ106" s="1346"/>
      <c r="CA106" s="1346"/>
      <c r="CB106" s="1346"/>
      <c r="CC106" s="1346"/>
      <c r="CD106" s="1346"/>
      <c r="CE106" s="1346"/>
      <c r="CF106" s="1346"/>
      <c r="CG106" s="1391"/>
      <c r="CH106" s="1346"/>
      <c r="CI106" s="1346"/>
      <c r="CJ106" s="1346"/>
      <c r="CK106" s="1346"/>
      <c r="CL106" s="1346"/>
      <c r="CM106" s="1346"/>
      <c r="CN106" s="1346"/>
      <c r="CO106" s="1346"/>
      <c r="CP106" s="1346">
        <v>1</v>
      </c>
      <c r="CQ106" s="1346"/>
      <c r="CR106" s="1346"/>
      <c r="CS106" s="1391"/>
      <c r="CT106" s="1346"/>
      <c r="CU106" s="1346"/>
      <c r="CV106" s="1392"/>
      <c r="CW106" s="1346"/>
      <c r="CX106" s="1346"/>
      <c r="CY106" s="1346"/>
      <c r="CZ106" s="1504"/>
      <c r="DA106" s="1346"/>
      <c r="DB106" s="1346"/>
      <c r="DC106" s="1346"/>
      <c r="DD106" s="1346"/>
      <c r="DE106" s="1346"/>
      <c r="DF106" s="1393"/>
      <c r="DG106" s="1391"/>
      <c r="DH106" s="1346"/>
      <c r="DI106" s="1346"/>
      <c r="DJ106" s="1346"/>
      <c r="DK106" s="1346"/>
      <c r="DL106" s="1346"/>
      <c r="DM106" s="1346"/>
      <c r="DN106" s="1346"/>
      <c r="DO106" s="1346"/>
      <c r="DP106" s="1346"/>
      <c r="DQ106" s="1392"/>
      <c r="DR106" s="1392"/>
      <c r="DS106" s="1392"/>
      <c r="DT106" s="1392"/>
      <c r="DU106" s="1392"/>
      <c r="DV106" s="1392"/>
      <c r="DW106" s="1392"/>
      <c r="DX106" s="1392"/>
      <c r="DY106" s="1392"/>
      <c r="DZ106" s="1393"/>
      <c r="EA106" s="1391"/>
      <c r="EB106" s="1346"/>
      <c r="EC106" s="1346"/>
      <c r="ED106" s="1346"/>
      <c r="EE106" s="1346"/>
      <c r="EF106" s="1346"/>
      <c r="EG106" s="1346"/>
      <c r="EH106" s="1346">
        <v>1</v>
      </c>
      <c r="EI106" s="1346"/>
      <c r="EJ106" s="1346"/>
      <c r="EK106" s="1346"/>
      <c r="EL106" s="1346"/>
      <c r="EM106" s="1346"/>
      <c r="EN106" s="1391"/>
      <c r="EO106" s="1418"/>
      <c r="EP106" s="1346"/>
      <c r="EQ106" s="1346"/>
      <c r="ER106" s="1346"/>
      <c r="ES106" s="1504"/>
      <c r="ET106" s="1346"/>
      <c r="EU106" s="1346"/>
      <c r="EV106" s="1346"/>
      <c r="EW106" s="1504"/>
      <c r="EX106" s="1392"/>
      <c r="EY106" s="1346"/>
      <c r="EZ106" s="1346"/>
      <c r="FA106" s="1346"/>
      <c r="FB106" s="1346"/>
      <c r="FC106" s="1346"/>
      <c r="FD106" s="1346"/>
      <c r="FE106" s="1393"/>
      <c r="FF106" s="1679"/>
      <c r="FG106" s="1391"/>
      <c r="FH106" s="1346"/>
      <c r="FI106" s="1346"/>
      <c r="FJ106" s="1346"/>
      <c r="FK106" s="1346"/>
      <c r="FL106" s="1346"/>
      <c r="FM106" s="1346"/>
      <c r="FN106" s="218">
        <f t="shared" si="29"/>
        <v>6</v>
      </c>
      <c r="FO106" s="396">
        <f t="shared" si="30"/>
        <v>0</v>
      </c>
      <c r="FP106" s="396">
        <f t="shared" si="31"/>
        <v>0</v>
      </c>
      <c r="FQ106" s="396">
        <f t="shared" si="32"/>
        <v>4</v>
      </c>
      <c r="FR106" s="396"/>
      <c r="FS106" s="396">
        <f t="shared" si="33"/>
        <v>0</v>
      </c>
      <c r="FT106" s="1291">
        <f t="shared" si="34"/>
        <v>6</v>
      </c>
      <c r="FU106" s="1347" t="str">
        <f t="shared" si="35"/>
        <v/>
      </c>
      <c r="FV106" s="1347" t="str">
        <f t="shared" si="36"/>
        <v/>
      </c>
      <c r="FW106" s="1347">
        <f t="shared" si="37"/>
        <v>1</v>
      </c>
      <c r="FX106" s="1347" t="str">
        <f t="shared" si="38"/>
        <v/>
      </c>
      <c r="FY106" s="1347" t="str">
        <f t="shared" si="39"/>
        <v/>
      </c>
      <c r="FZ106" s="1347" t="str">
        <f t="shared" si="40"/>
        <v/>
      </c>
      <c r="GA106" s="1347" t="str">
        <f t="shared" si="41"/>
        <v/>
      </c>
      <c r="GB106" s="1347" t="str">
        <f t="shared" si="42"/>
        <v/>
      </c>
      <c r="GC106" s="1347" t="str">
        <f t="shared" si="43"/>
        <v/>
      </c>
      <c r="GD106" s="1347" t="str">
        <f t="shared" si="44"/>
        <v/>
      </c>
      <c r="GE106" s="1347" t="str">
        <f t="shared" si="45"/>
        <v/>
      </c>
    </row>
    <row r="107" spans="1:187" ht="16.5" thickBot="1" x14ac:dyDescent="0.3">
      <c r="A107" s="1645"/>
      <c r="B107" s="100"/>
      <c r="C107" s="1358" t="s">
        <v>2076</v>
      </c>
      <c r="D107" s="1400"/>
      <c r="E107" s="1391"/>
      <c r="F107" s="1346"/>
      <c r="G107" s="1346"/>
      <c r="H107" s="1346"/>
      <c r="I107" s="1346"/>
      <c r="J107" s="1346"/>
      <c r="K107" s="1346">
        <v>1</v>
      </c>
      <c r="L107" s="1346"/>
      <c r="M107" s="1346"/>
      <c r="N107" s="1346"/>
      <c r="O107" s="1346"/>
      <c r="P107" s="1346"/>
      <c r="Q107" s="1346"/>
      <c r="R107" s="1346"/>
      <c r="S107" s="1346"/>
      <c r="T107" s="1346"/>
      <c r="U107" s="1346"/>
      <c r="V107" s="1346"/>
      <c r="W107" s="1346"/>
      <c r="X107" s="1393"/>
      <c r="Y107" s="1346"/>
      <c r="Z107" s="1346"/>
      <c r="AA107" s="1399"/>
      <c r="AB107" s="1346"/>
      <c r="AC107" s="1346"/>
      <c r="AD107" s="1400"/>
      <c r="AE107" s="1346"/>
      <c r="AF107" s="1346"/>
      <c r="AG107" s="1346"/>
      <c r="AH107" s="1346"/>
      <c r="AI107" s="1346"/>
      <c r="AJ107" s="1417"/>
      <c r="AK107" s="1417"/>
      <c r="AL107" s="1417"/>
      <c r="AM107" s="1420"/>
      <c r="AN107" s="1391"/>
      <c r="AO107" s="1346"/>
      <c r="AP107" s="1346"/>
      <c r="AQ107" s="1346"/>
      <c r="AR107" s="1346"/>
      <c r="AS107" s="1346"/>
      <c r="AT107" s="1346"/>
      <c r="AU107" s="1392"/>
      <c r="AV107" s="1392"/>
      <c r="AW107" s="1504"/>
      <c r="AX107" s="1392"/>
      <c r="AY107" s="1392"/>
      <c r="AZ107" s="1393"/>
      <c r="BA107" s="1394"/>
      <c r="BB107" s="1389"/>
      <c r="BC107" s="1346"/>
      <c r="BD107" s="1346"/>
      <c r="BE107" s="1346"/>
      <c r="BF107" s="1346"/>
      <c r="BG107" s="1504"/>
      <c r="BH107" s="1346"/>
      <c r="BI107" s="1393"/>
      <c r="BJ107" s="1346"/>
      <c r="BK107" s="1346"/>
      <c r="BL107" s="1346"/>
      <c r="BM107" s="1346"/>
      <c r="BN107" s="1346"/>
      <c r="BO107" s="1346"/>
      <c r="BP107" s="1346"/>
      <c r="BQ107" s="1346"/>
      <c r="BR107" s="1346"/>
      <c r="BS107" s="1346"/>
      <c r="BT107" s="1346"/>
      <c r="BU107" s="1346"/>
      <c r="BV107" s="1504"/>
      <c r="BW107" s="1389"/>
      <c r="BX107" s="1346"/>
      <c r="BY107" s="1346"/>
      <c r="BZ107" s="1346"/>
      <c r="CA107" s="1346"/>
      <c r="CB107" s="1346"/>
      <c r="CC107" s="1346"/>
      <c r="CD107" s="1346"/>
      <c r="CE107" s="1346"/>
      <c r="CF107" s="1346"/>
      <c r="CG107" s="1391"/>
      <c r="CH107" s="1346"/>
      <c r="CI107" s="1346"/>
      <c r="CJ107" s="1346"/>
      <c r="CK107" s="1346"/>
      <c r="CL107" s="1346"/>
      <c r="CM107" s="1346"/>
      <c r="CN107" s="1346"/>
      <c r="CO107" s="1346"/>
      <c r="CP107" s="1346"/>
      <c r="CQ107" s="1346"/>
      <c r="CR107" s="1346"/>
      <c r="CS107" s="1391"/>
      <c r="CT107" s="1346"/>
      <c r="CU107" s="1346"/>
      <c r="CV107" s="1392"/>
      <c r="CW107" s="1346"/>
      <c r="CX107" s="1346"/>
      <c r="CY107" s="1346"/>
      <c r="CZ107" s="1504"/>
      <c r="DA107" s="1346"/>
      <c r="DB107" s="1346"/>
      <c r="DC107" s="1346"/>
      <c r="DD107" s="1346"/>
      <c r="DE107" s="1346"/>
      <c r="DF107" s="1393"/>
      <c r="DG107" s="1391"/>
      <c r="DH107" s="1346"/>
      <c r="DI107" s="1346"/>
      <c r="DJ107" s="1346"/>
      <c r="DK107" s="1346"/>
      <c r="DL107" s="1346"/>
      <c r="DM107" s="1346"/>
      <c r="DN107" s="1346"/>
      <c r="DO107" s="1346"/>
      <c r="DP107" s="1346"/>
      <c r="DQ107" s="1392"/>
      <c r="DR107" s="1392"/>
      <c r="DS107" s="1392"/>
      <c r="DT107" s="1392"/>
      <c r="DU107" s="1392"/>
      <c r="DV107" s="1392"/>
      <c r="DW107" s="1392"/>
      <c r="DX107" s="1392"/>
      <c r="DY107" s="1392"/>
      <c r="DZ107" s="1393"/>
      <c r="EA107" s="1391"/>
      <c r="EB107" s="1346"/>
      <c r="EC107" s="1346"/>
      <c r="ED107" s="1346"/>
      <c r="EE107" s="1346"/>
      <c r="EF107" s="1346"/>
      <c r="EG107" s="1346"/>
      <c r="EH107" s="1346"/>
      <c r="EI107" s="1346"/>
      <c r="EJ107" s="1346"/>
      <c r="EK107" s="1346"/>
      <c r="EL107" s="1346"/>
      <c r="EM107" s="1346"/>
      <c r="EN107" s="1391"/>
      <c r="EO107" s="1418"/>
      <c r="EP107" s="1346"/>
      <c r="EQ107" s="1346"/>
      <c r="ER107" s="1346"/>
      <c r="ES107" s="1504"/>
      <c r="ET107" s="1346"/>
      <c r="EU107" s="1346"/>
      <c r="EV107" s="1346"/>
      <c r="EW107" s="1504"/>
      <c r="EX107" s="1392"/>
      <c r="EY107" s="1346"/>
      <c r="EZ107" s="1346"/>
      <c r="FA107" s="1346"/>
      <c r="FB107" s="1346"/>
      <c r="FC107" s="1346"/>
      <c r="FD107" s="1346"/>
      <c r="FE107" s="1393"/>
      <c r="FF107" s="1679"/>
      <c r="FG107" s="1391"/>
      <c r="FH107" s="1346"/>
      <c r="FI107" s="1346"/>
      <c r="FJ107" s="1346"/>
      <c r="FK107" s="1346"/>
      <c r="FL107" s="1346"/>
      <c r="FM107" s="1346"/>
      <c r="FN107" s="218">
        <f t="shared" si="29"/>
        <v>0</v>
      </c>
      <c r="FO107" s="396">
        <f t="shared" si="30"/>
        <v>1</v>
      </c>
      <c r="FP107" s="396">
        <f t="shared" si="31"/>
        <v>0</v>
      </c>
      <c r="FQ107" s="396">
        <f t="shared" si="32"/>
        <v>0</v>
      </c>
      <c r="FR107" s="396"/>
      <c r="FS107" s="396">
        <f t="shared" si="33"/>
        <v>0</v>
      </c>
      <c r="FT107" s="1291">
        <f t="shared" si="34"/>
        <v>1</v>
      </c>
      <c r="FU107" s="1347"/>
      <c r="FV107" s="1347"/>
      <c r="FW107" s="1347"/>
      <c r="FX107" s="1347"/>
      <c r="FY107" s="1347"/>
      <c r="FZ107" s="1347"/>
      <c r="GA107" s="1347"/>
      <c r="GB107" s="1347"/>
      <c r="GC107" s="1347"/>
      <c r="GD107" s="1347"/>
      <c r="GE107" s="1347"/>
    </row>
    <row r="108" spans="1:187" ht="16.5" thickBot="1" x14ac:dyDescent="0.3">
      <c r="A108" s="1645">
        <v>96</v>
      </c>
      <c r="B108" s="10" t="s">
        <v>2181</v>
      </c>
      <c r="C108" s="1343" t="s">
        <v>2081</v>
      </c>
      <c r="D108" s="1400"/>
      <c r="E108" s="1391"/>
      <c r="F108" s="1346"/>
      <c r="G108" s="1346"/>
      <c r="H108" s="1346"/>
      <c r="I108" s="1346"/>
      <c r="J108" s="1346"/>
      <c r="K108" s="1346"/>
      <c r="L108" s="1346"/>
      <c r="M108" s="1346"/>
      <c r="N108" s="1346"/>
      <c r="O108" s="1346"/>
      <c r="P108" s="1346"/>
      <c r="Q108" s="1346"/>
      <c r="R108" s="1346"/>
      <c r="S108" s="1346"/>
      <c r="T108" s="1346"/>
      <c r="U108" s="1346"/>
      <c r="V108" s="1346"/>
      <c r="W108" s="1346"/>
      <c r="X108" s="1393"/>
      <c r="Y108" s="1346"/>
      <c r="Z108" s="1346"/>
      <c r="AA108" s="1399"/>
      <c r="AB108" s="1346"/>
      <c r="AC108" s="1346"/>
      <c r="AD108" s="1400"/>
      <c r="AE108" s="1346"/>
      <c r="AF108" s="1346"/>
      <c r="AG108" s="1346"/>
      <c r="AH108" s="1346"/>
      <c r="AI108" s="1346"/>
      <c r="AJ108" s="1417"/>
      <c r="AK108" s="1417"/>
      <c r="AL108" s="1417"/>
      <c r="AM108" s="1420"/>
      <c r="AN108" s="1391"/>
      <c r="AO108" s="1346"/>
      <c r="AP108" s="1346"/>
      <c r="AQ108" s="1346"/>
      <c r="AR108" s="1346"/>
      <c r="AS108" s="1346"/>
      <c r="AT108" s="1346"/>
      <c r="AU108" s="1392"/>
      <c r="AV108" s="1392"/>
      <c r="AW108" s="1504"/>
      <c r="AX108" s="1392"/>
      <c r="AY108" s="1392">
        <v>1</v>
      </c>
      <c r="AZ108" s="1393"/>
      <c r="BA108" s="1394"/>
      <c r="BB108" s="1389"/>
      <c r="BC108" s="1346"/>
      <c r="BD108" s="1346"/>
      <c r="BE108" s="1346"/>
      <c r="BF108" s="1346"/>
      <c r="BG108" s="1504"/>
      <c r="BH108" s="1346"/>
      <c r="BI108" s="1393"/>
      <c r="BJ108" s="1346"/>
      <c r="BK108" s="1346"/>
      <c r="BL108" s="1346"/>
      <c r="BM108" s="1346"/>
      <c r="BN108" s="1346">
        <v>1</v>
      </c>
      <c r="BO108" s="1346"/>
      <c r="BP108" s="1346"/>
      <c r="BQ108" s="1346"/>
      <c r="BR108" s="1346"/>
      <c r="BS108" s="1346"/>
      <c r="BT108" s="1346"/>
      <c r="BU108" s="1346"/>
      <c r="BV108" s="1504"/>
      <c r="BW108" s="1389"/>
      <c r="BX108" s="1346"/>
      <c r="BY108" s="1346"/>
      <c r="BZ108" s="1346"/>
      <c r="CA108" s="1346"/>
      <c r="CB108" s="1346"/>
      <c r="CC108" s="1346"/>
      <c r="CD108" s="1346"/>
      <c r="CE108" s="1346"/>
      <c r="CF108" s="1346"/>
      <c r="CG108" s="1391"/>
      <c r="CH108" s="1346"/>
      <c r="CI108" s="1346"/>
      <c r="CJ108" s="1346"/>
      <c r="CK108" s="1346"/>
      <c r="CL108" s="1346"/>
      <c r="CM108" s="1346"/>
      <c r="CN108" s="1346"/>
      <c r="CO108" s="1346"/>
      <c r="CP108" s="1346"/>
      <c r="CQ108" s="1346"/>
      <c r="CR108" s="1346"/>
      <c r="CS108" s="1391"/>
      <c r="CT108" s="1346"/>
      <c r="CU108" s="1346"/>
      <c r="CV108" s="1392"/>
      <c r="CW108" s="1346"/>
      <c r="CX108" s="1346"/>
      <c r="CY108" s="1346"/>
      <c r="CZ108" s="1504"/>
      <c r="DA108" s="1346"/>
      <c r="DB108" s="1346"/>
      <c r="DC108" s="1346"/>
      <c r="DD108" s="1346"/>
      <c r="DE108" s="1346"/>
      <c r="DF108" s="1393"/>
      <c r="DG108" s="1391"/>
      <c r="DH108" s="1346"/>
      <c r="DI108" s="1346"/>
      <c r="DJ108" s="1346"/>
      <c r="DK108" s="1346"/>
      <c r="DL108" s="1346"/>
      <c r="DM108" s="1346"/>
      <c r="DN108" s="1346"/>
      <c r="DO108" s="1346"/>
      <c r="DP108" s="1346"/>
      <c r="DQ108" s="1392"/>
      <c r="DR108" s="1392"/>
      <c r="DS108" s="1392"/>
      <c r="DT108" s="1392"/>
      <c r="DU108" s="1392"/>
      <c r="DV108" s="1392"/>
      <c r="DW108" s="1392"/>
      <c r="DX108" s="1392"/>
      <c r="DY108" s="1392"/>
      <c r="DZ108" s="1393"/>
      <c r="EA108" s="1391"/>
      <c r="EB108" s="1346"/>
      <c r="EC108" s="1346"/>
      <c r="ED108" s="1346"/>
      <c r="EE108" s="1346"/>
      <c r="EF108" s="1346"/>
      <c r="EG108" s="1346"/>
      <c r="EH108" s="1346"/>
      <c r="EI108" s="1346"/>
      <c r="EJ108" s="1346"/>
      <c r="EK108" s="1346"/>
      <c r="EL108" s="1346"/>
      <c r="EM108" s="1346"/>
      <c r="EN108" s="1391"/>
      <c r="EO108" s="1418"/>
      <c r="EP108" s="1346"/>
      <c r="EQ108" s="1346"/>
      <c r="ER108" s="1346"/>
      <c r="ES108" s="1504"/>
      <c r="ET108" s="1346"/>
      <c r="EU108" s="1346"/>
      <c r="EV108" s="1346"/>
      <c r="EW108" s="1504"/>
      <c r="EX108" s="1392"/>
      <c r="EY108" s="1346"/>
      <c r="EZ108" s="1346"/>
      <c r="FA108" s="1346"/>
      <c r="FB108" s="1346"/>
      <c r="FC108" s="1346"/>
      <c r="FD108" s="1346"/>
      <c r="FE108" s="1393"/>
      <c r="FF108" s="1679"/>
      <c r="FG108" s="1391"/>
      <c r="FH108" s="1346"/>
      <c r="FI108" s="1346"/>
      <c r="FJ108" s="1346"/>
      <c r="FK108" s="1346"/>
      <c r="FL108" s="1346"/>
      <c r="FM108" s="1346"/>
      <c r="FN108" s="218">
        <f t="shared" si="29"/>
        <v>0</v>
      </c>
      <c r="FO108" s="396">
        <f t="shared" si="30"/>
        <v>2</v>
      </c>
      <c r="FP108" s="396">
        <f t="shared" si="31"/>
        <v>0</v>
      </c>
      <c r="FQ108" s="396">
        <f t="shared" si="32"/>
        <v>0</v>
      </c>
      <c r="FR108" s="396"/>
      <c r="FS108" s="396">
        <f t="shared" si="33"/>
        <v>0</v>
      </c>
      <c r="FT108" s="1291">
        <f t="shared" si="34"/>
        <v>2</v>
      </c>
      <c r="FU108" s="1347" t="str">
        <f t="shared" si="35"/>
        <v/>
      </c>
      <c r="FV108" s="1347">
        <f t="shared" si="36"/>
        <v>1</v>
      </c>
      <c r="FW108" s="1347" t="str">
        <f t="shared" si="37"/>
        <v/>
      </c>
      <c r="FX108" s="1347" t="str">
        <f t="shared" si="38"/>
        <v/>
      </c>
      <c r="FY108" s="1347" t="str">
        <f t="shared" si="39"/>
        <v/>
      </c>
      <c r="FZ108" s="1347" t="str">
        <f t="shared" si="40"/>
        <v/>
      </c>
      <c r="GA108" s="1347" t="str">
        <f t="shared" si="41"/>
        <v/>
      </c>
      <c r="GB108" s="1347" t="str">
        <f t="shared" si="42"/>
        <v/>
      </c>
      <c r="GC108" s="1347" t="str">
        <f t="shared" si="43"/>
        <v/>
      </c>
      <c r="GD108" s="1347" t="str">
        <f t="shared" si="44"/>
        <v/>
      </c>
      <c r="GE108" s="1347" t="str">
        <f t="shared" si="45"/>
        <v/>
      </c>
    </row>
    <row r="109" spans="1:187" ht="16.5" thickBot="1" x14ac:dyDescent="0.3">
      <c r="A109" s="1645">
        <v>97</v>
      </c>
      <c r="B109" s="10" t="s">
        <v>2182</v>
      </c>
      <c r="C109" s="1152" t="s">
        <v>1479</v>
      </c>
      <c r="D109" s="1400">
        <v>1</v>
      </c>
      <c r="E109" s="1391"/>
      <c r="F109" s="1346"/>
      <c r="G109" s="1346">
        <v>1</v>
      </c>
      <c r="H109" s="1346"/>
      <c r="I109" s="1346"/>
      <c r="J109" s="1346"/>
      <c r="K109" s="1346"/>
      <c r="L109" s="1346">
        <v>1</v>
      </c>
      <c r="M109" s="1346">
        <v>1</v>
      </c>
      <c r="N109" s="1346">
        <v>1</v>
      </c>
      <c r="O109" s="1346">
        <v>1</v>
      </c>
      <c r="P109" s="1346">
        <v>1</v>
      </c>
      <c r="Q109" s="1346">
        <v>1</v>
      </c>
      <c r="R109" s="1346">
        <v>1</v>
      </c>
      <c r="S109" s="1346">
        <v>1</v>
      </c>
      <c r="T109" s="1346">
        <v>1</v>
      </c>
      <c r="U109" s="1346"/>
      <c r="V109" s="1346"/>
      <c r="W109" s="1346"/>
      <c r="X109" s="1393">
        <v>1</v>
      </c>
      <c r="Y109" s="1346"/>
      <c r="Z109" s="1346"/>
      <c r="AA109" s="1399"/>
      <c r="AB109" s="1346"/>
      <c r="AC109" s="1346">
        <v>1</v>
      </c>
      <c r="AD109" s="1400">
        <v>1</v>
      </c>
      <c r="AE109" s="1346"/>
      <c r="AF109" s="1346"/>
      <c r="AG109" s="1346"/>
      <c r="AH109" s="1346">
        <v>1</v>
      </c>
      <c r="AI109" s="1346"/>
      <c r="AJ109" s="1390">
        <v>1</v>
      </c>
      <c r="AK109" s="1417">
        <v>1</v>
      </c>
      <c r="AL109" s="1417"/>
      <c r="AM109" s="1420"/>
      <c r="AN109" s="1391"/>
      <c r="AO109" s="1346"/>
      <c r="AP109" s="1390">
        <v>1</v>
      </c>
      <c r="AQ109" s="1346">
        <v>1</v>
      </c>
      <c r="AR109" s="1346"/>
      <c r="AS109" s="1346">
        <v>1</v>
      </c>
      <c r="AT109" s="1346"/>
      <c r="AU109" s="1346"/>
      <c r="AV109" s="1392"/>
      <c r="AW109" s="1504"/>
      <c r="AX109" s="1392"/>
      <c r="AY109" s="1392"/>
      <c r="AZ109" s="1393">
        <v>1</v>
      </c>
      <c r="BA109" s="1346"/>
      <c r="BB109" s="1389"/>
      <c r="BC109" s="1390">
        <v>1</v>
      </c>
      <c r="BD109" s="1346">
        <v>1</v>
      </c>
      <c r="BE109" s="1346"/>
      <c r="BF109" s="1346">
        <v>1</v>
      </c>
      <c r="BG109" s="1504">
        <v>1</v>
      </c>
      <c r="BH109" s="1346"/>
      <c r="BI109" s="1393"/>
      <c r="BJ109" s="1346">
        <v>1</v>
      </c>
      <c r="BK109" s="1346"/>
      <c r="BL109" s="1346"/>
      <c r="BM109" s="1346"/>
      <c r="BN109" s="1346"/>
      <c r="BO109" s="1346"/>
      <c r="BP109" s="1346">
        <v>1</v>
      </c>
      <c r="BQ109" s="1346">
        <v>1</v>
      </c>
      <c r="BR109" s="1346">
        <v>1</v>
      </c>
      <c r="BS109" s="1346">
        <v>1</v>
      </c>
      <c r="BT109" s="1346">
        <v>1</v>
      </c>
      <c r="BU109" s="1346">
        <v>1</v>
      </c>
      <c r="BV109" s="1504">
        <v>1</v>
      </c>
      <c r="BW109" s="1389"/>
      <c r="BX109" s="1346"/>
      <c r="BY109" s="1346"/>
      <c r="BZ109" s="1346"/>
      <c r="CA109" s="1346"/>
      <c r="CB109" s="1346">
        <v>1</v>
      </c>
      <c r="CC109" s="1346">
        <v>1</v>
      </c>
      <c r="CD109" s="1346">
        <v>1</v>
      </c>
      <c r="CE109" s="1346">
        <v>1</v>
      </c>
      <c r="CF109" s="1346">
        <v>1</v>
      </c>
      <c r="CG109" s="1391"/>
      <c r="CH109" s="1346"/>
      <c r="CI109" s="1346"/>
      <c r="CJ109" s="1346"/>
      <c r="CK109" s="1346"/>
      <c r="CL109" s="1346">
        <v>1</v>
      </c>
      <c r="CM109" s="1390">
        <v>1</v>
      </c>
      <c r="CN109" s="1346"/>
      <c r="CO109" s="1346"/>
      <c r="CP109" s="1346">
        <v>1</v>
      </c>
      <c r="CQ109" s="1346"/>
      <c r="CR109" s="1346">
        <v>1</v>
      </c>
      <c r="CS109" s="1521">
        <v>1</v>
      </c>
      <c r="CT109" s="1346"/>
      <c r="CU109" s="1346">
        <v>1</v>
      </c>
      <c r="CV109" s="1392">
        <v>1</v>
      </c>
      <c r="CW109" s="1346"/>
      <c r="CX109" s="1346"/>
      <c r="CY109" s="1346"/>
      <c r="CZ109" s="1504">
        <v>1</v>
      </c>
      <c r="DA109" s="1346"/>
      <c r="DB109" s="1346">
        <v>1</v>
      </c>
      <c r="DC109" s="1346"/>
      <c r="DD109" s="1346"/>
      <c r="DE109" s="1390">
        <v>1</v>
      </c>
      <c r="DF109" s="1393"/>
      <c r="DG109" s="1391"/>
      <c r="DH109" s="1346">
        <v>1</v>
      </c>
      <c r="DI109" s="1346">
        <v>1</v>
      </c>
      <c r="DJ109" s="1346">
        <v>1</v>
      </c>
      <c r="DK109" s="1346">
        <v>1</v>
      </c>
      <c r="DL109" s="1346">
        <v>1</v>
      </c>
      <c r="DM109" s="1346"/>
      <c r="DN109" s="1346"/>
      <c r="DO109" s="1397">
        <v>1</v>
      </c>
      <c r="DP109" s="1346"/>
      <c r="DQ109" s="1392"/>
      <c r="DR109" s="1392"/>
      <c r="DS109" s="1392">
        <v>1</v>
      </c>
      <c r="DT109" s="1392"/>
      <c r="DU109" s="1392"/>
      <c r="DV109" s="1417">
        <v>1</v>
      </c>
      <c r="DW109" s="1417">
        <v>1</v>
      </c>
      <c r="DX109" s="1417">
        <v>1</v>
      </c>
      <c r="DY109" s="1392"/>
      <c r="DZ109" s="1393"/>
      <c r="EA109" s="1391"/>
      <c r="EB109" s="1346">
        <v>1</v>
      </c>
      <c r="EC109" s="1346"/>
      <c r="ED109" s="1346"/>
      <c r="EE109" s="1346">
        <v>1</v>
      </c>
      <c r="EF109" s="1346"/>
      <c r="EG109" s="1346">
        <v>1</v>
      </c>
      <c r="EH109" s="1346">
        <v>1</v>
      </c>
      <c r="EI109" s="1346"/>
      <c r="EJ109" s="1346"/>
      <c r="EK109" s="1346"/>
      <c r="EL109" s="1346"/>
      <c r="EM109" s="1346"/>
      <c r="EN109" s="1391"/>
      <c r="EO109" s="1392"/>
      <c r="EP109" s="1346"/>
      <c r="EQ109" s="1346">
        <v>1</v>
      </c>
      <c r="ER109" s="1346"/>
      <c r="ES109" s="1504">
        <v>1</v>
      </c>
      <c r="ET109" s="1346"/>
      <c r="EU109" s="1346"/>
      <c r="EV109" s="1346"/>
      <c r="EW109" s="1504"/>
      <c r="EX109" s="1392"/>
      <c r="EY109" s="1346"/>
      <c r="EZ109" s="1346"/>
      <c r="FA109" s="1346">
        <v>1</v>
      </c>
      <c r="FB109" s="1346">
        <v>1</v>
      </c>
      <c r="FC109" s="1346">
        <v>1</v>
      </c>
      <c r="FD109" s="1346">
        <v>1</v>
      </c>
      <c r="FE109" s="1393">
        <v>1</v>
      </c>
      <c r="FF109" s="1679"/>
      <c r="FG109" s="1391"/>
      <c r="FH109" s="1346"/>
      <c r="FI109" s="1346"/>
      <c r="FJ109" s="1346"/>
      <c r="FK109" s="1346"/>
      <c r="FL109" s="1346"/>
      <c r="FM109" s="1346"/>
      <c r="FN109" s="218">
        <f t="shared" si="29"/>
        <v>18</v>
      </c>
      <c r="FO109" s="396">
        <f t="shared" si="30"/>
        <v>0</v>
      </c>
      <c r="FP109" s="396">
        <f t="shared" si="31"/>
        <v>16</v>
      </c>
      <c r="FQ109" s="396">
        <f t="shared" si="32"/>
        <v>5</v>
      </c>
      <c r="FR109" s="396"/>
      <c r="FS109" s="396">
        <f t="shared" si="33"/>
        <v>29</v>
      </c>
      <c r="FT109" s="1291">
        <f t="shared" si="34"/>
        <v>63</v>
      </c>
      <c r="FU109" s="1347" t="str">
        <f t="shared" si="35"/>
        <v/>
      </c>
      <c r="FV109" s="1347" t="str">
        <f t="shared" si="36"/>
        <v/>
      </c>
      <c r="FW109" s="1347" t="str">
        <f t="shared" si="37"/>
        <v/>
      </c>
      <c r="FX109" s="1347" t="str">
        <f t="shared" si="38"/>
        <v/>
      </c>
      <c r="FY109" s="1347" t="str">
        <f t="shared" si="39"/>
        <v/>
      </c>
      <c r="FZ109" s="1347" t="str">
        <f t="shared" si="40"/>
        <v/>
      </c>
      <c r="GA109" s="1347" t="str">
        <f t="shared" si="41"/>
        <v/>
      </c>
      <c r="GB109" s="1347" t="str">
        <f t="shared" si="42"/>
        <v/>
      </c>
      <c r="GC109" s="1347">
        <f t="shared" si="43"/>
        <v>1</v>
      </c>
      <c r="GD109" s="1347" t="str">
        <f t="shared" si="44"/>
        <v/>
      </c>
      <c r="GE109" s="1347" t="str">
        <f t="shared" si="45"/>
        <v/>
      </c>
    </row>
    <row r="110" spans="1:187" ht="16.5" thickBot="1" x14ac:dyDescent="0.3">
      <c r="A110" s="1645">
        <v>98</v>
      </c>
      <c r="B110" s="10" t="s">
        <v>2183</v>
      </c>
      <c r="C110" s="1343" t="s">
        <v>2082</v>
      </c>
      <c r="D110" s="1400"/>
      <c r="E110" s="1391"/>
      <c r="F110" s="1346"/>
      <c r="G110" s="1346"/>
      <c r="H110" s="1346"/>
      <c r="I110" s="1346"/>
      <c r="J110" s="1346"/>
      <c r="K110" s="1346"/>
      <c r="L110" s="1346">
        <v>1</v>
      </c>
      <c r="M110" s="1346"/>
      <c r="N110" s="1346"/>
      <c r="O110" s="1346"/>
      <c r="P110" s="1346"/>
      <c r="Q110" s="1346"/>
      <c r="R110" s="1346"/>
      <c r="S110" s="1346"/>
      <c r="T110" s="1346"/>
      <c r="U110" s="1346"/>
      <c r="V110" s="1346"/>
      <c r="W110" s="1346"/>
      <c r="X110" s="1393"/>
      <c r="Y110" s="1346"/>
      <c r="Z110" s="1346"/>
      <c r="AA110" s="1399"/>
      <c r="AB110" s="1346"/>
      <c r="AC110" s="1346">
        <v>1</v>
      </c>
      <c r="AD110" s="1400"/>
      <c r="AE110" s="1346"/>
      <c r="AF110" s="1346"/>
      <c r="AG110" s="1346"/>
      <c r="AH110" s="1346"/>
      <c r="AI110" s="1346"/>
      <c r="AJ110" s="1417"/>
      <c r="AK110" s="1417"/>
      <c r="AL110" s="1417"/>
      <c r="AM110" s="1420"/>
      <c r="AN110" s="1391"/>
      <c r="AO110" s="1346"/>
      <c r="AP110" s="1346"/>
      <c r="AQ110" s="1346"/>
      <c r="AR110" s="1346"/>
      <c r="AS110" s="1346"/>
      <c r="AT110" s="1346"/>
      <c r="AU110" s="1392"/>
      <c r="AV110" s="1392"/>
      <c r="AW110" s="1504"/>
      <c r="AX110" s="1392"/>
      <c r="AY110" s="1392"/>
      <c r="AZ110" s="1393"/>
      <c r="BA110" s="1346"/>
      <c r="BB110" s="1389"/>
      <c r="BC110" s="1346"/>
      <c r="BD110" s="1346"/>
      <c r="BE110" s="1346"/>
      <c r="BF110" s="1346"/>
      <c r="BG110" s="1504">
        <v>1</v>
      </c>
      <c r="BH110" s="1346"/>
      <c r="BI110" s="1393"/>
      <c r="BJ110" s="1346"/>
      <c r="BK110" s="1346"/>
      <c r="BL110" s="1346"/>
      <c r="BM110" s="1346"/>
      <c r="BN110" s="1346">
        <v>1</v>
      </c>
      <c r="BO110" s="1346"/>
      <c r="BP110" s="1346"/>
      <c r="BQ110" s="1346"/>
      <c r="BR110" s="1346"/>
      <c r="BS110" s="1346"/>
      <c r="BT110" s="1346"/>
      <c r="BU110" s="1346"/>
      <c r="BV110" s="1504"/>
      <c r="BW110" s="1389"/>
      <c r="BX110" s="1346"/>
      <c r="BY110" s="1346"/>
      <c r="BZ110" s="1346"/>
      <c r="CA110" s="1346"/>
      <c r="CB110" s="1346"/>
      <c r="CC110" s="1346"/>
      <c r="CD110" s="1346"/>
      <c r="CE110" s="1346"/>
      <c r="CF110" s="1346"/>
      <c r="CG110" s="1391"/>
      <c r="CH110" s="1346"/>
      <c r="CI110" s="1346"/>
      <c r="CJ110" s="1346"/>
      <c r="CK110" s="1346"/>
      <c r="CL110" s="1346"/>
      <c r="CM110" s="1346"/>
      <c r="CN110" s="1346"/>
      <c r="CO110" s="1346"/>
      <c r="CP110" s="1346"/>
      <c r="CQ110" s="1346"/>
      <c r="CR110" s="1346"/>
      <c r="CS110" s="1391"/>
      <c r="CT110" s="1346"/>
      <c r="CU110" s="1346"/>
      <c r="CV110" s="1392"/>
      <c r="CW110" s="1346"/>
      <c r="CX110" s="1346"/>
      <c r="CY110" s="1346"/>
      <c r="CZ110" s="1504"/>
      <c r="DA110" s="1346"/>
      <c r="DB110" s="1346"/>
      <c r="DC110" s="1346"/>
      <c r="DD110" s="1346"/>
      <c r="DE110" s="1346">
        <v>1</v>
      </c>
      <c r="DF110" s="1393"/>
      <c r="DG110" s="1391"/>
      <c r="DH110" s="1346">
        <v>1</v>
      </c>
      <c r="DI110" s="1346"/>
      <c r="DJ110" s="1346"/>
      <c r="DK110" s="1346"/>
      <c r="DL110" s="1346"/>
      <c r="DM110" s="1346"/>
      <c r="DN110" s="1346"/>
      <c r="DO110" s="1346"/>
      <c r="DP110" s="1346"/>
      <c r="DQ110" s="1392"/>
      <c r="DR110" s="1392"/>
      <c r="DS110" s="1392"/>
      <c r="DT110" s="1392"/>
      <c r="DU110" s="1392"/>
      <c r="DV110" s="1392"/>
      <c r="DW110" s="1392"/>
      <c r="DX110" s="1392"/>
      <c r="DY110" s="1392"/>
      <c r="DZ110" s="1393"/>
      <c r="EA110" s="1391"/>
      <c r="EB110" s="1346"/>
      <c r="EC110" s="1346"/>
      <c r="ED110" s="1346"/>
      <c r="EE110" s="1346"/>
      <c r="EF110" s="1346"/>
      <c r="EG110" s="1346"/>
      <c r="EH110" s="1346"/>
      <c r="EI110" s="1346"/>
      <c r="EJ110" s="1346"/>
      <c r="EK110" s="1346"/>
      <c r="EL110" s="1346"/>
      <c r="EM110" s="1346"/>
      <c r="EN110" s="1391"/>
      <c r="EO110" s="1418"/>
      <c r="EP110" s="1346"/>
      <c r="EQ110" s="1346"/>
      <c r="ER110" s="1346"/>
      <c r="ES110" s="1504"/>
      <c r="ET110" s="1346"/>
      <c r="EU110" s="1346"/>
      <c r="EV110" s="1346"/>
      <c r="EW110" s="1504"/>
      <c r="EX110" s="1392"/>
      <c r="EY110" s="1346"/>
      <c r="EZ110" s="1346"/>
      <c r="FA110" s="1346"/>
      <c r="FB110" s="1346"/>
      <c r="FC110" s="1346"/>
      <c r="FD110" s="1346"/>
      <c r="FE110" s="1393"/>
      <c r="FF110" s="1679"/>
      <c r="FG110" s="1391"/>
      <c r="FH110" s="1346"/>
      <c r="FI110" s="1346"/>
      <c r="FJ110" s="1346"/>
      <c r="FK110" s="1346"/>
      <c r="FL110" s="1346"/>
      <c r="FM110" s="1346"/>
      <c r="FN110" s="218">
        <f t="shared" si="29"/>
        <v>0</v>
      </c>
      <c r="FO110" s="396">
        <f t="shared" si="30"/>
        <v>1</v>
      </c>
      <c r="FP110" s="396">
        <f t="shared" si="31"/>
        <v>4</v>
      </c>
      <c r="FQ110" s="396">
        <f t="shared" si="32"/>
        <v>1</v>
      </c>
      <c r="FR110" s="396"/>
      <c r="FS110" s="396">
        <f t="shared" si="33"/>
        <v>0</v>
      </c>
      <c r="FT110" s="1291">
        <f t="shared" si="34"/>
        <v>5</v>
      </c>
      <c r="FU110" s="1347" t="str">
        <f t="shared" si="35"/>
        <v/>
      </c>
      <c r="FV110" s="1347">
        <f t="shared" si="36"/>
        <v>1</v>
      </c>
      <c r="FW110" s="1347" t="str">
        <f t="shared" si="37"/>
        <v/>
      </c>
      <c r="FX110" s="1347" t="str">
        <f t="shared" si="38"/>
        <v/>
      </c>
      <c r="FY110" s="1347" t="str">
        <f t="shared" si="39"/>
        <v/>
      </c>
      <c r="FZ110" s="1347" t="str">
        <f t="shared" si="40"/>
        <v/>
      </c>
      <c r="GA110" s="1347" t="str">
        <f t="shared" si="41"/>
        <v/>
      </c>
      <c r="GB110" s="1347" t="str">
        <f t="shared" si="42"/>
        <v/>
      </c>
      <c r="GC110" s="1347" t="str">
        <f t="shared" si="43"/>
        <v/>
      </c>
      <c r="GD110" s="1347" t="str">
        <f t="shared" si="44"/>
        <v/>
      </c>
      <c r="GE110" s="1347" t="str">
        <f t="shared" si="45"/>
        <v/>
      </c>
    </row>
    <row r="111" spans="1:187" ht="16.5" thickBot="1" x14ac:dyDescent="0.3">
      <c r="A111" s="1645">
        <v>99</v>
      </c>
      <c r="B111" s="10" t="s">
        <v>2184</v>
      </c>
      <c r="C111" s="1152" t="s">
        <v>259</v>
      </c>
      <c r="D111" s="1400"/>
      <c r="E111" s="1391"/>
      <c r="F111" s="1346"/>
      <c r="G111" s="1346"/>
      <c r="H111" s="1346"/>
      <c r="I111" s="1346">
        <v>1</v>
      </c>
      <c r="J111" s="1346"/>
      <c r="K111" s="1346"/>
      <c r="L111" s="1346">
        <v>1</v>
      </c>
      <c r="M111" s="1346"/>
      <c r="N111" s="1346"/>
      <c r="O111" s="1346"/>
      <c r="P111" s="1346"/>
      <c r="Q111" s="1346"/>
      <c r="R111" s="1346"/>
      <c r="S111" s="1346"/>
      <c r="T111" s="1346"/>
      <c r="U111" s="1346"/>
      <c r="V111" s="1346"/>
      <c r="W111" s="1346"/>
      <c r="X111" s="1393"/>
      <c r="Y111" s="1346"/>
      <c r="Z111" s="1346"/>
      <c r="AA111" s="1346"/>
      <c r="AB111" s="1346"/>
      <c r="AC111" s="1346"/>
      <c r="AD111" s="1400"/>
      <c r="AE111" s="1346"/>
      <c r="AF111" s="1346"/>
      <c r="AG111" s="1346"/>
      <c r="AH111" s="1346"/>
      <c r="AI111" s="1346"/>
      <c r="AJ111" s="1417"/>
      <c r="AK111" s="1417"/>
      <c r="AL111" s="1417"/>
      <c r="AM111" s="1420"/>
      <c r="AN111" s="1391"/>
      <c r="AO111" s="1346"/>
      <c r="AP111" s="1346">
        <v>1</v>
      </c>
      <c r="AQ111" s="1346"/>
      <c r="AR111" s="1346"/>
      <c r="AS111" s="1346"/>
      <c r="AT111" s="1346"/>
      <c r="AU111" s="1392"/>
      <c r="AV111" s="1392"/>
      <c r="AW111" s="1504"/>
      <c r="AX111" s="1392"/>
      <c r="AY111" s="1392"/>
      <c r="AZ111" s="1393"/>
      <c r="BA111" s="1346"/>
      <c r="BB111" s="1389"/>
      <c r="BC111" s="1346"/>
      <c r="BD111" s="1346"/>
      <c r="BE111" s="1346"/>
      <c r="BF111" s="1346"/>
      <c r="BG111" s="1504">
        <v>1</v>
      </c>
      <c r="BH111" s="1346"/>
      <c r="BI111" s="1393"/>
      <c r="BJ111" s="1346"/>
      <c r="BK111" s="1346"/>
      <c r="BL111" s="1346"/>
      <c r="BM111" s="1346"/>
      <c r="BN111" s="1346"/>
      <c r="BO111" s="1346"/>
      <c r="BP111" s="1346"/>
      <c r="BQ111" s="1346"/>
      <c r="BR111" s="1346"/>
      <c r="BS111" s="1346"/>
      <c r="BT111" s="1346"/>
      <c r="BU111" s="1346"/>
      <c r="BV111" s="1504"/>
      <c r="BW111" s="1389"/>
      <c r="BX111" s="1346"/>
      <c r="BY111" s="1346"/>
      <c r="BZ111" s="1346"/>
      <c r="CA111" s="1346"/>
      <c r="CB111" s="1346"/>
      <c r="CC111" s="1346"/>
      <c r="CD111" s="1346"/>
      <c r="CE111" s="1346"/>
      <c r="CF111" s="1346"/>
      <c r="CG111" s="1391"/>
      <c r="CH111" s="1346"/>
      <c r="CI111" s="1346"/>
      <c r="CJ111" s="1346"/>
      <c r="CK111" s="1346"/>
      <c r="CL111" s="1346">
        <v>1</v>
      </c>
      <c r="CM111" s="1346"/>
      <c r="CN111" s="1346"/>
      <c r="CO111" s="1346"/>
      <c r="CP111" s="1346"/>
      <c r="CQ111" s="1346"/>
      <c r="CR111" s="1346"/>
      <c r="CS111" s="1391"/>
      <c r="CT111" s="1346"/>
      <c r="CU111" s="1346">
        <v>1</v>
      </c>
      <c r="CV111" s="1392"/>
      <c r="CW111" s="1346"/>
      <c r="CX111" s="1346"/>
      <c r="CY111" s="1346"/>
      <c r="CZ111" s="1504"/>
      <c r="DA111" s="1346"/>
      <c r="DB111" s="1346"/>
      <c r="DC111" s="1346"/>
      <c r="DD111" s="1346"/>
      <c r="DE111" s="1346"/>
      <c r="DF111" s="1393"/>
      <c r="DG111" s="1391"/>
      <c r="DH111" s="1346">
        <v>1</v>
      </c>
      <c r="DI111" s="1346"/>
      <c r="DJ111" s="1346"/>
      <c r="DK111" s="1346"/>
      <c r="DL111" s="1346"/>
      <c r="DM111" s="1346"/>
      <c r="DN111" s="1346"/>
      <c r="DO111" s="1346"/>
      <c r="DP111" s="1346"/>
      <c r="DQ111" s="1392"/>
      <c r="DR111" s="1392"/>
      <c r="DS111" s="1392"/>
      <c r="DT111" s="1392"/>
      <c r="DU111" s="1392"/>
      <c r="DV111" s="1417">
        <v>1</v>
      </c>
      <c r="DW111" s="1417">
        <v>1</v>
      </c>
      <c r="DX111" s="1417">
        <v>1</v>
      </c>
      <c r="DY111" s="1392"/>
      <c r="DZ111" s="1393"/>
      <c r="EA111" s="1391"/>
      <c r="EB111" s="1346"/>
      <c r="EC111" s="1346"/>
      <c r="ED111" s="1346"/>
      <c r="EE111" s="1346"/>
      <c r="EF111" s="1346"/>
      <c r="EG111" s="1346"/>
      <c r="EH111" s="1346"/>
      <c r="EI111" s="1346">
        <v>1</v>
      </c>
      <c r="EJ111" s="1346"/>
      <c r="EK111" s="1346"/>
      <c r="EL111" s="1346"/>
      <c r="EM111" s="1346"/>
      <c r="EN111" s="1391"/>
      <c r="EO111" s="1389"/>
      <c r="EP111" s="1346"/>
      <c r="EQ111" s="1346"/>
      <c r="ER111" s="1346"/>
      <c r="ES111" s="1504">
        <v>1</v>
      </c>
      <c r="ET111" s="1346"/>
      <c r="EU111" s="1346">
        <v>1</v>
      </c>
      <c r="EV111" s="1346"/>
      <c r="EW111" s="1504"/>
      <c r="EX111" s="1392"/>
      <c r="EY111" s="1346"/>
      <c r="EZ111" s="1346"/>
      <c r="FA111" s="1346"/>
      <c r="FB111" s="1346"/>
      <c r="FC111" s="1346"/>
      <c r="FD111" s="1346"/>
      <c r="FE111" s="1393"/>
      <c r="FF111" s="1679"/>
      <c r="FG111" s="1391"/>
      <c r="FH111" s="1346"/>
      <c r="FI111" s="1346"/>
      <c r="FJ111" s="1346"/>
      <c r="FK111" s="1346"/>
      <c r="FL111" s="1346"/>
      <c r="FM111" s="1346"/>
      <c r="FN111" s="218">
        <f t="shared" si="29"/>
        <v>0</v>
      </c>
      <c r="FO111" s="396">
        <f t="shared" si="30"/>
        <v>2</v>
      </c>
      <c r="FP111" s="396">
        <f t="shared" si="31"/>
        <v>6</v>
      </c>
      <c r="FQ111" s="396">
        <f t="shared" si="32"/>
        <v>2</v>
      </c>
      <c r="FR111" s="396"/>
      <c r="FS111" s="396">
        <f t="shared" si="33"/>
        <v>3</v>
      </c>
      <c r="FT111" s="1291">
        <f t="shared" si="34"/>
        <v>11</v>
      </c>
      <c r="FU111" s="1347" t="str">
        <f t="shared" si="35"/>
        <v/>
      </c>
      <c r="FV111" s="1347" t="str">
        <f t="shared" si="36"/>
        <v/>
      </c>
      <c r="FW111" s="1347" t="str">
        <f t="shared" si="37"/>
        <v/>
      </c>
      <c r="FX111" s="1347">
        <f t="shared" si="38"/>
        <v>1</v>
      </c>
      <c r="FY111" s="1347" t="str">
        <f t="shared" si="39"/>
        <v/>
      </c>
      <c r="FZ111" s="1347" t="str">
        <f t="shared" si="40"/>
        <v/>
      </c>
      <c r="GA111" s="1347" t="str">
        <f t="shared" si="41"/>
        <v/>
      </c>
      <c r="GB111" s="1347" t="str">
        <f t="shared" si="42"/>
        <v/>
      </c>
      <c r="GC111" s="1347" t="str">
        <f t="shared" si="43"/>
        <v/>
      </c>
      <c r="GD111" s="1347" t="str">
        <f t="shared" si="44"/>
        <v/>
      </c>
      <c r="GE111" s="1347" t="str">
        <f t="shared" si="45"/>
        <v/>
      </c>
    </row>
    <row r="112" spans="1:187" ht="16.5" thickBot="1" x14ac:dyDescent="0.3">
      <c r="A112" s="1645"/>
      <c r="B112" s="1646"/>
      <c r="C112" s="1373" t="s">
        <v>1773</v>
      </c>
      <c r="D112" s="1400"/>
      <c r="E112" s="1391"/>
      <c r="F112" s="1346"/>
      <c r="G112" s="1346"/>
      <c r="H112" s="1346"/>
      <c r="I112" s="1346"/>
      <c r="J112" s="1346"/>
      <c r="K112" s="1346"/>
      <c r="L112" s="1346"/>
      <c r="M112" s="1346"/>
      <c r="N112" s="1346"/>
      <c r="O112" s="1346"/>
      <c r="P112" s="1346"/>
      <c r="Q112" s="1346"/>
      <c r="R112" s="1346"/>
      <c r="S112" s="1346"/>
      <c r="T112" s="1346"/>
      <c r="U112" s="1346"/>
      <c r="V112" s="1346"/>
      <c r="W112" s="1346"/>
      <c r="X112" s="1393"/>
      <c r="Y112" s="1346"/>
      <c r="Z112" s="1399"/>
      <c r="AA112" s="1399"/>
      <c r="AB112" s="1346"/>
      <c r="AC112" s="1399"/>
      <c r="AD112" s="1400"/>
      <c r="AE112" s="1346"/>
      <c r="AF112" s="1346"/>
      <c r="AG112" s="1346"/>
      <c r="AH112" s="1346"/>
      <c r="AI112" s="1346"/>
      <c r="AJ112" s="1417"/>
      <c r="AK112" s="1417"/>
      <c r="AL112" s="1417"/>
      <c r="AM112" s="1420"/>
      <c r="AN112" s="1391"/>
      <c r="AO112" s="1346"/>
      <c r="AP112" s="1346"/>
      <c r="AQ112" s="1346"/>
      <c r="AR112" s="1346"/>
      <c r="AS112" s="1346"/>
      <c r="AT112" s="1346"/>
      <c r="AU112" s="1392"/>
      <c r="AV112" s="1392"/>
      <c r="AW112" s="1504"/>
      <c r="AX112" s="1392"/>
      <c r="AY112" s="1392"/>
      <c r="AZ112" s="1393"/>
      <c r="BA112" s="1346"/>
      <c r="BB112" s="1389"/>
      <c r="BC112" s="1346"/>
      <c r="BD112" s="1346"/>
      <c r="BE112" s="1346"/>
      <c r="BF112" s="1346"/>
      <c r="BG112" s="1504"/>
      <c r="BH112" s="1346"/>
      <c r="BI112" s="1393"/>
      <c r="BJ112" s="1346"/>
      <c r="BK112" s="1346"/>
      <c r="BL112" s="1346"/>
      <c r="BM112" s="1346"/>
      <c r="BN112" s="1346"/>
      <c r="BO112" s="1346"/>
      <c r="BP112" s="1346"/>
      <c r="BQ112" s="1346"/>
      <c r="BR112" s="1346"/>
      <c r="BS112" s="1346"/>
      <c r="BT112" s="1346"/>
      <c r="BU112" s="1346"/>
      <c r="BV112" s="1504"/>
      <c r="BW112" s="1389"/>
      <c r="BX112" s="1346"/>
      <c r="BY112" s="1346"/>
      <c r="BZ112" s="1346"/>
      <c r="CA112" s="1346"/>
      <c r="CB112" s="1346"/>
      <c r="CC112" s="1346"/>
      <c r="CD112" s="1346"/>
      <c r="CE112" s="1346"/>
      <c r="CF112" s="1346"/>
      <c r="CG112" s="1391"/>
      <c r="CH112" s="1346"/>
      <c r="CI112" s="1346"/>
      <c r="CJ112" s="1346"/>
      <c r="CK112" s="1346"/>
      <c r="CL112" s="1346"/>
      <c r="CM112" s="1346"/>
      <c r="CN112" s="1346"/>
      <c r="CO112" s="1346"/>
      <c r="CP112" s="1346"/>
      <c r="CQ112" s="1346"/>
      <c r="CR112" s="1346"/>
      <c r="CS112" s="1391"/>
      <c r="CT112" s="1346"/>
      <c r="CU112" s="1346"/>
      <c r="CV112" s="1392"/>
      <c r="CW112" s="1346"/>
      <c r="CX112" s="1346"/>
      <c r="CY112" s="1346"/>
      <c r="CZ112" s="1504"/>
      <c r="DA112" s="1346"/>
      <c r="DB112" s="1346"/>
      <c r="DC112" s="1346"/>
      <c r="DD112" s="1346"/>
      <c r="DE112" s="1346"/>
      <c r="DF112" s="1393"/>
      <c r="DG112" s="1391"/>
      <c r="DH112" s="1346"/>
      <c r="DI112" s="1346"/>
      <c r="DJ112" s="1346"/>
      <c r="DK112" s="1346"/>
      <c r="DL112" s="1346"/>
      <c r="DM112" s="1346"/>
      <c r="DN112" s="1346"/>
      <c r="DO112" s="1346"/>
      <c r="DP112" s="1346"/>
      <c r="DQ112" s="1392"/>
      <c r="DR112" s="1392"/>
      <c r="DS112" s="1392"/>
      <c r="DT112" s="1392"/>
      <c r="DU112" s="1392"/>
      <c r="DV112" s="1392"/>
      <c r="DW112" s="1392"/>
      <c r="DX112" s="1392"/>
      <c r="DY112" s="1392"/>
      <c r="DZ112" s="1393"/>
      <c r="EA112" s="1391"/>
      <c r="EB112" s="1346"/>
      <c r="EC112" s="1346"/>
      <c r="ED112" s="1346"/>
      <c r="EE112" s="1346"/>
      <c r="EF112" s="1346"/>
      <c r="EG112" s="1346"/>
      <c r="EH112" s="1346"/>
      <c r="EI112" s="1346"/>
      <c r="EJ112" s="1346"/>
      <c r="EK112" s="1346"/>
      <c r="EL112" s="1346"/>
      <c r="EM112" s="1346"/>
      <c r="EN112" s="1391"/>
      <c r="EO112" s="1389"/>
      <c r="EP112" s="1346"/>
      <c r="EQ112" s="1346"/>
      <c r="ER112" s="1346"/>
      <c r="ES112" s="1504"/>
      <c r="ET112" s="1346"/>
      <c r="EU112" s="1346"/>
      <c r="EV112" s="1346"/>
      <c r="EW112" s="1504"/>
      <c r="EX112" s="1392"/>
      <c r="EY112" s="1346"/>
      <c r="EZ112" s="1346"/>
      <c r="FA112" s="1346"/>
      <c r="FB112" s="1346"/>
      <c r="FC112" s="1346"/>
      <c r="FD112" s="1346"/>
      <c r="FE112" s="1393"/>
      <c r="FF112" s="1679"/>
      <c r="FG112" s="1391"/>
      <c r="FH112" s="1346"/>
      <c r="FI112" s="1346"/>
      <c r="FJ112" s="1346"/>
      <c r="FK112" s="1346"/>
      <c r="FL112" s="1346"/>
      <c r="FM112" s="1346"/>
      <c r="FN112" s="218"/>
      <c r="FO112" s="396"/>
      <c r="FP112" s="396"/>
      <c r="FQ112" s="396"/>
      <c r="FR112" s="396"/>
      <c r="FS112" s="396"/>
      <c r="FT112" s="1291"/>
      <c r="FU112" s="1347"/>
      <c r="FV112" s="1347"/>
      <c r="FW112" s="1347"/>
      <c r="FX112" s="1347"/>
      <c r="FY112" s="1347"/>
      <c r="FZ112" s="1347"/>
      <c r="GA112" s="1347"/>
      <c r="GB112" s="1347"/>
      <c r="GC112" s="1347"/>
      <c r="GD112" s="1347"/>
      <c r="GE112" s="1347"/>
    </row>
    <row r="113" spans="1:187" ht="16.5" thickBot="1" x14ac:dyDescent="0.3">
      <c r="A113" s="1645"/>
      <c r="B113" s="1646"/>
      <c r="C113" s="1343" t="s">
        <v>2243</v>
      </c>
      <c r="D113" s="1400"/>
      <c r="E113" s="1391"/>
      <c r="F113" s="1346"/>
      <c r="G113" s="1346"/>
      <c r="H113" s="1346"/>
      <c r="I113" s="1346"/>
      <c r="J113" s="1346"/>
      <c r="K113" s="1346"/>
      <c r="L113" s="1346"/>
      <c r="M113" s="1346"/>
      <c r="N113" s="1346"/>
      <c r="O113" s="1346"/>
      <c r="P113" s="1346"/>
      <c r="Q113" s="1346"/>
      <c r="R113" s="1346"/>
      <c r="S113" s="1346"/>
      <c r="T113" s="1346"/>
      <c r="U113" s="1346"/>
      <c r="V113" s="1346"/>
      <c r="W113" s="1346"/>
      <c r="X113" s="1393"/>
      <c r="Y113" s="1346"/>
      <c r="Z113" s="1399"/>
      <c r="AA113" s="1399"/>
      <c r="AB113" s="1346"/>
      <c r="AC113" s="1399"/>
      <c r="AD113" s="1400"/>
      <c r="AE113" s="1346"/>
      <c r="AF113" s="1346"/>
      <c r="AG113" s="1346"/>
      <c r="AH113" s="1346"/>
      <c r="AI113" s="1346"/>
      <c r="AJ113" s="1417"/>
      <c r="AK113" s="1417"/>
      <c r="AL113" s="1417"/>
      <c r="AM113" s="1420"/>
      <c r="AN113" s="1391"/>
      <c r="AO113" s="1346"/>
      <c r="AP113" s="1346"/>
      <c r="AQ113" s="1346"/>
      <c r="AR113" s="1346"/>
      <c r="AS113" s="1346"/>
      <c r="AT113" s="1346"/>
      <c r="AU113" s="1392"/>
      <c r="AV113" s="1392"/>
      <c r="AW113" s="1504"/>
      <c r="AX113" s="1392"/>
      <c r="AY113" s="1392"/>
      <c r="AZ113" s="1393"/>
      <c r="BA113" s="1346"/>
      <c r="BB113" s="1389"/>
      <c r="BC113" s="1346"/>
      <c r="BD113" s="1346"/>
      <c r="BE113" s="1346"/>
      <c r="BF113" s="1346"/>
      <c r="BG113" s="1504"/>
      <c r="BH113" s="1346"/>
      <c r="BI113" s="1393"/>
      <c r="BJ113" s="1346"/>
      <c r="BK113" s="1346"/>
      <c r="BL113" s="1346"/>
      <c r="BM113" s="1346">
        <v>1</v>
      </c>
      <c r="BN113" s="1346"/>
      <c r="BO113" s="1346"/>
      <c r="BP113" s="1346"/>
      <c r="BQ113" s="1346"/>
      <c r="BR113" s="1346"/>
      <c r="BS113" s="1346"/>
      <c r="BT113" s="1346"/>
      <c r="BU113" s="1346"/>
      <c r="BV113" s="1504">
        <v>1</v>
      </c>
      <c r="BW113" s="1389"/>
      <c r="BX113" s="1346"/>
      <c r="BY113" s="1346"/>
      <c r="BZ113" s="1346"/>
      <c r="CA113" s="1346"/>
      <c r="CB113" s="1346"/>
      <c r="CC113" s="1346"/>
      <c r="CD113" s="1346"/>
      <c r="CE113" s="1346"/>
      <c r="CF113" s="1346"/>
      <c r="CG113" s="1391">
        <v>1</v>
      </c>
      <c r="CH113" s="1346"/>
      <c r="CI113" s="1346"/>
      <c r="CJ113" s="1346"/>
      <c r="CK113" s="1346"/>
      <c r="CL113" s="1346"/>
      <c r="CM113" s="1346">
        <v>1</v>
      </c>
      <c r="CN113" s="1346"/>
      <c r="CO113" s="1346"/>
      <c r="CP113" s="1346"/>
      <c r="CQ113" s="1346"/>
      <c r="CR113" s="1346"/>
      <c r="CS113" s="1391"/>
      <c r="CT113" s="1346"/>
      <c r="CU113" s="1346"/>
      <c r="CV113" s="1422">
        <v>1</v>
      </c>
      <c r="CW113" s="1346"/>
      <c r="CX113" s="1346"/>
      <c r="CY113" s="1346">
        <v>1</v>
      </c>
      <c r="CZ113" s="1504">
        <v>1</v>
      </c>
      <c r="DA113" s="1346"/>
      <c r="DB113" s="1346"/>
      <c r="DC113" s="1346">
        <v>1</v>
      </c>
      <c r="DD113" s="1346"/>
      <c r="DE113" s="1346"/>
      <c r="DF113" s="1393">
        <v>1</v>
      </c>
      <c r="DG113" s="1391"/>
      <c r="DH113" s="1346"/>
      <c r="DI113" s="1346"/>
      <c r="DJ113" s="1346"/>
      <c r="DK113" s="1346"/>
      <c r="DL113" s="1346"/>
      <c r="DM113" s="1346"/>
      <c r="DN113" s="1346"/>
      <c r="DO113" s="1346"/>
      <c r="DP113" s="1346">
        <v>1</v>
      </c>
      <c r="DQ113" s="1392"/>
      <c r="DR113" s="1392"/>
      <c r="DS113" s="1392">
        <v>1</v>
      </c>
      <c r="DT113" s="1392">
        <v>1</v>
      </c>
      <c r="DU113" s="1392"/>
      <c r="DV113" s="1392"/>
      <c r="DW113" s="1392"/>
      <c r="DX113" s="1392"/>
      <c r="DY113" s="1392">
        <v>1</v>
      </c>
      <c r="DZ113" s="1393">
        <v>1</v>
      </c>
      <c r="EA113" s="1391"/>
      <c r="EB113" s="1346">
        <v>1</v>
      </c>
      <c r="EC113" s="1346"/>
      <c r="ED113" s="1346"/>
      <c r="EE113" s="1346"/>
      <c r="EF113" s="1346"/>
      <c r="EG113" s="1346"/>
      <c r="EH113" s="1346">
        <v>1</v>
      </c>
      <c r="EI113" s="1346"/>
      <c r="EJ113" s="1346"/>
      <c r="EK113" s="1397">
        <v>1</v>
      </c>
      <c r="EL113" s="1346"/>
      <c r="EM113" s="1346"/>
      <c r="EN113" s="1391"/>
      <c r="EO113" s="1389"/>
      <c r="EP113" s="1346"/>
      <c r="EQ113" s="1346">
        <v>1</v>
      </c>
      <c r="ER113" s="1346"/>
      <c r="ES113" s="1504">
        <v>1</v>
      </c>
      <c r="ET113" s="1346">
        <v>1</v>
      </c>
      <c r="EU113" s="1346"/>
      <c r="EV113" s="1346"/>
      <c r="EW113" s="1504"/>
      <c r="EX113" s="1392">
        <v>1</v>
      </c>
      <c r="EY113" s="1346"/>
      <c r="EZ113" s="1346"/>
      <c r="FA113" s="1346"/>
      <c r="FB113" s="1346"/>
      <c r="FC113" s="1346"/>
      <c r="FD113" s="1346"/>
      <c r="FE113" s="1393">
        <v>1</v>
      </c>
      <c r="FF113" s="1679"/>
      <c r="FG113" s="1391"/>
      <c r="FH113" s="1346"/>
      <c r="FI113" s="1346"/>
      <c r="FJ113" s="1346"/>
      <c r="FK113" s="1346"/>
      <c r="FL113" s="1346"/>
      <c r="FM113" s="1346"/>
      <c r="FN113" s="218">
        <f t="shared" si="29"/>
        <v>17</v>
      </c>
      <c r="FO113" s="396">
        <f t="shared" si="30"/>
        <v>2</v>
      </c>
      <c r="FP113" s="396">
        <f t="shared" si="31"/>
        <v>0</v>
      </c>
      <c r="FQ113" s="396">
        <f t="shared" si="32"/>
        <v>3</v>
      </c>
      <c r="FR113" s="396"/>
      <c r="FS113" s="396">
        <f t="shared" si="33"/>
        <v>0</v>
      </c>
      <c r="FT113" s="1291">
        <f t="shared" si="34"/>
        <v>19</v>
      </c>
      <c r="FU113" s="1347" t="str">
        <f t="shared" ref="FU113" si="46">IF(FT113=0,1,"")</f>
        <v/>
      </c>
      <c r="FV113" s="1347" t="str">
        <f t="shared" ref="FV113" si="47">IF((FT113&gt;0)*AND(FT113&lt;6),1,"")</f>
        <v/>
      </c>
      <c r="FW113" s="1347" t="str">
        <f t="shared" ref="FW113" si="48">IF((FT113&gt;5)*AND(FT113&lt;11),1,"")</f>
        <v/>
      </c>
      <c r="FX113" s="1347">
        <f t="shared" ref="FX113" si="49">IF((FT113&gt;10)*AND(FT113&lt;21),1,"")</f>
        <v>1</v>
      </c>
      <c r="FY113" s="1347" t="str">
        <f t="shared" ref="FY113" si="50">IF((FT113&gt;20)*AND(FT113&lt;31),1,"")</f>
        <v/>
      </c>
      <c r="FZ113" s="1347" t="str">
        <f t="shared" ref="FZ113" si="51">IF((FT113&gt;30)*AND(FT113&lt;41),1,"")</f>
        <v/>
      </c>
      <c r="GA113" s="1347" t="str">
        <f t="shared" ref="GA113" si="52">IF((FT113&gt;40)*AND(FT113&lt;51),1,"")</f>
        <v/>
      </c>
      <c r="GB113" s="1347" t="str">
        <f t="shared" ref="GB113" si="53">IF((FT113&gt;50)*AND(FT113&lt;61),1,"")</f>
        <v/>
      </c>
      <c r="GC113" s="1347" t="str">
        <f t="shared" ref="GC113" si="54">IF((FT113&gt;60)*AND(FT113&lt;71),1,"")</f>
        <v/>
      </c>
      <c r="GD113" s="1347" t="str">
        <f t="shared" ref="GD113" si="55">IF((FT113&gt;70)*AND(FT113&lt;81),1,"")</f>
        <v/>
      </c>
      <c r="GE113" s="1347" t="str">
        <f t="shared" ref="GE113" si="56">IF((FT113&gt;80)*AND(FT113&lt;91),1,"")</f>
        <v/>
      </c>
    </row>
    <row r="114" spans="1:187" ht="16.5" thickBot="1" x14ac:dyDescent="0.3">
      <c r="A114" s="1645">
        <v>100</v>
      </c>
      <c r="B114" s="10" t="s">
        <v>2186</v>
      </c>
      <c r="C114" s="1152" t="s">
        <v>1934</v>
      </c>
      <c r="D114" s="1400"/>
      <c r="E114" s="1391"/>
      <c r="F114" s="1346"/>
      <c r="G114" s="1346">
        <v>1</v>
      </c>
      <c r="H114" s="1346"/>
      <c r="I114" s="1390">
        <v>1</v>
      </c>
      <c r="J114" s="1346"/>
      <c r="K114" s="1346"/>
      <c r="L114" s="1390">
        <v>1</v>
      </c>
      <c r="M114" s="1346"/>
      <c r="N114" s="1346"/>
      <c r="O114" s="1346"/>
      <c r="P114" s="1346"/>
      <c r="Q114" s="1346"/>
      <c r="R114" s="1346"/>
      <c r="S114" s="1346"/>
      <c r="T114" s="1346"/>
      <c r="U114" s="1346"/>
      <c r="V114" s="1346"/>
      <c r="W114" s="1346"/>
      <c r="X114" s="1393"/>
      <c r="Y114" s="1346"/>
      <c r="Z114" s="1390">
        <v>1</v>
      </c>
      <c r="AA114" s="1346"/>
      <c r="AB114" s="1346"/>
      <c r="AC114" s="1390">
        <v>1</v>
      </c>
      <c r="AD114" s="1400">
        <v>1</v>
      </c>
      <c r="AE114" s="1346"/>
      <c r="AF114" s="1346"/>
      <c r="AG114" s="1346"/>
      <c r="AH114" s="1346"/>
      <c r="AI114" s="1346"/>
      <c r="AJ114" s="1390">
        <v>1</v>
      </c>
      <c r="AK114" s="1392"/>
      <c r="AL114" s="1392"/>
      <c r="AM114" s="1393"/>
      <c r="AN114" s="1391"/>
      <c r="AO114" s="1390">
        <v>1</v>
      </c>
      <c r="AP114" s="1346"/>
      <c r="AQ114" s="1346"/>
      <c r="AR114" s="1346"/>
      <c r="AS114" s="1390">
        <v>1</v>
      </c>
      <c r="AT114" s="1346"/>
      <c r="AU114" s="1392"/>
      <c r="AV114" s="1392"/>
      <c r="AW114" s="1504"/>
      <c r="AX114" s="1346"/>
      <c r="AY114" s="1392"/>
      <c r="AZ114" s="1393"/>
      <c r="BA114" s="1346"/>
      <c r="BB114" s="1389"/>
      <c r="BC114" s="1346"/>
      <c r="BD114" s="1346"/>
      <c r="BE114" s="1346"/>
      <c r="BF114" s="1346"/>
      <c r="BG114" s="1504"/>
      <c r="BH114" s="1346"/>
      <c r="BI114" s="1393"/>
      <c r="BJ114" s="1346"/>
      <c r="BK114" s="1390">
        <v>1</v>
      </c>
      <c r="BL114" s="1346"/>
      <c r="BM114" s="1346"/>
      <c r="BN114" s="1346"/>
      <c r="BO114" s="1390">
        <v>1</v>
      </c>
      <c r="BP114" s="1346"/>
      <c r="BQ114" s="1346"/>
      <c r="BR114" s="1346"/>
      <c r="BS114" s="1346"/>
      <c r="BT114" s="1346"/>
      <c r="BU114" s="1346"/>
      <c r="BV114" s="1504">
        <v>1</v>
      </c>
      <c r="BW114" s="1389"/>
      <c r="BX114" s="1346"/>
      <c r="BY114" s="1346"/>
      <c r="BZ114" s="1346"/>
      <c r="CA114" s="1346"/>
      <c r="CB114" s="1346"/>
      <c r="CC114" s="1346"/>
      <c r="CD114" s="1346"/>
      <c r="CE114" s="1346"/>
      <c r="CF114" s="1346"/>
      <c r="CG114" s="1391"/>
      <c r="CH114" s="1346"/>
      <c r="CI114" s="1346"/>
      <c r="CJ114" s="1346"/>
      <c r="CK114" s="1346"/>
      <c r="CL114" s="1346"/>
      <c r="CM114" s="1346"/>
      <c r="CN114" s="1346"/>
      <c r="CO114" s="1390">
        <v>1</v>
      </c>
      <c r="CP114" s="1346"/>
      <c r="CQ114" s="1346"/>
      <c r="CR114" s="1503">
        <v>1</v>
      </c>
      <c r="CS114" s="1391"/>
      <c r="CT114" s="1346"/>
      <c r="CU114" s="1346"/>
      <c r="CV114" s="1392"/>
      <c r="CW114" s="1346"/>
      <c r="CX114" s="1346"/>
      <c r="CY114" s="1346"/>
      <c r="CZ114" s="1504">
        <v>1</v>
      </c>
      <c r="DA114" s="1346"/>
      <c r="DB114" s="1346">
        <v>1</v>
      </c>
      <c r="DC114" s="1346"/>
      <c r="DD114" s="1346"/>
      <c r="DE114" s="1346"/>
      <c r="DF114" s="1393"/>
      <c r="DG114" s="1391"/>
      <c r="DH114" s="1390">
        <v>1</v>
      </c>
      <c r="DI114" s="1346"/>
      <c r="DJ114" s="1346"/>
      <c r="DK114" s="1346"/>
      <c r="DL114" s="1346"/>
      <c r="DM114" s="1346"/>
      <c r="DN114" s="1346"/>
      <c r="DO114" s="1346">
        <v>1</v>
      </c>
      <c r="DP114" s="1346"/>
      <c r="DQ114" s="1392"/>
      <c r="DR114" s="1346"/>
      <c r="DS114" s="1392"/>
      <c r="DT114" s="1346"/>
      <c r="DU114" s="1392"/>
      <c r="DV114" s="1392"/>
      <c r="DW114" s="1392"/>
      <c r="DX114" s="1392"/>
      <c r="DY114" s="1392"/>
      <c r="DZ114" s="1393"/>
      <c r="EA114" s="1391"/>
      <c r="EB114" s="1390">
        <v>1</v>
      </c>
      <c r="EC114" s="1346"/>
      <c r="ED114" s="1346"/>
      <c r="EE114" s="1346"/>
      <c r="EF114" s="1346"/>
      <c r="EG114" s="1390">
        <v>1</v>
      </c>
      <c r="EH114" s="1346"/>
      <c r="EI114" s="1346"/>
      <c r="EJ114" s="1346"/>
      <c r="EK114" s="1346"/>
      <c r="EL114" s="1346"/>
      <c r="EM114" s="1346"/>
      <c r="EN114" s="1391"/>
      <c r="EO114" s="1389"/>
      <c r="EP114" s="1346">
        <v>1</v>
      </c>
      <c r="EQ114" s="1346"/>
      <c r="ER114" s="1346"/>
      <c r="ES114" s="1504">
        <v>1</v>
      </c>
      <c r="ET114" s="1346"/>
      <c r="EU114" s="1346"/>
      <c r="EV114" s="1346"/>
      <c r="EW114" s="1504"/>
      <c r="EX114" s="1392"/>
      <c r="EY114" s="1346"/>
      <c r="EZ114" s="1346"/>
      <c r="FA114" s="1346"/>
      <c r="FB114" s="1346"/>
      <c r="FC114" s="1346"/>
      <c r="FD114" s="1346"/>
      <c r="FE114" s="1393"/>
      <c r="FF114" s="1679"/>
      <c r="FG114" s="1391"/>
      <c r="FH114" s="1346"/>
      <c r="FI114" s="1346"/>
      <c r="FJ114" s="1346"/>
      <c r="FK114" s="1346"/>
      <c r="FL114" s="1346"/>
      <c r="FM114" s="1346"/>
      <c r="FN114" s="218">
        <f t="shared" si="29"/>
        <v>2</v>
      </c>
      <c r="FO114" s="396">
        <f t="shared" si="30"/>
        <v>2</v>
      </c>
      <c r="FP114" s="396">
        <f t="shared" si="31"/>
        <v>14</v>
      </c>
      <c r="FQ114" s="396">
        <f t="shared" si="32"/>
        <v>4</v>
      </c>
      <c r="FR114" s="396"/>
      <c r="FS114" s="396">
        <f t="shared" si="33"/>
        <v>0</v>
      </c>
      <c r="FT114" s="1291">
        <f t="shared" si="34"/>
        <v>18</v>
      </c>
      <c r="FU114" s="1347" t="str">
        <f t="shared" si="35"/>
        <v/>
      </c>
      <c r="FV114" s="1347" t="str">
        <f t="shared" si="36"/>
        <v/>
      </c>
      <c r="FW114" s="1347" t="str">
        <f t="shared" si="37"/>
        <v/>
      </c>
      <c r="FX114" s="1347">
        <f t="shared" si="38"/>
        <v>1</v>
      </c>
      <c r="FY114" s="1347" t="str">
        <f t="shared" si="39"/>
        <v/>
      </c>
      <c r="FZ114" s="1347" t="str">
        <f t="shared" si="40"/>
        <v/>
      </c>
      <c r="GA114" s="1347" t="str">
        <f t="shared" si="41"/>
        <v/>
      </c>
      <c r="GB114" s="1347" t="str">
        <f t="shared" si="42"/>
        <v/>
      </c>
      <c r="GC114" s="1347" t="str">
        <f t="shared" si="43"/>
        <v/>
      </c>
      <c r="GD114" s="1347" t="str">
        <f t="shared" si="44"/>
        <v/>
      </c>
      <c r="GE114" s="1347" t="str">
        <f t="shared" si="45"/>
        <v/>
      </c>
    </row>
    <row r="115" spans="1:187" ht="16.5" thickBot="1" x14ac:dyDescent="0.3">
      <c r="A115" s="1645">
        <v>103</v>
      </c>
      <c r="B115" s="10" t="s">
        <v>2187</v>
      </c>
      <c r="C115" s="1152" t="s">
        <v>1590</v>
      </c>
      <c r="D115" s="1400"/>
      <c r="E115" s="1391"/>
      <c r="F115" s="1346"/>
      <c r="G115" s="1346"/>
      <c r="H115" s="1346"/>
      <c r="I115" s="1346"/>
      <c r="J115" s="1346"/>
      <c r="K115" s="1346"/>
      <c r="L115" s="1346"/>
      <c r="M115" s="1346"/>
      <c r="N115" s="1346"/>
      <c r="O115" s="1346"/>
      <c r="P115" s="1346"/>
      <c r="Q115" s="1346"/>
      <c r="R115" s="1346"/>
      <c r="S115" s="1346"/>
      <c r="T115" s="1346"/>
      <c r="U115" s="1346">
        <v>1</v>
      </c>
      <c r="V115" s="1346"/>
      <c r="W115" s="1346"/>
      <c r="X115" s="1393">
        <v>1</v>
      </c>
      <c r="Y115" s="1346"/>
      <c r="Z115" s="1346"/>
      <c r="AA115" s="1346">
        <v>1</v>
      </c>
      <c r="AB115" s="1346"/>
      <c r="AC115" s="1346"/>
      <c r="AD115" s="1400">
        <v>1</v>
      </c>
      <c r="AE115" s="1346">
        <v>1</v>
      </c>
      <c r="AF115" s="1346"/>
      <c r="AG115" s="1346"/>
      <c r="AH115" s="1346"/>
      <c r="AI115" s="1346"/>
      <c r="AJ115" s="1392"/>
      <c r="AK115" s="1392">
        <v>1</v>
      </c>
      <c r="AL115" s="1392"/>
      <c r="AM115" s="1393"/>
      <c r="AN115" s="1391">
        <v>1</v>
      </c>
      <c r="AO115" s="1346"/>
      <c r="AP115" s="1346"/>
      <c r="AQ115" s="1346"/>
      <c r="AR115" s="1346"/>
      <c r="AS115" s="1346"/>
      <c r="AT115" s="1346">
        <v>1</v>
      </c>
      <c r="AU115" s="1392"/>
      <c r="AV115" s="1392"/>
      <c r="AW115" s="1504"/>
      <c r="AX115" s="1392"/>
      <c r="AY115" s="1392"/>
      <c r="AZ115" s="1393"/>
      <c r="BA115" s="1346">
        <v>1</v>
      </c>
      <c r="BB115" s="1389"/>
      <c r="BC115" s="1346"/>
      <c r="BD115" s="1346">
        <v>1</v>
      </c>
      <c r="BE115" s="1346"/>
      <c r="BF115" s="1346"/>
      <c r="BG115" s="1504">
        <v>1</v>
      </c>
      <c r="BH115" s="1346"/>
      <c r="BI115" s="1393"/>
      <c r="BJ115" s="1346">
        <v>1</v>
      </c>
      <c r="BK115" s="1346"/>
      <c r="BL115" s="1346"/>
      <c r="BM115" s="1346">
        <v>1</v>
      </c>
      <c r="BN115" s="1346"/>
      <c r="BO115" s="1346"/>
      <c r="BP115" s="1346"/>
      <c r="BQ115" s="1346"/>
      <c r="BR115" s="1346"/>
      <c r="BS115" s="1346"/>
      <c r="BT115" s="1346"/>
      <c r="BU115" s="1346">
        <v>1</v>
      </c>
      <c r="BV115" s="1504">
        <v>1</v>
      </c>
      <c r="BW115" s="1389"/>
      <c r="BX115" s="1346"/>
      <c r="BY115" s="1346"/>
      <c r="BZ115" s="1346"/>
      <c r="CA115" s="1346"/>
      <c r="CB115" s="1346"/>
      <c r="CC115" s="1346"/>
      <c r="CD115" s="1346"/>
      <c r="CE115" s="1346"/>
      <c r="CF115" s="1346"/>
      <c r="CG115" s="1391">
        <v>1</v>
      </c>
      <c r="CH115" s="1346"/>
      <c r="CI115" s="1346"/>
      <c r="CJ115" s="1346">
        <v>1</v>
      </c>
      <c r="CK115" s="1346"/>
      <c r="CL115" s="1346"/>
      <c r="CM115" s="1346">
        <v>1</v>
      </c>
      <c r="CN115" s="1346"/>
      <c r="CO115" s="1346"/>
      <c r="CP115" s="1346"/>
      <c r="CQ115" s="1346"/>
      <c r="CR115" s="1346"/>
      <c r="CS115" s="1391"/>
      <c r="CT115" s="1346"/>
      <c r="CU115" s="1346"/>
      <c r="CV115" s="1392"/>
      <c r="CW115" s="1346"/>
      <c r="CX115" s="1346"/>
      <c r="CY115" s="1346"/>
      <c r="CZ115" s="1504"/>
      <c r="DA115" s="1346"/>
      <c r="DB115" s="1346"/>
      <c r="DC115" s="1346"/>
      <c r="DD115" s="1346"/>
      <c r="DE115" s="1346"/>
      <c r="DF115" s="1393">
        <v>1</v>
      </c>
      <c r="DG115" s="1391"/>
      <c r="DH115" s="1346"/>
      <c r="DI115" s="1346"/>
      <c r="DJ115" s="1346"/>
      <c r="DK115" s="1346"/>
      <c r="DL115" s="1346"/>
      <c r="DM115" s="1346">
        <v>1</v>
      </c>
      <c r="DN115" s="1346"/>
      <c r="DO115" s="1346"/>
      <c r="DP115" s="1346">
        <v>1</v>
      </c>
      <c r="DQ115" s="1392"/>
      <c r="DR115" s="1392"/>
      <c r="DS115" s="1392"/>
      <c r="DT115" s="1392"/>
      <c r="DU115" s="1392"/>
      <c r="DV115" s="1392"/>
      <c r="DW115" s="1392"/>
      <c r="DX115" s="1392"/>
      <c r="DY115" s="1392">
        <v>1</v>
      </c>
      <c r="DZ115" s="1393"/>
      <c r="EA115" s="1391"/>
      <c r="EB115" s="1346"/>
      <c r="EC115" s="1346"/>
      <c r="ED115" s="1346"/>
      <c r="EE115" s="1346"/>
      <c r="EF115" s="1346"/>
      <c r="EG115" s="1346"/>
      <c r="EH115" s="1346"/>
      <c r="EI115" s="1346"/>
      <c r="EJ115" s="1346"/>
      <c r="EK115" s="1346"/>
      <c r="EL115" s="1346"/>
      <c r="EM115" s="1346"/>
      <c r="EN115" s="1391"/>
      <c r="EO115" s="1389"/>
      <c r="EP115" s="1346"/>
      <c r="EQ115" s="1346"/>
      <c r="ER115" s="1346"/>
      <c r="ES115" s="1504">
        <v>1</v>
      </c>
      <c r="ET115" s="1346"/>
      <c r="EU115" s="1346"/>
      <c r="EV115" s="1346"/>
      <c r="EW115" s="1504"/>
      <c r="EX115" s="1392"/>
      <c r="EY115" s="1346"/>
      <c r="EZ115" s="1346"/>
      <c r="FA115" s="1346"/>
      <c r="FB115" s="1346"/>
      <c r="FC115" s="1346"/>
      <c r="FD115" s="1346"/>
      <c r="FE115" s="1393"/>
      <c r="FF115" s="1679"/>
      <c r="FG115" s="1391"/>
      <c r="FH115" s="1346"/>
      <c r="FI115" s="1346"/>
      <c r="FJ115" s="1346"/>
      <c r="FK115" s="1346"/>
      <c r="FL115" s="1346"/>
      <c r="FM115" s="1346"/>
      <c r="FN115" s="218">
        <f t="shared" si="29"/>
        <v>19</v>
      </c>
      <c r="FO115" s="396">
        <f t="shared" si="30"/>
        <v>0</v>
      </c>
      <c r="FP115" s="396">
        <f t="shared" si="31"/>
        <v>0</v>
      </c>
      <c r="FQ115" s="396">
        <f t="shared" si="32"/>
        <v>4</v>
      </c>
      <c r="FR115" s="396"/>
      <c r="FS115" s="396">
        <f t="shared" si="33"/>
        <v>0</v>
      </c>
      <c r="FT115" s="1291">
        <f t="shared" si="34"/>
        <v>19</v>
      </c>
      <c r="FU115" s="1347" t="str">
        <f t="shared" si="35"/>
        <v/>
      </c>
      <c r="FV115" s="1347" t="str">
        <f t="shared" si="36"/>
        <v/>
      </c>
      <c r="FW115" s="1347" t="str">
        <f t="shared" si="37"/>
        <v/>
      </c>
      <c r="FX115" s="1347">
        <f t="shared" si="38"/>
        <v>1</v>
      </c>
      <c r="FY115" s="1347" t="str">
        <f t="shared" si="39"/>
        <v/>
      </c>
      <c r="FZ115" s="1347" t="str">
        <f t="shared" si="40"/>
        <v/>
      </c>
      <c r="GA115" s="1347" t="str">
        <f t="shared" si="41"/>
        <v/>
      </c>
      <c r="GB115" s="1347" t="str">
        <f t="shared" si="42"/>
        <v/>
      </c>
      <c r="GC115" s="1347" t="str">
        <f t="shared" si="43"/>
        <v/>
      </c>
      <c r="GD115" s="1347" t="str">
        <f t="shared" si="44"/>
        <v/>
      </c>
      <c r="GE115" s="1347" t="str">
        <f t="shared" si="45"/>
        <v/>
      </c>
    </row>
    <row r="116" spans="1:187" ht="16.5" thickBot="1" x14ac:dyDescent="0.3">
      <c r="A116" s="1645">
        <v>102</v>
      </c>
      <c r="B116" s="10" t="s">
        <v>2188</v>
      </c>
      <c r="C116" s="1152" t="s">
        <v>1772</v>
      </c>
      <c r="D116" s="1400"/>
      <c r="E116" s="1391"/>
      <c r="F116" s="1346"/>
      <c r="G116" s="1346">
        <v>1</v>
      </c>
      <c r="H116" s="1346"/>
      <c r="I116" s="1346"/>
      <c r="J116" s="1346">
        <v>1</v>
      </c>
      <c r="K116" s="1346"/>
      <c r="L116" s="1346"/>
      <c r="M116" s="1346">
        <v>1</v>
      </c>
      <c r="N116" s="1346">
        <v>1</v>
      </c>
      <c r="O116" s="1346">
        <v>1</v>
      </c>
      <c r="P116" s="1346">
        <v>1</v>
      </c>
      <c r="Q116" s="1346">
        <v>1</v>
      </c>
      <c r="R116" s="1346">
        <v>1</v>
      </c>
      <c r="S116" s="1346">
        <v>1</v>
      </c>
      <c r="T116" s="1346">
        <v>1</v>
      </c>
      <c r="U116" s="1346"/>
      <c r="V116" s="1346"/>
      <c r="W116" s="1346"/>
      <c r="X116" s="1393"/>
      <c r="Y116" s="1346"/>
      <c r="Z116" s="1399"/>
      <c r="AA116" s="1399">
        <v>1</v>
      </c>
      <c r="AB116" s="1346"/>
      <c r="AC116" s="1399"/>
      <c r="AD116" s="1400">
        <v>1</v>
      </c>
      <c r="AE116" s="1346">
        <v>1</v>
      </c>
      <c r="AF116" s="1346"/>
      <c r="AG116" s="1346"/>
      <c r="AH116" s="1346"/>
      <c r="AI116" s="1346"/>
      <c r="AJ116" s="1392"/>
      <c r="AK116" s="1392">
        <v>1</v>
      </c>
      <c r="AL116" s="1392"/>
      <c r="AM116" s="1393">
        <v>1</v>
      </c>
      <c r="AN116" s="1391">
        <v>1</v>
      </c>
      <c r="AO116" s="1346"/>
      <c r="AP116" s="1346"/>
      <c r="AQ116" s="1346">
        <v>1</v>
      </c>
      <c r="AR116" s="1346"/>
      <c r="AS116" s="1346"/>
      <c r="AT116" s="1346">
        <v>1</v>
      </c>
      <c r="AU116" s="1392"/>
      <c r="AV116" s="1392"/>
      <c r="AW116" s="1504"/>
      <c r="AX116" s="1392"/>
      <c r="AY116" s="1392"/>
      <c r="AZ116" s="1393"/>
      <c r="BA116" s="1346"/>
      <c r="BB116" s="1389"/>
      <c r="BC116" s="1346"/>
      <c r="BD116" s="1346"/>
      <c r="BE116" s="1346"/>
      <c r="BF116" s="1346"/>
      <c r="BG116" s="1504">
        <v>1</v>
      </c>
      <c r="BH116" s="1346"/>
      <c r="BI116" s="1393"/>
      <c r="BJ116" s="1346">
        <v>1</v>
      </c>
      <c r="BK116" s="1346"/>
      <c r="BL116" s="1346"/>
      <c r="BM116" s="1346">
        <v>1</v>
      </c>
      <c r="BN116" s="1346"/>
      <c r="BO116" s="1346"/>
      <c r="BP116" s="1346"/>
      <c r="BQ116" s="1346"/>
      <c r="BR116" s="1346"/>
      <c r="BS116" s="1346"/>
      <c r="BT116" s="1346"/>
      <c r="BU116" s="1346">
        <v>1</v>
      </c>
      <c r="BV116" s="1504">
        <v>1</v>
      </c>
      <c r="BW116" s="1389"/>
      <c r="BX116" s="1346"/>
      <c r="BY116" s="1346"/>
      <c r="BZ116" s="1346"/>
      <c r="CA116" s="1346"/>
      <c r="CB116" s="1346">
        <v>1</v>
      </c>
      <c r="CC116" s="1346">
        <v>1</v>
      </c>
      <c r="CD116" s="1346">
        <v>1</v>
      </c>
      <c r="CE116" s="1346">
        <v>1</v>
      </c>
      <c r="CF116" s="1346">
        <v>1</v>
      </c>
      <c r="CG116" s="1391">
        <v>1</v>
      </c>
      <c r="CH116" s="1346"/>
      <c r="CI116" s="1346"/>
      <c r="CJ116" s="1346">
        <v>1</v>
      </c>
      <c r="CK116" s="1346"/>
      <c r="CL116" s="1346"/>
      <c r="CM116" s="1346">
        <v>1</v>
      </c>
      <c r="CN116" s="1346"/>
      <c r="CO116" s="1346"/>
      <c r="CP116" s="1346"/>
      <c r="CQ116" s="1346"/>
      <c r="CR116" s="1346"/>
      <c r="CS116" s="1391"/>
      <c r="CT116" s="1346"/>
      <c r="CU116" s="1346"/>
      <c r="CV116" s="1392"/>
      <c r="CW116" s="1346"/>
      <c r="CX116" s="1346"/>
      <c r="CY116" s="1346">
        <v>1</v>
      </c>
      <c r="CZ116" s="1504">
        <v>1</v>
      </c>
      <c r="DA116" s="1346"/>
      <c r="DB116" s="1346">
        <v>1</v>
      </c>
      <c r="DC116" s="1346"/>
      <c r="DD116" s="1389"/>
      <c r="DE116" s="1346"/>
      <c r="DF116" s="1393"/>
      <c r="DG116" s="1391"/>
      <c r="DH116" s="1346"/>
      <c r="DI116" s="1346">
        <v>1</v>
      </c>
      <c r="DJ116" s="1346">
        <v>1</v>
      </c>
      <c r="DK116" s="1346">
        <v>1</v>
      </c>
      <c r="DL116" s="1346">
        <v>1</v>
      </c>
      <c r="DM116" s="1346"/>
      <c r="DN116" s="1346"/>
      <c r="DO116" s="1346"/>
      <c r="DP116" s="1346">
        <v>1</v>
      </c>
      <c r="DQ116" s="1392"/>
      <c r="DR116" s="1392"/>
      <c r="DS116" s="1392"/>
      <c r="DT116" s="1392"/>
      <c r="DU116" s="1392"/>
      <c r="DV116" s="1392"/>
      <c r="DW116" s="1392"/>
      <c r="DX116" s="1392"/>
      <c r="DY116" s="1392">
        <v>1</v>
      </c>
      <c r="DZ116" s="1393"/>
      <c r="EA116" s="1391"/>
      <c r="EB116" s="1346">
        <v>1</v>
      </c>
      <c r="EC116" s="1346"/>
      <c r="ED116" s="1346"/>
      <c r="EE116" s="1346"/>
      <c r="EF116" s="1346"/>
      <c r="EG116" s="1346"/>
      <c r="EH116" s="1346"/>
      <c r="EI116" s="1346"/>
      <c r="EJ116" s="1346"/>
      <c r="EK116" s="1346">
        <v>1</v>
      </c>
      <c r="EL116" s="1346"/>
      <c r="EM116" s="1346"/>
      <c r="EN116" s="1391"/>
      <c r="EO116" s="1389"/>
      <c r="EP116" s="1346"/>
      <c r="EQ116" s="1346">
        <v>1</v>
      </c>
      <c r="ER116" s="1346"/>
      <c r="ES116" s="1504">
        <v>1</v>
      </c>
      <c r="ET116" s="1346">
        <v>1</v>
      </c>
      <c r="EU116" s="1346"/>
      <c r="EV116" s="1392"/>
      <c r="EW116" s="1504"/>
      <c r="EX116" s="1392">
        <v>1</v>
      </c>
      <c r="EY116" s="1346"/>
      <c r="EZ116" s="1392"/>
      <c r="FA116" s="1392"/>
      <c r="FB116" s="1392"/>
      <c r="FC116" s="1392"/>
      <c r="FD116" s="1392"/>
      <c r="FE116" s="1393"/>
      <c r="FF116" s="1679"/>
      <c r="FG116" s="1421"/>
      <c r="FH116" s="1392"/>
      <c r="FI116" s="1392"/>
      <c r="FJ116" s="1392"/>
      <c r="FK116" s="1392"/>
      <c r="FL116" s="1392"/>
      <c r="FM116" s="1346"/>
      <c r="FN116" s="218">
        <f t="shared" si="29"/>
        <v>22</v>
      </c>
      <c r="FO116" s="396">
        <f t="shared" si="30"/>
        <v>0</v>
      </c>
      <c r="FP116" s="396">
        <f t="shared" si="31"/>
        <v>2</v>
      </c>
      <c r="FQ116" s="396">
        <f t="shared" si="32"/>
        <v>5</v>
      </c>
      <c r="FR116" s="396"/>
      <c r="FS116" s="396">
        <f t="shared" si="33"/>
        <v>17</v>
      </c>
      <c r="FT116" s="1291">
        <f t="shared" si="34"/>
        <v>41</v>
      </c>
      <c r="FU116" s="1347" t="str">
        <f t="shared" si="35"/>
        <v/>
      </c>
      <c r="FV116" s="1347" t="str">
        <f t="shared" si="36"/>
        <v/>
      </c>
      <c r="FW116" s="1347" t="str">
        <f t="shared" si="37"/>
        <v/>
      </c>
      <c r="FX116" s="1347" t="str">
        <f t="shared" si="38"/>
        <v/>
      </c>
      <c r="FY116" s="1347" t="str">
        <f t="shared" si="39"/>
        <v/>
      </c>
      <c r="FZ116" s="1347" t="str">
        <f t="shared" si="40"/>
        <v/>
      </c>
      <c r="GA116" s="1347">
        <f t="shared" si="41"/>
        <v>1</v>
      </c>
      <c r="GB116" s="1347" t="str">
        <f t="shared" si="42"/>
        <v/>
      </c>
      <c r="GC116" s="1347" t="str">
        <f t="shared" si="43"/>
        <v/>
      </c>
      <c r="GD116" s="1347" t="str">
        <f t="shared" si="44"/>
        <v/>
      </c>
      <c r="GE116" s="1347" t="str">
        <f t="shared" si="45"/>
        <v/>
      </c>
    </row>
    <row r="117" spans="1:187" ht="16.5" thickBot="1" x14ac:dyDescent="0.3">
      <c r="A117" s="1645"/>
      <c r="B117" s="100"/>
      <c r="C117" s="1373" t="s">
        <v>1933</v>
      </c>
      <c r="D117" s="1400"/>
      <c r="E117" s="1391"/>
      <c r="F117" s="1346"/>
      <c r="G117" s="1346"/>
      <c r="H117" s="1346"/>
      <c r="I117" s="1346"/>
      <c r="J117" s="1346"/>
      <c r="K117" s="1346"/>
      <c r="L117" s="1346"/>
      <c r="M117" s="1346"/>
      <c r="N117" s="1346"/>
      <c r="O117" s="1346"/>
      <c r="P117" s="1346"/>
      <c r="Q117" s="1346"/>
      <c r="R117" s="1346"/>
      <c r="S117" s="1346"/>
      <c r="T117" s="1346"/>
      <c r="U117" s="1346"/>
      <c r="V117" s="1346"/>
      <c r="W117" s="1346"/>
      <c r="X117" s="1393"/>
      <c r="Y117" s="1346"/>
      <c r="Z117" s="1399"/>
      <c r="AA117" s="1399"/>
      <c r="AB117" s="1346"/>
      <c r="AC117" s="1399"/>
      <c r="AD117" s="1400"/>
      <c r="AE117" s="1346"/>
      <c r="AF117" s="1346"/>
      <c r="AG117" s="1346"/>
      <c r="AH117" s="1346"/>
      <c r="AI117" s="1346"/>
      <c r="AJ117" s="1392"/>
      <c r="AK117" s="1392"/>
      <c r="AL117" s="1392"/>
      <c r="AM117" s="1393"/>
      <c r="AN117" s="1391"/>
      <c r="AO117" s="1346"/>
      <c r="AP117" s="1346"/>
      <c r="AQ117" s="1346"/>
      <c r="AR117" s="1346"/>
      <c r="AS117" s="1346"/>
      <c r="AT117" s="1346"/>
      <c r="AU117" s="1392"/>
      <c r="AV117" s="1392"/>
      <c r="AW117" s="1504"/>
      <c r="AX117" s="1392"/>
      <c r="AY117" s="1392"/>
      <c r="AZ117" s="1393"/>
      <c r="BA117" s="1346"/>
      <c r="BB117" s="1389"/>
      <c r="BC117" s="1346"/>
      <c r="BD117" s="1346"/>
      <c r="BE117" s="1346"/>
      <c r="BF117" s="1346"/>
      <c r="BG117" s="1504"/>
      <c r="BH117" s="1346"/>
      <c r="BI117" s="1393"/>
      <c r="BJ117" s="1346"/>
      <c r="BK117" s="1346"/>
      <c r="BL117" s="1346"/>
      <c r="BM117" s="1346"/>
      <c r="BN117" s="1346"/>
      <c r="BO117" s="1346"/>
      <c r="BP117" s="1346"/>
      <c r="BQ117" s="1346"/>
      <c r="BR117" s="1346"/>
      <c r="BS117" s="1346"/>
      <c r="BT117" s="1346"/>
      <c r="BU117" s="1346"/>
      <c r="BV117" s="1504"/>
      <c r="BW117" s="1389"/>
      <c r="BX117" s="1346"/>
      <c r="BY117" s="1346"/>
      <c r="BZ117" s="1346"/>
      <c r="CA117" s="1346"/>
      <c r="CB117" s="1346"/>
      <c r="CC117" s="1346"/>
      <c r="CD117" s="1346"/>
      <c r="CE117" s="1346"/>
      <c r="CF117" s="1346"/>
      <c r="CG117" s="1391"/>
      <c r="CH117" s="1346"/>
      <c r="CI117" s="1346"/>
      <c r="CJ117" s="1346"/>
      <c r="CK117" s="1346"/>
      <c r="CL117" s="1346"/>
      <c r="CM117" s="1346"/>
      <c r="CN117" s="1346"/>
      <c r="CO117" s="1346"/>
      <c r="CP117" s="1346"/>
      <c r="CQ117" s="1346"/>
      <c r="CR117" s="1346"/>
      <c r="CS117" s="1391"/>
      <c r="CT117" s="1346"/>
      <c r="CU117" s="1346"/>
      <c r="CV117" s="1392"/>
      <c r="CW117" s="1346"/>
      <c r="CX117" s="1346"/>
      <c r="CY117" s="1346"/>
      <c r="CZ117" s="1504"/>
      <c r="DA117" s="1346"/>
      <c r="DB117" s="1346"/>
      <c r="DC117" s="1346"/>
      <c r="DD117" s="1389"/>
      <c r="DE117" s="1346"/>
      <c r="DF117" s="1393"/>
      <c r="DG117" s="1391"/>
      <c r="DH117" s="1346"/>
      <c r="DI117" s="1346"/>
      <c r="DJ117" s="1346"/>
      <c r="DK117" s="1346"/>
      <c r="DL117" s="1346"/>
      <c r="DM117" s="1346"/>
      <c r="DN117" s="1346"/>
      <c r="DO117" s="1346"/>
      <c r="DP117" s="1346"/>
      <c r="DQ117" s="1392"/>
      <c r="DR117" s="1392"/>
      <c r="DS117" s="1392"/>
      <c r="DT117" s="1392"/>
      <c r="DU117" s="1392"/>
      <c r="DV117" s="1392"/>
      <c r="DW117" s="1392"/>
      <c r="DX117" s="1392"/>
      <c r="DY117" s="1392"/>
      <c r="DZ117" s="1393"/>
      <c r="EA117" s="1391"/>
      <c r="EB117" s="1346"/>
      <c r="EC117" s="1346"/>
      <c r="ED117" s="1346"/>
      <c r="EE117" s="1346"/>
      <c r="EF117" s="1346"/>
      <c r="EG117" s="1346"/>
      <c r="EH117" s="1346"/>
      <c r="EI117" s="1346"/>
      <c r="EJ117" s="1346"/>
      <c r="EK117" s="1346"/>
      <c r="EL117" s="1346"/>
      <c r="EM117" s="1346"/>
      <c r="EN117" s="1391"/>
      <c r="EO117" s="1389"/>
      <c r="EP117" s="1346"/>
      <c r="EQ117" s="1346"/>
      <c r="ER117" s="1346"/>
      <c r="ES117" s="1504"/>
      <c r="ET117" s="1346"/>
      <c r="EU117" s="1346"/>
      <c r="EV117" s="1392"/>
      <c r="EW117" s="1504"/>
      <c r="EX117" s="1392"/>
      <c r="EY117" s="1346"/>
      <c r="EZ117" s="1392"/>
      <c r="FA117" s="1392"/>
      <c r="FB117" s="1392"/>
      <c r="FC117" s="1392"/>
      <c r="FD117" s="1392"/>
      <c r="FE117" s="1393"/>
      <c r="FF117" s="1679"/>
      <c r="FG117" s="1421"/>
      <c r="FH117" s="1392"/>
      <c r="FI117" s="1392"/>
      <c r="FJ117" s="1392"/>
      <c r="FK117" s="1392"/>
      <c r="FL117" s="1392"/>
      <c r="FM117" s="1346"/>
      <c r="FN117" s="218"/>
      <c r="FO117" s="396"/>
      <c r="FP117" s="396"/>
      <c r="FQ117" s="396"/>
      <c r="FR117" s="396"/>
      <c r="FS117" s="396"/>
      <c r="FT117" s="1291"/>
      <c r="FU117" s="1347"/>
      <c r="FV117" s="1347"/>
      <c r="FW117" s="1347"/>
      <c r="FX117" s="1347"/>
      <c r="FY117" s="1347"/>
      <c r="FZ117" s="1347"/>
      <c r="GA117" s="1347"/>
      <c r="GB117" s="1347"/>
      <c r="GC117" s="1347"/>
      <c r="GD117" s="1347"/>
      <c r="GE117" s="1347"/>
    </row>
    <row r="118" spans="1:187" ht="16.5" thickBot="1" x14ac:dyDescent="0.3">
      <c r="A118" s="1645">
        <v>103</v>
      </c>
      <c r="B118" s="10" t="s">
        <v>2189</v>
      </c>
      <c r="C118" s="1152" t="s">
        <v>1591</v>
      </c>
      <c r="D118" s="1400"/>
      <c r="E118" s="1391"/>
      <c r="F118" s="1346"/>
      <c r="G118" s="1346">
        <v>1</v>
      </c>
      <c r="H118" s="1346"/>
      <c r="I118" s="1346"/>
      <c r="J118" s="1390">
        <v>1</v>
      </c>
      <c r="K118" s="1346"/>
      <c r="L118" s="1346"/>
      <c r="M118" s="1346"/>
      <c r="N118" s="1346"/>
      <c r="O118" s="1346"/>
      <c r="P118" s="1346"/>
      <c r="Q118" s="1346"/>
      <c r="R118" s="1346"/>
      <c r="S118" s="1346"/>
      <c r="T118" s="1346"/>
      <c r="U118" s="1346">
        <v>1</v>
      </c>
      <c r="V118" s="1346"/>
      <c r="W118" s="1346"/>
      <c r="X118" s="1503">
        <v>1</v>
      </c>
      <c r="Y118" s="1346"/>
      <c r="Z118" s="1346"/>
      <c r="AA118" s="1346"/>
      <c r="AB118" s="1346"/>
      <c r="AC118" s="1346"/>
      <c r="AD118" s="1400"/>
      <c r="AE118" s="1346"/>
      <c r="AF118" s="1346"/>
      <c r="AG118" s="1346"/>
      <c r="AH118" s="1410">
        <v>1</v>
      </c>
      <c r="AI118" s="1346"/>
      <c r="AJ118" s="1392"/>
      <c r="AK118" s="1390">
        <v>1</v>
      </c>
      <c r="AL118" s="1392"/>
      <c r="AM118" s="1393"/>
      <c r="AN118" s="1429">
        <v>1</v>
      </c>
      <c r="AO118" s="1346"/>
      <c r="AP118" s="1346"/>
      <c r="AQ118" s="1346"/>
      <c r="AR118" s="1346"/>
      <c r="AS118" s="1346"/>
      <c r="AT118" s="1410">
        <v>1</v>
      </c>
      <c r="AU118" s="1392"/>
      <c r="AV118" s="1392"/>
      <c r="AW118" s="1504"/>
      <c r="AX118" s="1392"/>
      <c r="AY118" s="1392"/>
      <c r="AZ118" s="1393"/>
      <c r="BA118" s="1390">
        <v>1</v>
      </c>
      <c r="BB118" s="1346"/>
      <c r="BC118" s="1346"/>
      <c r="BD118" s="1410">
        <v>1</v>
      </c>
      <c r="BE118" s="1346"/>
      <c r="BF118" s="1346"/>
      <c r="BG118" s="1504">
        <v>1</v>
      </c>
      <c r="BH118" s="1346"/>
      <c r="BI118" s="1393"/>
      <c r="BJ118" s="1521">
        <v>1</v>
      </c>
      <c r="BK118" s="1346"/>
      <c r="BL118" s="1346"/>
      <c r="BM118" s="1390">
        <v>1</v>
      </c>
      <c r="BN118" s="1346"/>
      <c r="BO118" s="1346"/>
      <c r="BP118" s="1346"/>
      <c r="BQ118" s="1346"/>
      <c r="BR118" s="1346"/>
      <c r="BS118" s="1346"/>
      <c r="BT118" s="1346"/>
      <c r="BU118" s="1390">
        <v>1</v>
      </c>
      <c r="BV118" s="1504">
        <v>1</v>
      </c>
      <c r="BW118" s="1389"/>
      <c r="BX118" s="1346"/>
      <c r="BY118" s="1346"/>
      <c r="BZ118" s="1346"/>
      <c r="CA118" s="1346"/>
      <c r="CB118" s="1346"/>
      <c r="CC118" s="1346"/>
      <c r="CD118" s="1346"/>
      <c r="CE118" s="1346"/>
      <c r="CF118" s="1346"/>
      <c r="CG118" s="1390">
        <v>1</v>
      </c>
      <c r="CH118" s="1346"/>
      <c r="CI118" s="1346"/>
      <c r="CJ118" s="1390">
        <v>1</v>
      </c>
      <c r="CK118" s="1346"/>
      <c r="CL118" s="1346"/>
      <c r="CM118" s="1410">
        <v>1</v>
      </c>
      <c r="CN118" s="1346"/>
      <c r="CO118" s="1346"/>
      <c r="CP118" s="1390">
        <v>1</v>
      </c>
      <c r="CQ118" s="1346"/>
      <c r="CR118" s="1346"/>
      <c r="CS118" s="1391"/>
      <c r="CT118" s="1346"/>
      <c r="CU118" s="1346"/>
      <c r="CV118" s="1392"/>
      <c r="CW118" s="1346"/>
      <c r="CX118" s="1346"/>
      <c r="CY118" s="1346"/>
      <c r="CZ118" s="1504">
        <v>1</v>
      </c>
      <c r="DA118" s="1346"/>
      <c r="DB118" s="1390">
        <v>1</v>
      </c>
      <c r="DC118" s="1346"/>
      <c r="DD118" s="1389"/>
      <c r="DE118" s="1346"/>
      <c r="DF118" s="1502">
        <v>1</v>
      </c>
      <c r="DG118" s="1391"/>
      <c r="DH118" s="1346"/>
      <c r="DI118" s="1346"/>
      <c r="DJ118" s="1346"/>
      <c r="DK118" s="1346"/>
      <c r="DL118" s="1346"/>
      <c r="DM118" s="1390">
        <v>1</v>
      </c>
      <c r="DN118" s="1346"/>
      <c r="DO118" s="1346"/>
      <c r="DP118" s="1346"/>
      <c r="DQ118" s="1392"/>
      <c r="DR118" s="1392"/>
      <c r="DS118" s="1346"/>
      <c r="DT118" s="1392"/>
      <c r="DU118" s="1392"/>
      <c r="DV118" s="1392"/>
      <c r="DW118" s="1392"/>
      <c r="DX118" s="1392"/>
      <c r="DY118" s="1410">
        <v>1</v>
      </c>
      <c r="DZ118" s="1393"/>
      <c r="EA118" s="1391"/>
      <c r="EB118" s="1346"/>
      <c r="EC118" s="1346"/>
      <c r="ED118" s="1346"/>
      <c r="EE118" s="1410">
        <v>1</v>
      </c>
      <c r="EF118" s="1346"/>
      <c r="EG118" s="1346"/>
      <c r="EH118" s="1390">
        <v>1</v>
      </c>
      <c r="EI118" s="1346"/>
      <c r="EJ118" s="1346"/>
      <c r="EK118" s="1390">
        <v>1</v>
      </c>
      <c r="EL118" s="1346"/>
      <c r="EM118" s="1393"/>
      <c r="EN118" s="1391"/>
      <c r="EO118" s="1346"/>
      <c r="EP118" s="1346"/>
      <c r="EQ118" s="1346"/>
      <c r="ER118" s="1346"/>
      <c r="ES118" s="1504">
        <v>1</v>
      </c>
      <c r="ET118" s="1346">
        <v>1</v>
      </c>
      <c r="EU118" s="1346"/>
      <c r="EV118" s="1346"/>
      <c r="EW118" s="1504"/>
      <c r="EX118" s="1410">
        <v>1</v>
      </c>
      <c r="EY118" s="1346"/>
      <c r="EZ118" s="1392"/>
      <c r="FA118" s="1392"/>
      <c r="FB118" s="1392"/>
      <c r="FC118" s="1392"/>
      <c r="FD118" s="1392"/>
      <c r="FE118" s="1393"/>
      <c r="FF118" s="1679"/>
      <c r="FG118" s="1421"/>
      <c r="FH118" s="1392"/>
      <c r="FI118" s="1392"/>
      <c r="FJ118" s="1392"/>
      <c r="FK118" s="1392"/>
      <c r="FL118" s="1392"/>
      <c r="FM118" s="1346"/>
      <c r="FN118" s="218">
        <f t="shared" si="29"/>
        <v>25</v>
      </c>
      <c r="FO118" s="396">
        <f t="shared" si="30"/>
        <v>0</v>
      </c>
      <c r="FP118" s="396">
        <f t="shared" si="31"/>
        <v>1</v>
      </c>
      <c r="FQ118" s="396">
        <f t="shared" si="32"/>
        <v>4</v>
      </c>
      <c r="FR118" s="396"/>
      <c r="FS118" s="396">
        <f t="shared" si="33"/>
        <v>0</v>
      </c>
      <c r="FT118" s="1291">
        <f t="shared" si="34"/>
        <v>26</v>
      </c>
      <c r="FU118" s="1347" t="str">
        <f t="shared" si="35"/>
        <v/>
      </c>
      <c r="FV118" s="1347" t="str">
        <f t="shared" si="36"/>
        <v/>
      </c>
      <c r="FW118" s="1347" t="str">
        <f t="shared" si="37"/>
        <v/>
      </c>
      <c r="FX118" s="1347" t="str">
        <f t="shared" si="38"/>
        <v/>
      </c>
      <c r="FY118" s="1347">
        <f t="shared" si="39"/>
        <v>1</v>
      </c>
      <c r="FZ118" s="1347" t="str">
        <f t="shared" si="40"/>
        <v/>
      </c>
      <c r="GA118" s="1347" t="str">
        <f t="shared" si="41"/>
        <v/>
      </c>
      <c r="GB118" s="1347" t="str">
        <f t="shared" si="42"/>
        <v/>
      </c>
      <c r="GC118" s="1347" t="str">
        <f t="shared" si="43"/>
        <v/>
      </c>
      <c r="GD118" s="1347" t="str">
        <f t="shared" si="44"/>
        <v/>
      </c>
      <c r="GE118" s="1347" t="str">
        <f t="shared" si="45"/>
        <v/>
      </c>
    </row>
    <row r="119" spans="1:187" ht="16.5" thickBot="1" x14ac:dyDescent="0.3">
      <c r="A119" s="1645">
        <v>104</v>
      </c>
      <c r="B119" s="10" t="s">
        <v>2190</v>
      </c>
      <c r="C119" s="1152" t="s">
        <v>1158</v>
      </c>
      <c r="D119" s="1400"/>
      <c r="E119" s="1624"/>
      <c r="F119" s="1621"/>
      <c r="G119" s="1621">
        <v>1</v>
      </c>
      <c r="H119" s="1621"/>
      <c r="I119" s="1621"/>
      <c r="J119" s="1621"/>
      <c r="K119" s="1621"/>
      <c r="L119" s="1621"/>
      <c r="M119" s="1621"/>
      <c r="N119" s="1621"/>
      <c r="O119" s="1621"/>
      <c r="P119" s="1621"/>
      <c r="Q119" s="1621"/>
      <c r="R119" s="1621"/>
      <c r="S119" s="1621"/>
      <c r="T119" s="1621"/>
      <c r="U119" s="1621"/>
      <c r="V119" s="1621"/>
      <c r="W119" s="1621"/>
      <c r="X119" s="1622"/>
      <c r="Y119" s="1621"/>
      <c r="Z119" s="1621">
        <v>1</v>
      </c>
      <c r="AA119" s="1621"/>
      <c r="AB119" s="1621"/>
      <c r="AC119" s="1621"/>
      <c r="AD119" s="1400">
        <v>1</v>
      </c>
      <c r="AE119" s="1390">
        <v>1</v>
      </c>
      <c r="AF119" s="1621"/>
      <c r="AG119" s="1621"/>
      <c r="AH119" s="1621">
        <v>1</v>
      </c>
      <c r="AI119" s="1623"/>
      <c r="AJ119" s="1623"/>
      <c r="AK119" s="1623"/>
      <c r="AL119" s="1621"/>
      <c r="AM119" s="1622"/>
      <c r="AN119" s="1624"/>
      <c r="AO119" s="1621"/>
      <c r="AP119" s="1621"/>
      <c r="AQ119" s="1621">
        <v>1</v>
      </c>
      <c r="AR119" s="1621"/>
      <c r="AS119" s="1621"/>
      <c r="AT119" s="1623">
        <v>1</v>
      </c>
      <c r="AU119" s="1623"/>
      <c r="AV119" s="1623"/>
      <c r="AW119" s="1504">
        <v>1</v>
      </c>
      <c r="AX119" s="1623"/>
      <c r="AY119" s="1621"/>
      <c r="AZ119" s="1622"/>
      <c r="BA119" s="1624"/>
      <c r="BB119" s="1621"/>
      <c r="BC119" s="1621"/>
      <c r="BD119" s="1621"/>
      <c r="BE119" s="1621"/>
      <c r="BF119" s="1621">
        <v>1</v>
      </c>
      <c r="BG119" s="1504">
        <v>1</v>
      </c>
      <c r="BH119" s="1621"/>
      <c r="BI119" s="1622"/>
      <c r="BJ119" s="1624"/>
      <c r="BK119" s="1621"/>
      <c r="BL119" s="1621"/>
      <c r="BM119" s="1621"/>
      <c r="BN119" s="1621"/>
      <c r="BO119" s="1621"/>
      <c r="BP119" s="1621">
        <v>1</v>
      </c>
      <c r="BQ119" s="1621">
        <v>1</v>
      </c>
      <c r="BR119" s="1621">
        <v>1</v>
      </c>
      <c r="BS119" s="1621">
        <v>1</v>
      </c>
      <c r="BT119" s="1621">
        <v>1</v>
      </c>
      <c r="BU119" s="1621"/>
      <c r="BV119" s="1504">
        <v>1</v>
      </c>
      <c r="BW119" s="1621"/>
      <c r="BX119" s="1621">
        <v>1</v>
      </c>
      <c r="BY119" s="1621"/>
      <c r="BZ119" s="1621"/>
      <c r="CA119" s="1621"/>
      <c r="CB119" s="1621"/>
      <c r="CC119" s="1621"/>
      <c r="CD119" s="1621"/>
      <c r="CE119" s="1621"/>
      <c r="CF119" s="1621"/>
      <c r="CG119" s="1624"/>
      <c r="CH119" s="1621"/>
      <c r="CI119" s="1621">
        <v>1</v>
      </c>
      <c r="CJ119" s="1621"/>
      <c r="CK119" s="1621"/>
      <c r="CL119" s="1621"/>
      <c r="CM119" s="1621"/>
      <c r="CN119" s="1621"/>
      <c r="CO119" s="1621">
        <v>1</v>
      </c>
      <c r="CP119" s="1621"/>
      <c r="CQ119" s="1621"/>
      <c r="CR119" s="1621">
        <v>1</v>
      </c>
      <c r="CS119" s="1624"/>
      <c r="CT119" s="1621"/>
      <c r="CU119" s="1621">
        <v>1</v>
      </c>
      <c r="CV119" s="1621">
        <v>1</v>
      </c>
      <c r="CW119" s="1621"/>
      <c r="CX119" s="1621"/>
      <c r="CY119" s="1621"/>
      <c r="CZ119" s="1504">
        <v>1</v>
      </c>
      <c r="DA119" s="1621"/>
      <c r="DB119" s="1621"/>
      <c r="DC119" s="1621"/>
      <c r="DD119" s="1621"/>
      <c r="DE119" s="1621">
        <v>1</v>
      </c>
      <c r="DF119" s="1622"/>
      <c r="DG119" s="1624"/>
      <c r="DH119" s="1621">
        <v>1</v>
      </c>
      <c r="DI119" s="1623"/>
      <c r="DJ119" s="1623"/>
      <c r="DK119" s="1623"/>
      <c r="DL119" s="1623"/>
      <c r="DM119" s="1623"/>
      <c r="DN119" s="1621"/>
      <c r="DO119" s="1623"/>
      <c r="DP119" s="1623">
        <v>1</v>
      </c>
      <c r="DQ119" s="1621"/>
      <c r="DR119" s="1621"/>
      <c r="DS119" s="1621"/>
      <c r="DT119" s="1621">
        <v>1</v>
      </c>
      <c r="DU119" s="1621"/>
      <c r="DV119" s="1660">
        <v>1</v>
      </c>
      <c r="DW119" s="1660">
        <v>1</v>
      </c>
      <c r="DX119" s="1660">
        <v>1</v>
      </c>
      <c r="DY119" s="1621"/>
      <c r="DZ119" s="1622"/>
      <c r="EA119" s="1624"/>
      <c r="EB119" s="1621"/>
      <c r="EC119" s="1621"/>
      <c r="ED119" s="1623"/>
      <c r="EE119" s="1621"/>
      <c r="EF119" s="1621"/>
      <c r="EG119" s="1621">
        <v>1</v>
      </c>
      <c r="EH119" s="1621">
        <v>1</v>
      </c>
      <c r="EI119" s="1621"/>
      <c r="EJ119" s="1390">
        <v>1</v>
      </c>
      <c r="EK119" s="1621">
        <v>1</v>
      </c>
      <c r="EL119" s="1621"/>
      <c r="EM119" s="1622"/>
      <c r="EN119" s="1624"/>
      <c r="EO119" s="1621"/>
      <c r="EP119" s="1621">
        <v>1</v>
      </c>
      <c r="EQ119" s="1621"/>
      <c r="ER119" s="1621"/>
      <c r="ES119" s="1504">
        <v>1</v>
      </c>
      <c r="ET119" s="1621"/>
      <c r="EU119" s="1621"/>
      <c r="EV119" s="1621"/>
      <c r="EW119" s="1504">
        <v>1</v>
      </c>
      <c r="EX119" s="1621"/>
      <c r="EY119" s="1621"/>
      <c r="EZ119" s="1621"/>
      <c r="FA119" s="1346">
        <v>1</v>
      </c>
      <c r="FB119" s="1346">
        <v>1</v>
      </c>
      <c r="FC119" s="1346">
        <v>1</v>
      </c>
      <c r="FD119" s="1346">
        <v>1</v>
      </c>
      <c r="FE119" s="1393"/>
      <c r="FF119" s="1679"/>
      <c r="FG119" s="1391"/>
      <c r="FH119" s="1346"/>
      <c r="FI119" s="1346"/>
      <c r="FJ119" s="1346"/>
      <c r="FK119" s="1346"/>
      <c r="FL119" s="1346"/>
      <c r="FM119" s="1621"/>
      <c r="FN119" s="218">
        <f t="shared" si="29"/>
        <v>9</v>
      </c>
      <c r="FO119" s="396">
        <f t="shared" si="30"/>
        <v>1</v>
      </c>
      <c r="FP119" s="396">
        <f t="shared" si="31"/>
        <v>12</v>
      </c>
      <c r="FQ119" s="396">
        <f t="shared" si="32"/>
        <v>7</v>
      </c>
      <c r="FR119" s="396"/>
      <c r="FS119" s="396">
        <f t="shared" si="33"/>
        <v>12</v>
      </c>
      <c r="FT119" s="1291">
        <f t="shared" si="34"/>
        <v>34</v>
      </c>
      <c r="FU119" s="1347" t="str">
        <f t="shared" si="35"/>
        <v/>
      </c>
      <c r="FV119" s="1347" t="str">
        <f t="shared" si="36"/>
        <v/>
      </c>
      <c r="FW119" s="1347" t="str">
        <f t="shared" si="37"/>
        <v/>
      </c>
      <c r="FX119" s="1347" t="str">
        <f t="shared" si="38"/>
        <v/>
      </c>
      <c r="FY119" s="1347" t="str">
        <f t="shared" si="39"/>
        <v/>
      </c>
      <c r="FZ119" s="1347">
        <f t="shared" si="40"/>
        <v>1</v>
      </c>
      <c r="GA119" s="1347" t="str">
        <f t="shared" si="41"/>
        <v/>
      </c>
      <c r="GB119" s="1347" t="str">
        <f t="shared" si="42"/>
        <v/>
      </c>
      <c r="GC119" s="1347" t="str">
        <f t="shared" si="43"/>
        <v/>
      </c>
      <c r="GD119" s="1347" t="str">
        <f t="shared" si="44"/>
        <v/>
      </c>
      <c r="GE119" s="1347" t="str">
        <f t="shared" si="45"/>
        <v/>
      </c>
    </row>
    <row r="120" spans="1:187" ht="16.5" thickBot="1" x14ac:dyDescent="0.3">
      <c r="A120" s="1645">
        <v>105</v>
      </c>
      <c r="B120" s="10" t="s">
        <v>2191</v>
      </c>
      <c r="C120" s="1152" t="s">
        <v>1782</v>
      </c>
      <c r="D120" s="1400"/>
      <c r="E120" s="1391"/>
      <c r="F120" s="1346"/>
      <c r="G120" s="1346"/>
      <c r="H120" s="1346"/>
      <c r="I120" s="1346"/>
      <c r="J120" s="1346"/>
      <c r="K120" s="1346">
        <v>1</v>
      </c>
      <c r="L120" s="1346"/>
      <c r="M120" s="1346"/>
      <c r="N120" s="1346"/>
      <c r="O120" s="1346"/>
      <c r="P120" s="1346"/>
      <c r="Q120" s="1346"/>
      <c r="R120" s="1346"/>
      <c r="S120" s="1346"/>
      <c r="T120" s="1346"/>
      <c r="U120" s="1346"/>
      <c r="V120" s="1346"/>
      <c r="W120" s="1346"/>
      <c r="X120" s="1393"/>
      <c r="Y120" s="1346">
        <v>1</v>
      </c>
      <c r="Z120" s="1346"/>
      <c r="AA120" s="1346"/>
      <c r="AB120" s="1346"/>
      <c r="AC120" s="1390">
        <v>1</v>
      </c>
      <c r="AD120" s="1400">
        <v>1</v>
      </c>
      <c r="AE120" s="1346"/>
      <c r="AF120" s="1346">
        <v>1</v>
      </c>
      <c r="AG120" s="1346"/>
      <c r="AH120" s="1346"/>
      <c r="AI120" s="1346">
        <v>1</v>
      </c>
      <c r="AJ120" s="1392"/>
      <c r="AK120" s="1392"/>
      <c r="AL120" s="1390">
        <v>1</v>
      </c>
      <c r="AM120" s="1393"/>
      <c r="AN120" s="1391"/>
      <c r="AO120" s="1346"/>
      <c r="AP120" s="1346"/>
      <c r="AQ120" s="1346"/>
      <c r="AR120" s="1346">
        <v>1</v>
      </c>
      <c r="AS120" s="1346"/>
      <c r="AT120" s="1346"/>
      <c r="AU120" s="1392"/>
      <c r="AV120" s="1392"/>
      <c r="AW120" s="1504"/>
      <c r="AX120" s="1392"/>
      <c r="AY120" s="1392">
        <v>1</v>
      </c>
      <c r="AZ120" s="1393"/>
      <c r="BA120" s="1346"/>
      <c r="BB120" s="1389"/>
      <c r="BC120" s="1346"/>
      <c r="BD120" s="1346"/>
      <c r="BE120" s="1346">
        <v>1</v>
      </c>
      <c r="BF120" s="1346"/>
      <c r="BG120" s="1504">
        <v>1</v>
      </c>
      <c r="BH120" s="1346">
        <v>1</v>
      </c>
      <c r="BI120" s="1393"/>
      <c r="BJ120" s="1346"/>
      <c r="BK120" s="1346">
        <v>1</v>
      </c>
      <c r="BL120" s="1346"/>
      <c r="BM120" s="1346"/>
      <c r="BN120" s="1390">
        <v>1</v>
      </c>
      <c r="BO120" s="1390">
        <v>1</v>
      </c>
      <c r="BP120" s="1346"/>
      <c r="BQ120" s="1346"/>
      <c r="BR120" s="1346"/>
      <c r="BS120" s="1346"/>
      <c r="BT120" s="1346"/>
      <c r="BU120" s="1346"/>
      <c r="BV120" s="1504"/>
      <c r="BW120" s="1389"/>
      <c r="BX120" s="1346"/>
      <c r="BY120" s="1346"/>
      <c r="BZ120" s="1346"/>
      <c r="CA120" s="1346"/>
      <c r="CB120" s="1346"/>
      <c r="CC120" s="1346"/>
      <c r="CD120" s="1346"/>
      <c r="CE120" s="1346"/>
      <c r="CF120" s="1346"/>
      <c r="CG120" s="1391"/>
      <c r="CH120" s="1346"/>
      <c r="CI120" s="1346"/>
      <c r="CJ120" s="1346"/>
      <c r="CK120" s="1346"/>
      <c r="CL120" s="1346"/>
      <c r="CM120" s="1346"/>
      <c r="CN120" s="1390">
        <v>1</v>
      </c>
      <c r="CO120" s="1346"/>
      <c r="CP120" s="1346"/>
      <c r="CQ120" s="1346"/>
      <c r="CR120" s="1346"/>
      <c r="CS120" s="1391"/>
      <c r="CT120" s="1346">
        <v>1</v>
      </c>
      <c r="CU120" s="1346"/>
      <c r="CV120" s="1392"/>
      <c r="CW120" s="1346"/>
      <c r="CX120" s="1346"/>
      <c r="CY120" s="1346"/>
      <c r="CZ120" s="1504"/>
      <c r="DA120" s="1346">
        <v>1</v>
      </c>
      <c r="DB120" s="1346"/>
      <c r="DC120" s="1346"/>
      <c r="DD120" s="1346">
        <v>1</v>
      </c>
      <c r="DE120" s="1410">
        <v>1</v>
      </c>
      <c r="DF120" s="1393"/>
      <c r="DG120" s="1391">
        <v>1</v>
      </c>
      <c r="DH120" s="1346"/>
      <c r="DI120" s="1346"/>
      <c r="DJ120" s="1346"/>
      <c r="DK120" s="1346"/>
      <c r="DL120" s="1346"/>
      <c r="DM120" s="1346"/>
      <c r="DN120" s="1346">
        <v>1</v>
      </c>
      <c r="DO120" s="1346"/>
      <c r="DP120" s="1346"/>
      <c r="DQ120" s="1392"/>
      <c r="DR120" s="1392"/>
      <c r="DS120" s="1392"/>
      <c r="DT120" s="1392"/>
      <c r="DU120" s="1392"/>
      <c r="DV120" s="1392"/>
      <c r="DW120" s="1392"/>
      <c r="DX120" s="1392"/>
      <c r="DY120" s="1392"/>
      <c r="DZ120" s="1393"/>
      <c r="EA120" s="1521">
        <v>1</v>
      </c>
      <c r="EB120" s="1346"/>
      <c r="EC120" s="1346">
        <v>1</v>
      </c>
      <c r="ED120" s="1346"/>
      <c r="EE120" s="1346"/>
      <c r="EF120" s="1346"/>
      <c r="EG120" s="1346"/>
      <c r="EH120" s="1346"/>
      <c r="EI120" s="1346"/>
      <c r="EJ120" s="1346"/>
      <c r="EK120" s="1346"/>
      <c r="EL120" s="1346">
        <v>1</v>
      </c>
      <c r="EM120" s="1393"/>
      <c r="EN120" s="1391"/>
      <c r="EO120" s="1389"/>
      <c r="EP120" s="1346">
        <v>1</v>
      </c>
      <c r="EQ120" s="1346"/>
      <c r="ER120" s="1346">
        <v>1</v>
      </c>
      <c r="ES120" s="1504">
        <v>1</v>
      </c>
      <c r="ET120" s="1346"/>
      <c r="EU120" s="1346"/>
      <c r="EV120" s="1346"/>
      <c r="EW120" s="1504"/>
      <c r="EX120" s="1392"/>
      <c r="EY120" s="1346"/>
      <c r="EZ120" s="1346"/>
      <c r="FA120" s="1346"/>
      <c r="FB120" s="1346"/>
      <c r="FC120" s="1346"/>
      <c r="FD120" s="1346"/>
      <c r="FE120" s="1393"/>
      <c r="FF120" s="1679"/>
      <c r="FG120" s="1391"/>
      <c r="FH120" s="1346"/>
      <c r="FI120" s="1346"/>
      <c r="FJ120" s="1346"/>
      <c r="FK120" s="1346"/>
      <c r="FL120" s="1346"/>
      <c r="FM120" s="1346"/>
      <c r="FN120" s="218">
        <f t="shared" si="29"/>
        <v>0</v>
      </c>
      <c r="FO120" s="396">
        <f t="shared" si="30"/>
        <v>20</v>
      </c>
      <c r="FP120" s="396">
        <f t="shared" si="31"/>
        <v>5</v>
      </c>
      <c r="FQ120" s="396">
        <f t="shared" si="32"/>
        <v>3</v>
      </c>
      <c r="FR120" s="396"/>
      <c r="FS120" s="396">
        <f t="shared" si="33"/>
        <v>0</v>
      </c>
      <c r="FT120" s="1291">
        <f t="shared" si="34"/>
        <v>25</v>
      </c>
      <c r="FU120" s="1347" t="str">
        <f t="shared" si="35"/>
        <v/>
      </c>
      <c r="FV120" s="1347" t="str">
        <f t="shared" si="36"/>
        <v/>
      </c>
      <c r="FW120" s="1347" t="str">
        <f t="shared" si="37"/>
        <v/>
      </c>
      <c r="FX120" s="1347" t="str">
        <f t="shared" si="38"/>
        <v/>
      </c>
      <c r="FY120" s="1347">
        <f t="shared" si="39"/>
        <v>1</v>
      </c>
      <c r="FZ120" s="1347" t="str">
        <f t="shared" si="40"/>
        <v/>
      </c>
      <c r="GA120" s="1347" t="str">
        <f t="shared" si="41"/>
        <v/>
      </c>
      <c r="GB120" s="1347" t="str">
        <f t="shared" si="42"/>
        <v/>
      </c>
      <c r="GC120" s="1347" t="str">
        <f t="shared" si="43"/>
        <v/>
      </c>
      <c r="GD120" s="1347" t="str">
        <f t="shared" si="44"/>
        <v/>
      </c>
      <c r="GE120" s="1347" t="str">
        <f t="shared" si="45"/>
        <v/>
      </c>
    </row>
    <row r="121" spans="1:187" ht="16.5" thickBot="1" x14ac:dyDescent="0.3">
      <c r="A121" s="1645">
        <v>106</v>
      </c>
      <c r="B121" s="10" t="s">
        <v>2192</v>
      </c>
      <c r="C121" s="1343" t="s">
        <v>2083</v>
      </c>
      <c r="D121" s="1400"/>
      <c r="E121" s="1391"/>
      <c r="F121" s="1346"/>
      <c r="G121" s="1346"/>
      <c r="H121" s="1346"/>
      <c r="I121" s="1346"/>
      <c r="J121" s="1346"/>
      <c r="K121" s="1346"/>
      <c r="L121" s="1390">
        <v>1</v>
      </c>
      <c r="M121" s="1346"/>
      <c r="N121" s="1346"/>
      <c r="O121" s="1346"/>
      <c r="P121" s="1346"/>
      <c r="Q121" s="1346"/>
      <c r="R121" s="1346"/>
      <c r="S121" s="1346"/>
      <c r="T121" s="1346"/>
      <c r="U121" s="1346"/>
      <c r="V121" s="1346"/>
      <c r="W121" s="1346"/>
      <c r="X121" s="1393"/>
      <c r="Y121" s="1346"/>
      <c r="Z121" s="1399">
        <v>1</v>
      </c>
      <c r="AA121" s="1399"/>
      <c r="AB121" s="1346"/>
      <c r="AC121" s="1346">
        <v>1</v>
      </c>
      <c r="AD121" s="1400"/>
      <c r="AE121" s="1346"/>
      <c r="AF121" s="1346">
        <v>1</v>
      </c>
      <c r="AG121" s="1346"/>
      <c r="AH121" s="1346"/>
      <c r="AI121" s="1346"/>
      <c r="AJ121" s="1392"/>
      <c r="AK121" s="1392"/>
      <c r="AL121" s="1392"/>
      <c r="AM121" s="1393"/>
      <c r="AN121" s="1391"/>
      <c r="AO121" s="1346"/>
      <c r="AP121" s="1346"/>
      <c r="AQ121" s="1346"/>
      <c r="AR121" s="1346"/>
      <c r="AS121" s="1346"/>
      <c r="AT121" s="1346"/>
      <c r="AU121" s="1392"/>
      <c r="AV121" s="1392"/>
      <c r="AW121" s="1504"/>
      <c r="AX121" s="1392"/>
      <c r="AY121" s="1392"/>
      <c r="AZ121" s="1393"/>
      <c r="BA121" s="1389"/>
      <c r="BB121" s="1389"/>
      <c r="BC121" s="1346"/>
      <c r="BD121" s="1346"/>
      <c r="BE121" s="1346">
        <v>1</v>
      </c>
      <c r="BF121" s="1346"/>
      <c r="BG121" s="1504">
        <v>1</v>
      </c>
      <c r="BH121" s="1390">
        <v>1</v>
      </c>
      <c r="BI121" s="1393"/>
      <c r="BJ121" s="1346"/>
      <c r="BK121" s="1346">
        <v>1</v>
      </c>
      <c r="BL121" s="1346"/>
      <c r="BM121" s="1346"/>
      <c r="BN121" s="1346">
        <v>1</v>
      </c>
      <c r="BO121" s="1346"/>
      <c r="BP121" s="1346"/>
      <c r="BQ121" s="1346"/>
      <c r="BR121" s="1346"/>
      <c r="BS121" s="1346"/>
      <c r="BT121" s="1346"/>
      <c r="BU121" s="1346"/>
      <c r="BV121" s="1504"/>
      <c r="BW121" s="1389">
        <v>1</v>
      </c>
      <c r="BX121" s="1346"/>
      <c r="BY121" s="1346"/>
      <c r="BZ121" s="1346"/>
      <c r="CA121" s="1346"/>
      <c r="CB121" s="1346"/>
      <c r="CC121" s="1346"/>
      <c r="CD121" s="1346"/>
      <c r="CE121" s="1346"/>
      <c r="CF121" s="1346"/>
      <c r="CG121" s="1391"/>
      <c r="CH121" s="1346"/>
      <c r="CI121" s="1346"/>
      <c r="CJ121" s="1346"/>
      <c r="CK121" s="1346"/>
      <c r="CL121" s="1346"/>
      <c r="CM121" s="1346"/>
      <c r="CN121" s="1346">
        <v>1</v>
      </c>
      <c r="CO121" s="1346"/>
      <c r="CP121" s="1346"/>
      <c r="CQ121" s="1346"/>
      <c r="CR121" s="1346"/>
      <c r="CS121" s="1391"/>
      <c r="CT121" s="1346"/>
      <c r="CU121" s="1346"/>
      <c r="CV121" s="1392"/>
      <c r="CW121" s="1346"/>
      <c r="CX121" s="1346"/>
      <c r="CY121" s="1346"/>
      <c r="CZ121" s="1504"/>
      <c r="DA121" s="1346">
        <v>1</v>
      </c>
      <c r="DB121" s="1346"/>
      <c r="DC121" s="1346"/>
      <c r="DD121" s="1346"/>
      <c r="DE121" s="1346">
        <v>1</v>
      </c>
      <c r="DF121" s="1393"/>
      <c r="DG121" s="1391">
        <v>1</v>
      </c>
      <c r="DH121" s="1346">
        <v>1</v>
      </c>
      <c r="DI121" s="1346"/>
      <c r="DJ121" s="1346"/>
      <c r="DK121" s="1346"/>
      <c r="DL121" s="1346"/>
      <c r="DM121" s="1346"/>
      <c r="DN121" s="1346"/>
      <c r="DO121" s="1346"/>
      <c r="DP121" s="1346"/>
      <c r="DQ121" s="1392"/>
      <c r="DR121" s="1392"/>
      <c r="DS121" s="1392"/>
      <c r="DT121" s="1392"/>
      <c r="DU121" s="1392"/>
      <c r="DV121" s="1392"/>
      <c r="DW121" s="1392"/>
      <c r="DX121" s="1392"/>
      <c r="DY121" s="1392"/>
      <c r="DZ121" s="1393"/>
      <c r="EA121" s="1391"/>
      <c r="EB121" s="1346"/>
      <c r="EC121" s="1346">
        <v>1</v>
      </c>
      <c r="ED121" s="1346"/>
      <c r="EE121" s="1346"/>
      <c r="EF121" s="1392"/>
      <c r="EG121" s="1346"/>
      <c r="EH121" s="1346"/>
      <c r="EI121" s="1346">
        <v>1</v>
      </c>
      <c r="EJ121" s="1346"/>
      <c r="EK121" s="1346"/>
      <c r="EL121" s="1346"/>
      <c r="EM121" s="1393"/>
      <c r="EN121" s="1391"/>
      <c r="EO121" s="1389"/>
      <c r="EP121" s="1346"/>
      <c r="EQ121" s="1346"/>
      <c r="ER121" s="1346"/>
      <c r="ES121" s="1504"/>
      <c r="ET121" s="1346"/>
      <c r="EU121" s="1392">
        <v>1</v>
      </c>
      <c r="EV121" s="1346"/>
      <c r="EW121" s="1504"/>
      <c r="EX121" s="1392"/>
      <c r="EY121" s="1392"/>
      <c r="EZ121" s="1346"/>
      <c r="FA121" s="1346"/>
      <c r="FB121" s="1346"/>
      <c r="FC121" s="1346"/>
      <c r="FD121" s="1346"/>
      <c r="FE121" s="1393"/>
      <c r="FF121" s="1679"/>
      <c r="FG121" s="1391"/>
      <c r="FH121" s="1346"/>
      <c r="FI121" s="1346"/>
      <c r="FJ121" s="1346"/>
      <c r="FK121" s="1346"/>
      <c r="FL121" s="1346"/>
      <c r="FM121" s="1346"/>
      <c r="FN121" s="218">
        <f t="shared" si="29"/>
        <v>0</v>
      </c>
      <c r="FO121" s="396">
        <f t="shared" si="30"/>
        <v>12</v>
      </c>
      <c r="FP121" s="396">
        <f t="shared" si="31"/>
        <v>5</v>
      </c>
      <c r="FQ121" s="396">
        <f t="shared" si="32"/>
        <v>1</v>
      </c>
      <c r="FR121" s="396"/>
      <c r="FS121" s="396">
        <f t="shared" si="33"/>
        <v>0</v>
      </c>
      <c r="FT121" s="1291">
        <f t="shared" si="34"/>
        <v>17</v>
      </c>
      <c r="FU121" s="1347" t="str">
        <f t="shared" si="35"/>
        <v/>
      </c>
      <c r="FV121" s="1347" t="str">
        <f t="shared" si="36"/>
        <v/>
      </c>
      <c r="FW121" s="1347" t="str">
        <f t="shared" si="37"/>
        <v/>
      </c>
      <c r="FX121" s="1347">
        <f t="shared" si="38"/>
        <v>1</v>
      </c>
      <c r="FY121" s="1347" t="str">
        <f t="shared" si="39"/>
        <v/>
      </c>
      <c r="FZ121" s="1347" t="str">
        <f t="shared" si="40"/>
        <v/>
      </c>
      <c r="GA121" s="1347" t="str">
        <f t="shared" si="41"/>
        <v/>
      </c>
      <c r="GB121" s="1347" t="str">
        <f t="shared" si="42"/>
        <v/>
      </c>
      <c r="GC121" s="1347" t="str">
        <f t="shared" si="43"/>
        <v/>
      </c>
      <c r="GD121" s="1347" t="str">
        <f t="shared" si="44"/>
        <v/>
      </c>
      <c r="GE121" s="1347" t="str">
        <f t="shared" si="45"/>
        <v/>
      </c>
    </row>
    <row r="122" spans="1:187" ht="16.5" thickBot="1" x14ac:dyDescent="0.3">
      <c r="A122" s="1645">
        <v>107</v>
      </c>
      <c r="B122" s="10" t="s">
        <v>2193</v>
      </c>
      <c r="C122" s="1343" t="s">
        <v>2084</v>
      </c>
      <c r="D122" s="1400"/>
      <c r="E122" s="1391"/>
      <c r="F122" s="1346"/>
      <c r="G122" s="1346"/>
      <c r="H122" s="1346"/>
      <c r="I122" s="1346"/>
      <c r="J122" s="1346"/>
      <c r="K122" s="1346"/>
      <c r="L122" s="1346">
        <v>1</v>
      </c>
      <c r="M122" s="1346"/>
      <c r="N122" s="1346"/>
      <c r="O122" s="1346"/>
      <c r="P122" s="1346"/>
      <c r="Q122" s="1346"/>
      <c r="R122" s="1346"/>
      <c r="S122" s="1346"/>
      <c r="T122" s="1346"/>
      <c r="U122" s="1346"/>
      <c r="V122" s="1346"/>
      <c r="W122" s="1346"/>
      <c r="X122" s="1393"/>
      <c r="Y122" s="1346"/>
      <c r="Z122" s="1399"/>
      <c r="AA122" s="1399"/>
      <c r="AB122" s="1346"/>
      <c r="AC122" s="1346">
        <v>1</v>
      </c>
      <c r="AD122" s="1400">
        <v>1</v>
      </c>
      <c r="AE122" s="1346"/>
      <c r="AF122" s="1346"/>
      <c r="AG122" s="1346"/>
      <c r="AH122" s="1346"/>
      <c r="AI122" s="1346"/>
      <c r="AJ122" s="1392">
        <v>1</v>
      </c>
      <c r="AK122" s="1392"/>
      <c r="AL122" s="1392"/>
      <c r="AM122" s="1393"/>
      <c r="AN122" s="1391"/>
      <c r="AO122" s="1346"/>
      <c r="AP122" s="1346">
        <v>1</v>
      </c>
      <c r="AQ122" s="1346"/>
      <c r="AR122" s="1346"/>
      <c r="AS122" s="1346">
        <v>1</v>
      </c>
      <c r="AT122" s="1346"/>
      <c r="AU122" s="1392"/>
      <c r="AV122" s="1392"/>
      <c r="AW122" s="1504"/>
      <c r="AX122" s="1392"/>
      <c r="AY122" s="1392"/>
      <c r="AZ122" s="1393"/>
      <c r="BA122" s="1389"/>
      <c r="BB122" s="1389"/>
      <c r="BC122" s="1346"/>
      <c r="BD122" s="1346"/>
      <c r="BE122" s="1346"/>
      <c r="BF122" s="1346"/>
      <c r="BG122" s="1504">
        <v>1</v>
      </c>
      <c r="BH122" s="1346"/>
      <c r="BI122" s="1393"/>
      <c r="BJ122" s="1346"/>
      <c r="BK122" s="1346"/>
      <c r="BL122" s="1346"/>
      <c r="BM122" s="1346"/>
      <c r="BN122" s="1346"/>
      <c r="BO122" s="1346"/>
      <c r="BP122" s="1346"/>
      <c r="BQ122" s="1346"/>
      <c r="BR122" s="1346"/>
      <c r="BS122" s="1346"/>
      <c r="BT122" s="1346"/>
      <c r="BU122" s="1346"/>
      <c r="BV122" s="1504"/>
      <c r="BW122" s="1389"/>
      <c r="BX122" s="1346"/>
      <c r="BY122" s="1346"/>
      <c r="BZ122" s="1346"/>
      <c r="CA122" s="1346"/>
      <c r="CB122" s="1346"/>
      <c r="CC122" s="1346"/>
      <c r="CD122" s="1346"/>
      <c r="CE122" s="1346"/>
      <c r="CF122" s="1346"/>
      <c r="CG122" s="1391"/>
      <c r="CH122" s="1346"/>
      <c r="CI122" s="1346"/>
      <c r="CJ122" s="1346"/>
      <c r="CK122" s="1346"/>
      <c r="CL122" s="1346"/>
      <c r="CM122" s="1346"/>
      <c r="CN122" s="1346"/>
      <c r="CO122" s="1346">
        <v>1</v>
      </c>
      <c r="CP122" s="1346"/>
      <c r="CQ122" s="1346"/>
      <c r="CR122" s="1346">
        <v>1</v>
      </c>
      <c r="CS122" s="1391"/>
      <c r="CT122" s="1346"/>
      <c r="CU122" s="1346">
        <v>1</v>
      </c>
      <c r="CV122" s="1392"/>
      <c r="CW122" s="1346"/>
      <c r="CX122" s="1346"/>
      <c r="CY122" s="1346"/>
      <c r="CZ122" s="1504">
        <v>1</v>
      </c>
      <c r="DA122" s="1346"/>
      <c r="DB122" s="1346"/>
      <c r="DC122" s="1346"/>
      <c r="DD122" s="1346"/>
      <c r="DE122" s="1346">
        <v>1</v>
      </c>
      <c r="DF122" s="1393"/>
      <c r="DG122" s="1391"/>
      <c r="DH122" s="1346">
        <v>1</v>
      </c>
      <c r="DI122" s="1346"/>
      <c r="DJ122" s="1346"/>
      <c r="DK122" s="1346"/>
      <c r="DL122" s="1346"/>
      <c r="DM122" s="1346"/>
      <c r="DN122" s="1346"/>
      <c r="DO122" s="1346"/>
      <c r="DP122" s="1346"/>
      <c r="DQ122" s="1392"/>
      <c r="DR122" s="1392"/>
      <c r="DS122" s="1392"/>
      <c r="DT122" s="1392"/>
      <c r="DU122" s="1392"/>
      <c r="DV122" s="1417">
        <v>1</v>
      </c>
      <c r="DW122" s="1417">
        <v>1</v>
      </c>
      <c r="DX122" s="1417">
        <v>1</v>
      </c>
      <c r="DY122" s="1392"/>
      <c r="DZ122" s="1393"/>
      <c r="EA122" s="1391"/>
      <c r="EB122" s="1346"/>
      <c r="EC122" s="1346"/>
      <c r="ED122" s="1346"/>
      <c r="EE122" s="1346"/>
      <c r="EF122" s="1392"/>
      <c r="EG122" s="1346">
        <v>1</v>
      </c>
      <c r="EH122" s="1346"/>
      <c r="EI122" s="1346"/>
      <c r="EJ122" s="1346"/>
      <c r="EK122" s="1346"/>
      <c r="EL122" s="1346"/>
      <c r="EM122" s="1393"/>
      <c r="EN122" s="1391"/>
      <c r="EO122" s="1389"/>
      <c r="EP122" s="1346"/>
      <c r="EQ122" s="1346"/>
      <c r="ER122" s="1346"/>
      <c r="ES122" s="1504">
        <v>1</v>
      </c>
      <c r="ET122" s="1346"/>
      <c r="EU122" s="1392"/>
      <c r="EV122" s="1346"/>
      <c r="EW122" s="1504"/>
      <c r="EX122" s="1392"/>
      <c r="EY122" s="1392"/>
      <c r="EZ122" s="1346"/>
      <c r="FA122" s="1346"/>
      <c r="FB122" s="1346"/>
      <c r="FC122" s="1346"/>
      <c r="FD122" s="1346"/>
      <c r="FE122" s="1393"/>
      <c r="FF122" s="1679"/>
      <c r="FG122" s="1391"/>
      <c r="FH122" s="1346"/>
      <c r="FI122" s="1346"/>
      <c r="FJ122" s="1346"/>
      <c r="FK122" s="1346"/>
      <c r="FL122" s="1346"/>
      <c r="FM122" s="1346"/>
      <c r="FN122" s="218">
        <f t="shared" si="29"/>
        <v>0</v>
      </c>
      <c r="FO122" s="396">
        <f t="shared" si="30"/>
        <v>0</v>
      </c>
      <c r="FP122" s="396">
        <f t="shared" si="31"/>
        <v>11</v>
      </c>
      <c r="FQ122" s="396">
        <f t="shared" si="32"/>
        <v>4</v>
      </c>
      <c r="FR122" s="396"/>
      <c r="FS122" s="396">
        <f t="shared" si="33"/>
        <v>3</v>
      </c>
      <c r="FT122" s="1291">
        <f t="shared" si="34"/>
        <v>14</v>
      </c>
      <c r="FU122" s="1347" t="str">
        <f t="shared" si="35"/>
        <v/>
      </c>
      <c r="FV122" s="1347" t="str">
        <f t="shared" si="36"/>
        <v/>
      </c>
      <c r="FW122" s="1347" t="str">
        <f t="shared" si="37"/>
        <v/>
      </c>
      <c r="FX122" s="1347">
        <f t="shared" si="38"/>
        <v>1</v>
      </c>
      <c r="FY122" s="1347" t="str">
        <f t="shared" si="39"/>
        <v/>
      </c>
      <c r="FZ122" s="1347" t="str">
        <f t="shared" si="40"/>
        <v/>
      </c>
      <c r="GA122" s="1347" t="str">
        <f t="shared" si="41"/>
        <v/>
      </c>
      <c r="GB122" s="1347" t="str">
        <f t="shared" si="42"/>
        <v/>
      </c>
      <c r="GC122" s="1347" t="str">
        <f t="shared" si="43"/>
        <v/>
      </c>
      <c r="GD122" s="1347" t="str">
        <f t="shared" si="44"/>
        <v/>
      </c>
      <c r="GE122" s="1347" t="str">
        <f t="shared" si="45"/>
        <v/>
      </c>
    </row>
    <row r="123" spans="1:187" ht="16.5" thickBot="1" x14ac:dyDescent="0.3">
      <c r="A123" s="1645">
        <v>108</v>
      </c>
      <c r="B123" s="10" t="s">
        <v>2194</v>
      </c>
      <c r="C123" s="1152" t="s">
        <v>1576</v>
      </c>
      <c r="D123" s="1400"/>
      <c r="E123" s="1391"/>
      <c r="F123" s="1346"/>
      <c r="G123" s="1346">
        <v>1</v>
      </c>
      <c r="H123" s="1390">
        <v>1</v>
      </c>
      <c r="I123" s="1346"/>
      <c r="J123" s="1346"/>
      <c r="K123" s="1390">
        <v>1</v>
      </c>
      <c r="L123" s="1346"/>
      <c r="M123" s="1346"/>
      <c r="N123" s="1346"/>
      <c r="O123" s="1346"/>
      <c r="P123" s="1346"/>
      <c r="Q123" s="1346"/>
      <c r="R123" s="1346"/>
      <c r="S123" s="1346"/>
      <c r="T123" s="1346"/>
      <c r="U123" s="1346"/>
      <c r="V123" s="1346"/>
      <c r="W123" s="1346"/>
      <c r="X123" s="1393"/>
      <c r="Y123" s="1390">
        <v>1</v>
      </c>
      <c r="Z123" s="1399"/>
      <c r="AA123" s="1390">
        <v>1</v>
      </c>
      <c r="AB123" s="1346"/>
      <c r="AC123" s="1346"/>
      <c r="AD123" s="1400">
        <v>1</v>
      </c>
      <c r="AE123" s="1346"/>
      <c r="AF123" s="1346"/>
      <c r="AG123" s="1346"/>
      <c r="AH123" s="1346"/>
      <c r="AI123" s="1390">
        <v>1</v>
      </c>
      <c r="AJ123" s="1392"/>
      <c r="AK123" s="1392"/>
      <c r="AL123" s="1410">
        <v>1</v>
      </c>
      <c r="AM123" s="1393"/>
      <c r="AN123" s="1391"/>
      <c r="AO123" s="1390">
        <v>1</v>
      </c>
      <c r="AP123" s="1346"/>
      <c r="AQ123" s="1346"/>
      <c r="AR123" s="1346"/>
      <c r="AS123" s="1346"/>
      <c r="AT123" s="1346"/>
      <c r="AU123" s="1392">
        <v>1</v>
      </c>
      <c r="AV123" s="1392"/>
      <c r="AW123" s="1504"/>
      <c r="AX123" s="1392"/>
      <c r="AY123" s="1392">
        <v>1</v>
      </c>
      <c r="AZ123" s="1393"/>
      <c r="BA123" s="1391"/>
      <c r="BB123" s="1389"/>
      <c r="BC123" s="1346"/>
      <c r="BD123" s="1346"/>
      <c r="BE123" s="1346">
        <v>1</v>
      </c>
      <c r="BF123" s="1346"/>
      <c r="BG123" s="1504">
        <v>1</v>
      </c>
      <c r="BH123" s="1390">
        <v>1</v>
      </c>
      <c r="BI123" s="1393"/>
      <c r="BJ123" s="1346"/>
      <c r="BK123" s="1346">
        <v>1</v>
      </c>
      <c r="BL123" s="1346"/>
      <c r="BM123" s="1346"/>
      <c r="BN123" s="1346">
        <v>1</v>
      </c>
      <c r="BO123" s="1346"/>
      <c r="BP123" s="1346"/>
      <c r="BQ123" s="1346"/>
      <c r="BR123" s="1346"/>
      <c r="BS123" s="1346"/>
      <c r="BT123" s="1346"/>
      <c r="BU123" s="1346"/>
      <c r="BV123" s="1504">
        <v>1</v>
      </c>
      <c r="BW123" s="1390">
        <v>1</v>
      </c>
      <c r="BX123" s="1346"/>
      <c r="BY123" s="1346"/>
      <c r="BZ123" s="1346">
        <v>1</v>
      </c>
      <c r="CA123" s="1346"/>
      <c r="CB123" s="1346"/>
      <c r="CC123" s="1346"/>
      <c r="CD123" s="1346"/>
      <c r="CE123" s="1346"/>
      <c r="CF123" s="1346"/>
      <c r="CG123" s="1391"/>
      <c r="CH123" s="1346"/>
      <c r="CI123" s="1346"/>
      <c r="CJ123" s="1346"/>
      <c r="CK123" s="1346"/>
      <c r="CL123" s="1346"/>
      <c r="CM123" s="1346"/>
      <c r="CN123" s="1390">
        <v>1</v>
      </c>
      <c r="CO123" s="1346"/>
      <c r="CP123" s="1346"/>
      <c r="CQ123" s="1346"/>
      <c r="CR123" s="1346"/>
      <c r="CS123" s="1391"/>
      <c r="CT123" s="1390">
        <v>1</v>
      </c>
      <c r="CU123" s="1346"/>
      <c r="CV123" s="1392"/>
      <c r="CW123" s="1346">
        <v>1</v>
      </c>
      <c r="CX123" s="1346"/>
      <c r="CY123" s="1346"/>
      <c r="CZ123" s="1504">
        <v>1</v>
      </c>
      <c r="DA123" s="1390">
        <v>1</v>
      </c>
      <c r="DB123" s="1346"/>
      <c r="DC123" s="1346"/>
      <c r="DD123" s="1346"/>
      <c r="DE123" s="1346"/>
      <c r="DF123" s="1393"/>
      <c r="DG123" s="1429">
        <v>1</v>
      </c>
      <c r="DH123" s="1346"/>
      <c r="DI123" s="1346"/>
      <c r="DJ123" s="1346"/>
      <c r="DK123" s="1346"/>
      <c r="DL123" s="1346"/>
      <c r="DM123" s="1346"/>
      <c r="DN123" s="1346">
        <v>1</v>
      </c>
      <c r="DO123" s="1346"/>
      <c r="DP123" s="1346"/>
      <c r="DQ123" s="1392"/>
      <c r="DR123" s="1392"/>
      <c r="DS123" s="1392"/>
      <c r="DT123" s="1392">
        <v>1</v>
      </c>
      <c r="DU123" s="1392"/>
      <c r="DV123" s="1392"/>
      <c r="DW123" s="1392"/>
      <c r="DX123" s="1392"/>
      <c r="DY123" s="1392"/>
      <c r="DZ123" s="1393"/>
      <c r="EA123" s="1391"/>
      <c r="EB123" s="1346">
        <v>1</v>
      </c>
      <c r="EC123" s="1346">
        <v>1</v>
      </c>
      <c r="ED123" s="1346"/>
      <c r="EE123" s="1390">
        <v>1</v>
      </c>
      <c r="EF123" s="1392">
        <v>1</v>
      </c>
      <c r="EG123" s="1346"/>
      <c r="EH123" s="1346"/>
      <c r="EI123" s="1390">
        <v>1</v>
      </c>
      <c r="EJ123" s="1346"/>
      <c r="EK123" s="1346"/>
      <c r="EL123" s="1346"/>
      <c r="EM123" s="1393"/>
      <c r="EN123" s="1391"/>
      <c r="EO123" s="1389"/>
      <c r="EP123" s="1346"/>
      <c r="EQ123" s="1346"/>
      <c r="ER123" s="1346"/>
      <c r="ES123" s="1504">
        <v>1</v>
      </c>
      <c r="ET123" s="1346"/>
      <c r="EU123" s="1392"/>
      <c r="EV123" s="1346"/>
      <c r="EW123" s="1504"/>
      <c r="EX123" s="1392"/>
      <c r="EY123" s="1392"/>
      <c r="EZ123" s="1346"/>
      <c r="FA123" s="1346"/>
      <c r="FB123" s="1346"/>
      <c r="FC123" s="1346"/>
      <c r="FD123" s="1346"/>
      <c r="FE123" s="1393"/>
      <c r="FF123" s="1679"/>
      <c r="FG123" s="1391"/>
      <c r="FH123" s="1346"/>
      <c r="FI123" s="1346"/>
      <c r="FJ123" s="1346"/>
      <c r="FK123" s="1346"/>
      <c r="FL123" s="1346"/>
      <c r="FM123" s="1346"/>
      <c r="FN123" s="218">
        <f t="shared" si="29"/>
        <v>4</v>
      </c>
      <c r="FO123" s="396">
        <f t="shared" si="30"/>
        <v>24</v>
      </c>
      <c r="FP123" s="396">
        <f t="shared" si="31"/>
        <v>0</v>
      </c>
      <c r="FQ123" s="396">
        <f t="shared" si="32"/>
        <v>5</v>
      </c>
      <c r="FR123" s="396"/>
      <c r="FS123" s="396">
        <f t="shared" si="33"/>
        <v>0</v>
      </c>
      <c r="FT123" s="1291">
        <f t="shared" si="34"/>
        <v>28</v>
      </c>
      <c r="FU123" s="1347" t="str">
        <f t="shared" si="35"/>
        <v/>
      </c>
      <c r="FV123" s="1347" t="str">
        <f t="shared" si="36"/>
        <v/>
      </c>
      <c r="FW123" s="1347" t="str">
        <f t="shared" si="37"/>
        <v/>
      </c>
      <c r="FX123" s="1347" t="str">
        <f t="shared" si="38"/>
        <v/>
      </c>
      <c r="FY123" s="1347">
        <f t="shared" si="39"/>
        <v>1</v>
      </c>
      <c r="FZ123" s="1347" t="str">
        <f t="shared" si="40"/>
        <v/>
      </c>
      <c r="GA123" s="1347" t="str">
        <f t="shared" si="41"/>
        <v/>
      </c>
      <c r="GB123" s="1347" t="str">
        <f t="shared" si="42"/>
        <v/>
      </c>
      <c r="GC123" s="1347" t="str">
        <f t="shared" si="43"/>
        <v/>
      </c>
      <c r="GD123" s="1347" t="str">
        <f t="shared" si="44"/>
        <v/>
      </c>
      <c r="GE123" s="1347" t="str">
        <f t="shared" si="45"/>
        <v/>
      </c>
    </row>
    <row r="124" spans="1:187" ht="16.5" thickBot="1" x14ac:dyDescent="0.3">
      <c r="A124" s="1645">
        <v>109</v>
      </c>
      <c r="B124" s="10" t="s">
        <v>2195</v>
      </c>
      <c r="C124" s="1152" t="s">
        <v>1592</v>
      </c>
      <c r="D124" s="1400"/>
      <c r="E124" s="1391"/>
      <c r="F124" s="1346"/>
      <c r="G124" s="1346">
        <v>1</v>
      </c>
      <c r="H124" s="1346"/>
      <c r="I124" s="1346"/>
      <c r="J124" s="1346"/>
      <c r="K124" s="1346"/>
      <c r="L124" s="1346">
        <v>1</v>
      </c>
      <c r="M124" s="1346"/>
      <c r="N124" s="1346"/>
      <c r="O124" s="1346"/>
      <c r="P124" s="1346"/>
      <c r="Q124" s="1346"/>
      <c r="R124" s="1346"/>
      <c r="S124" s="1346"/>
      <c r="T124" s="1346"/>
      <c r="U124" s="1346"/>
      <c r="V124" s="1346"/>
      <c r="W124" s="1346"/>
      <c r="X124" s="1393"/>
      <c r="Y124" s="1346"/>
      <c r="Z124" s="1346"/>
      <c r="AA124" s="1346"/>
      <c r="AB124" s="1346"/>
      <c r="AC124" s="1346">
        <v>1</v>
      </c>
      <c r="AD124" s="1400">
        <v>1</v>
      </c>
      <c r="AE124" s="1346"/>
      <c r="AF124" s="1346"/>
      <c r="AG124" s="1346"/>
      <c r="AH124" s="1346"/>
      <c r="AI124" s="1346"/>
      <c r="AJ124" s="1392"/>
      <c r="AK124" s="1392"/>
      <c r="AL124" s="1392"/>
      <c r="AM124" s="1393"/>
      <c r="AN124" s="1391"/>
      <c r="AO124" s="1346"/>
      <c r="AP124" s="1346">
        <v>1</v>
      </c>
      <c r="AQ124" s="1346"/>
      <c r="AR124" s="1346"/>
      <c r="AS124" s="1346">
        <v>1</v>
      </c>
      <c r="AT124" s="1346"/>
      <c r="AU124" s="1392"/>
      <c r="AV124" s="1392"/>
      <c r="AW124" s="1504"/>
      <c r="AX124" s="1392"/>
      <c r="AY124" s="1392"/>
      <c r="AZ124" s="1393">
        <v>1</v>
      </c>
      <c r="BA124" s="1346"/>
      <c r="BB124" s="1389"/>
      <c r="BC124" s="1346"/>
      <c r="BD124" s="1346"/>
      <c r="BE124" s="1346"/>
      <c r="BF124" s="1346"/>
      <c r="BG124" s="1504">
        <v>1</v>
      </c>
      <c r="BH124" s="1346"/>
      <c r="BI124" s="1393"/>
      <c r="BJ124" s="1346"/>
      <c r="BK124" s="1346"/>
      <c r="BL124" s="1346">
        <v>1</v>
      </c>
      <c r="BM124" s="1346"/>
      <c r="BN124" s="1346"/>
      <c r="BO124" s="1346"/>
      <c r="BP124" s="1346"/>
      <c r="BQ124" s="1346"/>
      <c r="BR124" s="1346"/>
      <c r="BS124" s="1346"/>
      <c r="BT124" s="1346"/>
      <c r="BU124" s="1346"/>
      <c r="BV124" s="1504">
        <v>1</v>
      </c>
      <c r="BW124" s="1389"/>
      <c r="BX124" s="1346">
        <v>1</v>
      </c>
      <c r="BY124" s="1346"/>
      <c r="BZ124" s="1346"/>
      <c r="CA124" s="1346"/>
      <c r="CB124" s="1346"/>
      <c r="CC124" s="1346"/>
      <c r="CD124" s="1346"/>
      <c r="CE124" s="1346"/>
      <c r="CF124" s="1346"/>
      <c r="CG124" s="1391"/>
      <c r="CH124" s="1346"/>
      <c r="CI124" s="1346"/>
      <c r="CJ124" s="1346"/>
      <c r="CK124" s="1346"/>
      <c r="CL124" s="1346"/>
      <c r="CM124" s="1346"/>
      <c r="CN124" s="1346"/>
      <c r="CO124" s="1346">
        <v>1</v>
      </c>
      <c r="CP124" s="1346"/>
      <c r="CQ124" s="1346"/>
      <c r="CR124" s="1346"/>
      <c r="CS124" s="1391"/>
      <c r="CT124" s="1346"/>
      <c r="CU124" s="1346">
        <v>1</v>
      </c>
      <c r="CV124" s="1392"/>
      <c r="CW124" s="1346"/>
      <c r="CX124" s="1346"/>
      <c r="CY124" s="1346"/>
      <c r="CZ124" s="1504">
        <v>1</v>
      </c>
      <c r="DA124" s="1346"/>
      <c r="DB124" s="1346"/>
      <c r="DC124" s="1346"/>
      <c r="DD124" s="1346"/>
      <c r="DE124" s="1346"/>
      <c r="DF124" s="1393"/>
      <c r="DG124" s="1391"/>
      <c r="DH124" s="1346"/>
      <c r="DI124" s="1346"/>
      <c r="DJ124" s="1346"/>
      <c r="DK124" s="1346"/>
      <c r="DL124" s="1346"/>
      <c r="DM124" s="1346"/>
      <c r="DN124" s="1346"/>
      <c r="DO124" s="1346"/>
      <c r="DP124" s="1346"/>
      <c r="DQ124" s="1392"/>
      <c r="DR124" s="1392"/>
      <c r="DS124" s="1392"/>
      <c r="DT124" s="1392"/>
      <c r="DU124" s="1392"/>
      <c r="DV124" s="1392"/>
      <c r="DW124" s="1392"/>
      <c r="DX124" s="1392"/>
      <c r="DY124" s="1392"/>
      <c r="DZ124" s="1393">
        <v>1</v>
      </c>
      <c r="EA124" s="1391"/>
      <c r="EB124" s="1346"/>
      <c r="EC124" s="1346"/>
      <c r="ED124" s="1346"/>
      <c r="EE124" s="1346"/>
      <c r="EF124" s="1346"/>
      <c r="EG124" s="1346"/>
      <c r="EH124" s="1346"/>
      <c r="EI124" s="1346"/>
      <c r="EJ124" s="1346">
        <v>1</v>
      </c>
      <c r="EK124" s="1346"/>
      <c r="EL124" s="1346"/>
      <c r="EM124" s="1346"/>
      <c r="EN124" s="1391"/>
      <c r="EO124" s="1389"/>
      <c r="EP124" s="1346">
        <v>1</v>
      </c>
      <c r="EQ124" s="1346"/>
      <c r="ER124" s="1346"/>
      <c r="ES124" s="1504">
        <v>1</v>
      </c>
      <c r="ET124" s="1346"/>
      <c r="EU124" s="1346"/>
      <c r="EV124" s="1346"/>
      <c r="EW124" s="1504"/>
      <c r="EX124" s="1392"/>
      <c r="EY124" s="1346"/>
      <c r="EZ124" s="1346"/>
      <c r="FA124" s="1346"/>
      <c r="FB124" s="1346"/>
      <c r="FC124" s="1346"/>
      <c r="FD124" s="1346"/>
      <c r="FE124" s="1393"/>
      <c r="FF124" s="1679"/>
      <c r="FG124" s="1391"/>
      <c r="FH124" s="1346"/>
      <c r="FI124" s="1346"/>
      <c r="FJ124" s="1346"/>
      <c r="FK124" s="1346"/>
      <c r="FL124" s="1346"/>
      <c r="FM124" s="1346"/>
      <c r="FN124" s="218">
        <f t="shared" si="29"/>
        <v>1</v>
      </c>
      <c r="FO124" s="396">
        <f t="shared" si="30"/>
        <v>1</v>
      </c>
      <c r="FP124" s="396">
        <f t="shared" si="31"/>
        <v>11</v>
      </c>
      <c r="FQ124" s="396">
        <f t="shared" si="32"/>
        <v>5</v>
      </c>
      <c r="FR124" s="396"/>
      <c r="FS124" s="396">
        <f t="shared" si="33"/>
        <v>0</v>
      </c>
      <c r="FT124" s="1291">
        <f t="shared" si="34"/>
        <v>13</v>
      </c>
      <c r="FU124" s="1347" t="str">
        <f t="shared" si="35"/>
        <v/>
      </c>
      <c r="FV124" s="1347" t="str">
        <f t="shared" si="36"/>
        <v/>
      </c>
      <c r="FW124" s="1347" t="str">
        <f t="shared" si="37"/>
        <v/>
      </c>
      <c r="FX124" s="1347">
        <f t="shared" si="38"/>
        <v>1</v>
      </c>
      <c r="FY124" s="1347" t="str">
        <f t="shared" si="39"/>
        <v/>
      </c>
      <c r="FZ124" s="1347" t="str">
        <f t="shared" si="40"/>
        <v/>
      </c>
      <c r="GA124" s="1347" t="str">
        <f t="shared" si="41"/>
        <v/>
      </c>
      <c r="GB124" s="1347" t="str">
        <f t="shared" si="42"/>
        <v/>
      </c>
      <c r="GC124" s="1347" t="str">
        <f t="shared" si="43"/>
        <v/>
      </c>
      <c r="GD124" s="1347" t="str">
        <f t="shared" si="44"/>
        <v/>
      </c>
      <c r="GE124" s="1347" t="str">
        <f t="shared" si="45"/>
        <v/>
      </c>
    </row>
    <row r="125" spans="1:187" ht="16.5" thickBot="1" x14ac:dyDescent="0.3">
      <c r="A125" s="1645">
        <v>110</v>
      </c>
      <c r="B125" s="10" t="s">
        <v>2196</v>
      </c>
      <c r="C125" s="1152" t="s">
        <v>250</v>
      </c>
      <c r="D125" s="1400">
        <v>1</v>
      </c>
      <c r="E125" s="1391"/>
      <c r="F125" s="1346"/>
      <c r="G125" s="1346">
        <v>1</v>
      </c>
      <c r="H125" s="1346"/>
      <c r="I125" s="1346"/>
      <c r="J125" s="1346"/>
      <c r="K125" s="1346"/>
      <c r="L125" s="1346"/>
      <c r="M125" s="1346">
        <v>1</v>
      </c>
      <c r="N125" s="1346">
        <v>1</v>
      </c>
      <c r="O125" s="1346">
        <v>1</v>
      </c>
      <c r="P125" s="1346">
        <v>1</v>
      </c>
      <c r="Q125" s="1346">
        <v>1</v>
      </c>
      <c r="R125" s="1346">
        <v>1</v>
      </c>
      <c r="S125" s="1346">
        <v>1</v>
      </c>
      <c r="T125" s="1346">
        <v>1</v>
      </c>
      <c r="U125" s="1346"/>
      <c r="V125" s="1346"/>
      <c r="W125" s="1346"/>
      <c r="X125" s="1393"/>
      <c r="Y125" s="1346"/>
      <c r="Z125" s="1346"/>
      <c r="AA125" s="1346"/>
      <c r="AB125" s="1346"/>
      <c r="AC125" s="1346">
        <v>1</v>
      </c>
      <c r="AD125" s="1400">
        <v>1</v>
      </c>
      <c r="AE125" s="1346"/>
      <c r="AF125" s="1346"/>
      <c r="AG125" s="1346"/>
      <c r="AH125" s="1346"/>
      <c r="AI125" s="1346"/>
      <c r="AJ125" s="1346"/>
      <c r="AK125" s="1392"/>
      <c r="AL125" s="1392"/>
      <c r="AM125" s="1393"/>
      <c r="AN125" s="1391"/>
      <c r="AO125" s="1346"/>
      <c r="AP125" s="1346">
        <v>1</v>
      </c>
      <c r="AQ125" s="1346"/>
      <c r="AR125" s="1346"/>
      <c r="AS125" s="1346"/>
      <c r="AT125" s="1346"/>
      <c r="AU125" s="1392"/>
      <c r="AV125" s="1392"/>
      <c r="AW125" s="1504"/>
      <c r="AX125" s="1392"/>
      <c r="AY125" s="1392"/>
      <c r="AZ125" s="1393"/>
      <c r="BA125" s="1346"/>
      <c r="BB125" s="1389"/>
      <c r="BC125" s="1346">
        <v>1</v>
      </c>
      <c r="BD125" s="1346"/>
      <c r="BE125" s="1346"/>
      <c r="BF125" s="1346">
        <v>1</v>
      </c>
      <c r="BG125" s="1504">
        <v>1</v>
      </c>
      <c r="BH125" s="1346"/>
      <c r="BI125" s="1393"/>
      <c r="BJ125" s="1346"/>
      <c r="BK125" s="1346"/>
      <c r="BL125" s="1346"/>
      <c r="BM125" s="1346"/>
      <c r="BN125" s="1346"/>
      <c r="BO125" s="1346">
        <v>1</v>
      </c>
      <c r="BP125" s="1346"/>
      <c r="BQ125" s="1346"/>
      <c r="BR125" s="1346"/>
      <c r="BS125" s="1346"/>
      <c r="BT125" s="1346"/>
      <c r="BU125" s="1346"/>
      <c r="BV125" s="1504">
        <v>1</v>
      </c>
      <c r="BW125" s="1389"/>
      <c r="BX125" s="1346">
        <v>1</v>
      </c>
      <c r="BY125" s="1346"/>
      <c r="BZ125" s="1346"/>
      <c r="CA125" s="1346"/>
      <c r="CB125" s="1346">
        <v>1</v>
      </c>
      <c r="CC125" s="1346">
        <v>1</v>
      </c>
      <c r="CD125" s="1346">
        <v>1</v>
      </c>
      <c r="CE125" s="1346">
        <v>1</v>
      </c>
      <c r="CF125" s="1346">
        <v>1</v>
      </c>
      <c r="CG125" s="1391"/>
      <c r="CH125" s="1346"/>
      <c r="CI125" s="1346">
        <v>1</v>
      </c>
      <c r="CJ125" s="1346"/>
      <c r="CK125" s="1346"/>
      <c r="CL125" s="1346"/>
      <c r="CM125" s="1346"/>
      <c r="CN125" s="1346"/>
      <c r="CO125" s="1346">
        <v>1</v>
      </c>
      <c r="CP125" s="1346"/>
      <c r="CQ125" s="1346"/>
      <c r="CR125" s="1346">
        <v>1</v>
      </c>
      <c r="CS125" s="1391">
        <v>1</v>
      </c>
      <c r="CT125" s="1346"/>
      <c r="CU125" s="1346">
        <v>1</v>
      </c>
      <c r="CV125" s="1392"/>
      <c r="CW125" s="1346"/>
      <c r="CX125" s="1389"/>
      <c r="CY125" s="1389"/>
      <c r="CZ125" s="1504">
        <v>1</v>
      </c>
      <c r="DA125" s="1389"/>
      <c r="DB125" s="1346"/>
      <c r="DC125" s="1346"/>
      <c r="DD125" s="1346"/>
      <c r="DE125" s="1346">
        <v>1</v>
      </c>
      <c r="DF125" s="1393"/>
      <c r="DG125" s="1391"/>
      <c r="DH125" s="1346">
        <v>1</v>
      </c>
      <c r="DI125" s="1346"/>
      <c r="DJ125" s="1346"/>
      <c r="DK125" s="1346"/>
      <c r="DL125" s="1346"/>
      <c r="DM125" s="1346"/>
      <c r="DN125" s="1346"/>
      <c r="DO125" s="1346">
        <v>1</v>
      </c>
      <c r="DP125" s="1346"/>
      <c r="DQ125" s="1392"/>
      <c r="DR125" s="1392"/>
      <c r="DS125" s="1392"/>
      <c r="DT125" s="1392"/>
      <c r="DU125" s="1392"/>
      <c r="DV125" s="1392"/>
      <c r="DW125" s="1392"/>
      <c r="DX125" s="1392"/>
      <c r="DY125" s="1392"/>
      <c r="DZ125" s="1393"/>
      <c r="EA125" s="1391"/>
      <c r="EB125" s="1346">
        <v>1</v>
      </c>
      <c r="EC125" s="1346"/>
      <c r="ED125" s="1346"/>
      <c r="EE125" s="1346"/>
      <c r="EF125" s="1346"/>
      <c r="EG125" s="1346">
        <v>1</v>
      </c>
      <c r="EH125" s="1346"/>
      <c r="EI125" s="1346"/>
      <c r="EJ125" s="1346">
        <v>1</v>
      </c>
      <c r="EK125" s="1346"/>
      <c r="EL125" s="1346"/>
      <c r="EM125" s="1346"/>
      <c r="EN125" s="1391"/>
      <c r="EO125" s="1346"/>
      <c r="EP125" s="1346"/>
      <c r="EQ125" s="1346"/>
      <c r="ER125" s="1346"/>
      <c r="ES125" s="1504">
        <v>1</v>
      </c>
      <c r="ET125" s="1346"/>
      <c r="EU125" s="1346"/>
      <c r="EV125" s="1346"/>
      <c r="EW125" s="1504">
        <v>1</v>
      </c>
      <c r="EX125" s="1392"/>
      <c r="EY125" s="1346"/>
      <c r="EZ125" s="1346"/>
      <c r="FA125" s="1397">
        <v>1</v>
      </c>
      <c r="FB125" s="1397">
        <v>1</v>
      </c>
      <c r="FC125" s="1397">
        <v>1</v>
      </c>
      <c r="FD125" s="1397">
        <v>1</v>
      </c>
      <c r="FE125" s="1393"/>
      <c r="FF125" s="1679"/>
      <c r="FG125" s="1391"/>
      <c r="FH125" s="1346"/>
      <c r="FI125" s="1346"/>
      <c r="FJ125" s="1346"/>
      <c r="FK125" s="1346"/>
      <c r="FL125" s="1346"/>
      <c r="FM125" s="1346"/>
      <c r="FN125" s="218">
        <f t="shared" si="29"/>
        <v>3</v>
      </c>
      <c r="FO125" s="396">
        <f t="shared" si="30"/>
        <v>0</v>
      </c>
      <c r="FP125" s="396">
        <f t="shared" si="31"/>
        <v>15</v>
      </c>
      <c r="FQ125" s="396">
        <f t="shared" si="32"/>
        <v>6</v>
      </c>
      <c r="FR125" s="396"/>
      <c r="FS125" s="396">
        <f t="shared" si="33"/>
        <v>17</v>
      </c>
      <c r="FT125" s="1291">
        <f t="shared" si="34"/>
        <v>35</v>
      </c>
      <c r="FU125" s="1347" t="str">
        <f t="shared" si="35"/>
        <v/>
      </c>
      <c r="FV125" s="1347" t="str">
        <f t="shared" si="36"/>
        <v/>
      </c>
      <c r="FW125" s="1347" t="str">
        <f t="shared" si="37"/>
        <v/>
      </c>
      <c r="FX125" s="1347" t="str">
        <f t="shared" si="38"/>
        <v/>
      </c>
      <c r="FY125" s="1347" t="str">
        <f t="shared" si="39"/>
        <v/>
      </c>
      <c r="FZ125" s="1347">
        <f t="shared" si="40"/>
        <v>1</v>
      </c>
      <c r="GA125" s="1347" t="str">
        <f t="shared" si="41"/>
        <v/>
      </c>
      <c r="GB125" s="1347" t="str">
        <f t="shared" si="42"/>
        <v/>
      </c>
      <c r="GC125" s="1347" t="str">
        <f t="shared" si="43"/>
        <v/>
      </c>
      <c r="GD125" s="1347" t="str">
        <f t="shared" si="44"/>
        <v/>
      </c>
      <c r="GE125" s="1347" t="str">
        <f t="shared" si="45"/>
        <v/>
      </c>
    </row>
    <row r="126" spans="1:187" ht="16.5" thickBot="1" x14ac:dyDescent="0.3">
      <c r="A126" s="1645">
        <v>111</v>
      </c>
      <c r="B126" s="10" t="s">
        <v>2197</v>
      </c>
      <c r="C126" s="1152" t="s">
        <v>183</v>
      </c>
      <c r="D126" s="1400"/>
      <c r="E126" s="1391"/>
      <c r="F126" s="1346"/>
      <c r="G126" s="1346">
        <v>1</v>
      </c>
      <c r="H126" s="1346"/>
      <c r="I126" s="1346"/>
      <c r="J126" s="1346"/>
      <c r="K126" s="1346"/>
      <c r="L126" s="1346"/>
      <c r="M126" s="1346">
        <v>1</v>
      </c>
      <c r="N126" s="1346">
        <v>1</v>
      </c>
      <c r="O126" s="1346">
        <v>1</v>
      </c>
      <c r="P126" s="1346">
        <v>1</v>
      </c>
      <c r="Q126" s="1346">
        <v>1</v>
      </c>
      <c r="R126" s="1346">
        <v>1</v>
      </c>
      <c r="S126" s="1346">
        <v>1</v>
      </c>
      <c r="T126" s="1346">
        <v>1</v>
      </c>
      <c r="U126" s="1346"/>
      <c r="V126" s="1346"/>
      <c r="W126" s="1346"/>
      <c r="X126" s="1393"/>
      <c r="Y126" s="1346"/>
      <c r="Z126" s="1346"/>
      <c r="AA126" s="1346"/>
      <c r="AB126" s="1346"/>
      <c r="AC126" s="1346"/>
      <c r="AD126" s="1400">
        <v>1</v>
      </c>
      <c r="AE126" s="1346"/>
      <c r="AF126" s="1346"/>
      <c r="AG126" s="1346"/>
      <c r="AH126" s="1346"/>
      <c r="AI126" s="1346"/>
      <c r="AJ126" s="1392"/>
      <c r="AK126" s="1392"/>
      <c r="AL126" s="1392"/>
      <c r="AM126" s="1393"/>
      <c r="AN126" s="1391"/>
      <c r="AO126" s="1346"/>
      <c r="AP126" s="1346">
        <v>1</v>
      </c>
      <c r="AQ126" s="1346"/>
      <c r="AR126" s="1346"/>
      <c r="AS126" s="1346"/>
      <c r="AT126" s="1346"/>
      <c r="AU126" s="1392"/>
      <c r="AV126" s="1392"/>
      <c r="AW126" s="1504"/>
      <c r="AX126" s="1392"/>
      <c r="AY126" s="1392"/>
      <c r="AZ126" s="1393">
        <v>1</v>
      </c>
      <c r="BA126" s="1346"/>
      <c r="BB126" s="1389"/>
      <c r="BC126" s="1346">
        <v>1</v>
      </c>
      <c r="BD126" s="1346"/>
      <c r="BE126" s="1346"/>
      <c r="BF126" s="1346"/>
      <c r="BG126" s="1504">
        <v>1</v>
      </c>
      <c r="BH126" s="1346"/>
      <c r="BI126" s="1393"/>
      <c r="BJ126" s="1346"/>
      <c r="BK126" s="1346">
        <v>1</v>
      </c>
      <c r="BL126" s="1346"/>
      <c r="BM126" s="1346"/>
      <c r="BN126" s="1346"/>
      <c r="BO126" s="1346"/>
      <c r="BP126" s="1346"/>
      <c r="BQ126" s="1346"/>
      <c r="BR126" s="1346"/>
      <c r="BS126" s="1346"/>
      <c r="BT126" s="1346"/>
      <c r="BU126" s="1346"/>
      <c r="BV126" s="1504">
        <v>1</v>
      </c>
      <c r="BW126" s="1389">
        <v>1</v>
      </c>
      <c r="BX126" s="1346"/>
      <c r="BY126" s="1346"/>
      <c r="BZ126" s="1346"/>
      <c r="CA126" s="1346"/>
      <c r="CB126" s="1346"/>
      <c r="CC126" s="1346"/>
      <c r="CD126" s="1346"/>
      <c r="CE126" s="1346"/>
      <c r="CF126" s="1346"/>
      <c r="CG126" s="1391"/>
      <c r="CH126" s="1346"/>
      <c r="CI126" s="1346">
        <v>1</v>
      </c>
      <c r="CJ126" s="1346"/>
      <c r="CK126" s="1346"/>
      <c r="CL126" s="1346"/>
      <c r="CM126" s="1346"/>
      <c r="CN126" s="1346"/>
      <c r="CO126" s="1346"/>
      <c r="CP126" s="1346"/>
      <c r="CQ126" s="1346"/>
      <c r="CR126" s="1346">
        <v>1</v>
      </c>
      <c r="CS126" s="1391"/>
      <c r="CT126" s="1346"/>
      <c r="CU126" s="1410">
        <v>1</v>
      </c>
      <c r="CV126" s="1392"/>
      <c r="CW126" s="1346"/>
      <c r="CX126" s="1346"/>
      <c r="CY126" s="1346"/>
      <c r="CZ126" s="1504">
        <v>1</v>
      </c>
      <c r="DA126" s="1346"/>
      <c r="DB126" s="1346"/>
      <c r="DC126" s="1392"/>
      <c r="DD126" s="1346"/>
      <c r="DE126" s="1346"/>
      <c r="DF126" s="1393"/>
      <c r="DG126" s="1391"/>
      <c r="DH126" s="1346">
        <v>1</v>
      </c>
      <c r="DI126" s="1392"/>
      <c r="DJ126" s="1392"/>
      <c r="DK126" s="1392"/>
      <c r="DL126" s="1392"/>
      <c r="DM126" s="1392"/>
      <c r="DN126" s="1392"/>
      <c r="DO126" s="1346"/>
      <c r="DP126" s="1346"/>
      <c r="DQ126" s="1392"/>
      <c r="DR126" s="1392"/>
      <c r="DS126" s="1392"/>
      <c r="DT126" s="1392"/>
      <c r="DU126" s="1392"/>
      <c r="DV126" s="1417">
        <v>1</v>
      </c>
      <c r="DW126" s="1417">
        <v>1</v>
      </c>
      <c r="DX126" s="1417">
        <v>1</v>
      </c>
      <c r="DY126" s="1392"/>
      <c r="DZ126" s="1393"/>
      <c r="EA126" s="1391"/>
      <c r="EB126" s="1346">
        <v>1</v>
      </c>
      <c r="EC126" s="1346"/>
      <c r="ED126" s="1346"/>
      <c r="EE126" s="1346"/>
      <c r="EF126" s="1346"/>
      <c r="EG126" s="1346"/>
      <c r="EH126" s="1346"/>
      <c r="EI126" s="1346"/>
      <c r="EJ126" s="1390">
        <v>1</v>
      </c>
      <c r="EK126" s="1346"/>
      <c r="EL126" s="1392"/>
      <c r="EM126" s="1392"/>
      <c r="EN126" s="1391"/>
      <c r="EO126" s="1389"/>
      <c r="EP126" s="1389">
        <v>1</v>
      </c>
      <c r="EQ126" s="1346"/>
      <c r="ER126" s="1346"/>
      <c r="ES126" s="1504">
        <v>1</v>
      </c>
      <c r="ET126" s="1346"/>
      <c r="EU126" s="1346"/>
      <c r="EV126" s="1346"/>
      <c r="EW126" s="1504"/>
      <c r="EX126" s="1392"/>
      <c r="EY126" s="1346"/>
      <c r="EZ126" s="1346"/>
      <c r="FA126" s="1346"/>
      <c r="FB126" s="1346"/>
      <c r="FC126" s="1346"/>
      <c r="FD126" s="1346"/>
      <c r="FE126" s="1393"/>
      <c r="FF126" s="1679"/>
      <c r="FG126" s="1391"/>
      <c r="FH126" s="1346"/>
      <c r="FI126" s="1346"/>
      <c r="FJ126" s="1346"/>
      <c r="FK126" s="1346"/>
      <c r="FL126" s="1346"/>
      <c r="FM126" s="1346"/>
      <c r="FN126" s="218">
        <f t="shared" si="29"/>
        <v>2</v>
      </c>
      <c r="FO126" s="396">
        <f t="shared" si="30"/>
        <v>2</v>
      </c>
      <c r="FP126" s="396">
        <f t="shared" si="31"/>
        <v>9</v>
      </c>
      <c r="FQ126" s="396">
        <f t="shared" si="32"/>
        <v>5</v>
      </c>
      <c r="FR126" s="396"/>
      <c r="FS126" s="396">
        <f t="shared" si="33"/>
        <v>11</v>
      </c>
      <c r="FT126" s="1291">
        <f t="shared" si="34"/>
        <v>24</v>
      </c>
      <c r="FU126" s="1347" t="str">
        <f t="shared" si="35"/>
        <v/>
      </c>
      <c r="FV126" s="1347" t="str">
        <f t="shared" si="36"/>
        <v/>
      </c>
      <c r="FW126" s="1347" t="str">
        <f t="shared" si="37"/>
        <v/>
      </c>
      <c r="FX126" s="1347" t="str">
        <f t="shared" si="38"/>
        <v/>
      </c>
      <c r="FY126" s="1347">
        <f t="shared" si="39"/>
        <v>1</v>
      </c>
      <c r="FZ126" s="1347" t="str">
        <f t="shared" si="40"/>
        <v/>
      </c>
      <c r="GA126" s="1347" t="str">
        <f t="shared" si="41"/>
        <v/>
      </c>
      <c r="GB126" s="1347" t="str">
        <f t="shared" si="42"/>
        <v/>
      </c>
      <c r="GC126" s="1347" t="str">
        <f t="shared" si="43"/>
        <v/>
      </c>
      <c r="GD126" s="1347" t="str">
        <f t="shared" si="44"/>
        <v/>
      </c>
      <c r="GE126" s="1347" t="str">
        <f t="shared" si="45"/>
        <v/>
      </c>
    </row>
    <row r="127" spans="1:187" ht="16.5" thickBot="1" x14ac:dyDescent="0.3">
      <c r="A127" s="1645">
        <v>112</v>
      </c>
      <c r="B127" s="10" t="s">
        <v>2198</v>
      </c>
      <c r="C127" s="1152" t="s">
        <v>1010</v>
      </c>
      <c r="D127" s="1400"/>
      <c r="E127" s="1391"/>
      <c r="F127" s="1346"/>
      <c r="G127" s="1346">
        <v>1</v>
      </c>
      <c r="H127" s="1346"/>
      <c r="I127" s="1346"/>
      <c r="J127" s="1346"/>
      <c r="K127" s="1346"/>
      <c r="L127" s="1346"/>
      <c r="M127" s="1346">
        <v>1</v>
      </c>
      <c r="N127" s="1346">
        <v>1</v>
      </c>
      <c r="O127" s="1346">
        <v>1</v>
      </c>
      <c r="P127" s="1346">
        <v>1</v>
      </c>
      <c r="Q127" s="1346">
        <v>1</v>
      </c>
      <c r="R127" s="1346">
        <v>1</v>
      </c>
      <c r="S127" s="1346">
        <v>1</v>
      </c>
      <c r="T127" s="1346">
        <v>1</v>
      </c>
      <c r="U127" s="1346"/>
      <c r="V127" s="1346"/>
      <c r="W127" s="1346"/>
      <c r="X127" s="1393"/>
      <c r="Y127" s="1346"/>
      <c r="Z127" s="1346"/>
      <c r="AA127" s="1346"/>
      <c r="AB127" s="1346"/>
      <c r="AC127" s="1346"/>
      <c r="AD127" s="1400">
        <v>1</v>
      </c>
      <c r="AE127" s="1346"/>
      <c r="AF127" s="1346"/>
      <c r="AG127" s="1346"/>
      <c r="AH127" s="1346"/>
      <c r="AI127" s="1346"/>
      <c r="AJ127" s="1392"/>
      <c r="AK127" s="1392"/>
      <c r="AL127" s="1392"/>
      <c r="AM127" s="1393"/>
      <c r="AN127" s="1391"/>
      <c r="AO127" s="1346"/>
      <c r="AP127" s="1346">
        <v>1</v>
      </c>
      <c r="AQ127" s="1346"/>
      <c r="AR127" s="1346"/>
      <c r="AS127" s="1346"/>
      <c r="AT127" s="1346"/>
      <c r="AU127" s="1392"/>
      <c r="AV127" s="1392"/>
      <c r="AW127" s="1504"/>
      <c r="AX127" s="1392"/>
      <c r="AY127" s="1392"/>
      <c r="AZ127" s="1393">
        <v>1</v>
      </c>
      <c r="BA127" s="1346"/>
      <c r="BB127" s="1389"/>
      <c r="BC127" s="1346">
        <v>1</v>
      </c>
      <c r="BD127" s="1346"/>
      <c r="BE127" s="1346"/>
      <c r="BF127" s="1346"/>
      <c r="BG127" s="1504">
        <v>1</v>
      </c>
      <c r="BH127" s="1346"/>
      <c r="BI127" s="1393"/>
      <c r="BJ127" s="1346"/>
      <c r="BK127" s="1346">
        <v>1</v>
      </c>
      <c r="BL127" s="1346"/>
      <c r="BM127" s="1346"/>
      <c r="BN127" s="1346"/>
      <c r="BO127" s="1346"/>
      <c r="BP127" s="1346"/>
      <c r="BQ127" s="1346"/>
      <c r="BR127" s="1346"/>
      <c r="BS127" s="1346"/>
      <c r="BT127" s="1346"/>
      <c r="BU127" s="1346"/>
      <c r="BV127" s="1504">
        <v>1</v>
      </c>
      <c r="BW127" s="1389">
        <v>1</v>
      </c>
      <c r="BX127" s="1346"/>
      <c r="BY127" s="1346"/>
      <c r="BZ127" s="1346"/>
      <c r="CA127" s="1346"/>
      <c r="CB127" s="1346"/>
      <c r="CC127" s="1346"/>
      <c r="CD127" s="1346"/>
      <c r="CE127" s="1346"/>
      <c r="CF127" s="1346"/>
      <c r="CG127" s="1391"/>
      <c r="CH127" s="1346"/>
      <c r="CI127" s="1346">
        <v>1</v>
      </c>
      <c r="CJ127" s="1346"/>
      <c r="CK127" s="1346"/>
      <c r="CL127" s="1346"/>
      <c r="CM127" s="1346"/>
      <c r="CN127" s="1346"/>
      <c r="CO127" s="1346"/>
      <c r="CP127" s="1346"/>
      <c r="CQ127" s="1346"/>
      <c r="CR127" s="1346">
        <v>1</v>
      </c>
      <c r="CS127" s="1391"/>
      <c r="CT127" s="1346"/>
      <c r="CU127" s="1346">
        <v>1</v>
      </c>
      <c r="CV127" s="1392"/>
      <c r="CW127" s="1346"/>
      <c r="CX127" s="1346"/>
      <c r="CY127" s="1346"/>
      <c r="CZ127" s="1504">
        <v>1</v>
      </c>
      <c r="DA127" s="1346"/>
      <c r="DB127" s="1346"/>
      <c r="DC127" s="1346"/>
      <c r="DD127" s="1346"/>
      <c r="DE127" s="1346"/>
      <c r="DF127" s="1393"/>
      <c r="DG127" s="1391"/>
      <c r="DH127" s="1346">
        <v>1</v>
      </c>
      <c r="DI127" s="1346"/>
      <c r="DJ127" s="1346"/>
      <c r="DK127" s="1346"/>
      <c r="DL127" s="1346"/>
      <c r="DM127" s="1346"/>
      <c r="DN127" s="1346"/>
      <c r="DO127" s="1346"/>
      <c r="DP127" s="1346"/>
      <c r="DQ127" s="1392"/>
      <c r="DR127" s="1392"/>
      <c r="DS127" s="1392"/>
      <c r="DT127" s="1392"/>
      <c r="DU127" s="1392"/>
      <c r="DV127" s="1417">
        <v>1</v>
      </c>
      <c r="DW127" s="1417">
        <v>1</v>
      </c>
      <c r="DX127" s="1417">
        <v>1</v>
      </c>
      <c r="DY127" s="1392"/>
      <c r="DZ127" s="1393"/>
      <c r="EA127" s="1391"/>
      <c r="EB127" s="1346"/>
      <c r="EC127" s="1346"/>
      <c r="ED127" s="1346"/>
      <c r="EE127" s="1346"/>
      <c r="EF127" s="1346"/>
      <c r="EG127" s="1346"/>
      <c r="EH127" s="1346"/>
      <c r="EI127" s="1346"/>
      <c r="EJ127" s="1346">
        <v>1</v>
      </c>
      <c r="EK127" s="1346"/>
      <c r="EL127" s="1346"/>
      <c r="EM127" s="1346"/>
      <c r="EN127" s="1391"/>
      <c r="EO127" s="1389"/>
      <c r="EP127" s="1346">
        <v>1</v>
      </c>
      <c r="EQ127" s="1346"/>
      <c r="ER127" s="1346"/>
      <c r="ES127" s="1504">
        <v>1</v>
      </c>
      <c r="ET127" s="1346"/>
      <c r="EU127" s="1346"/>
      <c r="EV127" s="1346"/>
      <c r="EW127" s="1504"/>
      <c r="EX127" s="1392"/>
      <c r="EY127" s="1346"/>
      <c r="EZ127" s="1346"/>
      <c r="FA127" s="1346"/>
      <c r="FB127" s="1346"/>
      <c r="FC127" s="1346"/>
      <c r="FD127" s="1346"/>
      <c r="FE127" s="1393"/>
      <c r="FF127" s="1679"/>
      <c r="FG127" s="1391"/>
      <c r="FH127" s="1346"/>
      <c r="FI127" s="1346"/>
      <c r="FJ127" s="1346"/>
      <c r="FK127" s="1346"/>
      <c r="FL127" s="1346"/>
      <c r="FM127" s="1346"/>
      <c r="FN127" s="218">
        <f t="shared" si="29"/>
        <v>1</v>
      </c>
      <c r="FO127" s="396">
        <f t="shared" si="30"/>
        <v>2</v>
      </c>
      <c r="FP127" s="396">
        <f t="shared" si="31"/>
        <v>9</v>
      </c>
      <c r="FQ127" s="396">
        <f t="shared" si="32"/>
        <v>5</v>
      </c>
      <c r="FR127" s="396"/>
      <c r="FS127" s="396">
        <f t="shared" si="33"/>
        <v>11</v>
      </c>
      <c r="FT127" s="1291">
        <f t="shared" si="34"/>
        <v>23</v>
      </c>
      <c r="FU127" s="1347" t="str">
        <f t="shared" si="35"/>
        <v/>
      </c>
      <c r="FV127" s="1347" t="str">
        <f t="shared" si="36"/>
        <v/>
      </c>
      <c r="FW127" s="1347" t="str">
        <f t="shared" si="37"/>
        <v/>
      </c>
      <c r="FX127" s="1347" t="str">
        <f t="shared" si="38"/>
        <v/>
      </c>
      <c r="FY127" s="1347">
        <f t="shared" si="39"/>
        <v>1</v>
      </c>
      <c r="FZ127" s="1347" t="str">
        <f t="shared" si="40"/>
        <v/>
      </c>
      <c r="GA127" s="1347" t="str">
        <f t="shared" si="41"/>
        <v/>
      </c>
      <c r="GB127" s="1347" t="str">
        <f t="shared" si="42"/>
        <v/>
      </c>
      <c r="GC127" s="1347" t="str">
        <f t="shared" si="43"/>
        <v/>
      </c>
      <c r="GD127" s="1347" t="str">
        <f t="shared" si="44"/>
        <v/>
      </c>
      <c r="GE127" s="1347" t="str">
        <f t="shared" si="45"/>
        <v/>
      </c>
    </row>
    <row r="128" spans="1:187" ht="16.5" thickBot="1" x14ac:dyDescent="0.3">
      <c r="A128" s="1645">
        <v>113</v>
      </c>
      <c r="B128" s="10" t="s">
        <v>2199</v>
      </c>
      <c r="C128" s="1152" t="s">
        <v>1929</v>
      </c>
      <c r="D128" s="1400"/>
      <c r="E128" s="1391"/>
      <c r="F128" s="1346"/>
      <c r="G128" s="1346">
        <v>1</v>
      </c>
      <c r="H128" s="1346"/>
      <c r="I128" s="1346"/>
      <c r="J128" s="1390">
        <v>1</v>
      </c>
      <c r="K128" s="1346"/>
      <c r="L128" s="1346"/>
      <c r="M128" s="1346"/>
      <c r="N128" s="1346"/>
      <c r="O128" s="1346"/>
      <c r="P128" s="1346"/>
      <c r="Q128" s="1346"/>
      <c r="R128" s="1346"/>
      <c r="S128" s="1346"/>
      <c r="T128" s="1346"/>
      <c r="U128" s="1346">
        <v>1</v>
      </c>
      <c r="V128" s="1346"/>
      <c r="W128" s="1346"/>
      <c r="X128" s="1393"/>
      <c r="Y128" s="1346"/>
      <c r="Z128" s="1346"/>
      <c r="AA128" s="1346"/>
      <c r="AB128" s="1346"/>
      <c r="AC128" s="1346"/>
      <c r="AD128" s="1400"/>
      <c r="AE128" s="1346">
        <v>1</v>
      </c>
      <c r="AF128" s="1346"/>
      <c r="AG128" s="1346"/>
      <c r="AH128" s="1390">
        <v>1</v>
      </c>
      <c r="AI128" s="1346"/>
      <c r="AJ128" s="1392"/>
      <c r="AK128" s="1392">
        <v>1</v>
      </c>
      <c r="AL128" s="1392"/>
      <c r="AM128" s="1393"/>
      <c r="AN128" s="1391">
        <v>1</v>
      </c>
      <c r="AO128" s="1346"/>
      <c r="AP128" s="1346"/>
      <c r="AQ128" s="1390">
        <v>1</v>
      </c>
      <c r="AR128" s="1346"/>
      <c r="AS128" s="1346"/>
      <c r="AT128" s="1346">
        <v>1</v>
      </c>
      <c r="AU128" s="1392"/>
      <c r="AV128" s="1392"/>
      <c r="AW128" s="1504"/>
      <c r="AX128" s="1392"/>
      <c r="AY128" s="1392"/>
      <c r="AZ128" s="1393"/>
      <c r="BA128" s="1346">
        <v>1</v>
      </c>
      <c r="BB128" s="1389"/>
      <c r="BC128" s="1346"/>
      <c r="BD128" s="1346"/>
      <c r="BE128" s="1346"/>
      <c r="BF128" s="1346"/>
      <c r="BG128" s="1504">
        <v>1</v>
      </c>
      <c r="BH128" s="1346"/>
      <c r="BI128" s="1393"/>
      <c r="BJ128" s="1346"/>
      <c r="BK128" s="1346"/>
      <c r="BL128" s="1346"/>
      <c r="BM128" s="1346"/>
      <c r="BN128" s="1346"/>
      <c r="BO128" s="1346"/>
      <c r="BP128" s="1346"/>
      <c r="BQ128" s="1346"/>
      <c r="BR128" s="1346"/>
      <c r="BS128" s="1346"/>
      <c r="BT128" s="1346"/>
      <c r="BU128" s="1346">
        <v>1</v>
      </c>
      <c r="BV128" s="1504">
        <v>1</v>
      </c>
      <c r="BW128" s="1389"/>
      <c r="BX128" s="1346"/>
      <c r="BY128" s="1346"/>
      <c r="BZ128" s="1346"/>
      <c r="CA128" s="1346"/>
      <c r="CB128" s="1346"/>
      <c r="CC128" s="1346"/>
      <c r="CD128" s="1346"/>
      <c r="CE128" s="1346"/>
      <c r="CF128" s="1346"/>
      <c r="CG128" s="1391"/>
      <c r="CH128" s="1346"/>
      <c r="CI128" s="1346"/>
      <c r="CJ128" s="1346">
        <v>1</v>
      </c>
      <c r="CK128" s="1346"/>
      <c r="CL128" s="1346"/>
      <c r="CM128" s="1346">
        <v>1</v>
      </c>
      <c r="CN128" s="1346"/>
      <c r="CO128" s="1346"/>
      <c r="CP128" s="1346"/>
      <c r="CQ128" s="1346"/>
      <c r="CR128" s="1346"/>
      <c r="CS128" s="1391">
        <v>1</v>
      </c>
      <c r="CT128" s="1346"/>
      <c r="CU128" s="1346"/>
      <c r="CV128" s="1392"/>
      <c r="CW128" s="1346"/>
      <c r="CX128" s="1346"/>
      <c r="CY128" s="1346">
        <v>1</v>
      </c>
      <c r="CZ128" s="1504">
        <v>1</v>
      </c>
      <c r="DA128" s="1346"/>
      <c r="DB128" s="1346"/>
      <c r="DC128" s="1346">
        <v>1</v>
      </c>
      <c r="DD128" s="1346"/>
      <c r="DE128" s="1346"/>
      <c r="DF128" s="1393">
        <v>1</v>
      </c>
      <c r="DG128" s="1391"/>
      <c r="DH128" s="1346"/>
      <c r="DI128" s="1346"/>
      <c r="DJ128" s="1346"/>
      <c r="DK128" s="1346"/>
      <c r="DL128" s="1346"/>
      <c r="DM128" s="1346">
        <v>1</v>
      </c>
      <c r="DN128" s="1346"/>
      <c r="DO128" s="1346">
        <v>1</v>
      </c>
      <c r="DP128" s="1346"/>
      <c r="DQ128" s="1392"/>
      <c r="DR128" s="1392"/>
      <c r="DS128" s="1392"/>
      <c r="DT128" s="1392"/>
      <c r="DU128" s="1392"/>
      <c r="DV128" s="1392"/>
      <c r="DW128" s="1392"/>
      <c r="DX128" s="1392"/>
      <c r="DY128" s="1392">
        <v>1</v>
      </c>
      <c r="DZ128" s="1393"/>
      <c r="EA128" s="1391"/>
      <c r="EB128" s="1346">
        <v>1</v>
      </c>
      <c r="EC128" s="1346"/>
      <c r="ED128" s="1346"/>
      <c r="EE128" s="1346"/>
      <c r="EF128" s="1346"/>
      <c r="EG128" s="1346"/>
      <c r="EH128" s="1346">
        <v>1</v>
      </c>
      <c r="EI128" s="1346"/>
      <c r="EJ128" s="1346"/>
      <c r="EK128" s="1346"/>
      <c r="EL128" s="1346"/>
      <c r="EM128" s="1346"/>
      <c r="EN128" s="1391"/>
      <c r="EO128" s="1389"/>
      <c r="EP128" s="1346"/>
      <c r="EQ128" s="1346"/>
      <c r="ER128" s="1346"/>
      <c r="ES128" s="1504">
        <v>1</v>
      </c>
      <c r="ET128" s="1346"/>
      <c r="EU128" s="1346"/>
      <c r="EV128" s="1346"/>
      <c r="EW128" s="1504"/>
      <c r="EX128" s="1392"/>
      <c r="EY128" s="1346"/>
      <c r="EZ128" s="1346"/>
      <c r="FA128" s="1346"/>
      <c r="FB128" s="1346"/>
      <c r="FC128" s="1346"/>
      <c r="FD128" s="1346"/>
      <c r="FE128" s="1393">
        <v>1</v>
      </c>
      <c r="FF128" s="1679"/>
      <c r="FG128" s="1391"/>
      <c r="FH128" s="1346"/>
      <c r="FI128" s="1346"/>
      <c r="FJ128" s="1346"/>
      <c r="FK128" s="1346"/>
      <c r="FL128" s="1346"/>
      <c r="FM128" s="1346"/>
      <c r="FN128" s="218">
        <f t="shared" si="29"/>
        <v>22</v>
      </c>
      <c r="FO128" s="396">
        <f t="shared" si="30"/>
        <v>0</v>
      </c>
      <c r="FP128" s="396">
        <f t="shared" si="31"/>
        <v>1</v>
      </c>
      <c r="FQ128" s="396">
        <f t="shared" si="32"/>
        <v>4</v>
      </c>
      <c r="FR128" s="396"/>
      <c r="FS128" s="396">
        <f t="shared" si="33"/>
        <v>0</v>
      </c>
      <c r="FT128" s="1291">
        <f t="shared" si="34"/>
        <v>23</v>
      </c>
      <c r="FU128" s="1347" t="str">
        <f t="shared" si="35"/>
        <v/>
      </c>
      <c r="FV128" s="1347" t="str">
        <f t="shared" si="36"/>
        <v/>
      </c>
      <c r="FW128" s="1347" t="str">
        <f t="shared" si="37"/>
        <v/>
      </c>
      <c r="FX128" s="1347" t="str">
        <f t="shared" si="38"/>
        <v/>
      </c>
      <c r="FY128" s="1347">
        <f t="shared" si="39"/>
        <v>1</v>
      </c>
      <c r="FZ128" s="1347" t="str">
        <f t="shared" si="40"/>
        <v/>
      </c>
      <c r="GA128" s="1347" t="str">
        <f t="shared" si="41"/>
        <v/>
      </c>
      <c r="GB128" s="1347" t="str">
        <f t="shared" si="42"/>
        <v/>
      </c>
      <c r="GC128" s="1347" t="str">
        <f t="shared" si="43"/>
        <v/>
      </c>
      <c r="GD128" s="1347" t="str">
        <f t="shared" si="44"/>
        <v/>
      </c>
      <c r="GE128" s="1347" t="str">
        <f t="shared" si="45"/>
        <v/>
      </c>
    </row>
    <row r="129" spans="1:187" ht="16.5" thickBot="1" x14ac:dyDescent="0.3">
      <c r="A129" s="1645"/>
      <c r="B129" s="1646"/>
      <c r="C129" s="1373" t="s">
        <v>1206</v>
      </c>
      <c r="D129" s="1400"/>
      <c r="E129" s="1391"/>
      <c r="F129" s="1346"/>
      <c r="G129" s="1346"/>
      <c r="H129" s="1346"/>
      <c r="I129" s="1346"/>
      <c r="J129" s="1346"/>
      <c r="K129" s="1346"/>
      <c r="L129" s="1346"/>
      <c r="M129" s="1346"/>
      <c r="N129" s="1346"/>
      <c r="O129" s="1346"/>
      <c r="P129" s="1346"/>
      <c r="Q129" s="1346"/>
      <c r="R129" s="1346"/>
      <c r="S129" s="1346"/>
      <c r="T129" s="1346"/>
      <c r="U129" s="1346"/>
      <c r="V129" s="1346"/>
      <c r="W129" s="1346"/>
      <c r="X129" s="1393"/>
      <c r="Y129" s="1346"/>
      <c r="Z129" s="1346"/>
      <c r="AA129" s="1346"/>
      <c r="AB129" s="1346"/>
      <c r="AC129" s="1346"/>
      <c r="AD129" s="1400"/>
      <c r="AE129" s="1346"/>
      <c r="AF129" s="1346"/>
      <c r="AG129" s="1346"/>
      <c r="AH129" s="1346"/>
      <c r="AI129" s="1346"/>
      <c r="AJ129" s="1392"/>
      <c r="AK129" s="1392"/>
      <c r="AL129" s="1392"/>
      <c r="AM129" s="1393"/>
      <c r="AN129" s="1391"/>
      <c r="AO129" s="1346"/>
      <c r="AP129" s="1346"/>
      <c r="AQ129" s="1346"/>
      <c r="AR129" s="1346"/>
      <c r="AS129" s="1346"/>
      <c r="AT129" s="1346"/>
      <c r="AU129" s="1392"/>
      <c r="AV129" s="1392"/>
      <c r="AW129" s="1504"/>
      <c r="AX129" s="1392"/>
      <c r="AY129" s="1392"/>
      <c r="AZ129" s="1393"/>
      <c r="BA129" s="1346"/>
      <c r="BB129" s="1389"/>
      <c r="BC129" s="1346"/>
      <c r="BD129" s="1346"/>
      <c r="BE129" s="1346"/>
      <c r="BF129" s="1346"/>
      <c r="BG129" s="1504"/>
      <c r="BH129" s="1346"/>
      <c r="BI129" s="1393"/>
      <c r="BJ129" s="1346"/>
      <c r="BK129" s="1346"/>
      <c r="BL129" s="1346"/>
      <c r="BM129" s="1346"/>
      <c r="BN129" s="1346"/>
      <c r="BO129" s="1346"/>
      <c r="BP129" s="1346"/>
      <c r="BQ129" s="1346"/>
      <c r="BR129" s="1346"/>
      <c r="BS129" s="1346"/>
      <c r="BT129" s="1346"/>
      <c r="BU129" s="1346"/>
      <c r="BV129" s="1504"/>
      <c r="BW129" s="1389"/>
      <c r="BX129" s="1346"/>
      <c r="BY129" s="1346"/>
      <c r="BZ129" s="1346"/>
      <c r="CA129" s="1346"/>
      <c r="CB129" s="1346"/>
      <c r="CC129" s="1346"/>
      <c r="CD129" s="1346"/>
      <c r="CE129" s="1346"/>
      <c r="CF129" s="1346"/>
      <c r="CG129" s="1391"/>
      <c r="CH129" s="1346"/>
      <c r="CI129" s="1346"/>
      <c r="CJ129" s="1346"/>
      <c r="CK129" s="1346"/>
      <c r="CL129" s="1346"/>
      <c r="CM129" s="1346"/>
      <c r="CN129" s="1346"/>
      <c r="CO129" s="1346"/>
      <c r="CP129" s="1346"/>
      <c r="CQ129" s="1346"/>
      <c r="CR129" s="1346"/>
      <c r="CS129" s="1391"/>
      <c r="CT129" s="1346"/>
      <c r="CU129" s="1346"/>
      <c r="CV129" s="1392"/>
      <c r="CW129" s="1346"/>
      <c r="CX129" s="1346"/>
      <c r="CY129" s="1346"/>
      <c r="CZ129" s="1504"/>
      <c r="DA129" s="1346"/>
      <c r="DB129" s="1346"/>
      <c r="DC129" s="1346"/>
      <c r="DD129" s="1346"/>
      <c r="DE129" s="1346"/>
      <c r="DF129" s="1393"/>
      <c r="DG129" s="1391"/>
      <c r="DH129" s="1346"/>
      <c r="DI129" s="1346"/>
      <c r="DJ129" s="1346"/>
      <c r="DK129" s="1346"/>
      <c r="DL129" s="1346"/>
      <c r="DM129" s="1346"/>
      <c r="DN129" s="1346"/>
      <c r="DO129" s="1346"/>
      <c r="DP129" s="1346"/>
      <c r="DQ129" s="1392"/>
      <c r="DR129" s="1392"/>
      <c r="DS129" s="1392"/>
      <c r="DT129" s="1392"/>
      <c r="DU129" s="1392"/>
      <c r="DV129" s="1392"/>
      <c r="DW129" s="1392"/>
      <c r="DX129" s="1392"/>
      <c r="DY129" s="1392"/>
      <c r="DZ129" s="1393"/>
      <c r="EA129" s="1391"/>
      <c r="EB129" s="1346"/>
      <c r="EC129" s="1346"/>
      <c r="ED129" s="1346"/>
      <c r="EE129" s="1346"/>
      <c r="EF129" s="1346"/>
      <c r="EG129" s="1346"/>
      <c r="EH129" s="1346"/>
      <c r="EI129" s="1346"/>
      <c r="EJ129" s="1346"/>
      <c r="EK129" s="1346"/>
      <c r="EL129" s="1346"/>
      <c r="EM129" s="1346"/>
      <c r="EN129" s="1391"/>
      <c r="EO129" s="1389"/>
      <c r="EP129" s="1346"/>
      <c r="EQ129" s="1346"/>
      <c r="ER129" s="1346"/>
      <c r="ES129" s="1504"/>
      <c r="ET129" s="1346"/>
      <c r="EU129" s="1346"/>
      <c r="EV129" s="1346"/>
      <c r="EW129" s="1504"/>
      <c r="EX129" s="1392"/>
      <c r="EY129" s="1346"/>
      <c r="EZ129" s="1346"/>
      <c r="FA129" s="1346"/>
      <c r="FB129" s="1346"/>
      <c r="FC129" s="1346"/>
      <c r="FD129" s="1346"/>
      <c r="FE129" s="1393"/>
      <c r="FF129" s="1679"/>
      <c r="FG129" s="1391"/>
      <c r="FH129" s="1346"/>
      <c r="FI129" s="1346"/>
      <c r="FJ129" s="1346"/>
      <c r="FK129" s="1346"/>
      <c r="FL129" s="1346"/>
      <c r="FM129" s="1346"/>
      <c r="FN129" s="218"/>
      <c r="FO129" s="396"/>
      <c r="FP129" s="396"/>
      <c r="FQ129" s="396"/>
      <c r="FR129" s="396"/>
      <c r="FS129" s="396"/>
      <c r="FT129" s="1291"/>
      <c r="FU129" s="1347"/>
      <c r="FV129" s="1347"/>
      <c r="FW129" s="1347"/>
      <c r="FX129" s="1347"/>
      <c r="FY129" s="1347"/>
      <c r="FZ129" s="1347"/>
      <c r="GA129" s="1347"/>
      <c r="GB129" s="1347"/>
      <c r="GC129" s="1347"/>
      <c r="GD129" s="1347"/>
      <c r="GE129" s="1347"/>
    </row>
    <row r="130" spans="1:187" ht="16.5" thickBot="1" x14ac:dyDescent="0.3">
      <c r="A130" s="1645">
        <v>114</v>
      </c>
      <c r="B130" s="10" t="s">
        <v>2200</v>
      </c>
      <c r="C130" s="1152" t="s">
        <v>1209</v>
      </c>
      <c r="D130" s="1400"/>
      <c r="E130" s="1391"/>
      <c r="F130" s="1346"/>
      <c r="G130" s="1346">
        <v>1</v>
      </c>
      <c r="H130" s="1346">
        <v>1</v>
      </c>
      <c r="I130" s="1346"/>
      <c r="J130" s="1346"/>
      <c r="K130" s="1346"/>
      <c r="L130" s="1346">
        <v>1</v>
      </c>
      <c r="M130" s="1346">
        <v>1</v>
      </c>
      <c r="N130" s="1346">
        <v>1</v>
      </c>
      <c r="O130" s="1346">
        <v>1</v>
      </c>
      <c r="P130" s="1346">
        <v>1</v>
      </c>
      <c r="Q130" s="1346">
        <v>1</v>
      </c>
      <c r="R130" s="1346">
        <v>1</v>
      </c>
      <c r="S130" s="1346">
        <v>1</v>
      </c>
      <c r="T130" s="1346">
        <v>1</v>
      </c>
      <c r="U130" s="1346"/>
      <c r="V130" s="1346"/>
      <c r="W130" s="1346"/>
      <c r="X130" s="1393"/>
      <c r="Y130" s="1346">
        <v>1</v>
      </c>
      <c r="Z130" s="1346">
        <v>1</v>
      </c>
      <c r="AA130" s="1346"/>
      <c r="AB130" s="1346"/>
      <c r="AC130" s="1346">
        <v>1</v>
      </c>
      <c r="AD130" s="1400">
        <v>1</v>
      </c>
      <c r="AE130" s="1346"/>
      <c r="AF130" s="1346"/>
      <c r="AG130" s="1346"/>
      <c r="AH130" s="1346"/>
      <c r="AI130" s="1346">
        <v>1</v>
      </c>
      <c r="AJ130" s="1392">
        <v>1</v>
      </c>
      <c r="AK130" s="1392"/>
      <c r="AL130" s="1392"/>
      <c r="AM130" s="1393"/>
      <c r="AN130" s="1391"/>
      <c r="AO130" s="1346">
        <v>1</v>
      </c>
      <c r="AP130" s="1346">
        <v>1</v>
      </c>
      <c r="AQ130" s="1346"/>
      <c r="AR130" s="1346">
        <v>1</v>
      </c>
      <c r="AS130" s="1346">
        <v>1</v>
      </c>
      <c r="AT130" s="1346"/>
      <c r="AU130" s="1392">
        <v>1</v>
      </c>
      <c r="AV130" s="1392"/>
      <c r="AW130" s="1504"/>
      <c r="AX130" s="1392"/>
      <c r="AY130" s="1392">
        <v>1</v>
      </c>
      <c r="AZ130" s="1393">
        <v>1</v>
      </c>
      <c r="BA130" s="1346"/>
      <c r="BB130" s="1389"/>
      <c r="BC130" s="1346"/>
      <c r="BD130" s="1346"/>
      <c r="BE130" s="1346">
        <v>1</v>
      </c>
      <c r="BF130" s="1346">
        <v>1</v>
      </c>
      <c r="BG130" s="1504">
        <v>1</v>
      </c>
      <c r="BH130" s="1346">
        <v>1</v>
      </c>
      <c r="BI130" s="1393"/>
      <c r="BJ130" s="1346"/>
      <c r="BK130" s="1346">
        <v>1</v>
      </c>
      <c r="BL130" s="1346"/>
      <c r="BM130" s="1346"/>
      <c r="BN130" s="1346"/>
      <c r="BO130" s="1346"/>
      <c r="BP130" s="1346">
        <v>1</v>
      </c>
      <c r="BQ130" s="1346">
        <v>1</v>
      </c>
      <c r="BR130" s="1346">
        <v>1</v>
      </c>
      <c r="BS130" s="1346">
        <v>1</v>
      </c>
      <c r="BT130" s="1346">
        <v>1</v>
      </c>
      <c r="BU130" s="1346"/>
      <c r="BV130" s="1504">
        <v>1</v>
      </c>
      <c r="BW130" s="1389">
        <v>1</v>
      </c>
      <c r="BX130" s="1346"/>
      <c r="BY130" s="1346"/>
      <c r="BZ130" s="1346"/>
      <c r="CA130" s="1346"/>
      <c r="CB130" s="1346">
        <v>1</v>
      </c>
      <c r="CC130" s="1346">
        <v>1</v>
      </c>
      <c r="CD130" s="1346">
        <v>1</v>
      </c>
      <c r="CE130" s="1346">
        <v>1</v>
      </c>
      <c r="CF130" s="1346">
        <v>1</v>
      </c>
      <c r="CG130" s="1391"/>
      <c r="CH130" s="1346">
        <v>1</v>
      </c>
      <c r="CI130" s="1346">
        <v>1</v>
      </c>
      <c r="CJ130" s="1346"/>
      <c r="CK130" s="1346"/>
      <c r="CL130" s="1346"/>
      <c r="CM130" s="1346"/>
      <c r="CN130" s="1346">
        <v>1</v>
      </c>
      <c r="CO130" s="1346">
        <v>1</v>
      </c>
      <c r="CP130" s="1346"/>
      <c r="CQ130" s="1346"/>
      <c r="CR130" s="1346">
        <v>1</v>
      </c>
      <c r="CS130" s="1391"/>
      <c r="CT130" s="1346"/>
      <c r="CU130" s="1346"/>
      <c r="CV130" s="1392"/>
      <c r="CW130" s="1346">
        <v>1</v>
      </c>
      <c r="CX130" s="1346"/>
      <c r="CY130" s="1346"/>
      <c r="CZ130" s="1504">
        <v>1</v>
      </c>
      <c r="DA130" s="1346">
        <v>1</v>
      </c>
      <c r="DB130" s="1346">
        <v>1</v>
      </c>
      <c r="DC130" s="1346"/>
      <c r="DD130" s="1346"/>
      <c r="DE130" s="1346">
        <v>1</v>
      </c>
      <c r="DF130" s="1393"/>
      <c r="DG130" s="1391"/>
      <c r="DH130" s="1346">
        <v>1</v>
      </c>
      <c r="DI130" s="1346">
        <v>1</v>
      </c>
      <c r="DJ130" s="1346">
        <v>1</v>
      </c>
      <c r="DK130" s="1346">
        <v>1</v>
      </c>
      <c r="DL130" s="1346">
        <v>1</v>
      </c>
      <c r="DM130" s="1346"/>
      <c r="DN130" s="1346"/>
      <c r="DO130" s="1346">
        <v>1</v>
      </c>
      <c r="DP130" s="1346"/>
      <c r="DQ130" s="1392"/>
      <c r="DR130" s="1392"/>
      <c r="DS130" s="1392"/>
      <c r="DT130" s="1392"/>
      <c r="DU130" s="1392"/>
      <c r="DV130" s="1392"/>
      <c r="DW130" s="1392"/>
      <c r="DX130" s="1392"/>
      <c r="DY130" s="1392"/>
      <c r="DZ130" s="1393"/>
      <c r="EA130" s="1391">
        <v>1</v>
      </c>
      <c r="EB130" s="1346"/>
      <c r="EC130" s="1346"/>
      <c r="ED130" s="1346"/>
      <c r="EE130" s="1346"/>
      <c r="EF130" s="1346"/>
      <c r="EG130" s="1346"/>
      <c r="EH130" s="1346"/>
      <c r="EI130" s="1346">
        <v>1</v>
      </c>
      <c r="EJ130" s="1346">
        <v>1</v>
      </c>
      <c r="EK130" s="1346"/>
      <c r="EL130" s="1346"/>
      <c r="EM130" s="1346">
        <v>1</v>
      </c>
      <c r="EN130" s="1391"/>
      <c r="EO130" s="1389"/>
      <c r="EP130" s="1346">
        <v>1</v>
      </c>
      <c r="EQ130" s="1346"/>
      <c r="ER130" s="1346"/>
      <c r="ES130" s="1504">
        <v>1</v>
      </c>
      <c r="ET130" s="1346"/>
      <c r="EU130" s="1346"/>
      <c r="EV130" s="1346"/>
      <c r="EW130" s="1504"/>
      <c r="EX130" s="1392"/>
      <c r="EY130" s="1346"/>
      <c r="EZ130" s="1346"/>
      <c r="FA130" s="1346">
        <v>1</v>
      </c>
      <c r="FB130" s="1346">
        <v>1</v>
      </c>
      <c r="FC130" s="1346">
        <v>1</v>
      </c>
      <c r="FD130" s="1346">
        <v>1</v>
      </c>
      <c r="FE130" s="1393">
        <v>1</v>
      </c>
      <c r="FF130" s="1679"/>
      <c r="FG130" s="1391"/>
      <c r="FH130" s="1346"/>
      <c r="FI130" s="1346"/>
      <c r="FJ130" s="1346"/>
      <c r="FK130" s="1346"/>
      <c r="FL130" s="1346"/>
      <c r="FM130" s="1346"/>
      <c r="FN130" s="218">
        <f t="shared" si="29"/>
        <v>2</v>
      </c>
      <c r="FO130" s="396">
        <f t="shared" si="30"/>
        <v>16</v>
      </c>
      <c r="FP130" s="396">
        <f t="shared" si="31"/>
        <v>19</v>
      </c>
      <c r="FQ130" s="396">
        <f t="shared" si="32"/>
        <v>5</v>
      </c>
      <c r="FR130" s="396"/>
      <c r="FS130" s="396">
        <f t="shared" si="33"/>
        <v>26</v>
      </c>
      <c r="FT130" s="1291">
        <f t="shared" si="34"/>
        <v>63</v>
      </c>
      <c r="FU130" s="1347" t="str">
        <f t="shared" si="35"/>
        <v/>
      </c>
      <c r="FV130" s="1347" t="str">
        <f t="shared" si="36"/>
        <v/>
      </c>
      <c r="FW130" s="1347" t="str">
        <f t="shared" si="37"/>
        <v/>
      </c>
      <c r="FX130" s="1347" t="str">
        <f t="shared" si="38"/>
        <v/>
      </c>
      <c r="FY130" s="1347" t="str">
        <f t="shared" si="39"/>
        <v/>
      </c>
      <c r="FZ130" s="1347" t="str">
        <f t="shared" si="40"/>
        <v/>
      </c>
      <c r="GA130" s="1347" t="str">
        <f t="shared" si="41"/>
        <v/>
      </c>
      <c r="GB130" s="1347" t="str">
        <f t="shared" si="42"/>
        <v/>
      </c>
      <c r="GC130" s="1347">
        <f t="shared" si="43"/>
        <v>1</v>
      </c>
      <c r="GD130" s="1347" t="str">
        <f t="shared" si="44"/>
        <v/>
      </c>
      <c r="GE130" s="1347" t="str">
        <f t="shared" si="45"/>
        <v/>
      </c>
    </row>
    <row r="131" spans="1:187" ht="16.5" thickBot="1" x14ac:dyDescent="0.3">
      <c r="A131" s="1645">
        <v>115</v>
      </c>
      <c r="B131" s="10" t="s">
        <v>2201</v>
      </c>
      <c r="C131" s="1343" t="s">
        <v>2085</v>
      </c>
      <c r="D131" s="1400"/>
      <c r="E131" s="1391"/>
      <c r="F131" s="1346"/>
      <c r="G131" s="1346"/>
      <c r="H131" s="1346"/>
      <c r="I131" s="1346"/>
      <c r="J131" s="1346"/>
      <c r="K131" s="1346"/>
      <c r="L131" s="1346"/>
      <c r="M131" s="1346"/>
      <c r="N131" s="1346"/>
      <c r="O131" s="1346"/>
      <c r="P131" s="1346"/>
      <c r="Q131" s="1346"/>
      <c r="R131" s="1346"/>
      <c r="S131" s="1346"/>
      <c r="T131" s="1346"/>
      <c r="U131" s="1346"/>
      <c r="V131" s="1346">
        <v>1</v>
      </c>
      <c r="W131" s="1346"/>
      <c r="X131" s="1393"/>
      <c r="Y131" s="1346"/>
      <c r="Z131" s="1346"/>
      <c r="AA131" s="1346"/>
      <c r="AB131" s="1346"/>
      <c r="AC131" s="1346"/>
      <c r="AD131" s="1400"/>
      <c r="AE131" s="1346"/>
      <c r="AF131" s="1346">
        <v>1</v>
      </c>
      <c r="AG131" s="1346"/>
      <c r="AH131" s="1346"/>
      <c r="AI131" s="1346"/>
      <c r="AJ131" s="1392"/>
      <c r="AK131" s="1392"/>
      <c r="AL131" s="1392"/>
      <c r="AM131" s="1393"/>
      <c r="AN131" s="1391"/>
      <c r="AO131" s="1346"/>
      <c r="AP131" s="1346"/>
      <c r="AQ131" s="1346"/>
      <c r="AR131" s="1346"/>
      <c r="AS131" s="1346"/>
      <c r="AT131" s="1346"/>
      <c r="AU131" s="1392">
        <v>1</v>
      </c>
      <c r="AV131" s="1392"/>
      <c r="AW131" s="1504"/>
      <c r="AX131" s="1392"/>
      <c r="AY131" s="1392"/>
      <c r="AZ131" s="1393">
        <v>1</v>
      </c>
      <c r="BA131" s="1346"/>
      <c r="BB131" s="1389"/>
      <c r="BC131" s="1346"/>
      <c r="BD131" s="1346"/>
      <c r="BE131" s="1346"/>
      <c r="BF131" s="1346"/>
      <c r="BG131" s="1504"/>
      <c r="BH131" s="1346"/>
      <c r="BI131" s="1393"/>
      <c r="BJ131" s="1346"/>
      <c r="BK131" s="1346">
        <v>1</v>
      </c>
      <c r="BL131" s="1346"/>
      <c r="BM131" s="1346"/>
      <c r="BN131" s="1346"/>
      <c r="BO131" s="1346">
        <v>1</v>
      </c>
      <c r="BP131" s="1346"/>
      <c r="BQ131" s="1346"/>
      <c r="BR131" s="1346"/>
      <c r="BS131" s="1346"/>
      <c r="BT131" s="1346"/>
      <c r="BU131" s="1346"/>
      <c r="BV131" s="1504">
        <v>1</v>
      </c>
      <c r="BW131" s="1389">
        <v>1</v>
      </c>
      <c r="BX131" s="1346"/>
      <c r="BY131" s="1346"/>
      <c r="BZ131" s="1346"/>
      <c r="CA131" s="1346"/>
      <c r="CB131" s="1346"/>
      <c r="CC131" s="1346"/>
      <c r="CD131" s="1346"/>
      <c r="CE131" s="1346"/>
      <c r="CF131" s="1346"/>
      <c r="CG131" s="1391"/>
      <c r="CH131" s="1346">
        <v>1</v>
      </c>
      <c r="CI131" s="1346"/>
      <c r="CJ131" s="1346"/>
      <c r="CK131" s="1346"/>
      <c r="CL131" s="1346"/>
      <c r="CM131" s="1346"/>
      <c r="CN131" s="1346">
        <v>1</v>
      </c>
      <c r="CO131" s="1346"/>
      <c r="CP131" s="1346"/>
      <c r="CQ131" s="1346"/>
      <c r="CR131" s="1346"/>
      <c r="CS131" s="1391"/>
      <c r="CT131" s="1346">
        <v>1</v>
      </c>
      <c r="CU131" s="1346"/>
      <c r="CV131" s="1392"/>
      <c r="CW131" s="1346"/>
      <c r="CX131" s="1346"/>
      <c r="CY131" s="1346"/>
      <c r="CZ131" s="1504"/>
      <c r="DA131" s="1346">
        <v>1</v>
      </c>
      <c r="DB131" s="1346"/>
      <c r="DC131" s="1346"/>
      <c r="DD131" s="1346"/>
      <c r="DE131" s="1346">
        <v>1</v>
      </c>
      <c r="DF131" s="1393"/>
      <c r="DG131" s="1391">
        <v>1</v>
      </c>
      <c r="DH131" s="1346"/>
      <c r="DI131" s="1346"/>
      <c r="DJ131" s="1346"/>
      <c r="DK131" s="1346"/>
      <c r="DL131" s="1346"/>
      <c r="DM131" s="1346"/>
      <c r="DN131" s="1346"/>
      <c r="DO131" s="1346"/>
      <c r="DP131" s="1346"/>
      <c r="DQ131" s="1392"/>
      <c r="DR131" s="1392"/>
      <c r="DS131" s="1392"/>
      <c r="DT131" s="1392"/>
      <c r="DU131" s="1392"/>
      <c r="DV131" s="1392"/>
      <c r="DW131" s="1392"/>
      <c r="DX131" s="1392"/>
      <c r="DY131" s="1392"/>
      <c r="DZ131" s="1393"/>
      <c r="EA131" s="1391"/>
      <c r="EB131" s="1346"/>
      <c r="EC131" s="1346">
        <v>1</v>
      </c>
      <c r="ED131" s="1346"/>
      <c r="EE131" s="1346"/>
      <c r="EF131" s="1346">
        <v>1</v>
      </c>
      <c r="EG131" s="1346"/>
      <c r="EH131" s="1346"/>
      <c r="EI131" s="1346">
        <v>1</v>
      </c>
      <c r="EJ131" s="1346">
        <v>1</v>
      </c>
      <c r="EK131" s="1346"/>
      <c r="EL131" s="1346">
        <v>1</v>
      </c>
      <c r="EM131" s="1346"/>
      <c r="EN131" s="1391"/>
      <c r="EO131" s="1389"/>
      <c r="EP131" s="1346"/>
      <c r="EQ131" s="1346"/>
      <c r="ER131" s="1346">
        <v>1</v>
      </c>
      <c r="ES131" s="1504">
        <v>1</v>
      </c>
      <c r="ET131" s="1346"/>
      <c r="EU131" s="1346">
        <v>1</v>
      </c>
      <c r="EV131" s="1346"/>
      <c r="EW131" s="1504"/>
      <c r="EX131" s="1392"/>
      <c r="EY131" s="1346">
        <v>1</v>
      </c>
      <c r="EZ131" s="1346"/>
      <c r="FA131" s="1346"/>
      <c r="FB131" s="1346"/>
      <c r="FC131" s="1346"/>
      <c r="FD131" s="1346"/>
      <c r="FE131" s="1393"/>
      <c r="FF131" s="1679"/>
      <c r="FG131" s="1391"/>
      <c r="FH131" s="1346"/>
      <c r="FI131" s="1346"/>
      <c r="FJ131" s="1346"/>
      <c r="FK131" s="1346"/>
      <c r="FL131" s="1346"/>
      <c r="FM131" s="1346"/>
      <c r="FN131" s="218">
        <f t="shared" si="29"/>
        <v>0</v>
      </c>
      <c r="FO131" s="396">
        <f t="shared" si="30"/>
        <v>17</v>
      </c>
      <c r="FP131" s="396">
        <f t="shared" si="31"/>
        <v>4</v>
      </c>
      <c r="FQ131" s="396">
        <f t="shared" si="32"/>
        <v>2</v>
      </c>
      <c r="FR131" s="396"/>
      <c r="FS131" s="396">
        <f t="shared" si="33"/>
        <v>0</v>
      </c>
      <c r="FT131" s="1291">
        <f t="shared" si="34"/>
        <v>21</v>
      </c>
      <c r="FU131" s="1347" t="str">
        <f t="shared" si="35"/>
        <v/>
      </c>
      <c r="FV131" s="1347" t="str">
        <f t="shared" si="36"/>
        <v/>
      </c>
      <c r="FW131" s="1347" t="str">
        <f t="shared" si="37"/>
        <v/>
      </c>
      <c r="FX131" s="1347" t="str">
        <f t="shared" si="38"/>
        <v/>
      </c>
      <c r="FY131" s="1347">
        <f t="shared" si="39"/>
        <v>1</v>
      </c>
      <c r="FZ131" s="1347" t="str">
        <f t="shared" si="40"/>
        <v/>
      </c>
      <c r="GA131" s="1347" t="str">
        <f t="shared" si="41"/>
        <v/>
      </c>
      <c r="GB131" s="1347" t="str">
        <f t="shared" si="42"/>
        <v/>
      </c>
      <c r="GC131" s="1347" t="str">
        <f t="shared" si="43"/>
        <v/>
      </c>
      <c r="GD131" s="1347" t="str">
        <f t="shared" si="44"/>
        <v/>
      </c>
      <c r="GE131" s="1347" t="str">
        <f t="shared" si="45"/>
        <v/>
      </c>
    </row>
    <row r="132" spans="1:187" ht="16.5" thickBot="1" x14ac:dyDescent="0.3">
      <c r="A132" s="1645">
        <v>116</v>
      </c>
      <c r="B132" s="10" t="s">
        <v>2203</v>
      </c>
      <c r="C132" s="1152" t="s">
        <v>536</v>
      </c>
      <c r="D132" s="1400"/>
      <c r="E132" s="1391"/>
      <c r="F132" s="1346"/>
      <c r="G132" s="1346"/>
      <c r="H132" s="1346"/>
      <c r="I132" s="1346"/>
      <c r="J132" s="1346"/>
      <c r="K132" s="1346"/>
      <c r="L132" s="1346"/>
      <c r="M132" s="1346"/>
      <c r="N132" s="1346"/>
      <c r="O132" s="1346"/>
      <c r="P132" s="1346"/>
      <c r="Q132" s="1346"/>
      <c r="R132" s="1346"/>
      <c r="S132" s="1346"/>
      <c r="T132" s="1346"/>
      <c r="U132" s="1346"/>
      <c r="V132" s="1346"/>
      <c r="W132" s="1346"/>
      <c r="X132" s="1393"/>
      <c r="Y132" s="1346"/>
      <c r="Z132" s="1346"/>
      <c r="AA132" s="1346"/>
      <c r="AB132" s="1346"/>
      <c r="AC132" s="1346"/>
      <c r="AD132" s="1400"/>
      <c r="AE132" s="1346"/>
      <c r="AF132" s="1346"/>
      <c r="AG132" s="1346"/>
      <c r="AH132" s="1346"/>
      <c r="AI132" s="1346"/>
      <c r="AJ132" s="1392"/>
      <c r="AK132" s="1392"/>
      <c r="AL132" s="1392"/>
      <c r="AM132" s="1393"/>
      <c r="AN132" s="1391"/>
      <c r="AO132" s="1346"/>
      <c r="AP132" s="1346"/>
      <c r="AQ132" s="1346"/>
      <c r="AR132" s="1346"/>
      <c r="AS132" s="1346"/>
      <c r="AT132" s="1346"/>
      <c r="AU132" s="1392"/>
      <c r="AV132" s="1392"/>
      <c r="AW132" s="1504"/>
      <c r="AX132" s="1392"/>
      <c r="AY132" s="1392"/>
      <c r="AZ132" s="1393"/>
      <c r="BA132" s="1346"/>
      <c r="BB132" s="1389"/>
      <c r="BC132" s="1346"/>
      <c r="BD132" s="1346"/>
      <c r="BE132" s="1346"/>
      <c r="BF132" s="1346"/>
      <c r="BG132" s="1504"/>
      <c r="BH132" s="1346"/>
      <c r="BI132" s="1393"/>
      <c r="BJ132" s="1346"/>
      <c r="BK132" s="1346"/>
      <c r="BL132" s="1346"/>
      <c r="BM132" s="1346"/>
      <c r="BN132" s="1346"/>
      <c r="BO132" s="1346"/>
      <c r="BP132" s="1346"/>
      <c r="BQ132" s="1346"/>
      <c r="BR132" s="1346"/>
      <c r="BS132" s="1346"/>
      <c r="BT132" s="1346"/>
      <c r="BU132" s="1346">
        <v>1</v>
      </c>
      <c r="BV132" s="1504">
        <v>1</v>
      </c>
      <c r="BW132" s="1389"/>
      <c r="BX132" s="1346"/>
      <c r="BY132" s="1346"/>
      <c r="BZ132" s="1346"/>
      <c r="CA132" s="1346"/>
      <c r="CB132" s="1346"/>
      <c r="CC132" s="1346"/>
      <c r="CD132" s="1346"/>
      <c r="CE132" s="1346"/>
      <c r="CF132" s="1346"/>
      <c r="CG132" s="1391">
        <v>1</v>
      </c>
      <c r="CH132" s="1346"/>
      <c r="CI132" s="1346"/>
      <c r="CJ132" s="1346"/>
      <c r="CK132" s="1346"/>
      <c r="CL132" s="1346"/>
      <c r="CM132" s="1346">
        <v>1</v>
      </c>
      <c r="CN132" s="1346"/>
      <c r="CO132" s="1346"/>
      <c r="CP132" s="1346">
        <v>1</v>
      </c>
      <c r="CQ132" s="1346"/>
      <c r="CR132" s="1346"/>
      <c r="CS132" s="1391">
        <v>1</v>
      </c>
      <c r="CT132" s="1346"/>
      <c r="CU132" s="1346"/>
      <c r="CV132" s="1392">
        <v>1</v>
      </c>
      <c r="CW132" s="1346"/>
      <c r="CX132" s="1346"/>
      <c r="CY132" s="1346"/>
      <c r="CZ132" s="1504">
        <v>1</v>
      </c>
      <c r="DA132" s="1346"/>
      <c r="DB132" s="1346"/>
      <c r="DC132" s="1346"/>
      <c r="DD132" s="1346"/>
      <c r="DE132" s="1346"/>
      <c r="DF132" s="1393"/>
      <c r="DG132" s="1391"/>
      <c r="DH132" s="1346"/>
      <c r="DI132" s="1346"/>
      <c r="DJ132" s="1346"/>
      <c r="DK132" s="1346"/>
      <c r="DL132" s="1346"/>
      <c r="DM132" s="1346">
        <v>1</v>
      </c>
      <c r="DN132" s="1346"/>
      <c r="DO132" s="1346"/>
      <c r="DP132" s="1346"/>
      <c r="DQ132" s="1392"/>
      <c r="DR132" s="1392"/>
      <c r="DS132" s="1392"/>
      <c r="DT132" s="1392"/>
      <c r="DU132" s="1392"/>
      <c r="DV132" s="1392"/>
      <c r="DW132" s="1392"/>
      <c r="DX132" s="1392"/>
      <c r="DY132" s="1392"/>
      <c r="DZ132" s="1393"/>
      <c r="EA132" s="1391"/>
      <c r="EB132" s="1346"/>
      <c r="EC132" s="1346"/>
      <c r="ED132" s="1346"/>
      <c r="EE132" s="1346"/>
      <c r="EF132" s="1346"/>
      <c r="EG132" s="1346"/>
      <c r="EH132" s="1346">
        <v>1</v>
      </c>
      <c r="EI132" s="1346"/>
      <c r="EJ132" s="1346"/>
      <c r="EK132" s="1346"/>
      <c r="EL132" s="1346"/>
      <c r="EM132" s="1346"/>
      <c r="EN132" s="1391"/>
      <c r="EO132" s="1389"/>
      <c r="EP132" s="1346"/>
      <c r="EQ132" s="1346"/>
      <c r="ER132" s="1346"/>
      <c r="ES132" s="1504"/>
      <c r="ET132" s="1346"/>
      <c r="EU132" s="1346"/>
      <c r="EV132" s="1346"/>
      <c r="EW132" s="1504"/>
      <c r="EX132" s="1392"/>
      <c r="EY132" s="1346"/>
      <c r="EZ132" s="1346"/>
      <c r="FA132" s="1346"/>
      <c r="FB132" s="1346"/>
      <c r="FC132" s="1346"/>
      <c r="FD132" s="1346"/>
      <c r="FE132" s="1393"/>
      <c r="FF132" s="1679"/>
      <c r="FG132" s="1391"/>
      <c r="FH132" s="1346"/>
      <c r="FI132" s="1346"/>
      <c r="FJ132" s="1346"/>
      <c r="FK132" s="1346"/>
      <c r="FL132" s="1346"/>
      <c r="FM132" s="1346"/>
      <c r="FN132" s="218">
        <f t="shared" si="29"/>
        <v>8</v>
      </c>
      <c r="FO132" s="396">
        <f t="shared" si="30"/>
        <v>0</v>
      </c>
      <c r="FP132" s="396">
        <f t="shared" si="31"/>
        <v>0</v>
      </c>
      <c r="FQ132" s="396">
        <f t="shared" si="32"/>
        <v>2</v>
      </c>
      <c r="FR132" s="396"/>
      <c r="FS132" s="396">
        <f t="shared" si="33"/>
        <v>0</v>
      </c>
      <c r="FT132" s="1291">
        <f t="shared" si="34"/>
        <v>8</v>
      </c>
      <c r="FU132" s="1347" t="str">
        <f t="shared" si="35"/>
        <v/>
      </c>
      <c r="FV132" s="1347" t="str">
        <f t="shared" si="36"/>
        <v/>
      </c>
      <c r="FW132" s="1347">
        <f t="shared" si="37"/>
        <v>1</v>
      </c>
      <c r="FX132" s="1347" t="str">
        <f t="shared" si="38"/>
        <v/>
      </c>
      <c r="FY132" s="1347" t="str">
        <f t="shared" si="39"/>
        <v/>
      </c>
      <c r="FZ132" s="1347" t="str">
        <f t="shared" si="40"/>
        <v/>
      </c>
      <c r="GA132" s="1347" t="str">
        <f t="shared" si="41"/>
        <v/>
      </c>
      <c r="GB132" s="1347" t="str">
        <f t="shared" si="42"/>
        <v/>
      </c>
      <c r="GC132" s="1347" t="str">
        <f t="shared" si="43"/>
        <v/>
      </c>
      <c r="GD132" s="1347" t="str">
        <f t="shared" si="44"/>
        <v/>
      </c>
      <c r="GE132" s="1347" t="str">
        <f t="shared" si="45"/>
        <v/>
      </c>
    </row>
    <row r="133" spans="1:187" ht="16.5" thickBot="1" x14ac:dyDescent="0.3">
      <c r="A133" s="1645">
        <v>117</v>
      </c>
      <c r="B133" s="10" t="s">
        <v>2202</v>
      </c>
      <c r="C133" s="1152" t="s">
        <v>152</v>
      </c>
      <c r="D133" s="1400"/>
      <c r="E133" s="1391"/>
      <c r="F133" s="1399"/>
      <c r="G133" s="1399"/>
      <c r="H133" s="1399"/>
      <c r="I133" s="1399"/>
      <c r="J133" s="1399"/>
      <c r="K133" s="1399"/>
      <c r="L133" s="1399"/>
      <c r="M133" s="1399"/>
      <c r="N133" s="1399"/>
      <c r="O133" s="1399"/>
      <c r="P133" s="1399"/>
      <c r="Q133" s="1399"/>
      <c r="R133" s="1399"/>
      <c r="S133" s="1399"/>
      <c r="T133" s="1399"/>
      <c r="U133" s="1399"/>
      <c r="V133" s="1399"/>
      <c r="W133" s="1399"/>
      <c r="X133" s="1420">
        <v>1</v>
      </c>
      <c r="Y133" s="1399"/>
      <c r="Z133" s="1399"/>
      <c r="AA133" s="1399"/>
      <c r="AB133" s="1399"/>
      <c r="AC133" s="1399"/>
      <c r="AD133" s="1400"/>
      <c r="AE133" s="1399">
        <v>1</v>
      </c>
      <c r="AF133" s="1399"/>
      <c r="AG133" s="1399"/>
      <c r="AH133" s="1346"/>
      <c r="AI133" s="1399"/>
      <c r="AJ133" s="1417"/>
      <c r="AK133" s="1417"/>
      <c r="AL133" s="1417"/>
      <c r="AM133" s="1420"/>
      <c r="AN133" s="1429">
        <v>1</v>
      </c>
      <c r="AO133" s="1346"/>
      <c r="AP133" s="1346"/>
      <c r="AQ133" s="1346"/>
      <c r="AR133" s="1346"/>
      <c r="AS133" s="1346"/>
      <c r="AT133" s="1346">
        <v>1</v>
      </c>
      <c r="AU133" s="1392"/>
      <c r="AV133" s="1392"/>
      <c r="AW133" s="1504"/>
      <c r="AX133" s="1392"/>
      <c r="AY133" s="1392"/>
      <c r="AZ133" s="1393"/>
      <c r="BA133" s="1346"/>
      <c r="BB133" s="1346"/>
      <c r="BC133" s="1346"/>
      <c r="BD133" s="1346"/>
      <c r="BE133" s="1346"/>
      <c r="BF133" s="1346"/>
      <c r="BG133" s="1504">
        <v>1</v>
      </c>
      <c r="BH133" s="1346"/>
      <c r="BI133" s="1393"/>
      <c r="BJ133" s="1346"/>
      <c r="BK133" s="1346"/>
      <c r="BL133" s="1346"/>
      <c r="BM133" s="1346"/>
      <c r="BN133" s="1346"/>
      <c r="BO133" s="1346"/>
      <c r="BP133" s="1346"/>
      <c r="BQ133" s="1346"/>
      <c r="BR133" s="1346"/>
      <c r="BS133" s="1346"/>
      <c r="BT133" s="1346"/>
      <c r="BU133" s="1390">
        <v>1</v>
      </c>
      <c r="BV133" s="1504">
        <v>1</v>
      </c>
      <c r="BW133" s="1389"/>
      <c r="BX133" s="1346"/>
      <c r="BY133" s="1346"/>
      <c r="BZ133" s="1346"/>
      <c r="CA133" s="1346"/>
      <c r="CB133" s="1346"/>
      <c r="CC133" s="1346"/>
      <c r="CD133" s="1346"/>
      <c r="CE133" s="1346"/>
      <c r="CF133" s="1346"/>
      <c r="CG133" s="1416">
        <v>1</v>
      </c>
      <c r="CH133" s="1346"/>
      <c r="CI133" s="1346"/>
      <c r="CJ133" s="1346"/>
      <c r="CK133" s="1346"/>
      <c r="CL133" s="1346"/>
      <c r="CM133" s="1390">
        <v>1</v>
      </c>
      <c r="CN133" s="1346"/>
      <c r="CO133" s="1346"/>
      <c r="CP133" s="1346">
        <v>1</v>
      </c>
      <c r="CQ133" s="1346"/>
      <c r="CR133" s="1346"/>
      <c r="CS133" s="1429">
        <v>1</v>
      </c>
      <c r="CT133" s="1346"/>
      <c r="CU133" s="1399"/>
      <c r="CV133" s="1655">
        <v>1</v>
      </c>
      <c r="CW133" s="1399"/>
      <c r="CX133" s="1399"/>
      <c r="CY133" s="1399"/>
      <c r="CZ133" s="1504">
        <v>1</v>
      </c>
      <c r="DA133" s="1399"/>
      <c r="DB133" s="1399"/>
      <c r="DC133" s="1659">
        <v>1</v>
      </c>
      <c r="DD133" s="1399"/>
      <c r="DE133" s="1346"/>
      <c r="DF133" s="1420">
        <v>1</v>
      </c>
      <c r="DG133" s="1431"/>
      <c r="DH133" s="1399"/>
      <c r="DI133" s="1399"/>
      <c r="DJ133" s="1399"/>
      <c r="DK133" s="1399"/>
      <c r="DL133" s="1399"/>
      <c r="DM133" s="1659">
        <v>1</v>
      </c>
      <c r="DN133" s="1399"/>
      <c r="DO133" s="1399"/>
      <c r="DP133" s="1410">
        <v>1</v>
      </c>
      <c r="DQ133" s="1417"/>
      <c r="DR133" s="1417"/>
      <c r="DS133" s="1346"/>
      <c r="DT133" s="1417"/>
      <c r="DU133" s="1417"/>
      <c r="DV133" s="1417"/>
      <c r="DW133" s="1417"/>
      <c r="DX133" s="1417"/>
      <c r="DY133" s="1655">
        <v>1</v>
      </c>
      <c r="DZ133" s="1420"/>
      <c r="EA133" s="1431"/>
      <c r="EB133" s="1399"/>
      <c r="EC133" s="1399"/>
      <c r="ED133" s="1399"/>
      <c r="EE133" s="1346"/>
      <c r="EF133" s="1399"/>
      <c r="EG133" s="1399"/>
      <c r="EH133" s="1399">
        <v>1</v>
      </c>
      <c r="EI133" s="1399"/>
      <c r="EJ133" s="1399"/>
      <c r="EK133" s="1399"/>
      <c r="EL133" s="1399"/>
      <c r="EM133" s="1399"/>
      <c r="EN133" s="1431"/>
      <c r="EO133" s="1430"/>
      <c r="EP133" s="1399"/>
      <c r="EQ133" s="1346"/>
      <c r="ER133" s="1399"/>
      <c r="ES133" s="1504"/>
      <c r="ET133" s="1346"/>
      <c r="EU133" s="1399"/>
      <c r="EV133" s="1399"/>
      <c r="EW133" s="1504"/>
      <c r="EX133" s="1417"/>
      <c r="EY133" s="1399"/>
      <c r="EZ133" s="1399"/>
      <c r="FA133" s="1399"/>
      <c r="FB133" s="1399"/>
      <c r="FC133" s="1399"/>
      <c r="FD133" s="1399"/>
      <c r="FE133" s="1420"/>
      <c r="FF133" s="1681"/>
      <c r="FG133" s="1431"/>
      <c r="FH133" s="1399"/>
      <c r="FI133" s="1399"/>
      <c r="FJ133" s="1399"/>
      <c r="FK133" s="1399"/>
      <c r="FL133" s="1399"/>
      <c r="FM133" s="1346"/>
      <c r="FN133" s="218">
        <f t="shared" si="29"/>
        <v>16</v>
      </c>
      <c r="FO133" s="396">
        <f t="shared" si="30"/>
        <v>0</v>
      </c>
      <c r="FP133" s="396">
        <f t="shared" si="31"/>
        <v>0</v>
      </c>
      <c r="FQ133" s="396">
        <f t="shared" si="32"/>
        <v>3</v>
      </c>
      <c r="FR133" s="396"/>
      <c r="FS133" s="396">
        <f t="shared" si="33"/>
        <v>0</v>
      </c>
      <c r="FT133" s="1291">
        <f t="shared" si="34"/>
        <v>16</v>
      </c>
      <c r="FU133" s="1347" t="str">
        <f t="shared" si="35"/>
        <v/>
      </c>
      <c r="FV133" s="1347" t="str">
        <f t="shared" si="36"/>
        <v/>
      </c>
      <c r="FW133" s="1347" t="str">
        <f t="shared" si="37"/>
        <v/>
      </c>
      <c r="FX133" s="1347">
        <f t="shared" si="38"/>
        <v>1</v>
      </c>
      <c r="FY133" s="1347" t="str">
        <f t="shared" si="39"/>
        <v/>
      </c>
      <c r="FZ133" s="1347" t="str">
        <f t="shared" si="40"/>
        <v/>
      </c>
      <c r="GA133" s="1347" t="str">
        <f t="shared" si="41"/>
        <v/>
      </c>
      <c r="GB133" s="1347" t="str">
        <f t="shared" si="42"/>
        <v/>
      </c>
      <c r="GC133" s="1347" t="str">
        <f t="shared" si="43"/>
        <v/>
      </c>
      <c r="GD133" s="1347" t="str">
        <f t="shared" si="44"/>
        <v/>
      </c>
      <c r="GE133" s="1347" t="str">
        <f t="shared" si="45"/>
        <v/>
      </c>
    </row>
    <row r="134" spans="1:187" ht="16.5" thickBot="1" x14ac:dyDescent="0.3">
      <c r="A134" s="1645">
        <v>118</v>
      </c>
      <c r="B134" s="10" t="s">
        <v>2204</v>
      </c>
      <c r="C134" s="1152" t="s">
        <v>1609</v>
      </c>
      <c r="D134" s="1400"/>
      <c r="E134" s="1391"/>
      <c r="F134" s="1399"/>
      <c r="G134" s="1399">
        <v>1</v>
      </c>
      <c r="H134" s="1399">
        <v>1</v>
      </c>
      <c r="I134" s="1399"/>
      <c r="J134" s="1399"/>
      <c r="K134" s="1399"/>
      <c r="L134" s="1399">
        <v>1</v>
      </c>
      <c r="M134" s="1399"/>
      <c r="N134" s="1399"/>
      <c r="O134" s="1399"/>
      <c r="P134" s="1399"/>
      <c r="Q134" s="1399"/>
      <c r="R134" s="1399"/>
      <c r="S134" s="1399"/>
      <c r="T134" s="1399"/>
      <c r="U134" s="1399"/>
      <c r="V134" s="1399"/>
      <c r="W134" s="1399"/>
      <c r="X134" s="1420"/>
      <c r="Y134" s="1399"/>
      <c r="Z134" s="1399">
        <v>1</v>
      </c>
      <c r="AA134" s="1399"/>
      <c r="AB134" s="1399"/>
      <c r="AC134" s="1399">
        <v>1</v>
      </c>
      <c r="AD134" s="1400">
        <v>1</v>
      </c>
      <c r="AE134" s="1399"/>
      <c r="AF134" s="1399">
        <v>1</v>
      </c>
      <c r="AG134" s="1399"/>
      <c r="AH134" s="1399"/>
      <c r="AI134" s="1399"/>
      <c r="AJ134" s="1417">
        <v>1</v>
      </c>
      <c r="AK134" s="1417"/>
      <c r="AL134" s="1417"/>
      <c r="AM134" s="1420"/>
      <c r="AN134" s="1431"/>
      <c r="AO134" s="1399">
        <v>1</v>
      </c>
      <c r="AP134" s="1399"/>
      <c r="AQ134" s="1399"/>
      <c r="AR134" s="1399">
        <v>1</v>
      </c>
      <c r="AS134" s="1399"/>
      <c r="AT134" s="1399"/>
      <c r="AU134" s="1417">
        <v>1</v>
      </c>
      <c r="AV134" s="1417"/>
      <c r="AW134" s="1504"/>
      <c r="AX134" s="1417"/>
      <c r="AY134" s="1417">
        <v>1</v>
      </c>
      <c r="AZ134" s="1420"/>
      <c r="BA134" s="1399"/>
      <c r="BB134" s="1430"/>
      <c r="BC134" s="1399"/>
      <c r="BD134" s="1399"/>
      <c r="BE134" s="1399"/>
      <c r="BF134" s="1399"/>
      <c r="BG134" s="1504">
        <v>1</v>
      </c>
      <c r="BH134" s="1399">
        <v>1</v>
      </c>
      <c r="BI134" s="1420"/>
      <c r="BJ134" s="1399"/>
      <c r="BK134" s="1399"/>
      <c r="BL134" s="1399"/>
      <c r="BM134" s="1399"/>
      <c r="BN134" s="1399">
        <v>1</v>
      </c>
      <c r="BO134" s="1399"/>
      <c r="BP134" s="1399"/>
      <c r="BQ134" s="1399"/>
      <c r="BR134" s="1399"/>
      <c r="BS134" s="1399"/>
      <c r="BT134" s="1399"/>
      <c r="BU134" s="1399"/>
      <c r="BV134" s="1504">
        <v>1</v>
      </c>
      <c r="BW134" s="1430">
        <v>1</v>
      </c>
      <c r="BX134" s="1399"/>
      <c r="BY134" s="1399"/>
      <c r="BZ134" s="1399"/>
      <c r="CA134" s="1399"/>
      <c r="CB134" s="1399"/>
      <c r="CC134" s="1399"/>
      <c r="CD134" s="1399"/>
      <c r="CE134" s="1399"/>
      <c r="CF134" s="1399"/>
      <c r="CG134" s="1431"/>
      <c r="CH134" s="1399">
        <v>1</v>
      </c>
      <c r="CI134" s="1399"/>
      <c r="CJ134" s="1399"/>
      <c r="CK134" s="1399"/>
      <c r="CL134" s="1399"/>
      <c r="CM134" s="1399"/>
      <c r="CN134" s="1399">
        <v>1</v>
      </c>
      <c r="CO134" s="1399"/>
      <c r="CP134" s="1399"/>
      <c r="CQ134" s="1399"/>
      <c r="CR134" s="1399"/>
      <c r="CS134" s="1431"/>
      <c r="CT134" s="1399"/>
      <c r="CU134" s="1399">
        <v>1</v>
      </c>
      <c r="CV134" s="1417"/>
      <c r="CW134" s="1399">
        <v>1</v>
      </c>
      <c r="CX134" s="1399"/>
      <c r="CY134" s="1399">
        <v>1</v>
      </c>
      <c r="CZ134" s="1504">
        <v>1</v>
      </c>
      <c r="DA134" s="1399">
        <v>1</v>
      </c>
      <c r="DB134" s="1399"/>
      <c r="DC134" s="1399"/>
      <c r="DD134" s="1399"/>
      <c r="DE134" s="1346"/>
      <c r="DF134" s="1420"/>
      <c r="DG134" s="1431"/>
      <c r="DH134" s="1399">
        <v>1</v>
      </c>
      <c r="DI134" s="1399"/>
      <c r="DJ134" s="1399"/>
      <c r="DK134" s="1399"/>
      <c r="DL134" s="1399"/>
      <c r="DM134" s="1399"/>
      <c r="DN134" s="1399">
        <v>1</v>
      </c>
      <c r="DO134" s="1399"/>
      <c r="DP134" s="1399"/>
      <c r="DQ134" s="1417"/>
      <c r="DR134" s="1417"/>
      <c r="DS134" s="1417"/>
      <c r="DT134" s="1417"/>
      <c r="DU134" s="1417"/>
      <c r="DV134" s="1417">
        <v>1</v>
      </c>
      <c r="DW134" s="1417">
        <v>1</v>
      </c>
      <c r="DX134" s="1417">
        <v>1</v>
      </c>
      <c r="DY134" s="1417"/>
      <c r="DZ134" s="1420"/>
      <c r="EA134" s="1431"/>
      <c r="EB134" s="1399"/>
      <c r="EC134" s="1399">
        <v>1</v>
      </c>
      <c r="ED134" s="1399"/>
      <c r="EE134" s="1399"/>
      <c r="EF134" s="1399"/>
      <c r="EG134" s="1399"/>
      <c r="EH134" s="1399"/>
      <c r="EI134" s="1399"/>
      <c r="EJ134" s="1399"/>
      <c r="EK134" s="1399"/>
      <c r="EL134" s="1399"/>
      <c r="EM134" s="1399">
        <v>1</v>
      </c>
      <c r="EN134" s="1431"/>
      <c r="EO134" s="1430"/>
      <c r="EP134" s="1399"/>
      <c r="EQ134" s="1346"/>
      <c r="ER134" s="1399"/>
      <c r="ES134" s="1504"/>
      <c r="ET134" s="1399"/>
      <c r="EU134" s="1346">
        <v>1</v>
      </c>
      <c r="EV134" s="1346"/>
      <c r="EW134" s="1504"/>
      <c r="EX134" s="1392"/>
      <c r="EY134" s="1346"/>
      <c r="EZ134" s="1399"/>
      <c r="FA134" s="1399"/>
      <c r="FB134" s="1399"/>
      <c r="FC134" s="1399"/>
      <c r="FD134" s="1399"/>
      <c r="FE134" s="1420"/>
      <c r="FF134" s="1681"/>
      <c r="FG134" s="1431"/>
      <c r="FH134" s="1399"/>
      <c r="FI134" s="1399"/>
      <c r="FJ134" s="1399"/>
      <c r="FK134" s="1399"/>
      <c r="FL134" s="1399"/>
      <c r="FM134" s="1346"/>
      <c r="FN134" s="218">
        <f t="shared" si="29"/>
        <v>2</v>
      </c>
      <c r="FO134" s="396">
        <f t="shared" si="30"/>
        <v>16</v>
      </c>
      <c r="FP134" s="396">
        <f t="shared" si="31"/>
        <v>7</v>
      </c>
      <c r="FQ134" s="396">
        <f t="shared" si="32"/>
        <v>4</v>
      </c>
      <c r="FR134" s="396"/>
      <c r="FS134" s="396">
        <f t="shared" si="33"/>
        <v>3</v>
      </c>
      <c r="FT134" s="1291">
        <f t="shared" si="34"/>
        <v>28</v>
      </c>
      <c r="FU134" s="1347" t="str">
        <f t="shared" si="35"/>
        <v/>
      </c>
      <c r="FV134" s="1347" t="str">
        <f t="shared" si="36"/>
        <v/>
      </c>
      <c r="FW134" s="1347" t="str">
        <f t="shared" si="37"/>
        <v/>
      </c>
      <c r="FX134" s="1347" t="str">
        <f t="shared" si="38"/>
        <v/>
      </c>
      <c r="FY134" s="1347">
        <f t="shared" si="39"/>
        <v>1</v>
      </c>
      <c r="FZ134" s="1347" t="str">
        <f t="shared" si="40"/>
        <v/>
      </c>
      <c r="GA134" s="1347" t="str">
        <f t="shared" si="41"/>
        <v/>
      </c>
      <c r="GB134" s="1347" t="str">
        <f t="shared" si="42"/>
        <v/>
      </c>
      <c r="GC134" s="1347" t="str">
        <f t="shared" si="43"/>
        <v/>
      </c>
      <c r="GD134" s="1347" t="str">
        <f t="shared" si="44"/>
        <v/>
      </c>
      <c r="GE134" s="1347" t="str">
        <f t="shared" si="45"/>
        <v/>
      </c>
    </row>
    <row r="135" spans="1:187" ht="16.5" thickBot="1" x14ac:dyDescent="0.3">
      <c r="A135" s="1645"/>
      <c r="B135" s="1646"/>
      <c r="C135" s="1373" t="s">
        <v>1606</v>
      </c>
      <c r="D135" s="1400"/>
      <c r="E135" s="1391"/>
      <c r="F135" s="1399"/>
      <c r="G135" s="1399"/>
      <c r="H135" s="1399"/>
      <c r="I135" s="1346"/>
      <c r="J135" s="1399"/>
      <c r="K135" s="1399"/>
      <c r="L135" s="1399"/>
      <c r="M135" s="1399"/>
      <c r="N135" s="1399"/>
      <c r="O135" s="1399"/>
      <c r="P135" s="1399"/>
      <c r="Q135" s="1399"/>
      <c r="R135" s="1399"/>
      <c r="S135" s="1399"/>
      <c r="T135" s="1399"/>
      <c r="U135" s="1399"/>
      <c r="V135" s="1399"/>
      <c r="W135" s="1399"/>
      <c r="X135" s="1420"/>
      <c r="Y135" s="1399"/>
      <c r="Z135" s="1399"/>
      <c r="AA135" s="1399"/>
      <c r="AB135" s="1399"/>
      <c r="AC135" s="1399"/>
      <c r="AD135" s="1400"/>
      <c r="AE135" s="1399"/>
      <c r="AF135" s="1399"/>
      <c r="AG135" s="1399"/>
      <c r="AH135" s="1399"/>
      <c r="AI135" s="1399"/>
      <c r="AJ135" s="1417"/>
      <c r="AK135" s="1417"/>
      <c r="AL135" s="1417"/>
      <c r="AM135" s="1420"/>
      <c r="AN135" s="1391"/>
      <c r="AO135" s="1346"/>
      <c r="AP135" s="1346"/>
      <c r="AQ135" s="1346"/>
      <c r="AR135" s="1346"/>
      <c r="AS135" s="1346"/>
      <c r="AT135" s="1346"/>
      <c r="AU135" s="1392"/>
      <c r="AV135" s="1392"/>
      <c r="AW135" s="1504"/>
      <c r="AX135" s="1392"/>
      <c r="AY135" s="1392"/>
      <c r="AZ135" s="1393"/>
      <c r="BA135" s="1346"/>
      <c r="BB135" s="1389"/>
      <c r="BC135" s="1346"/>
      <c r="BD135" s="1346"/>
      <c r="BE135" s="1346"/>
      <c r="BF135" s="1346"/>
      <c r="BG135" s="1504"/>
      <c r="BH135" s="1346"/>
      <c r="BI135" s="1393"/>
      <c r="BJ135" s="1346"/>
      <c r="BK135" s="1346"/>
      <c r="BL135" s="1346"/>
      <c r="BM135" s="1346"/>
      <c r="BN135" s="1346"/>
      <c r="BO135" s="1346"/>
      <c r="BP135" s="1346"/>
      <c r="BQ135" s="1346"/>
      <c r="BR135" s="1346"/>
      <c r="BS135" s="1346"/>
      <c r="BT135" s="1346"/>
      <c r="BU135" s="1346"/>
      <c r="BV135" s="1504"/>
      <c r="BW135" s="1389"/>
      <c r="BX135" s="1346"/>
      <c r="BY135" s="1346"/>
      <c r="BZ135" s="1346"/>
      <c r="CA135" s="1346"/>
      <c r="CB135" s="1346"/>
      <c r="CC135" s="1346"/>
      <c r="CD135" s="1346"/>
      <c r="CE135" s="1346"/>
      <c r="CF135" s="1346"/>
      <c r="CG135" s="1391"/>
      <c r="CH135" s="1346"/>
      <c r="CI135" s="1346"/>
      <c r="CJ135" s="1346"/>
      <c r="CK135" s="1346"/>
      <c r="CL135" s="1346"/>
      <c r="CM135" s="1346"/>
      <c r="CN135" s="1346"/>
      <c r="CO135" s="1346"/>
      <c r="CP135" s="1346"/>
      <c r="CQ135" s="1346"/>
      <c r="CR135" s="1346"/>
      <c r="CS135" s="1391"/>
      <c r="CT135" s="1399"/>
      <c r="CU135" s="1399"/>
      <c r="CV135" s="1417"/>
      <c r="CW135" s="1399"/>
      <c r="CX135" s="1399"/>
      <c r="CY135" s="1399"/>
      <c r="CZ135" s="1504"/>
      <c r="DA135" s="1399"/>
      <c r="DB135" s="1399"/>
      <c r="DC135" s="1399"/>
      <c r="DD135" s="1399"/>
      <c r="DE135" s="1346"/>
      <c r="DF135" s="1420"/>
      <c r="DG135" s="1431"/>
      <c r="DH135" s="1399"/>
      <c r="DI135" s="1399"/>
      <c r="DJ135" s="1399"/>
      <c r="DK135" s="1399"/>
      <c r="DL135" s="1399"/>
      <c r="DM135" s="1399"/>
      <c r="DN135" s="1399"/>
      <c r="DO135" s="1346"/>
      <c r="DP135" s="1399"/>
      <c r="DQ135" s="1417"/>
      <c r="DR135" s="1417"/>
      <c r="DS135" s="1417"/>
      <c r="DT135" s="1417"/>
      <c r="DU135" s="1417"/>
      <c r="DV135" s="1417"/>
      <c r="DW135" s="1417"/>
      <c r="DX135" s="1417"/>
      <c r="DY135" s="1417"/>
      <c r="DZ135" s="1392"/>
      <c r="EA135" s="1431"/>
      <c r="EB135" s="1399"/>
      <c r="EC135" s="1399"/>
      <c r="ED135" s="1399"/>
      <c r="EE135" s="1399"/>
      <c r="EF135" s="1399"/>
      <c r="EG135" s="1399"/>
      <c r="EH135" s="1399"/>
      <c r="EI135" s="1399"/>
      <c r="EJ135" s="1399"/>
      <c r="EK135" s="1399"/>
      <c r="EL135" s="1399"/>
      <c r="EM135" s="1399"/>
      <c r="EN135" s="1431"/>
      <c r="EO135" s="1430"/>
      <c r="EP135" s="1399"/>
      <c r="EQ135" s="1346"/>
      <c r="ER135" s="1399"/>
      <c r="ES135" s="1504"/>
      <c r="ET135" s="1399"/>
      <c r="EU135" s="1399"/>
      <c r="EV135" s="1399"/>
      <c r="EW135" s="1504"/>
      <c r="EX135" s="1417"/>
      <c r="EY135" s="1399"/>
      <c r="EZ135" s="1399"/>
      <c r="FA135" s="1399"/>
      <c r="FB135" s="1399"/>
      <c r="FC135" s="1399"/>
      <c r="FD135" s="1399"/>
      <c r="FE135" s="1420"/>
      <c r="FF135" s="1681"/>
      <c r="FG135" s="1431"/>
      <c r="FH135" s="1399"/>
      <c r="FI135" s="1399"/>
      <c r="FJ135" s="1399"/>
      <c r="FK135" s="1399"/>
      <c r="FL135" s="1399"/>
      <c r="FM135" s="1346"/>
      <c r="FN135" s="218"/>
      <c r="FO135" s="396"/>
      <c r="FP135" s="396"/>
      <c r="FQ135" s="396"/>
      <c r="FR135" s="396"/>
      <c r="FS135" s="396"/>
      <c r="FT135" s="1291"/>
      <c r="FU135" s="1347"/>
      <c r="FV135" s="1347"/>
      <c r="FW135" s="1347"/>
      <c r="FX135" s="1347"/>
      <c r="FY135" s="1347"/>
      <c r="FZ135" s="1347"/>
      <c r="GA135" s="1347"/>
      <c r="GB135" s="1347"/>
      <c r="GC135" s="1347"/>
      <c r="GD135" s="1347"/>
      <c r="GE135" s="1347"/>
    </row>
    <row r="136" spans="1:187" ht="16.5" thickBot="1" x14ac:dyDescent="0.3">
      <c r="A136" s="1645">
        <v>119</v>
      </c>
      <c r="B136" s="10" t="s">
        <v>2205</v>
      </c>
      <c r="C136" s="1152" t="s">
        <v>1771</v>
      </c>
      <c r="D136" s="1400"/>
      <c r="E136" s="1431"/>
      <c r="F136" s="1399"/>
      <c r="G136" s="1399">
        <v>1</v>
      </c>
      <c r="H136" s="1399"/>
      <c r="I136" s="1399"/>
      <c r="J136" s="1399"/>
      <c r="K136" s="1399"/>
      <c r="L136" s="1399"/>
      <c r="M136" s="1399"/>
      <c r="N136" s="1399"/>
      <c r="O136" s="1399"/>
      <c r="P136" s="1399"/>
      <c r="Q136" s="1399"/>
      <c r="R136" s="1399"/>
      <c r="S136" s="1399"/>
      <c r="T136" s="1399"/>
      <c r="U136" s="1399"/>
      <c r="V136" s="1399"/>
      <c r="W136" s="1399"/>
      <c r="X136" s="1420">
        <v>1</v>
      </c>
      <c r="Y136" s="1399"/>
      <c r="Z136" s="1399"/>
      <c r="AA136" s="1399">
        <v>1</v>
      </c>
      <c r="AB136" s="1399"/>
      <c r="AC136" s="1399"/>
      <c r="AD136" s="1400"/>
      <c r="AE136" s="1399"/>
      <c r="AF136" s="1399"/>
      <c r="AG136" s="1399"/>
      <c r="AH136" s="1346">
        <v>1</v>
      </c>
      <c r="AI136" s="1399"/>
      <c r="AJ136" s="1417"/>
      <c r="AK136" s="1410">
        <v>1</v>
      </c>
      <c r="AL136" s="1417"/>
      <c r="AM136" s="1420"/>
      <c r="AN136" s="1431">
        <v>1</v>
      </c>
      <c r="AO136" s="1399"/>
      <c r="AP136" s="1346"/>
      <c r="AQ136" s="1399"/>
      <c r="AR136" s="1346"/>
      <c r="AS136" s="1399"/>
      <c r="AT136" s="1399">
        <v>1</v>
      </c>
      <c r="AU136" s="1417"/>
      <c r="AV136" s="1417"/>
      <c r="AW136" s="1506"/>
      <c r="AX136" s="1417"/>
      <c r="AY136" s="1417"/>
      <c r="AZ136" s="1420"/>
      <c r="BA136" s="1399">
        <v>1</v>
      </c>
      <c r="BB136" s="1430"/>
      <c r="BC136" s="1399"/>
      <c r="BD136" s="1346"/>
      <c r="BE136" s="1399"/>
      <c r="BF136" s="1399"/>
      <c r="BG136" s="1506">
        <v>1</v>
      </c>
      <c r="BH136" s="1399"/>
      <c r="BI136" s="1420"/>
      <c r="BJ136" s="1346"/>
      <c r="BK136" s="1399"/>
      <c r="BL136" s="1399"/>
      <c r="BM136" s="1390">
        <v>1</v>
      </c>
      <c r="BN136" s="1399"/>
      <c r="BO136" s="1399"/>
      <c r="BP136" s="1399"/>
      <c r="BQ136" s="1399"/>
      <c r="BR136" s="1399"/>
      <c r="BS136" s="1399"/>
      <c r="BT136" s="1399"/>
      <c r="BU136" s="1399">
        <v>1</v>
      </c>
      <c r="BV136" s="1506">
        <v>1</v>
      </c>
      <c r="BW136" s="1430"/>
      <c r="BX136" s="1399"/>
      <c r="BY136" s="1399"/>
      <c r="BZ136" s="1399"/>
      <c r="CA136" s="1399"/>
      <c r="CB136" s="1346"/>
      <c r="CC136" s="1399"/>
      <c r="CD136" s="1399"/>
      <c r="CE136" s="1399"/>
      <c r="CF136" s="1399"/>
      <c r="CG136" s="1431"/>
      <c r="CH136" s="1399"/>
      <c r="CI136" s="1399"/>
      <c r="CJ136" s="1346"/>
      <c r="CK136" s="1399"/>
      <c r="CL136" s="1399"/>
      <c r="CM136" s="1399">
        <v>1</v>
      </c>
      <c r="CN136" s="1399"/>
      <c r="CO136" s="1399"/>
      <c r="CP136" s="1346">
        <v>1</v>
      </c>
      <c r="CQ136" s="1399"/>
      <c r="CR136" s="1399"/>
      <c r="CS136" s="1431">
        <v>1</v>
      </c>
      <c r="CT136" s="1346"/>
      <c r="CU136" s="1399"/>
      <c r="CV136" s="1417"/>
      <c r="CW136" s="1399"/>
      <c r="CX136" s="1399"/>
      <c r="CY136" s="1399">
        <v>1</v>
      </c>
      <c r="CZ136" s="1506">
        <v>1</v>
      </c>
      <c r="DA136" s="1399"/>
      <c r="DB136" s="1399"/>
      <c r="DC136" s="1399"/>
      <c r="DD136" s="1399"/>
      <c r="DE136" s="1399"/>
      <c r="DF136" s="1420">
        <v>1</v>
      </c>
      <c r="DG136" s="1431"/>
      <c r="DH136" s="1399"/>
      <c r="DI136" s="1399"/>
      <c r="DJ136" s="1399"/>
      <c r="DK136" s="1399"/>
      <c r="DL136" s="1399"/>
      <c r="DM136" s="1659">
        <v>1</v>
      </c>
      <c r="DN136" s="1399"/>
      <c r="DO136" s="1417"/>
      <c r="DP136" s="1346"/>
      <c r="DQ136" s="1417"/>
      <c r="DR136" s="1417"/>
      <c r="DS136" s="1417"/>
      <c r="DT136" s="1417"/>
      <c r="DU136" s="1417"/>
      <c r="DV136" s="1417"/>
      <c r="DW136" s="1417"/>
      <c r="DX136" s="1417"/>
      <c r="DY136" s="1417"/>
      <c r="DZ136" s="1417"/>
      <c r="EA136" s="1431"/>
      <c r="EB136" s="1399"/>
      <c r="EC136" s="1399"/>
      <c r="ED136" s="1399"/>
      <c r="EE136" s="1399">
        <v>1</v>
      </c>
      <c r="EF136" s="1399"/>
      <c r="EG136" s="1399"/>
      <c r="EH136" s="1399">
        <v>1</v>
      </c>
      <c r="EI136" s="1399"/>
      <c r="EJ136" s="1399"/>
      <c r="EK136" s="1399">
        <v>1</v>
      </c>
      <c r="EL136" s="1399"/>
      <c r="EM136" s="1399"/>
      <c r="EN136" s="1431"/>
      <c r="EO136" s="1430"/>
      <c r="EP136" s="1399"/>
      <c r="EQ136" s="1346"/>
      <c r="ER136" s="1346"/>
      <c r="ES136" s="1504"/>
      <c r="ET136" s="1399">
        <v>1</v>
      </c>
      <c r="EU136" s="1399"/>
      <c r="EV136" s="1399"/>
      <c r="EW136" s="1504"/>
      <c r="EX136" s="1417">
        <v>1</v>
      </c>
      <c r="EY136" s="1399"/>
      <c r="EZ136" s="1399"/>
      <c r="FA136" s="1399"/>
      <c r="FB136" s="1399"/>
      <c r="FC136" s="1399"/>
      <c r="FD136" s="1399"/>
      <c r="FE136" s="1420">
        <v>1</v>
      </c>
      <c r="FF136" s="1681"/>
      <c r="FG136" s="1431"/>
      <c r="FH136" s="1399"/>
      <c r="FI136" s="1399"/>
      <c r="FJ136" s="1399"/>
      <c r="FK136" s="1399"/>
      <c r="FL136" s="1399"/>
      <c r="FM136" s="1399"/>
      <c r="FN136" s="218">
        <f t="shared" ref="FN136:FN138" si="57">SUM(G136+J136+U136+X136+AA136+AE136+AH136+AK136+AN136+AQ136+AT136+AX136+BA136+BD136+BJ136+BM136+BU136+BY136+CG136+CJ136+CM136+CP136+CS136+CV136+CY136+DC136+DF136+DM136+DP136+DS136+DY136+EB136+EE136+EH136+EK136+EN136+EQ136+ET136+EX136+FE136)</f>
        <v>22</v>
      </c>
      <c r="FO136" s="396">
        <f t="shared" ref="FO136:FO138" si="58">SUM(E136+H136+K136+V136+Y136+AB136+AF136+AI136+AL136+AO136+AR136+AU136+AY136+BB136+BE136+BH136+BK136+BN136+BW136+BZ136+CH136+CK136+CN136+CQ136+CT136+CW136+DA136+DD136+DG136+DN136+DQ136+DT136+DZ136+EC136+EF136+EI136+EL136+EO136+ER136+EU136+EY136)</f>
        <v>0</v>
      </c>
      <c r="FP136" s="396">
        <f t="shared" ref="FP136:FP138" si="59">SUM(F136+I136+L136+W136+Z136+AC136+AG136+AJ136+AM136+AP136+AS136+AV136+AZ136+BC136+BF136+BI136+BL136+BO136+BX136+CA136+CI136+CL136+CO136+CR136+CU136+CX136+DB136+DE136+DH136+DO136+DR136+DU136+EA136+ED136+EG136+EJ136+EM136+EP136+EV136+EZ136)</f>
        <v>0</v>
      </c>
      <c r="FQ136" s="396">
        <f t="shared" ref="FQ136:FQ138" si="60">SUM(AD136+AW136+BG136+BV136+CZ136+ES136+EW136)</f>
        <v>3</v>
      </c>
      <c r="FR136" s="396"/>
      <c r="FS136" s="396">
        <f t="shared" ref="FS136:FS138" si="61">SUM(M136+N136+O136+P136+Q136+R136+S136+T136+BP136+BQ136+BR136+BS136+BT136+CB136+CC136+CD136+CE136+CF136+DI136+DJ136+DK136+DL136+DV136+DW136+DX136+FA136+FB136+FC136+FD136+FF136+FG136+FH136+FI136+FJ136+FK136+FL136+FM136)</f>
        <v>0</v>
      </c>
      <c r="FT136" s="1291">
        <f t="shared" ref="FT136:FT138" si="62">SUM(FN136+FO136+FP136+FR136+FS136)</f>
        <v>22</v>
      </c>
      <c r="FU136" s="1347" t="str">
        <f t="shared" si="35"/>
        <v/>
      </c>
      <c r="FV136" s="1347" t="str">
        <f t="shared" si="36"/>
        <v/>
      </c>
      <c r="FW136" s="1347" t="str">
        <f t="shared" si="37"/>
        <v/>
      </c>
      <c r="FX136" s="1347" t="str">
        <f t="shared" si="38"/>
        <v/>
      </c>
      <c r="FY136" s="1347">
        <f t="shared" si="39"/>
        <v>1</v>
      </c>
      <c r="FZ136" s="1347" t="str">
        <f t="shared" si="40"/>
        <v/>
      </c>
      <c r="GA136" s="1347" t="str">
        <f t="shared" si="41"/>
        <v/>
      </c>
      <c r="GB136" s="1347" t="str">
        <f t="shared" si="42"/>
        <v/>
      </c>
      <c r="GC136" s="1347" t="str">
        <f t="shared" si="43"/>
        <v/>
      </c>
      <c r="GD136" s="1347" t="str">
        <f t="shared" si="44"/>
        <v/>
      </c>
      <c r="GE136" s="1347" t="str">
        <f t="shared" si="45"/>
        <v/>
      </c>
    </row>
    <row r="137" spans="1:187" ht="16.5" thickBot="1" x14ac:dyDescent="0.3">
      <c r="A137" s="1645">
        <v>120</v>
      </c>
      <c r="B137" s="10" t="s">
        <v>2207</v>
      </c>
      <c r="C137" s="1152" t="s">
        <v>1930</v>
      </c>
      <c r="D137" s="1400"/>
      <c r="E137" s="1431"/>
      <c r="F137" s="1399"/>
      <c r="G137" s="1399"/>
      <c r="H137" s="1399"/>
      <c r="I137" s="1399"/>
      <c r="J137" s="1399">
        <v>1</v>
      </c>
      <c r="K137" s="1399"/>
      <c r="L137" s="1399"/>
      <c r="M137" s="1399"/>
      <c r="N137" s="1399"/>
      <c r="O137" s="1399"/>
      <c r="P137" s="1399"/>
      <c r="Q137" s="1399"/>
      <c r="R137" s="1399"/>
      <c r="S137" s="1399"/>
      <c r="T137" s="1399"/>
      <c r="U137" s="1399">
        <v>1</v>
      </c>
      <c r="V137" s="1399"/>
      <c r="W137" s="1399"/>
      <c r="X137" s="1420">
        <v>1</v>
      </c>
      <c r="Y137" s="1399"/>
      <c r="Z137" s="1399"/>
      <c r="AA137" s="1399">
        <v>1</v>
      </c>
      <c r="AB137" s="1399"/>
      <c r="AC137" s="1399"/>
      <c r="AD137" s="1400">
        <v>1</v>
      </c>
      <c r="AE137" s="1399">
        <v>1</v>
      </c>
      <c r="AF137" s="1399"/>
      <c r="AG137" s="1399"/>
      <c r="AH137" s="1399">
        <v>1</v>
      </c>
      <c r="AI137" s="1399"/>
      <c r="AJ137" s="1417"/>
      <c r="AK137" s="1417">
        <v>1</v>
      </c>
      <c r="AL137" s="1417"/>
      <c r="AM137" s="1420"/>
      <c r="AN137" s="1431">
        <v>1</v>
      </c>
      <c r="AO137" s="1399"/>
      <c r="AP137" s="1399"/>
      <c r="AQ137" s="1399"/>
      <c r="AR137" s="1399"/>
      <c r="AS137" s="1399"/>
      <c r="AT137" s="1399">
        <v>1</v>
      </c>
      <c r="AU137" s="1417"/>
      <c r="AV137" s="1417"/>
      <c r="AW137" s="1506"/>
      <c r="AX137" s="1417"/>
      <c r="AY137" s="1417"/>
      <c r="AZ137" s="1420"/>
      <c r="BA137" s="1399">
        <v>1</v>
      </c>
      <c r="BB137" s="1430"/>
      <c r="BC137" s="1399"/>
      <c r="BD137" s="1399">
        <v>1</v>
      </c>
      <c r="BE137" s="1399"/>
      <c r="BF137" s="1399"/>
      <c r="BG137" s="1506">
        <v>1</v>
      </c>
      <c r="BH137" s="1399"/>
      <c r="BI137" s="1420"/>
      <c r="BJ137" s="1399">
        <v>1</v>
      </c>
      <c r="BK137" s="1399"/>
      <c r="BL137" s="1399"/>
      <c r="BM137" s="1399"/>
      <c r="BN137" s="1399"/>
      <c r="BO137" s="1399"/>
      <c r="BP137" s="1399"/>
      <c r="BQ137" s="1399"/>
      <c r="BR137" s="1399"/>
      <c r="BS137" s="1399"/>
      <c r="BT137" s="1399"/>
      <c r="BU137" s="1399">
        <v>1</v>
      </c>
      <c r="BV137" s="1506">
        <v>1</v>
      </c>
      <c r="BW137" s="1430"/>
      <c r="BX137" s="1399"/>
      <c r="BY137" s="1399"/>
      <c r="BZ137" s="1399"/>
      <c r="CA137" s="1399"/>
      <c r="CB137" s="1399"/>
      <c r="CC137" s="1399"/>
      <c r="CD137" s="1399"/>
      <c r="CE137" s="1399"/>
      <c r="CF137" s="1399"/>
      <c r="CG137" s="1431">
        <v>1</v>
      </c>
      <c r="CH137" s="1399"/>
      <c r="CI137" s="1399"/>
      <c r="CJ137" s="1399">
        <v>1</v>
      </c>
      <c r="CK137" s="1399"/>
      <c r="CL137" s="1399"/>
      <c r="CM137" s="1399">
        <v>1</v>
      </c>
      <c r="CN137" s="1399"/>
      <c r="CO137" s="1399"/>
      <c r="CP137" s="1399">
        <v>1</v>
      </c>
      <c r="CQ137" s="1399"/>
      <c r="CR137" s="1399"/>
      <c r="CS137" s="1431">
        <v>1</v>
      </c>
      <c r="CT137" s="1399"/>
      <c r="CU137" s="1399"/>
      <c r="CV137" s="1417">
        <v>1</v>
      </c>
      <c r="CW137" s="1399"/>
      <c r="CX137" s="1399"/>
      <c r="CY137" s="1399">
        <v>1</v>
      </c>
      <c r="CZ137" s="1506">
        <v>1</v>
      </c>
      <c r="DA137" s="1399"/>
      <c r="DB137" s="1399"/>
      <c r="DC137" s="1399">
        <v>1</v>
      </c>
      <c r="DD137" s="1399"/>
      <c r="DE137" s="1399"/>
      <c r="DF137" s="1420">
        <v>1</v>
      </c>
      <c r="DG137" s="1431"/>
      <c r="DH137" s="1399"/>
      <c r="DI137" s="1399"/>
      <c r="DJ137" s="1399"/>
      <c r="DK137" s="1399"/>
      <c r="DL137" s="1399"/>
      <c r="DM137" s="1399">
        <v>1</v>
      </c>
      <c r="DN137" s="1399"/>
      <c r="DO137" s="1417">
        <v>1</v>
      </c>
      <c r="DP137" s="1399">
        <v>1</v>
      </c>
      <c r="DQ137" s="1417"/>
      <c r="DR137" s="1417"/>
      <c r="DS137" s="1417"/>
      <c r="DT137" s="1417"/>
      <c r="DU137" s="1417"/>
      <c r="DV137" s="1417"/>
      <c r="DW137" s="1417"/>
      <c r="DX137" s="1417"/>
      <c r="DY137" s="1417">
        <v>1</v>
      </c>
      <c r="DZ137" s="1417"/>
      <c r="EA137" s="1431"/>
      <c r="EB137" s="1399">
        <v>1</v>
      </c>
      <c r="EC137" s="1399"/>
      <c r="ED137" s="1399"/>
      <c r="EE137" s="1399">
        <v>1</v>
      </c>
      <c r="EF137" s="1399"/>
      <c r="EG137" s="1399"/>
      <c r="EH137" s="1399">
        <v>1</v>
      </c>
      <c r="EI137" s="1399"/>
      <c r="EJ137" s="1399">
        <v>1</v>
      </c>
      <c r="EK137" s="1399">
        <v>1</v>
      </c>
      <c r="EL137" s="1399"/>
      <c r="EM137" s="1399"/>
      <c r="EN137" s="1431"/>
      <c r="EO137" s="1430"/>
      <c r="EP137" s="1399"/>
      <c r="EQ137" s="1346">
        <v>1</v>
      </c>
      <c r="ER137" s="1399"/>
      <c r="ES137" s="1504">
        <v>1</v>
      </c>
      <c r="ET137" s="1399">
        <v>1</v>
      </c>
      <c r="EU137" s="1399"/>
      <c r="EV137" s="1399"/>
      <c r="EW137" s="1504"/>
      <c r="EX137" s="1417">
        <v>1</v>
      </c>
      <c r="EY137" s="1399"/>
      <c r="EZ137" s="1399"/>
      <c r="FA137" s="1399"/>
      <c r="FB137" s="1399"/>
      <c r="FC137" s="1399"/>
      <c r="FD137" s="1399"/>
      <c r="FE137" s="1420">
        <v>1</v>
      </c>
      <c r="FF137" s="1681"/>
      <c r="FG137" s="1431"/>
      <c r="FH137" s="1399"/>
      <c r="FI137" s="1399"/>
      <c r="FJ137" s="1399"/>
      <c r="FK137" s="1399"/>
      <c r="FL137" s="1399"/>
      <c r="FM137" s="1399"/>
      <c r="FN137" s="218">
        <f t="shared" si="57"/>
        <v>33</v>
      </c>
      <c r="FO137" s="396">
        <f t="shared" si="58"/>
        <v>0</v>
      </c>
      <c r="FP137" s="396">
        <f t="shared" si="59"/>
        <v>2</v>
      </c>
      <c r="FQ137" s="396">
        <f t="shared" si="60"/>
        <v>5</v>
      </c>
      <c r="FR137" s="396"/>
      <c r="FS137" s="396">
        <f t="shared" si="61"/>
        <v>0</v>
      </c>
      <c r="FT137" s="1291">
        <f t="shared" si="62"/>
        <v>35</v>
      </c>
      <c r="FU137" s="1347" t="str">
        <f t="shared" si="35"/>
        <v/>
      </c>
      <c r="FV137" s="1347" t="str">
        <f t="shared" si="36"/>
        <v/>
      </c>
      <c r="FW137" s="1347" t="str">
        <f t="shared" si="37"/>
        <v/>
      </c>
      <c r="FX137" s="1347" t="str">
        <f t="shared" si="38"/>
        <v/>
      </c>
      <c r="FY137" s="1347" t="str">
        <f t="shared" si="39"/>
        <v/>
      </c>
      <c r="FZ137" s="1347">
        <f t="shared" si="40"/>
        <v>1</v>
      </c>
      <c r="GA137" s="1347" t="str">
        <f t="shared" si="41"/>
        <v/>
      </c>
      <c r="GB137" s="1347" t="str">
        <f t="shared" si="42"/>
        <v/>
      </c>
      <c r="GC137" s="1347" t="str">
        <f t="shared" si="43"/>
        <v/>
      </c>
      <c r="GD137" s="1347" t="str">
        <f t="shared" si="44"/>
        <v/>
      </c>
      <c r="GE137" s="1347" t="str">
        <f t="shared" si="45"/>
        <v/>
      </c>
    </row>
    <row r="138" spans="1:187" ht="16.5" thickBot="1" x14ac:dyDescent="0.3">
      <c r="A138" s="1645">
        <v>121</v>
      </c>
      <c r="B138" s="10" t="s">
        <v>2206</v>
      </c>
      <c r="C138" s="1152" t="s">
        <v>1943</v>
      </c>
      <c r="D138" s="1400"/>
      <c r="E138" s="1431"/>
      <c r="F138" s="1399"/>
      <c r="G138" s="1399"/>
      <c r="H138" s="1399"/>
      <c r="I138" s="1399"/>
      <c r="J138" s="1399">
        <v>1</v>
      </c>
      <c r="K138" s="1399"/>
      <c r="L138" s="1399"/>
      <c r="M138" s="1399"/>
      <c r="N138" s="1399"/>
      <c r="O138" s="1399"/>
      <c r="P138" s="1399"/>
      <c r="Q138" s="1399"/>
      <c r="R138" s="1399"/>
      <c r="S138" s="1399"/>
      <c r="T138" s="1399"/>
      <c r="U138" s="1399">
        <v>1</v>
      </c>
      <c r="V138" s="1399"/>
      <c r="W138" s="1399"/>
      <c r="X138" s="1420">
        <v>1</v>
      </c>
      <c r="Y138" s="1399"/>
      <c r="Z138" s="1399"/>
      <c r="AA138" s="1399">
        <v>1</v>
      </c>
      <c r="AB138" s="1399"/>
      <c r="AC138" s="1399"/>
      <c r="AD138" s="1400">
        <v>1</v>
      </c>
      <c r="AE138" s="1399">
        <v>1</v>
      </c>
      <c r="AF138" s="1399"/>
      <c r="AG138" s="1399"/>
      <c r="AH138" s="1399">
        <v>1</v>
      </c>
      <c r="AI138" s="1399"/>
      <c r="AJ138" s="1417"/>
      <c r="AK138" s="1417">
        <v>1</v>
      </c>
      <c r="AL138" s="1417"/>
      <c r="AM138" s="1420"/>
      <c r="AN138" s="1431">
        <v>1</v>
      </c>
      <c r="AO138" s="1399"/>
      <c r="AP138" s="1399"/>
      <c r="AQ138" s="1399"/>
      <c r="AR138" s="1399"/>
      <c r="AS138" s="1399"/>
      <c r="AT138" s="1399"/>
      <c r="AU138" s="1417"/>
      <c r="AV138" s="1417"/>
      <c r="AW138" s="1506"/>
      <c r="AX138" s="1417"/>
      <c r="AY138" s="1417"/>
      <c r="AZ138" s="1420"/>
      <c r="BA138" s="1399"/>
      <c r="BB138" s="1430"/>
      <c r="BC138" s="1399"/>
      <c r="BD138" s="1399"/>
      <c r="BE138" s="1399"/>
      <c r="BF138" s="1399"/>
      <c r="BG138" s="1506">
        <v>1</v>
      </c>
      <c r="BH138" s="1399"/>
      <c r="BI138" s="1420"/>
      <c r="BJ138" s="1399"/>
      <c r="BK138" s="1399"/>
      <c r="BL138" s="1399"/>
      <c r="BM138" s="1399"/>
      <c r="BN138" s="1399"/>
      <c r="BO138" s="1399"/>
      <c r="BP138" s="1399"/>
      <c r="BQ138" s="1399"/>
      <c r="BR138" s="1399"/>
      <c r="BS138" s="1399"/>
      <c r="BT138" s="1399"/>
      <c r="BU138" s="1399"/>
      <c r="BV138" s="1506">
        <v>1</v>
      </c>
      <c r="BW138" s="1430"/>
      <c r="BX138" s="1399"/>
      <c r="BY138" s="1399"/>
      <c r="BZ138" s="1399"/>
      <c r="CA138" s="1399"/>
      <c r="CB138" s="1399"/>
      <c r="CC138" s="1399"/>
      <c r="CD138" s="1399"/>
      <c r="CE138" s="1399"/>
      <c r="CF138" s="1399"/>
      <c r="CG138" s="1431"/>
      <c r="CH138" s="1399"/>
      <c r="CI138" s="1399"/>
      <c r="CJ138" s="1399"/>
      <c r="CK138" s="1399"/>
      <c r="CL138" s="1399"/>
      <c r="CM138" s="1399"/>
      <c r="CN138" s="1399"/>
      <c r="CO138" s="1399"/>
      <c r="CP138" s="1399"/>
      <c r="CQ138" s="1399"/>
      <c r="CR138" s="1399"/>
      <c r="CS138" s="1431"/>
      <c r="CT138" s="1399"/>
      <c r="CU138" s="1399"/>
      <c r="CV138" s="1417"/>
      <c r="CW138" s="1399"/>
      <c r="CX138" s="1399"/>
      <c r="CY138" s="1399"/>
      <c r="CZ138" s="1506">
        <v>1</v>
      </c>
      <c r="DA138" s="1399"/>
      <c r="DB138" s="1399"/>
      <c r="DC138" s="1399"/>
      <c r="DD138" s="1399"/>
      <c r="DE138" s="1399"/>
      <c r="DF138" s="1420"/>
      <c r="DG138" s="1431"/>
      <c r="DH138" s="1399"/>
      <c r="DI138" s="1399"/>
      <c r="DJ138" s="1399"/>
      <c r="DK138" s="1399"/>
      <c r="DL138" s="1399"/>
      <c r="DM138" s="1399"/>
      <c r="DN138" s="1399"/>
      <c r="DO138" s="1417"/>
      <c r="DP138" s="1399"/>
      <c r="DQ138" s="1417"/>
      <c r="DR138" s="1417"/>
      <c r="DS138" s="1417"/>
      <c r="DT138" s="1417"/>
      <c r="DU138" s="1417"/>
      <c r="DV138" s="1417"/>
      <c r="DW138" s="1417"/>
      <c r="DX138" s="1417"/>
      <c r="DY138" s="1417"/>
      <c r="DZ138" s="1417"/>
      <c r="EA138" s="1431"/>
      <c r="EB138" s="1399"/>
      <c r="EC138" s="1399"/>
      <c r="ED138" s="1399"/>
      <c r="EE138" s="1399"/>
      <c r="EF138" s="1399"/>
      <c r="EG138" s="1399"/>
      <c r="EH138" s="1399"/>
      <c r="EI138" s="1399"/>
      <c r="EJ138" s="1399">
        <v>1</v>
      </c>
      <c r="EK138" s="1399">
        <v>1</v>
      </c>
      <c r="EL138" s="1399"/>
      <c r="EM138" s="1399"/>
      <c r="EN138" s="1431"/>
      <c r="EO138" s="1430"/>
      <c r="EP138" s="1399"/>
      <c r="EQ138" s="1346">
        <v>1</v>
      </c>
      <c r="ER138" s="1399"/>
      <c r="ES138" s="1504">
        <v>1</v>
      </c>
      <c r="ET138" s="1399">
        <v>1</v>
      </c>
      <c r="EU138" s="1399"/>
      <c r="EV138" s="1399"/>
      <c r="EW138" s="1504"/>
      <c r="EX138" s="1417">
        <v>1</v>
      </c>
      <c r="EY138" s="1399"/>
      <c r="EZ138" s="1399"/>
      <c r="FA138" s="1399"/>
      <c r="FB138" s="1399"/>
      <c r="FC138" s="1399"/>
      <c r="FD138" s="1399"/>
      <c r="FE138" s="1420">
        <v>1</v>
      </c>
      <c r="FF138" s="1681"/>
      <c r="FG138" s="1431"/>
      <c r="FH138" s="1399"/>
      <c r="FI138" s="1399"/>
      <c r="FJ138" s="1399"/>
      <c r="FK138" s="1399"/>
      <c r="FL138" s="1399"/>
      <c r="FM138" s="1399"/>
      <c r="FN138" s="218">
        <f t="shared" si="57"/>
        <v>13</v>
      </c>
      <c r="FO138" s="396">
        <f t="shared" si="58"/>
        <v>0</v>
      </c>
      <c r="FP138" s="396">
        <f t="shared" si="59"/>
        <v>1</v>
      </c>
      <c r="FQ138" s="396">
        <f t="shared" si="60"/>
        <v>5</v>
      </c>
      <c r="FR138" s="396"/>
      <c r="FS138" s="396">
        <f t="shared" si="61"/>
        <v>0</v>
      </c>
      <c r="FT138" s="1291">
        <f t="shared" si="62"/>
        <v>14</v>
      </c>
      <c r="FU138" s="1347" t="str">
        <f t="shared" si="35"/>
        <v/>
      </c>
      <c r="FV138" s="1347" t="str">
        <f t="shared" si="36"/>
        <v/>
      </c>
      <c r="FW138" s="1347" t="str">
        <f t="shared" si="37"/>
        <v/>
      </c>
      <c r="FX138" s="1347">
        <f t="shared" si="38"/>
        <v>1</v>
      </c>
      <c r="FY138" s="1347" t="str">
        <f t="shared" si="39"/>
        <v/>
      </c>
      <c r="FZ138" s="1347" t="str">
        <f t="shared" si="40"/>
        <v/>
      </c>
      <c r="GA138" s="1347" t="str">
        <f t="shared" si="41"/>
        <v/>
      </c>
      <c r="GB138" s="1347" t="str">
        <f t="shared" si="42"/>
        <v/>
      </c>
      <c r="GC138" s="1347" t="str">
        <f t="shared" si="43"/>
        <v/>
      </c>
      <c r="GD138" s="1347" t="str">
        <f t="shared" si="44"/>
        <v/>
      </c>
      <c r="GE138" s="1347" t="str">
        <f t="shared" si="45"/>
        <v/>
      </c>
    </row>
    <row r="139" spans="1:187" ht="16.5" thickBot="1" x14ac:dyDescent="0.3">
      <c r="A139" s="1647"/>
      <c r="B139" s="1648"/>
      <c r="C139" s="1522"/>
      <c r="D139" s="1400"/>
      <c r="E139" s="1438"/>
      <c r="F139" s="1399"/>
      <c r="G139" s="1399"/>
      <c r="H139" s="1399"/>
      <c r="I139" s="1399"/>
      <c r="J139" s="1399"/>
      <c r="K139" s="1399"/>
      <c r="L139" s="1399"/>
      <c r="M139" s="1399"/>
      <c r="N139" s="1399"/>
      <c r="O139" s="1399"/>
      <c r="P139" s="1399"/>
      <c r="Q139" s="1399"/>
      <c r="R139" s="1399"/>
      <c r="S139" s="1399"/>
      <c r="T139" s="1399"/>
      <c r="U139" s="1399"/>
      <c r="V139" s="1399"/>
      <c r="W139" s="1399"/>
      <c r="X139" s="1435"/>
      <c r="Y139" s="1399"/>
      <c r="Z139" s="1399"/>
      <c r="AA139" s="1399"/>
      <c r="AB139" s="1399"/>
      <c r="AC139" s="1399"/>
      <c r="AD139" s="1400"/>
      <c r="AE139" s="1399"/>
      <c r="AF139" s="1399"/>
      <c r="AG139" s="1399"/>
      <c r="AH139" s="1399"/>
      <c r="AI139" s="1399"/>
      <c r="AJ139" s="1417"/>
      <c r="AK139" s="1417"/>
      <c r="AL139" s="1417"/>
      <c r="AM139" s="1420"/>
      <c r="AN139" s="1432"/>
      <c r="AO139" s="1433"/>
      <c r="AP139" s="1433"/>
      <c r="AQ139" s="1433"/>
      <c r="AR139" s="1433"/>
      <c r="AS139" s="1433"/>
      <c r="AT139" s="1433"/>
      <c r="AU139" s="1434"/>
      <c r="AV139" s="1434"/>
      <c r="AW139" s="1507"/>
      <c r="AX139" s="1434"/>
      <c r="AY139" s="1434"/>
      <c r="AZ139" s="1435"/>
      <c r="BA139" s="1433"/>
      <c r="BB139" s="1436"/>
      <c r="BC139" s="1433"/>
      <c r="BD139" s="1433"/>
      <c r="BE139" s="1433"/>
      <c r="BF139" s="1433"/>
      <c r="BG139" s="1507"/>
      <c r="BH139" s="1433"/>
      <c r="BI139" s="1435"/>
      <c r="BJ139" s="1433"/>
      <c r="BK139" s="1433"/>
      <c r="BL139" s="1433"/>
      <c r="BM139" s="1433"/>
      <c r="BN139" s="1433"/>
      <c r="BO139" s="1433"/>
      <c r="BP139" s="1433"/>
      <c r="BQ139" s="1433"/>
      <c r="BR139" s="1433"/>
      <c r="BS139" s="1433"/>
      <c r="BT139" s="1433"/>
      <c r="BU139" s="1433"/>
      <c r="BV139" s="1507"/>
      <c r="BW139" s="1436"/>
      <c r="BX139" s="1433"/>
      <c r="BY139" s="1433"/>
      <c r="BZ139" s="1433"/>
      <c r="CA139" s="1433"/>
      <c r="CB139" s="1433"/>
      <c r="CC139" s="1433"/>
      <c r="CD139" s="1433"/>
      <c r="CE139" s="1433"/>
      <c r="CF139" s="1433"/>
      <c r="CG139" s="1432"/>
      <c r="CH139" s="1433"/>
      <c r="CI139" s="1433"/>
      <c r="CJ139" s="1433"/>
      <c r="CK139" s="1433"/>
      <c r="CL139" s="1433"/>
      <c r="CM139" s="1433"/>
      <c r="CN139" s="1433"/>
      <c r="CO139" s="1433"/>
      <c r="CP139" s="1433"/>
      <c r="CQ139" s="1433"/>
      <c r="CR139" s="1433"/>
      <c r="CS139" s="1432"/>
      <c r="CT139" s="1399"/>
      <c r="CU139" s="1399"/>
      <c r="CV139" s="1417"/>
      <c r="CW139" s="1399"/>
      <c r="CX139" s="1399"/>
      <c r="CY139" s="1399"/>
      <c r="CZ139" s="1507"/>
      <c r="DA139" s="1399"/>
      <c r="DB139" s="1399"/>
      <c r="DC139" s="1399"/>
      <c r="DD139" s="1399"/>
      <c r="DE139" s="1433"/>
      <c r="DF139" s="1420"/>
      <c r="DG139" s="1431"/>
      <c r="DH139" s="1399"/>
      <c r="DI139" s="1399"/>
      <c r="DJ139" s="1399"/>
      <c r="DK139" s="1399"/>
      <c r="DL139" s="1399"/>
      <c r="DM139" s="1399"/>
      <c r="DN139" s="1399"/>
      <c r="DO139" s="1399"/>
      <c r="DP139" s="1399"/>
      <c r="DQ139" s="1417"/>
      <c r="DR139" s="1417"/>
      <c r="DS139" s="1417"/>
      <c r="DT139" s="1417"/>
      <c r="DU139" s="1417"/>
      <c r="DV139" s="1417"/>
      <c r="DW139" s="1417"/>
      <c r="DX139" s="1417"/>
      <c r="DY139" s="1417"/>
      <c r="DZ139" s="1420"/>
      <c r="EA139" s="1431"/>
      <c r="EB139" s="1399"/>
      <c r="EC139" s="1399"/>
      <c r="ED139" s="1399"/>
      <c r="EE139" s="1399"/>
      <c r="EF139" s="1399"/>
      <c r="EG139" s="1399"/>
      <c r="EH139" s="1399"/>
      <c r="EI139" s="1399"/>
      <c r="EJ139" s="1399"/>
      <c r="EK139" s="1399"/>
      <c r="EL139" s="1399"/>
      <c r="EM139" s="1399"/>
      <c r="EN139" s="1431"/>
      <c r="EO139" s="1430"/>
      <c r="EP139" s="1399"/>
      <c r="EQ139" s="1346"/>
      <c r="ER139" s="1399"/>
      <c r="ES139" s="1504"/>
      <c r="ET139" s="1399"/>
      <c r="EU139" s="1399"/>
      <c r="EV139" s="1399"/>
      <c r="EW139" s="1504"/>
      <c r="EX139" s="1417"/>
      <c r="EY139" s="1399"/>
      <c r="EZ139" s="1399"/>
      <c r="FA139" s="1399"/>
      <c r="FB139" s="1399"/>
      <c r="FC139" s="1399"/>
      <c r="FD139" s="1399"/>
      <c r="FE139" s="1420"/>
      <c r="FF139" s="1681"/>
      <c r="FG139" s="1431"/>
      <c r="FH139" s="1399"/>
      <c r="FI139" s="1399"/>
      <c r="FJ139" s="1399"/>
      <c r="FK139" s="1399"/>
      <c r="FL139" s="1399"/>
      <c r="FM139" s="1433"/>
      <c r="FN139" s="218"/>
      <c r="FO139" s="396"/>
      <c r="FP139" s="396"/>
      <c r="FQ139" s="396"/>
      <c r="FR139" s="396"/>
      <c r="FS139" s="396"/>
      <c r="FT139" s="1291"/>
      <c r="FU139" s="1347"/>
      <c r="FV139" s="1347"/>
      <c r="FW139" s="1347"/>
      <c r="FX139" s="1347"/>
      <c r="FY139" s="1347"/>
      <c r="FZ139" s="1347"/>
      <c r="GA139" s="1347"/>
      <c r="GB139" s="1347"/>
      <c r="GC139" s="1347"/>
      <c r="GD139" s="1347"/>
      <c r="GE139" s="1347"/>
    </row>
    <row r="140" spans="1:187" ht="15.75" x14ac:dyDescent="0.25">
      <c r="C140" s="2008" t="s">
        <v>7</v>
      </c>
      <c r="D140" s="1638">
        <f t="shared" ref="D140:AI140" si="63">SUM(D4:D139)</f>
        <v>4</v>
      </c>
      <c r="E140" s="1638">
        <f t="shared" si="63"/>
        <v>4</v>
      </c>
      <c r="F140" s="722">
        <f t="shared" si="63"/>
        <v>0</v>
      </c>
      <c r="G140" s="1549">
        <f t="shared" si="63"/>
        <v>55</v>
      </c>
      <c r="H140" s="722">
        <f t="shared" si="63"/>
        <v>13</v>
      </c>
      <c r="I140" s="722">
        <f t="shared" si="63"/>
        <v>8</v>
      </c>
      <c r="J140" s="722">
        <f t="shared" si="63"/>
        <v>22</v>
      </c>
      <c r="K140" s="722">
        <f t="shared" si="63"/>
        <v>12</v>
      </c>
      <c r="L140" s="722">
        <f t="shared" si="63"/>
        <v>20</v>
      </c>
      <c r="M140" s="722">
        <f t="shared" si="63"/>
        <v>22</v>
      </c>
      <c r="N140" s="722">
        <f t="shared" si="63"/>
        <v>22</v>
      </c>
      <c r="O140" s="722">
        <f t="shared" si="63"/>
        <v>22</v>
      </c>
      <c r="P140" s="722">
        <f t="shared" si="63"/>
        <v>22</v>
      </c>
      <c r="Q140" s="722">
        <f t="shared" si="63"/>
        <v>22</v>
      </c>
      <c r="R140" s="722">
        <f t="shared" si="63"/>
        <v>22</v>
      </c>
      <c r="S140" s="722">
        <f t="shared" si="63"/>
        <v>22</v>
      </c>
      <c r="T140" s="722">
        <f t="shared" si="63"/>
        <v>22</v>
      </c>
      <c r="U140" s="722">
        <f t="shared" si="63"/>
        <v>20</v>
      </c>
      <c r="V140" s="722">
        <f t="shared" si="63"/>
        <v>5</v>
      </c>
      <c r="W140" s="722">
        <f t="shared" si="63"/>
        <v>0</v>
      </c>
      <c r="X140" s="1349">
        <f t="shared" si="63"/>
        <v>25</v>
      </c>
      <c r="Y140" s="779">
        <f t="shared" si="63"/>
        <v>11</v>
      </c>
      <c r="Z140" s="722">
        <f t="shared" si="63"/>
        <v>20</v>
      </c>
      <c r="AA140" s="722">
        <f t="shared" si="63"/>
        <v>16</v>
      </c>
      <c r="AB140" s="722">
        <f t="shared" si="63"/>
        <v>0</v>
      </c>
      <c r="AC140" s="722">
        <f t="shared" si="63"/>
        <v>25</v>
      </c>
      <c r="AD140" s="1549">
        <f t="shared" si="63"/>
        <v>68</v>
      </c>
      <c r="AE140" s="722">
        <f t="shared" si="63"/>
        <v>26</v>
      </c>
      <c r="AF140" s="722">
        <f t="shared" si="63"/>
        <v>15</v>
      </c>
      <c r="AG140" s="722">
        <f t="shared" si="63"/>
        <v>0</v>
      </c>
      <c r="AH140" s="722">
        <f t="shared" si="63"/>
        <v>34</v>
      </c>
      <c r="AI140" s="722">
        <f t="shared" si="63"/>
        <v>13</v>
      </c>
      <c r="AJ140" s="1549">
        <f t="shared" ref="AJ140:BV140" si="64">SUM(AJ4:AJ139)</f>
        <v>16</v>
      </c>
      <c r="AK140" s="1549">
        <f t="shared" si="64"/>
        <v>34</v>
      </c>
      <c r="AL140" s="722">
        <f t="shared" si="64"/>
        <v>13</v>
      </c>
      <c r="AM140" s="1349">
        <f t="shared" si="64"/>
        <v>19</v>
      </c>
      <c r="AN140" s="779">
        <f t="shared" si="64"/>
        <v>24</v>
      </c>
      <c r="AO140" s="722">
        <f t="shared" si="64"/>
        <v>22</v>
      </c>
      <c r="AP140" s="722">
        <f t="shared" si="64"/>
        <v>23</v>
      </c>
      <c r="AQ140" s="722">
        <f>SUM(AQ4:AQ139)</f>
        <v>21</v>
      </c>
      <c r="AR140" s="722">
        <f t="shared" si="64"/>
        <v>17</v>
      </c>
      <c r="AS140" s="722">
        <f t="shared" si="64"/>
        <v>20</v>
      </c>
      <c r="AT140" s="722">
        <f t="shared" si="64"/>
        <v>22</v>
      </c>
      <c r="AU140" s="722">
        <f t="shared" si="64"/>
        <v>21</v>
      </c>
      <c r="AV140" s="722">
        <f t="shared" si="64"/>
        <v>0</v>
      </c>
      <c r="AW140" s="722">
        <f t="shared" si="64"/>
        <v>6</v>
      </c>
      <c r="AX140" s="1549">
        <f t="shared" si="64"/>
        <v>0</v>
      </c>
      <c r="AY140" s="722">
        <f t="shared" si="64"/>
        <v>24</v>
      </c>
      <c r="AZ140" s="1349">
        <f t="shared" si="64"/>
        <v>21</v>
      </c>
      <c r="BA140" s="779">
        <f t="shared" si="64"/>
        <v>21</v>
      </c>
      <c r="BB140" s="722">
        <f t="shared" si="64"/>
        <v>0</v>
      </c>
      <c r="BC140" s="722">
        <f t="shared" si="64"/>
        <v>12</v>
      </c>
      <c r="BD140" s="722">
        <f t="shared" si="64"/>
        <v>13</v>
      </c>
      <c r="BE140" s="722">
        <f t="shared" si="64"/>
        <v>15</v>
      </c>
      <c r="BF140" s="722">
        <f t="shared" si="64"/>
        <v>13</v>
      </c>
      <c r="BG140" s="722">
        <f t="shared" si="64"/>
        <v>98</v>
      </c>
      <c r="BH140" s="722">
        <f t="shared" si="64"/>
        <v>22</v>
      </c>
      <c r="BI140" s="1349">
        <f t="shared" si="64"/>
        <v>0</v>
      </c>
      <c r="BJ140" s="722">
        <f t="shared" si="64"/>
        <v>14</v>
      </c>
      <c r="BK140" s="722">
        <f t="shared" si="64"/>
        <v>28</v>
      </c>
      <c r="BL140" s="722">
        <f t="shared" si="64"/>
        <v>9</v>
      </c>
      <c r="BM140" s="722">
        <f t="shared" si="64"/>
        <v>31</v>
      </c>
      <c r="BN140" s="722">
        <f t="shared" si="64"/>
        <v>18</v>
      </c>
      <c r="BO140" s="722">
        <f t="shared" si="64"/>
        <v>12</v>
      </c>
      <c r="BP140" s="722">
        <f t="shared" si="64"/>
        <v>17</v>
      </c>
      <c r="BQ140" s="722">
        <f t="shared" si="64"/>
        <v>17</v>
      </c>
      <c r="BR140" s="722">
        <f t="shared" si="64"/>
        <v>17</v>
      </c>
      <c r="BS140" s="722">
        <f t="shared" si="64"/>
        <v>17</v>
      </c>
      <c r="BT140" s="722">
        <f t="shared" si="64"/>
        <v>17</v>
      </c>
      <c r="BU140" s="722">
        <f t="shared" si="64"/>
        <v>34</v>
      </c>
      <c r="BV140" s="722">
        <f t="shared" si="64"/>
        <v>80</v>
      </c>
      <c r="BW140" s="722">
        <f t="shared" ref="BW140:CV140" si="65">SUM(BW4:BW139)</f>
        <v>29</v>
      </c>
      <c r="BX140" s="722">
        <f t="shared" si="65"/>
        <v>17</v>
      </c>
      <c r="BY140" s="722">
        <f t="shared" si="65"/>
        <v>0</v>
      </c>
      <c r="BZ140" s="722">
        <f t="shared" si="65"/>
        <v>17</v>
      </c>
      <c r="CA140" s="722">
        <f t="shared" si="65"/>
        <v>0</v>
      </c>
      <c r="CB140" s="722">
        <f t="shared" si="65"/>
        <v>16</v>
      </c>
      <c r="CC140" s="722">
        <f t="shared" si="65"/>
        <v>16</v>
      </c>
      <c r="CD140" s="722">
        <f t="shared" si="65"/>
        <v>16</v>
      </c>
      <c r="CE140" s="722">
        <f t="shared" si="65"/>
        <v>16</v>
      </c>
      <c r="CF140" s="722">
        <f t="shared" si="65"/>
        <v>16</v>
      </c>
      <c r="CG140" s="779">
        <f t="shared" si="65"/>
        <v>36</v>
      </c>
      <c r="CH140" s="722">
        <f t="shared" si="65"/>
        <v>12</v>
      </c>
      <c r="CI140" s="722">
        <f t="shared" si="65"/>
        <v>16</v>
      </c>
      <c r="CJ140" s="722">
        <f t="shared" si="65"/>
        <v>23</v>
      </c>
      <c r="CK140" s="722">
        <f t="shared" si="65"/>
        <v>0</v>
      </c>
      <c r="CL140" s="722">
        <f t="shared" si="65"/>
        <v>14</v>
      </c>
      <c r="CM140" s="722">
        <f t="shared" si="65"/>
        <v>37</v>
      </c>
      <c r="CN140" s="722">
        <f t="shared" si="65"/>
        <v>23</v>
      </c>
      <c r="CO140" s="722">
        <f t="shared" si="65"/>
        <v>28</v>
      </c>
      <c r="CP140" s="722">
        <f t="shared" si="65"/>
        <v>24</v>
      </c>
      <c r="CQ140" s="722">
        <f t="shared" si="65"/>
        <v>0</v>
      </c>
      <c r="CR140" s="1349">
        <f t="shared" si="65"/>
        <v>23</v>
      </c>
      <c r="CS140" s="779">
        <f t="shared" si="65"/>
        <v>30</v>
      </c>
      <c r="CT140" s="722">
        <f t="shared" si="65"/>
        <v>8</v>
      </c>
      <c r="CU140" s="722">
        <f t="shared" si="65"/>
        <v>22</v>
      </c>
      <c r="CV140" s="722">
        <f t="shared" si="65"/>
        <v>19</v>
      </c>
      <c r="CW140" s="722">
        <f t="shared" ref="CW140:EE140" si="66">SUM(CW4:CW139)</f>
        <v>12</v>
      </c>
      <c r="CX140" s="722">
        <f t="shared" si="66"/>
        <v>0</v>
      </c>
      <c r="CY140" s="722">
        <f t="shared" si="66"/>
        <v>24</v>
      </c>
      <c r="CZ140" s="722">
        <f t="shared" si="66"/>
        <v>74</v>
      </c>
      <c r="DA140" s="722">
        <f t="shared" si="66"/>
        <v>21</v>
      </c>
      <c r="DB140" s="722">
        <f t="shared" si="66"/>
        <v>28</v>
      </c>
      <c r="DC140" s="722">
        <f t="shared" si="66"/>
        <v>19</v>
      </c>
      <c r="DD140" s="722">
        <f t="shared" si="66"/>
        <v>8</v>
      </c>
      <c r="DE140" s="722">
        <f t="shared" si="66"/>
        <v>18</v>
      </c>
      <c r="DF140" s="1349">
        <f t="shared" si="66"/>
        <v>34</v>
      </c>
      <c r="DG140" s="779">
        <f t="shared" si="66"/>
        <v>14</v>
      </c>
      <c r="DH140" s="722">
        <f t="shared" si="66"/>
        <v>31</v>
      </c>
      <c r="DI140" s="722">
        <f t="shared" si="66"/>
        <v>15</v>
      </c>
      <c r="DJ140" s="722">
        <f t="shared" si="66"/>
        <v>15</v>
      </c>
      <c r="DK140" s="722">
        <f t="shared" si="66"/>
        <v>15</v>
      </c>
      <c r="DL140" s="722">
        <f t="shared" si="66"/>
        <v>15</v>
      </c>
      <c r="DM140" s="722">
        <f t="shared" si="66"/>
        <v>26</v>
      </c>
      <c r="DN140" s="722">
        <f t="shared" si="66"/>
        <v>15</v>
      </c>
      <c r="DO140" s="722">
        <f t="shared" si="66"/>
        <v>28</v>
      </c>
      <c r="DP140" s="722">
        <f t="shared" si="66"/>
        <v>23</v>
      </c>
      <c r="DQ140" s="722">
        <f t="shared" si="66"/>
        <v>0</v>
      </c>
      <c r="DR140" s="722">
        <f t="shared" si="66"/>
        <v>0</v>
      </c>
      <c r="DS140" s="722">
        <f t="shared" si="66"/>
        <v>11</v>
      </c>
      <c r="DT140" s="722">
        <f t="shared" si="66"/>
        <v>11</v>
      </c>
      <c r="DU140" s="722">
        <f t="shared" si="66"/>
        <v>0</v>
      </c>
      <c r="DV140" s="722">
        <f t="shared" si="66"/>
        <v>22</v>
      </c>
      <c r="DW140" s="722">
        <f t="shared" si="66"/>
        <v>22</v>
      </c>
      <c r="DX140" s="722">
        <f t="shared" si="66"/>
        <v>22</v>
      </c>
      <c r="DY140" s="722">
        <f t="shared" si="66"/>
        <v>33</v>
      </c>
      <c r="DZ140" s="1349">
        <f t="shared" si="66"/>
        <v>16</v>
      </c>
      <c r="EA140" s="779">
        <f t="shared" si="66"/>
        <v>10</v>
      </c>
      <c r="EB140" s="722">
        <f t="shared" si="66"/>
        <v>28</v>
      </c>
      <c r="EC140" s="722">
        <f t="shared" si="66"/>
        <v>15</v>
      </c>
      <c r="ED140" s="722">
        <f t="shared" si="66"/>
        <v>0</v>
      </c>
      <c r="EE140" s="722">
        <f t="shared" si="66"/>
        <v>16</v>
      </c>
      <c r="EF140" s="722">
        <f t="shared" ref="EF140:FN140" si="67">SUM(EF4:EF139)</f>
        <v>12</v>
      </c>
      <c r="EG140" s="722">
        <f t="shared" si="67"/>
        <v>18</v>
      </c>
      <c r="EH140" s="722">
        <f t="shared" si="67"/>
        <v>30</v>
      </c>
      <c r="EI140" s="722">
        <f t="shared" si="67"/>
        <v>13</v>
      </c>
      <c r="EJ140" s="722">
        <f t="shared" si="67"/>
        <v>29</v>
      </c>
      <c r="EK140" s="722">
        <f t="shared" si="67"/>
        <v>22</v>
      </c>
      <c r="EL140" s="722">
        <f t="shared" si="67"/>
        <v>8</v>
      </c>
      <c r="EM140" s="722">
        <f t="shared" si="67"/>
        <v>8</v>
      </c>
      <c r="EN140" s="779">
        <f t="shared" si="67"/>
        <v>0</v>
      </c>
      <c r="EO140" s="722">
        <f t="shared" si="67"/>
        <v>0</v>
      </c>
      <c r="EP140" s="722">
        <f t="shared" si="67"/>
        <v>21</v>
      </c>
      <c r="EQ140" s="722">
        <f t="shared" si="67"/>
        <v>19</v>
      </c>
      <c r="ER140" s="722">
        <f t="shared" si="67"/>
        <v>12</v>
      </c>
      <c r="ES140" s="722">
        <f t="shared" si="67"/>
        <v>81</v>
      </c>
      <c r="ET140" s="1226">
        <f t="shared" si="67"/>
        <v>22</v>
      </c>
      <c r="EU140" s="1548">
        <f t="shared" si="67"/>
        <v>21</v>
      </c>
      <c r="EV140" s="1548">
        <f t="shared" si="67"/>
        <v>0</v>
      </c>
      <c r="EW140" s="1548">
        <f t="shared" si="67"/>
        <v>7</v>
      </c>
      <c r="EX140" s="1548">
        <f t="shared" si="67"/>
        <v>15</v>
      </c>
      <c r="EY140" s="1548">
        <f t="shared" si="67"/>
        <v>10</v>
      </c>
      <c r="EZ140" s="1549">
        <f t="shared" si="67"/>
        <v>0</v>
      </c>
      <c r="FA140" s="722">
        <f t="shared" si="67"/>
        <v>18</v>
      </c>
      <c r="FB140" s="722">
        <f t="shared" si="67"/>
        <v>18</v>
      </c>
      <c r="FC140" s="722">
        <f t="shared" si="67"/>
        <v>18</v>
      </c>
      <c r="FD140" s="722">
        <f t="shared" si="67"/>
        <v>18</v>
      </c>
      <c r="FE140" s="1349">
        <f t="shared" si="67"/>
        <v>19</v>
      </c>
      <c r="FF140" s="1682">
        <f t="shared" si="67"/>
        <v>9</v>
      </c>
      <c r="FG140" s="779">
        <f t="shared" si="67"/>
        <v>9</v>
      </c>
      <c r="FH140" s="722">
        <f t="shared" si="67"/>
        <v>9</v>
      </c>
      <c r="FI140" s="722">
        <f t="shared" si="67"/>
        <v>9</v>
      </c>
      <c r="FJ140" s="722">
        <f t="shared" si="67"/>
        <v>9</v>
      </c>
      <c r="FK140" s="722">
        <f t="shared" si="67"/>
        <v>9</v>
      </c>
      <c r="FL140" s="722">
        <f t="shared" si="67"/>
        <v>9</v>
      </c>
      <c r="FM140" s="1226">
        <f t="shared" si="67"/>
        <v>9</v>
      </c>
      <c r="FN140" s="1323">
        <f t="shared" si="67"/>
        <v>922</v>
      </c>
      <c r="FO140" s="1324">
        <f t="shared" ref="FO140:FT140" si="68">SUM(SUM(FO4:FO139))</f>
        <v>530</v>
      </c>
      <c r="FP140" s="1324">
        <f t="shared" si="68"/>
        <v>529</v>
      </c>
      <c r="FQ140" s="1324">
        <f t="shared" si="68"/>
        <v>413</v>
      </c>
      <c r="FR140" s="1324">
        <f t="shared" si="68"/>
        <v>0</v>
      </c>
      <c r="FS140" s="1324">
        <f t="shared" si="68"/>
        <v>611</v>
      </c>
      <c r="FT140" s="1291">
        <f t="shared" si="68"/>
        <v>2592</v>
      </c>
      <c r="FU140" s="149">
        <f t="shared" ref="FU140:GE140" si="69">SUM(FU4:FU139)</f>
        <v>5</v>
      </c>
      <c r="FV140" s="121">
        <f t="shared" si="69"/>
        <v>14</v>
      </c>
      <c r="FW140" s="121">
        <f t="shared" si="69"/>
        <v>10</v>
      </c>
      <c r="FX140" s="121">
        <f t="shared" si="69"/>
        <v>36</v>
      </c>
      <c r="FY140" s="121">
        <f t="shared" si="69"/>
        <v>28</v>
      </c>
      <c r="FZ140" s="121">
        <f t="shared" si="69"/>
        <v>17</v>
      </c>
      <c r="GA140" s="121">
        <f t="shared" si="69"/>
        <v>6</v>
      </c>
      <c r="GB140" s="121">
        <f t="shared" si="69"/>
        <v>3</v>
      </c>
      <c r="GC140" s="121">
        <f t="shared" si="69"/>
        <v>3</v>
      </c>
      <c r="GD140" s="121">
        <f t="shared" si="69"/>
        <v>0</v>
      </c>
      <c r="GE140" s="121">
        <f t="shared" si="69"/>
        <v>0</v>
      </c>
    </row>
    <row r="141" spans="1:187" x14ac:dyDescent="0.2">
      <c r="C141" s="1965"/>
      <c r="D141" s="1625">
        <f>SUM(D140)</f>
        <v>4</v>
      </c>
      <c r="E141" s="1862">
        <f>SUM(E140:F140)</f>
        <v>4</v>
      </c>
      <c r="F141" s="1937"/>
      <c r="G141" s="1937">
        <f>SUM(G140:I140)</f>
        <v>76</v>
      </c>
      <c r="H141" s="1937"/>
      <c r="I141" s="1937"/>
      <c r="J141" s="1860">
        <f>SUM(J140:N140)</f>
        <v>98</v>
      </c>
      <c r="K141" s="1861"/>
      <c r="L141" s="1861"/>
      <c r="M141" s="1861"/>
      <c r="N141" s="1862"/>
      <c r="O141" s="1937">
        <f>SUM(O140:W140)</f>
        <v>157</v>
      </c>
      <c r="P141" s="1937"/>
      <c r="Q141" s="1937"/>
      <c r="R141" s="1937"/>
      <c r="S141" s="1937"/>
      <c r="T141" s="1937"/>
      <c r="U141" s="1937"/>
      <c r="V141" s="1937"/>
      <c r="W141" s="1937"/>
      <c r="X141" s="1937">
        <f>SUM(X140:Z140)</f>
        <v>56</v>
      </c>
      <c r="Y141" s="1937"/>
      <c r="Z141" s="1937"/>
      <c r="AA141" s="1692">
        <f>SUM(AA140:AD140)</f>
        <v>109</v>
      </c>
      <c r="AB141" s="1692"/>
      <c r="AC141" s="1692"/>
      <c r="AD141" s="1692"/>
      <c r="AE141" s="1692">
        <f>SUM(AE140:AG140)</f>
        <v>41</v>
      </c>
      <c r="AF141" s="1692"/>
      <c r="AG141" s="1692"/>
      <c r="AH141" s="1692">
        <f>SUM(AH140:AJ140)</f>
        <v>63</v>
      </c>
      <c r="AI141" s="1692"/>
      <c r="AJ141" s="1692"/>
      <c r="AK141" s="1970">
        <f>SUM(AK140:AM140)</f>
        <v>66</v>
      </c>
      <c r="AL141" s="1977"/>
      <c r="AM141" s="1977"/>
      <c r="AN141" s="1973">
        <f>SUM(AN140:AP140)</f>
        <v>69</v>
      </c>
      <c r="AO141" s="1791"/>
      <c r="AP141" s="1780"/>
      <c r="AQ141" s="1829">
        <f>SUM(AQ140:AS140)</f>
        <v>58</v>
      </c>
      <c r="AR141" s="1791"/>
      <c r="AS141" s="1780"/>
      <c r="AT141" s="1829">
        <f>SUM(AT140:AW140)</f>
        <v>49</v>
      </c>
      <c r="AU141" s="1791"/>
      <c r="AV141" s="1791"/>
      <c r="AW141" s="1780"/>
      <c r="AX141" s="1829">
        <f>SUM(AX140:AZ140)</f>
        <v>45</v>
      </c>
      <c r="AY141" s="1791"/>
      <c r="AZ141" s="1956"/>
      <c r="BA141" s="1973">
        <f>SUM(BA140:BC140)</f>
        <v>33</v>
      </c>
      <c r="BB141" s="1791"/>
      <c r="BC141" s="1780"/>
      <c r="BD141" s="1829">
        <f>SUM(BD140:BF140)</f>
        <v>41</v>
      </c>
      <c r="BE141" s="1791"/>
      <c r="BF141" s="1780"/>
      <c r="BG141" s="1970">
        <f>SUM(BG140:BI140)</f>
        <v>120</v>
      </c>
      <c r="BH141" s="1977"/>
      <c r="BI141" s="1977"/>
      <c r="BJ141" s="1978">
        <f>SUM(BJ140:BL140)</f>
        <v>51</v>
      </c>
      <c r="BK141" s="1692"/>
      <c r="BL141" s="1692"/>
      <c r="BM141" s="1692">
        <f>SUM(BM140:BT140)</f>
        <v>146</v>
      </c>
      <c r="BN141" s="1692"/>
      <c r="BO141" s="1692"/>
      <c r="BP141" s="1692"/>
      <c r="BQ141" s="1692"/>
      <c r="BR141" s="1692"/>
      <c r="BS141" s="1692"/>
      <c r="BT141" s="1692"/>
      <c r="BU141" s="1692">
        <f>SUM(BU140:BX140)</f>
        <v>160</v>
      </c>
      <c r="BV141" s="1692"/>
      <c r="BW141" s="1692"/>
      <c r="BX141" s="1692"/>
      <c r="BY141" s="1692">
        <f>SUM(BY140:CF140)</f>
        <v>97</v>
      </c>
      <c r="BZ141" s="1692"/>
      <c r="CA141" s="1692"/>
      <c r="CB141" s="1692"/>
      <c r="CC141" s="1692"/>
      <c r="CD141" s="1692"/>
      <c r="CE141" s="1692"/>
      <c r="CF141" s="1970"/>
      <c r="CG141" s="1973">
        <f>SUM(CG140:CI140)</f>
        <v>64</v>
      </c>
      <c r="CH141" s="1791"/>
      <c r="CI141" s="1780"/>
      <c r="CJ141" s="1692">
        <f>SUM(CJ140:CL140)</f>
        <v>37</v>
      </c>
      <c r="CK141" s="1692"/>
      <c r="CL141" s="1692"/>
      <c r="CM141" s="1829">
        <f>SUM(CM140:CO140)</f>
        <v>88</v>
      </c>
      <c r="CN141" s="1791"/>
      <c r="CO141" s="1780"/>
      <c r="CP141" s="1970">
        <f>SUM(CP140:CR140)</f>
        <v>47</v>
      </c>
      <c r="CQ141" s="1977"/>
      <c r="CR141" s="1977"/>
      <c r="CS141" s="1977">
        <f>SUM(CS140:CU140)</f>
        <v>60</v>
      </c>
      <c r="CT141" s="1977"/>
      <c r="CU141" s="1978"/>
      <c r="CV141" s="1788">
        <f>SUM(CV140:CX140)</f>
        <v>31</v>
      </c>
      <c r="CW141" s="1788"/>
      <c r="CX141" s="1788"/>
      <c r="CY141" s="1826">
        <f>SUM(CY140:DB140)</f>
        <v>147</v>
      </c>
      <c r="CZ141" s="1827"/>
      <c r="DA141" s="1827"/>
      <c r="DB141" s="1828"/>
      <c r="DC141" s="1788">
        <f>SUM(DC140:DE140)</f>
        <v>45</v>
      </c>
      <c r="DD141" s="1788"/>
      <c r="DE141" s="1788"/>
      <c r="DF141" s="1826">
        <f>SUM(DF140:DI140)</f>
        <v>94</v>
      </c>
      <c r="DG141" s="1827"/>
      <c r="DH141" s="1827"/>
      <c r="DI141" s="1828"/>
      <c r="DJ141" s="1826">
        <f>SUM(DJ140:DO140)</f>
        <v>114</v>
      </c>
      <c r="DK141" s="1827"/>
      <c r="DL141" s="1827"/>
      <c r="DM141" s="1827"/>
      <c r="DN141" s="1827"/>
      <c r="DO141" s="1828"/>
      <c r="DP141" s="1826">
        <f>SUM(DP140:DR140)</f>
        <v>23</v>
      </c>
      <c r="DQ141" s="1827"/>
      <c r="DR141" s="1828"/>
      <c r="DS141" s="1826">
        <f>SUM(DS140:DU140)</f>
        <v>22</v>
      </c>
      <c r="DT141" s="1827"/>
      <c r="DU141" s="1828"/>
      <c r="DV141" s="1829">
        <f>SUM(DV140:EA140)</f>
        <v>125</v>
      </c>
      <c r="DW141" s="1791"/>
      <c r="DX141" s="1791"/>
      <c r="DY141" s="1791"/>
      <c r="DZ141" s="1791"/>
      <c r="EA141" s="1780"/>
      <c r="EB141" s="1692">
        <f>SUM(EB140:ED140)</f>
        <v>43</v>
      </c>
      <c r="EC141" s="1692"/>
      <c r="ED141" s="1692"/>
      <c r="EE141" s="1829">
        <f>SUM(EE140:EG140)</f>
        <v>46</v>
      </c>
      <c r="EF141" s="1791"/>
      <c r="EG141" s="1780"/>
      <c r="EH141" s="1829">
        <f>SUM(EH140:EJ140)</f>
        <v>72</v>
      </c>
      <c r="EI141" s="1791"/>
      <c r="EJ141" s="1780"/>
      <c r="EK141" s="1692">
        <f>SUM(EK140:EM140)</f>
        <v>38</v>
      </c>
      <c r="EL141" s="1692"/>
      <c r="EM141" s="1692"/>
      <c r="EN141" s="1692">
        <f>SUM(EN140:EP140)</f>
        <v>21</v>
      </c>
      <c r="EO141" s="1692"/>
      <c r="EP141" s="1692"/>
      <c r="EQ141" s="1692">
        <f>SUM(EQ140:ES140)</f>
        <v>112</v>
      </c>
      <c r="ER141" s="1692"/>
      <c r="ES141" s="1692"/>
      <c r="ET141" s="1829">
        <f>SUM(ET140:EW140)</f>
        <v>50</v>
      </c>
      <c r="EU141" s="1791"/>
      <c r="EV141" s="1791"/>
      <c r="EW141" s="1780"/>
      <c r="EX141" s="1829">
        <f>SUM(EX140:FD140)</f>
        <v>97</v>
      </c>
      <c r="EY141" s="1791"/>
      <c r="EZ141" s="1791"/>
      <c r="FA141" s="1791"/>
      <c r="FB141" s="1791"/>
      <c r="FC141" s="1791"/>
      <c r="FD141" s="1780"/>
      <c r="FE141" s="1665">
        <f>SUM(FE140)</f>
        <v>19</v>
      </c>
      <c r="FF141" s="1973">
        <f>SUM(FF140:FI140)</f>
        <v>36</v>
      </c>
      <c r="FG141" s="1791"/>
      <c r="FH141" s="1791"/>
      <c r="FI141" s="1791"/>
      <c r="FJ141" s="1791">
        <f>SUM(FJ140:FM140)</f>
        <v>36</v>
      </c>
      <c r="FK141" s="1791"/>
      <c r="FL141" s="1791"/>
      <c r="FM141" s="1956"/>
      <c r="FN141" s="56"/>
      <c r="FO141" s="10"/>
      <c r="FP141" s="10"/>
      <c r="FQ141" s="10"/>
      <c r="FR141" s="10"/>
      <c r="FS141" s="10"/>
      <c r="FT141" s="55"/>
      <c r="FU141" s="1331">
        <f>SUM(FU140*100)/FX142</f>
        <v>4.0983606557377046</v>
      </c>
      <c r="FV141" s="1331">
        <f>SUM(FV140*100)/FX142</f>
        <v>11.475409836065573</v>
      </c>
      <c r="FW141" s="1331">
        <f>SUM(FW140*100)/FX142</f>
        <v>8.1967213114754092</v>
      </c>
      <c r="FX141" s="1331">
        <f>SUM(FX140*100)/FX142</f>
        <v>29.508196721311474</v>
      </c>
      <c r="FY141" s="1331">
        <f>SUM(FY140*100)/FX142</f>
        <v>22.950819672131146</v>
      </c>
      <c r="FZ141" s="1331">
        <f>SUM(FZ140*100)/FX142</f>
        <v>13.934426229508198</v>
      </c>
      <c r="GA141" s="1331">
        <f>SUM(GA140*100)/FX142</f>
        <v>4.918032786885246</v>
      </c>
      <c r="GB141" s="1331">
        <f>SUM(GB140*100)/FX142</f>
        <v>2.459016393442623</v>
      </c>
      <c r="GC141" s="1331">
        <f>SUM(GC140*100)/FX142</f>
        <v>2.459016393442623</v>
      </c>
      <c r="GD141" s="1331">
        <f>SUM(GD140*100)/FX142</f>
        <v>0</v>
      </c>
      <c r="GE141" s="1331">
        <f>SUM(GE140*100)/FX142</f>
        <v>0</v>
      </c>
    </row>
    <row r="142" spans="1:187" ht="13.5" thickBot="1" x14ac:dyDescent="0.25">
      <c r="C142" s="1315" t="s">
        <v>826</v>
      </c>
      <c r="D142" s="1640"/>
      <c r="E142" s="2011">
        <v>1</v>
      </c>
      <c r="F142" s="1996"/>
      <c r="G142" s="1996">
        <v>2</v>
      </c>
      <c r="H142" s="1996"/>
      <c r="I142" s="1996"/>
      <c r="J142" s="2012">
        <v>3</v>
      </c>
      <c r="K142" s="2013"/>
      <c r="L142" s="2013"/>
      <c r="M142" s="2013"/>
      <c r="N142" s="2011"/>
      <c r="O142" s="1996">
        <v>4</v>
      </c>
      <c r="P142" s="1996"/>
      <c r="Q142" s="1996"/>
      <c r="R142" s="1996"/>
      <c r="S142" s="1996"/>
      <c r="T142" s="1996"/>
      <c r="U142" s="1996"/>
      <c r="V142" s="1996"/>
      <c r="W142" s="1996"/>
      <c r="X142" s="1996">
        <v>5</v>
      </c>
      <c r="Y142" s="1996"/>
      <c r="Z142" s="1996"/>
      <c r="AA142" s="1989">
        <v>6</v>
      </c>
      <c r="AB142" s="1989"/>
      <c r="AC142" s="1989"/>
      <c r="AD142" s="1989"/>
      <c r="AE142" s="1989">
        <v>7</v>
      </c>
      <c r="AF142" s="1989"/>
      <c r="AG142" s="1989"/>
      <c r="AH142" s="1989">
        <v>8</v>
      </c>
      <c r="AI142" s="1989"/>
      <c r="AJ142" s="1989"/>
      <c r="AK142" s="2000">
        <v>9</v>
      </c>
      <c r="AL142" s="1999"/>
      <c r="AM142" s="1999"/>
      <c r="AN142" s="1713">
        <v>10</v>
      </c>
      <c r="AO142" s="1714"/>
      <c r="AP142" s="1716"/>
      <c r="AQ142" s="1990">
        <v>11</v>
      </c>
      <c r="AR142" s="1714"/>
      <c r="AS142" s="1716"/>
      <c r="AT142" s="1990">
        <v>12</v>
      </c>
      <c r="AU142" s="1714"/>
      <c r="AV142" s="1714"/>
      <c r="AW142" s="1716"/>
      <c r="AX142" s="1990">
        <v>13</v>
      </c>
      <c r="AY142" s="1714"/>
      <c r="AZ142" s="1715"/>
      <c r="BA142" s="1713">
        <v>14</v>
      </c>
      <c r="BB142" s="1714"/>
      <c r="BC142" s="1716"/>
      <c r="BD142" s="1990">
        <v>15</v>
      </c>
      <c r="BE142" s="1714"/>
      <c r="BF142" s="1716"/>
      <c r="BG142" s="1990">
        <v>16</v>
      </c>
      <c r="BH142" s="1714"/>
      <c r="BI142" s="1715"/>
      <c r="BJ142" s="1988">
        <v>17</v>
      </c>
      <c r="BK142" s="1989"/>
      <c r="BL142" s="1989"/>
      <c r="BM142" s="1989">
        <v>18</v>
      </c>
      <c r="BN142" s="1989"/>
      <c r="BO142" s="1989"/>
      <c r="BP142" s="1989"/>
      <c r="BQ142" s="1989"/>
      <c r="BR142" s="1989"/>
      <c r="BS142" s="1989"/>
      <c r="BT142" s="1989"/>
      <c r="BU142" s="1989">
        <v>19</v>
      </c>
      <c r="BV142" s="1989"/>
      <c r="BW142" s="1989"/>
      <c r="BX142" s="1989"/>
      <c r="BY142" s="1989">
        <v>20</v>
      </c>
      <c r="BZ142" s="1989"/>
      <c r="CA142" s="1989"/>
      <c r="CB142" s="1989"/>
      <c r="CC142" s="1989"/>
      <c r="CD142" s="1989"/>
      <c r="CE142" s="1989"/>
      <c r="CF142" s="2000"/>
      <c r="CG142" s="1713">
        <v>21</v>
      </c>
      <c r="CH142" s="1714"/>
      <c r="CI142" s="1716"/>
      <c r="CJ142" s="1989">
        <v>22</v>
      </c>
      <c r="CK142" s="1989"/>
      <c r="CL142" s="1989"/>
      <c r="CM142" s="1990">
        <v>23</v>
      </c>
      <c r="CN142" s="1714"/>
      <c r="CO142" s="1716"/>
      <c r="CP142" s="2000">
        <v>24</v>
      </c>
      <c r="CQ142" s="1999"/>
      <c r="CR142" s="1999"/>
      <c r="CS142" s="1999">
        <v>25</v>
      </c>
      <c r="CT142" s="1999"/>
      <c r="CU142" s="1988"/>
      <c r="CV142" s="1989">
        <v>26</v>
      </c>
      <c r="CW142" s="1989"/>
      <c r="CX142" s="1989"/>
      <c r="CY142" s="1990">
        <v>27</v>
      </c>
      <c r="CZ142" s="1714"/>
      <c r="DA142" s="1714"/>
      <c r="DB142" s="1716"/>
      <c r="DC142" s="1989">
        <v>28</v>
      </c>
      <c r="DD142" s="1989"/>
      <c r="DE142" s="1989"/>
      <c r="DF142" s="1990">
        <v>29</v>
      </c>
      <c r="DG142" s="1714"/>
      <c r="DH142" s="1714"/>
      <c r="DI142" s="1716"/>
      <c r="DJ142" s="1990">
        <v>30</v>
      </c>
      <c r="DK142" s="1714"/>
      <c r="DL142" s="1714"/>
      <c r="DM142" s="1714"/>
      <c r="DN142" s="1714"/>
      <c r="DO142" s="1716"/>
      <c r="DP142" s="2005">
        <v>31</v>
      </c>
      <c r="DQ142" s="2006"/>
      <c r="DR142" s="2007"/>
      <c r="DS142" s="2005">
        <v>32</v>
      </c>
      <c r="DT142" s="2006"/>
      <c r="DU142" s="2007"/>
      <c r="DV142" s="2005">
        <v>33</v>
      </c>
      <c r="DW142" s="2006"/>
      <c r="DX142" s="2006"/>
      <c r="DY142" s="2006"/>
      <c r="DZ142" s="2006"/>
      <c r="EA142" s="2007"/>
      <c r="EB142" s="2004">
        <v>34</v>
      </c>
      <c r="EC142" s="2004"/>
      <c r="ED142" s="2004"/>
      <c r="EE142" s="2005">
        <v>35</v>
      </c>
      <c r="EF142" s="2006"/>
      <c r="EG142" s="2007"/>
      <c r="EH142" s="2005">
        <v>36</v>
      </c>
      <c r="EI142" s="2006"/>
      <c r="EJ142" s="2007"/>
      <c r="EK142" s="2004">
        <v>37</v>
      </c>
      <c r="EL142" s="2004"/>
      <c r="EM142" s="2004"/>
      <c r="EN142" s="2004">
        <v>38</v>
      </c>
      <c r="EO142" s="2004"/>
      <c r="EP142" s="2004"/>
      <c r="EQ142" s="2004">
        <v>39</v>
      </c>
      <c r="ER142" s="2004"/>
      <c r="ES142" s="2004"/>
      <c r="ET142" s="2005">
        <v>40</v>
      </c>
      <c r="EU142" s="2006"/>
      <c r="EV142" s="2006"/>
      <c r="EW142" s="2007"/>
      <c r="EX142" s="2005">
        <v>41</v>
      </c>
      <c r="EY142" s="2006"/>
      <c r="EZ142" s="2006"/>
      <c r="FA142" s="2006"/>
      <c r="FB142" s="2006"/>
      <c r="FC142" s="2006"/>
      <c r="FD142" s="2007"/>
      <c r="FE142" s="1676">
        <v>42</v>
      </c>
      <c r="FF142" s="2014">
        <v>43</v>
      </c>
      <c r="FG142" s="2006"/>
      <c r="FH142" s="2006"/>
      <c r="FI142" s="2006"/>
      <c r="FJ142" s="2006">
        <v>44</v>
      </c>
      <c r="FK142" s="2006"/>
      <c r="FL142" s="2006"/>
      <c r="FM142" s="2015"/>
      <c r="FN142" s="56"/>
      <c r="FO142" s="10"/>
      <c r="FP142" s="10"/>
      <c r="FQ142" s="10"/>
      <c r="FR142" s="10"/>
      <c r="FS142" s="10"/>
      <c r="FT142" s="1614"/>
      <c r="FU142" s="1967" t="s">
        <v>1415</v>
      </c>
      <c r="FV142" s="1827"/>
      <c r="FW142" s="1828"/>
      <c r="FX142" s="1855">
        <f>SUM(FU140+FV140+FW140+FX140+FY140+FZ140+GA140+GB140+GC140+GD140+GE140)</f>
        <v>122</v>
      </c>
      <c r="FY142" s="1857"/>
      <c r="FZ142" s="1857"/>
      <c r="GA142" s="1857"/>
      <c r="GB142" s="1857"/>
      <c r="GC142" s="1857"/>
      <c r="GD142" s="1857"/>
      <c r="GE142" s="1857"/>
    </row>
    <row r="143" spans="1:187" x14ac:dyDescent="0.2">
      <c r="C143" s="1316" t="s">
        <v>495</v>
      </c>
      <c r="D143" s="1117">
        <v>0</v>
      </c>
      <c r="E143" s="1639">
        <v>1</v>
      </c>
      <c r="F143" s="1579"/>
      <c r="G143" s="1577">
        <v>1</v>
      </c>
      <c r="H143" s="1578">
        <v>2</v>
      </c>
      <c r="I143" s="1579">
        <v>1</v>
      </c>
      <c r="J143" s="1577">
        <v>2</v>
      </c>
      <c r="K143" s="1578">
        <v>3</v>
      </c>
      <c r="L143" s="1579">
        <v>2</v>
      </c>
      <c r="M143" s="1601">
        <v>1</v>
      </c>
      <c r="N143" s="1601">
        <v>2</v>
      </c>
      <c r="O143" s="1601">
        <v>3</v>
      </c>
      <c r="P143" s="1601">
        <v>4</v>
      </c>
      <c r="Q143" s="1601">
        <v>5</v>
      </c>
      <c r="R143" s="1601">
        <v>6</v>
      </c>
      <c r="S143" s="1601">
        <v>7</v>
      </c>
      <c r="T143" s="1601">
        <v>8</v>
      </c>
      <c r="U143" s="1577">
        <v>3</v>
      </c>
      <c r="V143" s="1116">
        <v>4</v>
      </c>
      <c r="W143" s="1115"/>
      <c r="X143" s="1617">
        <v>4</v>
      </c>
      <c r="Y143" s="1578">
        <v>5</v>
      </c>
      <c r="Z143" s="1579">
        <v>3</v>
      </c>
      <c r="AA143" s="1582">
        <v>5</v>
      </c>
      <c r="AB143" s="1578"/>
      <c r="AC143" s="1579">
        <v>4</v>
      </c>
      <c r="AD143" s="1117">
        <v>1</v>
      </c>
      <c r="AE143" s="1582">
        <v>6</v>
      </c>
      <c r="AF143" s="1578">
        <v>6</v>
      </c>
      <c r="AG143" s="1579"/>
      <c r="AH143" s="1582">
        <v>7</v>
      </c>
      <c r="AI143" s="1578">
        <v>7</v>
      </c>
      <c r="AJ143" s="1579">
        <v>5</v>
      </c>
      <c r="AK143" s="1582">
        <v>8</v>
      </c>
      <c r="AL143" s="1116">
        <v>8</v>
      </c>
      <c r="AM143" s="1581">
        <v>6</v>
      </c>
      <c r="AN143" s="1121">
        <v>9</v>
      </c>
      <c r="AO143" s="1116">
        <v>9</v>
      </c>
      <c r="AP143" s="1579">
        <v>7</v>
      </c>
      <c r="AQ143" s="1118">
        <v>10</v>
      </c>
      <c r="AR143" s="1116">
        <v>10</v>
      </c>
      <c r="AS143" s="1579">
        <v>8</v>
      </c>
      <c r="AT143" s="1118">
        <v>11</v>
      </c>
      <c r="AU143" s="1116">
        <v>11</v>
      </c>
      <c r="AV143" s="1115"/>
      <c r="AW143" s="1117">
        <v>2</v>
      </c>
      <c r="AX143" s="1118"/>
      <c r="AY143" s="1116">
        <v>12</v>
      </c>
      <c r="AZ143" s="1581">
        <v>9</v>
      </c>
      <c r="BA143" s="1121">
        <v>12</v>
      </c>
      <c r="BB143" s="1116"/>
      <c r="BC143" s="1579">
        <v>10</v>
      </c>
      <c r="BD143" s="1118">
        <v>13</v>
      </c>
      <c r="BE143" s="1116">
        <v>13</v>
      </c>
      <c r="BF143" s="1579">
        <v>11</v>
      </c>
      <c r="BG143" s="1117">
        <v>3</v>
      </c>
      <c r="BH143" s="1116">
        <v>14</v>
      </c>
      <c r="BI143" s="1357"/>
      <c r="BJ143" s="1121">
        <v>14</v>
      </c>
      <c r="BK143" s="1116">
        <v>15</v>
      </c>
      <c r="BL143" s="1579">
        <v>12</v>
      </c>
      <c r="BM143" s="1118">
        <v>15</v>
      </c>
      <c r="BN143" s="1578">
        <v>16</v>
      </c>
      <c r="BO143" s="1579">
        <v>13</v>
      </c>
      <c r="BP143" s="1601">
        <v>9</v>
      </c>
      <c r="BQ143" s="1601">
        <v>10</v>
      </c>
      <c r="BR143" s="1601">
        <v>11</v>
      </c>
      <c r="BS143" s="1601">
        <v>12</v>
      </c>
      <c r="BT143" s="1601">
        <v>13</v>
      </c>
      <c r="BU143" s="1118">
        <v>16</v>
      </c>
      <c r="BV143" s="1117">
        <v>4</v>
      </c>
      <c r="BW143" s="1116">
        <v>17</v>
      </c>
      <c r="BX143" s="1579">
        <v>14</v>
      </c>
      <c r="BY143" s="1118"/>
      <c r="BZ143" s="1116">
        <v>18</v>
      </c>
      <c r="CA143" s="1115"/>
      <c r="CB143" s="1451">
        <v>14</v>
      </c>
      <c r="CC143" s="1451">
        <v>15</v>
      </c>
      <c r="CD143" s="1451">
        <v>16</v>
      </c>
      <c r="CE143" s="1451">
        <v>17</v>
      </c>
      <c r="CF143" s="1448">
        <v>18</v>
      </c>
      <c r="CG143" s="1121">
        <v>17</v>
      </c>
      <c r="CH143" s="1116">
        <v>19</v>
      </c>
      <c r="CI143" s="1579">
        <v>15</v>
      </c>
      <c r="CJ143" s="1118">
        <v>18</v>
      </c>
      <c r="CK143" s="1116"/>
      <c r="CL143" s="1579">
        <v>16</v>
      </c>
      <c r="CM143" s="1118">
        <v>19</v>
      </c>
      <c r="CN143" s="1116">
        <v>20</v>
      </c>
      <c r="CO143" s="1579">
        <v>17</v>
      </c>
      <c r="CP143" s="1118">
        <v>20</v>
      </c>
      <c r="CQ143" s="1116"/>
      <c r="CR143" s="1581">
        <v>18</v>
      </c>
      <c r="CS143" s="1121">
        <v>21</v>
      </c>
      <c r="CT143" s="1116">
        <v>21</v>
      </c>
      <c r="CU143" s="1579">
        <v>19</v>
      </c>
      <c r="CV143" s="1118">
        <v>22</v>
      </c>
      <c r="CW143" s="1116">
        <v>22</v>
      </c>
      <c r="CX143" s="1115"/>
      <c r="CY143" s="1118">
        <v>23</v>
      </c>
      <c r="CZ143" s="1593">
        <v>5</v>
      </c>
      <c r="DA143" s="1116">
        <v>23</v>
      </c>
      <c r="DB143" s="1579">
        <v>20</v>
      </c>
      <c r="DC143" s="1118">
        <v>24</v>
      </c>
      <c r="DD143" s="1116">
        <v>24</v>
      </c>
      <c r="DE143" s="1579">
        <v>21</v>
      </c>
      <c r="DF143" s="1118">
        <v>25</v>
      </c>
      <c r="DG143" s="1116">
        <v>25</v>
      </c>
      <c r="DH143" s="1579">
        <v>22</v>
      </c>
      <c r="DI143" s="1601">
        <v>19</v>
      </c>
      <c r="DJ143" s="1601">
        <v>20</v>
      </c>
      <c r="DK143" s="1601">
        <v>21</v>
      </c>
      <c r="DL143" s="1601">
        <v>22</v>
      </c>
      <c r="DM143" s="1118">
        <v>26</v>
      </c>
      <c r="DN143" s="1116">
        <v>26</v>
      </c>
      <c r="DO143" s="1579">
        <v>23</v>
      </c>
      <c r="DP143" s="1118">
        <v>27</v>
      </c>
      <c r="DQ143" s="1116"/>
      <c r="DR143" s="1579"/>
      <c r="DS143" s="1118">
        <v>28</v>
      </c>
      <c r="DT143" s="1116">
        <v>27</v>
      </c>
      <c r="DU143" s="1115"/>
      <c r="DV143" s="1601">
        <v>23</v>
      </c>
      <c r="DW143" s="1601">
        <v>24</v>
      </c>
      <c r="DX143" s="1601">
        <v>25</v>
      </c>
      <c r="DY143" s="1118">
        <v>29</v>
      </c>
      <c r="DZ143" s="1119">
        <v>28</v>
      </c>
      <c r="EA143" s="1579">
        <v>24</v>
      </c>
      <c r="EB143" s="1118">
        <v>30</v>
      </c>
      <c r="EC143" s="1116">
        <v>29</v>
      </c>
      <c r="ED143" s="1579"/>
      <c r="EE143" s="1118">
        <v>31</v>
      </c>
      <c r="EF143" s="1116">
        <v>30</v>
      </c>
      <c r="EG143" s="1579">
        <v>25</v>
      </c>
      <c r="EH143" s="1118">
        <v>32</v>
      </c>
      <c r="EI143" s="1116">
        <v>31</v>
      </c>
      <c r="EJ143" s="1579">
        <v>26</v>
      </c>
      <c r="EK143" s="1118">
        <v>33</v>
      </c>
      <c r="EL143" s="1116">
        <v>32</v>
      </c>
      <c r="EM143" s="1581">
        <v>27</v>
      </c>
      <c r="EN143" s="1121"/>
      <c r="EO143" s="1116"/>
      <c r="EP143" s="1579">
        <v>28</v>
      </c>
      <c r="EQ143" s="1582">
        <v>34</v>
      </c>
      <c r="ER143" s="1578">
        <v>33</v>
      </c>
      <c r="ES143" s="1593">
        <v>6</v>
      </c>
      <c r="ET143" s="1582">
        <v>35</v>
      </c>
      <c r="EU143" s="1116">
        <v>34</v>
      </c>
      <c r="EV143" s="1115"/>
      <c r="EW143" s="1535">
        <v>7</v>
      </c>
      <c r="EX143" s="1118">
        <v>36</v>
      </c>
      <c r="EY143" s="1116">
        <v>35</v>
      </c>
      <c r="EZ143" s="1579"/>
      <c r="FA143" s="1451">
        <v>26</v>
      </c>
      <c r="FB143" s="1537">
        <v>27</v>
      </c>
      <c r="FC143" s="1537">
        <v>28</v>
      </c>
      <c r="FD143" s="1537">
        <v>29</v>
      </c>
      <c r="FE143" s="1654">
        <v>37</v>
      </c>
      <c r="FF143" s="1677">
        <v>30</v>
      </c>
      <c r="FG143" s="1447">
        <v>31</v>
      </c>
      <c r="FH143" s="1451">
        <v>32</v>
      </c>
      <c r="FI143" s="1451">
        <v>33</v>
      </c>
      <c r="FJ143" s="1451">
        <v>34</v>
      </c>
      <c r="FK143" s="1451">
        <v>35</v>
      </c>
      <c r="FL143" s="1451">
        <v>36</v>
      </c>
      <c r="FM143" s="1448">
        <v>37</v>
      </c>
      <c r="FN143" s="1616">
        <v>37</v>
      </c>
      <c r="FO143" s="1610">
        <v>35</v>
      </c>
      <c r="FP143" s="1610">
        <v>28</v>
      </c>
      <c r="FQ143" s="1610">
        <v>7</v>
      </c>
      <c r="FR143" s="1610">
        <v>0</v>
      </c>
      <c r="FS143" s="1610">
        <v>29</v>
      </c>
      <c r="FT143" s="1308">
        <f>FN143+FO143+FP143+FR143+FS143</f>
        <v>129</v>
      </c>
      <c r="FU143" s="1202"/>
      <c r="FV143" s="1202"/>
    </row>
    <row r="144" spans="1:187" x14ac:dyDescent="0.2">
      <c r="C144" s="1317" t="s">
        <v>331</v>
      </c>
      <c r="D144" s="1641">
        <v>1</v>
      </c>
      <c r="E144" s="1282">
        <v>2</v>
      </c>
      <c r="F144" s="1282">
        <v>3</v>
      </c>
      <c r="G144" s="1282">
        <v>4</v>
      </c>
      <c r="H144" s="1282">
        <v>5</v>
      </c>
      <c r="I144" s="1282">
        <v>6</v>
      </c>
      <c r="J144" s="1282">
        <v>7</v>
      </c>
      <c r="K144" s="1282">
        <v>8</v>
      </c>
      <c r="L144" s="1282">
        <v>9</v>
      </c>
      <c r="M144" s="1282">
        <v>10</v>
      </c>
      <c r="N144" s="1282">
        <v>11</v>
      </c>
      <c r="O144" s="1282">
        <v>12</v>
      </c>
      <c r="P144" s="1282">
        <v>13</v>
      </c>
      <c r="Q144" s="1282">
        <v>14</v>
      </c>
      <c r="R144" s="1282">
        <v>15</v>
      </c>
      <c r="S144" s="1282">
        <v>16</v>
      </c>
      <c r="T144" s="1282">
        <v>17</v>
      </c>
      <c r="U144" s="1282">
        <v>18</v>
      </c>
      <c r="V144" s="1282">
        <v>19</v>
      </c>
      <c r="W144" s="1282">
        <v>20</v>
      </c>
      <c r="X144" s="1350">
        <v>21</v>
      </c>
      <c r="Y144" s="877">
        <v>22</v>
      </c>
      <c r="Z144" s="877">
        <v>23</v>
      </c>
      <c r="AA144" s="1282">
        <v>24</v>
      </c>
      <c r="AB144" s="1282">
        <v>25</v>
      </c>
      <c r="AC144" s="1282">
        <v>26</v>
      </c>
      <c r="AD144" s="1282">
        <v>27</v>
      </c>
      <c r="AE144" s="1282">
        <v>28</v>
      </c>
      <c r="AF144" s="1282">
        <v>29</v>
      </c>
      <c r="AG144" s="1282">
        <v>30</v>
      </c>
      <c r="AH144" s="1282">
        <v>31</v>
      </c>
      <c r="AI144" s="1282">
        <v>32</v>
      </c>
      <c r="AJ144" s="1296">
        <v>33</v>
      </c>
      <c r="AK144" s="1296">
        <v>34</v>
      </c>
      <c r="AL144" s="1296">
        <v>35</v>
      </c>
      <c r="AM144" s="1350">
        <v>36</v>
      </c>
      <c r="AN144" s="1351">
        <v>37</v>
      </c>
      <c r="AO144" s="1282">
        <v>38</v>
      </c>
      <c r="AP144" s="1282">
        <v>39</v>
      </c>
      <c r="AQ144" s="1282">
        <v>40</v>
      </c>
      <c r="AR144" s="1282">
        <v>41</v>
      </c>
      <c r="AS144" s="1282">
        <v>42</v>
      </c>
      <c r="AT144" s="1282">
        <v>43</v>
      </c>
      <c r="AU144" s="1282">
        <v>44</v>
      </c>
      <c r="AV144" s="1282">
        <v>45</v>
      </c>
      <c r="AW144" s="1282">
        <v>46</v>
      </c>
      <c r="AX144" s="1282">
        <v>47</v>
      </c>
      <c r="AY144" s="1282">
        <v>48</v>
      </c>
      <c r="AZ144" s="1350">
        <v>49</v>
      </c>
      <c r="BA144" s="1351">
        <v>50</v>
      </c>
      <c r="BB144" s="1282">
        <v>51</v>
      </c>
      <c r="BC144" s="1282">
        <v>52</v>
      </c>
      <c r="BD144" s="1282">
        <v>53</v>
      </c>
      <c r="BE144" s="1282">
        <v>54</v>
      </c>
      <c r="BF144" s="1282">
        <v>55</v>
      </c>
      <c r="BG144" s="1282">
        <v>56</v>
      </c>
      <c r="BH144" s="877">
        <v>57</v>
      </c>
      <c r="BI144" s="1350">
        <v>58</v>
      </c>
      <c r="BJ144" s="1282">
        <v>59</v>
      </c>
      <c r="BK144" s="1282">
        <v>60</v>
      </c>
      <c r="BL144" s="1282">
        <v>61</v>
      </c>
      <c r="BM144" s="1282">
        <v>62</v>
      </c>
      <c r="BN144" s="1282">
        <v>63</v>
      </c>
      <c r="BO144" s="1282">
        <v>64</v>
      </c>
      <c r="BP144" s="1282">
        <v>65</v>
      </c>
      <c r="BQ144" s="1282">
        <v>66</v>
      </c>
      <c r="BR144" s="1282">
        <v>67</v>
      </c>
      <c r="BS144" s="1282">
        <v>68</v>
      </c>
      <c r="BT144" s="1282">
        <v>69</v>
      </c>
      <c r="BU144" s="1282">
        <v>70</v>
      </c>
      <c r="BV144" s="1282">
        <v>71</v>
      </c>
      <c r="BW144" s="1282">
        <v>72</v>
      </c>
      <c r="BX144" s="1282">
        <v>73</v>
      </c>
      <c r="BY144" s="1282">
        <v>74</v>
      </c>
      <c r="BZ144" s="1282">
        <v>75</v>
      </c>
      <c r="CA144" s="1282">
        <v>76</v>
      </c>
      <c r="CB144" s="1282">
        <v>77</v>
      </c>
      <c r="CC144" s="1282">
        <v>78</v>
      </c>
      <c r="CD144" s="1282">
        <v>79</v>
      </c>
      <c r="CE144" s="1282">
        <v>80</v>
      </c>
      <c r="CF144" s="1282">
        <v>81</v>
      </c>
      <c r="CG144" s="1351">
        <v>82</v>
      </c>
      <c r="CH144" s="1282">
        <v>83</v>
      </c>
      <c r="CI144" s="1282">
        <v>84</v>
      </c>
      <c r="CJ144" s="1282">
        <v>85</v>
      </c>
      <c r="CK144" s="1282">
        <v>86</v>
      </c>
      <c r="CL144" s="1282">
        <v>87</v>
      </c>
      <c r="CM144" s="1282">
        <v>88</v>
      </c>
      <c r="CN144" s="1282">
        <v>89</v>
      </c>
      <c r="CO144" s="1282">
        <v>90</v>
      </c>
      <c r="CP144" s="1282">
        <v>91</v>
      </c>
      <c r="CQ144" s="1282">
        <v>92</v>
      </c>
      <c r="CR144" s="1513">
        <v>93</v>
      </c>
      <c r="CS144" s="1351">
        <v>94</v>
      </c>
      <c r="CT144" s="1282">
        <v>95</v>
      </c>
      <c r="CU144" s="1282">
        <v>96</v>
      </c>
      <c r="CV144" s="1282">
        <v>97</v>
      </c>
      <c r="CW144" s="1282">
        <v>98</v>
      </c>
      <c r="CX144" s="1282">
        <v>99</v>
      </c>
      <c r="CY144" s="1282">
        <v>100</v>
      </c>
      <c r="CZ144" s="1282">
        <v>101</v>
      </c>
      <c r="DA144" s="1282">
        <v>102</v>
      </c>
      <c r="DB144" s="1282">
        <v>103</v>
      </c>
      <c r="DC144" s="1282">
        <v>104</v>
      </c>
      <c r="DD144" s="1282">
        <v>105</v>
      </c>
      <c r="DE144" s="1282">
        <v>106</v>
      </c>
      <c r="DF144" s="1350">
        <v>107</v>
      </c>
      <c r="DG144" s="1351">
        <v>108</v>
      </c>
      <c r="DH144" s="1282">
        <v>109</v>
      </c>
      <c r="DI144" s="1282">
        <v>110</v>
      </c>
      <c r="DJ144" s="1282">
        <v>111</v>
      </c>
      <c r="DK144" s="1282">
        <v>112</v>
      </c>
      <c r="DL144" s="1282">
        <v>113</v>
      </c>
      <c r="DM144" s="1282">
        <v>114</v>
      </c>
      <c r="DN144" s="1282">
        <v>115</v>
      </c>
      <c r="DO144" s="1282">
        <v>116</v>
      </c>
      <c r="DP144" s="1282">
        <v>117</v>
      </c>
      <c r="DQ144" s="1282">
        <v>118</v>
      </c>
      <c r="DR144" s="1282">
        <v>119</v>
      </c>
      <c r="DS144" s="1282">
        <v>120</v>
      </c>
      <c r="DT144" s="1282">
        <v>121</v>
      </c>
      <c r="DU144" s="1282">
        <v>122</v>
      </c>
      <c r="DV144" s="1282">
        <v>123</v>
      </c>
      <c r="DW144" s="1282">
        <v>124</v>
      </c>
      <c r="DX144" s="1282">
        <v>125</v>
      </c>
      <c r="DY144" s="1282">
        <v>126</v>
      </c>
      <c r="DZ144" s="1350">
        <v>127</v>
      </c>
      <c r="EA144" s="1351">
        <v>128</v>
      </c>
      <c r="EB144" s="1282">
        <v>129</v>
      </c>
      <c r="EC144" s="1282">
        <v>130</v>
      </c>
      <c r="ED144" s="1282">
        <v>131</v>
      </c>
      <c r="EE144" s="1282">
        <v>132</v>
      </c>
      <c r="EF144" s="1282">
        <v>133</v>
      </c>
      <c r="EG144" s="1282">
        <v>134</v>
      </c>
      <c r="EH144" s="1282">
        <v>135</v>
      </c>
      <c r="EI144" s="1282">
        <v>136</v>
      </c>
      <c r="EJ144" s="1282">
        <v>137</v>
      </c>
      <c r="EK144" s="1282">
        <v>138</v>
      </c>
      <c r="EL144" s="1282">
        <v>139</v>
      </c>
      <c r="EM144" s="1282">
        <v>140</v>
      </c>
      <c r="EN144" s="1351">
        <v>141</v>
      </c>
      <c r="EO144" s="1282">
        <v>142</v>
      </c>
      <c r="EP144" s="1282">
        <v>143</v>
      </c>
      <c r="EQ144" s="1282">
        <v>144</v>
      </c>
      <c r="ER144" s="1282">
        <v>145</v>
      </c>
      <c r="ES144" s="1282">
        <v>146</v>
      </c>
      <c r="ET144" s="1282">
        <v>147</v>
      </c>
      <c r="EU144" s="1282">
        <v>148</v>
      </c>
      <c r="EV144" s="1282">
        <v>149</v>
      </c>
      <c r="EW144" s="1282">
        <v>150</v>
      </c>
      <c r="EX144" s="1282">
        <v>151</v>
      </c>
      <c r="EY144" s="1282">
        <v>152</v>
      </c>
      <c r="EZ144" s="1282">
        <v>153</v>
      </c>
      <c r="FA144" s="1282">
        <v>154</v>
      </c>
      <c r="FB144" s="1282">
        <v>155</v>
      </c>
      <c r="FC144" s="1282">
        <v>156</v>
      </c>
      <c r="FD144" s="1282">
        <v>157</v>
      </c>
      <c r="FE144" s="1350">
        <v>158</v>
      </c>
      <c r="FF144" s="1318">
        <v>159</v>
      </c>
      <c r="FG144" s="1351">
        <v>160</v>
      </c>
      <c r="FH144" s="1282">
        <v>161</v>
      </c>
      <c r="FI144" s="1282">
        <v>162</v>
      </c>
      <c r="FJ144" s="1282">
        <v>163</v>
      </c>
      <c r="FK144" s="1282">
        <v>164</v>
      </c>
      <c r="FL144" s="1282">
        <v>165</v>
      </c>
      <c r="FM144" s="1282">
        <v>166</v>
      </c>
      <c r="FN144" s="819"/>
      <c r="FO144" s="126"/>
      <c r="FP144" s="126"/>
      <c r="FQ144" s="126"/>
      <c r="FR144" s="126"/>
      <c r="FS144" s="126"/>
      <c r="FT144" s="1308"/>
      <c r="FU144" s="598"/>
      <c r="FV144" s="598"/>
    </row>
    <row r="145" spans="3:187" x14ac:dyDescent="0.2">
      <c r="C145" s="1318" t="s">
        <v>546</v>
      </c>
      <c r="D145" s="1318"/>
      <c r="E145" s="1282">
        <v>1</v>
      </c>
      <c r="F145" s="877"/>
      <c r="G145" s="877">
        <v>2</v>
      </c>
      <c r="H145" s="877">
        <v>3</v>
      </c>
      <c r="I145" s="877">
        <v>4</v>
      </c>
      <c r="J145" s="877">
        <v>5</v>
      </c>
      <c r="K145" s="877">
        <v>6</v>
      </c>
      <c r="L145" s="877">
        <v>7</v>
      </c>
      <c r="M145" s="877">
        <v>8</v>
      </c>
      <c r="N145" s="877">
        <v>9</v>
      </c>
      <c r="O145" s="877">
        <v>10</v>
      </c>
      <c r="P145" s="877">
        <v>11</v>
      </c>
      <c r="Q145" s="877">
        <v>12</v>
      </c>
      <c r="R145" s="877">
        <v>13</v>
      </c>
      <c r="S145" s="877">
        <v>14</v>
      </c>
      <c r="T145" s="877">
        <v>15</v>
      </c>
      <c r="U145" s="877">
        <v>16</v>
      </c>
      <c r="V145" s="877">
        <v>17</v>
      </c>
      <c r="W145" s="877"/>
      <c r="X145" s="1350">
        <v>18</v>
      </c>
      <c r="Y145" s="877">
        <v>19</v>
      </c>
      <c r="Z145" s="877">
        <v>20</v>
      </c>
      <c r="AA145" s="877">
        <v>21</v>
      </c>
      <c r="AB145" s="877"/>
      <c r="AC145" s="877">
        <v>22</v>
      </c>
      <c r="AD145" s="877"/>
      <c r="AE145" s="877">
        <v>23</v>
      </c>
      <c r="AF145" s="877">
        <v>24</v>
      </c>
      <c r="AG145" s="877"/>
      <c r="AH145" s="877">
        <v>25</v>
      </c>
      <c r="AI145" s="877">
        <v>26</v>
      </c>
      <c r="AJ145" s="876">
        <v>27</v>
      </c>
      <c r="AK145" s="876">
        <v>28</v>
      </c>
      <c r="AL145" s="876">
        <v>29</v>
      </c>
      <c r="AM145" s="1350">
        <v>30</v>
      </c>
      <c r="AN145" s="1351">
        <v>31</v>
      </c>
      <c r="AO145" s="877">
        <v>32</v>
      </c>
      <c r="AP145" s="877">
        <v>33</v>
      </c>
      <c r="AQ145" s="877">
        <v>34</v>
      </c>
      <c r="AR145" s="877">
        <v>35</v>
      </c>
      <c r="AS145" s="877">
        <v>36</v>
      </c>
      <c r="AT145" s="877">
        <v>37</v>
      </c>
      <c r="AU145" s="877">
        <v>38</v>
      </c>
      <c r="AV145" s="877"/>
      <c r="AW145" s="877"/>
      <c r="AX145" s="877"/>
      <c r="AY145" s="877">
        <v>39</v>
      </c>
      <c r="AZ145" s="1350">
        <v>40</v>
      </c>
      <c r="BA145" s="1351">
        <v>41</v>
      </c>
      <c r="BB145" s="877"/>
      <c r="BC145" s="877">
        <v>42</v>
      </c>
      <c r="BD145" s="877">
        <v>43</v>
      </c>
      <c r="BE145" s="877">
        <v>44</v>
      </c>
      <c r="BF145" s="877">
        <v>45</v>
      </c>
      <c r="BG145" s="877"/>
      <c r="BH145" s="877">
        <v>46</v>
      </c>
      <c r="BI145" s="1350"/>
      <c r="BJ145" s="877">
        <v>47</v>
      </c>
      <c r="BK145" s="877">
        <v>48</v>
      </c>
      <c r="BL145" s="877">
        <v>49</v>
      </c>
      <c r="BM145" s="877">
        <v>50</v>
      </c>
      <c r="BN145" s="877">
        <v>51</v>
      </c>
      <c r="BO145" s="877">
        <v>52</v>
      </c>
      <c r="BP145" s="877">
        <v>53</v>
      </c>
      <c r="BQ145" s="877">
        <v>54</v>
      </c>
      <c r="BR145" s="877">
        <v>55</v>
      </c>
      <c r="BS145" s="877">
        <v>56</v>
      </c>
      <c r="BT145" s="877">
        <v>57</v>
      </c>
      <c r="BU145" s="877">
        <v>58</v>
      </c>
      <c r="BV145" s="877"/>
      <c r="BW145" s="877">
        <v>59</v>
      </c>
      <c r="BX145" s="877">
        <v>60</v>
      </c>
      <c r="BY145" s="877"/>
      <c r="BZ145" s="877">
        <v>61</v>
      </c>
      <c r="CA145" s="877"/>
      <c r="CB145" s="877">
        <v>62</v>
      </c>
      <c r="CC145" s="877">
        <v>63</v>
      </c>
      <c r="CD145" s="877">
        <v>64</v>
      </c>
      <c r="CE145" s="877">
        <v>65</v>
      </c>
      <c r="CF145" s="877">
        <v>66</v>
      </c>
      <c r="CG145" s="1351">
        <v>67</v>
      </c>
      <c r="CH145" s="877">
        <v>68</v>
      </c>
      <c r="CI145" s="877">
        <v>69</v>
      </c>
      <c r="CJ145" s="877">
        <v>70</v>
      </c>
      <c r="CK145" s="877"/>
      <c r="CL145" s="877">
        <v>71</v>
      </c>
      <c r="CM145" s="877">
        <v>72</v>
      </c>
      <c r="CN145" s="877">
        <v>73</v>
      </c>
      <c r="CO145" s="877">
        <v>74</v>
      </c>
      <c r="CP145" s="877">
        <v>75</v>
      </c>
      <c r="CQ145" s="877"/>
      <c r="CR145" s="877">
        <v>76</v>
      </c>
      <c r="CS145" s="1351">
        <v>77</v>
      </c>
      <c r="CT145" s="877">
        <v>78</v>
      </c>
      <c r="CU145" s="877">
        <v>79</v>
      </c>
      <c r="CV145" s="877">
        <v>80</v>
      </c>
      <c r="CW145" s="877">
        <v>81</v>
      </c>
      <c r="CX145" s="877"/>
      <c r="CY145" s="877">
        <v>82</v>
      </c>
      <c r="CZ145" s="877"/>
      <c r="DA145" s="877">
        <v>83</v>
      </c>
      <c r="DB145" s="877">
        <v>84</v>
      </c>
      <c r="DC145" s="877">
        <v>85</v>
      </c>
      <c r="DD145" s="877">
        <v>86</v>
      </c>
      <c r="DE145" s="877">
        <v>87</v>
      </c>
      <c r="DF145" s="1350">
        <v>88</v>
      </c>
      <c r="DG145" s="1351">
        <v>89</v>
      </c>
      <c r="DH145" s="877">
        <v>90</v>
      </c>
      <c r="DI145" s="877">
        <v>91</v>
      </c>
      <c r="DJ145" s="877">
        <v>92</v>
      </c>
      <c r="DK145" s="877">
        <v>93</v>
      </c>
      <c r="DL145" s="877">
        <v>94</v>
      </c>
      <c r="DM145" s="877">
        <v>95</v>
      </c>
      <c r="DN145" s="877">
        <v>96</v>
      </c>
      <c r="DO145" s="877">
        <v>97</v>
      </c>
      <c r="DP145" s="877">
        <v>98</v>
      </c>
      <c r="DQ145" s="877"/>
      <c r="DR145" s="877"/>
      <c r="DS145" s="877">
        <v>99</v>
      </c>
      <c r="DT145" s="877">
        <v>100</v>
      </c>
      <c r="DU145" s="877"/>
      <c r="DV145" s="877">
        <v>101</v>
      </c>
      <c r="DW145" s="877">
        <v>102</v>
      </c>
      <c r="DX145" s="877">
        <v>103</v>
      </c>
      <c r="DY145" s="877">
        <v>104</v>
      </c>
      <c r="DZ145" s="1350">
        <v>105</v>
      </c>
      <c r="EA145" s="1351">
        <v>106</v>
      </c>
      <c r="EB145" s="877">
        <v>107</v>
      </c>
      <c r="EC145" s="877">
        <v>108</v>
      </c>
      <c r="ED145" s="877"/>
      <c r="EE145" s="877">
        <v>109</v>
      </c>
      <c r="EF145" s="877">
        <v>110</v>
      </c>
      <c r="EG145" s="877">
        <v>111</v>
      </c>
      <c r="EH145" s="877">
        <v>112</v>
      </c>
      <c r="EI145" s="877">
        <v>113</v>
      </c>
      <c r="EJ145" s="877">
        <v>114</v>
      </c>
      <c r="EK145" s="877">
        <v>115</v>
      </c>
      <c r="EL145" s="877">
        <v>116</v>
      </c>
      <c r="EM145" s="877">
        <v>117</v>
      </c>
      <c r="EN145" s="1351"/>
      <c r="EO145" s="877"/>
      <c r="EP145" s="877">
        <v>118</v>
      </c>
      <c r="EQ145" s="877">
        <v>119</v>
      </c>
      <c r="ER145" s="877">
        <v>120</v>
      </c>
      <c r="ES145" s="877"/>
      <c r="ET145" s="877">
        <v>121</v>
      </c>
      <c r="EU145" s="877">
        <v>122</v>
      </c>
      <c r="EV145" s="877"/>
      <c r="EW145" s="877"/>
      <c r="EX145" s="877">
        <v>123</v>
      </c>
      <c r="EY145" s="877">
        <v>124</v>
      </c>
      <c r="EZ145" s="877"/>
      <c r="FA145" s="877">
        <v>125</v>
      </c>
      <c r="FB145" s="877">
        <v>126</v>
      </c>
      <c r="FC145" s="877">
        <v>127</v>
      </c>
      <c r="FD145" s="877">
        <v>128</v>
      </c>
      <c r="FE145" s="1350">
        <v>129</v>
      </c>
      <c r="FF145" s="1318">
        <v>130</v>
      </c>
      <c r="FG145" s="1351">
        <v>131</v>
      </c>
      <c r="FH145" s="877">
        <v>132</v>
      </c>
      <c r="FI145" s="877">
        <v>133</v>
      </c>
      <c r="FJ145" s="877">
        <v>134</v>
      </c>
      <c r="FK145" s="877">
        <v>135</v>
      </c>
      <c r="FL145" s="877">
        <v>136</v>
      </c>
      <c r="FM145" s="877">
        <v>137</v>
      </c>
      <c r="FN145" s="1309">
        <f t="shared" ref="FN145:FT145" si="70">SUM(FN140/FN143)</f>
        <v>24.918918918918919</v>
      </c>
      <c r="FO145" s="1310">
        <f t="shared" si="70"/>
        <v>15.142857142857142</v>
      </c>
      <c r="FP145" s="1310">
        <f t="shared" si="70"/>
        <v>18.892857142857142</v>
      </c>
      <c r="FQ145" s="1310">
        <f t="shared" si="70"/>
        <v>59</v>
      </c>
      <c r="FR145" s="1310" t="e">
        <f t="shared" si="70"/>
        <v>#DIV/0!</v>
      </c>
      <c r="FS145" s="1310">
        <f t="shared" si="70"/>
        <v>21.068965517241381</v>
      </c>
      <c r="FT145" s="1312">
        <f t="shared" si="70"/>
        <v>20.093023255813954</v>
      </c>
      <c r="FU145" s="1203"/>
      <c r="FV145" s="1203"/>
    </row>
    <row r="146" spans="3:187" ht="13.5" thickBot="1" x14ac:dyDescent="0.25">
      <c r="C146" s="1319" t="s">
        <v>1593</v>
      </c>
      <c r="D146" s="1318"/>
      <c r="E146" s="54"/>
      <c r="F146" s="877"/>
      <c r="G146" s="877"/>
      <c r="H146" s="877"/>
      <c r="I146" s="877"/>
      <c r="J146" s="877"/>
      <c r="K146" s="877"/>
      <c r="L146" s="877"/>
      <c r="M146" s="877"/>
      <c r="N146" s="877"/>
      <c r="O146" s="877"/>
      <c r="P146" s="877"/>
      <c r="Q146" s="877"/>
      <c r="R146" s="877"/>
      <c r="S146" s="877"/>
      <c r="T146" s="877"/>
      <c r="U146" s="877"/>
      <c r="V146" s="877"/>
      <c r="W146" s="877"/>
      <c r="X146" s="1350"/>
      <c r="Y146" s="877"/>
      <c r="Z146" s="877"/>
      <c r="AA146" s="877"/>
      <c r="AB146" s="877"/>
      <c r="AC146" s="877"/>
      <c r="AD146" s="877"/>
      <c r="AE146" s="877"/>
      <c r="AF146" s="877"/>
      <c r="AG146" s="877"/>
      <c r="AH146" s="877"/>
      <c r="AI146" s="877"/>
      <c r="AJ146" s="876"/>
      <c r="AK146" s="876"/>
      <c r="AL146" s="876"/>
      <c r="AM146" s="1350"/>
      <c r="AN146" s="1351"/>
      <c r="AO146" s="877"/>
      <c r="AP146" s="877"/>
      <c r="AQ146" s="877"/>
      <c r="AR146" s="877"/>
      <c r="AS146" s="877"/>
      <c r="AT146" s="877"/>
      <c r="AU146" s="877"/>
      <c r="AV146" s="877"/>
      <c r="AW146" s="877"/>
      <c r="AX146" s="877"/>
      <c r="AY146" s="877"/>
      <c r="AZ146" s="1350"/>
      <c r="BA146" s="1351"/>
      <c r="BB146" s="877"/>
      <c r="BC146" s="877"/>
      <c r="BD146" s="877"/>
      <c r="BE146" s="877"/>
      <c r="BF146" s="877"/>
      <c r="BG146" s="877"/>
      <c r="BH146" s="877"/>
      <c r="BI146" s="1350"/>
      <c r="BJ146" s="877"/>
      <c r="BK146" s="877"/>
      <c r="BL146" s="877"/>
      <c r="BM146" s="877"/>
      <c r="BN146" s="877"/>
      <c r="BO146" s="877"/>
      <c r="BP146" s="877"/>
      <c r="BQ146" s="877"/>
      <c r="BR146" s="877"/>
      <c r="BS146" s="877"/>
      <c r="BT146" s="877"/>
      <c r="BU146" s="877"/>
      <c r="BV146" s="877"/>
      <c r="BW146" s="877"/>
      <c r="BX146" s="877"/>
      <c r="BY146" s="877"/>
      <c r="BZ146" s="877"/>
      <c r="CA146" s="877"/>
      <c r="CB146" s="877"/>
      <c r="CC146" s="877"/>
      <c r="CD146" s="877"/>
      <c r="CE146" s="877"/>
      <c r="CF146" s="877"/>
      <c r="CG146" s="1351"/>
      <c r="CH146" s="877"/>
      <c r="CI146" s="877"/>
      <c r="CJ146" s="877"/>
      <c r="CK146" s="877"/>
      <c r="CL146" s="877"/>
      <c r="CM146" s="877"/>
      <c r="CN146" s="877"/>
      <c r="CO146" s="877"/>
      <c r="CP146" s="877"/>
      <c r="CQ146" s="877"/>
      <c r="CR146" s="877"/>
      <c r="CS146" s="1351"/>
      <c r="CT146" s="877"/>
      <c r="CU146" s="877"/>
      <c r="CV146" s="877"/>
      <c r="CW146" s="877"/>
      <c r="CX146" s="877"/>
      <c r="CY146" s="877"/>
      <c r="CZ146" s="877"/>
      <c r="DA146" s="877"/>
      <c r="DB146" s="877"/>
      <c r="DC146" s="877"/>
      <c r="DD146" s="877"/>
      <c r="DE146" s="877"/>
      <c r="DF146" s="1350"/>
      <c r="DG146" s="1351"/>
      <c r="DH146" s="877"/>
      <c r="DI146" s="877"/>
      <c r="DJ146" s="877"/>
      <c r="DK146" s="877"/>
      <c r="DL146" s="877"/>
      <c r="DM146" s="877"/>
      <c r="DN146" s="877"/>
      <c r="DO146" s="877"/>
      <c r="DP146" s="877"/>
      <c r="DQ146" s="877"/>
      <c r="DR146" s="877"/>
      <c r="DS146" s="877"/>
      <c r="DT146" s="877"/>
      <c r="DU146" s="877"/>
      <c r="DV146" s="877"/>
      <c r="DW146" s="877"/>
      <c r="DX146" s="877"/>
      <c r="DY146" s="877"/>
      <c r="DZ146" s="1350"/>
      <c r="EA146" s="1351"/>
      <c r="EB146" s="877"/>
      <c r="EC146" s="877"/>
      <c r="ED146" s="877"/>
      <c r="EE146" s="877"/>
      <c r="EF146" s="877"/>
      <c r="EG146" s="877"/>
      <c r="EH146" s="877"/>
      <c r="EI146" s="877"/>
      <c r="EJ146" s="877"/>
      <c r="EK146" s="877"/>
      <c r="EL146" s="877"/>
      <c r="EM146" s="877"/>
      <c r="EN146" s="1351"/>
      <c r="EO146" s="877"/>
      <c r="EP146" s="877"/>
      <c r="EQ146" s="877"/>
      <c r="ER146" s="877"/>
      <c r="ES146" s="877"/>
      <c r="ET146" s="877"/>
      <c r="EU146" s="877"/>
      <c r="EV146" s="877"/>
      <c r="EW146" s="379"/>
      <c r="EX146" s="877"/>
      <c r="EY146" s="379"/>
      <c r="EZ146" s="379"/>
      <c r="FA146" s="379"/>
      <c r="FB146" s="379"/>
      <c r="FC146" s="379"/>
      <c r="FD146" s="379"/>
      <c r="FE146" s="1383"/>
      <c r="FF146" s="1683"/>
      <c r="FG146" s="900"/>
      <c r="FH146" s="379"/>
      <c r="FI146" s="379"/>
      <c r="FJ146" s="379"/>
      <c r="FK146" s="379"/>
      <c r="FL146" s="379"/>
      <c r="FM146" s="379"/>
      <c r="FN146" s="1298"/>
      <c r="FO146" s="1299"/>
      <c r="FP146" s="1299"/>
      <c r="FQ146" s="1299"/>
      <c r="FR146" s="1300"/>
      <c r="FS146" s="1300"/>
      <c r="FT146" s="1301" t="e">
        <f>SUM(FT140/FT142)</f>
        <v>#DIV/0!</v>
      </c>
      <c r="FU146" s="1203"/>
      <c r="FV146" s="1203"/>
    </row>
    <row r="147" spans="3:187" ht="216" thickBot="1" x14ac:dyDescent="0.25">
      <c r="C147" s="1615"/>
      <c r="D147" s="1642" t="s">
        <v>2074</v>
      </c>
      <c r="E147" s="1457" t="s">
        <v>2039</v>
      </c>
      <c r="F147" s="1627" t="s">
        <v>2072</v>
      </c>
      <c r="G147" s="1028" t="s">
        <v>2042</v>
      </c>
      <c r="H147" s="1028" t="s">
        <v>2040</v>
      </c>
      <c r="I147" s="1028" t="s">
        <v>2041</v>
      </c>
      <c r="J147" s="1367" t="s">
        <v>1077</v>
      </c>
      <c r="K147" s="1028" t="s">
        <v>2043</v>
      </c>
      <c r="L147" s="1028" t="s">
        <v>2044</v>
      </c>
      <c r="M147" s="1028" t="s">
        <v>2045</v>
      </c>
      <c r="N147" s="1028" t="s">
        <v>2045</v>
      </c>
      <c r="O147" s="1028" t="s">
        <v>2045</v>
      </c>
      <c r="P147" s="1028" t="s">
        <v>2045</v>
      </c>
      <c r="Q147" s="1028" t="s">
        <v>2045</v>
      </c>
      <c r="R147" s="1028" t="s">
        <v>2045</v>
      </c>
      <c r="S147" s="1028" t="s">
        <v>2045</v>
      </c>
      <c r="T147" s="1028" t="s">
        <v>2045</v>
      </c>
      <c r="U147" s="1367" t="s">
        <v>2046</v>
      </c>
      <c r="V147" s="1367" t="s">
        <v>2047</v>
      </c>
      <c r="W147" s="1627" t="s">
        <v>2208</v>
      </c>
      <c r="X147" s="1557" t="s">
        <v>2048</v>
      </c>
      <c r="Y147" s="1612" t="s">
        <v>2049</v>
      </c>
      <c r="Z147" s="1612" t="s">
        <v>2050</v>
      </c>
      <c r="AA147" s="1348" t="s">
        <v>2051</v>
      </c>
      <c r="AB147" s="1337" t="s">
        <v>2077</v>
      </c>
      <c r="AC147" s="1612" t="s">
        <v>2052</v>
      </c>
      <c r="AD147" s="1508" t="s">
        <v>2053</v>
      </c>
      <c r="AE147" s="1612" t="s">
        <v>2054</v>
      </c>
      <c r="AF147" s="1612" t="s">
        <v>2209</v>
      </c>
      <c r="AG147" s="1337" t="s">
        <v>2210</v>
      </c>
      <c r="AH147" s="1612" t="s">
        <v>2055</v>
      </c>
      <c r="AI147" s="1653" t="s">
        <v>2049</v>
      </c>
      <c r="AJ147" s="1559" t="s">
        <v>2056</v>
      </c>
      <c r="AK147" s="1559" t="s">
        <v>2057</v>
      </c>
      <c r="AL147" s="1559" t="s">
        <v>2058</v>
      </c>
      <c r="AM147" s="1354" t="s">
        <v>1501</v>
      </c>
      <c r="AN147" s="1355" t="s">
        <v>2059</v>
      </c>
      <c r="AO147" s="1612" t="s">
        <v>2060</v>
      </c>
      <c r="AP147" s="1612" t="s">
        <v>2065</v>
      </c>
      <c r="AQ147" s="1612" t="s">
        <v>2061</v>
      </c>
      <c r="AR147" s="1612" t="s">
        <v>2062</v>
      </c>
      <c r="AS147" s="1612" t="s">
        <v>2211</v>
      </c>
      <c r="AT147" s="1612" t="s">
        <v>2063</v>
      </c>
      <c r="AU147" s="1612" t="s">
        <v>2064</v>
      </c>
      <c r="AV147" s="1337" t="s">
        <v>2212</v>
      </c>
      <c r="AW147" s="1588" t="s">
        <v>2215</v>
      </c>
      <c r="AX147" s="1337" t="s">
        <v>2213</v>
      </c>
      <c r="AY147" s="1612" t="s">
        <v>2066</v>
      </c>
      <c r="AZ147" s="1354" t="s">
        <v>2214</v>
      </c>
      <c r="BA147" s="1355" t="s">
        <v>2067</v>
      </c>
      <c r="BB147" s="1337" t="s">
        <v>2216</v>
      </c>
      <c r="BC147" s="1612" t="s">
        <v>2049</v>
      </c>
      <c r="BD147" s="1612" t="s">
        <v>2068</v>
      </c>
      <c r="BE147" s="1348" t="s">
        <v>2069</v>
      </c>
      <c r="BF147" s="1348" t="s">
        <v>2070</v>
      </c>
      <c r="BG147" s="1508" t="s">
        <v>2219</v>
      </c>
      <c r="BH147" s="1364" t="s">
        <v>2071</v>
      </c>
      <c r="BI147" s="1587" t="s">
        <v>2220</v>
      </c>
      <c r="BJ147" s="1364" t="s">
        <v>1030</v>
      </c>
      <c r="BK147" s="1540" t="s">
        <v>2221</v>
      </c>
      <c r="BL147" s="1540" t="s">
        <v>2242</v>
      </c>
      <c r="BM147" s="1540" t="s">
        <v>1269</v>
      </c>
      <c r="BN147" s="1540" t="s">
        <v>303</v>
      </c>
      <c r="BO147" s="1540" t="s">
        <v>2222</v>
      </c>
      <c r="BP147" s="1540" t="s">
        <v>2217</v>
      </c>
      <c r="BQ147" s="1540" t="s">
        <v>2217</v>
      </c>
      <c r="BR147" s="1540" t="s">
        <v>2217</v>
      </c>
      <c r="BS147" s="1540" t="s">
        <v>2217</v>
      </c>
      <c r="BT147" s="1540" t="s">
        <v>2217</v>
      </c>
      <c r="BU147" s="1540" t="s">
        <v>2055</v>
      </c>
      <c r="BV147" s="1588" t="s">
        <v>2244</v>
      </c>
      <c r="BW147" s="1612" t="s">
        <v>2068</v>
      </c>
      <c r="BX147" s="1364" t="s">
        <v>2223</v>
      </c>
      <c r="BY147" s="1372" t="s">
        <v>2246</v>
      </c>
      <c r="BZ147" s="1364" t="s">
        <v>2224</v>
      </c>
      <c r="CA147" s="1372" t="s">
        <v>2247</v>
      </c>
      <c r="CB147" s="1364" t="s">
        <v>2218</v>
      </c>
      <c r="CC147" s="1364" t="s">
        <v>2218</v>
      </c>
      <c r="CD147" s="1364" t="s">
        <v>2218</v>
      </c>
      <c r="CE147" s="1364" t="s">
        <v>2218</v>
      </c>
      <c r="CF147" s="1364" t="s">
        <v>2218</v>
      </c>
      <c r="CG147" s="1369" t="s">
        <v>2225</v>
      </c>
      <c r="CH147" s="1364" t="s">
        <v>2226</v>
      </c>
      <c r="CI147" s="1364" t="s">
        <v>2227</v>
      </c>
      <c r="CJ147" s="1364" t="s">
        <v>2228</v>
      </c>
      <c r="CK147" s="1372" t="s">
        <v>2248</v>
      </c>
      <c r="CL147" s="1364" t="s">
        <v>2041</v>
      </c>
      <c r="CM147" s="1364" t="s">
        <v>1382</v>
      </c>
      <c r="CN147" s="1364" t="s">
        <v>2229</v>
      </c>
      <c r="CO147" s="1364" t="s">
        <v>2230</v>
      </c>
      <c r="CP147" s="1364" t="s">
        <v>2231</v>
      </c>
      <c r="CQ147" s="1372" t="s">
        <v>2249</v>
      </c>
      <c r="CR147" s="1364" t="s">
        <v>2232</v>
      </c>
      <c r="CS147" s="1365" t="s">
        <v>2233</v>
      </c>
      <c r="CT147" s="1364" t="s">
        <v>2250</v>
      </c>
      <c r="CU147" s="1364" t="s">
        <v>2234</v>
      </c>
      <c r="CV147" s="1364" t="s">
        <v>2235</v>
      </c>
      <c r="CW147" s="1364" t="s">
        <v>2236</v>
      </c>
      <c r="CX147" s="1372" t="s">
        <v>2210</v>
      </c>
      <c r="CY147" s="1364" t="s">
        <v>2245</v>
      </c>
      <c r="CZ147" s="1508" t="s">
        <v>2237</v>
      </c>
      <c r="DA147" s="1364" t="s">
        <v>2232</v>
      </c>
      <c r="DB147" s="1364" t="s">
        <v>2238</v>
      </c>
      <c r="DC147" s="1364" t="s">
        <v>2279</v>
      </c>
      <c r="DD147" s="1364" t="s">
        <v>2239</v>
      </c>
      <c r="DE147" s="1540" t="s">
        <v>2240</v>
      </c>
      <c r="DF147" s="1370" t="s">
        <v>2241</v>
      </c>
      <c r="DG147" s="1365" t="s">
        <v>2251</v>
      </c>
      <c r="DH147" s="1364" t="s">
        <v>2071</v>
      </c>
      <c r="DI147" s="1364" t="s">
        <v>2252</v>
      </c>
      <c r="DJ147" s="1364" t="s">
        <v>2252</v>
      </c>
      <c r="DK147" s="1364" t="s">
        <v>2252</v>
      </c>
      <c r="DL147" s="1364" t="s">
        <v>2252</v>
      </c>
      <c r="DM147" s="1364" t="s">
        <v>2253</v>
      </c>
      <c r="DN147" s="1656" t="s">
        <v>2254</v>
      </c>
      <c r="DO147" s="1612" t="s">
        <v>2070</v>
      </c>
      <c r="DP147" s="1612" t="s">
        <v>2255</v>
      </c>
      <c r="DQ147" s="1337" t="s">
        <v>2280</v>
      </c>
      <c r="DR147" s="1661" t="s">
        <v>2281</v>
      </c>
      <c r="DS147" s="1540" t="s">
        <v>2256</v>
      </c>
      <c r="DT147" s="1612" t="s">
        <v>2257</v>
      </c>
      <c r="DU147" s="1337" t="s">
        <v>2282</v>
      </c>
      <c r="DV147" s="1656" t="s">
        <v>2258</v>
      </c>
      <c r="DW147" s="1656" t="s">
        <v>2258</v>
      </c>
      <c r="DX147" s="1656" t="s">
        <v>2258</v>
      </c>
      <c r="DY147" s="1656" t="s">
        <v>2225</v>
      </c>
      <c r="DZ147" s="1354" t="s">
        <v>2259</v>
      </c>
      <c r="EA147" s="1656" t="s">
        <v>2260</v>
      </c>
      <c r="EB147" s="1441" t="s">
        <v>2261</v>
      </c>
      <c r="EC147" s="1612" t="s">
        <v>2262</v>
      </c>
      <c r="ED147" s="1337" t="s">
        <v>2283</v>
      </c>
      <c r="EE147" s="1364" t="s">
        <v>2263</v>
      </c>
      <c r="EF147" s="1612" t="s">
        <v>2264</v>
      </c>
      <c r="EG147" s="1612" t="s">
        <v>2265</v>
      </c>
      <c r="EH147" s="1656" t="s">
        <v>2067</v>
      </c>
      <c r="EI147" s="1612" t="s">
        <v>2266</v>
      </c>
      <c r="EJ147" s="1656" t="s">
        <v>2267</v>
      </c>
      <c r="EK147" s="1612" t="s">
        <v>2268</v>
      </c>
      <c r="EL147" s="1612" t="s">
        <v>2269</v>
      </c>
      <c r="EM147" s="1612" t="s">
        <v>2270</v>
      </c>
      <c r="EN147" s="1662" t="s">
        <v>2284</v>
      </c>
      <c r="EO147" s="1372" t="s">
        <v>2285</v>
      </c>
      <c r="EP147" s="1540" t="s">
        <v>2271</v>
      </c>
      <c r="EQ147" s="1540" t="s">
        <v>2286</v>
      </c>
      <c r="ER147" s="1348" t="s">
        <v>2272</v>
      </c>
      <c r="ES147" s="1657" t="s">
        <v>2273</v>
      </c>
      <c r="ET147" s="1540" t="s">
        <v>1077</v>
      </c>
      <c r="EU147" s="918" t="s">
        <v>2274</v>
      </c>
      <c r="EV147" s="1661" t="s">
        <v>2287</v>
      </c>
      <c r="EW147" s="1657" t="s">
        <v>1872</v>
      </c>
      <c r="EX147" s="918" t="s">
        <v>2275</v>
      </c>
      <c r="EY147" s="918" t="s">
        <v>2276</v>
      </c>
      <c r="EZ147" s="1663" t="s">
        <v>2288</v>
      </c>
      <c r="FA147" s="1658" t="s">
        <v>2277</v>
      </c>
      <c r="FB147" s="1658" t="s">
        <v>2277</v>
      </c>
      <c r="FC147" s="1658" t="s">
        <v>2277</v>
      </c>
      <c r="FD147" s="1658" t="s">
        <v>2277</v>
      </c>
      <c r="FE147" s="1368" t="s">
        <v>2278</v>
      </c>
      <c r="FF147" s="1684" t="s">
        <v>2290</v>
      </c>
      <c r="FG147" s="1369" t="s">
        <v>2290</v>
      </c>
      <c r="FH147" s="1540" t="s">
        <v>2290</v>
      </c>
      <c r="FI147" s="1540" t="s">
        <v>2290</v>
      </c>
      <c r="FJ147" s="1540" t="s">
        <v>2290</v>
      </c>
      <c r="FK147" s="1540" t="s">
        <v>2290</v>
      </c>
      <c r="FL147" s="1540" t="s">
        <v>2290</v>
      </c>
      <c r="FM147" s="1368" t="s">
        <v>2290</v>
      </c>
      <c r="FN147" s="1302" t="s">
        <v>818</v>
      </c>
      <c r="FO147" s="1303" t="s">
        <v>1413</v>
      </c>
      <c r="FP147" s="1304" t="s">
        <v>1379</v>
      </c>
      <c r="FQ147" s="1305" t="s">
        <v>1729</v>
      </c>
      <c r="FR147" s="1306" t="s">
        <v>300</v>
      </c>
      <c r="FS147" s="1456" t="s">
        <v>1728</v>
      </c>
      <c r="FT147" s="1307" t="s">
        <v>127</v>
      </c>
      <c r="FU147" s="1204"/>
      <c r="FV147" s="1204"/>
    </row>
    <row r="148" spans="3:187" x14ac:dyDescent="0.2">
      <c r="C148" s="1376" t="s">
        <v>1883</v>
      </c>
      <c r="D148" s="1628"/>
      <c r="E148" s="1562">
        <v>15</v>
      </c>
      <c r="F148" s="1562">
        <v>15.5</v>
      </c>
      <c r="G148" s="1619">
        <v>6</v>
      </c>
      <c r="H148" s="1562">
        <v>19</v>
      </c>
      <c r="I148" s="1562">
        <v>12</v>
      </c>
      <c r="J148" s="1562">
        <v>6.1</v>
      </c>
      <c r="K148" s="1562">
        <v>19</v>
      </c>
      <c r="L148" s="1562">
        <v>15</v>
      </c>
      <c r="M148" s="1562"/>
      <c r="N148" s="1562"/>
      <c r="O148" s="1562"/>
      <c r="P148" s="1562"/>
      <c r="Q148" s="1562"/>
      <c r="R148" s="1562"/>
      <c r="S148" s="1562"/>
      <c r="T148" s="1562"/>
      <c r="U148" s="1562">
        <v>7.2</v>
      </c>
      <c r="V148" s="1562">
        <v>9</v>
      </c>
      <c r="W148" s="1562">
        <v>16.5</v>
      </c>
      <c r="X148" s="1562">
        <v>6.6</v>
      </c>
      <c r="Y148" s="1562">
        <v>20</v>
      </c>
      <c r="Z148" s="1562">
        <v>14</v>
      </c>
      <c r="AA148" s="1562">
        <v>7.5</v>
      </c>
      <c r="AB148" s="1562">
        <v>23</v>
      </c>
      <c r="AC148" s="1562">
        <v>16</v>
      </c>
      <c r="AD148" s="1562"/>
      <c r="AE148" s="1562">
        <v>6.2</v>
      </c>
      <c r="AF148" s="1562">
        <v>20</v>
      </c>
      <c r="AG148" s="1562">
        <v>15</v>
      </c>
      <c r="AH148" s="1562">
        <v>6.2</v>
      </c>
      <c r="AI148" s="1562">
        <v>19</v>
      </c>
      <c r="AJ148" s="1562">
        <v>16</v>
      </c>
      <c r="AK148" s="1562">
        <v>6.6</v>
      </c>
      <c r="AL148" s="1562">
        <v>18</v>
      </c>
      <c r="AM148" s="1562"/>
      <c r="AN148" s="1562">
        <v>8</v>
      </c>
      <c r="AO148" s="1562">
        <v>20</v>
      </c>
      <c r="AP148" s="1562">
        <v>14</v>
      </c>
      <c r="AQ148" s="1562">
        <v>7.5</v>
      </c>
      <c r="AR148" s="1562">
        <v>19</v>
      </c>
      <c r="AS148" s="1562">
        <v>13</v>
      </c>
      <c r="AT148" s="1562">
        <v>6.4</v>
      </c>
      <c r="AU148" s="1562">
        <v>20</v>
      </c>
      <c r="AV148" s="1562">
        <v>18</v>
      </c>
      <c r="AW148" s="1562"/>
      <c r="AX148" s="1562">
        <v>7.5</v>
      </c>
      <c r="AY148" s="1562">
        <v>19</v>
      </c>
      <c r="AZ148" s="1562">
        <v>16</v>
      </c>
      <c r="BA148" s="1562">
        <v>8.1999999999999993</v>
      </c>
      <c r="BB148" s="1562">
        <v>18.5</v>
      </c>
      <c r="BC148" s="1562">
        <v>15</v>
      </c>
      <c r="BD148" s="1562">
        <v>6.4</v>
      </c>
      <c r="BE148" s="1619">
        <v>17</v>
      </c>
      <c r="BF148" s="1619"/>
      <c r="BG148" s="1562"/>
      <c r="BH148" s="1562">
        <v>19</v>
      </c>
      <c r="BI148" s="1562">
        <v>8</v>
      </c>
      <c r="BJ148" s="635">
        <v>6.6</v>
      </c>
      <c r="BK148" s="1560">
        <v>16</v>
      </c>
      <c r="BL148" s="1560">
        <v>16</v>
      </c>
      <c r="BM148" s="1560">
        <v>8</v>
      </c>
      <c r="BN148" s="1560">
        <v>18</v>
      </c>
      <c r="BO148" s="1560">
        <v>8</v>
      </c>
      <c r="BP148" s="1560"/>
      <c r="BQ148" s="1560"/>
      <c r="BR148" s="1560"/>
      <c r="BS148" s="1560"/>
      <c r="BT148" s="1560"/>
      <c r="BU148" s="1560">
        <v>7</v>
      </c>
      <c r="BV148" s="1561"/>
      <c r="BW148" s="635">
        <v>20</v>
      </c>
      <c r="BX148" s="635">
        <v>15</v>
      </c>
      <c r="BY148" s="635">
        <v>8</v>
      </c>
      <c r="BZ148" s="635">
        <v>18.5</v>
      </c>
      <c r="CA148" s="635">
        <v>14.5</v>
      </c>
      <c r="CB148" s="635"/>
      <c r="CC148" s="635"/>
      <c r="CD148" s="635"/>
      <c r="CE148" s="635"/>
      <c r="CF148" s="635"/>
      <c r="CG148" s="635">
        <v>6.7</v>
      </c>
      <c r="CH148" s="635">
        <v>9</v>
      </c>
      <c r="CI148" s="635">
        <v>15</v>
      </c>
      <c r="CJ148" s="635">
        <v>6.9</v>
      </c>
      <c r="CK148" s="635">
        <v>20</v>
      </c>
      <c r="CL148" s="635">
        <v>12</v>
      </c>
      <c r="CM148" s="635">
        <v>6.6</v>
      </c>
      <c r="CN148" s="635">
        <v>20</v>
      </c>
      <c r="CO148" s="635">
        <v>16</v>
      </c>
      <c r="CP148" s="635">
        <v>6.8</v>
      </c>
      <c r="CQ148" s="635">
        <v>10</v>
      </c>
      <c r="CR148" s="635">
        <v>15</v>
      </c>
      <c r="CS148" s="635">
        <v>7</v>
      </c>
      <c r="CT148" s="635">
        <v>10</v>
      </c>
      <c r="CU148" s="635">
        <v>15</v>
      </c>
      <c r="CV148" s="635">
        <v>8.5</v>
      </c>
      <c r="CW148" s="635">
        <v>21</v>
      </c>
      <c r="CX148" s="635">
        <v>14</v>
      </c>
      <c r="CY148" s="635">
        <v>6.4</v>
      </c>
      <c r="CZ148" s="635"/>
      <c r="DA148" s="635">
        <v>20</v>
      </c>
      <c r="DB148" s="635">
        <v>7</v>
      </c>
      <c r="DC148" s="635">
        <v>7</v>
      </c>
      <c r="DD148" s="635">
        <v>14</v>
      </c>
      <c r="DE148" s="1560">
        <v>10</v>
      </c>
      <c r="DF148" s="635">
        <v>5.8</v>
      </c>
      <c r="DG148" s="635">
        <v>18</v>
      </c>
      <c r="DH148" s="635">
        <v>15</v>
      </c>
      <c r="DI148" s="635"/>
      <c r="DJ148" s="635"/>
      <c r="DK148" s="635"/>
      <c r="DL148" s="635"/>
      <c r="DM148" s="635">
        <v>7.5</v>
      </c>
      <c r="DN148" s="635">
        <v>20</v>
      </c>
      <c r="DO148" s="635">
        <v>7</v>
      </c>
      <c r="DP148" s="635">
        <v>7.4</v>
      </c>
      <c r="DQ148" s="635">
        <v>18</v>
      </c>
      <c r="DR148" s="635">
        <v>16</v>
      </c>
      <c r="DS148" s="635">
        <v>6.6</v>
      </c>
      <c r="DT148" s="635">
        <v>14</v>
      </c>
      <c r="DU148" s="635">
        <v>16</v>
      </c>
      <c r="DV148" s="635"/>
      <c r="DW148" s="635"/>
      <c r="DX148" s="635"/>
      <c r="DY148" s="635">
        <v>6.2</v>
      </c>
      <c r="DZ148" s="635">
        <v>12</v>
      </c>
      <c r="EA148" s="635">
        <v>15</v>
      </c>
      <c r="EB148" s="1560">
        <v>8</v>
      </c>
      <c r="EC148" s="635">
        <v>18.5</v>
      </c>
      <c r="ED148" s="635">
        <v>16</v>
      </c>
      <c r="EE148" s="635">
        <v>7.5</v>
      </c>
      <c r="EF148" s="635">
        <v>21</v>
      </c>
      <c r="EG148" s="635">
        <v>14</v>
      </c>
      <c r="EH148" s="635">
        <v>8.1</v>
      </c>
      <c r="EI148" s="635">
        <v>19</v>
      </c>
      <c r="EJ148" s="635"/>
      <c r="EK148" s="635">
        <v>7.7</v>
      </c>
      <c r="EL148" s="635">
        <v>11</v>
      </c>
      <c r="EM148" s="635">
        <v>15.5</v>
      </c>
      <c r="EN148" s="635"/>
      <c r="EO148" s="635">
        <v>19.7</v>
      </c>
      <c r="EP148" s="1560"/>
      <c r="EQ148" s="1560">
        <v>6.6</v>
      </c>
      <c r="ER148" s="1560">
        <v>10</v>
      </c>
      <c r="ES148" s="1560"/>
      <c r="ET148" s="1560">
        <v>8</v>
      </c>
      <c r="EU148" s="1560">
        <v>17</v>
      </c>
      <c r="EV148" s="1560">
        <v>14</v>
      </c>
      <c r="EW148" s="1560"/>
      <c r="EX148" s="1560">
        <v>10</v>
      </c>
      <c r="EY148" s="1560">
        <v>11</v>
      </c>
      <c r="EZ148" s="1560">
        <v>13</v>
      </c>
      <c r="FA148" s="1560"/>
      <c r="FB148" s="1560"/>
      <c r="FC148" s="1560"/>
      <c r="FD148" s="1560"/>
      <c r="FE148" s="1560">
        <v>7.1</v>
      </c>
      <c r="FF148" s="1560"/>
      <c r="FG148" s="1560"/>
      <c r="FH148" s="1560"/>
      <c r="FI148" s="1560"/>
      <c r="FJ148" s="1560"/>
      <c r="FK148" s="1560"/>
      <c r="FL148" s="1560"/>
      <c r="FM148" s="1560"/>
      <c r="FN148" s="635"/>
      <c r="FO148" s="635"/>
      <c r="FP148" s="635"/>
      <c r="FQ148" s="635"/>
      <c r="FR148" s="635"/>
      <c r="FS148" s="635"/>
      <c r="FT148" s="635">
        <f>SUM(E148:FM148)</f>
        <v>1481.6</v>
      </c>
      <c r="FU148" s="635"/>
      <c r="FV148" s="635"/>
      <c r="FW148" s="635"/>
      <c r="FX148" s="635"/>
      <c r="FY148" s="635"/>
      <c r="FZ148" s="635"/>
      <c r="GA148" s="635"/>
      <c r="GB148" s="635"/>
      <c r="GC148" s="635"/>
      <c r="GD148" s="635"/>
      <c r="GE148" s="635"/>
    </row>
    <row r="149" spans="3:187" ht="13.5" thickBot="1" x14ac:dyDescent="0.25">
      <c r="C149" s="1552" t="s">
        <v>1884</v>
      </c>
      <c r="D149" s="1628"/>
      <c r="E149" s="1562">
        <f>E140*E148</f>
        <v>60</v>
      </c>
      <c r="F149" s="1562">
        <f t="shared" ref="F149:CA149" si="71">F140*F148</f>
        <v>0</v>
      </c>
      <c r="G149" s="1562">
        <f t="shared" si="71"/>
        <v>330</v>
      </c>
      <c r="H149" s="1562">
        <f t="shared" si="71"/>
        <v>247</v>
      </c>
      <c r="I149" s="1562">
        <f t="shared" si="71"/>
        <v>96</v>
      </c>
      <c r="J149" s="1562">
        <f t="shared" si="71"/>
        <v>134.19999999999999</v>
      </c>
      <c r="K149" s="1562">
        <f t="shared" si="71"/>
        <v>228</v>
      </c>
      <c r="L149" s="1562">
        <f t="shared" si="71"/>
        <v>300</v>
      </c>
      <c r="M149" s="1562"/>
      <c r="N149" s="1562"/>
      <c r="O149" s="1562"/>
      <c r="P149" s="1562"/>
      <c r="Q149" s="1562"/>
      <c r="R149" s="1562"/>
      <c r="S149" s="1562"/>
      <c r="T149" s="1562"/>
      <c r="U149" s="1562">
        <f t="shared" si="71"/>
        <v>144</v>
      </c>
      <c r="V149" s="1562"/>
      <c r="W149" s="1562">
        <f t="shared" si="71"/>
        <v>0</v>
      </c>
      <c r="X149" s="1562">
        <f t="shared" si="71"/>
        <v>165</v>
      </c>
      <c r="Y149" s="1562">
        <f t="shared" si="71"/>
        <v>220</v>
      </c>
      <c r="Z149" s="1562">
        <f t="shared" si="71"/>
        <v>280</v>
      </c>
      <c r="AA149" s="1562">
        <f t="shared" si="71"/>
        <v>120</v>
      </c>
      <c r="AB149" s="1562">
        <f t="shared" si="71"/>
        <v>0</v>
      </c>
      <c r="AC149" s="1562">
        <f t="shared" si="71"/>
        <v>400</v>
      </c>
      <c r="AD149" s="1562"/>
      <c r="AE149" s="1562">
        <f t="shared" si="71"/>
        <v>161.20000000000002</v>
      </c>
      <c r="AF149" s="1562">
        <f t="shared" si="71"/>
        <v>300</v>
      </c>
      <c r="AG149" s="1562">
        <f t="shared" si="71"/>
        <v>0</v>
      </c>
      <c r="AH149" s="1562">
        <f t="shared" si="71"/>
        <v>210.8</v>
      </c>
      <c r="AI149" s="1562">
        <f t="shared" si="71"/>
        <v>247</v>
      </c>
      <c r="AJ149" s="1562">
        <f t="shared" si="71"/>
        <v>256</v>
      </c>
      <c r="AK149" s="1562">
        <f t="shared" si="71"/>
        <v>224.39999999999998</v>
      </c>
      <c r="AL149" s="1562"/>
      <c r="AM149" s="1562">
        <f t="shared" si="71"/>
        <v>0</v>
      </c>
      <c r="AN149" s="1562">
        <f t="shared" si="71"/>
        <v>192</v>
      </c>
      <c r="AO149" s="1562">
        <f t="shared" si="71"/>
        <v>440</v>
      </c>
      <c r="AP149" s="1562">
        <f t="shared" si="71"/>
        <v>322</v>
      </c>
      <c r="AQ149" s="1562">
        <f t="shared" si="71"/>
        <v>157.5</v>
      </c>
      <c r="AR149" s="1562">
        <f t="shared" si="71"/>
        <v>323</v>
      </c>
      <c r="AS149" s="1562">
        <f t="shared" si="71"/>
        <v>260</v>
      </c>
      <c r="AT149" s="1562">
        <f t="shared" si="71"/>
        <v>140.80000000000001</v>
      </c>
      <c r="AU149" s="1562">
        <f t="shared" si="71"/>
        <v>420</v>
      </c>
      <c r="AV149" s="1562">
        <f t="shared" si="71"/>
        <v>0</v>
      </c>
      <c r="AW149" s="1562"/>
      <c r="AX149" s="1562">
        <f t="shared" si="71"/>
        <v>0</v>
      </c>
      <c r="AY149" s="1562">
        <f t="shared" si="71"/>
        <v>456</v>
      </c>
      <c r="AZ149" s="1562">
        <f t="shared" si="71"/>
        <v>336</v>
      </c>
      <c r="BA149" s="1562">
        <f t="shared" si="71"/>
        <v>172.2</v>
      </c>
      <c r="BB149" s="1562">
        <f t="shared" si="71"/>
        <v>0</v>
      </c>
      <c r="BC149" s="1562">
        <f t="shared" si="71"/>
        <v>180</v>
      </c>
      <c r="BD149" s="1562">
        <f t="shared" si="71"/>
        <v>83.2</v>
      </c>
      <c r="BE149" s="1562">
        <f t="shared" si="71"/>
        <v>255</v>
      </c>
      <c r="BF149" s="1562"/>
      <c r="BG149" s="1562"/>
      <c r="BH149" s="1562">
        <f t="shared" si="71"/>
        <v>418</v>
      </c>
      <c r="BI149" s="1562">
        <f t="shared" si="71"/>
        <v>0</v>
      </c>
      <c r="BJ149" s="635">
        <f t="shared" si="71"/>
        <v>92.399999999999991</v>
      </c>
      <c r="BK149" s="635">
        <f t="shared" si="71"/>
        <v>448</v>
      </c>
      <c r="BL149" s="635">
        <f>BL140*BL148</f>
        <v>144</v>
      </c>
      <c r="BM149" s="635">
        <f>BM140*BM148</f>
        <v>248</v>
      </c>
      <c r="BN149" s="635">
        <f>BN140*BN148</f>
        <v>324</v>
      </c>
      <c r="BO149" s="635">
        <f>BO140*BO148</f>
        <v>96</v>
      </c>
      <c r="BP149" s="635"/>
      <c r="BQ149" s="635"/>
      <c r="BR149" s="635"/>
      <c r="BS149" s="635"/>
      <c r="BT149" s="635"/>
      <c r="BU149" s="635">
        <f t="shared" si="71"/>
        <v>238</v>
      </c>
      <c r="BV149" s="635"/>
      <c r="BW149" s="635">
        <f t="shared" si="71"/>
        <v>580</v>
      </c>
      <c r="BX149" s="635">
        <f t="shared" si="71"/>
        <v>255</v>
      </c>
      <c r="BY149" s="635">
        <f t="shared" si="71"/>
        <v>0</v>
      </c>
      <c r="BZ149" s="635">
        <f t="shared" si="71"/>
        <v>314.5</v>
      </c>
      <c r="CA149" s="635">
        <f t="shared" si="71"/>
        <v>0</v>
      </c>
      <c r="CB149" s="635"/>
      <c r="CC149" s="635"/>
      <c r="CD149" s="635"/>
      <c r="CE149" s="635"/>
      <c r="CF149" s="635"/>
      <c r="CG149" s="635">
        <f t="shared" ref="CG149:EN149" si="72">CG140*CG148</f>
        <v>241.20000000000002</v>
      </c>
      <c r="CH149" s="635">
        <f t="shared" si="72"/>
        <v>108</v>
      </c>
      <c r="CI149" s="635">
        <f t="shared" si="72"/>
        <v>240</v>
      </c>
      <c r="CJ149" s="635">
        <f t="shared" si="72"/>
        <v>158.70000000000002</v>
      </c>
      <c r="CK149" s="635">
        <f t="shared" si="72"/>
        <v>0</v>
      </c>
      <c r="CL149" s="635">
        <f t="shared" si="72"/>
        <v>168</v>
      </c>
      <c r="CM149" s="635">
        <f t="shared" si="72"/>
        <v>244.2</v>
      </c>
      <c r="CN149" s="635">
        <f t="shared" si="72"/>
        <v>460</v>
      </c>
      <c r="CO149" s="635">
        <f t="shared" si="72"/>
        <v>448</v>
      </c>
      <c r="CP149" s="635">
        <f t="shared" si="72"/>
        <v>163.19999999999999</v>
      </c>
      <c r="CQ149" s="635">
        <f t="shared" si="72"/>
        <v>0</v>
      </c>
      <c r="CR149" s="635">
        <f t="shared" si="72"/>
        <v>345</v>
      </c>
      <c r="CS149" s="635">
        <f t="shared" si="72"/>
        <v>210</v>
      </c>
      <c r="CT149" s="635">
        <f t="shared" si="72"/>
        <v>80</v>
      </c>
      <c r="CU149" s="635">
        <f t="shared" si="72"/>
        <v>330</v>
      </c>
      <c r="CV149" s="635">
        <f t="shared" si="72"/>
        <v>161.5</v>
      </c>
      <c r="CW149" s="635">
        <f t="shared" si="72"/>
        <v>252</v>
      </c>
      <c r="CX149" s="635">
        <f t="shared" si="72"/>
        <v>0</v>
      </c>
      <c r="CY149" s="635">
        <f t="shared" si="72"/>
        <v>153.60000000000002</v>
      </c>
      <c r="CZ149" s="635">
        <f t="shared" si="72"/>
        <v>0</v>
      </c>
      <c r="DA149" s="635">
        <f t="shared" si="72"/>
        <v>420</v>
      </c>
      <c r="DB149" s="635">
        <f t="shared" si="72"/>
        <v>196</v>
      </c>
      <c r="DC149" s="635">
        <f t="shared" si="72"/>
        <v>133</v>
      </c>
      <c r="DD149" s="635">
        <f t="shared" si="72"/>
        <v>112</v>
      </c>
      <c r="DE149" s="635">
        <f t="shared" si="72"/>
        <v>180</v>
      </c>
      <c r="DF149" s="635">
        <f t="shared" si="72"/>
        <v>197.2</v>
      </c>
      <c r="DG149" s="635">
        <f t="shared" si="72"/>
        <v>252</v>
      </c>
      <c r="DH149" s="635">
        <f t="shared" si="72"/>
        <v>465</v>
      </c>
      <c r="DI149" s="635"/>
      <c r="DJ149" s="635"/>
      <c r="DK149" s="635"/>
      <c r="DL149" s="635"/>
      <c r="DM149" s="635">
        <f t="shared" si="72"/>
        <v>195</v>
      </c>
      <c r="DN149" s="635">
        <f t="shared" si="72"/>
        <v>300</v>
      </c>
      <c r="DO149" s="635">
        <f t="shared" si="72"/>
        <v>196</v>
      </c>
      <c r="DP149" s="635">
        <f t="shared" si="72"/>
        <v>170.20000000000002</v>
      </c>
      <c r="DQ149" s="635">
        <f t="shared" si="72"/>
        <v>0</v>
      </c>
      <c r="DR149" s="635">
        <f t="shared" si="72"/>
        <v>0</v>
      </c>
      <c r="DS149" s="635">
        <f t="shared" si="72"/>
        <v>72.599999999999994</v>
      </c>
      <c r="DT149" s="635">
        <f t="shared" si="72"/>
        <v>154</v>
      </c>
      <c r="DU149" s="635">
        <f t="shared" si="72"/>
        <v>0</v>
      </c>
      <c r="DV149" s="635"/>
      <c r="DW149" s="635"/>
      <c r="DX149" s="635"/>
      <c r="DY149" s="635">
        <f t="shared" si="72"/>
        <v>204.6</v>
      </c>
      <c r="DZ149" s="635">
        <f t="shared" si="72"/>
        <v>192</v>
      </c>
      <c r="EA149" s="635">
        <f t="shared" si="72"/>
        <v>150</v>
      </c>
      <c r="EB149" s="635">
        <f t="shared" si="72"/>
        <v>224</v>
      </c>
      <c r="EC149" s="635">
        <f t="shared" si="72"/>
        <v>277.5</v>
      </c>
      <c r="ED149" s="635">
        <f t="shared" si="72"/>
        <v>0</v>
      </c>
      <c r="EE149" s="635">
        <f t="shared" si="72"/>
        <v>120</v>
      </c>
      <c r="EF149" s="635">
        <f t="shared" si="72"/>
        <v>252</v>
      </c>
      <c r="EG149" s="635">
        <f t="shared" si="72"/>
        <v>252</v>
      </c>
      <c r="EH149" s="635">
        <f t="shared" si="72"/>
        <v>243</v>
      </c>
      <c r="EI149" s="635">
        <f t="shared" si="72"/>
        <v>247</v>
      </c>
      <c r="EJ149" s="635">
        <f t="shared" si="72"/>
        <v>0</v>
      </c>
      <c r="EK149" s="635">
        <f t="shared" si="72"/>
        <v>169.4</v>
      </c>
      <c r="EL149" s="635">
        <f t="shared" si="72"/>
        <v>88</v>
      </c>
      <c r="EM149" s="635">
        <f t="shared" si="72"/>
        <v>124</v>
      </c>
      <c r="EN149" s="635">
        <f t="shared" si="72"/>
        <v>0</v>
      </c>
      <c r="EO149" s="635">
        <f t="shared" ref="EO149:EZ149" si="73">EO140*EO148</f>
        <v>0</v>
      </c>
      <c r="EP149" s="635">
        <f t="shared" si="73"/>
        <v>0</v>
      </c>
      <c r="EQ149" s="635">
        <f>EQ140*EQ148</f>
        <v>125.39999999999999</v>
      </c>
      <c r="ER149" s="635">
        <f t="shared" si="73"/>
        <v>120</v>
      </c>
      <c r="ES149" s="635">
        <f t="shared" si="73"/>
        <v>0</v>
      </c>
      <c r="ET149" s="635">
        <f t="shared" si="73"/>
        <v>176</v>
      </c>
      <c r="EU149" s="635">
        <f t="shared" si="73"/>
        <v>357</v>
      </c>
      <c r="EV149" s="635">
        <f t="shared" si="73"/>
        <v>0</v>
      </c>
      <c r="EW149" s="635">
        <f t="shared" si="73"/>
        <v>0</v>
      </c>
      <c r="EX149" s="635">
        <f t="shared" si="73"/>
        <v>150</v>
      </c>
      <c r="EY149" s="635">
        <f t="shared" si="73"/>
        <v>110</v>
      </c>
      <c r="EZ149" s="635">
        <f t="shared" si="73"/>
        <v>0</v>
      </c>
      <c r="FA149" s="635"/>
      <c r="FB149" s="635"/>
      <c r="FC149" s="635"/>
      <c r="FD149" s="635"/>
      <c r="FE149" s="635">
        <f t="shared" ref="FE149" si="74">FE140*FE148</f>
        <v>134.9</v>
      </c>
      <c r="FF149" s="635"/>
      <c r="FG149" s="635"/>
      <c r="FH149" s="635"/>
      <c r="FI149" s="635"/>
      <c r="FJ149" s="635"/>
      <c r="FK149" s="635"/>
      <c r="FL149" s="635"/>
      <c r="FM149" s="635"/>
      <c r="FN149" s="635"/>
      <c r="FO149" s="635"/>
      <c r="FP149" s="635"/>
      <c r="FQ149" s="635"/>
      <c r="FR149" s="635"/>
      <c r="FS149" s="635"/>
      <c r="FT149" s="635">
        <f>SUM(E149:FM149)</f>
        <v>21542.400000000005</v>
      </c>
      <c r="FU149" s="635"/>
      <c r="FV149" s="635"/>
      <c r="FW149" s="635"/>
      <c r="FX149" s="635"/>
      <c r="FY149" s="635"/>
      <c r="FZ149" s="635"/>
      <c r="GA149" s="635"/>
      <c r="GB149" s="635"/>
      <c r="GC149" s="635"/>
      <c r="GD149" s="635"/>
      <c r="GE149" s="635"/>
    </row>
    <row r="150" spans="3:187" x14ac:dyDescent="0.2">
      <c r="C150" s="1376" t="s">
        <v>1885</v>
      </c>
      <c r="D150" s="1628"/>
      <c r="E150" s="1562">
        <v>800</v>
      </c>
      <c r="F150" s="1562">
        <v>460</v>
      </c>
      <c r="G150" s="1563">
        <v>160</v>
      </c>
      <c r="H150" s="1562">
        <v>670</v>
      </c>
      <c r="I150" s="1562">
        <v>580</v>
      </c>
      <c r="J150" s="1562">
        <v>96</v>
      </c>
      <c r="K150" s="1562">
        <v>600</v>
      </c>
      <c r="L150" s="1562">
        <v>500</v>
      </c>
      <c r="M150" s="1562"/>
      <c r="N150" s="1562"/>
      <c r="O150" s="1562"/>
      <c r="P150" s="1562"/>
      <c r="Q150" s="1562"/>
      <c r="R150" s="1562"/>
      <c r="S150" s="1562"/>
      <c r="T150" s="1562"/>
      <c r="U150" s="1562">
        <v>178</v>
      </c>
      <c r="V150" s="1562">
        <v>850</v>
      </c>
      <c r="W150" s="1562">
        <v>450</v>
      </c>
      <c r="X150" s="1562">
        <v>140</v>
      </c>
      <c r="Y150" s="1562">
        <v>635</v>
      </c>
      <c r="Z150" s="1562">
        <v>100</v>
      </c>
      <c r="AA150" s="1562">
        <v>50</v>
      </c>
      <c r="AB150" s="1562">
        <v>600</v>
      </c>
      <c r="AC150" s="1562">
        <v>540</v>
      </c>
      <c r="AD150" s="1562"/>
      <c r="AE150" s="1562">
        <v>160</v>
      </c>
      <c r="AF150" s="1562">
        <v>700</v>
      </c>
      <c r="AG150" s="1562">
        <v>450</v>
      </c>
      <c r="AH150" s="1562">
        <v>80</v>
      </c>
      <c r="AI150" s="1562">
        <v>650</v>
      </c>
      <c r="AJ150" s="1562">
        <v>430</v>
      </c>
      <c r="AK150" s="1562">
        <v>140</v>
      </c>
      <c r="AL150" s="1562">
        <v>620</v>
      </c>
      <c r="AM150" s="1562"/>
      <c r="AN150" s="1562">
        <v>158</v>
      </c>
      <c r="AO150" s="1562">
        <v>730</v>
      </c>
      <c r="AP150" s="1562">
        <v>370</v>
      </c>
      <c r="AQ150" s="1562">
        <v>160</v>
      </c>
      <c r="AR150" s="1562">
        <v>750</v>
      </c>
      <c r="AS150" s="1562">
        <v>370</v>
      </c>
      <c r="AT150" s="1562">
        <v>140</v>
      </c>
      <c r="AU150" s="1562">
        <v>455</v>
      </c>
      <c r="AV150" s="1562">
        <v>350</v>
      </c>
      <c r="AW150" s="1562"/>
      <c r="AX150" s="1562">
        <v>112</v>
      </c>
      <c r="AY150" s="1562">
        <v>680</v>
      </c>
      <c r="AZ150" s="1562">
        <v>450</v>
      </c>
      <c r="BA150" s="1562">
        <v>132</v>
      </c>
      <c r="BB150" s="1562">
        <v>700</v>
      </c>
      <c r="BC150" s="1562">
        <v>450</v>
      </c>
      <c r="BD150" s="1562">
        <v>60</v>
      </c>
      <c r="BE150" s="1562">
        <v>610</v>
      </c>
      <c r="BF150" s="1562"/>
      <c r="BG150" s="1562"/>
      <c r="BH150" s="1562">
        <v>750</v>
      </c>
      <c r="BI150" s="1562">
        <v>400</v>
      </c>
      <c r="BJ150" s="1562">
        <v>105</v>
      </c>
      <c r="BK150" s="1562">
        <v>620</v>
      </c>
      <c r="BL150" s="1562">
        <v>430</v>
      </c>
      <c r="BM150" s="1562">
        <v>110</v>
      </c>
      <c r="BN150" s="1562">
        <v>645</v>
      </c>
      <c r="BO150" s="1562">
        <v>450</v>
      </c>
      <c r="BP150" s="1562"/>
      <c r="BQ150" s="1562"/>
      <c r="BR150" s="1562"/>
      <c r="BS150" s="1562"/>
      <c r="BT150" s="1562"/>
      <c r="BU150" s="1562">
        <v>100</v>
      </c>
      <c r="BV150" s="1562"/>
      <c r="BW150" s="1562">
        <v>560</v>
      </c>
      <c r="BX150" s="1562">
        <v>10</v>
      </c>
      <c r="BY150" s="1562">
        <v>100</v>
      </c>
      <c r="BZ150" s="1562">
        <v>600</v>
      </c>
      <c r="CA150" s="1562">
        <v>530</v>
      </c>
      <c r="CB150" s="1562"/>
      <c r="CC150" s="1562"/>
      <c r="CD150" s="1562"/>
      <c r="CE150" s="1562"/>
      <c r="CF150" s="1562"/>
      <c r="CG150" s="1562">
        <v>160</v>
      </c>
      <c r="CH150" s="1562">
        <v>600</v>
      </c>
      <c r="CI150" s="1562">
        <v>500</v>
      </c>
      <c r="CJ150" s="1562">
        <v>118</v>
      </c>
      <c r="CK150" s="1562">
        <v>700</v>
      </c>
      <c r="CL150" s="1562">
        <v>460</v>
      </c>
      <c r="CM150" s="1562">
        <v>125</v>
      </c>
      <c r="CN150" s="1562">
        <v>620</v>
      </c>
      <c r="CO150" s="1562">
        <v>250</v>
      </c>
      <c r="CP150" s="1562">
        <v>100</v>
      </c>
      <c r="CQ150" s="1562">
        <v>700</v>
      </c>
      <c r="CR150" s="1562">
        <v>500</v>
      </c>
      <c r="CS150" s="1562">
        <v>50</v>
      </c>
      <c r="CT150" s="1562">
        <v>700</v>
      </c>
      <c r="CU150" s="1562">
        <v>550</v>
      </c>
      <c r="CV150" s="1562">
        <v>50</v>
      </c>
      <c r="CW150" s="1562">
        <v>740</v>
      </c>
      <c r="CX150" s="1562">
        <v>400</v>
      </c>
      <c r="CY150" s="1562">
        <v>220</v>
      </c>
      <c r="CZ150" s="1562"/>
      <c r="DA150" s="1562">
        <v>700</v>
      </c>
      <c r="DB150" s="1562">
        <v>210</v>
      </c>
      <c r="DC150" s="1562">
        <v>100</v>
      </c>
      <c r="DD150" s="1562">
        <v>900</v>
      </c>
      <c r="DE150" s="1562">
        <v>670</v>
      </c>
      <c r="DF150" s="1562">
        <v>185</v>
      </c>
      <c r="DG150" s="1562">
        <v>740</v>
      </c>
      <c r="DH150" s="1562">
        <v>493</v>
      </c>
      <c r="DI150" s="1562"/>
      <c r="DJ150" s="1562"/>
      <c r="DK150" s="1562"/>
      <c r="DL150" s="1562"/>
      <c r="DM150" s="1562">
        <v>177</v>
      </c>
      <c r="DN150" s="1562">
        <v>540</v>
      </c>
      <c r="DO150" s="1562">
        <v>100</v>
      </c>
      <c r="DP150" s="1562">
        <v>90</v>
      </c>
      <c r="DQ150" s="1562">
        <v>780</v>
      </c>
      <c r="DR150" s="1562">
        <v>500</v>
      </c>
      <c r="DS150" s="1562">
        <v>128</v>
      </c>
      <c r="DT150" s="1562">
        <v>650</v>
      </c>
      <c r="DU150" s="1562">
        <v>500</v>
      </c>
      <c r="DV150" s="1562"/>
      <c r="DW150" s="1562"/>
      <c r="DX150" s="1562"/>
      <c r="DY150" s="1562">
        <v>150</v>
      </c>
      <c r="DZ150" s="1562">
        <v>250</v>
      </c>
      <c r="EA150" s="1562">
        <v>650</v>
      </c>
      <c r="EB150" s="1563">
        <v>100</v>
      </c>
      <c r="EC150" s="1562">
        <v>780</v>
      </c>
      <c r="ED150" s="1562">
        <v>400</v>
      </c>
      <c r="EE150" s="1562">
        <v>15</v>
      </c>
      <c r="EF150" s="1562">
        <v>860</v>
      </c>
      <c r="EG150" s="1562">
        <v>560</v>
      </c>
      <c r="EH150" s="1562">
        <v>156</v>
      </c>
      <c r="EI150" s="1562">
        <v>745</v>
      </c>
      <c r="EJ150" s="1562"/>
      <c r="EK150" s="1562">
        <v>210</v>
      </c>
      <c r="EL150" s="1562">
        <v>1080</v>
      </c>
      <c r="EM150" s="1562">
        <v>460</v>
      </c>
      <c r="EN150" s="1562"/>
      <c r="EO150" s="1562">
        <v>561</v>
      </c>
      <c r="EP150" s="1562"/>
      <c r="EQ150" s="1562">
        <v>91</v>
      </c>
      <c r="ER150" s="1562">
        <v>900</v>
      </c>
      <c r="ES150" s="1562"/>
      <c r="ET150" s="1562">
        <v>190</v>
      </c>
      <c r="EU150" s="1562">
        <v>700</v>
      </c>
      <c r="EV150" s="1562">
        <v>650</v>
      </c>
      <c r="EW150" s="1562"/>
      <c r="EX150" s="1562">
        <v>270</v>
      </c>
      <c r="EY150" s="1562">
        <v>950</v>
      </c>
      <c r="EZ150" s="1562">
        <v>496</v>
      </c>
      <c r="FA150" s="1562"/>
      <c r="FB150" s="1562"/>
      <c r="FC150" s="1562"/>
      <c r="FD150" s="1562"/>
      <c r="FE150" s="1562">
        <v>238</v>
      </c>
      <c r="FF150" s="1562"/>
      <c r="FG150" s="1562"/>
      <c r="FH150" s="1562"/>
      <c r="FI150" s="1562"/>
      <c r="FJ150" s="1562"/>
      <c r="FK150" s="1562"/>
      <c r="FL150" s="1562"/>
      <c r="FM150" s="1562"/>
      <c r="FN150" s="635"/>
      <c r="FO150" s="635"/>
      <c r="FP150" s="635"/>
      <c r="FQ150" s="635"/>
      <c r="FR150" s="635"/>
      <c r="FS150" s="635"/>
      <c r="FT150" s="635">
        <f>SUM(E150:FM150)</f>
        <v>49194</v>
      </c>
      <c r="FU150" s="635"/>
      <c r="FV150" s="635"/>
      <c r="FW150" s="635"/>
      <c r="FX150" s="635"/>
      <c r="FY150" s="635"/>
      <c r="FZ150" s="635"/>
      <c r="GA150" s="635"/>
      <c r="GB150" s="635"/>
      <c r="GC150" s="635"/>
      <c r="GD150" s="635"/>
      <c r="GE150" s="635"/>
    </row>
    <row r="151" spans="3:187" ht="13.5" thickBot="1" x14ac:dyDescent="0.25">
      <c r="C151" s="1552" t="s">
        <v>1886</v>
      </c>
      <c r="D151" s="1628"/>
      <c r="E151" s="1562">
        <f>E140*E150</f>
        <v>3200</v>
      </c>
      <c r="F151" s="1562"/>
      <c r="G151" s="1562">
        <f t="shared" ref="G151:L151" si="75">G140*G150</f>
        <v>8800</v>
      </c>
      <c r="H151" s="1562">
        <f t="shared" si="75"/>
        <v>8710</v>
      </c>
      <c r="I151" s="1562">
        <f t="shared" si="75"/>
        <v>4640</v>
      </c>
      <c r="J151" s="1562">
        <f t="shared" si="75"/>
        <v>2112</v>
      </c>
      <c r="K151" s="1562">
        <f t="shared" si="75"/>
        <v>7200</v>
      </c>
      <c r="L151" s="1562">
        <f t="shared" si="75"/>
        <v>10000</v>
      </c>
      <c r="M151" s="1562"/>
      <c r="N151" s="1562"/>
      <c r="O151" s="1562"/>
      <c r="P151" s="1562"/>
      <c r="Q151" s="1562"/>
      <c r="R151" s="1562"/>
      <c r="S151" s="1562"/>
      <c r="T151" s="1562"/>
      <c r="U151" s="1562">
        <f>U140*U150</f>
        <v>3560</v>
      </c>
      <c r="V151" s="1562">
        <f>V140*V150</f>
        <v>4250</v>
      </c>
      <c r="W151" s="1562"/>
      <c r="X151" s="1562">
        <f>X140*X150</f>
        <v>3500</v>
      </c>
      <c r="Y151" s="1562">
        <f>Y140*Y150</f>
        <v>6985</v>
      </c>
      <c r="Z151" s="1562">
        <f>Z140*Z150</f>
        <v>2000</v>
      </c>
      <c r="AA151" s="1562">
        <f>AA140*AA150</f>
        <v>800</v>
      </c>
      <c r="AB151" s="1562"/>
      <c r="AC151" s="1562">
        <f>AC140*AC150</f>
        <v>13500</v>
      </c>
      <c r="AD151" s="1562"/>
      <c r="AE151" s="1562">
        <f>AE140*AE150</f>
        <v>4160</v>
      </c>
      <c r="AF151" s="1562">
        <f>AF140*AF150</f>
        <v>10500</v>
      </c>
      <c r="AG151" s="1562"/>
      <c r="AH151" s="1562">
        <f t="shared" ref="AH151:AM151" si="76">AH140*AH150</f>
        <v>2720</v>
      </c>
      <c r="AI151" s="1562">
        <f t="shared" si="76"/>
        <v>8450</v>
      </c>
      <c r="AJ151" s="1562">
        <f t="shared" si="76"/>
        <v>6880</v>
      </c>
      <c r="AK151" s="1562">
        <f t="shared" si="76"/>
        <v>4760</v>
      </c>
      <c r="AL151" s="1562">
        <f t="shared" si="76"/>
        <v>8060</v>
      </c>
      <c r="AM151" s="1562">
        <f t="shared" si="76"/>
        <v>0</v>
      </c>
      <c r="AN151" s="1562">
        <f t="shared" ref="AN151:BE151" si="77">AN140*AN150</f>
        <v>3792</v>
      </c>
      <c r="AO151" s="1562">
        <f t="shared" si="77"/>
        <v>16060</v>
      </c>
      <c r="AP151" s="1562">
        <f t="shared" si="77"/>
        <v>8510</v>
      </c>
      <c r="AQ151" s="1562">
        <f t="shared" si="77"/>
        <v>3360</v>
      </c>
      <c r="AR151" s="1562">
        <f t="shared" si="77"/>
        <v>12750</v>
      </c>
      <c r="AS151" s="1562">
        <f t="shared" si="77"/>
        <v>7400</v>
      </c>
      <c r="AT151" s="1562">
        <f t="shared" si="77"/>
        <v>3080</v>
      </c>
      <c r="AU151" s="1562">
        <f t="shared" si="77"/>
        <v>9555</v>
      </c>
      <c r="AV151" s="1562">
        <f t="shared" si="77"/>
        <v>0</v>
      </c>
      <c r="AW151" s="1562"/>
      <c r="AX151" s="1562">
        <f t="shared" si="77"/>
        <v>0</v>
      </c>
      <c r="AY151" s="1562">
        <f t="shared" si="77"/>
        <v>16320</v>
      </c>
      <c r="AZ151" s="1562">
        <f t="shared" si="77"/>
        <v>9450</v>
      </c>
      <c r="BA151" s="1562">
        <f t="shared" si="77"/>
        <v>2772</v>
      </c>
      <c r="BB151" s="1562">
        <f t="shared" si="77"/>
        <v>0</v>
      </c>
      <c r="BC151" s="1562">
        <f t="shared" si="77"/>
        <v>5400</v>
      </c>
      <c r="BD151" s="1562">
        <f t="shared" si="77"/>
        <v>780</v>
      </c>
      <c r="BE151" s="1562">
        <f t="shared" si="77"/>
        <v>9150</v>
      </c>
      <c r="BF151" s="1562"/>
      <c r="BG151" s="1562"/>
      <c r="BH151" s="1562">
        <f t="shared" ref="BH151" si="78">BH140*BH150</f>
        <v>16500</v>
      </c>
      <c r="BI151" s="1562">
        <f t="shared" ref="BI151:BO151" si="79">BI140*BI150</f>
        <v>0</v>
      </c>
      <c r="BJ151" s="1562">
        <f t="shared" si="79"/>
        <v>1470</v>
      </c>
      <c r="BK151" s="1562">
        <f t="shared" si="79"/>
        <v>17360</v>
      </c>
      <c r="BL151" s="1562">
        <f t="shared" si="79"/>
        <v>3870</v>
      </c>
      <c r="BM151" s="1562">
        <f t="shared" si="79"/>
        <v>3410</v>
      </c>
      <c r="BN151" s="1562">
        <f t="shared" si="79"/>
        <v>11610</v>
      </c>
      <c r="BO151" s="1562">
        <f t="shared" si="79"/>
        <v>5400</v>
      </c>
      <c r="BP151" s="635"/>
      <c r="BQ151" s="635"/>
      <c r="BR151" s="635"/>
      <c r="BS151" s="635"/>
      <c r="BT151" s="635"/>
      <c r="BU151" s="1562">
        <f t="shared" ref="BU151" si="80">BU140*BU150</f>
        <v>3400</v>
      </c>
      <c r="BV151" s="1562"/>
      <c r="BW151" s="1562">
        <f>BW140*BW150</f>
        <v>16240</v>
      </c>
      <c r="BX151" s="1562">
        <f>BX140*BX150</f>
        <v>170</v>
      </c>
      <c r="BY151" s="1562">
        <f>BY140*BY150</f>
        <v>0</v>
      </c>
      <c r="BZ151" s="1562">
        <f>BZ140*BZ150</f>
        <v>10200</v>
      </c>
      <c r="CA151" s="1562">
        <f>CA140*CA150</f>
        <v>0</v>
      </c>
      <c r="CB151" s="1562"/>
      <c r="CC151" s="1562"/>
      <c r="CD151" s="1562"/>
      <c r="CE151" s="1562"/>
      <c r="CF151" s="1562"/>
      <c r="CG151" s="1562">
        <f>CG140*CG150</f>
        <v>5760</v>
      </c>
      <c r="CH151" s="1562">
        <f>CH140*CH150</f>
        <v>7200</v>
      </c>
      <c r="CI151" s="1562">
        <f>CI140*CI150</f>
        <v>8000</v>
      </c>
      <c r="CJ151" s="1562">
        <f>CJ140*CJ150</f>
        <v>2714</v>
      </c>
      <c r="CK151" s="1562">
        <f>CK140*CK150</f>
        <v>0</v>
      </c>
      <c r="CL151" s="1562">
        <f t="shared" ref="CL151" si="81">CL140*CL150</f>
        <v>6440</v>
      </c>
      <c r="CM151" s="1562">
        <f t="shared" ref="CM151:CS151" si="82">CM140*CM150</f>
        <v>4625</v>
      </c>
      <c r="CN151" s="1562">
        <f t="shared" si="82"/>
        <v>14260</v>
      </c>
      <c r="CO151" s="1562">
        <f t="shared" si="82"/>
        <v>7000</v>
      </c>
      <c r="CP151" s="1562">
        <f t="shared" si="82"/>
        <v>2400</v>
      </c>
      <c r="CQ151" s="1562">
        <f t="shared" si="82"/>
        <v>0</v>
      </c>
      <c r="CR151" s="1562">
        <f t="shared" si="82"/>
        <v>11500</v>
      </c>
      <c r="CS151" s="1562">
        <f t="shared" si="82"/>
        <v>1500</v>
      </c>
      <c r="CT151" s="1562">
        <f t="shared" ref="CT151" si="83">CT140*CT150</f>
        <v>5600</v>
      </c>
      <c r="CU151" s="1562">
        <f t="shared" ref="CU151:DB151" si="84">CU140*CU150</f>
        <v>12100</v>
      </c>
      <c r="CV151" s="1562">
        <f t="shared" si="84"/>
        <v>950</v>
      </c>
      <c r="CW151" s="1562">
        <f t="shared" si="84"/>
        <v>8880</v>
      </c>
      <c r="CX151" s="1562">
        <f t="shared" si="84"/>
        <v>0</v>
      </c>
      <c r="CY151" s="1562">
        <f t="shared" si="84"/>
        <v>5280</v>
      </c>
      <c r="CZ151" s="1562">
        <f t="shared" si="84"/>
        <v>0</v>
      </c>
      <c r="DA151" s="1562">
        <f t="shared" si="84"/>
        <v>14700</v>
      </c>
      <c r="DB151" s="1562">
        <f t="shared" si="84"/>
        <v>5880</v>
      </c>
      <c r="DC151" s="1562">
        <f t="shared" ref="DC151" si="85">DC140*DC150</f>
        <v>1900</v>
      </c>
      <c r="DD151" s="1562">
        <f t="shared" ref="DD151:DU151" si="86">DD140*DD150</f>
        <v>7200</v>
      </c>
      <c r="DE151" s="1562">
        <f t="shared" si="86"/>
        <v>12060</v>
      </c>
      <c r="DF151" s="1562">
        <f t="shared" si="86"/>
        <v>6290</v>
      </c>
      <c r="DG151" s="1562">
        <f t="shared" si="86"/>
        <v>10360</v>
      </c>
      <c r="DH151" s="1562">
        <f t="shared" si="86"/>
        <v>15283</v>
      </c>
      <c r="DI151" s="1562"/>
      <c r="DJ151" s="1562"/>
      <c r="DK151" s="1562"/>
      <c r="DL151" s="1562"/>
      <c r="DM151" s="1562">
        <f t="shared" si="86"/>
        <v>4602</v>
      </c>
      <c r="DN151" s="1562">
        <f t="shared" si="86"/>
        <v>8100</v>
      </c>
      <c r="DO151" s="1562">
        <f t="shared" si="86"/>
        <v>2800</v>
      </c>
      <c r="DP151" s="1562">
        <f t="shared" si="86"/>
        <v>2070</v>
      </c>
      <c r="DQ151" s="1562">
        <f t="shared" si="86"/>
        <v>0</v>
      </c>
      <c r="DR151" s="1562">
        <f t="shared" si="86"/>
        <v>0</v>
      </c>
      <c r="DS151" s="1562">
        <f t="shared" si="86"/>
        <v>1408</v>
      </c>
      <c r="DT151" s="1562">
        <f t="shared" si="86"/>
        <v>7150</v>
      </c>
      <c r="DU151" s="1562">
        <f t="shared" si="86"/>
        <v>0</v>
      </c>
      <c r="DV151" s="635"/>
      <c r="DW151" s="635"/>
      <c r="DX151" s="635"/>
      <c r="DY151" s="1562">
        <f t="shared" ref="DY151:EI151" si="87">DY140*DY150</f>
        <v>4950</v>
      </c>
      <c r="DZ151" s="1562">
        <f t="shared" si="87"/>
        <v>4000</v>
      </c>
      <c r="EA151" s="1562">
        <f t="shared" si="87"/>
        <v>6500</v>
      </c>
      <c r="EB151" s="1562">
        <f t="shared" si="87"/>
        <v>2800</v>
      </c>
      <c r="EC151" s="1562">
        <f t="shared" si="87"/>
        <v>11700</v>
      </c>
      <c r="ED151" s="1562">
        <f t="shared" si="87"/>
        <v>0</v>
      </c>
      <c r="EE151" s="1562">
        <f t="shared" si="87"/>
        <v>240</v>
      </c>
      <c r="EF151" s="1562">
        <f t="shared" si="87"/>
        <v>10320</v>
      </c>
      <c r="EG151" s="1562">
        <f t="shared" si="87"/>
        <v>10080</v>
      </c>
      <c r="EH151" s="1562">
        <f t="shared" si="87"/>
        <v>4680</v>
      </c>
      <c r="EI151" s="1562">
        <f t="shared" si="87"/>
        <v>9685</v>
      </c>
      <c r="EJ151" s="635"/>
      <c r="EK151" s="1562">
        <f t="shared" ref="EK151:EM151" si="88">EK140*EK150</f>
        <v>4620</v>
      </c>
      <c r="EL151" s="1562">
        <f t="shared" si="88"/>
        <v>8640</v>
      </c>
      <c r="EM151" s="1562">
        <f t="shared" si="88"/>
        <v>3680</v>
      </c>
      <c r="EN151" s="635"/>
      <c r="EO151" s="1562">
        <f t="shared" ref="EO151" si="89">EO140*EO150</f>
        <v>0</v>
      </c>
      <c r="EP151" s="635"/>
      <c r="EQ151" s="1562">
        <f t="shared" ref="EQ151:EZ151" si="90">EQ140*EQ150</f>
        <v>1729</v>
      </c>
      <c r="ER151" s="1562">
        <f t="shared" si="90"/>
        <v>10800</v>
      </c>
      <c r="ES151" s="635"/>
      <c r="ET151" s="1562">
        <f t="shared" si="90"/>
        <v>4180</v>
      </c>
      <c r="EU151" s="1562">
        <f t="shared" si="90"/>
        <v>14700</v>
      </c>
      <c r="EV151" s="1562">
        <f t="shared" si="90"/>
        <v>0</v>
      </c>
      <c r="EW151" s="635"/>
      <c r="EX151" s="1562">
        <f t="shared" si="90"/>
        <v>4050</v>
      </c>
      <c r="EY151" s="1562">
        <f t="shared" si="90"/>
        <v>9500</v>
      </c>
      <c r="EZ151" s="1562">
        <f t="shared" si="90"/>
        <v>0</v>
      </c>
      <c r="FA151" s="635"/>
      <c r="FB151" s="635"/>
      <c r="FC151" s="635"/>
      <c r="FD151" s="635"/>
      <c r="FE151" s="1562">
        <f t="shared" ref="FE151" si="91">FE140*FE150</f>
        <v>4522</v>
      </c>
      <c r="FF151" s="635"/>
      <c r="FG151" s="635"/>
      <c r="FH151" s="635"/>
      <c r="FI151" s="635"/>
      <c r="FJ151" s="635"/>
      <c r="FK151" s="635"/>
      <c r="FL151" s="635"/>
      <c r="FM151" s="1562"/>
      <c r="FN151" s="635"/>
      <c r="FO151" s="635"/>
      <c r="FP151" s="635"/>
      <c r="FQ151" s="635"/>
      <c r="FR151" s="635"/>
      <c r="FS151" s="635"/>
      <c r="FT151" s="635">
        <f>SUM(E151:FM151)</f>
        <v>658184</v>
      </c>
      <c r="FU151" s="635"/>
      <c r="FV151" s="635"/>
      <c r="FW151" s="635"/>
      <c r="FX151" s="635"/>
      <c r="FY151" s="635"/>
      <c r="FZ151" s="635"/>
      <c r="GA151" s="635"/>
      <c r="GB151" s="635"/>
      <c r="GC151" s="635"/>
      <c r="GD151" s="635"/>
      <c r="GE151" s="635"/>
    </row>
    <row r="152" spans="3:187" x14ac:dyDescent="0.2">
      <c r="C152" s="1376" t="s">
        <v>1887</v>
      </c>
      <c r="D152" s="1628"/>
      <c r="E152" s="1562"/>
      <c r="F152" s="1562"/>
      <c r="G152" s="1563"/>
      <c r="H152" s="1562"/>
      <c r="I152" s="1562"/>
      <c r="J152" s="1562"/>
      <c r="K152" s="1562"/>
      <c r="L152" s="1562"/>
      <c r="M152" s="1562"/>
      <c r="N152" s="1562"/>
      <c r="O152" s="1562"/>
      <c r="P152" s="1562"/>
      <c r="Q152" s="1562"/>
      <c r="R152" s="1562"/>
      <c r="S152" s="1562"/>
      <c r="T152" s="1562"/>
      <c r="U152" s="1562"/>
      <c r="V152" s="1562"/>
      <c r="W152" s="1562"/>
      <c r="X152" s="1562"/>
      <c r="Y152" s="1562"/>
      <c r="Z152" s="1562"/>
      <c r="AA152" s="1562"/>
      <c r="AB152" s="1562"/>
      <c r="AC152" s="1562"/>
      <c r="AD152" s="1562"/>
      <c r="AE152" s="1562"/>
      <c r="AF152" s="1562"/>
      <c r="AG152" s="1562"/>
      <c r="AH152" s="1562"/>
      <c r="AI152" s="1562"/>
      <c r="AJ152" s="1562"/>
      <c r="AK152" s="1562"/>
      <c r="AL152" s="1562"/>
      <c r="AM152" s="1562"/>
      <c r="AN152" s="1562"/>
      <c r="AO152" s="1562"/>
      <c r="AP152" s="1562"/>
      <c r="AQ152" s="1562"/>
      <c r="AR152" s="1562"/>
      <c r="AS152" s="1562"/>
      <c r="AT152" s="1562"/>
      <c r="AU152" s="1562"/>
      <c r="AV152" s="1562"/>
      <c r="AW152" s="1562"/>
      <c r="AX152" s="1562"/>
      <c r="AY152" s="1562"/>
      <c r="AZ152" s="1562"/>
      <c r="BA152" s="1562"/>
      <c r="BB152" s="1562"/>
      <c r="BC152" s="1562"/>
      <c r="BD152" s="1562"/>
      <c r="BE152" s="1562"/>
      <c r="BF152" s="1562"/>
      <c r="BG152" s="1562"/>
      <c r="BH152" s="1562"/>
      <c r="BI152" s="1562"/>
      <c r="BJ152" s="635"/>
      <c r="BK152" s="635"/>
      <c r="BL152" s="635"/>
      <c r="BM152" s="635"/>
      <c r="BN152" s="635"/>
      <c r="BO152" s="635"/>
      <c r="BP152" s="635"/>
      <c r="BQ152" s="635"/>
      <c r="BR152" s="635"/>
      <c r="BS152" s="635"/>
      <c r="BT152" s="635"/>
      <c r="BU152" s="635"/>
      <c r="BV152" s="635"/>
      <c r="BW152" s="635"/>
      <c r="BX152" s="635"/>
      <c r="BY152" s="635"/>
      <c r="BZ152" s="635"/>
      <c r="CA152" s="635"/>
      <c r="CB152" s="635"/>
      <c r="CC152" s="635"/>
      <c r="CD152" s="635"/>
      <c r="CE152" s="635"/>
      <c r="CF152" s="635"/>
      <c r="CG152" s="635"/>
      <c r="CH152" s="635"/>
      <c r="CI152" s="635"/>
      <c r="CJ152" s="635"/>
      <c r="CK152" s="635"/>
      <c r="CL152" s="635"/>
      <c r="CM152" s="635"/>
      <c r="CN152" s="635"/>
      <c r="CO152" s="635"/>
      <c r="CP152" s="635"/>
      <c r="CQ152" s="635"/>
      <c r="CR152" s="635"/>
      <c r="CS152" s="635"/>
      <c r="CT152" s="635"/>
      <c r="CU152" s="635"/>
      <c r="CV152" s="635"/>
      <c r="CW152" s="635"/>
      <c r="CX152" s="635"/>
      <c r="CY152" s="635"/>
      <c r="CZ152" s="635"/>
      <c r="DA152" s="635"/>
      <c r="DB152" s="635"/>
      <c r="DC152" s="635"/>
      <c r="DD152" s="635"/>
      <c r="DE152" s="635"/>
      <c r="DF152" s="635"/>
      <c r="DG152" s="635"/>
      <c r="DH152" s="635"/>
      <c r="DI152" s="635"/>
      <c r="DJ152" s="635"/>
      <c r="DK152" s="635"/>
      <c r="DL152" s="635"/>
      <c r="DM152" s="635"/>
      <c r="DN152" s="635"/>
      <c r="DO152" s="635"/>
      <c r="DP152" s="635"/>
      <c r="DQ152" s="635"/>
      <c r="DR152" s="635"/>
      <c r="DS152" s="635"/>
      <c r="DT152" s="635"/>
      <c r="DU152" s="635"/>
      <c r="DV152" s="635"/>
      <c r="DW152" s="635"/>
      <c r="DX152" s="635"/>
      <c r="DY152" s="635"/>
      <c r="DZ152" s="635"/>
      <c r="EA152" s="635"/>
      <c r="EB152" s="1561"/>
      <c r="EC152" s="635"/>
      <c r="ED152" s="635"/>
      <c r="EE152" s="635"/>
      <c r="EF152" s="635"/>
      <c r="EG152" s="635"/>
      <c r="EH152" s="635"/>
      <c r="EI152" s="635"/>
      <c r="EJ152" s="635"/>
      <c r="EK152" s="635"/>
      <c r="EL152" s="635"/>
      <c r="EM152" s="635"/>
      <c r="EN152" s="635"/>
      <c r="EO152" s="635"/>
      <c r="EP152" s="635"/>
      <c r="EQ152" s="635"/>
      <c r="ER152" s="635"/>
      <c r="ES152" s="635"/>
      <c r="ET152" s="635"/>
      <c r="EU152" s="635"/>
      <c r="EV152" s="635"/>
      <c r="EW152" s="635"/>
      <c r="EX152" s="635"/>
      <c r="EY152" s="635"/>
      <c r="EZ152" s="635"/>
      <c r="FA152" s="635"/>
      <c r="FB152" s="635"/>
      <c r="FC152" s="635"/>
      <c r="FD152" s="635"/>
      <c r="FE152" s="635"/>
      <c r="FF152" s="635"/>
      <c r="FG152" s="635"/>
      <c r="FH152" s="635"/>
      <c r="FI152" s="635"/>
      <c r="FJ152" s="635"/>
      <c r="FK152" s="635"/>
      <c r="FL152" s="635"/>
      <c r="FM152" s="635"/>
      <c r="FN152" s="635"/>
      <c r="FO152" s="635"/>
      <c r="FP152" s="635"/>
      <c r="FQ152" s="635"/>
      <c r="FR152" s="635"/>
      <c r="FS152" s="635"/>
      <c r="FT152" s="635"/>
      <c r="FU152" s="635"/>
      <c r="FV152" s="635"/>
      <c r="FW152" s="635"/>
      <c r="FX152" s="635"/>
      <c r="FY152" s="635"/>
      <c r="FZ152" s="635"/>
      <c r="GA152" s="635"/>
      <c r="GB152" s="635"/>
      <c r="GC152" s="635"/>
      <c r="GD152" s="635"/>
      <c r="GE152" s="635"/>
    </row>
    <row r="153" spans="3:187" ht="13.5" thickBot="1" x14ac:dyDescent="0.25">
      <c r="C153" s="1552" t="s">
        <v>1888</v>
      </c>
      <c r="D153" s="1628"/>
      <c r="E153" s="1562"/>
      <c r="F153" s="1562"/>
      <c r="G153" s="1563"/>
      <c r="H153" s="1562"/>
      <c r="I153" s="1562"/>
      <c r="J153" s="1562"/>
      <c r="K153" s="1562"/>
      <c r="L153" s="1562"/>
      <c r="M153" s="1562"/>
      <c r="N153" s="1562"/>
      <c r="O153" s="1562"/>
      <c r="P153" s="1562"/>
      <c r="Q153" s="1562"/>
      <c r="R153" s="1562"/>
      <c r="S153" s="1562"/>
      <c r="T153" s="1562"/>
      <c r="U153" s="1562"/>
      <c r="V153" s="1562"/>
      <c r="W153" s="1562"/>
      <c r="X153" s="1562"/>
      <c r="Y153" s="1562"/>
      <c r="Z153" s="1562"/>
      <c r="AA153" s="1562"/>
      <c r="AB153" s="1562"/>
      <c r="AC153" s="1562"/>
      <c r="AD153" s="1562"/>
      <c r="AE153" s="1562"/>
      <c r="AF153" s="1562"/>
      <c r="AG153" s="1562"/>
      <c r="AH153" s="1562"/>
      <c r="AI153" s="1562"/>
      <c r="AJ153" s="1562"/>
      <c r="AK153" s="1562"/>
      <c r="AL153" s="1562"/>
      <c r="AM153" s="1562"/>
      <c r="AN153" s="1562"/>
      <c r="AO153" s="1562"/>
      <c r="AP153" s="1562"/>
      <c r="AQ153" s="1562"/>
      <c r="AR153" s="1562"/>
      <c r="AS153" s="1562"/>
      <c r="AT153" s="1562"/>
      <c r="AU153" s="1562"/>
      <c r="AV153" s="1562"/>
      <c r="AW153" s="1562"/>
      <c r="AX153" s="1562"/>
      <c r="AY153" s="1562"/>
      <c r="AZ153" s="1562"/>
      <c r="BA153" s="1562"/>
      <c r="BB153" s="1562"/>
      <c r="BC153" s="1562"/>
      <c r="BD153" s="1562"/>
      <c r="BE153" s="1562"/>
      <c r="BF153" s="1562"/>
      <c r="BG153" s="1562"/>
      <c r="BH153" s="1562"/>
      <c r="BI153" s="1562"/>
      <c r="BJ153" s="635"/>
      <c r="BK153" s="635"/>
      <c r="BL153" s="635"/>
      <c r="BM153" s="635"/>
      <c r="BN153" s="635"/>
      <c r="BO153" s="635"/>
      <c r="BP153" s="635"/>
      <c r="BQ153" s="635"/>
      <c r="BR153" s="635"/>
      <c r="BS153" s="635"/>
      <c r="BT153" s="635"/>
      <c r="BU153" s="635"/>
      <c r="BV153" s="635"/>
      <c r="BW153" s="635"/>
      <c r="BX153" s="635"/>
      <c r="BY153" s="635"/>
      <c r="BZ153" s="635"/>
      <c r="CA153" s="635"/>
      <c r="CB153" s="635"/>
      <c r="CC153" s="635"/>
      <c r="CD153" s="635"/>
      <c r="CE153" s="635"/>
      <c r="CF153" s="635"/>
      <c r="CG153" s="635"/>
      <c r="CH153" s="635"/>
      <c r="CI153" s="635"/>
      <c r="CJ153" s="635"/>
      <c r="CK153" s="635"/>
      <c r="CL153" s="635"/>
      <c r="CM153" s="635"/>
      <c r="CN153" s="635"/>
      <c r="CO153" s="635"/>
      <c r="CP153" s="635"/>
      <c r="CQ153" s="635"/>
      <c r="CR153" s="635"/>
      <c r="CS153" s="635"/>
      <c r="CT153" s="635"/>
      <c r="CU153" s="635"/>
      <c r="CV153" s="635"/>
      <c r="CW153" s="635"/>
      <c r="CX153" s="635"/>
      <c r="CY153" s="635"/>
      <c r="CZ153" s="635"/>
      <c r="DA153" s="635"/>
      <c r="DB153" s="635"/>
      <c r="DC153" s="635"/>
      <c r="DD153" s="635"/>
      <c r="DE153" s="635"/>
      <c r="DF153" s="635"/>
      <c r="DG153" s="635"/>
      <c r="DH153" s="635"/>
      <c r="DI153" s="635"/>
      <c r="DJ153" s="635"/>
      <c r="DK153" s="635"/>
      <c r="DL153" s="635"/>
      <c r="DM153" s="635"/>
      <c r="DN153" s="635"/>
      <c r="DO153" s="635"/>
      <c r="DP153" s="635"/>
      <c r="DQ153" s="635"/>
      <c r="DR153" s="635"/>
      <c r="DS153" s="635"/>
      <c r="DT153" s="635"/>
      <c r="DU153" s="635"/>
      <c r="DV153" s="635"/>
      <c r="DW153" s="635"/>
      <c r="DX153" s="635"/>
      <c r="DY153" s="635"/>
      <c r="DZ153" s="635"/>
      <c r="EA153" s="635"/>
      <c r="EB153" s="1561"/>
      <c r="EC153" s="635"/>
      <c r="ED153" s="635"/>
      <c r="EE153" s="635"/>
      <c r="EF153" s="635"/>
      <c r="EG153" s="635"/>
      <c r="EH153" s="635"/>
      <c r="EI153" s="635"/>
      <c r="EJ153" s="635"/>
      <c r="EK153" s="635"/>
      <c r="EL153" s="635"/>
      <c r="EM153" s="635"/>
      <c r="EN153" s="635"/>
      <c r="EO153" s="635"/>
      <c r="EP153" s="635"/>
      <c r="EQ153" s="635"/>
      <c r="ER153" s="635"/>
      <c r="ES153" s="635"/>
      <c r="ET153" s="635"/>
      <c r="EU153" s="635"/>
      <c r="EV153" s="635"/>
      <c r="EW153" s="635"/>
      <c r="EX153" s="635"/>
      <c r="EY153" s="635"/>
      <c r="EZ153" s="635"/>
      <c r="FA153" s="635"/>
      <c r="FB153" s="635"/>
      <c r="FC153" s="635"/>
      <c r="FD153" s="635"/>
      <c r="FE153" s="635"/>
      <c r="FF153" s="635"/>
      <c r="FG153" s="635"/>
      <c r="FH153" s="635"/>
      <c r="FI153" s="635"/>
      <c r="FJ153" s="635"/>
      <c r="FK153" s="635"/>
      <c r="FL153" s="635"/>
      <c r="FM153" s="635"/>
      <c r="FN153" s="635"/>
      <c r="FO153" s="635"/>
      <c r="FP153" s="635"/>
      <c r="FQ153" s="635"/>
      <c r="FR153" s="635"/>
      <c r="FS153" s="635"/>
      <c r="FT153" s="635"/>
      <c r="FU153" s="635"/>
      <c r="FV153" s="635"/>
      <c r="FW153" s="635"/>
      <c r="FX153" s="635"/>
      <c r="FY153" s="635"/>
      <c r="FZ153" s="635"/>
      <c r="GA153" s="635"/>
      <c r="GB153" s="635"/>
      <c r="GC153" s="635"/>
      <c r="GD153" s="635"/>
      <c r="GE153" s="635"/>
    </row>
    <row r="154" spans="3:187" x14ac:dyDescent="0.2">
      <c r="G154" s="123"/>
      <c r="EB154" s="123"/>
    </row>
    <row r="155" spans="3:187" ht="13.5" thickBot="1" x14ac:dyDescent="0.25"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EB155" s="123"/>
    </row>
    <row r="156" spans="3:187" x14ac:dyDescent="0.2">
      <c r="C156" s="1565" t="s">
        <v>1673</v>
      </c>
      <c r="D156" s="1628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DD156" s="123"/>
      <c r="DE156" s="123"/>
      <c r="DF156" s="123"/>
      <c r="DG156" s="123"/>
      <c r="DH156" s="123"/>
      <c r="DI156" s="123"/>
      <c r="DJ156" s="123"/>
      <c r="DK156" s="123"/>
      <c r="DL156" s="123"/>
      <c r="DM156" s="123"/>
      <c r="DN156" s="123"/>
      <c r="DO156" s="123"/>
      <c r="DP156" s="123"/>
      <c r="DQ156" s="123"/>
      <c r="DR156" s="123"/>
      <c r="DS156" s="123"/>
      <c r="DT156" s="123"/>
      <c r="DU156" s="123"/>
      <c r="DV156" s="123"/>
      <c r="DW156" s="123"/>
      <c r="DX156" s="123"/>
      <c r="DY156" s="123"/>
    </row>
    <row r="157" spans="3:187" x14ac:dyDescent="0.2">
      <c r="C157" s="746" t="s">
        <v>1917</v>
      </c>
      <c r="D157" s="1629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DD157" s="123"/>
      <c r="DE157" s="123"/>
      <c r="DF157" s="123"/>
      <c r="DG157" s="123"/>
      <c r="DH157" s="123"/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</row>
    <row r="158" spans="3:187" x14ac:dyDescent="0.2">
      <c r="C158" s="1566" t="s">
        <v>1918</v>
      </c>
      <c r="D158" s="1630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DD158" s="123"/>
      <c r="DE158" s="123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</row>
    <row r="159" spans="3:187" x14ac:dyDescent="0.2">
      <c r="C159" s="1567" t="s">
        <v>1919</v>
      </c>
      <c r="D159" s="1631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DD159" s="123"/>
      <c r="DE159" s="123"/>
      <c r="DF159" s="123"/>
      <c r="DG159" s="123"/>
      <c r="DH159" s="123"/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</row>
    <row r="160" spans="3:187" x14ac:dyDescent="0.2">
      <c r="C160" s="1568" t="s">
        <v>1920</v>
      </c>
      <c r="D160" s="1632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DD160" s="123"/>
      <c r="DE160" s="123"/>
      <c r="DF160" s="123"/>
      <c r="DG160" s="123"/>
      <c r="DH160" s="123"/>
      <c r="DI160" s="123"/>
      <c r="DJ160" s="123"/>
      <c r="DK160" s="123"/>
      <c r="DL160" s="123"/>
      <c r="DM160" s="123"/>
      <c r="DN160" s="123"/>
      <c r="DO160" s="123"/>
      <c r="DP160" s="123"/>
      <c r="DQ160" s="123"/>
      <c r="DR160" s="123"/>
      <c r="DS160" s="123"/>
      <c r="DT160" s="123"/>
      <c r="DU160" s="123"/>
      <c r="DV160" s="123"/>
      <c r="DW160" s="123"/>
      <c r="DX160" s="123"/>
      <c r="DY160" s="123"/>
      <c r="EY160" s="123"/>
    </row>
    <row r="161" spans="3:155" x14ac:dyDescent="0.2">
      <c r="C161" s="1569" t="s">
        <v>1921</v>
      </c>
      <c r="D161" s="163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DD161" s="123"/>
      <c r="DE161" s="123"/>
      <c r="DF161" s="123"/>
      <c r="DG161" s="123"/>
      <c r="DH161" s="123"/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EY161" s="123"/>
    </row>
    <row r="162" spans="3:155" x14ac:dyDescent="0.2">
      <c r="C162" s="1570" t="s">
        <v>1922</v>
      </c>
      <c r="D162" s="1634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DD162" s="123"/>
      <c r="DE162" s="123"/>
      <c r="DF162" s="123"/>
      <c r="DG162" s="123"/>
      <c r="DH162" s="123"/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EY162" s="123"/>
    </row>
    <row r="163" spans="3:155" ht="13.5" thickBot="1" x14ac:dyDescent="0.25">
      <c r="C163" s="1571" t="s">
        <v>1923</v>
      </c>
      <c r="D163" s="1635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DD163" s="123"/>
      <c r="DE163" s="123"/>
      <c r="DF163" s="123"/>
      <c r="DG163" s="123"/>
      <c r="DH163" s="123"/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</row>
    <row r="164" spans="3:155" x14ac:dyDescent="0.2"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DD164" s="123"/>
      <c r="DE164" s="123"/>
      <c r="DF164" s="123"/>
      <c r="DG164" s="123"/>
      <c r="DH164" s="123"/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</row>
  </sheetData>
  <mergeCells count="108">
    <mergeCell ref="FG1:FM1"/>
    <mergeCell ref="FF142:FI142"/>
    <mergeCell ref="FJ142:FM142"/>
    <mergeCell ref="FF141:FI141"/>
    <mergeCell ref="FJ141:FM141"/>
    <mergeCell ref="AE142:AG142"/>
    <mergeCell ref="AH142:AJ142"/>
    <mergeCell ref="BJ142:BL142"/>
    <mergeCell ref="BM141:BT141"/>
    <mergeCell ref="BM142:BT142"/>
    <mergeCell ref="BY141:CF141"/>
    <mergeCell ref="BY142:CF142"/>
    <mergeCell ref="CG141:CI141"/>
    <mergeCell ref="CG142:CI142"/>
    <mergeCell ref="AN142:AP142"/>
    <mergeCell ref="BA142:BC142"/>
    <mergeCell ref="BU142:BX142"/>
    <mergeCell ref="CG1:CR1"/>
    <mergeCell ref="CS1:DF1"/>
    <mergeCell ref="DG1:DZ1"/>
    <mergeCell ref="EA1:EM1"/>
    <mergeCell ref="CV141:CX141"/>
    <mergeCell ref="CJ141:CL141"/>
    <mergeCell ref="EB141:ED141"/>
    <mergeCell ref="E1:X1"/>
    <mergeCell ref="Y1:AM1"/>
    <mergeCell ref="AN1:AZ1"/>
    <mergeCell ref="BA1:BI1"/>
    <mergeCell ref="BJ1:CF1"/>
    <mergeCell ref="A1:C2"/>
    <mergeCell ref="AQ141:AS141"/>
    <mergeCell ref="AQ142:AS142"/>
    <mergeCell ref="AX141:AZ141"/>
    <mergeCell ref="AX142:AZ142"/>
    <mergeCell ref="BD141:BF141"/>
    <mergeCell ref="BD142:BF142"/>
    <mergeCell ref="AT141:AW141"/>
    <mergeCell ref="AT142:AW142"/>
    <mergeCell ref="E142:F142"/>
    <mergeCell ref="G142:I142"/>
    <mergeCell ref="J142:N142"/>
    <mergeCell ref="O141:W141"/>
    <mergeCell ref="O142:W142"/>
    <mergeCell ref="X141:Z141"/>
    <mergeCell ref="X142:Z142"/>
    <mergeCell ref="AA141:AD141"/>
    <mergeCell ref="AA142:AD142"/>
    <mergeCell ref="AK142:AM142"/>
    <mergeCell ref="EE141:EG141"/>
    <mergeCell ref="EK141:EM141"/>
    <mergeCell ref="DP141:DR141"/>
    <mergeCell ref="DC141:DE141"/>
    <mergeCell ref="DF141:DI141"/>
    <mergeCell ref="DJ141:DO141"/>
    <mergeCell ref="DV141:EA141"/>
    <mergeCell ref="EH141:EJ141"/>
    <mergeCell ref="ET141:EW141"/>
    <mergeCell ref="EX141:FD141"/>
    <mergeCell ref="EN1:FE1"/>
    <mergeCell ref="FT2:FT3"/>
    <mergeCell ref="C140:C141"/>
    <mergeCell ref="E141:F141"/>
    <mergeCell ref="G141:I141"/>
    <mergeCell ref="AE141:AG141"/>
    <mergeCell ref="AH141:AJ141"/>
    <mergeCell ref="FN2:FN3"/>
    <mergeCell ref="FO2:FO3"/>
    <mergeCell ref="FP2:FP3"/>
    <mergeCell ref="FQ2:FQ3"/>
    <mergeCell ref="FR2:FR3"/>
    <mergeCell ref="FS2:FS3"/>
    <mergeCell ref="J141:N141"/>
    <mergeCell ref="AN141:AP141"/>
    <mergeCell ref="CM141:CO141"/>
    <mergeCell ref="CP141:CR141"/>
    <mergeCell ref="CS141:CU141"/>
    <mergeCell ref="BU141:BX141"/>
    <mergeCell ref="EN141:EP141"/>
    <mergeCell ref="EQ141:ES141"/>
    <mergeCell ref="DS141:DU141"/>
    <mergeCell ref="AK141:AM141"/>
    <mergeCell ref="CJ142:CL142"/>
    <mergeCell ref="CM142:CO142"/>
    <mergeCell ref="CP142:CR142"/>
    <mergeCell ref="BG141:BI141"/>
    <mergeCell ref="BG142:BI142"/>
    <mergeCell ref="BA141:BC141"/>
    <mergeCell ref="CY141:DB141"/>
    <mergeCell ref="CY142:DB142"/>
    <mergeCell ref="CV142:CX142"/>
    <mergeCell ref="BJ141:BL141"/>
    <mergeCell ref="CS142:CU142"/>
    <mergeCell ref="DC142:DE142"/>
    <mergeCell ref="FU142:FW142"/>
    <mergeCell ref="FX142:GE142"/>
    <mergeCell ref="EK142:EM142"/>
    <mergeCell ref="EN142:EP142"/>
    <mergeCell ref="EQ142:ES142"/>
    <mergeCell ref="DP142:DR142"/>
    <mergeCell ref="DS142:DU142"/>
    <mergeCell ref="EB142:ED142"/>
    <mergeCell ref="EE142:EG142"/>
    <mergeCell ref="DF142:DI142"/>
    <mergeCell ref="DJ142:DO142"/>
    <mergeCell ref="DV142:EA142"/>
    <mergeCell ref="EH142:EJ142"/>
    <mergeCell ref="ET142:EW142"/>
    <mergeCell ref="EX142:FD142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492F-F8AD-4B3D-99EE-5DD5DE0F9421}">
  <dimension ref="A1:GC160"/>
  <sheetViews>
    <sheetView tabSelected="1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C53" sqref="C53"/>
    </sheetView>
  </sheetViews>
  <sheetFormatPr baseColWidth="10" defaultRowHeight="12.75" x14ac:dyDescent="0.2"/>
  <cols>
    <col min="1" max="1" width="3.7109375" customWidth="1"/>
    <col min="2" max="2" width="9.5703125" bestFit="1" customWidth="1"/>
    <col min="3" max="3" width="27.5703125" customWidth="1"/>
    <col min="4" max="167" width="3.28515625" customWidth="1"/>
    <col min="168" max="173" width="7.140625" customWidth="1"/>
    <col min="174" max="174" width="8.28515625" customWidth="1"/>
    <col min="175" max="181" width="7.140625" customWidth="1"/>
    <col min="182" max="185" width="6.85546875" customWidth="1"/>
  </cols>
  <sheetData>
    <row r="1" spans="1:185" ht="13.5" thickBot="1" x14ac:dyDescent="0.25">
      <c r="A1" s="1853" t="s">
        <v>2293</v>
      </c>
      <c r="B1" s="2009"/>
      <c r="C1" s="2010"/>
      <c r="D1" s="1979" t="s">
        <v>1128</v>
      </c>
      <c r="E1" s="1976"/>
      <c r="F1" s="1976"/>
      <c r="G1" s="1976"/>
      <c r="H1" s="1976"/>
      <c r="I1" s="1976"/>
      <c r="J1" s="1976"/>
      <c r="K1" s="1976"/>
      <c r="L1" s="1976"/>
      <c r="M1" s="1976"/>
      <c r="N1" s="1976"/>
      <c r="O1" s="1976"/>
      <c r="P1" s="1976"/>
      <c r="Q1" s="1976"/>
      <c r="R1" s="1976"/>
      <c r="S1" s="1976"/>
      <c r="T1" s="1976"/>
      <c r="U1" s="1976"/>
      <c r="V1" s="1976"/>
      <c r="W1" s="1976"/>
      <c r="X1" s="1786" t="s">
        <v>1767</v>
      </c>
      <c r="Y1" s="1786"/>
      <c r="Z1" s="1786"/>
      <c r="AA1" s="1786"/>
      <c r="AB1" s="1786"/>
      <c r="AC1" s="1786"/>
      <c r="AD1" s="1786"/>
      <c r="AE1" s="1786"/>
      <c r="AF1" s="1786"/>
      <c r="AG1" s="1786"/>
      <c r="AH1" s="1786"/>
      <c r="AI1" s="1786"/>
      <c r="AJ1" s="1786"/>
      <c r="AK1" s="1786"/>
      <c r="AL1" s="1823"/>
      <c r="AM1" s="1993" t="s">
        <v>1543</v>
      </c>
      <c r="AN1" s="1993"/>
      <c r="AO1" s="1993"/>
      <c r="AP1" s="1993"/>
      <c r="AQ1" s="1993"/>
      <c r="AR1" s="1993"/>
      <c r="AS1" s="1993"/>
      <c r="AT1" s="1993"/>
      <c r="AU1" s="1993"/>
      <c r="AV1" s="1993"/>
      <c r="AW1" s="1993"/>
      <c r="AX1" s="1993"/>
      <c r="AY1" s="1974" t="s">
        <v>1594</v>
      </c>
      <c r="AZ1" s="1974"/>
      <c r="BA1" s="1974"/>
      <c r="BB1" s="1974"/>
      <c r="BC1" s="1974"/>
      <c r="BD1" s="1974"/>
      <c r="BE1" s="1974"/>
      <c r="BF1" s="1974"/>
      <c r="BG1" s="1974"/>
      <c r="BH1" s="1759" t="s">
        <v>163</v>
      </c>
      <c r="BI1" s="1759"/>
      <c r="BJ1" s="1759"/>
      <c r="BK1" s="1759"/>
      <c r="BL1" s="1759"/>
      <c r="BM1" s="1759"/>
      <c r="BN1" s="1759"/>
      <c r="BO1" s="1759"/>
      <c r="BP1" s="1759"/>
      <c r="BQ1" s="1759"/>
      <c r="BR1" s="1759"/>
      <c r="BS1" s="1759"/>
      <c r="BT1" s="1759"/>
      <c r="BU1" s="1759"/>
      <c r="BV1" s="1759"/>
      <c r="BW1" s="1759"/>
      <c r="BX1" s="1759"/>
      <c r="BY1" s="1759"/>
      <c r="BZ1" s="1759"/>
      <c r="CA1" s="1759"/>
      <c r="CB1" s="1759"/>
      <c r="CC1" s="1759"/>
      <c r="CD1" s="1759"/>
      <c r="CE1" s="1852" t="s">
        <v>56</v>
      </c>
      <c r="CF1" s="1759"/>
      <c r="CG1" s="1759"/>
      <c r="CH1" s="1759"/>
      <c r="CI1" s="1759"/>
      <c r="CJ1" s="1759"/>
      <c r="CK1" s="1759"/>
      <c r="CL1" s="1759"/>
      <c r="CM1" s="1759"/>
      <c r="CN1" s="1759"/>
      <c r="CO1" s="1759"/>
      <c r="CP1" s="1759"/>
      <c r="CQ1" s="1974" t="s">
        <v>3</v>
      </c>
      <c r="CR1" s="1974"/>
      <c r="CS1" s="1974"/>
      <c r="CT1" s="1974"/>
      <c r="CU1" s="1974"/>
      <c r="CV1" s="1974"/>
      <c r="CW1" s="1974"/>
      <c r="CX1" s="1974"/>
      <c r="CY1" s="1974"/>
      <c r="CZ1" s="1974"/>
      <c r="DA1" s="1974"/>
      <c r="DB1" s="1974"/>
      <c r="DC1" s="1974"/>
      <c r="DD1" s="1974"/>
      <c r="DE1" s="1974" t="s">
        <v>1035</v>
      </c>
      <c r="DF1" s="1974"/>
      <c r="DG1" s="1974"/>
      <c r="DH1" s="1974"/>
      <c r="DI1" s="1974"/>
      <c r="DJ1" s="1974"/>
      <c r="DK1" s="1974"/>
      <c r="DL1" s="1974"/>
      <c r="DM1" s="1974"/>
      <c r="DN1" s="1974"/>
      <c r="DO1" s="1974"/>
      <c r="DP1" s="1974"/>
      <c r="DQ1" s="1974"/>
      <c r="DR1" s="1974"/>
      <c r="DS1" s="1974"/>
      <c r="DT1" s="1974"/>
      <c r="DU1" s="1974"/>
      <c r="DV1" s="1974"/>
      <c r="DW1" s="1974"/>
      <c r="DX1" s="1974"/>
      <c r="DY1" s="1852" t="s">
        <v>717</v>
      </c>
      <c r="DZ1" s="1759"/>
      <c r="EA1" s="1759"/>
      <c r="EB1" s="1759"/>
      <c r="EC1" s="1759"/>
      <c r="ED1" s="1759"/>
      <c r="EE1" s="1759"/>
      <c r="EF1" s="1759"/>
      <c r="EG1" s="1759"/>
      <c r="EH1" s="1759"/>
      <c r="EI1" s="1759"/>
      <c r="EJ1" s="1759"/>
      <c r="EK1" s="1759"/>
      <c r="EL1" s="1852" t="s">
        <v>257</v>
      </c>
      <c r="EM1" s="1759"/>
      <c r="EN1" s="1759"/>
      <c r="EO1" s="1759"/>
      <c r="EP1" s="1759"/>
      <c r="EQ1" s="1759"/>
      <c r="ER1" s="1759"/>
      <c r="ES1" s="1759"/>
      <c r="ET1" s="1759"/>
      <c r="EU1" s="1759"/>
      <c r="EV1" s="1759"/>
      <c r="EW1" s="1759"/>
      <c r="EX1" s="1759"/>
      <c r="EY1" s="1759"/>
      <c r="EZ1" s="1759"/>
      <c r="FA1" s="1759"/>
      <c r="FB1" s="1759"/>
      <c r="FC1" s="1760"/>
      <c r="FD1" s="1668" t="s">
        <v>2289</v>
      </c>
      <c r="FE1" s="1852" t="s">
        <v>2073</v>
      </c>
      <c r="FF1" s="1759"/>
      <c r="FG1" s="1759"/>
      <c r="FH1" s="1759"/>
      <c r="FI1" s="1759"/>
      <c r="FJ1" s="1759"/>
      <c r="FK1" s="1760"/>
    </row>
    <row r="2" spans="1:185" ht="13.5" thickBot="1" x14ac:dyDescent="0.25">
      <c r="A2" s="1853"/>
      <c r="B2" s="2009"/>
      <c r="C2" s="2010"/>
      <c r="D2" s="1687" t="s">
        <v>852</v>
      </c>
      <c r="E2" s="1117" t="s">
        <v>1840</v>
      </c>
      <c r="F2" s="1356" t="s">
        <v>47</v>
      </c>
      <c r="G2" s="1116" t="s">
        <v>475</v>
      </c>
      <c r="H2" s="1115" t="s">
        <v>68</v>
      </c>
      <c r="I2" s="1523" t="s">
        <v>2038</v>
      </c>
      <c r="J2" s="1523" t="s">
        <v>47</v>
      </c>
      <c r="K2" s="1523" t="s">
        <v>475</v>
      </c>
      <c r="L2" s="1523" t="s">
        <v>1265</v>
      </c>
      <c r="M2" s="1523" t="s">
        <v>47</v>
      </c>
      <c r="N2" s="1523" t="s">
        <v>475</v>
      </c>
      <c r="O2" s="1523" t="s">
        <v>1265</v>
      </c>
      <c r="P2" s="1523" t="s">
        <v>852</v>
      </c>
      <c r="Q2" s="1115" t="s">
        <v>68</v>
      </c>
      <c r="R2" s="1356" t="s">
        <v>47</v>
      </c>
      <c r="S2" s="1116" t="s">
        <v>475</v>
      </c>
      <c r="T2" s="1115" t="s">
        <v>68</v>
      </c>
      <c r="U2" s="1118" t="s">
        <v>60</v>
      </c>
      <c r="V2" s="1116" t="s">
        <v>475</v>
      </c>
      <c r="W2" s="1689" t="s">
        <v>475</v>
      </c>
      <c r="X2" s="1451" t="s">
        <v>1265</v>
      </c>
      <c r="Y2" s="1115" t="s">
        <v>68</v>
      </c>
      <c r="Z2" s="1116" t="s">
        <v>475</v>
      </c>
      <c r="AA2" s="1115" t="s">
        <v>852</v>
      </c>
      <c r="AB2" s="1115" t="s">
        <v>852</v>
      </c>
      <c r="AC2" s="1118" t="s">
        <v>47</v>
      </c>
      <c r="AD2" s="1116" t="s">
        <v>475</v>
      </c>
      <c r="AE2" s="1115" t="s">
        <v>852</v>
      </c>
      <c r="AF2" s="1118" t="s">
        <v>47</v>
      </c>
      <c r="AG2" s="1116" t="s">
        <v>475</v>
      </c>
      <c r="AH2" s="1115" t="s">
        <v>852</v>
      </c>
      <c r="AI2" s="1117" t="s">
        <v>1213</v>
      </c>
      <c r="AJ2" s="1118" t="s">
        <v>47</v>
      </c>
      <c r="AK2" s="1116" t="s">
        <v>475</v>
      </c>
      <c r="AL2" s="1357" t="s">
        <v>852</v>
      </c>
      <c r="AM2" s="1121" t="s">
        <v>47</v>
      </c>
      <c r="AN2" s="1116" t="s">
        <v>475</v>
      </c>
      <c r="AO2" s="1115" t="s">
        <v>852</v>
      </c>
      <c r="AP2" s="1118" t="s">
        <v>60</v>
      </c>
      <c r="AQ2" s="1116" t="s">
        <v>475</v>
      </c>
      <c r="AR2" s="1115" t="s">
        <v>852</v>
      </c>
      <c r="AS2" s="1118" t="s">
        <v>47</v>
      </c>
      <c r="AT2" s="1116" t="s">
        <v>475</v>
      </c>
      <c r="AU2" s="1115" t="s">
        <v>852</v>
      </c>
      <c r="AV2" s="1118" t="s">
        <v>47</v>
      </c>
      <c r="AW2" s="1116" t="s">
        <v>475</v>
      </c>
      <c r="AX2" s="1357" t="s">
        <v>852</v>
      </c>
      <c r="AY2" s="1121" t="s">
        <v>47</v>
      </c>
      <c r="AZ2" s="1116" t="s">
        <v>475</v>
      </c>
      <c r="BA2" s="1115" t="s">
        <v>852</v>
      </c>
      <c r="BB2" s="1118" t="s">
        <v>47</v>
      </c>
      <c r="BC2" s="1116" t="s">
        <v>475</v>
      </c>
      <c r="BD2" s="1115" t="s">
        <v>852</v>
      </c>
      <c r="BE2" s="1118" t="s">
        <v>47</v>
      </c>
      <c r="BF2" s="1117" t="s">
        <v>475</v>
      </c>
      <c r="BG2" s="1357" t="s">
        <v>852</v>
      </c>
      <c r="BH2" s="1121" t="s">
        <v>47</v>
      </c>
      <c r="BI2" s="1116" t="s">
        <v>475</v>
      </c>
      <c r="BJ2" s="1115" t="s">
        <v>852</v>
      </c>
      <c r="BK2" s="1118" t="s">
        <v>47</v>
      </c>
      <c r="BL2" s="1116" t="s">
        <v>475</v>
      </c>
      <c r="BM2" s="1115" t="s">
        <v>852</v>
      </c>
      <c r="BN2" s="1523" t="s">
        <v>47</v>
      </c>
      <c r="BO2" s="1523" t="s">
        <v>475</v>
      </c>
      <c r="BP2" s="1523" t="s">
        <v>1265</v>
      </c>
      <c r="BQ2" s="1451" t="s">
        <v>852</v>
      </c>
      <c r="BR2" s="1451" t="s">
        <v>1213</v>
      </c>
      <c r="BS2" s="1118" t="s">
        <v>47</v>
      </c>
      <c r="BT2" s="1117" t="s">
        <v>47</v>
      </c>
      <c r="BU2" s="1116" t="s">
        <v>475</v>
      </c>
      <c r="BV2" s="1115" t="s">
        <v>852</v>
      </c>
      <c r="BW2" s="1118" t="s">
        <v>47</v>
      </c>
      <c r="BX2" s="1116" t="s">
        <v>475</v>
      </c>
      <c r="BY2" s="1115" t="s">
        <v>852</v>
      </c>
      <c r="BZ2" s="1451" t="s">
        <v>2038</v>
      </c>
      <c r="CA2" s="1451" t="s">
        <v>47</v>
      </c>
      <c r="CB2" s="1451" t="s">
        <v>475</v>
      </c>
      <c r="CC2" s="1451" t="s">
        <v>1265</v>
      </c>
      <c r="CD2" s="1448" t="s">
        <v>852</v>
      </c>
      <c r="CE2" s="1121" t="s">
        <v>47</v>
      </c>
      <c r="CF2" s="1116" t="s">
        <v>475</v>
      </c>
      <c r="CG2" s="1115" t="s">
        <v>852</v>
      </c>
      <c r="CH2" s="1118" t="s">
        <v>47</v>
      </c>
      <c r="CI2" s="1116" t="s">
        <v>475</v>
      </c>
      <c r="CJ2" s="1115" t="s">
        <v>852</v>
      </c>
      <c r="CK2" s="1118" t="s">
        <v>47</v>
      </c>
      <c r="CL2" s="1116" t="s">
        <v>41</v>
      </c>
      <c r="CM2" s="1115" t="s">
        <v>852</v>
      </c>
      <c r="CN2" s="1118" t="s">
        <v>47</v>
      </c>
      <c r="CO2" s="1116" t="s">
        <v>41</v>
      </c>
      <c r="CP2" s="1357" t="s">
        <v>68</v>
      </c>
      <c r="CQ2" s="1121" t="s">
        <v>60</v>
      </c>
      <c r="CR2" s="1116" t="s">
        <v>475</v>
      </c>
      <c r="CS2" s="1115" t="s">
        <v>852</v>
      </c>
      <c r="CT2" s="1118" t="s">
        <v>60</v>
      </c>
      <c r="CU2" s="1116" t="s">
        <v>41</v>
      </c>
      <c r="CV2" s="1115" t="s">
        <v>852</v>
      </c>
      <c r="CW2" s="1118" t="s">
        <v>60</v>
      </c>
      <c r="CX2" s="1535" t="s">
        <v>47</v>
      </c>
      <c r="CY2" s="1116" t="s">
        <v>41</v>
      </c>
      <c r="CZ2" s="1115" t="s">
        <v>852</v>
      </c>
      <c r="DA2" s="1118" t="s">
        <v>60</v>
      </c>
      <c r="DB2" s="1116" t="s">
        <v>41</v>
      </c>
      <c r="DC2" s="1115" t="s">
        <v>852</v>
      </c>
      <c r="DD2" s="1654" t="s">
        <v>60</v>
      </c>
      <c r="DE2" s="1114" t="s">
        <v>475</v>
      </c>
      <c r="DF2" s="1115" t="s">
        <v>852</v>
      </c>
      <c r="DG2" s="1523" t="s">
        <v>46</v>
      </c>
      <c r="DH2" s="1523" t="s">
        <v>47</v>
      </c>
      <c r="DI2" s="1523" t="s">
        <v>475</v>
      </c>
      <c r="DJ2" s="1523" t="s">
        <v>1265</v>
      </c>
      <c r="DK2" s="1118" t="s">
        <v>60</v>
      </c>
      <c r="DL2" s="1116" t="s">
        <v>475</v>
      </c>
      <c r="DM2" s="1115" t="s">
        <v>852</v>
      </c>
      <c r="DN2" s="1118" t="s">
        <v>60</v>
      </c>
      <c r="DO2" s="1116" t="s">
        <v>475</v>
      </c>
      <c r="DP2" s="1115" t="s">
        <v>852</v>
      </c>
      <c r="DQ2" s="1118" t="s">
        <v>47</v>
      </c>
      <c r="DR2" s="1116" t="s">
        <v>475</v>
      </c>
      <c r="DS2" s="1115" t="s">
        <v>852</v>
      </c>
      <c r="DT2" s="1523" t="s">
        <v>47</v>
      </c>
      <c r="DU2" s="1523" t="s">
        <v>475</v>
      </c>
      <c r="DV2" s="1523" t="s">
        <v>1265</v>
      </c>
      <c r="DW2" s="1118" t="s">
        <v>47</v>
      </c>
      <c r="DX2" s="1119" t="s">
        <v>475</v>
      </c>
      <c r="DY2" s="885" t="s">
        <v>852</v>
      </c>
      <c r="DZ2" s="1118" t="s">
        <v>60</v>
      </c>
      <c r="EA2" s="1116" t="s">
        <v>475</v>
      </c>
      <c r="EB2" s="1115" t="s">
        <v>852</v>
      </c>
      <c r="EC2" s="1118" t="s">
        <v>60</v>
      </c>
      <c r="ED2" s="1116" t="s">
        <v>475</v>
      </c>
      <c r="EE2" s="1115" t="s">
        <v>852</v>
      </c>
      <c r="EF2" s="1118" t="s">
        <v>60</v>
      </c>
      <c r="EG2" s="1116" t="s">
        <v>475</v>
      </c>
      <c r="EH2" s="1115" t="s">
        <v>852</v>
      </c>
      <c r="EI2" s="1118" t="s">
        <v>60</v>
      </c>
      <c r="EJ2" s="1116" t="s">
        <v>475</v>
      </c>
      <c r="EK2" s="1357" t="s">
        <v>852</v>
      </c>
      <c r="EL2" s="1121" t="s">
        <v>60</v>
      </c>
      <c r="EM2" s="1116" t="s">
        <v>475</v>
      </c>
      <c r="EN2" s="1115" t="s">
        <v>852</v>
      </c>
      <c r="EO2" s="1118" t="s">
        <v>60</v>
      </c>
      <c r="EP2" s="1116" t="s">
        <v>475</v>
      </c>
      <c r="EQ2" s="1535" t="s">
        <v>852</v>
      </c>
      <c r="ER2" s="1118" t="s">
        <v>60</v>
      </c>
      <c r="ES2" s="1116" t="s">
        <v>475</v>
      </c>
      <c r="ET2" s="1115" t="s">
        <v>852</v>
      </c>
      <c r="EU2" s="1535" t="s">
        <v>46</v>
      </c>
      <c r="EV2" s="1118" t="s">
        <v>60</v>
      </c>
      <c r="EW2" s="1116" t="s">
        <v>475</v>
      </c>
      <c r="EX2" s="1115" t="s">
        <v>852</v>
      </c>
      <c r="EY2" s="1451" t="s">
        <v>47</v>
      </c>
      <c r="EZ2" s="1537" t="s">
        <v>475</v>
      </c>
      <c r="FA2" s="1537" t="s">
        <v>1265</v>
      </c>
      <c r="FB2" s="1537" t="s">
        <v>852</v>
      </c>
      <c r="FC2" s="1654" t="s">
        <v>60</v>
      </c>
      <c r="FD2" s="1677" t="s">
        <v>852</v>
      </c>
      <c r="FE2" s="1447" t="s">
        <v>1213</v>
      </c>
      <c r="FF2" s="1451" t="s">
        <v>897</v>
      </c>
      <c r="FG2" s="1451" t="s">
        <v>46</v>
      </c>
      <c r="FH2" s="1451" t="s">
        <v>47</v>
      </c>
      <c r="FI2" s="1451" t="s">
        <v>475</v>
      </c>
      <c r="FJ2" s="1451" t="s">
        <v>1265</v>
      </c>
      <c r="FK2" s="1448" t="s">
        <v>852</v>
      </c>
      <c r="FL2" s="1951" t="s">
        <v>47</v>
      </c>
      <c r="FM2" s="1953" t="s">
        <v>475</v>
      </c>
      <c r="FN2" s="1940" t="s">
        <v>852</v>
      </c>
      <c r="FO2" s="1942" t="s">
        <v>126</v>
      </c>
      <c r="FP2" s="1943" t="s">
        <v>46</v>
      </c>
      <c r="FQ2" s="1971" t="s">
        <v>1727</v>
      </c>
      <c r="FR2" s="1944" t="s">
        <v>127</v>
      </c>
      <c r="FS2" s="1201"/>
      <c r="FT2" s="1201"/>
    </row>
    <row r="3" spans="1:185" ht="16.5" thickBot="1" x14ac:dyDescent="0.3">
      <c r="A3" s="1649"/>
      <c r="B3" s="1650" t="s">
        <v>2086</v>
      </c>
      <c r="C3" s="1667" t="s">
        <v>1104</v>
      </c>
      <c r="D3" s="1122">
        <v>4</v>
      </c>
      <c r="E3" s="1123">
        <v>6</v>
      </c>
      <c r="F3" s="1123">
        <v>8</v>
      </c>
      <c r="G3" s="1123">
        <v>9</v>
      </c>
      <c r="H3" s="1123">
        <v>11</v>
      </c>
      <c r="I3" s="1123">
        <v>14</v>
      </c>
      <c r="J3" s="1123">
        <v>15</v>
      </c>
      <c r="K3" s="1123">
        <v>16</v>
      </c>
      <c r="L3" s="1123">
        <v>17</v>
      </c>
      <c r="M3" s="1123">
        <v>15</v>
      </c>
      <c r="N3" s="1123">
        <v>16</v>
      </c>
      <c r="O3" s="1123">
        <v>17</v>
      </c>
      <c r="P3" s="1123">
        <v>18</v>
      </c>
      <c r="Q3" s="1123">
        <v>18</v>
      </c>
      <c r="R3" s="1123">
        <v>22</v>
      </c>
      <c r="S3" s="1123">
        <v>23</v>
      </c>
      <c r="T3" s="1123">
        <v>25</v>
      </c>
      <c r="U3" s="1123">
        <v>29</v>
      </c>
      <c r="V3" s="1123">
        <v>30</v>
      </c>
      <c r="W3" s="1353">
        <v>30</v>
      </c>
      <c r="X3" s="1123">
        <v>1</v>
      </c>
      <c r="Y3" s="1123">
        <v>2</v>
      </c>
      <c r="Z3" s="1123">
        <v>7</v>
      </c>
      <c r="AA3" s="1123">
        <v>9</v>
      </c>
      <c r="AB3" s="1123">
        <v>9</v>
      </c>
      <c r="AC3" s="1123">
        <v>13</v>
      </c>
      <c r="AD3" s="1123">
        <v>14</v>
      </c>
      <c r="AE3" s="1123">
        <v>16</v>
      </c>
      <c r="AF3" s="1123">
        <v>20</v>
      </c>
      <c r="AG3" s="1123">
        <v>21</v>
      </c>
      <c r="AH3" s="1123">
        <v>23</v>
      </c>
      <c r="AI3" s="1123">
        <v>24</v>
      </c>
      <c r="AJ3" s="1123">
        <v>27</v>
      </c>
      <c r="AK3" s="1126">
        <v>28</v>
      </c>
      <c r="AL3" s="1353">
        <v>30</v>
      </c>
      <c r="AM3" s="1122">
        <v>3</v>
      </c>
      <c r="AN3" s="1123">
        <v>4</v>
      </c>
      <c r="AO3" s="1123">
        <v>6</v>
      </c>
      <c r="AP3" s="1123">
        <v>10</v>
      </c>
      <c r="AQ3" s="1123">
        <v>11</v>
      </c>
      <c r="AR3" s="1123">
        <v>13</v>
      </c>
      <c r="AS3" s="1123">
        <v>17</v>
      </c>
      <c r="AT3" s="1123">
        <v>18</v>
      </c>
      <c r="AU3" s="1123">
        <v>20</v>
      </c>
      <c r="AV3" s="1123">
        <v>24</v>
      </c>
      <c r="AW3" s="1123">
        <v>25</v>
      </c>
      <c r="AX3" s="1124">
        <v>27</v>
      </c>
      <c r="AY3" s="1122">
        <v>1</v>
      </c>
      <c r="AZ3" s="1123">
        <v>2</v>
      </c>
      <c r="BA3" s="1123">
        <v>4</v>
      </c>
      <c r="BB3" s="1123">
        <v>8</v>
      </c>
      <c r="BC3" s="1123">
        <v>9</v>
      </c>
      <c r="BD3" s="1123">
        <v>11</v>
      </c>
      <c r="BE3" s="1123">
        <v>15</v>
      </c>
      <c r="BF3" s="930">
        <v>16</v>
      </c>
      <c r="BG3" s="934">
        <v>18</v>
      </c>
      <c r="BH3" s="1043">
        <v>6</v>
      </c>
      <c r="BI3" s="930">
        <v>7</v>
      </c>
      <c r="BJ3" s="930">
        <v>9</v>
      </c>
      <c r="BK3" s="930">
        <v>13</v>
      </c>
      <c r="BL3" s="930">
        <v>14</v>
      </c>
      <c r="BM3" s="930">
        <v>16</v>
      </c>
      <c r="BN3" s="930">
        <v>13</v>
      </c>
      <c r="BO3" s="930">
        <v>14</v>
      </c>
      <c r="BP3" s="930">
        <v>15</v>
      </c>
      <c r="BQ3" s="930">
        <v>16</v>
      </c>
      <c r="BR3" s="930">
        <v>17</v>
      </c>
      <c r="BS3" s="930">
        <v>20</v>
      </c>
      <c r="BT3" s="930">
        <v>20</v>
      </c>
      <c r="BU3" s="930">
        <v>21</v>
      </c>
      <c r="BV3" s="930">
        <v>23</v>
      </c>
      <c r="BW3" s="930">
        <v>27</v>
      </c>
      <c r="BX3" s="930">
        <v>28</v>
      </c>
      <c r="BY3" s="930">
        <v>30</v>
      </c>
      <c r="BZ3" s="930">
        <v>26</v>
      </c>
      <c r="CA3" s="930">
        <v>27</v>
      </c>
      <c r="CB3" s="930">
        <v>28</v>
      </c>
      <c r="CC3" s="930">
        <v>29</v>
      </c>
      <c r="CD3" s="934">
        <v>30</v>
      </c>
      <c r="CE3" s="1043">
        <v>3</v>
      </c>
      <c r="CF3" s="930">
        <v>4</v>
      </c>
      <c r="CG3" s="930">
        <v>6</v>
      </c>
      <c r="CH3" s="930">
        <v>10</v>
      </c>
      <c r="CI3" s="930">
        <v>11</v>
      </c>
      <c r="CJ3" s="930">
        <v>13</v>
      </c>
      <c r="CK3" s="930">
        <v>17</v>
      </c>
      <c r="CL3" s="930">
        <v>18</v>
      </c>
      <c r="CM3" s="930">
        <v>20</v>
      </c>
      <c r="CN3" s="930">
        <v>24</v>
      </c>
      <c r="CO3" s="930">
        <v>25</v>
      </c>
      <c r="CP3" s="934">
        <v>27</v>
      </c>
      <c r="CQ3" s="1043">
        <v>3</v>
      </c>
      <c r="CR3" s="930">
        <v>4</v>
      </c>
      <c r="CS3" s="930">
        <v>6</v>
      </c>
      <c r="CT3" s="841">
        <v>10</v>
      </c>
      <c r="CU3" s="930">
        <v>11</v>
      </c>
      <c r="CV3" s="935">
        <v>13</v>
      </c>
      <c r="CW3" s="935">
        <v>17</v>
      </c>
      <c r="CX3" s="935">
        <v>17</v>
      </c>
      <c r="CY3" s="935">
        <v>18</v>
      </c>
      <c r="CZ3" s="935">
        <v>20</v>
      </c>
      <c r="DA3" s="930">
        <v>24</v>
      </c>
      <c r="DB3" s="930">
        <v>25</v>
      </c>
      <c r="DC3" s="930">
        <v>27</v>
      </c>
      <c r="DD3" s="934">
        <v>31</v>
      </c>
      <c r="DE3" s="1043">
        <v>1</v>
      </c>
      <c r="DF3" s="930">
        <v>3</v>
      </c>
      <c r="DG3" s="930">
        <v>6</v>
      </c>
      <c r="DH3" s="930">
        <v>7</v>
      </c>
      <c r="DI3" s="930">
        <v>8</v>
      </c>
      <c r="DJ3" s="930">
        <v>9</v>
      </c>
      <c r="DK3" s="930">
        <v>7</v>
      </c>
      <c r="DL3" s="930">
        <v>8</v>
      </c>
      <c r="DM3" s="930">
        <v>10</v>
      </c>
      <c r="DN3" s="930">
        <v>14</v>
      </c>
      <c r="DO3" s="841">
        <v>15</v>
      </c>
      <c r="DP3" s="841">
        <v>17</v>
      </c>
      <c r="DQ3" s="930">
        <v>21</v>
      </c>
      <c r="DR3" s="930">
        <v>22</v>
      </c>
      <c r="DS3" s="841">
        <v>24</v>
      </c>
      <c r="DT3" s="841">
        <v>28</v>
      </c>
      <c r="DU3" s="841">
        <v>29</v>
      </c>
      <c r="DV3" s="841">
        <v>30</v>
      </c>
      <c r="DW3" s="930">
        <v>28</v>
      </c>
      <c r="DX3" s="934">
        <v>29</v>
      </c>
      <c r="DY3" s="1043">
        <v>1</v>
      </c>
      <c r="DZ3" s="930">
        <v>5</v>
      </c>
      <c r="EA3" s="930">
        <v>6</v>
      </c>
      <c r="EB3" s="930">
        <v>8</v>
      </c>
      <c r="EC3" s="930">
        <v>12</v>
      </c>
      <c r="ED3" s="930">
        <v>13</v>
      </c>
      <c r="EE3" s="930">
        <v>15</v>
      </c>
      <c r="EF3" s="930">
        <v>19</v>
      </c>
      <c r="EG3" s="930">
        <v>20</v>
      </c>
      <c r="EH3" s="930">
        <v>22</v>
      </c>
      <c r="EI3" s="930">
        <v>26</v>
      </c>
      <c r="EJ3" s="930">
        <v>27</v>
      </c>
      <c r="EK3" s="930">
        <v>29</v>
      </c>
      <c r="EL3" s="1043">
        <v>2</v>
      </c>
      <c r="EM3" s="935">
        <v>3</v>
      </c>
      <c r="EN3" s="935">
        <v>5</v>
      </c>
      <c r="EO3" s="935">
        <v>9</v>
      </c>
      <c r="EP3" s="930">
        <v>10</v>
      </c>
      <c r="EQ3" s="930">
        <v>12</v>
      </c>
      <c r="ER3" s="930">
        <v>16</v>
      </c>
      <c r="ES3" s="930">
        <v>17</v>
      </c>
      <c r="ET3" s="930">
        <v>19</v>
      </c>
      <c r="EU3" s="930">
        <v>22</v>
      </c>
      <c r="EV3" s="930">
        <v>23</v>
      </c>
      <c r="EW3" s="930">
        <v>24</v>
      </c>
      <c r="EX3" s="930">
        <v>26</v>
      </c>
      <c r="EY3" s="930">
        <v>23</v>
      </c>
      <c r="EZ3" s="930">
        <v>24</v>
      </c>
      <c r="FA3" s="930">
        <v>25</v>
      </c>
      <c r="FB3" s="930">
        <v>26</v>
      </c>
      <c r="FC3" s="934">
        <v>30</v>
      </c>
      <c r="FD3" s="1362">
        <v>31</v>
      </c>
      <c r="FE3" s="1675">
        <v>1</v>
      </c>
      <c r="FF3" s="841">
        <v>2</v>
      </c>
      <c r="FG3" s="841">
        <v>3</v>
      </c>
      <c r="FH3" s="841">
        <v>4</v>
      </c>
      <c r="FI3" s="841">
        <v>5</v>
      </c>
      <c r="FJ3" s="841">
        <v>6</v>
      </c>
      <c r="FK3" s="934">
        <v>7</v>
      </c>
      <c r="FL3" s="1952"/>
      <c r="FM3" s="1941"/>
      <c r="FN3" s="1941"/>
      <c r="FO3" s="1941"/>
      <c r="FP3" s="1941"/>
      <c r="FQ3" s="1972"/>
      <c r="FR3" s="1945"/>
      <c r="FS3" s="1669">
        <v>0</v>
      </c>
      <c r="FT3" s="1671" t="s">
        <v>18</v>
      </c>
      <c r="FU3" s="1345" t="s">
        <v>21</v>
      </c>
      <c r="FV3" s="1671" t="s">
        <v>22</v>
      </c>
      <c r="FW3" s="1671" t="s">
        <v>19</v>
      </c>
      <c r="FX3" s="1671" t="s">
        <v>20</v>
      </c>
      <c r="FY3" s="1346" t="s">
        <v>1085</v>
      </c>
      <c r="FZ3" s="1346" t="s">
        <v>44</v>
      </c>
      <c r="GA3" s="1346" t="s">
        <v>1730</v>
      </c>
      <c r="GB3" s="1346" t="s">
        <v>1880</v>
      </c>
      <c r="GC3" s="1346" t="s">
        <v>1881</v>
      </c>
    </row>
    <row r="4" spans="1:185" ht="16.5" thickBot="1" x14ac:dyDescent="0.3">
      <c r="A4" s="1645">
        <v>1</v>
      </c>
      <c r="B4" s="10" t="s">
        <v>2087</v>
      </c>
      <c r="C4" s="1152" t="s">
        <v>1946</v>
      </c>
      <c r="D4" s="1391"/>
      <c r="E4" s="1400"/>
      <c r="F4" s="1346"/>
      <c r="G4" s="1346"/>
      <c r="H4" s="1346"/>
      <c r="I4" s="1346"/>
      <c r="J4" s="1346"/>
      <c r="K4" s="1346"/>
      <c r="L4" s="1346"/>
      <c r="M4" s="1346"/>
      <c r="N4" s="1346"/>
      <c r="O4" s="1346"/>
      <c r="P4" s="1346"/>
      <c r="Q4" s="1346"/>
      <c r="R4" s="1346"/>
      <c r="S4" s="1346"/>
      <c r="T4" s="1346"/>
      <c r="U4" s="1346"/>
      <c r="V4" s="1346"/>
      <c r="W4" s="1393"/>
      <c r="X4" s="1346"/>
      <c r="Y4" s="1346"/>
      <c r="Z4" s="1346"/>
      <c r="AA4" s="1346"/>
      <c r="AB4" s="1514"/>
      <c r="AC4" s="1346"/>
      <c r="AD4" s="1346"/>
      <c r="AE4" s="1346"/>
      <c r="AF4" s="1346"/>
      <c r="AG4" s="1346"/>
      <c r="AH4" s="1392"/>
      <c r="AI4" s="1400"/>
      <c r="AJ4" s="1392"/>
      <c r="AK4" s="1392"/>
      <c r="AL4" s="1393"/>
      <c r="AM4" s="1406"/>
      <c r="AN4" s="1394"/>
      <c r="AO4" s="1394"/>
      <c r="AP4" s="1394"/>
      <c r="AQ4" s="1394"/>
      <c r="AR4" s="1394"/>
      <c r="AS4" s="1394"/>
      <c r="AT4" s="1407"/>
      <c r="AU4" s="1407"/>
      <c r="AV4" s="1407"/>
      <c r="AW4" s="1407"/>
      <c r="AX4" s="1408"/>
      <c r="AY4" s="1394"/>
      <c r="AZ4" s="1409"/>
      <c r="BA4" s="1394"/>
      <c r="BB4" s="1394"/>
      <c r="BC4" s="1394"/>
      <c r="BD4" s="1394"/>
      <c r="BE4" s="1346"/>
      <c r="BF4" s="1504"/>
      <c r="BG4" s="1408"/>
      <c r="BH4" s="1394"/>
      <c r="BI4" s="1394"/>
      <c r="BJ4" s="1394"/>
      <c r="BK4" s="1394"/>
      <c r="BL4" s="1394"/>
      <c r="BM4" s="1394"/>
      <c r="BN4" s="1394"/>
      <c r="BO4" s="1394"/>
      <c r="BP4" s="1394"/>
      <c r="BQ4" s="1394"/>
      <c r="BR4" s="1394"/>
      <c r="BS4" s="1394"/>
      <c r="BT4" s="1504"/>
      <c r="BU4" s="1409"/>
      <c r="BV4" s="1394"/>
      <c r="BW4" s="1394"/>
      <c r="BX4" s="1394"/>
      <c r="BY4" s="1394"/>
      <c r="BZ4" s="1394"/>
      <c r="CA4" s="1394"/>
      <c r="CB4" s="1394"/>
      <c r="CC4" s="1394"/>
      <c r="CD4" s="1394"/>
      <c r="CE4" s="1406"/>
      <c r="CF4" s="1394"/>
      <c r="CG4" s="1394"/>
      <c r="CH4" s="1394"/>
      <c r="CI4" s="1394"/>
      <c r="CJ4" s="1394"/>
      <c r="CK4" s="1394"/>
      <c r="CL4" s="1394"/>
      <c r="CM4" s="1394"/>
      <c r="CN4" s="1394"/>
      <c r="CO4" s="1394"/>
      <c r="CP4" s="1394"/>
      <c r="CQ4" s="1391"/>
      <c r="CR4" s="1346"/>
      <c r="CS4" s="1346"/>
      <c r="CT4" s="1392"/>
      <c r="CU4" s="1346"/>
      <c r="CV4" s="1346"/>
      <c r="CW4" s="1346"/>
      <c r="CX4" s="1504"/>
      <c r="CY4" s="1346"/>
      <c r="CZ4" s="1346"/>
      <c r="DA4" s="1346"/>
      <c r="DB4" s="1346"/>
      <c r="DC4" s="1346"/>
      <c r="DD4" s="1393"/>
      <c r="DE4" s="1391"/>
      <c r="DF4" s="1346"/>
      <c r="DG4" s="1346"/>
      <c r="DH4" s="1346"/>
      <c r="DI4" s="1346"/>
      <c r="DJ4" s="1346"/>
      <c r="DK4" s="1346"/>
      <c r="DL4" s="1346"/>
      <c r="DM4" s="1346"/>
      <c r="DN4" s="1346"/>
      <c r="DO4" s="1392"/>
      <c r="DP4" s="1392"/>
      <c r="DQ4" s="1392"/>
      <c r="DR4" s="1392"/>
      <c r="DS4" s="1392"/>
      <c r="DT4" s="1392"/>
      <c r="DU4" s="1392"/>
      <c r="DV4" s="1392"/>
      <c r="DW4" s="1392"/>
      <c r="DX4" s="1393"/>
      <c r="DY4" s="1391"/>
      <c r="DZ4" s="1394"/>
      <c r="EA4" s="1394"/>
      <c r="EB4" s="1394"/>
      <c r="EC4" s="1394"/>
      <c r="ED4" s="1394"/>
      <c r="EE4" s="1394"/>
      <c r="EF4" s="1394"/>
      <c r="EG4" s="1394"/>
      <c r="EH4" s="1394"/>
      <c r="EI4" s="1394"/>
      <c r="EJ4" s="1394"/>
      <c r="EK4" s="1394"/>
      <c r="EL4" s="1391"/>
      <c r="EM4" s="1389"/>
      <c r="EN4" s="1346"/>
      <c r="EO4" s="1346"/>
      <c r="EP4" s="1346"/>
      <c r="EQ4" s="1504"/>
      <c r="ER4" s="1346"/>
      <c r="ES4" s="1346"/>
      <c r="ET4" s="1346"/>
      <c r="EU4" s="1504"/>
      <c r="EV4" s="1392"/>
      <c r="EW4" s="1346"/>
      <c r="EX4" s="1346"/>
      <c r="EY4" s="1346"/>
      <c r="EZ4" s="1346"/>
      <c r="FA4" s="1346"/>
      <c r="FB4" s="1346"/>
      <c r="FC4" s="1408"/>
      <c r="FD4" s="1678"/>
      <c r="FE4" s="1406"/>
      <c r="FF4" s="1394"/>
      <c r="FG4" s="1394"/>
      <c r="FH4" s="1394"/>
      <c r="FI4" s="1394"/>
      <c r="FJ4" s="1394"/>
      <c r="FK4" s="1394"/>
      <c r="FL4" s="218" t="e">
        <f>SUM(F4+I4+Q4+W4+#REF!+AC4+AF4+AJ4+AM4+AP4+AS4+AV4+AY4+BB4+BH4+BK4+BS4+BW4+CE4+CH4+CK4+CN4+CQ4+CT4+CW4+DA4+DD4+DK4+DN4+DQ4+DW4+DZ4+EC4+EF4+EI4+EL4+EO4+ER4+EV4+FC4)</f>
        <v>#REF!</v>
      </c>
      <c r="FM4" s="396">
        <f t="shared" ref="FM4:FM35" si="0">SUM(D4+G4+J4+R4+X4+Z4+AD4+AG4+AK4+AN4+AQ4+AT4+AW4+AZ4+BC4+BF4+BI4+BL4+BU4+BX4+CF4+CI4+CL4+CO4+CR4+CU4+CY4+DB4+DE4+DL4+DO4+DR4+DX4+EA4+ED4+EG4+EJ4+EM4+EP4+ES4+EW4)</f>
        <v>0</v>
      </c>
      <c r="FN4" s="396">
        <f t="shared" ref="FN4:FN35" si="1">SUM(E4+H4+K4+V4+Y4+AA4+AE4+AH4+AL4+AO4+AR4+AU4+AX4+BA4+BD4+BG4+BJ4+BM4+BV4+BY4+CG4+CJ4+CM4+CP4+CS4+CV4+CZ4+DC4+DF4+DM4+DP4+DS4+DY4+EB4+EE4+EH4+EK4+EN4+ET4+EX4)</f>
        <v>0</v>
      </c>
      <c r="FO4" s="396" t="e">
        <f>SUM(AB4+#REF!+BE4+BT4+CX4+EQ4+EU4)</f>
        <v>#REF!</v>
      </c>
      <c r="FP4" s="396"/>
      <c r="FQ4" s="396" t="e">
        <f>SUM(L4+#REF!+M4+N4+O4+P4+#REF!+#REF!+BN4+BO4+BP4+BQ4+BR4+BZ4+CA4+CB4+CC4+CD4+DG4+DH4+DI4+DJ4+DT4+DU4+DV4+EY4+EZ4+FA4+FB4+FD4+FE4+FF4+FG4+FH4+FI4+FJ4+FK4)</f>
        <v>#REF!</v>
      </c>
      <c r="FR4" s="1291" t="e">
        <f t="shared" ref="FR4:FR64" si="2">SUM(FL4+FM4+FN4+FP4+FQ4)</f>
        <v>#REF!</v>
      </c>
      <c r="FS4" s="1347" t="e">
        <f t="shared" ref="FS4:FS64" si="3">IF(FR4=0,1,"")</f>
        <v>#REF!</v>
      </c>
      <c r="FT4" s="1347" t="e">
        <f t="shared" ref="FT4:FT64" si="4">IF((FR4&gt;0)*AND(FR4&lt;6),1,"")</f>
        <v>#REF!</v>
      </c>
      <c r="FU4" s="1347" t="e">
        <f t="shared" ref="FU4:FU64" si="5">IF((FR4&gt;5)*AND(FR4&lt;11),1,"")</f>
        <v>#REF!</v>
      </c>
      <c r="FV4" s="1347" t="e">
        <f t="shared" ref="FV4:FV64" si="6">IF((FR4&gt;10)*AND(FR4&lt;21),1,"")</f>
        <v>#REF!</v>
      </c>
      <c r="FW4" s="1347" t="e">
        <f t="shared" ref="FW4:FW64" si="7">IF((FR4&gt;20)*AND(FR4&lt;31),1,"")</f>
        <v>#REF!</v>
      </c>
      <c r="FX4" s="1347" t="e">
        <f t="shared" ref="FX4:FX64" si="8">IF((FR4&gt;30)*AND(FR4&lt;41),1,"")</f>
        <v>#REF!</v>
      </c>
      <c r="FY4" s="1347" t="e">
        <f t="shared" ref="FY4:FY64" si="9">IF((FR4&gt;40)*AND(FR4&lt;51),1,"")</f>
        <v>#REF!</v>
      </c>
      <c r="FZ4" s="1347" t="e">
        <f t="shared" ref="FZ4:FZ64" si="10">IF((FR4&gt;50)*AND(FR4&lt;61),1,"")</f>
        <v>#REF!</v>
      </c>
      <c r="GA4" s="1347" t="e">
        <f t="shared" ref="GA4:GA64" si="11">IF((FR4&gt;60)*AND(FR4&lt;71),1,"")</f>
        <v>#REF!</v>
      </c>
      <c r="GB4" s="1347" t="e">
        <f t="shared" ref="GB4:GB64" si="12">IF((FR4&gt;70)*AND(FR4&lt;81),1,"")</f>
        <v>#REF!</v>
      </c>
      <c r="GC4" s="1347" t="e">
        <f t="shared" ref="GC4:GC64" si="13">IF((FR4&gt;80)*AND(FR4&lt;91),1,"")</f>
        <v>#REF!</v>
      </c>
    </row>
    <row r="5" spans="1:185" ht="16.5" thickBot="1" x14ac:dyDescent="0.3">
      <c r="A5" s="1645">
        <v>2</v>
      </c>
      <c r="B5" s="10" t="s">
        <v>2088</v>
      </c>
      <c r="C5" s="1152" t="s">
        <v>445</v>
      </c>
      <c r="D5" s="1391"/>
      <c r="E5" s="1400"/>
      <c r="F5" s="1346"/>
      <c r="G5" s="1346"/>
      <c r="H5" s="1346"/>
      <c r="I5" s="1346"/>
      <c r="J5" s="1346"/>
      <c r="K5" s="1346"/>
      <c r="L5" s="1346"/>
      <c r="M5" s="1346"/>
      <c r="N5" s="1346"/>
      <c r="O5" s="1346"/>
      <c r="P5" s="1346"/>
      <c r="Q5" s="1346"/>
      <c r="R5" s="1346"/>
      <c r="S5" s="1346"/>
      <c r="T5" s="1346"/>
      <c r="U5" s="1346"/>
      <c r="V5" s="1346"/>
      <c r="W5" s="1393"/>
      <c r="X5" s="1346"/>
      <c r="Y5" s="1346"/>
      <c r="Z5" s="1346"/>
      <c r="AA5" s="1346"/>
      <c r="AB5" s="1514"/>
      <c r="AC5" s="1346"/>
      <c r="AD5" s="1346"/>
      <c r="AE5" s="1346"/>
      <c r="AF5" s="1346"/>
      <c r="AG5" s="1346"/>
      <c r="AH5" s="1392"/>
      <c r="AI5" s="1400"/>
      <c r="AJ5" s="1392"/>
      <c r="AK5" s="1392"/>
      <c r="AL5" s="1393"/>
      <c r="AM5" s="1406"/>
      <c r="AN5" s="1394"/>
      <c r="AO5" s="1394"/>
      <c r="AP5" s="1394"/>
      <c r="AQ5" s="1394"/>
      <c r="AR5" s="1394"/>
      <c r="AS5" s="1394"/>
      <c r="AT5" s="1407"/>
      <c r="AU5" s="1407"/>
      <c r="AV5" s="1407"/>
      <c r="AW5" s="1407"/>
      <c r="AX5" s="1408"/>
      <c r="AY5" s="1394"/>
      <c r="AZ5" s="1409"/>
      <c r="BA5" s="1394"/>
      <c r="BB5" s="1394"/>
      <c r="BC5" s="1394"/>
      <c r="BD5" s="1394"/>
      <c r="BE5" s="1346"/>
      <c r="BF5" s="1504"/>
      <c r="BG5" s="1408"/>
      <c r="BH5" s="1394"/>
      <c r="BI5" s="1394"/>
      <c r="BJ5" s="1394"/>
      <c r="BK5" s="1394"/>
      <c r="BL5" s="1394"/>
      <c r="BM5" s="1394"/>
      <c r="BN5" s="1394"/>
      <c r="BO5" s="1394"/>
      <c r="BP5" s="1394"/>
      <c r="BQ5" s="1394"/>
      <c r="BR5" s="1394"/>
      <c r="BS5" s="1394"/>
      <c r="BT5" s="1504"/>
      <c r="BU5" s="1409"/>
      <c r="BV5" s="1394"/>
      <c r="BW5" s="1394"/>
      <c r="BX5" s="1394"/>
      <c r="BY5" s="1394"/>
      <c r="BZ5" s="1394"/>
      <c r="CA5" s="1394"/>
      <c r="CB5" s="1394"/>
      <c r="CC5" s="1394"/>
      <c r="CD5" s="1394"/>
      <c r="CE5" s="1406"/>
      <c r="CF5" s="1394"/>
      <c r="CG5" s="1394"/>
      <c r="CH5" s="1394"/>
      <c r="CI5" s="1394"/>
      <c r="CJ5" s="1394"/>
      <c r="CK5" s="1394"/>
      <c r="CL5" s="1394"/>
      <c r="CM5" s="1394"/>
      <c r="CN5" s="1394"/>
      <c r="CO5" s="1394"/>
      <c r="CP5" s="1394"/>
      <c r="CQ5" s="1391"/>
      <c r="CR5" s="1346"/>
      <c r="CS5" s="1346"/>
      <c r="CT5" s="1392"/>
      <c r="CU5" s="1346"/>
      <c r="CV5" s="1346"/>
      <c r="CW5" s="1346"/>
      <c r="CX5" s="1504"/>
      <c r="CY5" s="1346"/>
      <c r="CZ5" s="1346"/>
      <c r="DA5" s="1346"/>
      <c r="DB5" s="1346"/>
      <c r="DC5" s="1346"/>
      <c r="DD5" s="1393"/>
      <c r="DE5" s="1391"/>
      <c r="DF5" s="1346"/>
      <c r="DG5" s="1346"/>
      <c r="DH5" s="1346"/>
      <c r="DI5" s="1346"/>
      <c r="DJ5" s="1346"/>
      <c r="DK5" s="1346"/>
      <c r="DL5" s="1346"/>
      <c r="DM5" s="1346"/>
      <c r="DN5" s="1346"/>
      <c r="DO5" s="1392"/>
      <c r="DP5" s="1392"/>
      <c r="DQ5" s="1392"/>
      <c r="DR5" s="1392"/>
      <c r="DS5" s="1392"/>
      <c r="DT5" s="1392"/>
      <c r="DU5" s="1392"/>
      <c r="DV5" s="1392"/>
      <c r="DW5" s="1392"/>
      <c r="DX5" s="1393"/>
      <c r="DY5" s="1391"/>
      <c r="DZ5" s="1394"/>
      <c r="EA5" s="1394"/>
      <c r="EB5" s="1394"/>
      <c r="EC5" s="1394"/>
      <c r="ED5" s="1394"/>
      <c r="EE5" s="1394"/>
      <c r="EF5" s="1394"/>
      <c r="EG5" s="1394"/>
      <c r="EH5" s="1394"/>
      <c r="EI5" s="1394"/>
      <c r="EJ5" s="1394"/>
      <c r="EK5" s="1394"/>
      <c r="EL5" s="1391"/>
      <c r="EM5" s="1389"/>
      <c r="EN5" s="1346"/>
      <c r="EO5" s="1346"/>
      <c r="EP5" s="1346"/>
      <c r="EQ5" s="1504"/>
      <c r="ER5" s="1346"/>
      <c r="ES5" s="1346"/>
      <c r="ET5" s="1346"/>
      <c r="EU5" s="1504"/>
      <c r="EV5" s="1392"/>
      <c r="EW5" s="1346"/>
      <c r="EX5" s="1346"/>
      <c r="EY5" s="1346"/>
      <c r="EZ5" s="1346"/>
      <c r="FA5" s="1346"/>
      <c r="FB5" s="1346"/>
      <c r="FC5" s="1408"/>
      <c r="FD5" s="1678"/>
      <c r="FE5" s="1406"/>
      <c r="FF5" s="1394"/>
      <c r="FG5" s="1394"/>
      <c r="FH5" s="1394"/>
      <c r="FI5" s="1394"/>
      <c r="FJ5" s="1394"/>
      <c r="FK5" s="1394"/>
      <c r="FL5" s="218" t="e">
        <f>SUM(F5+I5+Q5+W5+#REF!+AC5+AF5+AJ5+AM5+AP5+AS5+AV5+AY5+BB5+BH5+BK5+BS5+BW5+CE5+CH5+CK5+CN5+CQ5+CT5+CW5+DA5+DD5+DK5+DN5+DQ5+DW5+DZ5+EC5+EF5+EI5+EL5+EO5+ER5+EV5+FC5)</f>
        <v>#REF!</v>
      </c>
      <c r="FM5" s="396">
        <f t="shared" si="0"/>
        <v>0</v>
      </c>
      <c r="FN5" s="396">
        <f t="shared" si="1"/>
        <v>0</v>
      </c>
      <c r="FO5" s="396" t="e">
        <f>SUM(AB5+#REF!+BE5+BT5+CX5+EQ5+EU5)</f>
        <v>#REF!</v>
      </c>
      <c r="FP5" s="396"/>
      <c r="FQ5" s="396" t="e">
        <f>SUM(L5+#REF!+M5+N5+O5+P5+#REF!+#REF!+BN5+BO5+BP5+BQ5+BR5+BZ5+CA5+CB5+CC5+CD5+DG5+DH5+DI5+DJ5+DT5+DU5+DV5+EY5+EZ5+FA5+FB5+FD5+FE5+FF5+FG5+FH5+FI5+FJ5+FK5)</f>
        <v>#REF!</v>
      </c>
      <c r="FR5" s="1291" t="e">
        <f t="shared" si="2"/>
        <v>#REF!</v>
      </c>
      <c r="FS5" s="1347" t="e">
        <f t="shared" si="3"/>
        <v>#REF!</v>
      </c>
      <c r="FT5" s="1347" t="e">
        <f t="shared" si="4"/>
        <v>#REF!</v>
      </c>
      <c r="FU5" s="1347" t="e">
        <f t="shared" si="5"/>
        <v>#REF!</v>
      </c>
      <c r="FV5" s="1347" t="e">
        <f t="shared" si="6"/>
        <v>#REF!</v>
      </c>
      <c r="FW5" s="1347" t="e">
        <f t="shared" si="7"/>
        <v>#REF!</v>
      </c>
      <c r="FX5" s="1347" t="e">
        <f t="shared" si="8"/>
        <v>#REF!</v>
      </c>
      <c r="FY5" s="1347" t="e">
        <f t="shared" si="9"/>
        <v>#REF!</v>
      </c>
      <c r="FZ5" s="1347" t="e">
        <f t="shared" si="10"/>
        <v>#REF!</v>
      </c>
      <c r="GA5" s="1347" t="e">
        <f t="shared" si="11"/>
        <v>#REF!</v>
      </c>
      <c r="GB5" s="1347" t="e">
        <f t="shared" si="12"/>
        <v>#REF!</v>
      </c>
      <c r="GC5" s="1347" t="e">
        <f t="shared" si="13"/>
        <v>#REF!</v>
      </c>
    </row>
    <row r="6" spans="1:185" ht="16.5" thickBot="1" x14ac:dyDescent="0.3">
      <c r="A6" s="1645">
        <v>3</v>
      </c>
      <c r="B6" s="10" t="s">
        <v>2089</v>
      </c>
      <c r="C6" s="1152" t="s">
        <v>1450</v>
      </c>
      <c r="D6" s="1391"/>
      <c r="E6" s="1400"/>
      <c r="F6" s="1346"/>
      <c r="G6" s="1346"/>
      <c r="H6" s="1346"/>
      <c r="I6" s="1346"/>
      <c r="J6" s="1346"/>
      <c r="K6" s="1346"/>
      <c r="L6" s="1346"/>
      <c r="M6" s="1346"/>
      <c r="N6" s="1346"/>
      <c r="O6" s="1346"/>
      <c r="P6" s="1346"/>
      <c r="Q6" s="1346"/>
      <c r="R6" s="1346"/>
      <c r="S6" s="1346"/>
      <c r="T6" s="1346"/>
      <c r="U6" s="1346"/>
      <c r="V6" s="1346"/>
      <c r="W6" s="1393"/>
      <c r="X6" s="1346"/>
      <c r="Y6" s="1346"/>
      <c r="Z6" s="1346"/>
      <c r="AA6" s="1346"/>
      <c r="AB6" s="1514"/>
      <c r="AC6" s="1346"/>
      <c r="AD6" s="1346"/>
      <c r="AE6" s="1346"/>
      <c r="AF6" s="1346"/>
      <c r="AG6" s="1346"/>
      <c r="AH6" s="1392"/>
      <c r="AI6" s="1400"/>
      <c r="AJ6" s="1392"/>
      <c r="AK6" s="1392"/>
      <c r="AL6" s="1393"/>
      <c r="AM6" s="1391"/>
      <c r="AN6" s="1346"/>
      <c r="AO6" s="1346"/>
      <c r="AP6" s="1346"/>
      <c r="AQ6" s="1346"/>
      <c r="AR6" s="1346"/>
      <c r="AS6" s="1346"/>
      <c r="AT6" s="1392"/>
      <c r="AU6" s="1392"/>
      <c r="AV6" s="1392"/>
      <c r="AW6" s="1392"/>
      <c r="AX6" s="1393"/>
      <c r="AY6" s="1346"/>
      <c r="AZ6" s="1389"/>
      <c r="BA6" s="1346"/>
      <c r="BB6" s="1346"/>
      <c r="BC6" s="1346"/>
      <c r="BD6" s="1346"/>
      <c r="BE6" s="1346"/>
      <c r="BF6" s="1504"/>
      <c r="BG6" s="1393"/>
      <c r="BH6" s="1346"/>
      <c r="BI6" s="1346"/>
      <c r="BJ6" s="1346"/>
      <c r="BK6" s="1346"/>
      <c r="BL6" s="1346"/>
      <c r="BM6" s="1346"/>
      <c r="BN6" s="1346"/>
      <c r="BO6" s="1346"/>
      <c r="BP6" s="1346"/>
      <c r="BQ6" s="1346"/>
      <c r="BR6" s="1346"/>
      <c r="BS6" s="1346"/>
      <c r="BT6" s="1504"/>
      <c r="BU6" s="1389"/>
      <c r="BV6" s="1346"/>
      <c r="BW6" s="1346"/>
      <c r="BX6" s="1346"/>
      <c r="BY6" s="1346"/>
      <c r="BZ6" s="1346"/>
      <c r="CA6" s="1346"/>
      <c r="CB6" s="1346"/>
      <c r="CC6" s="1346"/>
      <c r="CD6" s="1346"/>
      <c r="CE6" s="1391"/>
      <c r="CF6" s="1346"/>
      <c r="CG6" s="1346"/>
      <c r="CH6" s="1346"/>
      <c r="CI6" s="1346"/>
      <c r="CJ6" s="1346"/>
      <c r="CK6" s="1346"/>
      <c r="CL6" s="1346"/>
      <c r="CM6" s="1346"/>
      <c r="CN6" s="1346"/>
      <c r="CO6" s="1346"/>
      <c r="CP6" s="1346"/>
      <c r="CQ6" s="1391"/>
      <c r="CR6" s="1346"/>
      <c r="CS6" s="1346"/>
      <c r="CT6" s="1392"/>
      <c r="CU6" s="1346"/>
      <c r="CV6" s="1346"/>
      <c r="CW6" s="1346"/>
      <c r="CX6" s="1504"/>
      <c r="CY6" s="1346"/>
      <c r="CZ6" s="1346"/>
      <c r="DA6" s="1346"/>
      <c r="DB6" s="1346"/>
      <c r="DC6" s="1346"/>
      <c r="DD6" s="1393"/>
      <c r="DE6" s="1391"/>
      <c r="DF6" s="1346"/>
      <c r="DG6" s="1346"/>
      <c r="DH6" s="1346"/>
      <c r="DI6" s="1346"/>
      <c r="DJ6" s="1346"/>
      <c r="DK6" s="1346"/>
      <c r="DL6" s="1346"/>
      <c r="DM6" s="1346"/>
      <c r="DN6" s="1346"/>
      <c r="DO6" s="1392"/>
      <c r="DP6" s="1392"/>
      <c r="DQ6" s="1392"/>
      <c r="DR6" s="1392"/>
      <c r="DS6" s="1392"/>
      <c r="DT6" s="1392"/>
      <c r="DU6" s="1392"/>
      <c r="DV6" s="1392"/>
      <c r="DW6" s="1392"/>
      <c r="DX6" s="1393"/>
      <c r="DY6" s="1391"/>
      <c r="DZ6" s="1346"/>
      <c r="EA6" s="1346"/>
      <c r="EB6" s="1346"/>
      <c r="EC6" s="1346"/>
      <c r="ED6" s="1346"/>
      <c r="EE6" s="1346"/>
      <c r="EF6" s="1346"/>
      <c r="EG6" s="1346"/>
      <c r="EH6" s="1346"/>
      <c r="EI6" s="1346"/>
      <c r="EJ6" s="1346"/>
      <c r="EK6" s="1346"/>
      <c r="EL6" s="1391"/>
      <c r="EM6" s="1389"/>
      <c r="EN6" s="1346"/>
      <c r="EO6" s="1346"/>
      <c r="EP6" s="1346"/>
      <c r="EQ6" s="1504"/>
      <c r="ER6" s="1346"/>
      <c r="ES6" s="1346"/>
      <c r="ET6" s="1346"/>
      <c r="EU6" s="1504"/>
      <c r="EV6" s="1392"/>
      <c r="EW6" s="1346"/>
      <c r="EX6" s="1346"/>
      <c r="EY6" s="1346"/>
      <c r="EZ6" s="1346"/>
      <c r="FA6" s="1346"/>
      <c r="FB6" s="1346"/>
      <c r="FC6" s="1393"/>
      <c r="FD6" s="1679"/>
      <c r="FE6" s="1391"/>
      <c r="FF6" s="1346"/>
      <c r="FG6" s="1346"/>
      <c r="FH6" s="1346"/>
      <c r="FI6" s="1346"/>
      <c r="FJ6" s="1346"/>
      <c r="FK6" s="1346"/>
      <c r="FL6" s="218" t="e">
        <f>SUM(F6+I6+Q6+W6+#REF!+AC6+AF6+AJ6+AM6+AP6+AS6+AV6+AY6+BB6+BH6+BK6+BS6+BW6+CE6+CH6+CK6+CN6+CQ6+CT6+CW6+DA6+DD6+DK6+DN6+DQ6+DW6+DZ6+EC6+EF6+EI6+EL6+EO6+ER6+EV6+FC6)</f>
        <v>#REF!</v>
      </c>
      <c r="FM6" s="396">
        <f t="shared" si="0"/>
        <v>0</v>
      </c>
      <c r="FN6" s="396">
        <f t="shared" si="1"/>
        <v>0</v>
      </c>
      <c r="FO6" s="396" t="e">
        <f>SUM(AB6+#REF!+BE6+BT6+CX6+EQ6+EU6)</f>
        <v>#REF!</v>
      </c>
      <c r="FP6" s="396"/>
      <c r="FQ6" s="396" t="e">
        <f>SUM(L6+#REF!+M6+N6+O6+P6+#REF!+#REF!+BN6+BO6+BP6+BQ6+BR6+BZ6+CA6+CB6+CC6+CD6+DG6+DH6+DI6+DJ6+DT6+DU6+DV6+EY6+EZ6+FA6+FB6+FD6+FE6+FF6+FG6+FH6+FI6+FJ6+FK6)</f>
        <v>#REF!</v>
      </c>
      <c r="FR6" s="1291" t="e">
        <f t="shared" si="2"/>
        <v>#REF!</v>
      </c>
      <c r="FS6" s="1347" t="e">
        <f t="shared" si="3"/>
        <v>#REF!</v>
      </c>
      <c r="FT6" s="1347" t="e">
        <f t="shared" si="4"/>
        <v>#REF!</v>
      </c>
      <c r="FU6" s="1347" t="e">
        <f t="shared" si="5"/>
        <v>#REF!</v>
      </c>
      <c r="FV6" s="1347" t="e">
        <f t="shared" si="6"/>
        <v>#REF!</v>
      </c>
      <c r="FW6" s="1347" t="e">
        <f t="shared" si="7"/>
        <v>#REF!</v>
      </c>
      <c r="FX6" s="1347" t="e">
        <f t="shared" si="8"/>
        <v>#REF!</v>
      </c>
      <c r="FY6" s="1347" t="e">
        <f t="shared" si="9"/>
        <v>#REF!</v>
      </c>
      <c r="FZ6" s="1347" t="e">
        <f t="shared" si="10"/>
        <v>#REF!</v>
      </c>
      <c r="GA6" s="1347" t="e">
        <f t="shared" si="11"/>
        <v>#REF!</v>
      </c>
      <c r="GB6" s="1347" t="e">
        <f t="shared" si="12"/>
        <v>#REF!</v>
      </c>
      <c r="GC6" s="1347" t="e">
        <f t="shared" si="13"/>
        <v>#REF!</v>
      </c>
    </row>
    <row r="7" spans="1:185" ht="16.5" thickBot="1" x14ac:dyDescent="0.3">
      <c r="A7" s="1645">
        <v>4</v>
      </c>
      <c r="B7" s="10" t="s">
        <v>2090</v>
      </c>
      <c r="C7" s="1152" t="s">
        <v>1790</v>
      </c>
      <c r="D7" s="1391"/>
      <c r="E7" s="1400"/>
      <c r="F7" s="1346"/>
      <c r="G7" s="1346"/>
      <c r="H7" s="1346"/>
      <c r="I7" s="1346"/>
      <c r="J7" s="1346"/>
      <c r="K7" s="1346"/>
      <c r="L7" s="1346"/>
      <c r="M7" s="1346"/>
      <c r="N7" s="1346"/>
      <c r="O7" s="1346"/>
      <c r="P7" s="1346"/>
      <c r="Q7" s="1346"/>
      <c r="R7" s="1346"/>
      <c r="S7" s="1346"/>
      <c r="T7" s="1346"/>
      <c r="U7" s="1346"/>
      <c r="V7" s="1346"/>
      <c r="W7" s="1393"/>
      <c r="X7" s="1346"/>
      <c r="Y7" s="1346"/>
      <c r="Z7" s="1346"/>
      <c r="AA7" s="1346"/>
      <c r="AB7" s="1514"/>
      <c r="AC7" s="1346"/>
      <c r="AD7" s="1346"/>
      <c r="AE7" s="1346"/>
      <c r="AF7" s="1346"/>
      <c r="AG7" s="1346"/>
      <c r="AH7" s="1346"/>
      <c r="AI7" s="1400"/>
      <c r="AJ7" s="1392"/>
      <c r="AK7" s="1392"/>
      <c r="AL7" s="1393"/>
      <c r="AM7" s="1391"/>
      <c r="AN7" s="1346"/>
      <c r="AO7" s="1346"/>
      <c r="AP7" s="1346"/>
      <c r="AQ7" s="1346"/>
      <c r="AR7" s="1346"/>
      <c r="AS7" s="1346"/>
      <c r="AT7" s="1392"/>
      <c r="AU7" s="1392"/>
      <c r="AV7" s="1392"/>
      <c r="AW7" s="1392"/>
      <c r="AX7" s="1393"/>
      <c r="AY7" s="1346"/>
      <c r="AZ7" s="1389"/>
      <c r="BA7" s="1346"/>
      <c r="BB7" s="1346"/>
      <c r="BC7" s="1346"/>
      <c r="BD7" s="1346"/>
      <c r="BE7" s="1346"/>
      <c r="BF7" s="1504"/>
      <c r="BG7" s="1393"/>
      <c r="BH7" s="1346"/>
      <c r="BI7" s="1346"/>
      <c r="BJ7" s="1346"/>
      <c r="BK7" s="1346"/>
      <c r="BL7" s="1346"/>
      <c r="BM7" s="1346"/>
      <c r="BN7" s="1346"/>
      <c r="BO7" s="1346"/>
      <c r="BP7" s="1346"/>
      <c r="BQ7" s="1346"/>
      <c r="BR7" s="1346"/>
      <c r="BS7" s="1346"/>
      <c r="BT7" s="1504"/>
      <c r="BU7" s="1390"/>
      <c r="BV7" s="1346"/>
      <c r="BW7" s="1346"/>
      <c r="BX7" s="1346"/>
      <c r="BY7" s="1346"/>
      <c r="BZ7" s="1346"/>
      <c r="CA7" s="1346"/>
      <c r="CB7" s="1346"/>
      <c r="CC7" s="1346"/>
      <c r="CD7" s="1346"/>
      <c r="CE7" s="1391"/>
      <c r="CF7" s="1346"/>
      <c r="CG7" s="1346"/>
      <c r="CH7" s="1346"/>
      <c r="CI7" s="1346"/>
      <c r="CJ7" s="1346"/>
      <c r="CK7" s="1390"/>
      <c r="CL7" s="1346"/>
      <c r="CM7" s="1346"/>
      <c r="CN7" s="1390"/>
      <c r="CO7" s="1346"/>
      <c r="CP7" s="1502"/>
      <c r="CQ7" s="1391"/>
      <c r="CR7" s="1346"/>
      <c r="CS7" s="1346"/>
      <c r="CT7" s="1392"/>
      <c r="CU7" s="1346"/>
      <c r="CV7" s="1346"/>
      <c r="CW7" s="1346"/>
      <c r="CX7" s="1504"/>
      <c r="CY7" s="1410"/>
      <c r="CZ7" s="1346"/>
      <c r="DA7" s="1346"/>
      <c r="DB7" s="1346"/>
      <c r="DC7" s="1346"/>
      <c r="DD7" s="1503"/>
      <c r="DE7" s="1391"/>
      <c r="DF7" s="1346"/>
      <c r="DG7" s="1346"/>
      <c r="DH7" s="1346"/>
      <c r="DI7" s="1346"/>
      <c r="DJ7" s="1346"/>
      <c r="DK7" s="1346"/>
      <c r="DL7" s="1346"/>
      <c r="DM7" s="1346"/>
      <c r="DN7" s="1346"/>
      <c r="DO7" s="1392"/>
      <c r="DP7" s="1392"/>
      <c r="DQ7" s="1392"/>
      <c r="DR7" s="1392"/>
      <c r="DS7" s="1392"/>
      <c r="DT7" s="1392"/>
      <c r="DU7" s="1392"/>
      <c r="DV7" s="1392"/>
      <c r="DW7" s="1392"/>
      <c r="DX7" s="1346"/>
      <c r="DY7" s="1391"/>
      <c r="DZ7" s="1346"/>
      <c r="EA7" s="1346"/>
      <c r="EB7" s="1346"/>
      <c r="EC7" s="1346"/>
      <c r="ED7" s="1346"/>
      <c r="EE7" s="1346"/>
      <c r="EF7" s="1346"/>
      <c r="EG7" s="1346"/>
      <c r="EH7" s="1346"/>
      <c r="EI7" s="1390"/>
      <c r="EJ7" s="1346"/>
      <c r="EK7" s="1390"/>
      <c r="EL7" s="1391"/>
      <c r="EM7" s="1389"/>
      <c r="EN7" s="1346"/>
      <c r="EO7" s="1346"/>
      <c r="EP7" s="1346"/>
      <c r="EQ7" s="1504"/>
      <c r="ER7" s="1346"/>
      <c r="ES7" s="1346"/>
      <c r="ET7" s="1346"/>
      <c r="EU7" s="1504"/>
      <c r="EV7" s="1392"/>
      <c r="EW7" s="1346"/>
      <c r="EX7" s="1346"/>
      <c r="EY7" s="1390"/>
      <c r="EZ7" s="1390"/>
      <c r="FA7" s="1390"/>
      <c r="FB7" s="1390"/>
      <c r="FC7" s="1503"/>
      <c r="FD7" s="1679"/>
      <c r="FE7" s="1391"/>
      <c r="FF7" s="1346"/>
      <c r="FG7" s="1346"/>
      <c r="FH7" s="1346"/>
      <c r="FI7" s="1346"/>
      <c r="FJ7" s="1346"/>
      <c r="FK7" s="1346"/>
      <c r="FL7" s="218" t="e">
        <f>SUM(F7+I7+Q7+W7+#REF!+AC7+AF7+AJ7+AM7+AP7+AS7+AV7+AY7+BB7+BH7+BK7+BS7+BW7+CE7+CH7+CK7+CN7+CQ7+CT7+CW7+DA7+DD7+DK7+DN7+DQ7+DW7+DZ7+EC7+EF7+EI7+EL7+EO7+ER7+EV7+FC7)</f>
        <v>#REF!</v>
      </c>
      <c r="FM7" s="396">
        <f t="shared" si="0"/>
        <v>0</v>
      </c>
      <c r="FN7" s="396">
        <f t="shared" si="1"/>
        <v>0</v>
      </c>
      <c r="FO7" s="396" t="e">
        <f>SUM(AB7+#REF!+BE7+BT7+CX7+EQ7+EU7)</f>
        <v>#REF!</v>
      </c>
      <c r="FP7" s="396"/>
      <c r="FQ7" s="396" t="e">
        <f>SUM(L7+#REF!+M7+N7+O7+P7+#REF!+#REF!+BN7+BO7+BP7+BQ7+BR7+BZ7+CA7+CB7+CC7+CD7+DG7+DH7+DI7+DJ7+DT7+DU7+DV7+EY7+EZ7+FA7+FB7+FD7+FE7+FF7+FG7+FH7+FI7+FJ7+FK7)</f>
        <v>#REF!</v>
      </c>
      <c r="FR7" s="1291" t="e">
        <f t="shared" si="2"/>
        <v>#REF!</v>
      </c>
      <c r="FS7" s="1347" t="e">
        <f t="shared" si="3"/>
        <v>#REF!</v>
      </c>
      <c r="FT7" s="1347" t="e">
        <f t="shared" si="4"/>
        <v>#REF!</v>
      </c>
      <c r="FU7" s="1347" t="e">
        <f t="shared" si="5"/>
        <v>#REF!</v>
      </c>
      <c r="FV7" s="1347" t="e">
        <f t="shared" si="6"/>
        <v>#REF!</v>
      </c>
      <c r="FW7" s="1347" t="e">
        <f t="shared" si="7"/>
        <v>#REF!</v>
      </c>
      <c r="FX7" s="1347" t="e">
        <f t="shared" si="8"/>
        <v>#REF!</v>
      </c>
      <c r="FY7" s="1347" t="e">
        <f t="shared" si="9"/>
        <v>#REF!</v>
      </c>
      <c r="FZ7" s="1347" t="e">
        <f t="shared" si="10"/>
        <v>#REF!</v>
      </c>
      <c r="GA7" s="1347" t="e">
        <f t="shared" si="11"/>
        <v>#REF!</v>
      </c>
      <c r="GB7" s="1347" t="e">
        <f t="shared" si="12"/>
        <v>#REF!</v>
      </c>
      <c r="GC7" s="1347" t="e">
        <f t="shared" si="13"/>
        <v>#REF!</v>
      </c>
    </row>
    <row r="8" spans="1:185" ht="16.5" thickBot="1" x14ac:dyDescent="0.3">
      <c r="A8" s="1645">
        <v>5</v>
      </c>
      <c r="B8" s="10" t="s">
        <v>2091</v>
      </c>
      <c r="C8" s="1152" t="s">
        <v>1791</v>
      </c>
      <c r="D8" s="1391"/>
      <c r="E8" s="1400"/>
      <c r="F8" s="1346"/>
      <c r="G8" s="1346"/>
      <c r="H8" s="1346"/>
      <c r="I8" s="1346"/>
      <c r="J8" s="1346"/>
      <c r="K8" s="1346"/>
      <c r="L8" s="1346"/>
      <c r="M8" s="1346"/>
      <c r="N8" s="1346"/>
      <c r="O8" s="1346"/>
      <c r="P8" s="1346"/>
      <c r="Q8" s="1346"/>
      <c r="R8" s="1346"/>
      <c r="S8" s="1346"/>
      <c r="T8" s="1346"/>
      <c r="U8" s="1346"/>
      <c r="V8" s="1346"/>
      <c r="W8" s="1393"/>
      <c r="X8" s="1346"/>
      <c r="Y8" s="1346"/>
      <c r="Z8" s="1346"/>
      <c r="AA8" s="1346"/>
      <c r="AB8" s="1514"/>
      <c r="AC8" s="1346"/>
      <c r="AD8" s="1346"/>
      <c r="AE8" s="1346"/>
      <c r="AF8" s="1346"/>
      <c r="AG8" s="1346"/>
      <c r="AH8" s="1392"/>
      <c r="AI8" s="1400"/>
      <c r="AJ8" s="1392"/>
      <c r="AK8" s="1392"/>
      <c r="AL8" s="1393"/>
      <c r="AM8" s="1391"/>
      <c r="AN8" s="1346"/>
      <c r="AO8" s="1346"/>
      <c r="AP8" s="1346"/>
      <c r="AQ8" s="1346"/>
      <c r="AR8" s="1346"/>
      <c r="AS8" s="1346"/>
      <c r="AT8" s="1392"/>
      <c r="AU8" s="1392"/>
      <c r="AV8" s="1392"/>
      <c r="AW8" s="1392"/>
      <c r="AX8" s="1393"/>
      <c r="AY8" s="1346"/>
      <c r="AZ8" s="1389"/>
      <c r="BA8" s="1346"/>
      <c r="BB8" s="1346"/>
      <c r="BC8" s="1346"/>
      <c r="BD8" s="1346"/>
      <c r="BE8" s="1346"/>
      <c r="BF8" s="1504"/>
      <c r="BG8" s="1393"/>
      <c r="BH8" s="1346"/>
      <c r="BI8" s="1346"/>
      <c r="BJ8" s="1346"/>
      <c r="BK8" s="1346"/>
      <c r="BL8" s="1346"/>
      <c r="BM8" s="1346"/>
      <c r="BN8" s="1346"/>
      <c r="BO8" s="1346"/>
      <c r="BP8" s="1346"/>
      <c r="BQ8" s="1346"/>
      <c r="BR8" s="1346"/>
      <c r="BS8" s="1346"/>
      <c r="BT8" s="1504"/>
      <c r="BU8" s="1389"/>
      <c r="BV8" s="1346"/>
      <c r="BW8" s="1346"/>
      <c r="BX8" s="1346"/>
      <c r="BY8" s="1346"/>
      <c r="BZ8" s="1346"/>
      <c r="CA8" s="1346"/>
      <c r="CB8" s="1346"/>
      <c r="CC8" s="1346"/>
      <c r="CD8" s="1346"/>
      <c r="CE8" s="1391"/>
      <c r="CF8" s="1346"/>
      <c r="CG8" s="1346"/>
      <c r="CH8" s="1346"/>
      <c r="CI8" s="1346"/>
      <c r="CJ8" s="1346"/>
      <c r="CK8" s="1346"/>
      <c r="CL8" s="1346"/>
      <c r="CM8" s="1346"/>
      <c r="CN8" s="1346"/>
      <c r="CO8" s="1346"/>
      <c r="CP8" s="1346"/>
      <c r="CQ8" s="1391"/>
      <c r="CR8" s="1346"/>
      <c r="CS8" s="1346"/>
      <c r="CT8" s="1392"/>
      <c r="CU8" s="1346"/>
      <c r="CV8" s="1346"/>
      <c r="CW8" s="1346"/>
      <c r="CX8" s="1504"/>
      <c r="CY8" s="1346"/>
      <c r="CZ8" s="1346"/>
      <c r="DA8" s="1346"/>
      <c r="DB8" s="1346"/>
      <c r="DC8" s="1346"/>
      <c r="DD8" s="1393"/>
      <c r="DE8" s="1391"/>
      <c r="DF8" s="1346"/>
      <c r="DG8" s="1346"/>
      <c r="DH8" s="1346"/>
      <c r="DI8" s="1346"/>
      <c r="DJ8" s="1346"/>
      <c r="DK8" s="1346"/>
      <c r="DL8" s="1346"/>
      <c r="DM8" s="1346"/>
      <c r="DN8" s="1390"/>
      <c r="DO8" s="1392"/>
      <c r="DP8" s="1392"/>
      <c r="DQ8" s="1392"/>
      <c r="DR8" s="1392"/>
      <c r="DS8" s="1392"/>
      <c r="DT8" s="1392"/>
      <c r="DU8" s="1392"/>
      <c r="DV8" s="1392"/>
      <c r="DW8" s="1392"/>
      <c r="DX8" s="1393"/>
      <c r="DY8" s="1391"/>
      <c r="DZ8" s="1346"/>
      <c r="EA8" s="1346"/>
      <c r="EB8" s="1346"/>
      <c r="EC8" s="1346"/>
      <c r="ED8" s="1346"/>
      <c r="EE8" s="1346"/>
      <c r="EF8" s="1390"/>
      <c r="EG8" s="1346"/>
      <c r="EH8" s="1346"/>
      <c r="EI8" s="1346"/>
      <c r="EJ8" s="1346"/>
      <c r="EK8" s="1346"/>
      <c r="EL8" s="1391"/>
      <c r="EM8" s="1389"/>
      <c r="EN8" s="1346"/>
      <c r="EO8" s="1346"/>
      <c r="EP8" s="1346"/>
      <c r="EQ8" s="1504"/>
      <c r="ER8" s="1346"/>
      <c r="ES8" s="1346"/>
      <c r="ET8" s="1346"/>
      <c r="EU8" s="1504"/>
      <c r="EV8" s="1392"/>
      <c r="EW8" s="1346"/>
      <c r="EX8" s="1346"/>
      <c r="EY8" s="1346"/>
      <c r="EZ8" s="1346"/>
      <c r="FA8" s="1346"/>
      <c r="FB8" s="1346"/>
      <c r="FC8" s="1393"/>
      <c r="FD8" s="1679"/>
      <c r="FE8" s="1391"/>
      <c r="FF8" s="1346"/>
      <c r="FG8" s="1346"/>
      <c r="FH8" s="1346"/>
      <c r="FI8" s="1346"/>
      <c r="FJ8" s="1346"/>
      <c r="FK8" s="1346"/>
      <c r="FL8" s="218" t="e">
        <f>SUM(F8+I8+Q8+W8+#REF!+AC8+AF8+AJ8+AM8+AP8+AS8+AV8+AY8+BB8+BH8+BK8+BS8+BW8+CE8+CH8+CK8+CN8+CQ8+CT8+CW8+DA8+DD8+DK8+DN8+DQ8+DW8+DZ8+EC8+EF8+EI8+EL8+EO8+ER8+EV8+FC8)</f>
        <v>#REF!</v>
      </c>
      <c r="FM8" s="396">
        <f t="shared" si="0"/>
        <v>0</v>
      </c>
      <c r="FN8" s="396">
        <f t="shared" si="1"/>
        <v>0</v>
      </c>
      <c r="FO8" s="396" t="e">
        <f>SUM(AB8+#REF!+BE8+BT8+CX8+EQ8+EU8)</f>
        <v>#REF!</v>
      </c>
      <c r="FP8" s="396"/>
      <c r="FQ8" s="396" t="e">
        <f>SUM(L8+#REF!+M8+N8+O8+P8+#REF!+#REF!+BN8+BO8+BP8+BQ8+BR8+BZ8+CA8+CB8+CC8+CD8+DG8+DH8+DI8+DJ8+DT8+DU8+DV8+EY8+EZ8+FA8+FB8+FD8+FE8+FF8+FG8+FH8+FI8+FJ8+FK8)</f>
        <v>#REF!</v>
      </c>
      <c r="FR8" s="1291" t="e">
        <f t="shared" si="2"/>
        <v>#REF!</v>
      </c>
      <c r="FS8" s="1347" t="e">
        <f t="shared" si="3"/>
        <v>#REF!</v>
      </c>
      <c r="FT8" s="1347" t="e">
        <f t="shared" si="4"/>
        <v>#REF!</v>
      </c>
      <c r="FU8" s="1347" t="e">
        <f t="shared" si="5"/>
        <v>#REF!</v>
      </c>
      <c r="FV8" s="1347" t="e">
        <f t="shared" si="6"/>
        <v>#REF!</v>
      </c>
      <c r="FW8" s="1347" t="e">
        <f t="shared" si="7"/>
        <v>#REF!</v>
      </c>
      <c r="FX8" s="1347" t="e">
        <f t="shared" si="8"/>
        <v>#REF!</v>
      </c>
      <c r="FY8" s="1347" t="e">
        <f t="shared" si="9"/>
        <v>#REF!</v>
      </c>
      <c r="FZ8" s="1347" t="e">
        <f t="shared" si="10"/>
        <v>#REF!</v>
      </c>
      <c r="GA8" s="1347" t="e">
        <f t="shared" si="11"/>
        <v>#REF!</v>
      </c>
      <c r="GB8" s="1347" t="e">
        <f t="shared" si="12"/>
        <v>#REF!</v>
      </c>
      <c r="GC8" s="1347" t="e">
        <f t="shared" si="13"/>
        <v>#REF!</v>
      </c>
    </row>
    <row r="9" spans="1:185" ht="16.5" thickBot="1" x14ac:dyDescent="0.3">
      <c r="A9" s="1645">
        <v>6</v>
      </c>
      <c r="B9" s="10" t="s">
        <v>2092</v>
      </c>
      <c r="C9" s="1152" t="s">
        <v>1449</v>
      </c>
      <c r="D9" s="1391"/>
      <c r="E9" s="1400"/>
      <c r="F9" s="1346"/>
      <c r="G9" s="1346"/>
      <c r="H9" s="1346"/>
      <c r="I9" s="1346"/>
      <c r="J9" s="1346"/>
      <c r="K9" s="1346"/>
      <c r="L9" s="1346"/>
      <c r="M9" s="1346"/>
      <c r="N9" s="1346"/>
      <c r="O9" s="1346"/>
      <c r="P9" s="1346"/>
      <c r="Q9" s="1346"/>
      <c r="R9" s="1346"/>
      <c r="S9" s="1346"/>
      <c r="T9" s="1346"/>
      <c r="U9" s="1346"/>
      <c r="V9" s="1346"/>
      <c r="W9" s="1393"/>
      <c r="X9" s="1346"/>
      <c r="Y9" s="1346"/>
      <c r="Z9" s="1346"/>
      <c r="AA9" s="1346"/>
      <c r="AB9" s="1514"/>
      <c r="AC9" s="1346"/>
      <c r="AD9" s="1346"/>
      <c r="AE9" s="1346"/>
      <c r="AF9" s="1346"/>
      <c r="AG9" s="1346"/>
      <c r="AH9" s="1392"/>
      <c r="AI9" s="1400"/>
      <c r="AJ9" s="1392"/>
      <c r="AK9" s="1392"/>
      <c r="AL9" s="1393"/>
      <c r="AM9" s="1391"/>
      <c r="AN9" s="1346"/>
      <c r="AO9" s="1346"/>
      <c r="AP9" s="1346"/>
      <c r="AQ9" s="1346"/>
      <c r="AR9" s="1346"/>
      <c r="AS9" s="1346"/>
      <c r="AT9" s="1392"/>
      <c r="AU9" s="1392"/>
      <c r="AV9" s="1392"/>
      <c r="AW9" s="1392"/>
      <c r="AX9" s="1393"/>
      <c r="AY9" s="1346"/>
      <c r="AZ9" s="1389"/>
      <c r="BA9" s="1346"/>
      <c r="BB9" s="1346"/>
      <c r="BC9" s="1346"/>
      <c r="BD9" s="1346"/>
      <c r="BE9" s="1346"/>
      <c r="BF9" s="1504"/>
      <c r="BG9" s="1393"/>
      <c r="BH9" s="1346"/>
      <c r="BI9" s="1346"/>
      <c r="BJ9" s="1346"/>
      <c r="BK9" s="1346"/>
      <c r="BL9" s="1346"/>
      <c r="BM9" s="1346"/>
      <c r="BN9" s="1346"/>
      <c r="BO9" s="1346"/>
      <c r="BP9" s="1346"/>
      <c r="BQ9" s="1346"/>
      <c r="BR9" s="1346"/>
      <c r="BS9" s="1346"/>
      <c r="BT9" s="1504"/>
      <c r="BU9" s="1389"/>
      <c r="BV9" s="1346"/>
      <c r="BW9" s="1346"/>
      <c r="BX9" s="1346"/>
      <c r="BY9" s="1346"/>
      <c r="BZ9" s="1346"/>
      <c r="CA9" s="1346"/>
      <c r="CB9" s="1346"/>
      <c r="CC9" s="1346"/>
      <c r="CD9" s="1346"/>
      <c r="CE9" s="1391"/>
      <c r="CF9" s="1346"/>
      <c r="CG9" s="1346"/>
      <c r="CH9" s="1346"/>
      <c r="CI9" s="1346"/>
      <c r="CJ9" s="1346"/>
      <c r="CK9" s="1346"/>
      <c r="CL9" s="1346"/>
      <c r="CM9" s="1346"/>
      <c r="CN9" s="1346"/>
      <c r="CO9" s="1346"/>
      <c r="CP9" s="1346"/>
      <c r="CQ9" s="1391"/>
      <c r="CR9" s="1346"/>
      <c r="CS9" s="1346"/>
      <c r="CT9" s="1392"/>
      <c r="CU9" s="1346"/>
      <c r="CV9" s="1346"/>
      <c r="CW9" s="1346"/>
      <c r="CX9" s="1504"/>
      <c r="CY9" s="1346"/>
      <c r="CZ9" s="1346"/>
      <c r="DA9" s="1346"/>
      <c r="DB9" s="1346"/>
      <c r="DC9" s="1346"/>
      <c r="DD9" s="1393"/>
      <c r="DE9" s="1391"/>
      <c r="DF9" s="1346"/>
      <c r="DG9" s="1346"/>
      <c r="DH9" s="1346"/>
      <c r="DI9" s="1346"/>
      <c r="DJ9" s="1346"/>
      <c r="DK9" s="1346"/>
      <c r="DL9" s="1346"/>
      <c r="DM9" s="1346"/>
      <c r="DN9" s="1346"/>
      <c r="DO9" s="1392"/>
      <c r="DP9" s="1392"/>
      <c r="DQ9" s="1392"/>
      <c r="DR9" s="1392"/>
      <c r="DS9" s="1392"/>
      <c r="DT9" s="1392"/>
      <c r="DU9" s="1392"/>
      <c r="DV9" s="1392"/>
      <c r="DW9" s="1392"/>
      <c r="DX9" s="1393"/>
      <c r="DY9" s="1391"/>
      <c r="DZ9" s="1346"/>
      <c r="EA9" s="1346"/>
      <c r="EB9" s="1346"/>
      <c r="EC9" s="1346"/>
      <c r="ED9" s="1346"/>
      <c r="EE9" s="1346"/>
      <c r="EF9" s="1346"/>
      <c r="EG9" s="1346"/>
      <c r="EH9" s="1346"/>
      <c r="EI9" s="1346"/>
      <c r="EJ9" s="1392"/>
      <c r="EK9" s="1392"/>
      <c r="EL9" s="1391"/>
      <c r="EM9" s="1389"/>
      <c r="EN9" s="1346"/>
      <c r="EO9" s="1346"/>
      <c r="EP9" s="1346"/>
      <c r="EQ9" s="1504"/>
      <c r="ER9" s="1346"/>
      <c r="ES9" s="1346"/>
      <c r="ET9" s="1346"/>
      <c r="EU9" s="1504"/>
      <c r="EV9" s="1392"/>
      <c r="EW9" s="1346"/>
      <c r="EX9" s="1346"/>
      <c r="EY9" s="1346"/>
      <c r="EZ9" s="1346"/>
      <c r="FA9" s="1346"/>
      <c r="FB9" s="1346"/>
      <c r="FC9" s="1393"/>
      <c r="FD9" s="1679"/>
      <c r="FE9" s="1391"/>
      <c r="FF9" s="1346"/>
      <c r="FG9" s="1346"/>
      <c r="FH9" s="1346"/>
      <c r="FI9" s="1346"/>
      <c r="FJ9" s="1346"/>
      <c r="FK9" s="1346"/>
      <c r="FL9" s="218" t="e">
        <f>SUM(F9+I9+Q9+W9+#REF!+AC9+AF9+AJ9+AM9+AP9+AS9+AV9+AY9+BB9+BH9+BK9+BS9+BW9+CE9+CH9+CK9+CN9+CQ9+CT9+CW9+DA9+DD9+DK9+DN9+DQ9+DW9+DZ9+EC9+EF9+EI9+EL9+EO9+ER9+EV9+FC9)</f>
        <v>#REF!</v>
      </c>
      <c r="FM9" s="396">
        <f t="shared" si="0"/>
        <v>0</v>
      </c>
      <c r="FN9" s="396">
        <f t="shared" si="1"/>
        <v>0</v>
      </c>
      <c r="FO9" s="396" t="e">
        <f>SUM(AB9+#REF!+BE9+BT9+CX9+EQ9+EU9)</f>
        <v>#REF!</v>
      </c>
      <c r="FP9" s="396"/>
      <c r="FQ9" s="396" t="e">
        <f>SUM(L9+#REF!+M9+N9+O9+P9+#REF!+#REF!+BN9+BO9+BP9+BQ9+BR9+BZ9+CA9+CB9+CC9+CD9+DG9+DH9+DI9+DJ9+DT9+DU9+DV9+EY9+EZ9+FA9+FB9+FD9+FE9+FF9+FG9+FH9+FI9+FJ9+FK9)</f>
        <v>#REF!</v>
      </c>
      <c r="FR9" s="1291" t="e">
        <f t="shared" si="2"/>
        <v>#REF!</v>
      </c>
      <c r="FS9" s="1347" t="e">
        <f t="shared" si="3"/>
        <v>#REF!</v>
      </c>
      <c r="FT9" s="1347" t="e">
        <f t="shared" si="4"/>
        <v>#REF!</v>
      </c>
      <c r="FU9" s="1347" t="e">
        <f t="shared" si="5"/>
        <v>#REF!</v>
      </c>
      <c r="FV9" s="1347" t="e">
        <f t="shared" si="6"/>
        <v>#REF!</v>
      </c>
      <c r="FW9" s="1347" t="e">
        <f t="shared" si="7"/>
        <v>#REF!</v>
      </c>
      <c r="FX9" s="1347" t="e">
        <f t="shared" si="8"/>
        <v>#REF!</v>
      </c>
      <c r="FY9" s="1347" t="e">
        <f t="shared" si="9"/>
        <v>#REF!</v>
      </c>
      <c r="FZ9" s="1347" t="e">
        <f t="shared" si="10"/>
        <v>#REF!</v>
      </c>
      <c r="GA9" s="1347" t="e">
        <f t="shared" si="11"/>
        <v>#REF!</v>
      </c>
      <c r="GB9" s="1347" t="e">
        <f t="shared" si="12"/>
        <v>#REF!</v>
      </c>
      <c r="GC9" s="1347" t="e">
        <f t="shared" si="13"/>
        <v>#REF!</v>
      </c>
    </row>
    <row r="10" spans="1:185" ht="16.5" thickBot="1" x14ac:dyDescent="0.3">
      <c r="A10" s="1645">
        <v>7</v>
      </c>
      <c r="B10" s="10" t="s">
        <v>2093</v>
      </c>
      <c r="C10" s="1152" t="s">
        <v>420</v>
      </c>
      <c r="D10" s="1391"/>
      <c r="E10" s="1400"/>
      <c r="F10" s="1346"/>
      <c r="G10" s="1346"/>
      <c r="H10" s="1346"/>
      <c r="I10" s="1346"/>
      <c r="J10" s="1346"/>
      <c r="K10" s="1346"/>
      <c r="L10" s="1346"/>
      <c r="M10" s="1346"/>
      <c r="N10" s="1346"/>
      <c r="O10" s="1346"/>
      <c r="P10" s="1346"/>
      <c r="Q10" s="1346"/>
      <c r="R10" s="1346"/>
      <c r="S10" s="1346"/>
      <c r="T10" s="1346"/>
      <c r="U10" s="1346"/>
      <c r="V10" s="1346"/>
      <c r="W10" s="1393"/>
      <c r="X10" s="1346"/>
      <c r="Y10" s="1346"/>
      <c r="Z10" s="1346"/>
      <c r="AA10" s="1346"/>
      <c r="AB10" s="1514"/>
      <c r="AC10" s="1346"/>
      <c r="AD10" s="1346"/>
      <c r="AE10" s="1346"/>
      <c r="AF10" s="1346"/>
      <c r="AG10" s="1346"/>
      <c r="AH10" s="1392"/>
      <c r="AI10" s="1400"/>
      <c r="AJ10" s="1392"/>
      <c r="AK10" s="1392"/>
      <c r="AL10" s="1393"/>
      <c r="AM10" s="1391"/>
      <c r="AN10" s="1346"/>
      <c r="AO10" s="1346"/>
      <c r="AP10" s="1346"/>
      <c r="AQ10" s="1346"/>
      <c r="AR10" s="1346"/>
      <c r="AS10" s="1346"/>
      <c r="AT10" s="1346"/>
      <c r="AU10" s="1392"/>
      <c r="AV10" s="1392"/>
      <c r="AW10" s="1392"/>
      <c r="AX10" s="1393"/>
      <c r="AY10" s="1346"/>
      <c r="AZ10" s="1389"/>
      <c r="BA10" s="1346"/>
      <c r="BB10" s="1346"/>
      <c r="BC10" s="1346"/>
      <c r="BD10" s="1346"/>
      <c r="BE10" s="1346"/>
      <c r="BF10" s="1504"/>
      <c r="BG10" s="1393"/>
      <c r="BH10" s="1346"/>
      <c r="BI10" s="1346"/>
      <c r="BJ10" s="1346"/>
      <c r="BK10" s="1346"/>
      <c r="BL10" s="1346"/>
      <c r="BM10" s="1346"/>
      <c r="BN10" s="1346"/>
      <c r="BO10" s="1346"/>
      <c r="BP10" s="1346"/>
      <c r="BQ10" s="1346"/>
      <c r="BR10" s="1346"/>
      <c r="BS10" s="1346"/>
      <c r="BT10" s="1504"/>
      <c r="BU10" s="1389"/>
      <c r="BV10" s="1346"/>
      <c r="BW10" s="1346"/>
      <c r="BX10" s="1346"/>
      <c r="BY10" s="1346"/>
      <c r="BZ10" s="1346"/>
      <c r="CA10" s="1346"/>
      <c r="CB10" s="1346"/>
      <c r="CC10" s="1346"/>
      <c r="CD10" s="1346"/>
      <c r="CE10" s="1391"/>
      <c r="CF10" s="1346"/>
      <c r="CG10" s="1346"/>
      <c r="CH10" s="1346"/>
      <c r="CI10" s="1346"/>
      <c r="CJ10" s="1346"/>
      <c r="CK10" s="1346"/>
      <c r="CL10" s="1346"/>
      <c r="CM10" s="1346"/>
      <c r="CN10" s="1346"/>
      <c r="CO10" s="1346"/>
      <c r="CP10" s="1346"/>
      <c r="CQ10" s="1391"/>
      <c r="CR10" s="1346"/>
      <c r="CS10" s="1346"/>
      <c r="CT10" s="1392"/>
      <c r="CU10" s="1346"/>
      <c r="CV10" s="1346"/>
      <c r="CW10" s="1346"/>
      <c r="CX10" s="1504"/>
      <c r="CY10" s="1346"/>
      <c r="CZ10" s="1346"/>
      <c r="DA10" s="1346"/>
      <c r="DB10" s="1410"/>
      <c r="DC10" s="1346"/>
      <c r="DD10" s="1393"/>
      <c r="DE10" s="1391"/>
      <c r="DF10" s="1346"/>
      <c r="DG10" s="1346"/>
      <c r="DH10" s="1346"/>
      <c r="DI10" s="1346"/>
      <c r="DJ10" s="1346"/>
      <c r="DK10" s="1346"/>
      <c r="DL10" s="1346"/>
      <c r="DM10" s="1346"/>
      <c r="DN10" s="1346"/>
      <c r="DO10" s="1392"/>
      <c r="DP10" s="1392"/>
      <c r="DQ10" s="1392"/>
      <c r="DR10" s="1392"/>
      <c r="DS10" s="1346"/>
      <c r="DT10" s="1346"/>
      <c r="DU10" s="1346"/>
      <c r="DV10" s="1346"/>
      <c r="DW10" s="1346"/>
      <c r="DX10" s="1393"/>
      <c r="DY10" s="1391"/>
      <c r="DZ10" s="1346"/>
      <c r="EA10" s="1346"/>
      <c r="EB10" s="1346"/>
      <c r="EC10" s="1346"/>
      <c r="ED10" s="1346"/>
      <c r="EE10" s="1346"/>
      <c r="EF10" s="1346"/>
      <c r="EG10" s="1346"/>
      <c r="EH10" s="1346"/>
      <c r="EI10" s="1346"/>
      <c r="EJ10" s="1410"/>
      <c r="EK10" s="1392"/>
      <c r="EL10" s="1391"/>
      <c r="EM10" s="1389"/>
      <c r="EN10" s="1346"/>
      <c r="EO10" s="1346"/>
      <c r="EP10" s="1346"/>
      <c r="EQ10" s="1504"/>
      <c r="ER10" s="1346"/>
      <c r="ES10" s="1390"/>
      <c r="ET10" s="1346"/>
      <c r="EU10" s="1504"/>
      <c r="EV10" s="1392"/>
      <c r="EW10" s="1397"/>
      <c r="EX10" s="1346"/>
      <c r="EY10" s="1346"/>
      <c r="EZ10" s="1346"/>
      <c r="FA10" s="1346"/>
      <c r="FB10" s="1346"/>
      <c r="FC10" s="1393"/>
      <c r="FD10" s="1679"/>
      <c r="FE10" s="1391"/>
      <c r="FF10" s="1346"/>
      <c r="FG10" s="1346"/>
      <c r="FH10" s="1346"/>
      <c r="FI10" s="1346"/>
      <c r="FJ10" s="1346"/>
      <c r="FK10" s="1346"/>
      <c r="FL10" s="218" t="e">
        <f>SUM(F10+I10+Q10+W10+#REF!+AC10+AF10+AJ10+AM10+AP10+AS10+AV10+AY10+BB10+BH10+BK10+BS10+BW10+CE10+CH10+CK10+CN10+CQ10+CT10+CW10+DA10+DD10+DK10+DN10+DQ10+DW10+DZ10+EC10+EF10+EI10+EL10+EO10+ER10+EV10+FC10)</f>
        <v>#REF!</v>
      </c>
      <c r="FM10" s="396">
        <f t="shared" si="0"/>
        <v>0</v>
      </c>
      <c r="FN10" s="396">
        <f t="shared" si="1"/>
        <v>0</v>
      </c>
      <c r="FO10" s="396" t="e">
        <f>SUM(AB10+#REF!+BE10+BT10+CX10+EQ10+EU10)</f>
        <v>#REF!</v>
      </c>
      <c r="FP10" s="396"/>
      <c r="FQ10" s="396" t="e">
        <f>SUM(L10+#REF!+M10+N10+O10+P10+#REF!+#REF!+BN10+BO10+BP10+BQ10+BR10+BZ10+CA10+CB10+CC10+CD10+DG10+DH10+DI10+DJ10+DT10+DU10+DV10+EY10+EZ10+FA10+FB10+FD10+FE10+FF10+FG10+FH10+FI10+FJ10+FK10)</f>
        <v>#REF!</v>
      </c>
      <c r="FR10" s="1291" t="e">
        <f t="shared" si="2"/>
        <v>#REF!</v>
      </c>
      <c r="FS10" s="1347" t="e">
        <f t="shared" si="3"/>
        <v>#REF!</v>
      </c>
      <c r="FT10" s="1347" t="e">
        <f t="shared" si="4"/>
        <v>#REF!</v>
      </c>
      <c r="FU10" s="1347" t="e">
        <f t="shared" si="5"/>
        <v>#REF!</v>
      </c>
      <c r="FV10" s="1347" t="e">
        <f t="shared" si="6"/>
        <v>#REF!</v>
      </c>
      <c r="FW10" s="1347" t="e">
        <f t="shared" si="7"/>
        <v>#REF!</v>
      </c>
      <c r="FX10" s="1347" t="e">
        <f t="shared" si="8"/>
        <v>#REF!</v>
      </c>
      <c r="FY10" s="1347" t="e">
        <f t="shared" si="9"/>
        <v>#REF!</v>
      </c>
      <c r="FZ10" s="1347" t="e">
        <f t="shared" si="10"/>
        <v>#REF!</v>
      </c>
      <c r="GA10" s="1347" t="e">
        <f t="shared" si="11"/>
        <v>#REF!</v>
      </c>
      <c r="GB10" s="1347" t="e">
        <f t="shared" si="12"/>
        <v>#REF!</v>
      </c>
      <c r="GC10" s="1347" t="e">
        <f t="shared" si="13"/>
        <v>#REF!</v>
      </c>
    </row>
    <row r="11" spans="1:185" ht="16.5" thickBot="1" x14ac:dyDescent="0.3">
      <c r="A11" s="1645">
        <v>8</v>
      </c>
      <c r="B11" s="10" t="s">
        <v>2094</v>
      </c>
      <c r="C11" s="1152" t="s">
        <v>1937</v>
      </c>
      <c r="D11" s="1391"/>
      <c r="E11" s="1400"/>
      <c r="F11" s="1346"/>
      <c r="G11" s="1346"/>
      <c r="H11" s="1346"/>
      <c r="I11" s="1346"/>
      <c r="J11" s="1346"/>
      <c r="K11" s="1346"/>
      <c r="L11" s="1346"/>
      <c r="M11" s="1346"/>
      <c r="N11" s="1346"/>
      <c r="O11" s="1346"/>
      <c r="P11" s="1346"/>
      <c r="Q11" s="1346"/>
      <c r="R11" s="1346"/>
      <c r="S11" s="1346"/>
      <c r="T11" s="1346"/>
      <c r="U11" s="1346"/>
      <c r="V11" s="1346"/>
      <c r="W11" s="1393"/>
      <c r="X11" s="1346"/>
      <c r="Y11" s="1346"/>
      <c r="Z11" s="1346"/>
      <c r="AA11" s="1346"/>
      <c r="AB11" s="1514"/>
      <c r="AC11" s="1346"/>
      <c r="AD11" s="1346"/>
      <c r="AE11" s="1346"/>
      <c r="AF11" s="1346"/>
      <c r="AG11" s="1346"/>
      <c r="AH11" s="1392"/>
      <c r="AI11" s="1400"/>
      <c r="AJ11" s="1392"/>
      <c r="AK11" s="1392"/>
      <c r="AL11" s="1393"/>
      <c r="AM11" s="1391"/>
      <c r="AN11" s="1346"/>
      <c r="AO11" s="1346"/>
      <c r="AP11" s="1346"/>
      <c r="AQ11" s="1346"/>
      <c r="AR11" s="1346"/>
      <c r="AS11" s="1346"/>
      <c r="AT11" s="1392"/>
      <c r="AU11" s="1392"/>
      <c r="AV11" s="1392"/>
      <c r="AW11" s="1392"/>
      <c r="AX11" s="1393"/>
      <c r="AY11" s="1346"/>
      <c r="AZ11" s="1389"/>
      <c r="BA11" s="1346"/>
      <c r="BB11" s="1346"/>
      <c r="BC11" s="1346"/>
      <c r="BD11" s="1346"/>
      <c r="BE11" s="1346"/>
      <c r="BF11" s="1504"/>
      <c r="BG11" s="1393"/>
      <c r="BH11" s="1346"/>
      <c r="BI11" s="1346"/>
      <c r="BJ11" s="1346"/>
      <c r="BK11" s="1346"/>
      <c r="BL11" s="1346"/>
      <c r="BM11" s="1346"/>
      <c r="BN11" s="1346"/>
      <c r="BO11" s="1346"/>
      <c r="BP11" s="1346"/>
      <c r="BQ11" s="1346"/>
      <c r="BR11" s="1346"/>
      <c r="BS11" s="1346"/>
      <c r="BT11" s="1504"/>
      <c r="BU11" s="1389"/>
      <c r="BV11" s="1346"/>
      <c r="BW11" s="1346"/>
      <c r="BX11" s="1346"/>
      <c r="BY11" s="1346"/>
      <c r="BZ11" s="1346"/>
      <c r="CA11" s="1346"/>
      <c r="CB11" s="1346"/>
      <c r="CC11" s="1346"/>
      <c r="CD11" s="1346"/>
      <c r="CE11" s="1391"/>
      <c r="CF11" s="1346"/>
      <c r="CG11" s="1346"/>
      <c r="CH11" s="1346"/>
      <c r="CI11" s="1346"/>
      <c r="CJ11" s="1346"/>
      <c r="CK11" s="1346"/>
      <c r="CL11" s="1346"/>
      <c r="CM11" s="1346"/>
      <c r="CN11" s="1346"/>
      <c r="CO11" s="1346"/>
      <c r="CP11" s="1346"/>
      <c r="CQ11" s="1391"/>
      <c r="CR11" s="1346"/>
      <c r="CS11" s="1346"/>
      <c r="CT11" s="1392"/>
      <c r="CU11" s="1346"/>
      <c r="CV11" s="1346"/>
      <c r="CW11" s="1346"/>
      <c r="CX11" s="1504"/>
      <c r="CY11" s="1346"/>
      <c r="CZ11" s="1346"/>
      <c r="DA11" s="1346"/>
      <c r="DB11" s="1346"/>
      <c r="DC11" s="1346"/>
      <c r="DD11" s="1393"/>
      <c r="DE11" s="1391"/>
      <c r="DF11" s="1346"/>
      <c r="DG11" s="1346"/>
      <c r="DH11" s="1346"/>
      <c r="DI11" s="1346"/>
      <c r="DJ11" s="1346"/>
      <c r="DK11" s="1346"/>
      <c r="DL11" s="1346"/>
      <c r="DM11" s="1346"/>
      <c r="DN11" s="1346"/>
      <c r="DO11" s="1392"/>
      <c r="DP11" s="1392"/>
      <c r="DQ11" s="1392"/>
      <c r="DR11" s="1392"/>
      <c r="DS11" s="1392"/>
      <c r="DT11" s="1392"/>
      <c r="DU11" s="1392"/>
      <c r="DV11" s="1392"/>
      <c r="DW11" s="1392"/>
      <c r="DX11" s="1393"/>
      <c r="DY11" s="1391"/>
      <c r="DZ11" s="1346"/>
      <c r="EA11" s="1346"/>
      <c r="EB11" s="1346"/>
      <c r="EC11" s="1346"/>
      <c r="ED11" s="1346"/>
      <c r="EE11" s="1346"/>
      <c r="EF11" s="1346"/>
      <c r="EG11" s="1346"/>
      <c r="EH11" s="1346"/>
      <c r="EI11" s="1346"/>
      <c r="EJ11" s="1346"/>
      <c r="EK11" s="1346"/>
      <c r="EL11" s="1391"/>
      <c r="EM11" s="1389"/>
      <c r="EN11" s="1346"/>
      <c r="EO11" s="1346"/>
      <c r="EP11" s="1346"/>
      <c r="EQ11" s="1504"/>
      <c r="ER11" s="1346"/>
      <c r="ES11" s="1346"/>
      <c r="ET11" s="1346"/>
      <c r="EU11" s="1504"/>
      <c r="EV11" s="1392"/>
      <c r="EW11" s="1346"/>
      <c r="EX11" s="1346"/>
      <c r="EY11" s="1346"/>
      <c r="EZ11" s="1346"/>
      <c r="FA11" s="1346"/>
      <c r="FB11" s="1346"/>
      <c r="FC11" s="1393"/>
      <c r="FD11" s="1679"/>
      <c r="FE11" s="1391"/>
      <c r="FF11" s="1346"/>
      <c r="FG11" s="1346"/>
      <c r="FH11" s="1346"/>
      <c r="FI11" s="1346"/>
      <c r="FJ11" s="1346"/>
      <c r="FK11" s="1346"/>
      <c r="FL11" s="218" t="e">
        <f>SUM(F11+I11+Q11+W11+#REF!+AC11+AF11+AJ11+AM11+AP11+AS11+AV11+AY11+BB11+BH11+BK11+BS11+BW11+CE11+CH11+CK11+CN11+CQ11+CT11+CW11+DA11+DD11+DK11+DN11+DQ11+DW11+DZ11+EC11+EF11+EI11+EL11+EO11+ER11+EV11+FC11)</f>
        <v>#REF!</v>
      </c>
      <c r="FM11" s="396">
        <f t="shared" si="0"/>
        <v>0</v>
      </c>
      <c r="FN11" s="396">
        <f t="shared" si="1"/>
        <v>0</v>
      </c>
      <c r="FO11" s="396" t="e">
        <f>SUM(AB11+#REF!+BE11+BT11+CX11+EQ11+EU11)</f>
        <v>#REF!</v>
      </c>
      <c r="FP11" s="396"/>
      <c r="FQ11" s="396" t="e">
        <f>SUM(L11+#REF!+M11+N11+O11+P11+#REF!+#REF!+BN11+BO11+BP11+BQ11+BR11+BZ11+CA11+CB11+CC11+CD11+DG11+DH11+DI11+DJ11+DT11+DU11+DV11+EY11+EZ11+FA11+FB11+FD11+FE11+FF11+FG11+FH11+FI11+FJ11+FK11)</f>
        <v>#REF!</v>
      </c>
      <c r="FR11" s="1291" t="e">
        <f t="shared" si="2"/>
        <v>#REF!</v>
      </c>
      <c r="FS11" s="1347" t="e">
        <f t="shared" si="3"/>
        <v>#REF!</v>
      </c>
      <c r="FT11" s="1347" t="e">
        <f t="shared" si="4"/>
        <v>#REF!</v>
      </c>
      <c r="FU11" s="1347" t="e">
        <f t="shared" si="5"/>
        <v>#REF!</v>
      </c>
      <c r="FV11" s="1347" t="e">
        <f t="shared" si="6"/>
        <v>#REF!</v>
      </c>
      <c r="FW11" s="1347" t="e">
        <f t="shared" si="7"/>
        <v>#REF!</v>
      </c>
      <c r="FX11" s="1347" t="e">
        <f t="shared" si="8"/>
        <v>#REF!</v>
      </c>
      <c r="FY11" s="1347" t="e">
        <f t="shared" si="9"/>
        <v>#REF!</v>
      </c>
      <c r="FZ11" s="1347" t="e">
        <f t="shared" si="10"/>
        <v>#REF!</v>
      </c>
      <c r="GA11" s="1347" t="e">
        <f t="shared" si="11"/>
        <v>#REF!</v>
      </c>
      <c r="GB11" s="1347" t="e">
        <f t="shared" si="12"/>
        <v>#REF!</v>
      </c>
      <c r="GC11" s="1347" t="e">
        <f t="shared" si="13"/>
        <v>#REF!</v>
      </c>
    </row>
    <row r="12" spans="1:185" ht="16.5" thickBot="1" x14ac:dyDescent="0.3">
      <c r="A12" s="1645">
        <v>9</v>
      </c>
      <c r="B12" s="10" t="s">
        <v>2095</v>
      </c>
      <c r="C12" s="1152" t="s">
        <v>1604</v>
      </c>
      <c r="D12" s="1391"/>
      <c r="E12" s="1400"/>
      <c r="F12" s="1346"/>
      <c r="G12" s="1346"/>
      <c r="H12" s="1346"/>
      <c r="I12" s="1346"/>
      <c r="J12" s="1346"/>
      <c r="K12" s="1346"/>
      <c r="L12" s="1346"/>
      <c r="M12" s="1346"/>
      <c r="N12" s="1346"/>
      <c r="O12" s="1346"/>
      <c r="P12" s="1346"/>
      <c r="Q12" s="1346"/>
      <c r="R12" s="1346"/>
      <c r="S12" s="1346"/>
      <c r="T12" s="1346"/>
      <c r="U12" s="1346"/>
      <c r="V12" s="1346"/>
      <c r="W12" s="1393"/>
      <c r="X12" s="1346"/>
      <c r="Y12" s="1346"/>
      <c r="Z12" s="1346"/>
      <c r="AA12" s="1346"/>
      <c r="AB12" s="1514"/>
      <c r="AC12" s="1346"/>
      <c r="AD12" s="1346"/>
      <c r="AE12" s="1346"/>
      <c r="AF12" s="1346"/>
      <c r="AG12" s="1346"/>
      <c r="AH12" s="1392"/>
      <c r="AI12" s="1400"/>
      <c r="AJ12" s="1392"/>
      <c r="AK12" s="1392"/>
      <c r="AL12" s="1393"/>
      <c r="AM12" s="1391"/>
      <c r="AN12" s="1346"/>
      <c r="AO12" s="1346"/>
      <c r="AP12" s="1346"/>
      <c r="AQ12" s="1346"/>
      <c r="AR12" s="1346"/>
      <c r="AS12" s="1346"/>
      <c r="AT12" s="1392"/>
      <c r="AU12" s="1392"/>
      <c r="AV12" s="1392"/>
      <c r="AW12" s="1392"/>
      <c r="AX12" s="1393"/>
      <c r="AY12" s="1346"/>
      <c r="AZ12" s="1389"/>
      <c r="BA12" s="1346"/>
      <c r="BB12" s="1346"/>
      <c r="BC12" s="1346"/>
      <c r="BD12" s="1346"/>
      <c r="BE12" s="1346"/>
      <c r="BF12" s="1504"/>
      <c r="BG12" s="1393"/>
      <c r="BH12" s="1346"/>
      <c r="BI12" s="1346"/>
      <c r="BJ12" s="1346"/>
      <c r="BK12" s="1346"/>
      <c r="BL12" s="1346"/>
      <c r="BM12" s="1346"/>
      <c r="BN12" s="1346"/>
      <c r="BO12" s="1346"/>
      <c r="BP12" s="1346"/>
      <c r="BQ12" s="1346"/>
      <c r="BR12" s="1346"/>
      <c r="BS12" s="1346"/>
      <c r="BT12" s="1504"/>
      <c r="BU12" s="1389"/>
      <c r="BV12" s="1346"/>
      <c r="BW12" s="1346"/>
      <c r="BX12" s="1346"/>
      <c r="BY12" s="1346"/>
      <c r="BZ12" s="1346"/>
      <c r="CA12" s="1346"/>
      <c r="CB12" s="1346"/>
      <c r="CC12" s="1346"/>
      <c r="CD12" s="1346"/>
      <c r="CE12" s="1391"/>
      <c r="CF12" s="1346"/>
      <c r="CG12" s="1346"/>
      <c r="CH12" s="1346"/>
      <c r="CI12" s="1346"/>
      <c r="CJ12" s="1346"/>
      <c r="CK12" s="1346"/>
      <c r="CL12" s="1346"/>
      <c r="CM12" s="1346"/>
      <c r="CN12" s="1346"/>
      <c r="CO12" s="1346"/>
      <c r="CP12" s="1346"/>
      <c r="CQ12" s="1391"/>
      <c r="CR12" s="1346"/>
      <c r="CS12" s="1346"/>
      <c r="CT12" s="1392"/>
      <c r="CU12" s="1346"/>
      <c r="CV12" s="1346"/>
      <c r="CW12" s="1346"/>
      <c r="CX12" s="1504"/>
      <c r="CY12" s="1346"/>
      <c r="CZ12" s="1346"/>
      <c r="DA12" s="1346"/>
      <c r="DB12" s="1346"/>
      <c r="DC12" s="1346"/>
      <c r="DD12" s="1393"/>
      <c r="DE12" s="1391"/>
      <c r="DF12" s="1346"/>
      <c r="DG12" s="1346"/>
      <c r="DH12" s="1346"/>
      <c r="DI12" s="1346"/>
      <c r="DJ12" s="1346"/>
      <c r="DK12" s="1346"/>
      <c r="DL12" s="1346"/>
      <c r="DM12" s="1346"/>
      <c r="DN12" s="1346"/>
      <c r="DO12" s="1392"/>
      <c r="DP12" s="1392"/>
      <c r="DQ12" s="1392"/>
      <c r="DR12" s="1392"/>
      <c r="DS12" s="1392"/>
      <c r="DT12" s="1392"/>
      <c r="DU12" s="1392"/>
      <c r="DV12" s="1392"/>
      <c r="DW12" s="1392"/>
      <c r="DX12" s="1393"/>
      <c r="DY12" s="1391"/>
      <c r="DZ12" s="1346"/>
      <c r="EA12" s="1346"/>
      <c r="EB12" s="1346"/>
      <c r="EC12" s="1346"/>
      <c r="ED12" s="1346"/>
      <c r="EE12" s="1346"/>
      <c r="EF12" s="1346"/>
      <c r="EG12" s="1346"/>
      <c r="EH12" s="1346"/>
      <c r="EI12" s="1346"/>
      <c r="EJ12" s="1346"/>
      <c r="EK12" s="1346"/>
      <c r="EL12" s="1391"/>
      <c r="EM12" s="1389"/>
      <c r="EN12" s="1346"/>
      <c r="EO12" s="1346"/>
      <c r="EP12" s="1346"/>
      <c r="EQ12" s="1504"/>
      <c r="ER12" s="1346"/>
      <c r="ES12" s="1346"/>
      <c r="ET12" s="1346"/>
      <c r="EU12" s="1504"/>
      <c r="EV12" s="1392"/>
      <c r="EW12" s="1346"/>
      <c r="EX12" s="1346"/>
      <c r="EY12" s="1346"/>
      <c r="EZ12" s="1346"/>
      <c r="FA12" s="1346"/>
      <c r="FB12" s="1346"/>
      <c r="FC12" s="1393"/>
      <c r="FD12" s="1679"/>
      <c r="FE12" s="1391"/>
      <c r="FF12" s="1346"/>
      <c r="FG12" s="1346"/>
      <c r="FH12" s="1346"/>
      <c r="FI12" s="1346"/>
      <c r="FJ12" s="1346"/>
      <c r="FK12" s="1346"/>
      <c r="FL12" s="218" t="e">
        <f>SUM(F12+I12+Q12+W12+#REF!+AC12+AF12+AJ12+AM12+AP12+AS12+AV12+AY12+BB12+BH12+BK12+BS12+BW12+CE12+CH12+CK12+CN12+CQ12+CT12+CW12+DA12+DD12+DK12+DN12+DQ12+DW12+DZ12+EC12+EF12+EI12+EL12+EO12+ER12+EV12+FC12)</f>
        <v>#REF!</v>
      </c>
      <c r="FM12" s="396">
        <f t="shared" si="0"/>
        <v>0</v>
      </c>
      <c r="FN12" s="396">
        <f t="shared" si="1"/>
        <v>0</v>
      </c>
      <c r="FO12" s="396" t="e">
        <f>SUM(AB12+#REF!+BE12+BT12+CX12+EQ12+EU12)</f>
        <v>#REF!</v>
      </c>
      <c r="FP12" s="396"/>
      <c r="FQ12" s="396" t="e">
        <f>SUM(L12+#REF!+M12+N12+O12+P12+#REF!+#REF!+BN12+BO12+BP12+BQ12+BR12+BZ12+CA12+CB12+CC12+CD12+DG12+DH12+DI12+DJ12+DT12+DU12+DV12+EY12+EZ12+FA12+FB12+FD12+FE12+FF12+FG12+FH12+FI12+FJ12+FK12)</f>
        <v>#REF!</v>
      </c>
      <c r="FR12" s="1291" t="e">
        <f t="shared" si="2"/>
        <v>#REF!</v>
      </c>
      <c r="FS12" s="1347" t="e">
        <f t="shared" si="3"/>
        <v>#REF!</v>
      </c>
      <c r="FT12" s="1347" t="e">
        <f t="shared" si="4"/>
        <v>#REF!</v>
      </c>
      <c r="FU12" s="1347" t="e">
        <f t="shared" si="5"/>
        <v>#REF!</v>
      </c>
      <c r="FV12" s="1347" t="e">
        <f t="shared" si="6"/>
        <v>#REF!</v>
      </c>
      <c r="FW12" s="1347" t="e">
        <f t="shared" si="7"/>
        <v>#REF!</v>
      </c>
      <c r="FX12" s="1347" t="e">
        <f t="shared" si="8"/>
        <v>#REF!</v>
      </c>
      <c r="FY12" s="1347" t="e">
        <f t="shared" si="9"/>
        <v>#REF!</v>
      </c>
      <c r="FZ12" s="1347" t="e">
        <f t="shared" si="10"/>
        <v>#REF!</v>
      </c>
      <c r="GA12" s="1347" t="e">
        <f t="shared" si="11"/>
        <v>#REF!</v>
      </c>
      <c r="GB12" s="1347" t="e">
        <f t="shared" si="12"/>
        <v>#REF!</v>
      </c>
      <c r="GC12" s="1347" t="e">
        <f t="shared" si="13"/>
        <v>#REF!</v>
      </c>
    </row>
    <row r="13" spans="1:185" ht="16.5" thickBot="1" x14ac:dyDescent="0.3">
      <c r="A13" s="1645">
        <v>10</v>
      </c>
      <c r="B13" s="10" t="s">
        <v>2096</v>
      </c>
      <c r="C13" s="1152" t="s">
        <v>1996</v>
      </c>
      <c r="D13" s="1391"/>
      <c r="E13" s="1400"/>
      <c r="F13" s="1346"/>
      <c r="G13" s="1346"/>
      <c r="H13" s="1346"/>
      <c r="I13" s="1346"/>
      <c r="J13" s="1346"/>
      <c r="K13" s="1346"/>
      <c r="L13" s="1346"/>
      <c r="M13" s="1346"/>
      <c r="N13" s="1346"/>
      <c r="O13" s="1346"/>
      <c r="P13" s="1346"/>
      <c r="Q13" s="1346"/>
      <c r="R13" s="1346"/>
      <c r="S13" s="1346"/>
      <c r="T13" s="1346"/>
      <c r="U13" s="1346"/>
      <c r="V13" s="1346"/>
      <c r="W13" s="1393"/>
      <c r="X13" s="1346"/>
      <c r="Y13" s="1346"/>
      <c r="Z13" s="1346"/>
      <c r="AA13" s="1346"/>
      <c r="AB13" s="1514"/>
      <c r="AC13" s="1346"/>
      <c r="AD13" s="1346"/>
      <c r="AE13" s="1346"/>
      <c r="AF13" s="1346"/>
      <c r="AG13" s="1346"/>
      <c r="AH13" s="1392"/>
      <c r="AI13" s="1400"/>
      <c r="AJ13" s="1392"/>
      <c r="AK13" s="1392"/>
      <c r="AL13" s="1393"/>
      <c r="AM13" s="1391"/>
      <c r="AN13" s="1346"/>
      <c r="AO13" s="1346"/>
      <c r="AP13" s="1346"/>
      <c r="AQ13" s="1346"/>
      <c r="AR13" s="1346"/>
      <c r="AS13" s="1346"/>
      <c r="AT13" s="1392"/>
      <c r="AU13" s="1392"/>
      <c r="AV13" s="1392"/>
      <c r="AW13" s="1392"/>
      <c r="AX13" s="1393"/>
      <c r="AY13" s="1346"/>
      <c r="AZ13" s="1389"/>
      <c r="BA13" s="1346"/>
      <c r="BB13" s="1346"/>
      <c r="BC13" s="1346"/>
      <c r="BD13" s="1346"/>
      <c r="BE13" s="1346"/>
      <c r="BF13" s="1504"/>
      <c r="BG13" s="1393"/>
      <c r="BH13" s="1346"/>
      <c r="BI13" s="1346"/>
      <c r="BJ13" s="1346"/>
      <c r="BK13" s="1346"/>
      <c r="BL13" s="1346"/>
      <c r="BM13" s="1346"/>
      <c r="BN13" s="1346"/>
      <c r="BO13" s="1346"/>
      <c r="BP13" s="1346"/>
      <c r="BQ13" s="1346"/>
      <c r="BR13" s="1346"/>
      <c r="BS13" s="1346"/>
      <c r="BT13" s="1504"/>
      <c r="BU13" s="1390"/>
      <c r="BV13" s="1346"/>
      <c r="BW13" s="1346"/>
      <c r="BX13" s="1346"/>
      <c r="BY13" s="1346"/>
      <c r="BZ13" s="1346"/>
      <c r="CA13" s="1346"/>
      <c r="CB13" s="1346"/>
      <c r="CC13" s="1346"/>
      <c r="CD13" s="1346"/>
      <c r="CE13" s="1391"/>
      <c r="CF13" s="1390"/>
      <c r="CG13" s="1390"/>
      <c r="CH13" s="1346"/>
      <c r="CI13" s="1346"/>
      <c r="CJ13" s="1346"/>
      <c r="CK13" s="1346"/>
      <c r="CL13" s="1346"/>
      <c r="CM13" s="1346"/>
      <c r="CN13" s="1346"/>
      <c r="CO13" s="1346"/>
      <c r="CP13" s="1346"/>
      <c r="CQ13" s="1391"/>
      <c r="CR13" s="1346"/>
      <c r="CS13" s="1390"/>
      <c r="CT13" s="1392"/>
      <c r="CU13" s="1390"/>
      <c r="CV13" s="1346"/>
      <c r="CW13" s="1346"/>
      <c r="CX13" s="1504"/>
      <c r="CY13" s="1346"/>
      <c r="CZ13" s="1346"/>
      <c r="DA13" s="1346"/>
      <c r="DB13" s="1346"/>
      <c r="DC13" s="1390"/>
      <c r="DD13" s="1393"/>
      <c r="DE13" s="1391"/>
      <c r="DF13" s="1346"/>
      <c r="DG13" s="1346"/>
      <c r="DH13" s="1346"/>
      <c r="DI13" s="1346"/>
      <c r="DJ13" s="1346"/>
      <c r="DK13" s="1346"/>
      <c r="DL13" s="1346"/>
      <c r="DM13" s="1346"/>
      <c r="DN13" s="1346"/>
      <c r="DO13" s="1346"/>
      <c r="DP13" s="1392"/>
      <c r="DQ13" s="1392"/>
      <c r="DR13" s="1392"/>
      <c r="DS13" s="1392"/>
      <c r="DT13" s="1417"/>
      <c r="DU13" s="1417"/>
      <c r="DV13" s="1417"/>
      <c r="DW13" s="1392"/>
      <c r="DX13" s="1393"/>
      <c r="DY13" s="1391"/>
      <c r="DZ13" s="1346"/>
      <c r="EA13" s="1390"/>
      <c r="EB13" s="1346"/>
      <c r="EC13" s="1346"/>
      <c r="ED13" s="1346"/>
      <c r="EE13" s="1346"/>
      <c r="EF13" s="1346"/>
      <c r="EG13" s="1346"/>
      <c r="EH13" s="1346"/>
      <c r="EI13" s="1346"/>
      <c r="EJ13" s="1346"/>
      <c r="EK13" s="1346"/>
      <c r="EL13" s="1391"/>
      <c r="EM13" s="1389"/>
      <c r="EN13" s="1346"/>
      <c r="EO13" s="1346"/>
      <c r="EP13" s="1346"/>
      <c r="EQ13" s="1504"/>
      <c r="ER13" s="1346"/>
      <c r="ES13" s="1346"/>
      <c r="ET13" s="1346"/>
      <c r="EU13" s="1504"/>
      <c r="EV13" s="1392"/>
      <c r="EW13" s="1346"/>
      <c r="EX13" s="1346"/>
      <c r="EY13" s="1346"/>
      <c r="EZ13" s="1346"/>
      <c r="FA13" s="1346"/>
      <c r="FB13" s="1346"/>
      <c r="FC13" s="1393"/>
      <c r="FD13" s="1679"/>
      <c r="FE13" s="1391"/>
      <c r="FF13" s="1346"/>
      <c r="FG13" s="1346"/>
      <c r="FH13" s="1346"/>
      <c r="FI13" s="1346"/>
      <c r="FJ13" s="1346"/>
      <c r="FK13" s="1346"/>
      <c r="FL13" s="218" t="e">
        <f>SUM(F13+I13+Q13+W13+#REF!+AC13+AF13+AJ13+AM13+AP13+AS13+AV13+AY13+BB13+BH13+BK13+BS13+BW13+CE13+CH13+CK13+CN13+CQ13+CT13+CW13+DA13+DD13+DK13+DN13+DQ13+DW13+DZ13+EC13+EF13+EI13+EL13+EO13+ER13+EV13+FC13)</f>
        <v>#REF!</v>
      </c>
      <c r="FM13" s="396">
        <f t="shared" si="0"/>
        <v>0</v>
      </c>
      <c r="FN13" s="396">
        <f t="shared" si="1"/>
        <v>0</v>
      </c>
      <c r="FO13" s="396" t="e">
        <f>SUM(AB13+#REF!+BE13+BT13+CX13+EQ13+EU13)</f>
        <v>#REF!</v>
      </c>
      <c r="FP13" s="396"/>
      <c r="FQ13" s="396" t="e">
        <f>SUM(L13+#REF!+M13+N13+O13+P13+#REF!+#REF!+BN13+BO13+BP13+BQ13+BR13+BZ13+CA13+CB13+CC13+CD13+DG13+DH13+DI13+DJ13+DT13+DU13+DV13+EY13+EZ13+FA13+FB13+FD13+FE13+FF13+FG13+FH13+FI13+FJ13+FK13)</f>
        <v>#REF!</v>
      </c>
      <c r="FR13" s="1291" t="e">
        <f t="shared" si="2"/>
        <v>#REF!</v>
      </c>
      <c r="FS13" s="1347" t="e">
        <f t="shared" si="3"/>
        <v>#REF!</v>
      </c>
      <c r="FT13" s="1347" t="e">
        <f t="shared" si="4"/>
        <v>#REF!</v>
      </c>
      <c r="FU13" s="1347" t="e">
        <f t="shared" si="5"/>
        <v>#REF!</v>
      </c>
      <c r="FV13" s="1347" t="e">
        <f t="shared" si="6"/>
        <v>#REF!</v>
      </c>
      <c r="FW13" s="1347" t="e">
        <f t="shared" si="7"/>
        <v>#REF!</v>
      </c>
      <c r="FX13" s="1347" t="e">
        <f t="shared" si="8"/>
        <v>#REF!</v>
      </c>
      <c r="FY13" s="1347" t="e">
        <f t="shared" si="9"/>
        <v>#REF!</v>
      </c>
      <c r="FZ13" s="1347" t="e">
        <f t="shared" si="10"/>
        <v>#REF!</v>
      </c>
      <c r="GA13" s="1347" t="e">
        <f t="shared" si="11"/>
        <v>#REF!</v>
      </c>
      <c r="GB13" s="1347" t="e">
        <f t="shared" si="12"/>
        <v>#REF!</v>
      </c>
      <c r="GC13" s="1347" t="e">
        <f t="shared" si="13"/>
        <v>#REF!</v>
      </c>
    </row>
    <row r="14" spans="1:185" ht="16.5" thickBot="1" x14ac:dyDescent="0.3">
      <c r="A14" s="1645">
        <v>11</v>
      </c>
      <c r="B14" s="10" t="s">
        <v>2097</v>
      </c>
      <c r="C14" s="1152" t="s">
        <v>1600</v>
      </c>
      <c r="D14" s="1391"/>
      <c r="E14" s="1400"/>
      <c r="F14" s="1346"/>
      <c r="G14" s="1346"/>
      <c r="H14" s="1346"/>
      <c r="I14" s="1346"/>
      <c r="J14" s="1346"/>
      <c r="K14" s="1346"/>
      <c r="L14" s="1346"/>
      <c r="M14" s="1346"/>
      <c r="N14" s="1346"/>
      <c r="O14" s="1346"/>
      <c r="P14" s="1346"/>
      <c r="Q14" s="1346"/>
      <c r="R14" s="1346"/>
      <c r="S14" s="1346"/>
      <c r="T14" s="1346"/>
      <c r="U14" s="1346"/>
      <c r="V14" s="1346"/>
      <c r="W14" s="1393"/>
      <c r="X14" s="1346"/>
      <c r="Y14" s="1346"/>
      <c r="Z14" s="1346"/>
      <c r="AA14" s="1346"/>
      <c r="AB14" s="1514"/>
      <c r="AC14" s="1346"/>
      <c r="AD14" s="1346"/>
      <c r="AE14" s="1346"/>
      <c r="AF14" s="1346"/>
      <c r="AG14" s="1346"/>
      <c r="AH14" s="1392"/>
      <c r="AI14" s="1400"/>
      <c r="AJ14" s="1392"/>
      <c r="AK14" s="1392"/>
      <c r="AL14" s="1393"/>
      <c r="AM14" s="1391"/>
      <c r="AN14" s="1346"/>
      <c r="AO14" s="1346"/>
      <c r="AP14" s="1346"/>
      <c r="AQ14" s="1346"/>
      <c r="AR14" s="1346"/>
      <c r="AS14" s="1346"/>
      <c r="AT14" s="1392"/>
      <c r="AU14" s="1392"/>
      <c r="AV14" s="1392"/>
      <c r="AW14" s="1392"/>
      <c r="AX14" s="1393"/>
      <c r="AY14" s="1346"/>
      <c r="AZ14" s="1389"/>
      <c r="BA14" s="1346"/>
      <c r="BB14" s="1346"/>
      <c r="BC14" s="1346"/>
      <c r="BD14" s="1346"/>
      <c r="BE14" s="1346"/>
      <c r="BF14" s="1504"/>
      <c r="BG14" s="1393"/>
      <c r="BH14" s="1346"/>
      <c r="BI14" s="1346"/>
      <c r="BJ14" s="1346"/>
      <c r="BK14" s="1346"/>
      <c r="BL14" s="1346"/>
      <c r="BM14" s="1346"/>
      <c r="BN14" s="1346"/>
      <c r="BO14" s="1346"/>
      <c r="BP14" s="1346"/>
      <c r="BQ14" s="1346"/>
      <c r="BR14" s="1346"/>
      <c r="BS14" s="1346"/>
      <c r="BT14" s="1504"/>
      <c r="BU14" s="1389"/>
      <c r="BV14" s="1346"/>
      <c r="BW14" s="1346"/>
      <c r="BX14" s="1346"/>
      <c r="BY14" s="1346"/>
      <c r="BZ14" s="1346"/>
      <c r="CA14" s="1346"/>
      <c r="CB14" s="1346"/>
      <c r="CC14" s="1346"/>
      <c r="CD14" s="1346"/>
      <c r="CE14" s="1391"/>
      <c r="CF14" s="1346"/>
      <c r="CG14" s="1346"/>
      <c r="CH14" s="1346"/>
      <c r="CI14" s="1346"/>
      <c r="CJ14" s="1346"/>
      <c r="CK14" s="1346"/>
      <c r="CL14" s="1346"/>
      <c r="CM14" s="1346"/>
      <c r="CN14" s="1346"/>
      <c r="CO14" s="1346"/>
      <c r="CP14" s="1346"/>
      <c r="CQ14" s="1391"/>
      <c r="CR14" s="1346"/>
      <c r="CS14" s="1346"/>
      <c r="CT14" s="1392"/>
      <c r="CU14" s="1346"/>
      <c r="CV14" s="1346"/>
      <c r="CW14" s="1346"/>
      <c r="CX14" s="1504"/>
      <c r="CY14" s="1346"/>
      <c r="CZ14" s="1346"/>
      <c r="DA14" s="1346"/>
      <c r="DB14" s="1346"/>
      <c r="DC14" s="1346"/>
      <c r="DD14" s="1393"/>
      <c r="DE14" s="1391"/>
      <c r="DF14" s="1346"/>
      <c r="DG14" s="1346"/>
      <c r="DH14" s="1346"/>
      <c r="DI14" s="1346"/>
      <c r="DJ14" s="1346"/>
      <c r="DK14" s="1346"/>
      <c r="DL14" s="1346"/>
      <c r="DM14" s="1346"/>
      <c r="DN14" s="1346"/>
      <c r="DO14" s="1392"/>
      <c r="DP14" s="1392"/>
      <c r="DQ14" s="1392"/>
      <c r="DR14" s="1392"/>
      <c r="DS14" s="1392"/>
      <c r="DT14" s="1392"/>
      <c r="DU14" s="1392"/>
      <c r="DV14" s="1392"/>
      <c r="DW14" s="1392"/>
      <c r="DX14" s="1393"/>
      <c r="DY14" s="1391"/>
      <c r="DZ14" s="1346"/>
      <c r="EA14" s="1346"/>
      <c r="EB14" s="1346"/>
      <c r="EC14" s="1346"/>
      <c r="ED14" s="1346"/>
      <c r="EE14" s="1346"/>
      <c r="EF14" s="1346"/>
      <c r="EG14" s="1346"/>
      <c r="EH14" s="1346"/>
      <c r="EI14" s="1346"/>
      <c r="EJ14" s="1346"/>
      <c r="EK14" s="1346"/>
      <c r="EL14" s="1391"/>
      <c r="EM14" s="1389"/>
      <c r="EN14" s="1346"/>
      <c r="EO14" s="1346"/>
      <c r="EP14" s="1346"/>
      <c r="EQ14" s="1504"/>
      <c r="ER14" s="1346"/>
      <c r="ES14" s="1346"/>
      <c r="ET14" s="1346"/>
      <c r="EU14" s="1504"/>
      <c r="EV14" s="1392"/>
      <c r="EW14" s="1346"/>
      <c r="EX14" s="1346"/>
      <c r="EY14" s="1346"/>
      <c r="EZ14" s="1346"/>
      <c r="FA14" s="1346"/>
      <c r="FB14" s="1346"/>
      <c r="FC14" s="1393"/>
      <c r="FD14" s="1679"/>
      <c r="FE14" s="1391"/>
      <c r="FF14" s="1346"/>
      <c r="FG14" s="1346"/>
      <c r="FH14" s="1346"/>
      <c r="FI14" s="1346"/>
      <c r="FJ14" s="1346"/>
      <c r="FK14" s="1346"/>
      <c r="FL14" s="218" t="e">
        <f>SUM(F14+I14+Q14+W14+#REF!+AC14+AF14+AJ14+AM14+AP14+AS14+AV14+AY14+BB14+BH14+BK14+BS14+BW14+CE14+CH14+CK14+CN14+CQ14+CT14+CW14+DA14+DD14+DK14+DN14+DQ14+DW14+DZ14+EC14+EF14+EI14+EL14+EO14+ER14+EV14+FC14)</f>
        <v>#REF!</v>
      </c>
      <c r="FM14" s="396">
        <f t="shared" si="0"/>
        <v>0</v>
      </c>
      <c r="FN14" s="396">
        <f t="shared" si="1"/>
        <v>0</v>
      </c>
      <c r="FO14" s="396" t="e">
        <f>SUM(AB14+#REF!+BE14+BT14+CX14+EQ14+EU14)</f>
        <v>#REF!</v>
      </c>
      <c r="FP14" s="396"/>
      <c r="FQ14" s="396" t="e">
        <f>SUM(L14+#REF!+M14+N14+O14+P14+#REF!+#REF!+BN14+BO14+BP14+BQ14+BR14+BZ14+CA14+CB14+CC14+CD14+DG14+DH14+DI14+DJ14+DT14+DU14+DV14+EY14+EZ14+FA14+FB14+FD14+FE14+FF14+FG14+FH14+FI14+FJ14+FK14)</f>
        <v>#REF!</v>
      </c>
      <c r="FR14" s="1291" t="e">
        <f t="shared" si="2"/>
        <v>#REF!</v>
      </c>
      <c r="FS14" s="1347" t="e">
        <f t="shared" si="3"/>
        <v>#REF!</v>
      </c>
      <c r="FT14" s="1347" t="e">
        <f t="shared" si="4"/>
        <v>#REF!</v>
      </c>
      <c r="FU14" s="1347" t="e">
        <f t="shared" si="5"/>
        <v>#REF!</v>
      </c>
      <c r="FV14" s="1347" t="e">
        <f t="shared" si="6"/>
        <v>#REF!</v>
      </c>
      <c r="FW14" s="1347" t="e">
        <f t="shared" si="7"/>
        <v>#REF!</v>
      </c>
      <c r="FX14" s="1347" t="e">
        <f t="shared" si="8"/>
        <v>#REF!</v>
      </c>
      <c r="FY14" s="1347" t="e">
        <f t="shared" si="9"/>
        <v>#REF!</v>
      </c>
      <c r="FZ14" s="1347" t="e">
        <f t="shared" si="10"/>
        <v>#REF!</v>
      </c>
      <c r="GA14" s="1347" t="e">
        <f t="shared" si="11"/>
        <v>#REF!</v>
      </c>
      <c r="GB14" s="1347" t="e">
        <f t="shared" si="12"/>
        <v>#REF!</v>
      </c>
      <c r="GC14" s="1347" t="e">
        <f t="shared" si="13"/>
        <v>#REF!</v>
      </c>
    </row>
    <row r="15" spans="1:185" ht="16.5" thickBot="1" x14ac:dyDescent="0.3">
      <c r="A15" s="1645">
        <v>12</v>
      </c>
      <c r="B15" s="10" t="s">
        <v>2098</v>
      </c>
      <c r="C15" s="1152" t="s">
        <v>1928</v>
      </c>
      <c r="D15" s="1391"/>
      <c r="E15" s="1400"/>
      <c r="F15" s="1346"/>
      <c r="G15" s="1346"/>
      <c r="H15" s="1394"/>
      <c r="I15" s="1394"/>
      <c r="J15" s="1394"/>
      <c r="K15" s="1394"/>
      <c r="L15" s="1394"/>
      <c r="M15" s="1394"/>
      <c r="N15" s="1394"/>
      <c r="O15" s="1394"/>
      <c r="P15" s="1394"/>
      <c r="Q15" s="1394"/>
      <c r="R15" s="1394"/>
      <c r="S15" s="1394"/>
      <c r="T15" s="1394"/>
      <c r="U15" s="1394"/>
      <c r="V15" s="1346"/>
      <c r="W15" s="1393"/>
      <c r="X15" s="1346"/>
      <c r="Y15" s="1346"/>
      <c r="Z15" s="1346"/>
      <c r="AA15" s="1346"/>
      <c r="AB15" s="1514"/>
      <c r="AC15" s="1346"/>
      <c r="AD15" s="1346"/>
      <c r="AE15" s="1346"/>
      <c r="AF15" s="1346"/>
      <c r="AG15" s="1346"/>
      <c r="AH15" s="1392"/>
      <c r="AI15" s="1400"/>
      <c r="AJ15" s="1392"/>
      <c r="AK15" s="1392"/>
      <c r="AL15" s="1393"/>
      <c r="AM15" s="1391"/>
      <c r="AN15" s="1346"/>
      <c r="AO15" s="1346"/>
      <c r="AP15" s="1346"/>
      <c r="AQ15" s="1346"/>
      <c r="AR15" s="1346"/>
      <c r="AS15" s="1346"/>
      <c r="AT15" s="1392"/>
      <c r="AU15" s="1392"/>
      <c r="AV15" s="1392"/>
      <c r="AW15" s="1392"/>
      <c r="AX15" s="1393"/>
      <c r="AY15" s="1394"/>
      <c r="AZ15" s="1389"/>
      <c r="BA15" s="1346"/>
      <c r="BB15" s="1346"/>
      <c r="BC15" s="1346"/>
      <c r="BD15" s="1346"/>
      <c r="BE15" s="1346"/>
      <c r="BF15" s="1504"/>
      <c r="BG15" s="1393"/>
      <c r="BH15" s="1346"/>
      <c r="BI15" s="1346"/>
      <c r="BJ15" s="1346"/>
      <c r="BK15" s="1346"/>
      <c r="BL15" s="1346"/>
      <c r="BM15" s="1346"/>
      <c r="BN15" s="1346"/>
      <c r="BO15" s="1346"/>
      <c r="BP15" s="1346"/>
      <c r="BQ15" s="1346"/>
      <c r="BR15" s="1346"/>
      <c r="BS15" s="1346"/>
      <c r="BT15" s="1504"/>
      <c r="BU15" s="1389"/>
      <c r="BV15" s="1346"/>
      <c r="BW15" s="1346"/>
      <c r="BX15" s="1346"/>
      <c r="BY15" s="1346"/>
      <c r="BZ15" s="1346"/>
      <c r="CA15" s="1346"/>
      <c r="CB15" s="1346"/>
      <c r="CC15" s="1346"/>
      <c r="CD15" s="1346"/>
      <c r="CE15" s="1391"/>
      <c r="CF15" s="1346"/>
      <c r="CG15" s="1346"/>
      <c r="CH15" s="1346"/>
      <c r="CI15" s="1346"/>
      <c r="CJ15" s="1346"/>
      <c r="CK15" s="1346"/>
      <c r="CL15" s="1346"/>
      <c r="CM15" s="1346"/>
      <c r="CN15" s="1346"/>
      <c r="CO15" s="1346"/>
      <c r="CP15" s="1346"/>
      <c r="CQ15" s="1391"/>
      <c r="CR15" s="1346"/>
      <c r="CS15" s="1346"/>
      <c r="CT15" s="1392"/>
      <c r="CU15" s="1346"/>
      <c r="CV15" s="1346"/>
      <c r="CW15" s="1346"/>
      <c r="CX15" s="1504"/>
      <c r="CY15" s="1346"/>
      <c r="CZ15" s="1346"/>
      <c r="DA15" s="1346"/>
      <c r="DB15" s="1346"/>
      <c r="DC15" s="1346"/>
      <c r="DD15" s="1393"/>
      <c r="DE15" s="1391"/>
      <c r="DF15" s="1346"/>
      <c r="DG15" s="1346"/>
      <c r="DH15" s="1346"/>
      <c r="DI15" s="1346"/>
      <c r="DJ15" s="1346"/>
      <c r="DK15" s="1346"/>
      <c r="DL15" s="1346"/>
      <c r="DM15" s="1346"/>
      <c r="DN15" s="1346"/>
      <c r="DO15" s="1392"/>
      <c r="DP15" s="1392"/>
      <c r="DQ15" s="1392"/>
      <c r="DR15" s="1392"/>
      <c r="DS15" s="1392"/>
      <c r="DT15" s="1392"/>
      <c r="DU15" s="1392"/>
      <c r="DV15" s="1392"/>
      <c r="DW15" s="1392"/>
      <c r="DX15" s="1393"/>
      <c r="DY15" s="1391"/>
      <c r="DZ15" s="1346"/>
      <c r="EA15" s="1346"/>
      <c r="EB15" s="1346"/>
      <c r="EC15" s="1346"/>
      <c r="ED15" s="1346"/>
      <c r="EE15" s="1346"/>
      <c r="EF15" s="1346"/>
      <c r="EG15" s="1346"/>
      <c r="EH15" s="1346"/>
      <c r="EI15" s="1346"/>
      <c r="EJ15" s="1346"/>
      <c r="EK15" s="1346"/>
      <c r="EL15" s="1391"/>
      <c r="EM15" s="1389"/>
      <c r="EN15" s="1346"/>
      <c r="EO15" s="1346"/>
      <c r="EP15" s="1346"/>
      <c r="EQ15" s="1504"/>
      <c r="ER15" s="1346"/>
      <c r="ES15" s="1346"/>
      <c r="ET15" s="1346"/>
      <c r="EU15" s="1504"/>
      <c r="EV15" s="1392"/>
      <c r="EW15" s="1346"/>
      <c r="EX15" s="1346"/>
      <c r="EY15" s="1346"/>
      <c r="EZ15" s="1346"/>
      <c r="FA15" s="1346"/>
      <c r="FB15" s="1346"/>
      <c r="FC15" s="1393"/>
      <c r="FD15" s="1679"/>
      <c r="FE15" s="1391"/>
      <c r="FF15" s="1346"/>
      <c r="FG15" s="1346"/>
      <c r="FH15" s="1346"/>
      <c r="FI15" s="1346"/>
      <c r="FJ15" s="1346"/>
      <c r="FK15" s="1346"/>
      <c r="FL15" s="218" t="e">
        <f>SUM(F15+I15+Q15+W15+#REF!+AC15+AF15+AJ15+AM15+AP15+AS15+AV15+AY15+BB15+BH15+BK15+BS15+BW15+CE15+CH15+CK15+CN15+CQ15+CT15+CW15+DA15+DD15+DK15+DN15+DQ15+DW15+DZ15+EC15+EF15+EI15+EL15+EO15+ER15+EV15+FC15)</f>
        <v>#REF!</v>
      </c>
      <c r="FM15" s="396">
        <f t="shared" si="0"/>
        <v>0</v>
      </c>
      <c r="FN15" s="396">
        <f t="shared" si="1"/>
        <v>0</v>
      </c>
      <c r="FO15" s="396" t="e">
        <f>SUM(AB15+#REF!+BE15+BT15+CX15+EQ15+EU15)</f>
        <v>#REF!</v>
      </c>
      <c r="FP15" s="396"/>
      <c r="FQ15" s="396" t="e">
        <f>SUM(L15+#REF!+M15+N15+O15+P15+#REF!+#REF!+BN15+BO15+BP15+BQ15+BR15+BZ15+CA15+CB15+CC15+CD15+DG15+DH15+DI15+DJ15+DT15+DU15+DV15+EY15+EZ15+FA15+FB15+FD15+FE15+FF15+FG15+FH15+FI15+FJ15+FK15)</f>
        <v>#REF!</v>
      </c>
      <c r="FR15" s="1291" t="e">
        <f t="shared" si="2"/>
        <v>#REF!</v>
      </c>
      <c r="FS15" s="1347" t="e">
        <f t="shared" si="3"/>
        <v>#REF!</v>
      </c>
      <c r="FT15" s="1347" t="e">
        <f t="shared" si="4"/>
        <v>#REF!</v>
      </c>
      <c r="FU15" s="1347" t="e">
        <f t="shared" si="5"/>
        <v>#REF!</v>
      </c>
      <c r="FV15" s="1347" t="e">
        <f t="shared" si="6"/>
        <v>#REF!</v>
      </c>
      <c r="FW15" s="1347" t="e">
        <f t="shared" si="7"/>
        <v>#REF!</v>
      </c>
      <c r="FX15" s="1347" t="e">
        <f t="shared" si="8"/>
        <v>#REF!</v>
      </c>
      <c r="FY15" s="1347" t="e">
        <f t="shared" si="9"/>
        <v>#REF!</v>
      </c>
      <c r="FZ15" s="1347" t="e">
        <f t="shared" si="10"/>
        <v>#REF!</v>
      </c>
      <c r="GA15" s="1347" t="e">
        <f t="shared" si="11"/>
        <v>#REF!</v>
      </c>
      <c r="GB15" s="1347" t="e">
        <f t="shared" si="12"/>
        <v>#REF!</v>
      </c>
      <c r="GC15" s="1347" t="e">
        <f t="shared" si="13"/>
        <v>#REF!</v>
      </c>
    </row>
    <row r="16" spans="1:185" ht="16.5" thickBot="1" x14ac:dyDescent="0.3">
      <c r="A16" s="1645">
        <v>13</v>
      </c>
      <c r="B16" s="10" t="s">
        <v>2099</v>
      </c>
      <c r="C16" s="1152" t="s">
        <v>2079</v>
      </c>
      <c r="D16" s="1391"/>
      <c r="E16" s="1400"/>
      <c r="F16" s="1394"/>
      <c r="G16" s="1346"/>
      <c r="H16" s="1394"/>
      <c r="I16" s="1394"/>
      <c r="J16" s="1394"/>
      <c r="K16" s="1394"/>
      <c r="L16" s="1394"/>
      <c r="M16" s="1394"/>
      <c r="N16" s="1394"/>
      <c r="O16" s="1394"/>
      <c r="P16" s="1394"/>
      <c r="Q16" s="1394"/>
      <c r="R16" s="1394"/>
      <c r="S16" s="1394"/>
      <c r="T16" s="1394"/>
      <c r="U16" s="1394"/>
      <c r="V16" s="1346"/>
      <c r="W16" s="1393"/>
      <c r="X16" s="1346"/>
      <c r="Y16" s="1346"/>
      <c r="Z16" s="1346"/>
      <c r="AA16" s="1346"/>
      <c r="AB16" s="1514"/>
      <c r="AC16" s="1346"/>
      <c r="AD16" s="1346"/>
      <c r="AE16" s="1346"/>
      <c r="AF16" s="1346"/>
      <c r="AG16" s="1346"/>
      <c r="AH16" s="1392"/>
      <c r="AI16" s="1400"/>
      <c r="AJ16" s="1392"/>
      <c r="AK16" s="1392"/>
      <c r="AL16" s="1393"/>
      <c r="AM16" s="1391"/>
      <c r="AN16" s="1346"/>
      <c r="AO16" s="1346"/>
      <c r="AP16" s="1346"/>
      <c r="AQ16" s="1346"/>
      <c r="AR16" s="1346"/>
      <c r="AS16" s="1346"/>
      <c r="AT16" s="1392"/>
      <c r="AU16" s="1392"/>
      <c r="AV16" s="1392"/>
      <c r="AW16" s="1392"/>
      <c r="AX16" s="1393"/>
      <c r="AY16" s="1394"/>
      <c r="AZ16" s="1389"/>
      <c r="BA16" s="1346"/>
      <c r="BB16" s="1346"/>
      <c r="BC16" s="1346"/>
      <c r="BD16" s="1346"/>
      <c r="BE16" s="1346"/>
      <c r="BF16" s="1504"/>
      <c r="BG16" s="1393"/>
      <c r="BH16" s="1346"/>
      <c r="BI16" s="1346"/>
      <c r="BJ16" s="1346"/>
      <c r="BK16" s="1346"/>
      <c r="BL16" s="1346"/>
      <c r="BM16" s="1346"/>
      <c r="BN16" s="1346"/>
      <c r="BO16" s="1346"/>
      <c r="BP16" s="1346"/>
      <c r="BQ16" s="1346"/>
      <c r="BR16" s="1346"/>
      <c r="BS16" s="1346"/>
      <c r="BT16" s="1504"/>
      <c r="BU16" s="1389"/>
      <c r="BV16" s="1346"/>
      <c r="BW16" s="1346"/>
      <c r="BX16" s="1346"/>
      <c r="BY16" s="1346"/>
      <c r="BZ16" s="1346"/>
      <c r="CA16" s="1346"/>
      <c r="CB16" s="1346"/>
      <c r="CC16" s="1346"/>
      <c r="CD16" s="1346"/>
      <c r="CE16" s="1391"/>
      <c r="CF16" s="1346"/>
      <c r="CG16" s="1346"/>
      <c r="CH16" s="1346"/>
      <c r="CI16" s="1346"/>
      <c r="CJ16" s="1346"/>
      <c r="CK16" s="1346"/>
      <c r="CL16" s="1346"/>
      <c r="CM16" s="1346"/>
      <c r="CN16" s="1346"/>
      <c r="CO16" s="1346"/>
      <c r="CP16" s="1346"/>
      <c r="CQ16" s="1391"/>
      <c r="CR16" s="1346"/>
      <c r="CS16" s="1346"/>
      <c r="CT16" s="1392"/>
      <c r="CU16" s="1346"/>
      <c r="CV16" s="1346"/>
      <c r="CW16" s="1346"/>
      <c r="CX16" s="1504"/>
      <c r="CY16" s="1346"/>
      <c r="CZ16" s="1346"/>
      <c r="DA16" s="1346"/>
      <c r="DB16" s="1346"/>
      <c r="DC16" s="1346"/>
      <c r="DD16" s="1393"/>
      <c r="DE16" s="1391"/>
      <c r="DF16" s="1346"/>
      <c r="DG16" s="1346"/>
      <c r="DH16" s="1346"/>
      <c r="DI16" s="1346"/>
      <c r="DJ16" s="1346"/>
      <c r="DK16" s="1346"/>
      <c r="DL16" s="1346"/>
      <c r="DM16" s="1346"/>
      <c r="DN16" s="1346"/>
      <c r="DO16" s="1392"/>
      <c r="DP16" s="1392"/>
      <c r="DQ16" s="1392"/>
      <c r="DR16" s="1392"/>
      <c r="DS16" s="1392"/>
      <c r="DT16" s="1392"/>
      <c r="DU16" s="1392"/>
      <c r="DV16" s="1392"/>
      <c r="DW16" s="1392"/>
      <c r="DX16" s="1393"/>
      <c r="DY16" s="1391"/>
      <c r="DZ16" s="1346"/>
      <c r="EA16" s="1346"/>
      <c r="EB16" s="1346"/>
      <c r="EC16" s="1346"/>
      <c r="ED16" s="1346"/>
      <c r="EE16" s="1346"/>
      <c r="EF16" s="1346"/>
      <c r="EG16" s="1346"/>
      <c r="EH16" s="1346"/>
      <c r="EI16" s="1346"/>
      <c r="EJ16" s="1346"/>
      <c r="EK16" s="1346"/>
      <c r="EL16" s="1391"/>
      <c r="EM16" s="1389"/>
      <c r="EN16" s="1346"/>
      <c r="EO16" s="1346"/>
      <c r="EP16" s="1346"/>
      <c r="EQ16" s="1504"/>
      <c r="ER16" s="1346"/>
      <c r="ES16" s="1346"/>
      <c r="ET16" s="1346"/>
      <c r="EU16" s="1504"/>
      <c r="EV16" s="1392"/>
      <c r="EW16" s="1346"/>
      <c r="EX16" s="1346"/>
      <c r="EY16" s="1346"/>
      <c r="EZ16" s="1346"/>
      <c r="FA16" s="1346"/>
      <c r="FB16" s="1346"/>
      <c r="FC16" s="1393"/>
      <c r="FD16" s="1679"/>
      <c r="FE16" s="1391"/>
      <c r="FF16" s="1346"/>
      <c r="FG16" s="1346"/>
      <c r="FH16" s="1346"/>
      <c r="FI16" s="1346"/>
      <c r="FJ16" s="1346"/>
      <c r="FK16" s="1346"/>
      <c r="FL16" s="218" t="e">
        <f>SUM(F16+I16+Q16+W16+#REF!+AC16+AF16+AJ16+AM16+AP16+AS16+AV16+AY16+BB16+BH16+BK16+BS16+BW16+CE16+CH16+CK16+CN16+CQ16+CT16+CW16+DA16+DD16+DK16+DN16+DQ16+DW16+DZ16+EC16+EF16+EI16+EL16+EO16+ER16+EV16+FC16)</f>
        <v>#REF!</v>
      </c>
      <c r="FM16" s="396">
        <f t="shared" si="0"/>
        <v>0</v>
      </c>
      <c r="FN16" s="396">
        <f t="shared" si="1"/>
        <v>0</v>
      </c>
      <c r="FO16" s="396" t="e">
        <f>SUM(AB16+#REF!+BE16+BT16+CX16+EQ16+EU16)</f>
        <v>#REF!</v>
      </c>
      <c r="FP16" s="396"/>
      <c r="FQ16" s="396" t="e">
        <f>SUM(L16+#REF!+M16+N16+O16+P16+#REF!+#REF!+BN16+BO16+BP16+BQ16+BR16+BZ16+CA16+CB16+CC16+CD16+DG16+DH16+DI16+DJ16+DT16+DU16+DV16+EY16+EZ16+FA16+FB16+FD16+FE16+FF16+FG16+FH16+FI16+FJ16+FK16)</f>
        <v>#REF!</v>
      </c>
      <c r="FR16" s="1291" t="e">
        <f t="shared" si="2"/>
        <v>#REF!</v>
      </c>
      <c r="FS16" s="1347" t="e">
        <f t="shared" si="3"/>
        <v>#REF!</v>
      </c>
      <c r="FT16" s="1347" t="e">
        <f t="shared" si="4"/>
        <v>#REF!</v>
      </c>
      <c r="FU16" s="1347" t="e">
        <f t="shared" si="5"/>
        <v>#REF!</v>
      </c>
      <c r="FV16" s="1347" t="e">
        <f t="shared" si="6"/>
        <v>#REF!</v>
      </c>
      <c r="FW16" s="1347" t="e">
        <f t="shared" si="7"/>
        <v>#REF!</v>
      </c>
      <c r="FX16" s="1347" t="e">
        <f t="shared" si="8"/>
        <v>#REF!</v>
      </c>
      <c r="FY16" s="1347" t="e">
        <f t="shared" si="9"/>
        <v>#REF!</v>
      </c>
      <c r="FZ16" s="1347" t="e">
        <f t="shared" si="10"/>
        <v>#REF!</v>
      </c>
      <c r="GA16" s="1347" t="e">
        <f t="shared" si="11"/>
        <v>#REF!</v>
      </c>
      <c r="GB16" s="1347" t="e">
        <f t="shared" si="12"/>
        <v>#REF!</v>
      </c>
      <c r="GC16" s="1347" t="e">
        <f t="shared" si="13"/>
        <v>#REF!</v>
      </c>
    </row>
    <row r="17" spans="1:185" ht="16.5" thickBot="1" x14ac:dyDescent="0.3">
      <c r="A17" s="1645">
        <v>14</v>
      </c>
      <c r="B17" s="10" t="s">
        <v>2100</v>
      </c>
      <c r="C17" s="1152" t="s">
        <v>1776</v>
      </c>
      <c r="D17" s="1391"/>
      <c r="E17" s="1400"/>
      <c r="F17" s="1394"/>
      <c r="G17" s="1346"/>
      <c r="H17" s="1394"/>
      <c r="I17" s="1394"/>
      <c r="J17" s="1394"/>
      <c r="K17" s="1394"/>
      <c r="L17" s="1394"/>
      <c r="M17" s="1394"/>
      <c r="N17" s="1394"/>
      <c r="O17" s="1394"/>
      <c r="P17" s="1394"/>
      <c r="Q17" s="1394"/>
      <c r="R17" s="1394"/>
      <c r="S17" s="1394"/>
      <c r="T17" s="1394"/>
      <c r="U17" s="1394"/>
      <c r="V17" s="1346"/>
      <c r="W17" s="1393"/>
      <c r="X17" s="1346"/>
      <c r="Y17" s="1346"/>
      <c r="Z17" s="1346"/>
      <c r="AA17" s="1346"/>
      <c r="AB17" s="1514"/>
      <c r="AC17" s="1346"/>
      <c r="AD17" s="1346"/>
      <c r="AE17" s="1346"/>
      <c r="AF17" s="1346"/>
      <c r="AG17" s="1346"/>
      <c r="AH17" s="1392"/>
      <c r="AI17" s="1400"/>
      <c r="AJ17" s="1392"/>
      <c r="AK17" s="1392"/>
      <c r="AL17" s="1393"/>
      <c r="AM17" s="1391"/>
      <c r="AN17" s="1346"/>
      <c r="AO17" s="1346"/>
      <c r="AP17" s="1346"/>
      <c r="AQ17" s="1346"/>
      <c r="AR17" s="1346"/>
      <c r="AS17" s="1346"/>
      <c r="AT17" s="1392"/>
      <c r="AU17" s="1392"/>
      <c r="AV17" s="1392"/>
      <c r="AW17" s="1392"/>
      <c r="AX17" s="1393"/>
      <c r="AY17" s="1394"/>
      <c r="AZ17" s="1389"/>
      <c r="BA17" s="1346"/>
      <c r="BB17" s="1346"/>
      <c r="BC17" s="1346"/>
      <c r="BD17" s="1346"/>
      <c r="BE17" s="1346"/>
      <c r="BF17" s="1504"/>
      <c r="BG17" s="1393"/>
      <c r="BH17" s="1346"/>
      <c r="BI17" s="1346"/>
      <c r="BJ17" s="1346"/>
      <c r="BK17" s="1346"/>
      <c r="BL17" s="1346"/>
      <c r="BM17" s="1346"/>
      <c r="BN17" s="1346"/>
      <c r="BO17" s="1346"/>
      <c r="BP17" s="1346"/>
      <c r="BQ17" s="1346"/>
      <c r="BR17" s="1346"/>
      <c r="BS17" s="1346"/>
      <c r="BT17" s="1504"/>
      <c r="BU17" s="1389"/>
      <c r="BV17" s="1346"/>
      <c r="BW17" s="1346"/>
      <c r="BX17" s="1346"/>
      <c r="BY17" s="1346"/>
      <c r="BZ17" s="1346"/>
      <c r="CA17" s="1346"/>
      <c r="CB17" s="1346"/>
      <c r="CC17" s="1346"/>
      <c r="CD17" s="1346"/>
      <c r="CE17" s="1391"/>
      <c r="CF17" s="1346"/>
      <c r="CG17" s="1346"/>
      <c r="CH17" s="1346"/>
      <c r="CI17" s="1346"/>
      <c r="CJ17" s="1346"/>
      <c r="CK17" s="1346"/>
      <c r="CL17" s="1346"/>
      <c r="CM17" s="1346"/>
      <c r="CN17" s="1346"/>
      <c r="CO17" s="1346"/>
      <c r="CP17" s="1346"/>
      <c r="CQ17" s="1391"/>
      <c r="CR17" s="1346"/>
      <c r="CS17" s="1346"/>
      <c r="CT17" s="1392"/>
      <c r="CU17" s="1346"/>
      <c r="CV17" s="1346"/>
      <c r="CW17" s="1346"/>
      <c r="CX17" s="1504"/>
      <c r="CY17" s="1346"/>
      <c r="CZ17" s="1346"/>
      <c r="DA17" s="1346"/>
      <c r="DB17" s="1346"/>
      <c r="DC17" s="1346"/>
      <c r="DD17" s="1393"/>
      <c r="DE17" s="1391"/>
      <c r="DF17" s="1346"/>
      <c r="DG17" s="1346"/>
      <c r="DH17" s="1346"/>
      <c r="DI17" s="1346"/>
      <c r="DJ17" s="1346"/>
      <c r="DK17" s="1346"/>
      <c r="DL17" s="1346"/>
      <c r="DM17" s="1346"/>
      <c r="DN17" s="1346"/>
      <c r="DO17" s="1392"/>
      <c r="DP17" s="1392"/>
      <c r="DQ17" s="1346"/>
      <c r="DR17" s="1392"/>
      <c r="DS17" s="1392"/>
      <c r="DT17" s="1392"/>
      <c r="DU17" s="1392"/>
      <c r="DV17" s="1392"/>
      <c r="DW17" s="1392"/>
      <c r="DX17" s="1393"/>
      <c r="DY17" s="1391"/>
      <c r="DZ17" s="1346"/>
      <c r="EA17" s="1346"/>
      <c r="EB17" s="1346"/>
      <c r="EC17" s="1390"/>
      <c r="ED17" s="1346"/>
      <c r="EE17" s="1346"/>
      <c r="EF17" s="1346"/>
      <c r="EG17" s="1346"/>
      <c r="EH17" s="1346"/>
      <c r="EI17" s="1346"/>
      <c r="EJ17" s="1346"/>
      <c r="EK17" s="1346"/>
      <c r="EL17" s="1391"/>
      <c r="EM17" s="1389"/>
      <c r="EN17" s="1346"/>
      <c r="EO17" s="1346"/>
      <c r="EP17" s="1346"/>
      <c r="EQ17" s="1504"/>
      <c r="ER17" s="1346"/>
      <c r="ES17" s="1346"/>
      <c r="ET17" s="1346"/>
      <c r="EU17" s="1504"/>
      <c r="EV17" s="1392"/>
      <c r="EW17" s="1346"/>
      <c r="EX17" s="1346"/>
      <c r="EY17" s="1346"/>
      <c r="EZ17" s="1346"/>
      <c r="FA17" s="1346"/>
      <c r="FB17" s="1346"/>
      <c r="FC17" s="1393"/>
      <c r="FD17" s="1679"/>
      <c r="FE17" s="1391"/>
      <c r="FF17" s="1346"/>
      <c r="FG17" s="1346"/>
      <c r="FH17" s="1346"/>
      <c r="FI17" s="1346"/>
      <c r="FJ17" s="1346"/>
      <c r="FK17" s="1346"/>
      <c r="FL17" s="218" t="e">
        <f>SUM(F17+I17+Q17+W17+#REF!+AC17+AF17+AJ17+AM17+AP17+AS17+AV17+AY17+BB17+BH17+BK17+BS17+BW17+CE17+CH17+CK17+CN17+CQ17+CT17+CW17+DA17+DD17+DK17+DN17+DQ17+DW17+DZ17+EC17+EF17+EI17+EL17+EO17+ER17+EV17+FC17)</f>
        <v>#REF!</v>
      </c>
      <c r="FM17" s="396">
        <f t="shared" si="0"/>
        <v>0</v>
      </c>
      <c r="FN17" s="396">
        <f t="shared" si="1"/>
        <v>0</v>
      </c>
      <c r="FO17" s="396" t="e">
        <f>SUM(AB17+#REF!+BE17+BT17+CX17+EQ17+EU17)</f>
        <v>#REF!</v>
      </c>
      <c r="FP17" s="396"/>
      <c r="FQ17" s="396" t="e">
        <f>SUM(L17+#REF!+M17+N17+O17+P17+#REF!+#REF!+BN17+BO17+BP17+BQ17+BR17+BZ17+CA17+CB17+CC17+CD17+DG17+DH17+DI17+DJ17+DT17+DU17+DV17+EY17+EZ17+FA17+FB17+FD17+FE17+FF17+FG17+FH17+FI17+FJ17+FK17)</f>
        <v>#REF!</v>
      </c>
      <c r="FR17" s="1291" t="e">
        <f t="shared" si="2"/>
        <v>#REF!</v>
      </c>
      <c r="FS17" s="1347" t="e">
        <f t="shared" si="3"/>
        <v>#REF!</v>
      </c>
      <c r="FT17" s="1347" t="e">
        <f t="shared" si="4"/>
        <v>#REF!</v>
      </c>
      <c r="FU17" s="1347" t="e">
        <f t="shared" si="5"/>
        <v>#REF!</v>
      </c>
      <c r="FV17" s="1347" t="e">
        <f t="shared" si="6"/>
        <v>#REF!</v>
      </c>
      <c r="FW17" s="1347" t="e">
        <f t="shared" si="7"/>
        <v>#REF!</v>
      </c>
      <c r="FX17" s="1347" t="e">
        <f t="shared" si="8"/>
        <v>#REF!</v>
      </c>
      <c r="FY17" s="1347" t="e">
        <f t="shared" si="9"/>
        <v>#REF!</v>
      </c>
      <c r="FZ17" s="1347" t="e">
        <f t="shared" si="10"/>
        <v>#REF!</v>
      </c>
      <c r="GA17" s="1347" t="e">
        <f t="shared" si="11"/>
        <v>#REF!</v>
      </c>
      <c r="GB17" s="1347" t="e">
        <f t="shared" si="12"/>
        <v>#REF!</v>
      </c>
      <c r="GC17" s="1347" t="e">
        <f t="shared" si="13"/>
        <v>#REF!</v>
      </c>
    </row>
    <row r="18" spans="1:185" ht="16.5" thickBot="1" x14ac:dyDescent="0.3">
      <c r="A18" s="1645"/>
      <c r="B18" s="10" t="s">
        <v>2101</v>
      </c>
      <c r="C18" s="1373" t="s">
        <v>800</v>
      </c>
      <c r="D18" s="1391"/>
      <c r="E18" s="1400"/>
      <c r="F18" s="1346"/>
      <c r="G18" s="1346"/>
      <c r="H18" s="1394"/>
      <c r="I18" s="1394"/>
      <c r="J18" s="1394"/>
      <c r="K18" s="1394"/>
      <c r="L18" s="1394"/>
      <c r="M18" s="1394"/>
      <c r="N18" s="1394"/>
      <c r="O18" s="1394"/>
      <c r="P18" s="1394"/>
      <c r="Q18" s="1394"/>
      <c r="R18" s="1394"/>
      <c r="S18" s="1394"/>
      <c r="T18" s="1394"/>
      <c r="U18" s="1394"/>
      <c r="V18" s="1346"/>
      <c r="W18" s="1393"/>
      <c r="X18" s="1346"/>
      <c r="Y18" s="1346"/>
      <c r="Z18" s="1346"/>
      <c r="AA18" s="1346"/>
      <c r="AB18" s="1514"/>
      <c r="AC18" s="1346"/>
      <c r="AD18" s="1346"/>
      <c r="AE18" s="1346"/>
      <c r="AF18" s="1346"/>
      <c r="AG18" s="1346"/>
      <c r="AH18" s="1392"/>
      <c r="AI18" s="1400"/>
      <c r="AJ18" s="1392"/>
      <c r="AK18" s="1392"/>
      <c r="AL18" s="1393"/>
      <c r="AM18" s="1391"/>
      <c r="AN18" s="1346"/>
      <c r="AO18" s="1346"/>
      <c r="AP18" s="1346"/>
      <c r="AQ18" s="1346"/>
      <c r="AR18" s="1346"/>
      <c r="AS18" s="1346"/>
      <c r="AT18" s="1392"/>
      <c r="AU18" s="1392"/>
      <c r="AV18" s="1392"/>
      <c r="AW18" s="1392"/>
      <c r="AX18" s="1393"/>
      <c r="AY18" s="1394"/>
      <c r="AZ18" s="1389"/>
      <c r="BA18" s="1346"/>
      <c r="BB18" s="1346"/>
      <c r="BC18" s="1346"/>
      <c r="BD18" s="1346"/>
      <c r="BE18" s="1346"/>
      <c r="BF18" s="1504"/>
      <c r="BG18" s="1393"/>
      <c r="BH18" s="1346"/>
      <c r="BI18" s="1346"/>
      <c r="BJ18" s="1346"/>
      <c r="BK18" s="1346"/>
      <c r="BL18" s="1346"/>
      <c r="BM18" s="1346"/>
      <c r="BN18" s="1346"/>
      <c r="BO18" s="1346"/>
      <c r="BP18" s="1346"/>
      <c r="BQ18" s="1346"/>
      <c r="BR18" s="1346"/>
      <c r="BS18" s="1346"/>
      <c r="BT18" s="1504"/>
      <c r="BU18" s="1389"/>
      <c r="BV18" s="1346"/>
      <c r="BW18" s="1346"/>
      <c r="BX18" s="1346"/>
      <c r="BY18" s="1346"/>
      <c r="BZ18" s="1346"/>
      <c r="CA18" s="1346"/>
      <c r="CB18" s="1346"/>
      <c r="CC18" s="1346"/>
      <c r="CD18" s="1346"/>
      <c r="CE18" s="1391"/>
      <c r="CF18" s="1346"/>
      <c r="CG18" s="1346"/>
      <c r="CH18" s="1346"/>
      <c r="CI18" s="1346"/>
      <c r="CJ18" s="1346"/>
      <c r="CK18" s="1346"/>
      <c r="CL18" s="1346"/>
      <c r="CM18" s="1346"/>
      <c r="CN18" s="1346"/>
      <c r="CO18" s="1346"/>
      <c r="CP18" s="1346"/>
      <c r="CQ18" s="1391"/>
      <c r="CR18" s="1346"/>
      <c r="CS18" s="1346"/>
      <c r="CT18" s="1392"/>
      <c r="CU18" s="1346"/>
      <c r="CV18" s="1346"/>
      <c r="CW18" s="1346"/>
      <c r="CX18" s="1504"/>
      <c r="CY18" s="1346"/>
      <c r="CZ18" s="1346"/>
      <c r="DA18" s="1346"/>
      <c r="DB18" s="1346"/>
      <c r="DC18" s="1346"/>
      <c r="DD18" s="1393"/>
      <c r="DE18" s="1391"/>
      <c r="DF18" s="1346"/>
      <c r="DG18" s="1346"/>
      <c r="DH18" s="1346"/>
      <c r="DI18" s="1346"/>
      <c r="DJ18" s="1346"/>
      <c r="DK18" s="1346"/>
      <c r="DL18" s="1346"/>
      <c r="DM18" s="1346"/>
      <c r="DN18" s="1346"/>
      <c r="DO18" s="1392"/>
      <c r="DP18" s="1392"/>
      <c r="DQ18" s="1392"/>
      <c r="DR18" s="1392"/>
      <c r="DS18" s="1392"/>
      <c r="DT18" s="1392"/>
      <c r="DU18" s="1392"/>
      <c r="DV18" s="1392"/>
      <c r="DW18" s="1392"/>
      <c r="DX18" s="1393"/>
      <c r="DY18" s="1391"/>
      <c r="DZ18" s="1346"/>
      <c r="EA18" s="1346"/>
      <c r="EB18" s="1346"/>
      <c r="EC18" s="1346"/>
      <c r="ED18" s="1346"/>
      <c r="EE18" s="1346"/>
      <c r="EF18" s="1346"/>
      <c r="EG18" s="1346"/>
      <c r="EH18" s="1346"/>
      <c r="EI18" s="1346"/>
      <c r="EJ18" s="1346"/>
      <c r="EK18" s="1346"/>
      <c r="EL18" s="1391"/>
      <c r="EM18" s="1389"/>
      <c r="EN18" s="1346"/>
      <c r="EO18" s="1346"/>
      <c r="EP18" s="1346"/>
      <c r="EQ18" s="1504"/>
      <c r="ER18" s="1346"/>
      <c r="ES18" s="1346"/>
      <c r="ET18" s="1346"/>
      <c r="EU18" s="1504"/>
      <c r="EV18" s="1392"/>
      <c r="EW18" s="1346"/>
      <c r="EX18" s="1346"/>
      <c r="EY18" s="1346"/>
      <c r="EZ18" s="1346"/>
      <c r="FA18" s="1346"/>
      <c r="FB18" s="1346"/>
      <c r="FC18" s="1393"/>
      <c r="FD18" s="1679"/>
      <c r="FE18" s="1391"/>
      <c r="FF18" s="1346"/>
      <c r="FG18" s="1346"/>
      <c r="FH18" s="1346"/>
      <c r="FI18" s="1346"/>
      <c r="FJ18" s="1346"/>
      <c r="FK18" s="1346"/>
      <c r="FL18" s="218" t="e">
        <f>SUM(F18+I18+Q18+W18+#REF!+AC18+AF18+AJ18+AM18+AP18+AS18+AV18+AY18+BB18+BH18+BK18+BS18+BW18+CE18+CH18+CK18+CN18+CQ18+CT18+CW18+DA18+DD18+DK18+DN18+DQ18+DW18+DZ18+EC18+EF18+EI18+EL18+EO18+ER18+EV18+FC18)</f>
        <v>#REF!</v>
      </c>
      <c r="FM18" s="396">
        <f t="shared" si="0"/>
        <v>0</v>
      </c>
      <c r="FN18" s="396">
        <f t="shared" si="1"/>
        <v>0</v>
      </c>
      <c r="FO18" s="396" t="e">
        <f>SUM(AB18+#REF!+BE18+BT18+CX18+EQ18+EU18)</f>
        <v>#REF!</v>
      </c>
      <c r="FP18" s="396"/>
      <c r="FQ18" s="396" t="e">
        <f>SUM(L18+#REF!+M18+N18+O18+P18+#REF!+#REF!+BN18+BO18+BP18+BQ18+BR18+BZ18+CA18+CB18+CC18+CD18+DG18+DH18+DI18+DJ18+DT18+DU18+DV18+EY18+EZ18+FA18+FB18+FD18+FE18+FF18+FG18+FH18+FI18+FJ18+FK18)</f>
        <v>#REF!</v>
      </c>
      <c r="FR18" s="1291" t="e">
        <f t="shared" si="2"/>
        <v>#REF!</v>
      </c>
      <c r="FS18" s="1347" t="e">
        <f t="shared" si="3"/>
        <v>#REF!</v>
      </c>
      <c r="FT18" s="1347" t="e">
        <f t="shared" si="4"/>
        <v>#REF!</v>
      </c>
      <c r="FU18" s="1347" t="e">
        <f t="shared" si="5"/>
        <v>#REF!</v>
      </c>
      <c r="FV18" s="1347" t="e">
        <f t="shared" si="6"/>
        <v>#REF!</v>
      </c>
      <c r="FW18" s="1347" t="e">
        <f t="shared" si="7"/>
        <v>#REF!</v>
      </c>
      <c r="FX18" s="1347" t="e">
        <f t="shared" si="8"/>
        <v>#REF!</v>
      </c>
      <c r="FY18" s="1347" t="e">
        <f t="shared" si="9"/>
        <v>#REF!</v>
      </c>
      <c r="FZ18" s="1347" t="e">
        <f t="shared" si="10"/>
        <v>#REF!</v>
      </c>
      <c r="GA18" s="1347" t="e">
        <f t="shared" si="11"/>
        <v>#REF!</v>
      </c>
      <c r="GB18" s="1347" t="e">
        <f t="shared" si="12"/>
        <v>#REF!</v>
      </c>
      <c r="GC18" s="1347" t="e">
        <f t="shared" si="13"/>
        <v>#REF!</v>
      </c>
    </row>
    <row r="19" spans="1:185" ht="16.5" thickBot="1" x14ac:dyDescent="0.3">
      <c r="A19" s="1645">
        <v>15</v>
      </c>
      <c r="B19" s="10" t="s">
        <v>2103</v>
      </c>
      <c r="C19" s="1152" t="s">
        <v>1119</v>
      </c>
      <c r="D19" s="1391"/>
      <c r="E19" s="1400"/>
      <c r="F19" s="1346"/>
      <c r="G19" s="1346"/>
      <c r="H19" s="1346"/>
      <c r="I19" s="1346"/>
      <c r="J19" s="1346"/>
      <c r="K19" s="1346"/>
      <c r="L19" s="1346"/>
      <c r="M19" s="1346"/>
      <c r="N19" s="1346"/>
      <c r="O19" s="1346"/>
      <c r="P19" s="1346"/>
      <c r="Q19" s="1346"/>
      <c r="R19" s="1346"/>
      <c r="S19" s="1346"/>
      <c r="T19" s="1346"/>
      <c r="U19" s="1346"/>
      <c r="V19" s="1346"/>
      <c r="W19" s="1393"/>
      <c r="X19" s="1346"/>
      <c r="Y19" s="1399"/>
      <c r="Z19" s="1346"/>
      <c r="AA19" s="1399"/>
      <c r="AB19" s="1514"/>
      <c r="AC19" s="1346"/>
      <c r="AD19" s="1346"/>
      <c r="AE19" s="1346"/>
      <c r="AF19" s="1346"/>
      <c r="AG19" s="1346"/>
      <c r="AH19" s="1392"/>
      <c r="AI19" s="1400"/>
      <c r="AJ19" s="1392"/>
      <c r="AK19" s="1392"/>
      <c r="AL19" s="1393"/>
      <c r="AM19" s="1391"/>
      <c r="AN19" s="1346"/>
      <c r="AO19" s="1346"/>
      <c r="AP19" s="1346"/>
      <c r="AQ19" s="1346"/>
      <c r="AR19" s="1346"/>
      <c r="AS19" s="1346"/>
      <c r="AT19" s="1392"/>
      <c r="AU19" s="1392"/>
      <c r="AV19" s="1392"/>
      <c r="AW19" s="1392"/>
      <c r="AX19" s="1393"/>
      <c r="AY19" s="1346"/>
      <c r="AZ19" s="1389"/>
      <c r="BA19" s="1346"/>
      <c r="BB19" s="1346"/>
      <c r="BC19" s="1346"/>
      <c r="BD19" s="1346"/>
      <c r="BE19" s="1346"/>
      <c r="BF19" s="1504"/>
      <c r="BG19" s="1393"/>
      <c r="BH19" s="1346"/>
      <c r="BI19" s="1346"/>
      <c r="BJ19" s="1346"/>
      <c r="BK19" s="1346"/>
      <c r="BL19" s="1346"/>
      <c r="BM19" s="1346"/>
      <c r="BN19" s="1346"/>
      <c r="BO19" s="1346"/>
      <c r="BP19" s="1346"/>
      <c r="BQ19" s="1346"/>
      <c r="BR19" s="1346"/>
      <c r="BS19" s="1346"/>
      <c r="BT19" s="1504"/>
      <c r="BU19" s="1389"/>
      <c r="BV19" s="1346"/>
      <c r="BW19" s="1346"/>
      <c r="BX19" s="1346"/>
      <c r="BY19" s="1346"/>
      <c r="BZ19" s="1346"/>
      <c r="CA19" s="1346"/>
      <c r="CB19" s="1346"/>
      <c r="CC19" s="1346"/>
      <c r="CD19" s="1346"/>
      <c r="CE19" s="1391"/>
      <c r="CF19" s="1346"/>
      <c r="CG19" s="1346"/>
      <c r="CH19" s="1346"/>
      <c r="CI19" s="1346"/>
      <c r="CJ19" s="1346"/>
      <c r="CK19" s="1346"/>
      <c r="CL19" s="1346"/>
      <c r="CM19" s="1346"/>
      <c r="CN19" s="1346"/>
      <c r="CO19" s="1346"/>
      <c r="CP19" s="1346"/>
      <c r="CQ19" s="1391"/>
      <c r="CR19" s="1346"/>
      <c r="CS19" s="1346"/>
      <c r="CT19" s="1392"/>
      <c r="CU19" s="1346"/>
      <c r="CV19" s="1346"/>
      <c r="CW19" s="1346"/>
      <c r="CX19" s="1504"/>
      <c r="CY19" s="1346"/>
      <c r="CZ19" s="1346"/>
      <c r="DA19" s="1346"/>
      <c r="DB19" s="1346"/>
      <c r="DC19" s="1346"/>
      <c r="DD19" s="1393"/>
      <c r="DE19" s="1391"/>
      <c r="DF19" s="1346"/>
      <c r="DG19" s="1346"/>
      <c r="DH19" s="1346"/>
      <c r="DI19" s="1346"/>
      <c r="DJ19" s="1346"/>
      <c r="DK19" s="1346"/>
      <c r="DL19" s="1346"/>
      <c r="DM19" s="1346"/>
      <c r="DN19" s="1346"/>
      <c r="DO19" s="1392"/>
      <c r="DP19" s="1392"/>
      <c r="DQ19" s="1392"/>
      <c r="DR19" s="1392"/>
      <c r="DS19" s="1392"/>
      <c r="DT19" s="1417"/>
      <c r="DU19" s="1417"/>
      <c r="DV19" s="1417"/>
      <c r="DW19" s="1392"/>
      <c r="DX19" s="1393"/>
      <c r="DY19" s="1391"/>
      <c r="DZ19" s="1346"/>
      <c r="EA19" s="1397"/>
      <c r="EB19" s="1346"/>
      <c r="EC19" s="1346"/>
      <c r="ED19" s="1346"/>
      <c r="EE19" s="1346"/>
      <c r="EF19" s="1346"/>
      <c r="EG19" s="1346"/>
      <c r="EH19" s="1346"/>
      <c r="EI19" s="1346"/>
      <c r="EJ19" s="1346"/>
      <c r="EK19" s="1346"/>
      <c r="EL19" s="1391"/>
      <c r="EM19" s="1389"/>
      <c r="EN19" s="1346"/>
      <c r="EO19" s="1346"/>
      <c r="EP19" s="1346"/>
      <c r="EQ19" s="1504"/>
      <c r="ER19" s="1346"/>
      <c r="ES19" s="1346"/>
      <c r="ET19" s="1346"/>
      <c r="EU19" s="1504"/>
      <c r="EV19" s="1392"/>
      <c r="EW19" s="1346"/>
      <c r="EX19" s="1346"/>
      <c r="EY19" s="1346"/>
      <c r="EZ19" s="1346"/>
      <c r="FA19" s="1346"/>
      <c r="FB19" s="1346"/>
      <c r="FC19" s="1393"/>
      <c r="FD19" s="1679"/>
      <c r="FE19" s="1391"/>
      <c r="FF19" s="1346"/>
      <c r="FG19" s="1346"/>
      <c r="FH19" s="1346"/>
      <c r="FI19" s="1346"/>
      <c r="FJ19" s="1346"/>
      <c r="FK19" s="1346"/>
      <c r="FL19" s="218" t="e">
        <f>SUM(F19+I19+Q19+W19+#REF!+AC19+AF19+AJ19+AM19+AP19+AS19+AV19+AY19+BB19+BH19+BK19+BS19+BW19+CE19+CH19+CK19+CN19+CQ19+CT19+CW19+DA19+DD19+DK19+DN19+DQ19+DW19+DZ19+EC19+EF19+EI19+EL19+EO19+ER19+EV19+FC19)</f>
        <v>#REF!</v>
      </c>
      <c r="FM19" s="396">
        <f t="shared" si="0"/>
        <v>0</v>
      </c>
      <c r="FN19" s="396">
        <f t="shared" si="1"/>
        <v>0</v>
      </c>
      <c r="FO19" s="396" t="e">
        <f>SUM(AB19+#REF!+BE19+BT19+CX19+EQ19+EU19)</f>
        <v>#REF!</v>
      </c>
      <c r="FP19" s="396"/>
      <c r="FQ19" s="396" t="e">
        <f>SUM(L19+#REF!+M19+N19+O19+P19+#REF!+#REF!+BN19+BO19+BP19+BQ19+BR19+BZ19+CA19+CB19+CC19+CD19+DG19+DH19+DI19+DJ19+DT19+DU19+DV19+EY19+EZ19+FA19+FB19+FD19+FE19+FF19+FG19+FH19+FI19+FJ19+FK19)</f>
        <v>#REF!</v>
      </c>
      <c r="FR19" s="1291" t="e">
        <f t="shared" si="2"/>
        <v>#REF!</v>
      </c>
      <c r="FS19" s="1347" t="e">
        <f t="shared" si="3"/>
        <v>#REF!</v>
      </c>
      <c r="FT19" s="1347" t="e">
        <f t="shared" si="4"/>
        <v>#REF!</v>
      </c>
      <c r="FU19" s="1347" t="e">
        <f t="shared" si="5"/>
        <v>#REF!</v>
      </c>
      <c r="FV19" s="1347" t="e">
        <f t="shared" si="6"/>
        <v>#REF!</v>
      </c>
      <c r="FW19" s="1347" t="e">
        <f t="shared" si="7"/>
        <v>#REF!</v>
      </c>
      <c r="FX19" s="1347" t="e">
        <f t="shared" si="8"/>
        <v>#REF!</v>
      </c>
      <c r="FY19" s="1347" t="e">
        <f t="shared" si="9"/>
        <v>#REF!</v>
      </c>
      <c r="FZ19" s="1347" t="e">
        <f t="shared" si="10"/>
        <v>#REF!</v>
      </c>
      <c r="GA19" s="1347" t="e">
        <f t="shared" si="11"/>
        <v>#REF!</v>
      </c>
      <c r="GB19" s="1347" t="e">
        <f t="shared" si="12"/>
        <v>#REF!</v>
      </c>
      <c r="GC19" s="1347" t="e">
        <f t="shared" si="13"/>
        <v>#REF!</v>
      </c>
    </row>
    <row r="20" spans="1:185" ht="16.5" thickBot="1" x14ac:dyDescent="0.3">
      <c r="A20" s="1645">
        <v>16</v>
      </c>
      <c r="B20" s="10" t="s">
        <v>2102</v>
      </c>
      <c r="C20" s="1152" t="s">
        <v>1581</v>
      </c>
      <c r="D20" s="1391"/>
      <c r="E20" s="1400">
        <v>1</v>
      </c>
      <c r="F20" s="1346"/>
      <c r="G20" s="1346"/>
      <c r="H20" s="1346"/>
      <c r="I20" s="1346"/>
      <c r="J20" s="1346"/>
      <c r="K20" s="1346"/>
      <c r="L20" s="1346"/>
      <c r="M20" s="1346"/>
      <c r="N20" s="1346"/>
      <c r="O20" s="1346"/>
      <c r="P20" s="1346"/>
      <c r="Q20" s="1346"/>
      <c r="R20" s="1346"/>
      <c r="S20" s="1346"/>
      <c r="T20" s="1346"/>
      <c r="U20" s="1346"/>
      <c r="V20" s="1346"/>
      <c r="W20" s="1393"/>
      <c r="X20" s="1346"/>
      <c r="Y20" s="1346"/>
      <c r="Z20" s="1346"/>
      <c r="AA20" s="1346"/>
      <c r="AB20" s="1514"/>
      <c r="AC20" s="1346"/>
      <c r="AD20" s="1346"/>
      <c r="AE20" s="1346"/>
      <c r="AF20" s="1346"/>
      <c r="AG20" s="1346"/>
      <c r="AH20" s="1392"/>
      <c r="AI20" s="1400"/>
      <c r="AJ20" s="1392"/>
      <c r="AK20" s="1346"/>
      <c r="AL20" s="1346"/>
      <c r="AM20" s="1391"/>
      <c r="AN20" s="1346"/>
      <c r="AO20" s="1346"/>
      <c r="AP20" s="1346"/>
      <c r="AQ20" s="1346"/>
      <c r="AR20" s="1346"/>
      <c r="AS20" s="1346"/>
      <c r="AT20" s="1346"/>
      <c r="AU20" s="1392"/>
      <c r="AV20" s="1392"/>
      <c r="AW20" s="1346"/>
      <c r="AX20" s="1393"/>
      <c r="AY20" s="1391"/>
      <c r="AZ20" s="1389"/>
      <c r="BA20" s="1346"/>
      <c r="BB20" s="1346"/>
      <c r="BC20" s="1346"/>
      <c r="BD20" s="1346"/>
      <c r="BE20" s="1346"/>
      <c r="BF20" s="1504"/>
      <c r="BG20" s="1393"/>
      <c r="BH20" s="1346"/>
      <c r="BI20" s="1346"/>
      <c r="BJ20" s="1346"/>
      <c r="BK20" s="1346"/>
      <c r="BL20" s="1346"/>
      <c r="BM20" s="1346"/>
      <c r="BN20" s="1346"/>
      <c r="BO20" s="1346"/>
      <c r="BP20" s="1346"/>
      <c r="BQ20" s="1346"/>
      <c r="BR20" s="1346"/>
      <c r="BS20" s="1346"/>
      <c r="BT20" s="1504"/>
      <c r="BU20" s="1621"/>
      <c r="BV20" s="1621"/>
      <c r="BW20" s="1621"/>
      <c r="BX20" s="1410"/>
      <c r="BY20" s="1621"/>
      <c r="BZ20" s="1621"/>
      <c r="CA20" s="1621"/>
      <c r="CB20" s="1621"/>
      <c r="CC20" s="1621"/>
      <c r="CD20" s="1621"/>
      <c r="CE20" s="1624"/>
      <c r="CF20" s="1621"/>
      <c r="CG20" s="1621"/>
      <c r="CH20" s="1621"/>
      <c r="CI20" s="1621"/>
      <c r="CJ20" s="1621"/>
      <c r="CK20" s="1621"/>
      <c r="CL20" s="1621"/>
      <c r="CM20" s="1621"/>
      <c r="CN20" s="1621"/>
      <c r="CO20" s="1621"/>
      <c r="CP20" s="1621"/>
      <c r="CQ20" s="1624"/>
      <c r="CR20" s="1621"/>
      <c r="CS20" s="1621"/>
      <c r="CT20" s="1623"/>
      <c r="CU20" s="1621"/>
      <c r="CV20" s="1621"/>
      <c r="CW20" s="1621"/>
      <c r="CX20" s="1504"/>
      <c r="CY20" s="1621"/>
      <c r="CZ20" s="1621"/>
      <c r="DA20" s="1621"/>
      <c r="DB20" s="1621"/>
      <c r="DC20" s="1621"/>
      <c r="DD20" s="1622"/>
      <c r="DE20" s="1429"/>
      <c r="DF20" s="1621"/>
      <c r="DG20" s="1621"/>
      <c r="DH20" s="1621"/>
      <c r="DI20" s="1621"/>
      <c r="DJ20" s="1621"/>
      <c r="DK20" s="1621"/>
      <c r="DL20" s="1621"/>
      <c r="DM20" s="1621"/>
      <c r="DN20" s="1621"/>
      <c r="DO20" s="1623"/>
      <c r="DP20" s="1621"/>
      <c r="DQ20" s="1623"/>
      <c r="DR20" s="1621"/>
      <c r="DS20" s="1623"/>
      <c r="DT20" s="1655"/>
      <c r="DU20" s="1655"/>
      <c r="DV20" s="1655"/>
      <c r="DW20" s="1623"/>
      <c r="DX20" s="1622"/>
      <c r="DY20" s="1621"/>
      <c r="DZ20" s="1621"/>
      <c r="EA20" s="1390"/>
      <c r="EB20" s="1621"/>
      <c r="EC20" s="1621"/>
      <c r="ED20" s="1621"/>
      <c r="EE20" s="1621"/>
      <c r="EF20" s="1621"/>
      <c r="EG20" s="1621"/>
      <c r="EH20" s="1621"/>
      <c r="EI20" s="1621"/>
      <c r="EJ20" s="1621"/>
      <c r="EK20" s="1621"/>
      <c r="EL20" s="1624"/>
      <c r="EM20" s="1621"/>
      <c r="EN20" s="1621"/>
      <c r="EO20" s="1621"/>
      <c r="EP20" s="1623"/>
      <c r="EQ20" s="1504"/>
      <c r="ER20" s="1621"/>
      <c r="ES20" s="1390"/>
      <c r="ET20" s="1621"/>
      <c r="EU20" s="1504"/>
      <c r="EV20" s="1623"/>
      <c r="EW20" s="1621"/>
      <c r="EX20" s="1621"/>
      <c r="EY20" s="1621"/>
      <c r="EZ20" s="1621"/>
      <c r="FA20" s="1621"/>
      <c r="FB20" s="1621"/>
      <c r="FC20" s="1622"/>
      <c r="FD20" s="1679"/>
      <c r="FE20" s="1391"/>
      <c r="FF20" s="1346"/>
      <c r="FG20" s="1346"/>
      <c r="FH20" s="1346"/>
      <c r="FI20" s="1346"/>
      <c r="FJ20" s="1346"/>
      <c r="FK20" s="1346"/>
      <c r="FL20" s="218" t="e">
        <f>SUM(F20+I20+Q20+W20+#REF!+AC20+AF20+AJ20+AM20+AP20+AS20+AV20+AY20+BB20+BH20+BK20+BS20+BW20+CE20+CH20+CK20+CN20+CQ20+CT20+CW20+DA20+DD20+DK20+DN20+DQ20+DW20+DZ20+EC20+EF20+EI20+EL20+EO20+ER20+EV20+FC20)</f>
        <v>#REF!</v>
      </c>
      <c r="FM20" s="396">
        <f t="shared" si="0"/>
        <v>0</v>
      </c>
      <c r="FN20" s="396">
        <f t="shared" si="1"/>
        <v>1</v>
      </c>
      <c r="FO20" s="396" t="e">
        <f>SUM(AB20+#REF!+BE20+BT20+CX20+EQ20+EU20)</f>
        <v>#REF!</v>
      </c>
      <c r="FP20" s="396"/>
      <c r="FQ20" s="396" t="e">
        <f>SUM(L20+#REF!+M20+N20+O20+P20+#REF!+#REF!+BN20+BO20+BP20+BQ20+BR20+BZ20+CA20+CB20+CC20+CD20+DG20+DH20+DI20+DJ20+DT20+DU20+DV20+EY20+EZ20+FA20+FB20+FD20+FE20+FF20+FG20+FH20+FI20+FJ20+FK20)</f>
        <v>#REF!</v>
      </c>
      <c r="FR20" s="1291" t="e">
        <f t="shared" si="2"/>
        <v>#REF!</v>
      </c>
      <c r="FS20" s="1347" t="e">
        <f t="shared" si="3"/>
        <v>#REF!</v>
      </c>
      <c r="FT20" s="1347" t="e">
        <f t="shared" si="4"/>
        <v>#REF!</v>
      </c>
      <c r="FU20" s="1347" t="e">
        <f t="shared" si="5"/>
        <v>#REF!</v>
      </c>
      <c r="FV20" s="1347" t="e">
        <f t="shared" si="6"/>
        <v>#REF!</v>
      </c>
      <c r="FW20" s="1347" t="e">
        <f t="shared" si="7"/>
        <v>#REF!</v>
      </c>
      <c r="FX20" s="1347" t="e">
        <f t="shared" si="8"/>
        <v>#REF!</v>
      </c>
      <c r="FY20" s="1347" t="e">
        <f t="shared" si="9"/>
        <v>#REF!</v>
      </c>
      <c r="FZ20" s="1347" t="e">
        <f t="shared" si="10"/>
        <v>#REF!</v>
      </c>
      <c r="GA20" s="1347" t="e">
        <f t="shared" si="11"/>
        <v>#REF!</v>
      </c>
      <c r="GB20" s="1347" t="e">
        <f t="shared" si="12"/>
        <v>#REF!</v>
      </c>
      <c r="GC20" s="1347" t="e">
        <f t="shared" si="13"/>
        <v>#REF!</v>
      </c>
    </row>
    <row r="21" spans="1:185" ht="16.5" thickBot="1" x14ac:dyDescent="0.3">
      <c r="A21" s="1645">
        <v>17</v>
      </c>
      <c r="B21" s="10" t="s">
        <v>2104</v>
      </c>
      <c r="C21" s="1373" t="s">
        <v>1039</v>
      </c>
      <c r="D21" s="1391"/>
      <c r="E21" s="1400"/>
      <c r="F21" s="1346"/>
      <c r="G21" s="1346"/>
      <c r="H21" s="1346"/>
      <c r="I21" s="1346"/>
      <c r="J21" s="1346"/>
      <c r="K21" s="1346"/>
      <c r="L21" s="1346"/>
      <c r="M21" s="1346"/>
      <c r="N21" s="1346"/>
      <c r="O21" s="1346"/>
      <c r="P21" s="1346"/>
      <c r="Q21" s="1346"/>
      <c r="R21" s="1346"/>
      <c r="S21" s="1346"/>
      <c r="T21" s="1346"/>
      <c r="U21" s="1346"/>
      <c r="V21" s="1346"/>
      <c r="W21" s="1393"/>
      <c r="X21" s="1346"/>
      <c r="Y21" s="1346"/>
      <c r="Z21" s="1346"/>
      <c r="AA21" s="1346"/>
      <c r="AB21" s="1514"/>
      <c r="AC21" s="1346"/>
      <c r="AD21" s="1346"/>
      <c r="AE21" s="1346"/>
      <c r="AF21" s="1346"/>
      <c r="AG21" s="1346"/>
      <c r="AH21" s="1392"/>
      <c r="AI21" s="1400"/>
      <c r="AJ21" s="1392"/>
      <c r="AK21" s="1392"/>
      <c r="AL21" s="1393"/>
      <c r="AM21" s="1391"/>
      <c r="AN21" s="1346"/>
      <c r="AO21" s="1346"/>
      <c r="AP21" s="1346"/>
      <c r="AQ21" s="1346"/>
      <c r="AR21" s="1346"/>
      <c r="AS21" s="1346"/>
      <c r="AT21" s="1392"/>
      <c r="AU21" s="1392"/>
      <c r="AV21" s="1392"/>
      <c r="AW21" s="1392"/>
      <c r="AX21" s="1393"/>
      <c r="AY21" s="1346"/>
      <c r="AZ21" s="1389"/>
      <c r="BA21" s="1346"/>
      <c r="BB21" s="1346"/>
      <c r="BC21" s="1346"/>
      <c r="BD21" s="1346"/>
      <c r="BE21" s="1346"/>
      <c r="BF21" s="1504"/>
      <c r="BG21" s="1393"/>
      <c r="BH21" s="1346"/>
      <c r="BI21" s="1346"/>
      <c r="BJ21" s="1346"/>
      <c r="BK21" s="1346"/>
      <c r="BL21" s="1346"/>
      <c r="BM21" s="1346"/>
      <c r="BN21" s="1346"/>
      <c r="BO21" s="1346"/>
      <c r="BP21" s="1346"/>
      <c r="BQ21" s="1346"/>
      <c r="BR21" s="1346"/>
      <c r="BS21" s="1346"/>
      <c r="BT21" s="1504"/>
      <c r="BU21" s="1389"/>
      <c r="BV21" s="1346"/>
      <c r="BW21" s="1346"/>
      <c r="BX21" s="1346"/>
      <c r="BY21" s="1346"/>
      <c r="BZ21" s="1346"/>
      <c r="CA21" s="1346"/>
      <c r="CB21" s="1346"/>
      <c r="CC21" s="1346"/>
      <c r="CD21" s="1346"/>
      <c r="CE21" s="1391"/>
      <c r="CF21" s="1346"/>
      <c r="CG21" s="1346"/>
      <c r="CH21" s="1346"/>
      <c r="CI21" s="1346"/>
      <c r="CJ21" s="1346"/>
      <c r="CK21" s="1346"/>
      <c r="CL21" s="1346"/>
      <c r="CM21" s="1346"/>
      <c r="CN21" s="1346"/>
      <c r="CO21" s="1346"/>
      <c r="CP21" s="1346"/>
      <c r="CQ21" s="1391"/>
      <c r="CR21" s="1346"/>
      <c r="CS21" s="1346"/>
      <c r="CT21" s="1392"/>
      <c r="CU21" s="1346"/>
      <c r="CV21" s="1346"/>
      <c r="CW21" s="1346"/>
      <c r="CX21" s="1504"/>
      <c r="CY21" s="1346"/>
      <c r="CZ21" s="1346"/>
      <c r="DA21" s="1346"/>
      <c r="DB21" s="1346"/>
      <c r="DC21" s="1346"/>
      <c r="DD21" s="1393"/>
      <c r="DE21" s="1391"/>
      <c r="DF21" s="1346"/>
      <c r="DG21" s="1346"/>
      <c r="DH21" s="1346"/>
      <c r="DI21" s="1346"/>
      <c r="DJ21" s="1346"/>
      <c r="DK21" s="1346"/>
      <c r="DL21" s="1346"/>
      <c r="DM21" s="1346"/>
      <c r="DN21" s="1346"/>
      <c r="DO21" s="1392"/>
      <c r="DP21" s="1392"/>
      <c r="DQ21" s="1392"/>
      <c r="DR21" s="1392"/>
      <c r="DS21" s="1392"/>
      <c r="DT21" s="1392"/>
      <c r="DU21" s="1392"/>
      <c r="DV21" s="1392"/>
      <c r="DW21" s="1392"/>
      <c r="DX21" s="1393"/>
      <c r="DY21" s="1391"/>
      <c r="DZ21" s="1346"/>
      <c r="EA21" s="1346"/>
      <c r="EB21" s="1346"/>
      <c r="EC21" s="1346"/>
      <c r="ED21" s="1346"/>
      <c r="EE21" s="1346"/>
      <c r="EF21" s="1346"/>
      <c r="EG21" s="1346"/>
      <c r="EH21" s="1346"/>
      <c r="EI21" s="1346"/>
      <c r="EJ21" s="1346"/>
      <c r="EK21" s="1346"/>
      <c r="EL21" s="1391"/>
      <c r="EM21" s="1389"/>
      <c r="EN21" s="1346"/>
      <c r="EO21" s="1346"/>
      <c r="EP21" s="1346"/>
      <c r="EQ21" s="1504"/>
      <c r="ER21" s="1346"/>
      <c r="ES21" s="1346"/>
      <c r="ET21" s="1346"/>
      <c r="EU21" s="1504"/>
      <c r="EV21" s="1392"/>
      <c r="EW21" s="1346"/>
      <c r="EX21" s="1346"/>
      <c r="EY21" s="1346"/>
      <c r="EZ21" s="1346"/>
      <c r="FA21" s="1346"/>
      <c r="FB21" s="1346"/>
      <c r="FC21" s="1393"/>
      <c r="FD21" s="1679"/>
      <c r="FE21" s="1391"/>
      <c r="FF21" s="1346"/>
      <c r="FG21" s="1346"/>
      <c r="FH21" s="1346"/>
      <c r="FI21" s="1346"/>
      <c r="FJ21" s="1346"/>
      <c r="FK21" s="1346"/>
      <c r="FL21" s="218" t="e">
        <f>SUM(F21+I21+Q21+W21+#REF!+AC21+AF21+AJ21+AM21+AP21+AS21+AV21+AY21+BB21+BH21+BK21+BS21+BW21+CE21+CH21+CK21+CN21+CQ21+CT21+CW21+DA21+DD21+DK21+DN21+DQ21+DW21+DZ21+EC21+EF21+EI21+EL21+EO21+ER21+EV21+FC21)</f>
        <v>#REF!</v>
      </c>
      <c r="FM21" s="396">
        <f t="shared" si="0"/>
        <v>0</v>
      </c>
      <c r="FN21" s="396">
        <f t="shared" si="1"/>
        <v>0</v>
      </c>
      <c r="FO21" s="396" t="e">
        <f>SUM(AB21+#REF!+BE21+BT21+CX21+EQ21+EU21)</f>
        <v>#REF!</v>
      </c>
      <c r="FP21" s="396"/>
      <c r="FQ21" s="396" t="e">
        <f>SUM(L21+#REF!+M21+N21+O21+P21+#REF!+#REF!+BN21+BO21+BP21+BQ21+BR21+BZ21+CA21+CB21+CC21+CD21+DG21+DH21+DI21+DJ21+DT21+DU21+DV21+EY21+EZ21+FA21+FB21+FD21+FE21+FF21+FG21+FH21+FI21+FJ21+FK21)</f>
        <v>#REF!</v>
      </c>
      <c r="FR21" s="1291" t="e">
        <f t="shared" si="2"/>
        <v>#REF!</v>
      </c>
      <c r="FS21" s="1347" t="e">
        <f t="shared" si="3"/>
        <v>#REF!</v>
      </c>
      <c r="FT21" s="1347" t="e">
        <f t="shared" si="4"/>
        <v>#REF!</v>
      </c>
      <c r="FU21" s="1347" t="e">
        <f t="shared" si="5"/>
        <v>#REF!</v>
      </c>
      <c r="FV21" s="1347" t="e">
        <f t="shared" si="6"/>
        <v>#REF!</v>
      </c>
      <c r="FW21" s="1347" t="e">
        <f t="shared" si="7"/>
        <v>#REF!</v>
      </c>
      <c r="FX21" s="1347" t="e">
        <f t="shared" si="8"/>
        <v>#REF!</v>
      </c>
      <c r="FY21" s="1347" t="e">
        <f t="shared" si="9"/>
        <v>#REF!</v>
      </c>
      <c r="FZ21" s="1347" t="e">
        <f t="shared" si="10"/>
        <v>#REF!</v>
      </c>
      <c r="GA21" s="1347" t="e">
        <f t="shared" si="11"/>
        <v>#REF!</v>
      </c>
      <c r="GB21" s="1347" t="e">
        <f t="shared" si="12"/>
        <v>#REF!</v>
      </c>
      <c r="GC21" s="1347" t="e">
        <f t="shared" si="13"/>
        <v>#REF!</v>
      </c>
    </row>
    <row r="22" spans="1:185" ht="16.5" thickBot="1" x14ac:dyDescent="0.3">
      <c r="A22" s="1645">
        <v>18</v>
      </c>
      <c r="B22" s="10" t="s">
        <v>2105</v>
      </c>
      <c r="C22" s="1152" t="s">
        <v>1787</v>
      </c>
      <c r="D22" s="1391"/>
      <c r="E22" s="1400"/>
      <c r="F22" s="1346"/>
      <c r="G22" s="1346"/>
      <c r="H22" s="1346"/>
      <c r="I22" s="1346"/>
      <c r="J22" s="1346"/>
      <c r="K22" s="1346"/>
      <c r="L22" s="1346"/>
      <c r="M22" s="1346"/>
      <c r="N22" s="1346"/>
      <c r="O22" s="1346"/>
      <c r="P22" s="1346"/>
      <c r="Q22" s="1346"/>
      <c r="R22" s="1346"/>
      <c r="S22" s="1346"/>
      <c r="T22" s="1346"/>
      <c r="U22" s="1346"/>
      <c r="V22" s="1346"/>
      <c r="W22" s="1393"/>
      <c r="X22" s="1346"/>
      <c r="Y22" s="1399"/>
      <c r="Z22" s="1346"/>
      <c r="AA22" s="1399"/>
      <c r="AB22" s="1514"/>
      <c r="AC22" s="1346"/>
      <c r="AD22" s="1346"/>
      <c r="AE22" s="1346"/>
      <c r="AF22" s="1346"/>
      <c r="AG22" s="1346"/>
      <c r="AH22" s="1392"/>
      <c r="AI22" s="1400"/>
      <c r="AJ22" s="1392"/>
      <c r="AK22" s="1392"/>
      <c r="AL22" s="1393"/>
      <c r="AM22" s="1391"/>
      <c r="AN22" s="1346"/>
      <c r="AO22" s="1346"/>
      <c r="AP22" s="1346"/>
      <c r="AQ22" s="1346"/>
      <c r="AR22" s="1346"/>
      <c r="AS22" s="1346"/>
      <c r="AT22" s="1392"/>
      <c r="AU22" s="1392"/>
      <c r="AV22" s="1346"/>
      <c r="AW22" s="1392"/>
      <c r="AX22" s="1393"/>
      <c r="AY22" s="1346"/>
      <c r="AZ22" s="1389"/>
      <c r="BA22" s="1346"/>
      <c r="BB22" s="1346"/>
      <c r="BC22" s="1346"/>
      <c r="BD22" s="1346"/>
      <c r="BE22" s="1346"/>
      <c r="BF22" s="1504"/>
      <c r="BG22" s="1393"/>
      <c r="BH22" s="1346"/>
      <c r="BI22" s="1346"/>
      <c r="BJ22" s="1346"/>
      <c r="BK22" s="1346"/>
      <c r="BL22" s="1346"/>
      <c r="BM22" s="1346"/>
      <c r="BN22" s="1346"/>
      <c r="BO22" s="1346"/>
      <c r="BP22" s="1346"/>
      <c r="BQ22" s="1346"/>
      <c r="BR22" s="1346"/>
      <c r="BS22" s="1346"/>
      <c r="BT22" s="1504"/>
      <c r="BU22" s="1389"/>
      <c r="BV22" s="1346"/>
      <c r="BW22" s="1346"/>
      <c r="BX22" s="1346"/>
      <c r="BY22" s="1346"/>
      <c r="BZ22" s="1346"/>
      <c r="CA22" s="1346"/>
      <c r="CB22" s="1346"/>
      <c r="CC22" s="1346"/>
      <c r="CD22" s="1346"/>
      <c r="CE22" s="1391"/>
      <c r="CF22" s="1390"/>
      <c r="CG22" s="1346"/>
      <c r="CH22" s="1390"/>
      <c r="CI22" s="1346"/>
      <c r="CJ22" s="1410"/>
      <c r="CK22" s="1346"/>
      <c r="CL22" s="1346"/>
      <c r="CM22" s="1346"/>
      <c r="CN22" s="1346"/>
      <c r="CO22" s="1346"/>
      <c r="CP22" s="1346"/>
      <c r="CQ22" s="1391"/>
      <c r="CR22" s="1346"/>
      <c r="CS22" s="1346"/>
      <c r="CT22" s="1392"/>
      <c r="CU22" s="1346"/>
      <c r="CV22" s="1346"/>
      <c r="CW22" s="1346"/>
      <c r="CX22" s="1504"/>
      <c r="CY22" s="1346"/>
      <c r="CZ22" s="1346"/>
      <c r="DA22" s="1346"/>
      <c r="DB22" s="1346"/>
      <c r="DC22" s="1346"/>
      <c r="DD22" s="1393"/>
      <c r="DE22" s="1391"/>
      <c r="DF22" s="1346"/>
      <c r="DG22" s="1346"/>
      <c r="DH22" s="1346"/>
      <c r="DI22" s="1346"/>
      <c r="DJ22" s="1346"/>
      <c r="DK22" s="1346"/>
      <c r="DL22" s="1346"/>
      <c r="DM22" s="1346"/>
      <c r="DN22" s="1346"/>
      <c r="DO22" s="1392"/>
      <c r="DP22" s="1392"/>
      <c r="DQ22" s="1392"/>
      <c r="DR22" s="1422"/>
      <c r="DS22" s="1392"/>
      <c r="DT22" s="1417"/>
      <c r="DU22" s="1417"/>
      <c r="DV22" s="1417"/>
      <c r="DW22" s="1392"/>
      <c r="DX22" s="1393"/>
      <c r="DY22" s="1391"/>
      <c r="DZ22" s="1346"/>
      <c r="EA22" s="1346"/>
      <c r="EB22" s="1346"/>
      <c r="EC22" s="1346"/>
      <c r="ED22" s="1346"/>
      <c r="EE22" s="1346"/>
      <c r="EF22" s="1346"/>
      <c r="EG22" s="1346"/>
      <c r="EH22" s="1346"/>
      <c r="EI22" s="1346"/>
      <c r="EJ22" s="1346"/>
      <c r="EK22" s="1346"/>
      <c r="EL22" s="1391"/>
      <c r="EM22" s="1389"/>
      <c r="EN22" s="1346"/>
      <c r="EO22" s="1346"/>
      <c r="EP22" s="1346"/>
      <c r="EQ22" s="1504"/>
      <c r="ER22" s="1346"/>
      <c r="ES22" s="1346"/>
      <c r="ET22" s="1346"/>
      <c r="EU22" s="1504"/>
      <c r="EV22" s="1392"/>
      <c r="EW22" s="1346"/>
      <c r="EX22" s="1346"/>
      <c r="EY22" s="1346"/>
      <c r="EZ22" s="1346"/>
      <c r="FA22" s="1346"/>
      <c r="FB22" s="1346"/>
      <c r="FC22" s="1393"/>
      <c r="FD22" s="1679"/>
      <c r="FE22" s="1391"/>
      <c r="FF22" s="1346"/>
      <c r="FG22" s="1346"/>
      <c r="FH22" s="1346"/>
      <c r="FI22" s="1346"/>
      <c r="FJ22" s="1346"/>
      <c r="FK22" s="1346"/>
      <c r="FL22" s="218" t="e">
        <f>SUM(F22+I22+Q22+W22+#REF!+AC22+AF22+AJ22+AM22+AP22+AS22+AV22+AY22+BB22+BH22+BK22+BS22+BW22+CE22+CH22+CK22+CN22+CQ22+CT22+CW22+DA22+DD22+DK22+DN22+DQ22+DW22+DZ22+EC22+EF22+EI22+EL22+EO22+ER22+EV22+FC22)</f>
        <v>#REF!</v>
      </c>
      <c r="FM22" s="396">
        <f t="shared" si="0"/>
        <v>0</v>
      </c>
      <c r="FN22" s="396">
        <f t="shared" si="1"/>
        <v>0</v>
      </c>
      <c r="FO22" s="396" t="e">
        <f>SUM(AB22+#REF!+BE22+BT22+CX22+EQ22+EU22)</f>
        <v>#REF!</v>
      </c>
      <c r="FP22" s="396"/>
      <c r="FQ22" s="396" t="e">
        <f>SUM(L22+#REF!+M22+N22+O22+P22+#REF!+#REF!+BN22+BO22+BP22+BQ22+BR22+BZ22+CA22+CB22+CC22+CD22+DG22+DH22+DI22+DJ22+DT22+DU22+DV22+EY22+EZ22+FA22+FB22+FD22+FE22+FF22+FG22+FH22+FI22+FJ22+FK22)</f>
        <v>#REF!</v>
      </c>
      <c r="FR22" s="1291" t="e">
        <f t="shared" si="2"/>
        <v>#REF!</v>
      </c>
      <c r="FS22" s="1347" t="e">
        <f t="shared" si="3"/>
        <v>#REF!</v>
      </c>
      <c r="FT22" s="1347" t="e">
        <f t="shared" si="4"/>
        <v>#REF!</v>
      </c>
      <c r="FU22" s="1347" t="e">
        <f t="shared" si="5"/>
        <v>#REF!</v>
      </c>
      <c r="FV22" s="1347" t="e">
        <f t="shared" si="6"/>
        <v>#REF!</v>
      </c>
      <c r="FW22" s="1347" t="e">
        <f t="shared" si="7"/>
        <v>#REF!</v>
      </c>
      <c r="FX22" s="1347" t="e">
        <f t="shared" si="8"/>
        <v>#REF!</v>
      </c>
      <c r="FY22" s="1347" t="e">
        <f t="shared" si="9"/>
        <v>#REF!</v>
      </c>
      <c r="FZ22" s="1347" t="e">
        <f t="shared" si="10"/>
        <v>#REF!</v>
      </c>
      <c r="GA22" s="1347" t="e">
        <f t="shared" si="11"/>
        <v>#REF!</v>
      </c>
      <c r="GB22" s="1347" t="e">
        <f t="shared" si="12"/>
        <v>#REF!</v>
      </c>
      <c r="GC22" s="1347" t="e">
        <f t="shared" si="13"/>
        <v>#REF!</v>
      </c>
    </row>
    <row r="23" spans="1:185" ht="16.5" thickBot="1" x14ac:dyDescent="0.3">
      <c r="A23" s="1645">
        <v>19</v>
      </c>
      <c r="B23" s="10" t="s">
        <v>2106</v>
      </c>
      <c r="C23" s="1152" t="s">
        <v>1582</v>
      </c>
      <c r="D23" s="1391"/>
      <c r="E23" s="1400"/>
      <c r="F23" s="1346"/>
      <c r="G23" s="1346"/>
      <c r="H23" s="1346"/>
      <c r="I23" s="1346"/>
      <c r="J23" s="1346"/>
      <c r="K23" s="1346"/>
      <c r="L23" s="1346"/>
      <c r="M23" s="1346"/>
      <c r="N23" s="1346"/>
      <c r="O23" s="1346"/>
      <c r="P23" s="1346"/>
      <c r="Q23" s="1346"/>
      <c r="R23" s="1346"/>
      <c r="S23" s="1346"/>
      <c r="T23" s="1346"/>
      <c r="U23" s="1346"/>
      <c r="V23" s="1346"/>
      <c r="W23" s="1393"/>
      <c r="X23" s="1346"/>
      <c r="Y23" s="1399"/>
      <c r="Z23" s="1346"/>
      <c r="AA23" s="1399"/>
      <c r="AB23" s="1514"/>
      <c r="AC23" s="1346"/>
      <c r="AD23" s="1346"/>
      <c r="AE23" s="1346"/>
      <c r="AF23" s="1346"/>
      <c r="AG23" s="1346"/>
      <c r="AH23" s="1392"/>
      <c r="AI23" s="1400"/>
      <c r="AJ23" s="1392"/>
      <c r="AK23" s="1392"/>
      <c r="AL23" s="1393"/>
      <c r="AM23" s="1391"/>
      <c r="AN23" s="1346"/>
      <c r="AO23" s="1346"/>
      <c r="AP23" s="1346"/>
      <c r="AQ23" s="1346"/>
      <c r="AR23" s="1346"/>
      <c r="AS23" s="1346"/>
      <c r="AT23" s="1392"/>
      <c r="AU23" s="1392"/>
      <c r="AV23" s="1392"/>
      <c r="AW23" s="1392"/>
      <c r="AX23" s="1393"/>
      <c r="AY23" s="1346"/>
      <c r="AZ23" s="1389"/>
      <c r="BA23" s="1346"/>
      <c r="BB23" s="1346"/>
      <c r="BC23" s="1346"/>
      <c r="BD23" s="1346"/>
      <c r="BE23" s="1346"/>
      <c r="BF23" s="1504"/>
      <c r="BG23" s="1393"/>
      <c r="BH23" s="1346"/>
      <c r="BI23" s="1346"/>
      <c r="BJ23" s="1346"/>
      <c r="BK23" s="1346"/>
      <c r="BL23" s="1346"/>
      <c r="BM23" s="1346"/>
      <c r="BN23" s="1346"/>
      <c r="BO23" s="1346"/>
      <c r="BP23" s="1346"/>
      <c r="BQ23" s="1346"/>
      <c r="BR23" s="1346"/>
      <c r="BS23" s="1346"/>
      <c r="BT23" s="1504"/>
      <c r="BU23" s="1389"/>
      <c r="BV23" s="1346"/>
      <c r="BW23" s="1346"/>
      <c r="BX23" s="1346"/>
      <c r="BY23" s="1346"/>
      <c r="BZ23" s="1346"/>
      <c r="CA23" s="1346"/>
      <c r="CB23" s="1346"/>
      <c r="CC23" s="1346"/>
      <c r="CD23" s="1346"/>
      <c r="CE23" s="1391"/>
      <c r="CF23" s="1346"/>
      <c r="CG23" s="1346"/>
      <c r="CH23" s="1346"/>
      <c r="CI23" s="1346"/>
      <c r="CJ23" s="1346"/>
      <c r="CK23" s="1346"/>
      <c r="CL23" s="1346"/>
      <c r="CM23" s="1346"/>
      <c r="CN23" s="1346"/>
      <c r="CO23" s="1346"/>
      <c r="CP23" s="1346"/>
      <c r="CQ23" s="1391"/>
      <c r="CR23" s="1346"/>
      <c r="CS23" s="1346"/>
      <c r="CT23" s="1392"/>
      <c r="CU23" s="1346"/>
      <c r="CV23" s="1346"/>
      <c r="CW23" s="1346"/>
      <c r="CX23" s="1504"/>
      <c r="CY23" s="1346"/>
      <c r="CZ23" s="1346"/>
      <c r="DA23" s="1346"/>
      <c r="DB23" s="1346"/>
      <c r="DC23" s="1346"/>
      <c r="DD23" s="1393"/>
      <c r="DE23" s="1391"/>
      <c r="DF23" s="1346"/>
      <c r="DG23" s="1346"/>
      <c r="DH23" s="1346"/>
      <c r="DI23" s="1346"/>
      <c r="DJ23" s="1346"/>
      <c r="DK23" s="1346"/>
      <c r="DL23" s="1346"/>
      <c r="DM23" s="1346"/>
      <c r="DN23" s="1346"/>
      <c r="DO23" s="1392"/>
      <c r="DP23" s="1392"/>
      <c r="DQ23" s="1392"/>
      <c r="DR23" s="1392"/>
      <c r="DS23" s="1392"/>
      <c r="DT23" s="1392"/>
      <c r="DU23" s="1392"/>
      <c r="DV23" s="1392"/>
      <c r="DW23" s="1392"/>
      <c r="DX23" s="1393"/>
      <c r="DY23" s="1391"/>
      <c r="DZ23" s="1346"/>
      <c r="EA23" s="1346"/>
      <c r="EB23" s="1346"/>
      <c r="EC23" s="1346"/>
      <c r="ED23" s="1346"/>
      <c r="EE23" s="1346"/>
      <c r="EF23" s="1346"/>
      <c r="EG23" s="1346"/>
      <c r="EH23" s="1346"/>
      <c r="EI23" s="1346"/>
      <c r="EJ23" s="1346"/>
      <c r="EK23" s="1346"/>
      <c r="EL23" s="1391"/>
      <c r="EM23" s="1389"/>
      <c r="EN23" s="1346"/>
      <c r="EO23" s="1346"/>
      <c r="EP23" s="1346"/>
      <c r="EQ23" s="1504"/>
      <c r="ER23" s="1346"/>
      <c r="ES23" s="1346"/>
      <c r="ET23" s="1346"/>
      <c r="EU23" s="1504"/>
      <c r="EV23" s="1392"/>
      <c r="EW23" s="1346"/>
      <c r="EX23" s="1392"/>
      <c r="EY23" s="1392"/>
      <c r="EZ23" s="1392"/>
      <c r="FA23" s="1392"/>
      <c r="FB23" s="1392"/>
      <c r="FC23" s="1393"/>
      <c r="FD23" s="1679"/>
      <c r="FE23" s="1421"/>
      <c r="FF23" s="1392"/>
      <c r="FG23" s="1392"/>
      <c r="FH23" s="1392"/>
      <c r="FI23" s="1392"/>
      <c r="FJ23" s="1392"/>
      <c r="FK23" s="1346"/>
      <c r="FL23" s="218" t="e">
        <f>SUM(F23+I23+Q23+W23+#REF!+AC23+AF23+AJ23+AM23+AP23+AS23+AV23+AY23+BB23+BH23+BK23+BS23+BW23+CE23+CH23+CK23+CN23+CQ23+CT23+CW23+DA23+DD23+DK23+DN23+DQ23+DW23+DZ23+EC23+EF23+EI23+EL23+EO23+ER23+EV23+FC23)</f>
        <v>#REF!</v>
      </c>
      <c r="FM23" s="396">
        <f t="shared" si="0"/>
        <v>0</v>
      </c>
      <c r="FN23" s="396">
        <f t="shared" si="1"/>
        <v>0</v>
      </c>
      <c r="FO23" s="396" t="e">
        <f>SUM(AB23+#REF!+BE23+BT23+CX23+EQ23+EU23)</f>
        <v>#REF!</v>
      </c>
      <c r="FP23" s="396"/>
      <c r="FQ23" s="396" t="e">
        <f>SUM(L23+#REF!+M23+N23+O23+P23+#REF!+#REF!+BN23+BO23+BP23+BQ23+BR23+BZ23+CA23+CB23+CC23+CD23+DG23+DH23+DI23+DJ23+DT23+DU23+DV23+EY23+EZ23+FA23+FB23+FD23+FE23+FF23+FG23+FH23+FI23+FJ23+FK23)</f>
        <v>#REF!</v>
      </c>
      <c r="FR23" s="1291" t="e">
        <f t="shared" si="2"/>
        <v>#REF!</v>
      </c>
      <c r="FS23" s="1347" t="e">
        <f t="shared" si="3"/>
        <v>#REF!</v>
      </c>
      <c r="FT23" s="1347" t="e">
        <f t="shared" si="4"/>
        <v>#REF!</v>
      </c>
      <c r="FU23" s="1347" t="e">
        <f t="shared" si="5"/>
        <v>#REF!</v>
      </c>
      <c r="FV23" s="1347" t="e">
        <f t="shared" si="6"/>
        <v>#REF!</v>
      </c>
      <c r="FW23" s="1347" t="e">
        <f t="shared" si="7"/>
        <v>#REF!</v>
      </c>
      <c r="FX23" s="1347" t="e">
        <f t="shared" si="8"/>
        <v>#REF!</v>
      </c>
      <c r="FY23" s="1347" t="e">
        <f t="shared" si="9"/>
        <v>#REF!</v>
      </c>
      <c r="FZ23" s="1347" t="e">
        <f t="shared" si="10"/>
        <v>#REF!</v>
      </c>
      <c r="GA23" s="1347" t="e">
        <f t="shared" si="11"/>
        <v>#REF!</v>
      </c>
      <c r="GB23" s="1347" t="e">
        <f t="shared" si="12"/>
        <v>#REF!</v>
      </c>
      <c r="GC23" s="1347" t="e">
        <f t="shared" si="13"/>
        <v>#REF!</v>
      </c>
    </row>
    <row r="24" spans="1:185" ht="16.5" thickBot="1" x14ac:dyDescent="0.3">
      <c r="A24" s="1645">
        <v>20</v>
      </c>
      <c r="B24" s="10" t="s">
        <v>2107</v>
      </c>
      <c r="C24" s="1373" t="s">
        <v>1948</v>
      </c>
      <c r="D24" s="1391"/>
      <c r="E24" s="1400"/>
      <c r="F24" s="1346"/>
      <c r="G24" s="1346"/>
      <c r="H24" s="1346"/>
      <c r="I24" s="1346"/>
      <c r="J24" s="1346"/>
      <c r="K24" s="1346"/>
      <c r="L24" s="1346"/>
      <c r="M24" s="1346"/>
      <c r="N24" s="1346"/>
      <c r="O24" s="1346"/>
      <c r="P24" s="1346"/>
      <c r="Q24" s="1346"/>
      <c r="R24" s="1346"/>
      <c r="S24" s="1346"/>
      <c r="T24" s="1346"/>
      <c r="U24" s="1346"/>
      <c r="V24" s="1346"/>
      <c r="W24" s="1393"/>
      <c r="X24" s="1346"/>
      <c r="Y24" s="1399"/>
      <c r="Z24" s="1346"/>
      <c r="AA24" s="1399"/>
      <c r="AB24" s="1514"/>
      <c r="AC24" s="1346"/>
      <c r="AD24" s="1346"/>
      <c r="AE24" s="1346"/>
      <c r="AF24" s="1346"/>
      <c r="AG24" s="1346"/>
      <c r="AH24" s="1392"/>
      <c r="AI24" s="1400"/>
      <c r="AJ24" s="1392"/>
      <c r="AK24" s="1392"/>
      <c r="AL24" s="1393"/>
      <c r="AM24" s="1391"/>
      <c r="AN24" s="1346"/>
      <c r="AO24" s="1346"/>
      <c r="AP24" s="1346"/>
      <c r="AQ24" s="1346"/>
      <c r="AR24" s="1346"/>
      <c r="AS24" s="1346"/>
      <c r="AT24" s="1392"/>
      <c r="AU24" s="1392"/>
      <c r="AV24" s="1392"/>
      <c r="AW24" s="1392"/>
      <c r="AX24" s="1393"/>
      <c r="AY24" s="1346"/>
      <c r="AZ24" s="1389"/>
      <c r="BA24" s="1346"/>
      <c r="BB24" s="1346"/>
      <c r="BC24" s="1346"/>
      <c r="BD24" s="1346"/>
      <c r="BE24" s="1346"/>
      <c r="BF24" s="1504"/>
      <c r="BG24" s="1393"/>
      <c r="BH24" s="1346"/>
      <c r="BI24" s="1346"/>
      <c r="BJ24" s="1346"/>
      <c r="BK24" s="1346"/>
      <c r="BL24" s="1346"/>
      <c r="BM24" s="1346"/>
      <c r="BN24" s="1346"/>
      <c r="BO24" s="1346"/>
      <c r="BP24" s="1346"/>
      <c r="BQ24" s="1346"/>
      <c r="BR24" s="1346"/>
      <c r="BS24" s="1346"/>
      <c r="BT24" s="1504"/>
      <c r="BU24" s="1389"/>
      <c r="BV24" s="1346"/>
      <c r="BW24" s="1346"/>
      <c r="BX24" s="1346"/>
      <c r="BY24" s="1346"/>
      <c r="BZ24" s="1346"/>
      <c r="CA24" s="1346"/>
      <c r="CB24" s="1346"/>
      <c r="CC24" s="1346"/>
      <c r="CD24" s="1346"/>
      <c r="CE24" s="1391"/>
      <c r="CF24" s="1346"/>
      <c r="CG24" s="1346"/>
      <c r="CH24" s="1346"/>
      <c r="CI24" s="1346"/>
      <c r="CJ24" s="1346"/>
      <c r="CK24" s="1346"/>
      <c r="CL24" s="1346"/>
      <c r="CM24" s="1346"/>
      <c r="CN24" s="1346"/>
      <c r="CO24" s="1346"/>
      <c r="CP24" s="1346"/>
      <c r="CQ24" s="1391"/>
      <c r="CR24" s="1346"/>
      <c r="CS24" s="1346"/>
      <c r="CT24" s="1392"/>
      <c r="CU24" s="1346"/>
      <c r="CV24" s="1346"/>
      <c r="CW24" s="1346"/>
      <c r="CX24" s="1504"/>
      <c r="CY24" s="1346"/>
      <c r="CZ24" s="1346"/>
      <c r="DA24" s="1346"/>
      <c r="DB24" s="1346"/>
      <c r="DC24" s="1346"/>
      <c r="DD24" s="1393"/>
      <c r="DE24" s="1391"/>
      <c r="DF24" s="1346"/>
      <c r="DG24" s="1346"/>
      <c r="DH24" s="1346"/>
      <c r="DI24" s="1346"/>
      <c r="DJ24" s="1346"/>
      <c r="DK24" s="1346"/>
      <c r="DL24" s="1346"/>
      <c r="DM24" s="1346"/>
      <c r="DN24" s="1346"/>
      <c r="DO24" s="1392"/>
      <c r="DP24" s="1392"/>
      <c r="DQ24" s="1392"/>
      <c r="DR24" s="1392"/>
      <c r="DS24" s="1392"/>
      <c r="DT24" s="1392"/>
      <c r="DU24" s="1392"/>
      <c r="DV24" s="1392"/>
      <c r="DW24" s="1392"/>
      <c r="DX24" s="1393"/>
      <c r="DY24" s="1391"/>
      <c r="DZ24" s="1346"/>
      <c r="EA24" s="1346"/>
      <c r="EB24" s="1346"/>
      <c r="EC24" s="1346"/>
      <c r="ED24" s="1346"/>
      <c r="EE24" s="1346"/>
      <c r="EF24" s="1346"/>
      <c r="EG24" s="1346"/>
      <c r="EH24" s="1346"/>
      <c r="EI24" s="1346"/>
      <c r="EJ24" s="1346"/>
      <c r="EK24" s="1346"/>
      <c r="EL24" s="1391"/>
      <c r="EM24" s="1389"/>
      <c r="EN24" s="1346"/>
      <c r="EO24" s="1346"/>
      <c r="EP24" s="1346"/>
      <c r="EQ24" s="1504"/>
      <c r="ER24" s="1346"/>
      <c r="ES24" s="1346"/>
      <c r="ET24" s="1346"/>
      <c r="EU24" s="1504"/>
      <c r="EV24" s="1392"/>
      <c r="EW24" s="1346"/>
      <c r="EX24" s="1392"/>
      <c r="EY24" s="1392"/>
      <c r="EZ24" s="1392"/>
      <c r="FA24" s="1392"/>
      <c r="FB24" s="1392"/>
      <c r="FC24" s="1393"/>
      <c r="FD24" s="1679"/>
      <c r="FE24" s="1421"/>
      <c r="FF24" s="1392"/>
      <c r="FG24" s="1392"/>
      <c r="FH24" s="1392"/>
      <c r="FI24" s="1392"/>
      <c r="FJ24" s="1392"/>
      <c r="FK24" s="1346"/>
      <c r="FL24" s="218" t="e">
        <f>SUM(F24+I24+Q24+W24+#REF!+AC24+AF24+AJ24+AM24+AP24+AS24+AV24+AY24+BB24+BH24+BK24+BS24+BW24+CE24+CH24+CK24+CN24+CQ24+CT24+CW24+DA24+DD24+DK24+DN24+DQ24+DW24+DZ24+EC24+EF24+EI24+EL24+EO24+ER24+EV24+FC24)</f>
        <v>#REF!</v>
      </c>
      <c r="FM24" s="396">
        <f t="shared" si="0"/>
        <v>0</v>
      </c>
      <c r="FN24" s="396">
        <f t="shared" si="1"/>
        <v>0</v>
      </c>
      <c r="FO24" s="396" t="e">
        <f>SUM(AB24+#REF!+BE24+BT24+CX24+EQ24+EU24)</f>
        <v>#REF!</v>
      </c>
      <c r="FP24" s="396"/>
      <c r="FQ24" s="396" t="e">
        <f>SUM(L24+#REF!+M24+N24+O24+P24+#REF!+#REF!+BN24+BO24+BP24+BQ24+BR24+BZ24+CA24+CB24+CC24+CD24+DG24+DH24+DI24+DJ24+DT24+DU24+DV24+EY24+EZ24+FA24+FB24+FD24+FE24+FF24+FG24+FH24+FI24+FJ24+FK24)</f>
        <v>#REF!</v>
      </c>
      <c r="FR24" s="1291" t="e">
        <f t="shared" si="2"/>
        <v>#REF!</v>
      </c>
      <c r="FS24" s="1347" t="e">
        <f t="shared" si="3"/>
        <v>#REF!</v>
      </c>
      <c r="FT24" s="1347" t="e">
        <f t="shared" si="4"/>
        <v>#REF!</v>
      </c>
      <c r="FU24" s="1347" t="e">
        <f t="shared" si="5"/>
        <v>#REF!</v>
      </c>
      <c r="FV24" s="1347" t="e">
        <f t="shared" si="6"/>
        <v>#REF!</v>
      </c>
      <c r="FW24" s="1347" t="e">
        <f t="shared" si="7"/>
        <v>#REF!</v>
      </c>
      <c r="FX24" s="1347" t="e">
        <f t="shared" si="8"/>
        <v>#REF!</v>
      </c>
      <c r="FY24" s="1347" t="e">
        <f t="shared" si="9"/>
        <v>#REF!</v>
      </c>
      <c r="FZ24" s="1347" t="e">
        <f t="shared" si="10"/>
        <v>#REF!</v>
      </c>
      <c r="GA24" s="1347" t="e">
        <f t="shared" si="11"/>
        <v>#REF!</v>
      </c>
      <c r="GB24" s="1347" t="e">
        <f t="shared" si="12"/>
        <v>#REF!</v>
      </c>
      <c r="GC24" s="1347" t="e">
        <f t="shared" si="13"/>
        <v>#REF!</v>
      </c>
    </row>
    <row r="25" spans="1:185" ht="16.5" thickBot="1" x14ac:dyDescent="0.3">
      <c r="A25" s="1645">
        <v>21</v>
      </c>
      <c r="B25" s="10" t="s">
        <v>2108</v>
      </c>
      <c r="C25" s="1152" t="s">
        <v>1666</v>
      </c>
      <c r="D25" s="1391"/>
      <c r="E25" s="1400"/>
      <c r="F25" s="1346"/>
      <c r="G25" s="1346"/>
      <c r="H25" s="1346"/>
      <c r="I25" s="1346"/>
      <c r="J25" s="1346"/>
      <c r="K25" s="1346"/>
      <c r="L25" s="1346"/>
      <c r="M25" s="1346"/>
      <c r="N25" s="1346"/>
      <c r="O25" s="1346"/>
      <c r="P25" s="1346"/>
      <c r="Q25" s="1346"/>
      <c r="R25" s="1346"/>
      <c r="S25" s="1346"/>
      <c r="T25" s="1346"/>
      <c r="U25" s="1346"/>
      <c r="V25" s="1346"/>
      <c r="W25" s="1393"/>
      <c r="X25" s="1346"/>
      <c r="Y25" s="1399"/>
      <c r="Z25" s="1346"/>
      <c r="AA25" s="1399"/>
      <c r="AB25" s="1514"/>
      <c r="AC25" s="1346"/>
      <c r="AD25" s="1346"/>
      <c r="AE25" s="1346"/>
      <c r="AF25" s="1346"/>
      <c r="AG25" s="1346"/>
      <c r="AH25" s="1392"/>
      <c r="AI25" s="1400"/>
      <c r="AJ25" s="1392"/>
      <c r="AK25" s="1392"/>
      <c r="AL25" s="1393"/>
      <c r="AM25" s="1391"/>
      <c r="AN25" s="1346"/>
      <c r="AO25" s="1346"/>
      <c r="AP25" s="1346"/>
      <c r="AQ25" s="1346"/>
      <c r="AR25" s="1346"/>
      <c r="AS25" s="1346"/>
      <c r="AT25" s="1392"/>
      <c r="AU25" s="1392"/>
      <c r="AV25" s="1392"/>
      <c r="AW25" s="1392"/>
      <c r="AX25" s="1393"/>
      <c r="AY25" s="1346"/>
      <c r="AZ25" s="1389"/>
      <c r="BA25" s="1346"/>
      <c r="BB25" s="1346"/>
      <c r="BC25" s="1346"/>
      <c r="BD25" s="1346"/>
      <c r="BE25" s="1346"/>
      <c r="BF25" s="1504"/>
      <c r="BG25" s="1393"/>
      <c r="BH25" s="1346"/>
      <c r="BI25" s="1346"/>
      <c r="BJ25" s="1346"/>
      <c r="BK25" s="1346"/>
      <c r="BL25" s="1346"/>
      <c r="BM25" s="1346"/>
      <c r="BN25" s="1346"/>
      <c r="BO25" s="1346"/>
      <c r="BP25" s="1346"/>
      <c r="BQ25" s="1346"/>
      <c r="BR25" s="1346"/>
      <c r="BS25" s="1346"/>
      <c r="BT25" s="1504"/>
      <c r="BU25" s="1389"/>
      <c r="BV25" s="1346"/>
      <c r="BW25" s="1346"/>
      <c r="BX25" s="1346"/>
      <c r="BY25" s="1346"/>
      <c r="BZ25" s="1346"/>
      <c r="CA25" s="1346"/>
      <c r="CB25" s="1346"/>
      <c r="CC25" s="1346"/>
      <c r="CD25" s="1346"/>
      <c r="CE25" s="1391"/>
      <c r="CF25" s="1346"/>
      <c r="CG25" s="1346"/>
      <c r="CH25" s="1346"/>
      <c r="CI25" s="1346"/>
      <c r="CJ25" s="1346"/>
      <c r="CK25" s="1346"/>
      <c r="CL25" s="1346"/>
      <c r="CM25" s="1346"/>
      <c r="CN25" s="1346"/>
      <c r="CO25" s="1346"/>
      <c r="CP25" s="1346"/>
      <c r="CQ25" s="1391"/>
      <c r="CR25" s="1346"/>
      <c r="CS25" s="1346"/>
      <c r="CT25" s="1392"/>
      <c r="CU25" s="1346"/>
      <c r="CV25" s="1346"/>
      <c r="CW25" s="1346"/>
      <c r="CX25" s="1504"/>
      <c r="CY25" s="1346"/>
      <c r="CZ25" s="1346"/>
      <c r="DA25" s="1346"/>
      <c r="DB25" s="1346"/>
      <c r="DC25" s="1346"/>
      <c r="DD25" s="1393"/>
      <c r="DE25" s="1391"/>
      <c r="DF25" s="1346"/>
      <c r="DG25" s="1346"/>
      <c r="DH25" s="1346"/>
      <c r="DI25" s="1346"/>
      <c r="DJ25" s="1346"/>
      <c r="DK25" s="1346"/>
      <c r="DL25" s="1346"/>
      <c r="DM25" s="1346"/>
      <c r="DN25" s="1346"/>
      <c r="DO25" s="1392"/>
      <c r="DP25" s="1392"/>
      <c r="DQ25" s="1392"/>
      <c r="DR25" s="1392"/>
      <c r="DS25" s="1392"/>
      <c r="DT25" s="1392"/>
      <c r="DU25" s="1392"/>
      <c r="DV25" s="1392"/>
      <c r="DW25" s="1392"/>
      <c r="DX25" s="1393"/>
      <c r="DY25" s="1391"/>
      <c r="DZ25" s="1346"/>
      <c r="EA25" s="1346"/>
      <c r="EB25" s="1346"/>
      <c r="EC25" s="1346"/>
      <c r="ED25" s="1346"/>
      <c r="EE25" s="1346"/>
      <c r="EF25" s="1346"/>
      <c r="EG25" s="1346"/>
      <c r="EH25" s="1346"/>
      <c r="EI25" s="1346"/>
      <c r="EJ25" s="1346"/>
      <c r="EK25" s="1346"/>
      <c r="EL25" s="1391"/>
      <c r="EM25" s="1389"/>
      <c r="EN25" s="1346"/>
      <c r="EO25" s="1346"/>
      <c r="EP25" s="1346"/>
      <c r="EQ25" s="1504"/>
      <c r="ER25" s="1346"/>
      <c r="ES25" s="1346"/>
      <c r="ET25" s="1346"/>
      <c r="EU25" s="1504"/>
      <c r="EV25" s="1392"/>
      <c r="EW25" s="1346"/>
      <c r="EX25" s="1392"/>
      <c r="EY25" s="1392"/>
      <c r="EZ25" s="1392"/>
      <c r="FA25" s="1392"/>
      <c r="FB25" s="1392"/>
      <c r="FC25" s="1393"/>
      <c r="FD25" s="1679"/>
      <c r="FE25" s="1421"/>
      <c r="FF25" s="1392"/>
      <c r="FG25" s="1392"/>
      <c r="FH25" s="1392"/>
      <c r="FI25" s="1392"/>
      <c r="FJ25" s="1392"/>
      <c r="FK25" s="1346"/>
      <c r="FL25" s="218" t="e">
        <f>SUM(F25+I25+Q25+W25+#REF!+AC25+AF25+AJ25+AM25+AP25+AS25+AV25+AY25+BB25+BH25+BK25+BS25+BW25+CE25+CH25+CK25+CN25+CQ25+CT25+CW25+DA25+DD25+DK25+DN25+DQ25+DW25+DZ25+EC25+EF25+EI25+EL25+EO25+ER25+EV25+FC25)</f>
        <v>#REF!</v>
      </c>
      <c r="FM25" s="396">
        <f t="shared" si="0"/>
        <v>0</v>
      </c>
      <c r="FN25" s="396">
        <f t="shared" si="1"/>
        <v>0</v>
      </c>
      <c r="FO25" s="396" t="e">
        <f>SUM(AB25+#REF!+BE25+BT25+CX25+EQ25+EU25)</f>
        <v>#REF!</v>
      </c>
      <c r="FP25" s="396"/>
      <c r="FQ25" s="396" t="e">
        <f>SUM(L25+#REF!+M25+N25+O25+P25+#REF!+#REF!+BN25+BO25+BP25+BQ25+BR25+BZ25+CA25+CB25+CC25+CD25+DG25+DH25+DI25+DJ25+DT25+DU25+DV25+EY25+EZ25+FA25+FB25+FD25+FE25+FF25+FG25+FH25+FI25+FJ25+FK25)</f>
        <v>#REF!</v>
      </c>
      <c r="FR25" s="1291" t="e">
        <f t="shared" si="2"/>
        <v>#REF!</v>
      </c>
      <c r="FS25" s="1347" t="e">
        <f t="shared" si="3"/>
        <v>#REF!</v>
      </c>
      <c r="FT25" s="1347" t="e">
        <f t="shared" si="4"/>
        <v>#REF!</v>
      </c>
      <c r="FU25" s="1347" t="e">
        <f t="shared" si="5"/>
        <v>#REF!</v>
      </c>
      <c r="FV25" s="1347" t="e">
        <f t="shared" si="6"/>
        <v>#REF!</v>
      </c>
      <c r="FW25" s="1347" t="e">
        <f t="shared" si="7"/>
        <v>#REF!</v>
      </c>
      <c r="FX25" s="1347" t="e">
        <f t="shared" si="8"/>
        <v>#REF!</v>
      </c>
      <c r="FY25" s="1347" t="e">
        <f t="shared" si="9"/>
        <v>#REF!</v>
      </c>
      <c r="FZ25" s="1347" t="e">
        <f t="shared" si="10"/>
        <v>#REF!</v>
      </c>
      <c r="GA25" s="1347" t="e">
        <f t="shared" si="11"/>
        <v>#REF!</v>
      </c>
      <c r="GB25" s="1347" t="e">
        <f t="shared" si="12"/>
        <v>#REF!</v>
      </c>
      <c r="GC25" s="1347" t="e">
        <f t="shared" si="13"/>
        <v>#REF!</v>
      </c>
    </row>
    <row r="26" spans="1:185" ht="16.5" thickBot="1" x14ac:dyDescent="0.3">
      <c r="A26" s="1645">
        <v>22</v>
      </c>
      <c r="B26" s="10" t="s">
        <v>2109</v>
      </c>
      <c r="C26" s="1152" t="s">
        <v>892</v>
      </c>
      <c r="D26" s="1391"/>
      <c r="E26" s="1400"/>
      <c r="F26" s="1346"/>
      <c r="G26" s="1346"/>
      <c r="H26" s="1346"/>
      <c r="I26" s="1346"/>
      <c r="J26" s="1346"/>
      <c r="K26" s="1346"/>
      <c r="L26" s="1346"/>
      <c r="M26" s="1346"/>
      <c r="N26" s="1346"/>
      <c r="O26" s="1346"/>
      <c r="P26" s="1346"/>
      <c r="Q26" s="1346"/>
      <c r="R26" s="1346"/>
      <c r="S26" s="1346"/>
      <c r="T26" s="1346"/>
      <c r="U26" s="1346"/>
      <c r="V26" s="1346"/>
      <c r="W26" s="1393"/>
      <c r="X26" s="1346"/>
      <c r="Y26" s="1346"/>
      <c r="Z26" s="1346"/>
      <c r="AA26" s="1346"/>
      <c r="AB26" s="1514"/>
      <c r="AC26" s="1346"/>
      <c r="AD26" s="1346"/>
      <c r="AE26" s="1346"/>
      <c r="AF26" s="1346"/>
      <c r="AG26" s="1346"/>
      <c r="AH26" s="1392"/>
      <c r="AI26" s="1400"/>
      <c r="AJ26" s="1392"/>
      <c r="AK26" s="1392"/>
      <c r="AL26" s="1393"/>
      <c r="AM26" s="1391"/>
      <c r="AN26" s="1346"/>
      <c r="AO26" s="1346"/>
      <c r="AP26" s="1346"/>
      <c r="AQ26" s="1346"/>
      <c r="AR26" s="1346"/>
      <c r="AS26" s="1346"/>
      <c r="AT26" s="1346"/>
      <c r="AU26" s="1392"/>
      <c r="AV26" s="1392"/>
      <c r="AW26" s="1392"/>
      <c r="AX26" s="1393"/>
      <c r="AY26" s="1346"/>
      <c r="AZ26" s="1346"/>
      <c r="BA26" s="1346"/>
      <c r="BB26" s="1346"/>
      <c r="BC26" s="1346"/>
      <c r="BD26" s="1346"/>
      <c r="BE26" s="1346"/>
      <c r="BF26" s="1504"/>
      <c r="BG26" s="1393"/>
      <c r="BH26" s="1346"/>
      <c r="BI26" s="1346"/>
      <c r="BJ26" s="1346"/>
      <c r="BK26" s="1346"/>
      <c r="BL26" s="1346"/>
      <c r="BM26" s="1346"/>
      <c r="BN26" s="1346"/>
      <c r="BO26" s="1346"/>
      <c r="BP26" s="1346"/>
      <c r="BQ26" s="1346"/>
      <c r="BR26" s="1346"/>
      <c r="BS26" s="1346"/>
      <c r="BT26" s="1504"/>
      <c r="BU26" s="1346"/>
      <c r="BV26" s="1346"/>
      <c r="BW26" s="1346"/>
      <c r="BX26" s="1346"/>
      <c r="BY26" s="1346"/>
      <c r="BZ26" s="1346"/>
      <c r="CA26" s="1346"/>
      <c r="CB26" s="1346"/>
      <c r="CC26" s="1346"/>
      <c r="CD26" s="1346"/>
      <c r="CE26" s="1391"/>
      <c r="CF26" s="1346"/>
      <c r="CG26" s="1346"/>
      <c r="CH26" s="1346"/>
      <c r="CI26" s="1346"/>
      <c r="CJ26" s="1346"/>
      <c r="CK26" s="1346"/>
      <c r="CL26" s="1346"/>
      <c r="CM26" s="1346"/>
      <c r="CN26" s="1346"/>
      <c r="CO26" s="1346"/>
      <c r="CP26" s="1346"/>
      <c r="CQ26" s="1391"/>
      <c r="CR26" s="1346"/>
      <c r="CS26" s="1346"/>
      <c r="CT26" s="1397"/>
      <c r="CU26" s="1346"/>
      <c r="CV26" s="1346"/>
      <c r="CW26" s="1346"/>
      <c r="CX26" s="1504"/>
      <c r="CY26" s="1346"/>
      <c r="CZ26" s="1346"/>
      <c r="DA26" s="1346"/>
      <c r="DB26" s="1346"/>
      <c r="DC26" s="1346"/>
      <c r="DD26" s="1393"/>
      <c r="DE26" s="1391"/>
      <c r="DF26" s="1346"/>
      <c r="DG26" s="1346"/>
      <c r="DH26" s="1346"/>
      <c r="DI26" s="1346"/>
      <c r="DJ26" s="1346"/>
      <c r="DK26" s="1346"/>
      <c r="DL26" s="1346"/>
      <c r="DM26" s="1397"/>
      <c r="DN26" s="1346"/>
      <c r="DO26" s="1346"/>
      <c r="DP26" s="1346"/>
      <c r="DQ26" s="1346"/>
      <c r="DR26" s="1346"/>
      <c r="DS26" s="1346"/>
      <c r="DT26" s="1346"/>
      <c r="DU26" s="1346"/>
      <c r="DV26" s="1346"/>
      <c r="DW26" s="1346"/>
      <c r="DX26" s="1393"/>
      <c r="DY26" s="1391"/>
      <c r="DZ26" s="1346"/>
      <c r="EA26" s="1346"/>
      <c r="EB26" s="1346"/>
      <c r="EC26" s="1346"/>
      <c r="ED26" s="1346"/>
      <c r="EE26" s="1346"/>
      <c r="EF26" s="1346"/>
      <c r="EG26" s="1346"/>
      <c r="EH26" s="1346"/>
      <c r="EI26" s="1346"/>
      <c r="EJ26" s="1346"/>
      <c r="EK26" s="1346"/>
      <c r="EL26" s="1391"/>
      <c r="EM26" s="1346"/>
      <c r="EN26" s="1346"/>
      <c r="EO26" s="1346"/>
      <c r="EP26" s="1346"/>
      <c r="EQ26" s="1504"/>
      <c r="ER26" s="1346"/>
      <c r="ES26" s="1346"/>
      <c r="ET26" s="1346"/>
      <c r="EU26" s="1504"/>
      <c r="EV26" s="1346"/>
      <c r="EW26" s="1346"/>
      <c r="EX26" s="1392"/>
      <c r="EY26" s="1397"/>
      <c r="EZ26" s="1397"/>
      <c r="FA26" s="1397"/>
      <c r="FB26" s="1397"/>
      <c r="FC26" s="1393"/>
      <c r="FD26" s="1679"/>
      <c r="FE26" s="1391"/>
      <c r="FF26" s="1346"/>
      <c r="FG26" s="1346"/>
      <c r="FH26" s="1346"/>
      <c r="FI26" s="1346"/>
      <c r="FJ26" s="1346"/>
      <c r="FK26" s="1346"/>
      <c r="FL26" s="218" t="e">
        <f>SUM(F26+I26+Q26+W26+#REF!+AC26+AF26+AJ26+AM26+AP26+AS26+AV26+AY26+BB26+BH26+BK26+BS26+BW26+CE26+CH26+CK26+CN26+CQ26+CT26+CW26+DA26+DD26+DK26+DN26+DQ26+DW26+DZ26+EC26+EF26+EI26+EL26+EO26+ER26+EV26+FC26)</f>
        <v>#REF!</v>
      </c>
      <c r="FM26" s="396">
        <f t="shared" si="0"/>
        <v>0</v>
      </c>
      <c r="FN26" s="396">
        <f t="shared" si="1"/>
        <v>0</v>
      </c>
      <c r="FO26" s="396" t="e">
        <f>SUM(AB26+#REF!+BE26+BT26+CX26+EQ26+EU26)</f>
        <v>#REF!</v>
      </c>
      <c r="FP26" s="396"/>
      <c r="FQ26" s="396" t="e">
        <f>SUM(L26+#REF!+M26+N26+O26+P26+#REF!+#REF!+BN26+BO26+BP26+BQ26+BR26+BZ26+CA26+CB26+CC26+CD26+DG26+DH26+DI26+DJ26+DT26+DU26+DV26+EY26+EZ26+FA26+FB26+FD26+FE26+FF26+FG26+FH26+FI26+FJ26+FK26)</f>
        <v>#REF!</v>
      </c>
      <c r="FR26" s="1291" t="e">
        <f t="shared" si="2"/>
        <v>#REF!</v>
      </c>
      <c r="FS26" s="1347" t="e">
        <f t="shared" si="3"/>
        <v>#REF!</v>
      </c>
      <c r="FT26" s="1347" t="e">
        <f t="shared" si="4"/>
        <v>#REF!</v>
      </c>
      <c r="FU26" s="1347" t="e">
        <f t="shared" si="5"/>
        <v>#REF!</v>
      </c>
      <c r="FV26" s="1347" t="e">
        <f t="shared" si="6"/>
        <v>#REF!</v>
      </c>
      <c r="FW26" s="1347" t="e">
        <f t="shared" si="7"/>
        <v>#REF!</v>
      </c>
      <c r="FX26" s="1347" t="e">
        <f t="shared" si="8"/>
        <v>#REF!</v>
      </c>
      <c r="FY26" s="1347" t="e">
        <f t="shared" si="9"/>
        <v>#REF!</v>
      </c>
      <c r="FZ26" s="1347" t="e">
        <f t="shared" si="10"/>
        <v>#REF!</v>
      </c>
      <c r="GA26" s="1347" t="e">
        <f t="shared" si="11"/>
        <v>#REF!</v>
      </c>
      <c r="GB26" s="1347" t="e">
        <f t="shared" si="12"/>
        <v>#REF!</v>
      </c>
      <c r="GC26" s="1347" t="e">
        <f t="shared" si="13"/>
        <v>#REF!</v>
      </c>
    </row>
    <row r="27" spans="1:185" ht="16.5" thickBot="1" x14ac:dyDescent="0.3">
      <c r="A27" s="1645">
        <v>23</v>
      </c>
      <c r="B27" s="10" t="s">
        <v>2110</v>
      </c>
      <c r="C27" s="1152" t="s">
        <v>1088</v>
      </c>
      <c r="D27" s="1391"/>
      <c r="E27" s="1400"/>
      <c r="F27" s="1346"/>
      <c r="G27" s="1346"/>
      <c r="H27" s="1346"/>
      <c r="I27" s="1346"/>
      <c r="J27" s="1346"/>
      <c r="K27" s="1346"/>
      <c r="L27" s="1346"/>
      <c r="M27" s="1346"/>
      <c r="N27" s="1346"/>
      <c r="O27" s="1346"/>
      <c r="P27" s="1346"/>
      <c r="Q27" s="1346"/>
      <c r="R27" s="1346"/>
      <c r="S27" s="1346"/>
      <c r="T27" s="1346"/>
      <c r="U27" s="1346"/>
      <c r="V27" s="1346"/>
      <c r="W27" s="1393"/>
      <c r="X27" s="1346"/>
      <c r="Y27" s="1346"/>
      <c r="Z27" s="1346"/>
      <c r="AA27" s="1346"/>
      <c r="AB27" s="1514"/>
      <c r="AC27" s="1346"/>
      <c r="AD27" s="1346"/>
      <c r="AE27" s="1346"/>
      <c r="AF27" s="1346"/>
      <c r="AG27" s="1346"/>
      <c r="AH27" s="1392"/>
      <c r="AI27" s="1400"/>
      <c r="AJ27" s="1392"/>
      <c r="AK27" s="1392"/>
      <c r="AL27" s="1393"/>
      <c r="AM27" s="1391"/>
      <c r="AN27" s="1346"/>
      <c r="AO27" s="1346"/>
      <c r="AP27" s="1346"/>
      <c r="AQ27" s="1346"/>
      <c r="AR27" s="1346"/>
      <c r="AS27" s="1346"/>
      <c r="AT27" s="1392"/>
      <c r="AU27" s="1392"/>
      <c r="AV27" s="1392"/>
      <c r="AW27" s="1392"/>
      <c r="AX27" s="1393"/>
      <c r="AY27" s="1346"/>
      <c r="AZ27" s="1389"/>
      <c r="BA27" s="1346"/>
      <c r="BB27" s="1346"/>
      <c r="BC27" s="1346"/>
      <c r="BD27" s="1346"/>
      <c r="BE27" s="1346"/>
      <c r="BF27" s="1504"/>
      <c r="BG27" s="1393"/>
      <c r="BH27" s="1346"/>
      <c r="BI27" s="1346"/>
      <c r="BJ27" s="1346"/>
      <c r="BK27" s="1346"/>
      <c r="BL27" s="1346"/>
      <c r="BM27" s="1346"/>
      <c r="BN27" s="1346"/>
      <c r="BO27" s="1346"/>
      <c r="BP27" s="1346"/>
      <c r="BQ27" s="1346"/>
      <c r="BR27" s="1346"/>
      <c r="BS27" s="1346"/>
      <c r="BT27" s="1504"/>
      <c r="BU27" s="1389"/>
      <c r="BV27" s="1346"/>
      <c r="BW27" s="1346"/>
      <c r="BX27" s="1346"/>
      <c r="BY27" s="1346"/>
      <c r="BZ27" s="1346"/>
      <c r="CA27" s="1346"/>
      <c r="CB27" s="1346"/>
      <c r="CC27" s="1346"/>
      <c r="CD27" s="1346"/>
      <c r="CE27" s="1391"/>
      <c r="CF27" s="1346"/>
      <c r="CG27" s="1346"/>
      <c r="CH27" s="1346"/>
      <c r="CI27" s="1346"/>
      <c r="CJ27" s="1346"/>
      <c r="CK27" s="1346"/>
      <c r="CL27" s="1346"/>
      <c r="CM27" s="1346"/>
      <c r="CN27" s="1346"/>
      <c r="CO27" s="1346"/>
      <c r="CP27" s="1346"/>
      <c r="CQ27" s="1391"/>
      <c r="CR27" s="1346"/>
      <c r="CS27" s="1346"/>
      <c r="CT27" s="1392"/>
      <c r="CU27" s="1346"/>
      <c r="CV27" s="1346"/>
      <c r="CW27" s="1346"/>
      <c r="CX27" s="1504"/>
      <c r="CY27" s="1346"/>
      <c r="CZ27" s="1346"/>
      <c r="DA27" s="1346"/>
      <c r="DB27" s="1346"/>
      <c r="DC27" s="1346"/>
      <c r="DD27" s="1393"/>
      <c r="DE27" s="1391"/>
      <c r="DF27" s="1346"/>
      <c r="DG27" s="1346"/>
      <c r="DH27" s="1346"/>
      <c r="DI27" s="1346"/>
      <c r="DJ27" s="1346"/>
      <c r="DK27" s="1346"/>
      <c r="DL27" s="1346"/>
      <c r="DM27" s="1346"/>
      <c r="DN27" s="1346"/>
      <c r="DO27" s="1392"/>
      <c r="DP27" s="1392"/>
      <c r="DQ27" s="1392"/>
      <c r="DR27" s="1392"/>
      <c r="DS27" s="1346"/>
      <c r="DT27" s="1346"/>
      <c r="DU27" s="1346"/>
      <c r="DV27" s="1346"/>
      <c r="DW27" s="1346"/>
      <c r="DX27" s="1393"/>
      <c r="DY27" s="1391"/>
      <c r="DZ27" s="1346"/>
      <c r="EA27" s="1346"/>
      <c r="EB27" s="1346"/>
      <c r="EC27" s="1346"/>
      <c r="ED27" s="1346"/>
      <c r="EE27" s="1346"/>
      <c r="EF27" s="1346"/>
      <c r="EG27" s="1346"/>
      <c r="EH27" s="1346"/>
      <c r="EI27" s="1346"/>
      <c r="EJ27" s="1346"/>
      <c r="EK27" s="1346"/>
      <c r="EL27" s="1391"/>
      <c r="EM27" s="1389"/>
      <c r="EN27" s="1346"/>
      <c r="EO27" s="1346"/>
      <c r="EP27" s="1346"/>
      <c r="EQ27" s="1504"/>
      <c r="ER27" s="1346"/>
      <c r="ES27" s="1346"/>
      <c r="ET27" s="1346"/>
      <c r="EU27" s="1504"/>
      <c r="EV27" s="1392"/>
      <c r="EW27" s="1346"/>
      <c r="EX27" s="1346"/>
      <c r="EY27" s="1346"/>
      <c r="EZ27" s="1346"/>
      <c r="FA27" s="1346"/>
      <c r="FB27" s="1346"/>
      <c r="FC27" s="1393"/>
      <c r="FD27" s="1679"/>
      <c r="FE27" s="1391"/>
      <c r="FF27" s="1346"/>
      <c r="FG27" s="1346"/>
      <c r="FH27" s="1346"/>
      <c r="FI27" s="1346"/>
      <c r="FJ27" s="1346"/>
      <c r="FK27" s="1346"/>
      <c r="FL27" s="218" t="e">
        <f>SUM(F27+I27+Q27+W27+#REF!+AC27+AF27+AJ27+AM27+AP27+AS27+AV27+AY27+BB27+BH27+BK27+BS27+BW27+CE27+CH27+CK27+CN27+CQ27+CT27+CW27+DA27+DD27+DK27+DN27+DQ27+DW27+DZ27+EC27+EF27+EI27+EL27+EO27+ER27+EV27+FC27)</f>
        <v>#REF!</v>
      </c>
      <c r="FM27" s="396">
        <f t="shared" si="0"/>
        <v>0</v>
      </c>
      <c r="FN27" s="396">
        <f t="shared" si="1"/>
        <v>0</v>
      </c>
      <c r="FO27" s="396" t="e">
        <f>SUM(AB27+#REF!+BE27+BT27+CX27+EQ27+EU27)</f>
        <v>#REF!</v>
      </c>
      <c r="FP27" s="396"/>
      <c r="FQ27" s="396" t="e">
        <f>SUM(L27+#REF!+M27+N27+O27+P27+#REF!+#REF!+BN27+BO27+BP27+BQ27+BR27+BZ27+CA27+CB27+CC27+CD27+DG27+DH27+DI27+DJ27+DT27+DU27+DV27+EY27+EZ27+FA27+FB27+FD27+FE27+FF27+FG27+FH27+FI27+FJ27+FK27)</f>
        <v>#REF!</v>
      </c>
      <c r="FR27" s="1291" t="e">
        <f t="shared" si="2"/>
        <v>#REF!</v>
      </c>
      <c r="FS27" s="1347" t="e">
        <f t="shared" si="3"/>
        <v>#REF!</v>
      </c>
      <c r="FT27" s="1347" t="e">
        <f t="shared" si="4"/>
        <v>#REF!</v>
      </c>
      <c r="FU27" s="1347" t="e">
        <f t="shared" si="5"/>
        <v>#REF!</v>
      </c>
      <c r="FV27" s="1347" t="e">
        <f t="shared" si="6"/>
        <v>#REF!</v>
      </c>
      <c r="FW27" s="1347" t="e">
        <f t="shared" si="7"/>
        <v>#REF!</v>
      </c>
      <c r="FX27" s="1347" t="e">
        <f t="shared" si="8"/>
        <v>#REF!</v>
      </c>
      <c r="FY27" s="1347" t="e">
        <f t="shared" si="9"/>
        <v>#REF!</v>
      </c>
      <c r="FZ27" s="1347" t="e">
        <f t="shared" si="10"/>
        <v>#REF!</v>
      </c>
      <c r="GA27" s="1347" t="e">
        <f t="shared" si="11"/>
        <v>#REF!</v>
      </c>
      <c r="GB27" s="1347" t="e">
        <f t="shared" si="12"/>
        <v>#REF!</v>
      </c>
      <c r="GC27" s="1347" t="e">
        <f t="shared" si="13"/>
        <v>#REF!</v>
      </c>
    </row>
    <row r="28" spans="1:185" ht="16.5" thickBot="1" x14ac:dyDescent="0.3">
      <c r="A28" s="1645">
        <v>24</v>
      </c>
      <c r="B28" s="10" t="s">
        <v>2111</v>
      </c>
      <c r="C28" s="1152" t="s">
        <v>1775</v>
      </c>
      <c r="D28" s="1391"/>
      <c r="E28" s="1400"/>
      <c r="F28" s="1346"/>
      <c r="G28" s="1346"/>
      <c r="H28" s="1346"/>
      <c r="I28" s="1346"/>
      <c r="J28" s="1346"/>
      <c r="K28" s="1346"/>
      <c r="L28" s="1346"/>
      <c r="M28" s="1346"/>
      <c r="N28" s="1346"/>
      <c r="O28" s="1346"/>
      <c r="P28" s="1346"/>
      <c r="Q28" s="1346"/>
      <c r="R28" s="1346"/>
      <c r="S28" s="1346"/>
      <c r="T28" s="1346"/>
      <c r="U28" s="1346"/>
      <c r="V28" s="1346"/>
      <c r="W28" s="1393"/>
      <c r="X28" s="1346"/>
      <c r="Y28" s="1346"/>
      <c r="Z28" s="1346"/>
      <c r="AA28" s="1346"/>
      <c r="AB28" s="1514"/>
      <c r="AC28" s="1346"/>
      <c r="AD28" s="1346"/>
      <c r="AE28" s="1346"/>
      <c r="AF28" s="1346"/>
      <c r="AG28" s="1346"/>
      <c r="AH28" s="1417"/>
      <c r="AI28" s="1400"/>
      <c r="AJ28" s="1417"/>
      <c r="AK28" s="1417"/>
      <c r="AL28" s="1420"/>
      <c r="AM28" s="1391"/>
      <c r="AN28" s="1346"/>
      <c r="AO28" s="1346"/>
      <c r="AP28" s="1346"/>
      <c r="AQ28" s="1346"/>
      <c r="AR28" s="1346"/>
      <c r="AS28" s="1346"/>
      <c r="AT28" s="1392"/>
      <c r="AU28" s="1392"/>
      <c r="AV28" s="1392"/>
      <c r="AW28" s="1346"/>
      <c r="AX28" s="1393"/>
      <c r="AY28" s="1346"/>
      <c r="AZ28" s="1389"/>
      <c r="BA28" s="1346"/>
      <c r="BB28" s="1346"/>
      <c r="BC28" s="1346"/>
      <c r="BD28" s="1346"/>
      <c r="BE28" s="1346"/>
      <c r="BF28" s="1504"/>
      <c r="BG28" s="1393"/>
      <c r="BH28" s="1346"/>
      <c r="BI28" s="1346"/>
      <c r="BJ28" s="1346"/>
      <c r="BK28" s="1346"/>
      <c r="BL28" s="1346"/>
      <c r="BM28" s="1346"/>
      <c r="BN28" s="1346"/>
      <c r="BO28" s="1346"/>
      <c r="BP28" s="1346"/>
      <c r="BQ28" s="1346"/>
      <c r="BR28" s="1346"/>
      <c r="BS28" s="1346"/>
      <c r="BT28" s="1504"/>
      <c r="BU28" s="1389"/>
      <c r="BV28" s="1346"/>
      <c r="BW28" s="1346"/>
      <c r="BX28" s="1346"/>
      <c r="BY28" s="1346"/>
      <c r="BZ28" s="1346"/>
      <c r="CA28" s="1346"/>
      <c r="CB28" s="1346"/>
      <c r="CC28" s="1346"/>
      <c r="CD28" s="1346"/>
      <c r="CE28" s="1391"/>
      <c r="CF28" s="1346"/>
      <c r="CG28" s="1346"/>
      <c r="CH28" s="1346"/>
      <c r="CI28" s="1346"/>
      <c r="CJ28" s="1346"/>
      <c r="CK28" s="1346"/>
      <c r="CL28" s="1346"/>
      <c r="CM28" s="1346"/>
      <c r="CN28" s="1346"/>
      <c r="CO28" s="1346"/>
      <c r="CP28" s="1346"/>
      <c r="CQ28" s="1391"/>
      <c r="CR28" s="1346"/>
      <c r="CS28" s="1346"/>
      <c r="CT28" s="1392"/>
      <c r="CU28" s="1346"/>
      <c r="CV28" s="1346"/>
      <c r="CW28" s="1346"/>
      <c r="CX28" s="1504"/>
      <c r="CY28" s="1346"/>
      <c r="CZ28" s="1346"/>
      <c r="DA28" s="1346"/>
      <c r="DB28" s="1346"/>
      <c r="DC28" s="1346"/>
      <c r="DD28" s="1393"/>
      <c r="DE28" s="1391"/>
      <c r="DF28" s="1346"/>
      <c r="DG28" s="1346"/>
      <c r="DH28" s="1346"/>
      <c r="DI28" s="1346"/>
      <c r="DJ28" s="1346"/>
      <c r="DK28" s="1346"/>
      <c r="DL28" s="1346"/>
      <c r="DM28" s="1346"/>
      <c r="DN28" s="1346"/>
      <c r="DO28" s="1392"/>
      <c r="DP28" s="1392"/>
      <c r="DQ28" s="1392"/>
      <c r="DR28" s="1392"/>
      <c r="DS28" s="1392"/>
      <c r="DT28" s="1392"/>
      <c r="DU28" s="1392"/>
      <c r="DV28" s="1392"/>
      <c r="DW28" s="1392"/>
      <c r="DX28" s="1393"/>
      <c r="DY28" s="1391"/>
      <c r="DZ28" s="1346"/>
      <c r="EA28" s="1346"/>
      <c r="EB28" s="1346"/>
      <c r="EC28" s="1346"/>
      <c r="ED28" s="1346"/>
      <c r="EE28" s="1346"/>
      <c r="EF28" s="1346"/>
      <c r="EG28" s="1346"/>
      <c r="EH28" s="1346"/>
      <c r="EI28" s="1346"/>
      <c r="EJ28" s="1346"/>
      <c r="EK28" s="1346"/>
      <c r="EL28" s="1391"/>
      <c r="EM28" s="1389"/>
      <c r="EN28" s="1346"/>
      <c r="EO28" s="1346"/>
      <c r="EP28" s="1346"/>
      <c r="EQ28" s="1504"/>
      <c r="ER28" s="1346"/>
      <c r="ES28" s="1346"/>
      <c r="ET28" s="1346"/>
      <c r="EU28" s="1504"/>
      <c r="EV28" s="1392"/>
      <c r="EW28" s="1346"/>
      <c r="EX28" s="1346"/>
      <c r="EY28" s="1346"/>
      <c r="EZ28" s="1346"/>
      <c r="FA28" s="1346"/>
      <c r="FB28" s="1346"/>
      <c r="FC28" s="1393"/>
      <c r="FD28" s="1679"/>
      <c r="FE28" s="1391"/>
      <c r="FF28" s="1346"/>
      <c r="FG28" s="1346"/>
      <c r="FH28" s="1346"/>
      <c r="FI28" s="1346"/>
      <c r="FJ28" s="1346"/>
      <c r="FK28" s="1346"/>
      <c r="FL28" s="218" t="e">
        <f>SUM(F28+I28+Q28+W28+#REF!+AC28+AF28+AJ28+AM28+AP28+AS28+AV28+AY28+BB28+BH28+BK28+BS28+BW28+CE28+CH28+CK28+CN28+CQ28+CT28+CW28+DA28+DD28+DK28+DN28+DQ28+DW28+DZ28+EC28+EF28+EI28+EL28+EO28+ER28+EV28+FC28)</f>
        <v>#REF!</v>
      </c>
      <c r="FM28" s="396">
        <f t="shared" si="0"/>
        <v>0</v>
      </c>
      <c r="FN28" s="396">
        <f t="shared" si="1"/>
        <v>0</v>
      </c>
      <c r="FO28" s="396" t="e">
        <f>SUM(AB28+#REF!+BE28+BT28+CX28+EQ28+EU28)</f>
        <v>#REF!</v>
      </c>
      <c r="FP28" s="396"/>
      <c r="FQ28" s="396" t="e">
        <f>SUM(L28+#REF!+M28+N28+O28+P28+#REF!+#REF!+BN28+BO28+BP28+BQ28+BR28+BZ28+CA28+CB28+CC28+CD28+DG28+DH28+DI28+DJ28+DT28+DU28+DV28+EY28+EZ28+FA28+FB28+FD28+FE28+FF28+FG28+FH28+FI28+FJ28+FK28)</f>
        <v>#REF!</v>
      </c>
      <c r="FR28" s="1291" t="e">
        <f t="shared" si="2"/>
        <v>#REF!</v>
      </c>
      <c r="FS28" s="1347" t="e">
        <f t="shared" si="3"/>
        <v>#REF!</v>
      </c>
      <c r="FT28" s="1347" t="e">
        <f t="shared" si="4"/>
        <v>#REF!</v>
      </c>
      <c r="FU28" s="1347" t="e">
        <f t="shared" si="5"/>
        <v>#REF!</v>
      </c>
      <c r="FV28" s="1347" t="e">
        <f t="shared" si="6"/>
        <v>#REF!</v>
      </c>
      <c r="FW28" s="1347" t="e">
        <f t="shared" si="7"/>
        <v>#REF!</v>
      </c>
      <c r="FX28" s="1347" t="e">
        <f t="shared" si="8"/>
        <v>#REF!</v>
      </c>
      <c r="FY28" s="1347" t="e">
        <f t="shared" si="9"/>
        <v>#REF!</v>
      </c>
      <c r="FZ28" s="1347" t="e">
        <f t="shared" si="10"/>
        <v>#REF!</v>
      </c>
      <c r="GA28" s="1347" t="e">
        <f t="shared" si="11"/>
        <v>#REF!</v>
      </c>
      <c r="GB28" s="1347" t="e">
        <f t="shared" si="12"/>
        <v>#REF!</v>
      </c>
      <c r="GC28" s="1347" t="e">
        <f t="shared" si="13"/>
        <v>#REF!</v>
      </c>
    </row>
    <row r="29" spans="1:185" ht="16.5" thickBot="1" x14ac:dyDescent="0.3">
      <c r="A29" s="1645">
        <v>25</v>
      </c>
      <c r="B29" s="10" t="s">
        <v>2112</v>
      </c>
      <c r="C29" s="1152" t="s">
        <v>321</v>
      </c>
      <c r="D29" s="1391"/>
      <c r="E29" s="1400"/>
      <c r="F29" s="1346"/>
      <c r="G29" s="1346"/>
      <c r="H29" s="1346"/>
      <c r="I29" s="1389"/>
      <c r="J29" s="1346"/>
      <c r="K29" s="1346"/>
      <c r="L29" s="1346"/>
      <c r="M29" s="1346"/>
      <c r="N29" s="1346"/>
      <c r="O29" s="1346"/>
      <c r="P29" s="1346"/>
      <c r="Q29" s="1346"/>
      <c r="R29" s="1346"/>
      <c r="S29" s="1346"/>
      <c r="T29" s="1346"/>
      <c r="U29" s="1346"/>
      <c r="V29" s="1346"/>
      <c r="W29" s="1393"/>
      <c r="X29" s="1346"/>
      <c r="Y29" s="1399"/>
      <c r="Z29" s="1346"/>
      <c r="AA29" s="1399"/>
      <c r="AB29" s="1514"/>
      <c r="AC29" s="1346"/>
      <c r="AD29" s="1346"/>
      <c r="AE29" s="1346"/>
      <c r="AF29" s="1346"/>
      <c r="AG29" s="1346"/>
      <c r="AH29" s="1346"/>
      <c r="AI29" s="1400"/>
      <c r="AJ29" s="1346"/>
      <c r="AK29" s="1346"/>
      <c r="AL29" s="1346"/>
      <c r="AM29" s="1391"/>
      <c r="AN29" s="1346"/>
      <c r="AO29" s="1346"/>
      <c r="AP29" s="1346"/>
      <c r="AQ29" s="1346"/>
      <c r="AR29" s="1346"/>
      <c r="AS29" s="1346"/>
      <c r="AT29" s="1392"/>
      <c r="AU29" s="1392"/>
      <c r="AV29" s="1392"/>
      <c r="AW29" s="1392"/>
      <c r="AX29" s="1393"/>
      <c r="AY29" s="1346"/>
      <c r="AZ29" s="1389"/>
      <c r="BA29" s="1346"/>
      <c r="BB29" s="1346"/>
      <c r="BC29" s="1346"/>
      <c r="BD29" s="1346"/>
      <c r="BE29" s="1346"/>
      <c r="BF29" s="1504"/>
      <c r="BG29" s="1393"/>
      <c r="BH29" s="1346"/>
      <c r="BI29" s="1346"/>
      <c r="BJ29" s="1346"/>
      <c r="BK29" s="1346"/>
      <c r="BL29" s="1346"/>
      <c r="BM29" s="1346"/>
      <c r="BN29" s="1346"/>
      <c r="BO29" s="1346"/>
      <c r="BP29" s="1346"/>
      <c r="BQ29" s="1346"/>
      <c r="BR29" s="1346"/>
      <c r="BS29" s="1346"/>
      <c r="BT29" s="1504"/>
      <c r="BU29" s="1389"/>
      <c r="BV29" s="1346"/>
      <c r="BW29" s="1346"/>
      <c r="BX29" s="1346"/>
      <c r="BY29" s="1346"/>
      <c r="BZ29" s="1346"/>
      <c r="CA29" s="1346"/>
      <c r="CB29" s="1346"/>
      <c r="CC29" s="1346"/>
      <c r="CD29" s="1346"/>
      <c r="CE29" s="1391"/>
      <c r="CF29" s="1346"/>
      <c r="CG29" s="1346"/>
      <c r="CH29" s="1346"/>
      <c r="CI29" s="1346"/>
      <c r="CJ29" s="1346"/>
      <c r="CK29" s="1346"/>
      <c r="CL29" s="1346"/>
      <c r="CM29" s="1346"/>
      <c r="CN29" s="1346"/>
      <c r="CO29" s="1346"/>
      <c r="CP29" s="1346"/>
      <c r="CQ29" s="1391"/>
      <c r="CR29" s="1346"/>
      <c r="CS29" s="1346"/>
      <c r="CT29" s="1392"/>
      <c r="CU29" s="1346"/>
      <c r="CV29" s="1346"/>
      <c r="CW29" s="1346"/>
      <c r="CX29" s="1504"/>
      <c r="CY29" s="1346"/>
      <c r="CZ29" s="1346"/>
      <c r="DA29" s="1346"/>
      <c r="DB29" s="1346"/>
      <c r="DC29" s="1346"/>
      <c r="DD29" s="1393"/>
      <c r="DE29" s="1391"/>
      <c r="DF29" s="1346"/>
      <c r="DG29" s="1346"/>
      <c r="DH29" s="1346"/>
      <c r="DI29" s="1346"/>
      <c r="DJ29" s="1346"/>
      <c r="DK29" s="1346"/>
      <c r="DL29" s="1346"/>
      <c r="DM29" s="1346"/>
      <c r="DN29" s="1346"/>
      <c r="DO29" s="1392"/>
      <c r="DP29" s="1346"/>
      <c r="DQ29" s="1346"/>
      <c r="DR29" s="1392"/>
      <c r="DS29" s="1346"/>
      <c r="DT29" s="1346"/>
      <c r="DU29" s="1346"/>
      <c r="DV29" s="1346"/>
      <c r="DW29" s="1346"/>
      <c r="DX29" s="1392"/>
      <c r="DY29" s="1391"/>
      <c r="DZ29" s="1346"/>
      <c r="EA29" s="1346"/>
      <c r="EB29" s="1346"/>
      <c r="EC29" s="1346"/>
      <c r="ED29" s="1346"/>
      <c r="EE29" s="1346"/>
      <c r="EF29" s="1346"/>
      <c r="EG29" s="1346"/>
      <c r="EH29" s="1346"/>
      <c r="EI29" s="1346"/>
      <c r="EJ29" s="1346"/>
      <c r="EK29" s="1346"/>
      <c r="EL29" s="1391"/>
      <c r="EM29" s="1389"/>
      <c r="EN29" s="1346"/>
      <c r="EO29" s="1346"/>
      <c r="EP29" s="1346"/>
      <c r="EQ29" s="1504"/>
      <c r="ER29" s="1346"/>
      <c r="ES29" s="1346"/>
      <c r="ET29" s="1346"/>
      <c r="EU29" s="1504"/>
      <c r="EV29" s="1392"/>
      <c r="EW29" s="1346"/>
      <c r="EX29" s="1392"/>
      <c r="EY29" s="1392"/>
      <c r="EZ29" s="1392"/>
      <c r="FA29" s="1392"/>
      <c r="FB29" s="1392"/>
      <c r="FC29" s="1393"/>
      <c r="FD29" s="1679"/>
      <c r="FE29" s="1421"/>
      <c r="FF29" s="1392"/>
      <c r="FG29" s="1392"/>
      <c r="FH29" s="1392"/>
      <c r="FI29" s="1392"/>
      <c r="FJ29" s="1392"/>
      <c r="FK29" s="1346"/>
      <c r="FL29" s="218" t="e">
        <f>SUM(F29+I29+Q29+W29+#REF!+AC29+AF29+AJ29+AM29+AP29+AS29+AV29+AY29+BB29+BH29+BK29+BS29+BW29+CE29+CH29+CK29+CN29+CQ29+CT29+CW29+DA29+DD29+DK29+DN29+DQ29+DW29+DZ29+EC29+EF29+EI29+EL29+EO29+ER29+EV29+FC29)</f>
        <v>#REF!</v>
      </c>
      <c r="FM29" s="396">
        <f t="shared" si="0"/>
        <v>0</v>
      </c>
      <c r="FN29" s="396">
        <f t="shared" si="1"/>
        <v>0</v>
      </c>
      <c r="FO29" s="396" t="e">
        <f>SUM(AB29+#REF!+BE29+BT29+CX29+EQ29+EU29)</f>
        <v>#REF!</v>
      </c>
      <c r="FP29" s="396"/>
      <c r="FQ29" s="396" t="e">
        <f>SUM(L29+#REF!+M29+N29+O29+P29+#REF!+#REF!+BN29+BO29+BP29+BQ29+BR29+BZ29+CA29+CB29+CC29+CD29+DG29+DH29+DI29+DJ29+DT29+DU29+DV29+EY29+EZ29+FA29+FB29+FD29+FE29+FF29+FG29+FH29+FI29+FJ29+FK29)</f>
        <v>#REF!</v>
      </c>
      <c r="FR29" s="1291" t="e">
        <f t="shared" si="2"/>
        <v>#REF!</v>
      </c>
      <c r="FS29" s="1347" t="e">
        <f t="shared" si="3"/>
        <v>#REF!</v>
      </c>
      <c r="FT29" s="1347" t="e">
        <f t="shared" si="4"/>
        <v>#REF!</v>
      </c>
      <c r="FU29" s="1347" t="e">
        <f t="shared" si="5"/>
        <v>#REF!</v>
      </c>
      <c r="FV29" s="1347" t="e">
        <f t="shared" si="6"/>
        <v>#REF!</v>
      </c>
      <c r="FW29" s="1347" t="e">
        <f t="shared" si="7"/>
        <v>#REF!</v>
      </c>
      <c r="FX29" s="1347" t="e">
        <f t="shared" si="8"/>
        <v>#REF!</v>
      </c>
      <c r="FY29" s="1347" t="e">
        <f t="shared" si="9"/>
        <v>#REF!</v>
      </c>
      <c r="FZ29" s="1347" t="e">
        <f t="shared" si="10"/>
        <v>#REF!</v>
      </c>
      <c r="GA29" s="1347" t="e">
        <f t="shared" si="11"/>
        <v>#REF!</v>
      </c>
      <c r="GB29" s="1347" t="e">
        <f t="shared" si="12"/>
        <v>#REF!</v>
      </c>
      <c r="GC29" s="1347" t="e">
        <f t="shared" si="13"/>
        <v>#REF!</v>
      </c>
    </row>
    <row r="30" spans="1:185" ht="16.5" thickBot="1" x14ac:dyDescent="0.3">
      <c r="A30" s="1645">
        <v>26</v>
      </c>
      <c r="B30" s="10" t="s">
        <v>2113</v>
      </c>
      <c r="C30" s="1152" t="s">
        <v>375</v>
      </c>
      <c r="D30" s="1391"/>
      <c r="E30" s="1400"/>
      <c r="F30" s="1346"/>
      <c r="G30" s="1346"/>
      <c r="H30" s="1346"/>
      <c r="I30" s="1346"/>
      <c r="J30" s="1346"/>
      <c r="K30" s="1346"/>
      <c r="L30" s="1346"/>
      <c r="M30" s="1346"/>
      <c r="N30" s="1346"/>
      <c r="O30" s="1346"/>
      <c r="P30" s="1346"/>
      <c r="Q30" s="1346"/>
      <c r="R30" s="1346"/>
      <c r="S30" s="1346"/>
      <c r="T30" s="1346"/>
      <c r="U30" s="1346"/>
      <c r="V30" s="1346"/>
      <c r="W30" s="1393"/>
      <c r="X30" s="1346"/>
      <c r="Y30" s="1346"/>
      <c r="Z30" s="1346"/>
      <c r="AA30" s="1346"/>
      <c r="AB30" s="1514"/>
      <c r="AC30" s="1346"/>
      <c r="AD30" s="1346"/>
      <c r="AE30" s="1346"/>
      <c r="AF30" s="1346"/>
      <c r="AG30" s="1346"/>
      <c r="AH30" s="1417"/>
      <c r="AI30" s="1400"/>
      <c r="AJ30" s="1417"/>
      <c r="AK30" s="1417"/>
      <c r="AL30" s="1420"/>
      <c r="AM30" s="1389"/>
      <c r="AN30" s="1346"/>
      <c r="AO30" s="1346"/>
      <c r="AP30" s="1346"/>
      <c r="AQ30" s="1346"/>
      <c r="AR30" s="1346"/>
      <c r="AS30" s="1346"/>
      <c r="AT30" s="1392"/>
      <c r="AU30" s="1392"/>
      <c r="AV30" s="1392"/>
      <c r="AW30" s="1392"/>
      <c r="AX30" s="1393"/>
      <c r="AY30" s="1346"/>
      <c r="AZ30" s="1389"/>
      <c r="BA30" s="1346"/>
      <c r="BB30" s="1346"/>
      <c r="BC30" s="1346"/>
      <c r="BD30" s="1346"/>
      <c r="BE30" s="1346"/>
      <c r="BF30" s="1504"/>
      <c r="BG30" s="1393"/>
      <c r="BH30" s="1346"/>
      <c r="BI30" s="1346"/>
      <c r="BJ30" s="1346"/>
      <c r="BK30" s="1346"/>
      <c r="BL30" s="1346"/>
      <c r="BM30" s="1346"/>
      <c r="BN30" s="1346"/>
      <c r="BO30" s="1346"/>
      <c r="BP30" s="1346"/>
      <c r="BQ30" s="1346"/>
      <c r="BR30" s="1346"/>
      <c r="BS30" s="1346"/>
      <c r="BT30" s="1504"/>
      <c r="BU30" s="1389"/>
      <c r="BV30" s="1346"/>
      <c r="BW30" s="1346"/>
      <c r="BX30" s="1346"/>
      <c r="BY30" s="1346"/>
      <c r="BZ30" s="1346"/>
      <c r="CA30" s="1346"/>
      <c r="CB30" s="1346"/>
      <c r="CC30" s="1346"/>
      <c r="CD30" s="1346"/>
      <c r="CE30" s="1391"/>
      <c r="CF30" s="1346"/>
      <c r="CG30" s="1346"/>
      <c r="CH30" s="1346"/>
      <c r="CI30" s="1346"/>
      <c r="CJ30" s="1346"/>
      <c r="CK30" s="1346"/>
      <c r="CL30" s="1346"/>
      <c r="CM30" s="1346"/>
      <c r="CN30" s="1346"/>
      <c r="CO30" s="1346"/>
      <c r="CP30" s="1346"/>
      <c r="CQ30" s="1391"/>
      <c r="CR30" s="1346"/>
      <c r="CS30" s="1346"/>
      <c r="CT30" s="1392"/>
      <c r="CU30" s="1346"/>
      <c r="CV30" s="1346"/>
      <c r="CW30" s="1346"/>
      <c r="CX30" s="1504"/>
      <c r="CY30" s="1346"/>
      <c r="CZ30" s="1346"/>
      <c r="DA30" s="1346"/>
      <c r="DB30" s="1346"/>
      <c r="DC30" s="1346"/>
      <c r="DD30" s="1393"/>
      <c r="DE30" s="1391"/>
      <c r="DF30" s="1346"/>
      <c r="DG30" s="1346"/>
      <c r="DH30" s="1346"/>
      <c r="DI30" s="1346"/>
      <c r="DJ30" s="1346"/>
      <c r="DK30" s="1346"/>
      <c r="DL30" s="1346"/>
      <c r="DM30" s="1346"/>
      <c r="DN30" s="1346"/>
      <c r="DO30" s="1392"/>
      <c r="DP30" s="1392"/>
      <c r="DQ30" s="1392"/>
      <c r="DR30" s="1392"/>
      <c r="DS30" s="1392"/>
      <c r="DT30" s="1392"/>
      <c r="DU30" s="1392"/>
      <c r="DV30" s="1392"/>
      <c r="DW30" s="1392"/>
      <c r="DX30" s="1393"/>
      <c r="DY30" s="1391"/>
      <c r="DZ30" s="1346"/>
      <c r="EA30" s="1346"/>
      <c r="EB30" s="1346"/>
      <c r="EC30" s="1346"/>
      <c r="ED30" s="1346"/>
      <c r="EE30" s="1346"/>
      <c r="EF30" s="1346"/>
      <c r="EG30" s="1346"/>
      <c r="EH30" s="1346"/>
      <c r="EI30" s="1346"/>
      <c r="EJ30" s="1346"/>
      <c r="EK30" s="1346"/>
      <c r="EL30" s="1391"/>
      <c r="EM30" s="1389"/>
      <c r="EN30" s="1346"/>
      <c r="EO30" s="1346"/>
      <c r="EP30" s="1346"/>
      <c r="EQ30" s="1504"/>
      <c r="ER30" s="1346"/>
      <c r="ES30" s="1346"/>
      <c r="ET30" s="1346"/>
      <c r="EU30" s="1504"/>
      <c r="EV30" s="1392"/>
      <c r="EW30" s="1346"/>
      <c r="EX30" s="1346"/>
      <c r="EY30" s="1346"/>
      <c r="EZ30" s="1346"/>
      <c r="FA30" s="1346"/>
      <c r="FB30" s="1346"/>
      <c r="FC30" s="1393"/>
      <c r="FD30" s="1679"/>
      <c r="FE30" s="1391"/>
      <c r="FF30" s="1346"/>
      <c r="FG30" s="1346"/>
      <c r="FH30" s="1346"/>
      <c r="FI30" s="1346"/>
      <c r="FJ30" s="1346"/>
      <c r="FK30" s="1346"/>
      <c r="FL30" s="218" t="e">
        <f>SUM(F30+I30+Q30+W30+#REF!+AC30+AF30+AJ30+AM30+AP30+AS30+AV30+AY30+BB30+BH30+BK30+BS30+BW30+CE30+CH30+CK30+CN30+CQ30+CT30+CW30+DA30+DD30+DK30+DN30+DQ30+DW30+DZ30+EC30+EF30+EI30+EL30+EO30+ER30+EV30+FC30)</f>
        <v>#REF!</v>
      </c>
      <c r="FM30" s="396">
        <f t="shared" si="0"/>
        <v>0</v>
      </c>
      <c r="FN30" s="396">
        <f t="shared" si="1"/>
        <v>0</v>
      </c>
      <c r="FO30" s="396" t="e">
        <f>SUM(AB30+#REF!+BE30+BT30+CX30+EQ30+EU30)</f>
        <v>#REF!</v>
      </c>
      <c r="FP30" s="396"/>
      <c r="FQ30" s="396" t="e">
        <f>SUM(L30+#REF!+M30+N30+O30+P30+#REF!+#REF!+BN30+BO30+BP30+BQ30+BR30+BZ30+CA30+CB30+CC30+CD30+DG30+DH30+DI30+DJ30+DT30+DU30+DV30+EY30+EZ30+FA30+FB30+FD30+FE30+FF30+FG30+FH30+FI30+FJ30+FK30)</f>
        <v>#REF!</v>
      </c>
      <c r="FR30" s="1291" t="e">
        <f t="shared" si="2"/>
        <v>#REF!</v>
      </c>
      <c r="FS30" s="1347" t="e">
        <f t="shared" si="3"/>
        <v>#REF!</v>
      </c>
      <c r="FT30" s="1347" t="e">
        <f t="shared" si="4"/>
        <v>#REF!</v>
      </c>
      <c r="FU30" s="1347" t="e">
        <f t="shared" si="5"/>
        <v>#REF!</v>
      </c>
      <c r="FV30" s="1347" t="e">
        <f t="shared" si="6"/>
        <v>#REF!</v>
      </c>
      <c r="FW30" s="1347" t="e">
        <f t="shared" si="7"/>
        <v>#REF!</v>
      </c>
      <c r="FX30" s="1347" t="e">
        <f t="shared" si="8"/>
        <v>#REF!</v>
      </c>
      <c r="FY30" s="1347" t="e">
        <f t="shared" si="9"/>
        <v>#REF!</v>
      </c>
      <c r="FZ30" s="1347" t="e">
        <f t="shared" si="10"/>
        <v>#REF!</v>
      </c>
      <c r="GA30" s="1347" t="e">
        <f t="shared" si="11"/>
        <v>#REF!</v>
      </c>
      <c r="GB30" s="1347" t="e">
        <f t="shared" si="12"/>
        <v>#REF!</v>
      </c>
      <c r="GC30" s="1347" t="e">
        <f t="shared" si="13"/>
        <v>#REF!</v>
      </c>
    </row>
    <row r="31" spans="1:185" ht="16.5" thickBot="1" x14ac:dyDescent="0.3">
      <c r="A31" s="1645">
        <v>27</v>
      </c>
      <c r="B31" s="10" t="s">
        <v>2114</v>
      </c>
      <c r="C31" s="1152" t="s">
        <v>1794</v>
      </c>
      <c r="D31" s="1391"/>
      <c r="E31" s="1400"/>
      <c r="F31" s="1346"/>
      <c r="G31" s="1346"/>
      <c r="H31" s="1394"/>
      <c r="I31" s="1394"/>
      <c r="J31" s="1394"/>
      <c r="K31" s="1394"/>
      <c r="L31" s="1394"/>
      <c r="M31" s="1394"/>
      <c r="N31" s="1394"/>
      <c r="O31" s="1394"/>
      <c r="P31" s="1394"/>
      <c r="Q31" s="1394"/>
      <c r="R31" s="1394"/>
      <c r="S31" s="1394"/>
      <c r="T31" s="1394"/>
      <c r="U31" s="1394"/>
      <c r="V31" s="1346"/>
      <c r="W31" s="1393"/>
      <c r="X31" s="1346"/>
      <c r="Y31" s="1399"/>
      <c r="Z31" s="1346"/>
      <c r="AA31" s="1399"/>
      <c r="AB31" s="1514"/>
      <c r="AC31" s="1346"/>
      <c r="AD31" s="1346"/>
      <c r="AE31" s="1346"/>
      <c r="AF31" s="1346"/>
      <c r="AG31" s="1346"/>
      <c r="AH31" s="1392"/>
      <c r="AI31" s="1400"/>
      <c r="AJ31" s="1392"/>
      <c r="AK31" s="1392"/>
      <c r="AL31" s="1392"/>
      <c r="AM31" s="1391"/>
      <c r="AN31" s="1346"/>
      <c r="AO31" s="1346"/>
      <c r="AP31" s="1346"/>
      <c r="AQ31" s="1346"/>
      <c r="AR31" s="1346"/>
      <c r="AS31" s="1346"/>
      <c r="AT31" s="1392"/>
      <c r="AU31" s="1392"/>
      <c r="AV31" s="1392"/>
      <c r="AW31" s="1392"/>
      <c r="AX31" s="1393"/>
      <c r="AY31" s="1394"/>
      <c r="AZ31" s="1389"/>
      <c r="BA31" s="1346"/>
      <c r="BB31" s="1346"/>
      <c r="BC31" s="1346"/>
      <c r="BD31" s="1346"/>
      <c r="BE31" s="1346"/>
      <c r="BF31" s="1504"/>
      <c r="BG31" s="1393"/>
      <c r="BH31" s="1346"/>
      <c r="BI31" s="1346"/>
      <c r="BJ31" s="1346"/>
      <c r="BK31" s="1346"/>
      <c r="BL31" s="1346"/>
      <c r="BM31" s="1346"/>
      <c r="BN31" s="1346"/>
      <c r="BO31" s="1346"/>
      <c r="BP31" s="1346"/>
      <c r="BQ31" s="1346"/>
      <c r="BR31" s="1346"/>
      <c r="BS31" s="1346"/>
      <c r="BT31" s="1504"/>
      <c r="BU31" s="1389"/>
      <c r="BV31" s="1346"/>
      <c r="BW31" s="1346"/>
      <c r="BX31" s="1346"/>
      <c r="BY31" s="1346"/>
      <c r="BZ31" s="1346"/>
      <c r="CA31" s="1346"/>
      <c r="CB31" s="1346"/>
      <c r="CC31" s="1346"/>
      <c r="CD31" s="1346"/>
      <c r="CE31" s="1391"/>
      <c r="CF31" s="1346"/>
      <c r="CG31" s="1346"/>
      <c r="CH31" s="1346"/>
      <c r="CI31" s="1346"/>
      <c r="CJ31" s="1346"/>
      <c r="CK31" s="1346"/>
      <c r="CL31" s="1346"/>
      <c r="CM31" s="1346"/>
      <c r="CN31" s="1346"/>
      <c r="CO31" s="1346"/>
      <c r="CP31" s="1346"/>
      <c r="CQ31" s="1391"/>
      <c r="CR31" s="1346"/>
      <c r="CS31" s="1346"/>
      <c r="CT31" s="1392"/>
      <c r="CU31" s="1346"/>
      <c r="CV31" s="1346"/>
      <c r="CW31" s="1346"/>
      <c r="CX31" s="1504"/>
      <c r="CY31" s="1346"/>
      <c r="CZ31" s="1346"/>
      <c r="DA31" s="1346"/>
      <c r="DB31" s="1346"/>
      <c r="DC31" s="1346"/>
      <c r="DD31" s="1393"/>
      <c r="DE31" s="1391"/>
      <c r="DF31" s="1346"/>
      <c r="DG31" s="1346"/>
      <c r="DH31" s="1346"/>
      <c r="DI31" s="1346"/>
      <c r="DJ31" s="1346"/>
      <c r="DK31" s="1346"/>
      <c r="DL31" s="1346"/>
      <c r="DM31" s="1346"/>
      <c r="DN31" s="1346"/>
      <c r="DO31" s="1392"/>
      <c r="DP31" s="1392"/>
      <c r="DQ31" s="1392"/>
      <c r="DR31" s="1392"/>
      <c r="DS31" s="1392"/>
      <c r="DT31" s="1392"/>
      <c r="DU31" s="1392"/>
      <c r="DV31" s="1392"/>
      <c r="DW31" s="1392"/>
      <c r="DX31" s="1392"/>
      <c r="DY31" s="1391"/>
      <c r="DZ31" s="1346"/>
      <c r="EA31" s="1392"/>
      <c r="EB31" s="1392"/>
      <c r="EC31" s="1346"/>
      <c r="ED31" s="1346"/>
      <c r="EE31" s="1346"/>
      <c r="EF31" s="1392"/>
      <c r="EG31" s="1392"/>
      <c r="EH31" s="1346"/>
      <c r="EI31" s="1346"/>
      <c r="EJ31" s="1346"/>
      <c r="EK31" s="1346"/>
      <c r="EL31" s="1391"/>
      <c r="EM31" s="1389"/>
      <c r="EN31" s="1346"/>
      <c r="EO31" s="1346"/>
      <c r="EP31" s="1346"/>
      <c r="EQ31" s="1504"/>
      <c r="ER31" s="1346"/>
      <c r="ES31" s="1346"/>
      <c r="ET31" s="1346"/>
      <c r="EU31" s="1504"/>
      <c r="EV31" s="1392"/>
      <c r="EW31" s="1346"/>
      <c r="EX31" s="1392"/>
      <c r="EY31" s="1392"/>
      <c r="EZ31" s="1392"/>
      <c r="FA31" s="1392"/>
      <c r="FB31" s="1392"/>
      <c r="FC31" s="1393"/>
      <c r="FD31" s="1679"/>
      <c r="FE31" s="1421"/>
      <c r="FF31" s="1392"/>
      <c r="FG31" s="1392"/>
      <c r="FH31" s="1392"/>
      <c r="FI31" s="1392"/>
      <c r="FJ31" s="1392"/>
      <c r="FK31" s="1346"/>
      <c r="FL31" s="218" t="e">
        <f>SUM(F31+I31+Q31+W31+#REF!+AC31+AF31+AJ31+AM31+AP31+AS31+AV31+AY31+BB31+BH31+BK31+BS31+BW31+CE31+CH31+CK31+CN31+CQ31+CT31+CW31+DA31+DD31+DK31+DN31+DQ31+DW31+DZ31+EC31+EF31+EI31+EL31+EO31+ER31+EV31+FC31)</f>
        <v>#REF!</v>
      </c>
      <c r="FM31" s="396">
        <f t="shared" si="0"/>
        <v>0</v>
      </c>
      <c r="FN31" s="396">
        <f t="shared" si="1"/>
        <v>0</v>
      </c>
      <c r="FO31" s="396" t="e">
        <f>SUM(AB31+#REF!+BE31+BT31+CX31+EQ31+EU31)</f>
        <v>#REF!</v>
      </c>
      <c r="FP31" s="396"/>
      <c r="FQ31" s="396" t="e">
        <f>SUM(L31+#REF!+M31+N31+O31+P31+#REF!+#REF!+BN31+BO31+BP31+BQ31+BR31+BZ31+CA31+CB31+CC31+CD31+DG31+DH31+DI31+DJ31+DT31+DU31+DV31+EY31+EZ31+FA31+FB31+FD31+FE31+FF31+FG31+FH31+FI31+FJ31+FK31)</f>
        <v>#REF!</v>
      </c>
      <c r="FR31" s="1291" t="e">
        <f t="shared" si="2"/>
        <v>#REF!</v>
      </c>
      <c r="FS31" s="1347" t="e">
        <f t="shared" si="3"/>
        <v>#REF!</v>
      </c>
      <c r="FT31" s="1347" t="e">
        <f t="shared" si="4"/>
        <v>#REF!</v>
      </c>
      <c r="FU31" s="1347" t="e">
        <f t="shared" si="5"/>
        <v>#REF!</v>
      </c>
      <c r="FV31" s="1347" t="e">
        <f t="shared" si="6"/>
        <v>#REF!</v>
      </c>
      <c r="FW31" s="1347" t="e">
        <f t="shared" si="7"/>
        <v>#REF!</v>
      </c>
      <c r="FX31" s="1347" t="e">
        <f t="shared" si="8"/>
        <v>#REF!</v>
      </c>
      <c r="FY31" s="1347" t="e">
        <f t="shared" si="9"/>
        <v>#REF!</v>
      </c>
      <c r="FZ31" s="1347" t="e">
        <f t="shared" si="10"/>
        <v>#REF!</v>
      </c>
      <c r="GA31" s="1347" t="e">
        <f t="shared" si="11"/>
        <v>#REF!</v>
      </c>
      <c r="GB31" s="1347" t="e">
        <f t="shared" si="12"/>
        <v>#REF!</v>
      </c>
      <c r="GC31" s="1347" t="e">
        <f t="shared" si="13"/>
        <v>#REF!</v>
      </c>
    </row>
    <row r="32" spans="1:185" ht="16.5" thickBot="1" x14ac:dyDescent="0.3">
      <c r="A32" s="1645"/>
      <c r="B32" s="10" t="s">
        <v>2115</v>
      </c>
      <c r="C32" s="1373" t="s">
        <v>1879</v>
      </c>
      <c r="D32" s="1391"/>
      <c r="E32" s="1400"/>
      <c r="F32" s="1346"/>
      <c r="G32" s="1346"/>
      <c r="H32" s="1394"/>
      <c r="I32" s="1394"/>
      <c r="J32" s="1394"/>
      <c r="K32" s="1394"/>
      <c r="L32" s="1394"/>
      <c r="M32" s="1394"/>
      <c r="N32" s="1394"/>
      <c r="O32" s="1394"/>
      <c r="P32" s="1394"/>
      <c r="Q32" s="1394"/>
      <c r="R32" s="1394"/>
      <c r="S32" s="1394"/>
      <c r="T32" s="1394"/>
      <c r="U32" s="1394"/>
      <c r="V32" s="1346"/>
      <c r="W32" s="1393"/>
      <c r="X32" s="1346"/>
      <c r="Y32" s="1399"/>
      <c r="Z32" s="1346"/>
      <c r="AA32" s="1399"/>
      <c r="AB32" s="1514"/>
      <c r="AC32" s="1346"/>
      <c r="AD32" s="1346"/>
      <c r="AE32" s="1346"/>
      <c r="AF32" s="1346"/>
      <c r="AG32" s="1346"/>
      <c r="AH32" s="1392"/>
      <c r="AI32" s="1400"/>
      <c r="AJ32" s="1392"/>
      <c r="AK32" s="1392"/>
      <c r="AL32" s="1392"/>
      <c r="AM32" s="1391"/>
      <c r="AN32" s="1346"/>
      <c r="AO32" s="1346"/>
      <c r="AP32" s="1346"/>
      <c r="AQ32" s="1346"/>
      <c r="AR32" s="1346"/>
      <c r="AS32" s="1346"/>
      <c r="AT32" s="1392"/>
      <c r="AU32" s="1392"/>
      <c r="AV32" s="1392"/>
      <c r="AW32" s="1392"/>
      <c r="AX32" s="1393"/>
      <c r="AY32" s="1394"/>
      <c r="AZ32" s="1389"/>
      <c r="BA32" s="1346"/>
      <c r="BB32" s="1346"/>
      <c r="BC32" s="1346"/>
      <c r="BD32" s="1346"/>
      <c r="BE32" s="1346"/>
      <c r="BF32" s="1504"/>
      <c r="BG32" s="1393"/>
      <c r="BH32" s="1346"/>
      <c r="BI32" s="1346"/>
      <c r="BJ32" s="1346"/>
      <c r="BK32" s="1346"/>
      <c r="BL32" s="1346"/>
      <c r="BM32" s="1346"/>
      <c r="BN32" s="1346"/>
      <c r="BO32" s="1346"/>
      <c r="BP32" s="1346"/>
      <c r="BQ32" s="1346"/>
      <c r="BR32" s="1346"/>
      <c r="BS32" s="1346"/>
      <c r="BT32" s="1504"/>
      <c r="BU32" s="1389"/>
      <c r="BV32" s="1346"/>
      <c r="BW32" s="1346"/>
      <c r="BX32" s="1346"/>
      <c r="BY32" s="1346"/>
      <c r="BZ32" s="1346"/>
      <c r="CA32" s="1346"/>
      <c r="CB32" s="1346"/>
      <c r="CC32" s="1346"/>
      <c r="CD32" s="1346"/>
      <c r="CE32" s="1391"/>
      <c r="CF32" s="1346"/>
      <c r="CG32" s="1346"/>
      <c r="CH32" s="1346"/>
      <c r="CI32" s="1346"/>
      <c r="CJ32" s="1346"/>
      <c r="CK32" s="1346"/>
      <c r="CL32" s="1346"/>
      <c r="CM32" s="1346"/>
      <c r="CN32" s="1346"/>
      <c r="CO32" s="1346"/>
      <c r="CP32" s="1346"/>
      <c r="CQ32" s="1391"/>
      <c r="CR32" s="1346"/>
      <c r="CS32" s="1346"/>
      <c r="CT32" s="1392"/>
      <c r="CU32" s="1346"/>
      <c r="CV32" s="1346"/>
      <c r="CW32" s="1346"/>
      <c r="CX32" s="1504"/>
      <c r="CY32" s="1346"/>
      <c r="CZ32" s="1346"/>
      <c r="DA32" s="1346"/>
      <c r="DB32" s="1346"/>
      <c r="DC32" s="1346"/>
      <c r="DD32" s="1393"/>
      <c r="DE32" s="1391"/>
      <c r="DF32" s="1346"/>
      <c r="DG32" s="1346"/>
      <c r="DH32" s="1346"/>
      <c r="DI32" s="1346"/>
      <c r="DJ32" s="1346"/>
      <c r="DK32" s="1346"/>
      <c r="DL32" s="1346"/>
      <c r="DM32" s="1346"/>
      <c r="DN32" s="1346"/>
      <c r="DO32" s="1392"/>
      <c r="DP32" s="1392"/>
      <c r="DQ32" s="1392"/>
      <c r="DR32" s="1392"/>
      <c r="DS32" s="1392"/>
      <c r="DT32" s="1392"/>
      <c r="DU32" s="1392"/>
      <c r="DV32" s="1392"/>
      <c r="DW32" s="1392"/>
      <c r="DX32" s="1392"/>
      <c r="DY32" s="1391"/>
      <c r="DZ32" s="1346"/>
      <c r="EA32" s="1392"/>
      <c r="EB32" s="1392"/>
      <c r="EC32" s="1346"/>
      <c r="ED32" s="1346"/>
      <c r="EE32" s="1346"/>
      <c r="EF32" s="1392"/>
      <c r="EG32" s="1392"/>
      <c r="EH32" s="1346"/>
      <c r="EI32" s="1346"/>
      <c r="EJ32" s="1346"/>
      <c r="EK32" s="1346"/>
      <c r="EL32" s="1391"/>
      <c r="EM32" s="1389"/>
      <c r="EN32" s="1346"/>
      <c r="EO32" s="1346"/>
      <c r="EP32" s="1346"/>
      <c r="EQ32" s="1504"/>
      <c r="ER32" s="1346"/>
      <c r="ES32" s="1346"/>
      <c r="ET32" s="1346"/>
      <c r="EU32" s="1504"/>
      <c r="EV32" s="1392"/>
      <c r="EW32" s="1346"/>
      <c r="EX32" s="1392"/>
      <c r="EY32" s="1392"/>
      <c r="EZ32" s="1392"/>
      <c r="FA32" s="1392"/>
      <c r="FB32" s="1392"/>
      <c r="FC32" s="1393"/>
      <c r="FD32" s="1679"/>
      <c r="FE32" s="1421"/>
      <c r="FF32" s="1392"/>
      <c r="FG32" s="1392"/>
      <c r="FH32" s="1392"/>
      <c r="FI32" s="1392"/>
      <c r="FJ32" s="1392"/>
      <c r="FK32" s="1346"/>
      <c r="FL32" s="218" t="e">
        <f>SUM(F32+I32+Q32+W32+#REF!+AC32+AF32+AJ32+AM32+AP32+AS32+AV32+AY32+BB32+BH32+BK32+BS32+BW32+CE32+CH32+CK32+CN32+CQ32+CT32+CW32+DA32+DD32+DK32+DN32+DQ32+DW32+DZ32+EC32+EF32+EI32+EL32+EO32+ER32+EV32+FC32)</f>
        <v>#REF!</v>
      </c>
      <c r="FM32" s="396">
        <f t="shared" si="0"/>
        <v>0</v>
      </c>
      <c r="FN32" s="396">
        <f t="shared" si="1"/>
        <v>0</v>
      </c>
      <c r="FO32" s="396" t="e">
        <f>SUM(AB32+#REF!+BE32+BT32+CX32+EQ32+EU32)</f>
        <v>#REF!</v>
      </c>
      <c r="FP32" s="396"/>
      <c r="FQ32" s="396" t="e">
        <f>SUM(L32+#REF!+M32+N32+O32+P32+#REF!+#REF!+BN32+BO32+BP32+BQ32+BR32+BZ32+CA32+CB32+CC32+CD32+DG32+DH32+DI32+DJ32+DT32+DU32+DV32+EY32+EZ32+FA32+FB32+FD32+FE32+FF32+FG32+FH32+FI32+FJ32+FK32)</f>
        <v>#REF!</v>
      </c>
      <c r="FR32" s="1291" t="e">
        <f t="shared" si="2"/>
        <v>#REF!</v>
      </c>
      <c r="FS32" s="1347" t="e">
        <f t="shared" si="3"/>
        <v>#REF!</v>
      </c>
      <c r="FT32" s="1347" t="e">
        <f t="shared" si="4"/>
        <v>#REF!</v>
      </c>
      <c r="FU32" s="1347" t="e">
        <f t="shared" si="5"/>
        <v>#REF!</v>
      </c>
      <c r="FV32" s="1347" t="e">
        <f t="shared" si="6"/>
        <v>#REF!</v>
      </c>
      <c r="FW32" s="1347" t="e">
        <f t="shared" si="7"/>
        <v>#REF!</v>
      </c>
      <c r="FX32" s="1347" t="e">
        <f t="shared" si="8"/>
        <v>#REF!</v>
      </c>
      <c r="FY32" s="1347" t="e">
        <f t="shared" si="9"/>
        <v>#REF!</v>
      </c>
      <c r="FZ32" s="1347" t="e">
        <f t="shared" si="10"/>
        <v>#REF!</v>
      </c>
      <c r="GA32" s="1347" t="e">
        <f t="shared" si="11"/>
        <v>#REF!</v>
      </c>
      <c r="GB32" s="1347" t="e">
        <f t="shared" si="12"/>
        <v>#REF!</v>
      </c>
      <c r="GC32" s="1347" t="e">
        <f t="shared" si="13"/>
        <v>#REF!</v>
      </c>
    </row>
    <row r="33" spans="1:185" ht="16.5" thickBot="1" x14ac:dyDescent="0.3">
      <c r="A33" s="1645">
        <v>28</v>
      </c>
      <c r="B33" s="10" t="s">
        <v>2116</v>
      </c>
      <c r="C33" s="1152" t="s">
        <v>164</v>
      </c>
      <c r="D33" s="1391"/>
      <c r="E33" s="1400"/>
      <c r="F33" s="1346"/>
      <c r="G33" s="1346"/>
      <c r="H33" s="1394"/>
      <c r="I33" s="1394"/>
      <c r="J33" s="1394"/>
      <c r="K33" s="1394"/>
      <c r="L33" s="1346"/>
      <c r="M33" s="1346"/>
      <c r="N33" s="1346"/>
      <c r="O33" s="1346"/>
      <c r="P33" s="1346"/>
      <c r="Q33" s="1394"/>
      <c r="R33" s="1394"/>
      <c r="S33" s="1394"/>
      <c r="T33" s="1394"/>
      <c r="U33" s="1394"/>
      <c r="V33" s="1346"/>
      <c r="W33" s="1393"/>
      <c r="X33" s="1346"/>
      <c r="Y33" s="1346"/>
      <c r="Z33" s="1346"/>
      <c r="AA33" s="1346"/>
      <c r="AB33" s="1514"/>
      <c r="AC33" s="1346"/>
      <c r="AD33" s="1346"/>
      <c r="AE33" s="1346"/>
      <c r="AF33" s="1346"/>
      <c r="AG33" s="1346"/>
      <c r="AH33" s="1392"/>
      <c r="AI33" s="1400"/>
      <c r="AJ33" s="1392"/>
      <c r="AK33" s="1392"/>
      <c r="AL33" s="1393"/>
      <c r="AM33" s="1391"/>
      <c r="AN33" s="1346"/>
      <c r="AO33" s="1346"/>
      <c r="AP33" s="1346"/>
      <c r="AQ33" s="1346"/>
      <c r="AR33" s="1346"/>
      <c r="AS33" s="1346"/>
      <c r="AT33" s="1392"/>
      <c r="AU33" s="1392"/>
      <c r="AV33" s="1392"/>
      <c r="AW33" s="1346"/>
      <c r="AX33" s="1393"/>
      <c r="AY33" s="1394"/>
      <c r="AZ33" s="1389"/>
      <c r="BA33" s="1346"/>
      <c r="BB33" s="1346"/>
      <c r="BC33" s="1346"/>
      <c r="BD33" s="1346"/>
      <c r="BE33" s="1346"/>
      <c r="BF33" s="1504"/>
      <c r="BG33" s="1393"/>
      <c r="BH33" s="1346"/>
      <c r="BI33" s="1346"/>
      <c r="BJ33" s="1346"/>
      <c r="BK33" s="1346"/>
      <c r="BL33" s="1346"/>
      <c r="BM33" s="1346"/>
      <c r="BN33" s="1346"/>
      <c r="BO33" s="1346"/>
      <c r="BP33" s="1346"/>
      <c r="BQ33" s="1346"/>
      <c r="BR33" s="1346"/>
      <c r="BS33" s="1346"/>
      <c r="BT33" s="1504"/>
      <c r="BU33" s="1389"/>
      <c r="BV33" s="1346"/>
      <c r="BW33" s="1346"/>
      <c r="BX33" s="1346"/>
      <c r="BY33" s="1346"/>
      <c r="BZ33" s="1346"/>
      <c r="CA33" s="1346"/>
      <c r="CB33" s="1346"/>
      <c r="CC33" s="1346"/>
      <c r="CD33" s="1346"/>
      <c r="CE33" s="1391"/>
      <c r="CF33" s="1346"/>
      <c r="CG33" s="1346"/>
      <c r="CH33" s="1346"/>
      <c r="CI33" s="1346"/>
      <c r="CJ33" s="1346"/>
      <c r="CK33" s="1346"/>
      <c r="CL33" s="1346"/>
      <c r="CM33" s="1346"/>
      <c r="CN33" s="1346"/>
      <c r="CO33" s="1346"/>
      <c r="CP33" s="1346"/>
      <c r="CQ33" s="1391"/>
      <c r="CR33" s="1346"/>
      <c r="CS33" s="1346"/>
      <c r="CT33" s="1392"/>
      <c r="CU33" s="1346"/>
      <c r="CV33" s="1346"/>
      <c r="CW33" s="1346"/>
      <c r="CX33" s="1504"/>
      <c r="CY33" s="1346"/>
      <c r="CZ33" s="1346"/>
      <c r="DA33" s="1346"/>
      <c r="DB33" s="1346"/>
      <c r="DC33" s="1346"/>
      <c r="DD33" s="1393"/>
      <c r="DE33" s="1391"/>
      <c r="DF33" s="1346"/>
      <c r="DG33" s="1346"/>
      <c r="DH33" s="1346"/>
      <c r="DI33" s="1346"/>
      <c r="DJ33" s="1346"/>
      <c r="DK33" s="1346"/>
      <c r="DL33" s="1346"/>
      <c r="DM33" s="1346"/>
      <c r="DN33" s="1346"/>
      <c r="DO33" s="1392"/>
      <c r="DP33" s="1392"/>
      <c r="DQ33" s="1392"/>
      <c r="DR33" s="1392"/>
      <c r="DS33" s="1392"/>
      <c r="DT33" s="1392"/>
      <c r="DU33" s="1392"/>
      <c r="DV33" s="1392"/>
      <c r="DW33" s="1392"/>
      <c r="DX33" s="1393"/>
      <c r="DY33" s="1391"/>
      <c r="DZ33" s="1346"/>
      <c r="EA33" s="1346"/>
      <c r="EB33" s="1392"/>
      <c r="EC33" s="1346"/>
      <c r="ED33" s="1346"/>
      <c r="EE33" s="1346"/>
      <c r="EF33" s="1392"/>
      <c r="EG33" s="1392"/>
      <c r="EH33" s="1346"/>
      <c r="EI33" s="1346"/>
      <c r="EJ33" s="1346"/>
      <c r="EK33" s="1346"/>
      <c r="EL33" s="1391"/>
      <c r="EM33" s="1389"/>
      <c r="EN33" s="1346"/>
      <c r="EO33" s="1346"/>
      <c r="EP33" s="1346"/>
      <c r="EQ33" s="1504"/>
      <c r="ER33" s="1346"/>
      <c r="ES33" s="1346"/>
      <c r="ET33" s="1346"/>
      <c r="EU33" s="1504"/>
      <c r="EV33" s="1392"/>
      <c r="EW33" s="1346"/>
      <c r="EX33" s="1346"/>
      <c r="EY33" s="1346"/>
      <c r="EZ33" s="1346"/>
      <c r="FA33" s="1346"/>
      <c r="FB33" s="1346"/>
      <c r="FC33" s="1393"/>
      <c r="FD33" s="1679"/>
      <c r="FE33" s="1391"/>
      <c r="FF33" s="1346"/>
      <c r="FG33" s="1346"/>
      <c r="FH33" s="1346"/>
      <c r="FI33" s="1346"/>
      <c r="FJ33" s="1346"/>
      <c r="FK33" s="1346"/>
      <c r="FL33" s="218" t="e">
        <f>SUM(F33+I33+Q33+W33+#REF!+AC33+AF33+AJ33+AM33+AP33+AS33+AV33+AY33+BB33+BH33+BK33+BS33+BW33+CE33+CH33+CK33+CN33+CQ33+CT33+CW33+DA33+DD33+DK33+DN33+DQ33+DW33+DZ33+EC33+EF33+EI33+EL33+EO33+ER33+EV33+FC33)</f>
        <v>#REF!</v>
      </c>
      <c r="FM33" s="396">
        <f t="shared" si="0"/>
        <v>0</v>
      </c>
      <c r="FN33" s="396">
        <f t="shared" si="1"/>
        <v>0</v>
      </c>
      <c r="FO33" s="396" t="e">
        <f>SUM(AB33+#REF!+BE33+BT33+CX33+EQ33+EU33)</f>
        <v>#REF!</v>
      </c>
      <c r="FP33" s="396"/>
      <c r="FQ33" s="396" t="e">
        <f>SUM(L33+#REF!+M33+N33+O33+P33+#REF!+#REF!+BN33+BO33+BP33+BQ33+BR33+BZ33+CA33+CB33+CC33+CD33+DG33+DH33+DI33+DJ33+DT33+DU33+DV33+EY33+EZ33+FA33+FB33+FD33+FE33+FF33+FG33+FH33+FI33+FJ33+FK33)</f>
        <v>#REF!</v>
      </c>
      <c r="FR33" s="1291" t="e">
        <f t="shared" si="2"/>
        <v>#REF!</v>
      </c>
      <c r="FS33" s="1347" t="e">
        <f t="shared" si="3"/>
        <v>#REF!</v>
      </c>
      <c r="FT33" s="1347" t="e">
        <f t="shared" si="4"/>
        <v>#REF!</v>
      </c>
      <c r="FU33" s="1347" t="e">
        <f t="shared" si="5"/>
        <v>#REF!</v>
      </c>
      <c r="FV33" s="1347" t="e">
        <f t="shared" si="6"/>
        <v>#REF!</v>
      </c>
      <c r="FW33" s="1347" t="e">
        <f t="shared" si="7"/>
        <v>#REF!</v>
      </c>
      <c r="FX33" s="1347" t="e">
        <f t="shared" si="8"/>
        <v>#REF!</v>
      </c>
      <c r="FY33" s="1347" t="e">
        <f t="shared" si="9"/>
        <v>#REF!</v>
      </c>
      <c r="FZ33" s="1347" t="e">
        <f t="shared" si="10"/>
        <v>#REF!</v>
      </c>
      <c r="GA33" s="1347" t="e">
        <f t="shared" si="11"/>
        <v>#REF!</v>
      </c>
      <c r="GB33" s="1347" t="e">
        <f t="shared" si="12"/>
        <v>#REF!</v>
      </c>
      <c r="GC33" s="1347" t="e">
        <f t="shared" si="13"/>
        <v>#REF!</v>
      </c>
    </row>
    <row r="34" spans="1:185" ht="16.5" thickBot="1" x14ac:dyDescent="0.3">
      <c r="A34" s="1645">
        <v>29</v>
      </c>
      <c r="B34" s="10" t="s">
        <v>2117</v>
      </c>
      <c r="C34" s="1152" t="s">
        <v>1595</v>
      </c>
      <c r="D34" s="1391"/>
      <c r="E34" s="1400"/>
      <c r="F34" s="1346"/>
      <c r="G34" s="1346"/>
      <c r="H34" s="1394"/>
      <c r="I34" s="1394"/>
      <c r="J34" s="1346"/>
      <c r="K34" s="1394"/>
      <c r="L34" s="1394"/>
      <c r="M34" s="1394"/>
      <c r="N34" s="1394"/>
      <c r="O34" s="1394"/>
      <c r="P34" s="1394"/>
      <c r="Q34" s="1394"/>
      <c r="R34" s="1394"/>
      <c r="S34" s="1394"/>
      <c r="T34" s="1394"/>
      <c r="U34" s="1394"/>
      <c r="V34" s="1346"/>
      <c r="W34" s="1393"/>
      <c r="X34" s="1346"/>
      <c r="Y34" s="1346"/>
      <c r="Z34" s="1346"/>
      <c r="AA34" s="1346"/>
      <c r="AB34" s="1514"/>
      <c r="AC34" s="1346"/>
      <c r="AD34" s="1346"/>
      <c r="AE34" s="1346"/>
      <c r="AF34" s="1346"/>
      <c r="AG34" s="1346"/>
      <c r="AH34" s="1392"/>
      <c r="AI34" s="1400"/>
      <c r="AJ34" s="1392"/>
      <c r="AK34" s="1392"/>
      <c r="AL34" s="1393"/>
      <c r="AM34" s="1391"/>
      <c r="AN34" s="1346"/>
      <c r="AO34" s="1346"/>
      <c r="AP34" s="1346"/>
      <c r="AQ34" s="1346"/>
      <c r="AR34" s="1346"/>
      <c r="AS34" s="1346"/>
      <c r="AT34" s="1392"/>
      <c r="AU34" s="1392"/>
      <c r="AV34" s="1392"/>
      <c r="AW34" s="1392"/>
      <c r="AX34" s="1393"/>
      <c r="AY34" s="1394"/>
      <c r="AZ34" s="1389"/>
      <c r="BA34" s="1346"/>
      <c r="BB34" s="1346"/>
      <c r="BC34" s="1346"/>
      <c r="BD34" s="1346"/>
      <c r="BE34" s="1346"/>
      <c r="BF34" s="1504"/>
      <c r="BG34" s="1393"/>
      <c r="BH34" s="1346"/>
      <c r="BI34" s="1346"/>
      <c r="BJ34" s="1346"/>
      <c r="BK34" s="1346"/>
      <c r="BL34" s="1346"/>
      <c r="BM34" s="1346"/>
      <c r="BN34" s="1346"/>
      <c r="BO34" s="1346"/>
      <c r="BP34" s="1346"/>
      <c r="BQ34" s="1346"/>
      <c r="BR34" s="1346"/>
      <c r="BS34" s="1346"/>
      <c r="BT34" s="1504"/>
      <c r="BU34" s="1389"/>
      <c r="BV34" s="1346"/>
      <c r="BW34" s="1346"/>
      <c r="BX34" s="1346"/>
      <c r="BY34" s="1346"/>
      <c r="BZ34" s="1346"/>
      <c r="CA34" s="1346"/>
      <c r="CB34" s="1346"/>
      <c r="CC34" s="1346"/>
      <c r="CD34" s="1346"/>
      <c r="CE34" s="1391"/>
      <c r="CF34" s="1346"/>
      <c r="CG34" s="1346"/>
      <c r="CH34" s="1346"/>
      <c r="CI34" s="1346"/>
      <c r="CJ34" s="1346"/>
      <c r="CK34" s="1346"/>
      <c r="CL34" s="1346"/>
      <c r="CM34" s="1346"/>
      <c r="CN34" s="1346"/>
      <c r="CO34" s="1346"/>
      <c r="CP34" s="1346"/>
      <c r="CQ34" s="1391"/>
      <c r="CR34" s="1346"/>
      <c r="CS34" s="1346"/>
      <c r="CT34" s="1392"/>
      <c r="CU34" s="1346"/>
      <c r="CV34" s="1346"/>
      <c r="CW34" s="1346"/>
      <c r="CX34" s="1504"/>
      <c r="CY34" s="1346"/>
      <c r="CZ34" s="1346"/>
      <c r="DA34" s="1346"/>
      <c r="DB34" s="1346"/>
      <c r="DC34" s="1346"/>
      <c r="DD34" s="1393"/>
      <c r="DE34" s="1391"/>
      <c r="DF34" s="1346"/>
      <c r="DG34" s="1346"/>
      <c r="DH34" s="1346"/>
      <c r="DI34" s="1346"/>
      <c r="DJ34" s="1346"/>
      <c r="DK34" s="1346"/>
      <c r="DL34" s="1346"/>
      <c r="DM34" s="1346"/>
      <c r="DN34" s="1346"/>
      <c r="DO34" s="1392"/>
      <c r="DP34" s="1392"/>
      <c r="DQ34" s="1392"/>
      <c r="DR34" s="1346"/>
      <c r="DS34" s="1392"/>
      <c r="DT34" s="1410"/>
      <c r="DU34" s="1410"/>
      <c r="DV34" s="1410"/>
      <c r="DW34" s="1392"/>
      <c r="DX34" s="1393"/>
      <c r="DY34" s="1391"/>
      <c r="DZ34" s="1346"/>
      <c r="EA34" s="1346"/>
      <c r="EB34" s="1346"/>
      <c r="EC34" s="1346"/>
      <c r="ED34" s="1346"/>
      <c r="EE34" s="1346"/>
      <c r="EF34" s="1346"/>
      <c r="EG34" s="1346"/>
      <c r="EH34" s="1346"/>
      <c r="EI34" s="1346"/>
      <c r="EJ34" s="1346"/>
      <c r="EK34" s="1346"/>
      <c r="EL34" s="1391"/>
      <c r="EM34" s="1389"/>
      <c r="EN34" s="1346"/>
      <c r="EO34" s="1346"/>
      <c r="EP34" s="1346"/>
      <c r="EQ34" s="1504"/>
      <c r="ER34" s="1346"/>
      <c r="ES34" s="1346"/>
      <c r="ET34" s="1346"/>
      <c r="EU34" s="1504"/>
      <c r="EV34" s="1392"/>
      <c r="EW34" s="1346"/>
      <c r="EX34" s="1346"/>
      <c r="EY34" s="1346"/>
      <c r="EZ34" s="1346"/>
      <c r="FA34" s="1346"/>
      <c r="FB34" s="1346"/>
      <c r="FC34" s="1393"/>
      <c r="FD34" s="1679"/>
      <c r="FE34" s="1391"/>
      <c r="FF34" s="1346"/>
      <c r="FG34" s="1346"/>
      <c r="FH34" s="1346"/>
      <c r="FI34" s="1346"/>
      <c r="FJ34" s="1346"/>
      <c r="FK34" s="1346"/>
      <c r="FL34" s="218" t="e">
        <f>SUM(F34+I34+Q34+W34+#REF!+AC34+AF34+AJ34+AM34+AP34+AS34+AV34+AY34+BB34+BH34+BK34+BS34+BW34+CE34+CH34+CK34+CN34+CQ34+CT34+CW34+DA34+DD34+DK34+DN34+DQ34+DW34+DZ34+EC34+EF34+EI34+EL34+EO34+ER34+EV34+FC34)</f>
        <v>#REF!</v>
      </c>
      <c r="FM34" s="396">
        <f t="shared" si="0"/>
        <v>0</v>
      </c>
      <c r="FN34" s="396">
        <f t="shared" si="1"/>
        <v>0</v>
      </c>
      <c r="FO34" s="396" t="e">
        <f>SUM(AB34+#REF!+BE34+BT34+CX34+EQ34+EU34)</f>
        <v>#REF!</v>
      </c>
      <c r="FP34" s="396"/>
      <c r="FQ34" s="396" t="e">
        <f>SUM(L34+#REF!+M34+N34+O34+P34+#REF!+#REF!+BN34+BO34+BP34+BQ34+BR34+BZ34+CA34+CB34+CC34+CD34+DG34+DH34+DI34+DJ34+DT34+DU34+DV34+EY34+EZ34+FA34+FB34+FD34+FE34+FF34+FG34+FH34+FI34+FJ34+FK34)</f>
        <v>#REF!</v>
      </c>
      <c r="FR34" s="1291" t="e">
        <f t="shared" si="2"/>
        <v>#REF!</v>
      </c>
      <c r="FS34" s="1347" t="e">
        <f t="shared" si="3"/>
        <v>#REF!</v>
      </c>
      <c r="FT34" s="1347" t="e">
        <f t="shared" si="4"/>
        <v>#REF!</v>
      </c>
      <c r="FU34" s="1347" t="e">
        <f t="shared" si="5"/>
        <v>#REF!</v>
      </c>
      <c r="FV34" s="1347" t="e">
        <f t="shared" si="6"/>
        <v>#REF!</v>
      </c>
      <c r="FW34" s="1347" t="e">
        <f t="shared" si="7"/>
        <v>#REF!</v>
      </c>
      <c r="FX34" s="1347" t="e">
        <f t="shared" si="8"/>
        <v>#REF!</v>
      </c>
      <c r="FY34" s="1347" t="e">
        <f t="shared" si="9"/>
        <v>#REF!</v>
      </c>
      <c r="FZ34" s="1347" t="e">
        <f t="shared" si="10"/>
        <v>#REF!</v>
      </c>
      <c r="GA34" s="1347" t="e">
        <f t="shared" si="11"/>
        <v>#REF!</v>
      </c>
      <c r="GB34" s="1347" t="e">
        <f t="shared" si="12"/>
        <v>#REF!</v>
      </c>
      <c r="GC34" s="1347" t="e">
        <f t="shared" si="13"/>
        <v>#REF!</v>
      </c>
    </row>
    <row r="35" spans="1:185" ht="16.5" thickBot="1" x14ac:dyDescent="0.3">
      <c r="A35" s="1645">
        <v>30</v>
      </c>
      <c r="B35" s="10" t="s">
        <v>2118</v>
      </c>
      <c r="C35" s="1152" t="s">
        <v>527</v>
      </c>
      <c r="D35" s="1391"/>
      <c r="E35" s="1400"/>
      <c r="F35" s="1346"/>
      <c r="G35" s="1346"/>
      <c r="H35" s="1346"/>
      <c r="I35" s="1346"/>
      <c r="J35" s="1346"/>
      <c r="K35" s="1346"/>
      <c r="L35" s="1346"/>
      <c r="M35" s="1346"/>
      <c r="N35" s="1346"/>
      <c r="O35" s="1346"/>
      <c r="P35" s="1346"/>
      <c r="Q35" s="1346"/>
      <c r="R35" s="1346"/>
      <c r="S35" s="1346"/>
      <c r="T35" s="1346"/>
      <c r="U35" s="1346"/>
      <c r="V35" s="1346"/>
      <c r="W35" s="1393"/>
      <c r="X35" s="1346"/>
      <c r="Y35" s="1346"/>
      <c r="Z35" s="1346"/>
      <c r="AA35" s="1346"/>
      <c r="AB35" s="1514"/>
      <c r="AC35" s="1346"/>
      <c r="AD35" s="1346"/>
      <c r="AE35" s="1346"/>
      <c r="AF35" s="1346"/>
      <c r="AG35" s="1346"/>
      <c r="AH35" s="1346"/>
      <c r="AI35" s="1400"/>
      <c r="AJ35" s="1346"/>
      <c r="AK35" s="1346"/>
      <c r="AL35" s="1346"/>
      <c r="AM35" s="1391"/>
      <c r="AN35" s="1346"/>
      <c r="AO35" s="1346"/>
      <c r="AP35" s="1346"/>
      <c r="AQ35" s="1346"/>
      <c r="AR35" s="1346"/>
      <c r="AS35" s="1346"/>
      <c r="AT35" s="1346"/>
      <c r="AU35" s="1392"/>
      <c r="AV35" s="1392"/>
      <c r="AW35" s="1392"/>
      <c r="AX35" s="1393"/>
      <c r="AY35" s="1391"/>
      <c r="AZ35" s="1346"/>
      <c r="BA35" s="1346"/>
      <c r="BB35" s="1346"/>
      <c r="BC35" s="1346"/>
      <c r="BD35" s="1346"/>
      <c r="BE35" s="1346"/>
      <c r="BF35" s="1504"/>
      <c r="BG35" s="1393"/>
      <c r="BH35" s="1346"/>
      <c r="BI35" s="1346"/>
      <c r="BJ35" s="1346"/>
      <c r="BK35" s="1346"/>
      <c r="BL35" s="1346"/>
      <c r="BM35" s="1346"/>
      <c r="BN35" s="1346"/>
      <c r="BO35" s="1346"/>
      <c r="BP35" s="1346"/>
      <c r="BQ35" s="1346"/>
      <c r="BR35" s="1346"/>
      <c r="BS35" s="1346"/>
      <c r="BT35" s="1504"/>
      <c r="BU35" s="1346"/>
      <c r="BV35" s="1346"/>
      <c r="BW35" s="1346"/>
      <c r="BX35" s="1346"/>
      <c r="BY35" s="1346"/>
      <c r="BZ35" s="1346"/>
      <c r="CA35" s="1346"/>
      <c r="CB35" s="1346"/>
      <c r="CC35" s="1346"/>
      <c r="CD35" s="1346"/>
      <c r="CE35" s="1391"/>
      <c r="CF35" s="1346"/>
      <c r="CG35" s="1346"/>
      <c r="CH35" s="1346"/>
      <c r="CI35" s="1346"/>
      <c r="CJ35" s="1390"/>
      <c r="CK35" s="1346"/>
      <c r="CL35" s="1346"/>
      <c r="CM35" s="1346"/>
      <c r="CN35" s="1346"/>
      <c r="CO35" s="1346"/>
      <c r="CP35" s="1346"/>
      <c r="CQ35" s="1391"/>
      <c r="CR35" s="1346"/>
      <c r="CS35" s="1346"/>
      <c r="CT35" s="1346"/>
      <c r="CU35" s="1346"/>
      <c r="CV35" s="1346"/>
      <c r="CW35" s="1346"/>
      <c r="CX35" s="1504"/>
      <c r="CY35" s="1346"/>
      <c r="CZ35" s="1346"/>
      <c r="DA35" s="1346"/>
      <c r="DB35" s="1346"/>
      <c r="DC35" s="1346"/>
      <c r="DD35" s="1393"/>
      <c r="DE35" s="1391"/>
      <c r="DF35" s="1410"/>
      <c r="DG35" s="1346"/>
      <c r="DH35" s="1346"/>
      <c r="DI35" s="1346"/>
      <c r="DJ35" s="1346"/>
      <c r="DK35" s="1346"/>
      <c r="DL35" s="1346"/>
      <c r="DM35" s="1346"/>
      <c r="DN35" s="1346"/>
      <c r="DO35" s="1392"/>
      <c r="DP35" s="1392"/>
      <c r="DQ35" s="1392"/>
      <c r="DR35" s="1346"/>
      <c r="DS35" s="1346"/>
      <c r="DT35" s="1417"/>
      <c r="DU35" s="1417"/>
      <c r="DV35" s="1417"/>
      <c r="DW35" s="1346"/>
      <c r="DX35" s="1393"/>
      <c r="DY35" s="1391"/>
      <c r="DZ35" s="1346"/>
      <c r="EA35" s="1346"/>
      <c r="EB35" s="1346"/>
      <c r="EC35" s="1346"/>
      <c r="ED35" s="1346"/>
      <c r="EE35" s="1390"/>
      <c r="EF35" s="1346"/>
      <c r="EG35" s="1346"/>
      <c r="EH35" s="1390"/>
      <c r="EI35" s="1346"/>
      <c r="EJ35" s="1346"/>
      <c r="EK35" s="1346"/>
      <c r="EL35" s="1391"/>
      <c r="EM35" s="1389"/>
      <c r="EN35" s="1346"/>
      <c r="EO35" s="1346"/>
      <c r="EP35" s="1392"/>
      <c r="EQ35" s="1504"/>
      <c r="ER35" s="1346"/>
      <c r="ES35" s="1346"/>
      <c r="ET35" s="1346"/>
      <c r="EU35" s="1504"/>
      <c r="EV35" s="1392"/>
      <c r="EW35" s="1346"/>
      <c r="EX35" s="1346"/>
      <c r="EY35" s="1346"/>
      <c r="EZ35" s="1346"/>
      <c r="FA35" s="1346"/>
      <c r="FB35" s="1346"/>
      <c r="FC35" s="1393"/>
      <c r="FD35" s="1679"/>
      <c r="FE35" s="1391"/>
      <c r="FF35" s="1346"/>
      <c r="FG35" s="1346"/>
      <c r="FH35" s="1346"/>
      <c r="FI35" s="1346"/>
      <c r="FJ35" s="1346"/>
      <c r="FK35" s="1346"/>
      <c r="FL35" s="218" t="e">
        <f>SUM(F35+I35+Q35+W35+#REF!+AC35+AF35+AJ35+AM35+AP35+AS35+AV35+AY35+BB35+BH35+BK35+BS35+BW35+CE35+CH35+CK35+CN35+CQ35+CT35+CW35+DA35+DD35+DK35+DN35+DQ35+DW35+DZ35+EC35+EF35+EI35+EL35+EO35+ER35+EV35+FC35)</f>
        <v>#REF!</v>
      </c>
      <c r="FM35" s="396">
        <f t="shared" si="0"/>
        <v>0</v>
      </c>
      <c r="FN35" s="396">
        <f t="shared" si="1"/>
        <v>0</v>
      </c>
      <c r="FO35" s="396" t="e">
        <f>SUM(AB35+#REF!+BE35+BT35+CX35+EQ35+EU35)</f>
        <v>#REF!</v>
      </c>
      <c r="FP35" s="396"/>
      <c r="FQ35" s="396" t="e">
        <f>SUM(L35+#REF!+M35+N35+O35+P35+#REF!+#REF!+BN35+BO35+BP35+BQ35+BR35+BZ35+CA35+CB35+CC35+CD35+DG35+DH35+DI35+DJ35+DT35+DU35+DV35+EY35+EZ35+FA35+FB35+FD35+FE35+FF35+FG35+FH35+FI35+FJ35+FK35)</f>
        <v>#REF!</v>
      </c>
      <c r="FR35" s="1291" t="e">
        <f t="shared" si="2"/>
        <v>#REF!</v>
      </c>
      <c r="FS35" s="1347" t="e">
        <f t="shared" si="3"/>
        <v>#REF!</v>
      </c>
      <c r="FT35" s="1347" t="e">
        <f t="shared" si="4"/>
        <v>#REF!</v>
      </c>
      <c r="FU35" s="1347" t="e">
        <f t="shared" si="5"/>
        <v>#REF!</v>
      </c>
      <c r="FV35" s="1347" t="e">
        <f t="shared" si="6"/>
        <v>#REF!</v>
      </c>
      <c r="FW35" s="1347" t="e">
        <f t="shared" si="7"/>
        <v>#REF!</v>
      </c>
      <c r="FX35" s="1347" t="e">
        <f t="shared" si="8"/>
        <v>#REF!</v>
      </c>
      <c r="FY35" s="1347" t="e">
        <f t="shared" si="9"/>
        <v>#REF!</v>
      </c>
      <c r="FZ35" s="1347" t="e">
        <f t="shared" si="10"/>
        <v>#REF!</v>
      </c>
      <c r="GA35" s="1347" t="e">
        <f t="shared" si="11"/>
        <v>#REF!</v>
      </c>
      <c r="GB35" s="1347" t="e">
        <f t="shared" si="12"/>
        <v>#REF!</v>
      </c>
      <c r="GC35" s="1347" t="e">
        <f t="shared" si="13"/>
        <v>#REF!</v>
      </c>
    </row>
    <row r="36" spans="1:185" ht="16.5" thickBot="1" x14ac:dyDescent="0.3">
      <c r="A36" s="1645">
        <v>31</v>
      </c>
      <c r="B36" s="10" t="s">
        <v>2119</v>
      </c>
      <c r="C36" s="1152" t="s">
        <v>1120</v>
      </c>
      <c r="D36" s="1391"/>
      <c r="E36" s="1400"/>
      <c r="F36" s="1346"/>
      <c r="G36" s="1346"/>
      <c r="H36" s="1346"/>
      <c r="I36" s="1346"/>
      <c r="J36" s="1346"/>
      <c r="K36" s="1346"/>
      <c r="L36" s="1346"/>
      <c r="M36" s="1346"/>
      <c r="N36" s="1346"/>
      <c r="O36" s="1346"/>
      <c r="P36" s="1346"/>
      <c r="Q36" s="1346"/>
      <c r="R36" s="1346"/>
      <c r="S36" s="1346"/>
      <c r="T36" s="1346"/>
      <c r="U36" s="1346"/>
      <c r="V36" s="1346"/>
      <c r="W36" s="1393"/>
      <c r="X36" s="1346"/>
      <c r="Y36" s="1346"/>
      <c r="Z36" s="1392"/>
      <c r="AA36" s="1346"/>
      <c r="AB36" s="1514"/>
      <c r="AC36" s="1392"/>
      <c r="AD36" s="1346"/>
      <c r="AE36" s="1392"/>
      <c r="AF36" s="1392"/>
      <c r="AG36" s="1392"/>
      <c r="AH36" s="1392"/>
      <c r="AI36" s="1400"/>
      <c r="AJ36" s="1392"/>
      <c r="AK36" s="1392"/>
      <c r="AL36" s="1393"/>
      <c r="AM36" s="1391"/>
      <c r="AN36" s="1392"/>
      <c r="AO36" s="1346"/>
      <c r="AP36" s="1392"/>
      <c r="AQ36" s="1392"/>
      <c r="AR36" s="1392"/>
      <c r="AS36" s="1392"/>
      <c r="AT36" s="1392"/>
      <c r="AU36" s="1346"/>
      <c r="AV36" s="1392"/>
      <c r="AW36" s="1392"/>
      <c r="AX36" s="1393"/>
      <c r="AY36" s="1391"/>
      <c r="AZ36" s="1346"/>
      <c r="BA36" s="1346"/>
      <c r="BB36" s="1346"/>
      <c r="BC36" s="1346"/>
      <c r="BD36" s="1346"/>
      <c r="BE36" s="1346"/>
      <c r="BF36" s="1504"/>
      <c r="BG36" s="1393"/>
      <c r="BH36" s="1392"/>
      <c r="BI36" s="1346"/>
      <c r="BJ36" s="1392"/>
      <c r="BK36" s="1392"/>
      <c r="BL36" s="1392"/>
      <c r="BM36" s="1392"/>
      <c r="BN36" s="1392"/>
      <c r="BO36" s="1392"/>
      <c r="BP36" s="1392"/>
      <c r="BQ36" s="1392"/>
      <c r="BR36" s="1392"/>
      <c r="BS36" s="1392"/>
      <c r="BT36" s="1504"/>
      <c r="BU36" s="1390"/>
      <c r="BV36" s="1392"/>
      <c r="BW36" s="1392"/>
      <c r="BX36" s="1392"/>
      <c r="BY36" s="1392"/>
      <c r="BZ36" s="1392"/>
      <c r="CA36" s="1392"/>
      <c r="CB36" s="1392"/>
      <c r="CC36" s="1392"/>
      <c r="CD36" s="1392"/>
      <c r="CE36" s="1391"/>
      <c r="CF36" s="1392"/>
      <c r="CG36" s="1392"/>
      <c r="CH36" s="1392"/>
      <c r="CI36" s="1392"/>
      <c r="CJ36" s="1392"/>
      <c r="CK36" s="1392"/>
      <c r="CL36" s="1392"/>
      <c r="CM36" s="1392"/>
      <c r="CN36" s="1392"/>
      <c r="CO36" s="1346"/>
      <c r="CP36" s="1392"/>
      <c r="CQ36" s="1391"/>
      <c r="CR36" s="1392"/>
      <c r="CS36" s="1346"/>
      <c r="CT36" s="1392"/>
      <c r="CU36" s="1346"/>
      <c r="CV36" s="1392"/>
      <c r="CW36" s="1392"/>
      <c r="CX36" s="1504"/>
      <c r="CY36" s="1422"/>
      <c r="CZ36" s="1346"/>
      <c r="DA36" s="1392"/>
      <c r="DB36" s="1392"/>
      <c r="DC36" s="1346"/>
      <c r="DD36" s="1393"/>
      <c r="DE36" s="1391"/>
      <c r="DF36" s="1392"/>
      <c r="DG36" s="1392"/>
      <c r="DH36" s="1392"/>
      <c r="DI36" s="1392"/>
      <c r="DJ36" s="1392"/>
      <c r="DK36" s="1392"/>
      <c r="DL36" s="1422"/>
      <c r="DM36" s="1392"/>
      <c r="DN36" s="1392"/>
      <c r="DO36" s="1346"/>
      <c r="DP36" s="1392"/>
      <c r="DQ36" s="1392"/>
      <c r="DR36" s="1392"/>
      <c r="DS36" s="1392"/>
      <c r="DT36" s="1392"/>
      <c r="DU36" s="1392"/>
      <c r="DV36" s="1392"/>
      <c r="DW36" s="1392"/>
      <c r="DX36" s="1393"/>
      <c r="DY36" s="1391"/>
      <c r="DZ36" s="1392"/>
      <c r="EA36" s="1392"/>
      <c r="EB36" s="1392"/>
      <c r="EC36" s="1392"/>
      <c r="ED36" s="1346"/>
      <c r="EE36" s="1407"/>
      <c r="EF36" s="1407"/>
      <c r="EG36" s="1410"/>
      <c r="EH36" s="1392"/>
      <c r="EI36" s="1392"/>
      <c r="EJ36" s="1407"/>
      <c r="EK36" s="1407"/>
      <c r="EL36" s="1391"/>
      <c r="EM36" s="1346"/>
      <c r="EN36" s="1389"/>
      <c r="EO36" s="1346"/>
      <c r="EP36" s="1346"/>
      <c r="EQ36" s="1504"/>
      <c r="ER36" s="1346"/>
      <c r="ES36" s="1346"/>
      <c r="ET36" s="1346"/>
      <c r="EU36" s="1504"/>
      <c r="EV36" s="1392"/>
      <c r="EW36" s="1346"/>
      <c r="EX36" s="1346"/>
      <c r="EY36" s="1346"/>
      <c r="EZ36" s="1346"/>
      <c r="FA36" s="1346"/>
      <c r="FB36" s="1346"/>
      <c r="FC36" s="1393"/>
      <c r="FD36" s="1679"/>
      <c r="FE36" s="1391"/>
      <c r="FF36" s="1346"/>
      <c r="FG36" s="1346"/>
      <c r="FH36" s="1346"/>
      <c r="FI36" s="1346"/>
      <c r="FJ36" s="1346"/>
      <c r="FK36" s="1346"/>
      <c r="FL36" s="218" t="e">
        <f>SUM(F36+I36+Q36+W36+#REF!+AC36+AF36+AJ36+AM36+AP36+AS36+AV36+AY36+BB36+BH36+BK36+BS36+BW36+CE36+CH36+CK36+CN36+CQ36+CT36+CW36+DA36+DD36+DK36+DN36+DQ36+DW36+DZ36+EC36+EF36+EI36+EL36+EO36+ER36+EV36+FC36)</f>
        <v>#REF!</v>
      </c>
      <c r="FM36" s="396">
        <f t="shared" ref="FM36:FM70" si="14">SUM(D36+G36+J36+R36+X36+Z36+AD36+AG36+AK36+AN36+AQ36+AT36+AW36+AZ36+BC36+BF36+BI36+BL36+BU36+BX36+CF36+CI36+CL36+CO36+CR36+CU36+CY36+DB36+DE36+DL36+DO36+DR36+DX36+EA36+ED36+EG36+EJ36+EM36+EP36+ES36+EW36)</f>
        <v>0</v>
      </c>
      <c r="FN36" s="396">
        <f t="shared" ref="FN36:FN70" si="15">SUM(E36+H36+K36+V36+Y36+AA36+AE36+AH36+AL36+AO36+AR36+AU36+AX36+BA36+BD36+BG36+BJ36+BM36+BV36+BY36+CG36+CJ36+CM36+CP36+CS36+CV36+CZ36+DC36+DF36+DM36+DP36+DS36+DY36+EB36+EE36+EH36+EK36+EN36+ET36+EX36)</f>
        <v>0</v>
      </c>
      <c r="FO36" s="396" t="e">
        <f>SUM(AB36+#REF!+BE36+BT36+CX36+EQ36+EU36)</f>
        <v>#REF!</v>
      </c>
      <c r="FP36" s="396"/>
      <c r="FQ36" s="396" t="e">
        <f>SUM(L36+#REF!+M36+N36+O36+P36+#REF!+#REF!+BN36+BO36+BP36+BQ36+BR36+BZ36+CA36+CB36+CC36+CD36+DG36+DH36+DI36+DJ36+DT36+DU36+DV36+EY36+EZ36+FA36+FB36+FD36+FE36+FF36+FG36+FH36+FI36+FJ36+FK36)</f>
        <v>#REF!</v>
      </c>
      <c r="FR36" s="1291" t="e">
        <f t="shared" si="2"/>
        <v>#REF!</v>
      </c>
      <c r="FS36" s="1347" t="e">
        <f t="shared" si="3"/>
        <v>#REF!</v>
      </c>
      <c r="FT36" s="1347" t="e">
        <f t="shared" si="4"/>
        <v>#REF!</v>
      </c>
      <c r="FU36" s="1347" t="e">
        <f t="shared" si="5"/>
        <v>#REF!</v>
      </c>
      <c r="FV36" s="1347" t="e">
        <f t="shared" si="6"/>
        <v>#REF!</v>
      </c>
      <c r="FW36" s="1347" t="e">
        <f t="shared" si="7"/>
        <v>#REF!</v>
      </c>
      <c r="FX36" s="1347" t="e">
        <f t="shared" si="8"/>
        <v>#REF!</v>
      </c>
      <c r="FY36" s="1347" t="e">
        <f t="shared" si="9"/>
        <v>#REF!</v>
      </c>
      <c r="FZ36" s="1347" t="e">
        <f t="shared" si="10"/>
        <v>#REF!</v>
      </c>
      <c r="GA36" s="1347" t="e">
        <f t="shared" si="11"/>
        <v>#REF!</v>
      </c>
      <c r="GB36" s="1347" t="e">
        <f t="shared" si="12"/>
        <v>#REF!</v>
      </c>
      <c r="GC36" s="1347" t="e">
        <f t="shared" si="13"/>
        <v>#REF!</v>
      </c>
    </row>
    <row r="37" spans="1:185" ht="16.5" thickBot="1" x14ac:dyDescent="0.3">
      <c r="A37" s="1645">
        <v>32</v>
      </c>
      <c r="B37" s="10" t="s">
        <v>2121</v>
      </c>
      <c r="C37" s="1152" t="s">
        <v>1935</v>
      </c>
      <c r="D37" s="1391"/>
      <c r="E37" s="1400"/>
      <c r="F37" s="1346"/>
      <c r="G37" s="1346"/>
      <c r="H37" s="1346"/>
      <c r="I37" s="1346"/>
      <c r="J37" s="1346"/>
      <c r="K37" s="1346"/>
      <c r="L37" s="1346"/>
      <c r="M37" s="1346"/>
      <c r="N37" s="1346"/>
      <c r="O37" s="1346"/>
      <c r="P37" s="1346"/>
      <c r="Q37" s="1346"/>
      <c r="R37" s="1346"/>
      <c r="S37" s="1346"/>
      <c r="T37" s="1346"/>
      <c r="U37" s="1346"/>
      <c r="V37" s="1346"/>
      <c r="W37" s="1393"/>
      <c r="X37" s="1346"/>
      <c r="Y37" s="1346"/>
      <c r="Z37" s="1392"/>
      <c r="AA37" s="1346"/>
      <c r="AB37" s="1514"/>
      <c r="AC37" s="1392"/>
      <c r="AD37" s="1346"/>
      <c r="AE37" s="1392"/>
      <c r="AF37" s="1392"/>
      <c r="AG37" s="1392"/>
      <c r="AH37" s="1392"/>
      <c r="AI37" s="1400"/>
      <c r="AJ37" s="1392"/>
      <c r="AK37" s="1392"/>
      <c r="AL37" s="1393"/>
      <c r="AM37" s="1391"/>
      <c r="AN37" s="1392"/>
      <c r="AO37" s="1392"/>
      <c r="AP37" s="1392"/>
      <c r="AQ37" s="1392"/>
      <c r="AR37" s="1392"/>
      <c r="AS37" s="1392"/>
      <c r="AT37" s="1392"/>
      <c r="AU37" s="1392"/>
      <c r="AV37" s="1392"/>
      <c r="AW37" s="1392"/>
      <c r="AX37" s="1393"/>
      <c r="AY37" s="1391"/>
      <c r="AZ37" s="1346"/>
      <c r="BA37" s="1346"/>
      <c r="BB37" s="1346"/>
      <c r="BC37" s="1346"/>
      <c r="BD37" s="1346"/>
      <c r="BE37" s="1346"/>
      <c r="BF37" s="1504"/>
      <c r="BG37" s="1393"/>
      <c r="BH37" s="1392"/>
      <c r="BI37" s="1392"/>
      <c r="BJ37" s="1392"/>
      <c r="BK37" s="1392"/>
      <c r="BL37" s="1392"/>
      <c r="BM37" s="1392"/>
      <c r="BN37" s="1392"/>
      <c r="BO37" s="1392"/>
      <c r="BP37" s="1392"/>
      <c r="BQ37" s="1392"/>
      <c r="BR37" s="1392"/>
      <c r="BS37" s="1392"/>
      <c r="BT37" s="1504"/>
      <c r="BU37" s="1418"/>
      <c r="BV37" s="1392"/>
      <c r="BW37" s="1392"/>
      <c r="BX37" s="1392"/>
      <c r="BY37" s="1392"/>
      <c r="BZ37" s="1392"/>
      <c r="CA37" s="1392"/>
      <c r="CB37" s="1392"/>
      <c r="CC37" s="1392"/>
      <c r="CD37" s="1392"/>
      <c r="CE37" s="1391"/>
      <c r="CF37" s="1392"/>
      <c r="CG37" s="1392"/>
      <c r="CH37" s="1392"/>
      <c r="CI37" s="1392"/>
      <c r="CJ37" s="1392"/>
      <c r="CK37" s="1392"/>
      <c r="CL37" s="1392"/>
      <c r="CM37" s="1392"/>
      <c r="CN37" s="1392"/>
      <c r="CO37" s="1346"/>
      <c r="CP37" s="1392"/>
      <c r="CQ37" s="1391"/>
      <c r="CR37" s="1392"/>
      <c r="CS37" s="1346"/>
      <c r="CT37" s="1392"/>
      <c r="CU37" s="1392"/>
      <c r="CV37" s="1392"/>
      <c r="CW37" s="1392"/>
      <c r="CX37" s="1504"/>
      <c r="CY37" s="1392"/>
      <c r="CZ37" s="1346"/>
      <c r="DA37" s="1392"/>
      <c r="DB37" s="1392"/>
      <c r="DC37" s="1346"/>
      <c r="DD37" s="1393"/>
      <c r="DE37" s="1391"/>
      <c r="DF37" s="1392"/>
      <c r="DG37" s="1392"/>
      <c r="DH37" s="1392"/>
      <c r="DI37" s="1392"/>
      <c r="DJ37" s="1392"/>
      <c r="DK37" s="1415"/>
      <c r="DL37" s="1392"/>
      <c r="DM37" s="1392"/>
      <c r="DN37" s="1392"/>
      <c r="DO37" s="1392"/>
      <c r="DP37" s="1392"/>
      <c r="DQ37" s="1392"/>
      <c r="DR37" s="1392"/>
      <c r="DS37" s="1392"/>
      <c r="DT37" s="1392"/>
      <c r="DU37" s="1392"/>
      <c r="DV37" s="1392"/>
      <c r="DW37" s="1392"/>
      <c r="DX37" s="1392"/>
      <c r="DY37" s="1391"/>
      <c r="DZ37" s="1392"/>
      <c r="EA37" s="1392"/>
      <c r="EB37" s="1392"/>
      <c r="EC37" s="1392"/>
      <c r="ED37" s="1346"/>
      <c r="EE37" s="1407"/>
      <c r="EF37" s="1407"/>
      <c r="EG37" s="1407"/>
      <c r="EH37" s="1392"/>
      <c r="EI37" s="1392"/>
      <c r="EJ37" s="1407"/>
      <c r="EK37" s="1407"/>
      <c r="EL37" s="1391"/>
      <c r="EM37" s="1389"/>
      <c r="EN37" s="1389"/>
      <c r="EO37" s="1346"/>
      <c r="EP37" s="1346"/>
      <c r="EQ37" s="1504"/>
      <c r="ER37" s="1346"/>
      <c r="ES37" s="1346"/>
      <c r="ET37" s="1346"/>
      <c r="EU37" s="1504"/>
      <c r="EV37" s="1392"/>
      <c r="EW37" s="1346"/>
      <c r="EX37" s="1346"/>
      <c r="EY37" s="1346"/>
      <c r="EZ37" s="1346"/>
      <c r="FA37" s="1346"/>
      <c r="FB37" s="1346"/>
      <c r="FC37" s="1393"/>
      <c r="FD37" s="1679"/>
      <c r="FE37" s="1391"/>
      <c r="FF37" s="1346"/>
      <c r="FG37" s="1346"/>
      <c r="FH37" s="1346"/>
      <c r="FI37" s="1346"/>
      <c r="FJ37" s="1346"/>
      <c r="FK37" s="1346"/>
      <c r="FL37" s="218" t="e">
        <f>SUM(F37+I37+Q37+W37+#REF!+AC37+AF37+AJ37+AM37+AP37+AS37+AV37+AY37+BB37+BH37+BK37+BS37+BW37+CE37+CH37+CK37+CN37+CQ37+CT37+CW37+DA37+DD37+DK37+DN37+DQ37+DW37+DZ37+EC37+EF37+EI37+EL37+EO37+ER37+EV37+FC37)</f>
        <v>#REF!</v>
      </c>
      <c r="FM37" s="396">
        <f t="shared" si="14"/>
        <v>0</v>
      </c>
      <c r="FN37" s="396">
        <f t="shared" si="15"/>
        <v>0</v>
      </c>
      <c r="FO37" s="396" t="e">
        <f>SUM(AB37+#REF!+BE37+BT37+CX37+EQ37+EU37)</f>
        <v>#REF!</v>
      </c>
      <c r="FP37" s="396"/>
      <c r="FQ37" s="396" t="e">
        <f>SUM(L37+#REF!+M37+N37+O37+P37+#REF!+#REF!+BN37+BO37+BP37+BQ37+BR37+BZ37+CA37+CB37+CC37+CD37+DG37+DH37+DI37+DJ37+DT37+DU37+DV37+EY37+EZ37+FA37+FB37+FD37+FE37+FF37+FG37+FH37+FI37+FJ37+FK37)</f>
        <v>#REF!</v>
      </c>
      <c r="FR37" s="1291" t="e">
        <f t="shared" si="2"/>
        <v>#REF!</v>
      </c>
      <c r="FS37" s="1347" t="e">
        <f t="shared" si="3"/>
        <v>#REF!</v>
      </c>
      <c r="FT37" s="1347" t="e">
        <f t="shared" si="4"/>
        <v>#REF!</v>
      </c>
      <c r="FU37" s="1347" t="e">
        <f t="shared" si="5"/>
        <v>#REF!</v>
      </c>
      <c r="FV37" s="1347" t="e">
        <f t="shared" si="6"/>
        <v>#REF!</v>
      </c>
      <c r="FW37" s="1347" t="e">
        <f t="shared" si="7"/>
        <v>#REF!</v>
      </c>
      <c r="FX37" s="1347" t="e">
        <f t="shared" si="8"/>
        <v>#REF!</v>
      </c>
      <c r="FY37" s="1347" t="e">
        <f t="shared" si="9"/>
        <v>#REF!</v>
      </c>
      <c r="FZ37" s="1347" t="e">
        <f t="shared" si="10"/>
        <v>#REF!</v>
      </c>
      <c r="GA37" s="1347" t="e">
        <f t="shared" si="11"/>
        <v>#REF!</v>
      </c>
      <c r="GB37" s="1347" t="e">
        <f t="shared" si="12"/>
        <v>#REF!</v>
      </c>
      <c r="GC37" s="1347" t="e">
        <f t="shared" si="13"/>
        <v>#REF!</v>
      </c>
    </row>
    <row r="38" spans="1:185" ht="16.5" thickBot="1" x14ac:dyDescent="0.3">
      <c r="A38" s="1645">
        <v>33</v>
      </c>
      <c r="B38" s="10" t="s">
        <v>2120</v>
      </c>
      <c r="C38" s="1152" t="s">
        <v>1097</v>
      </c>
      <c r="D38" s="1391"/>
      <c r="E38" s="1400"/>
      <c r="F38" s="1346"/>
      <c r="G38" s="1346"/>
      <c r="H38" s="1346"/>
      <c r="I38" s="1346"/>
      <c r="J38" s="1346"/>
      <c r="K38" s="1346"/>
      <c r="L38" s="1346"/>
      <c r="M38" s="1346"/>
      <c r="N38" s="1346"/>
      <c r="O38" s="1346"/>
      <c r="P38" s="1346"/>
      <c r="Q38" s="1346"/>
      <c r="R38" s="1346"/>
      <c r="S38" s="1346"/>
      <c r="T38" s="1346"/>
      <c r="U38" s="1346"/>
      <c r="V38" s="1346"/>
      <c r="W38" s="1393"/>
      <c r="X38" s="1346"/>
      <c r="Y38" s="1346"/>
      <c r="Z38" s="1346"/>
      <c r="AA38" s="1346"/>
      <c r="AB38" s="1514"/>
      <c r="AC38" s="1346"/>
      <c r="AD38" s="1346"/>
      <c r="AE38" s="1389"/>
      <c r="AF38" s="1346"/>
      <c r="AG38" s="1346"/>
      <c r="AH38" s="1392"/>
      <c r="AI38" s="1400"/>
      <c r="AJ38" s="1392"/>
      <c r="AK38" s="1392"/>
      <c r="AL38" s="1393"/>
      <c r="AM38" s="1391"/>
      <c r="AN38" s="1346"/>
      <c r="AO38" s="1346"/>
      <c r="AP38" s="1346"/>
      <c r="AQ38" s="1346"/>
      <c r="AR38" s="1346"/>
      <c r="AS38" s="1346"/>
      <c r="AT38" s="1346"/>
      <c r="AU38" s="1392"/>
      <c r="AV38" s="1392"/>
      <c r="AW38" s="1392"/>
      <c r="AX38" s="1393"/>
      <c r="AY38" s="1391"/>
      <c r="AZ38" s="1346"/>
      <c r="BA38" s="1346"/>
      <c r="BB38" s="1346"/>
      <c r="BC38" s="1346"/>
      <c r="BD38" s="1346"/>
      <c r="BE38" s="1346"/>
      <c r="BF38" s="1504"/>
      <c r="BG38" s="1393"/>
      <c r="BH38" s="1346"/>
      <c r="BI38" s="1346"/>
      <c r="BJ38" s="1346"/>
      <c r="BK38" s="1346"/>
      <c r="BL38" s="1346"/>
      <c r="BM38" s="1346"/>
      <c r="BN38" s="1346"/>
      <c r="BO38" s="1346"/>
      <c r="BP38" s="1346"/>
      <c r="BQ38" s="1346"/>
      <c r="BR38" s="1346"/>
      <c r="BS38" s="1346"/>
      <c r="BT38" s="1504"/>
      <c r="BU38" s="1389"/>
      <c r="BV38" s="1346"/>
      <c r="BW38" s="1346"/>
      <c r="BX38" s="1346"/>
      <c r="BY38" s="1346"/>
      <c r="BZ38" s="1346"/>
      <c r="CA38" s="1346"/>
      <c r="CB38" s="1346"/>
      <c r="CC38" s="1346"/>
      <c r="CD38" s="1346"/>
      <c r="CE38" s="1391"/>
      <c r="CF38" s="1346"/>
      <c r="CG38" s="1346"/>
      <c r="CH38" s="1346"/>
      <c r="CI38" s="1346"/>
      <c r="CJ38" s="1346"/>
      <c r="CK38" s="1346"/>
      <c r="CL38" s="1346"/>
      <c r="CM38" s="1390"/>
      <c r="CN38" s="1346"/>
      <c r="CO38" s="1346"/>
      <c r="CP38" s="1393"/>
      <c r="CQ38" s="1429"/>
      <c r="CR38" s="1346"/>
      <c r="CS38" s="1390"/>
      <c r="CT38" s="1346"/>
      <c r="CU38" s="1346"/>
      <c r="CV38" s="1346"/>
      <c r="CW38" s="1346"/>
      <c r="CX38" s="1504"/>
      <c r="CY38" s="1346"/>
      <c r="CZ38" s="1346"/>
      <c r="DA38" s="1346"/>
      <c r="DB38" s="1346"/>
      <c r="DC38" s="1346"/>
      <c r="DD38" s="1393"/>
      <c r="DE38" s="1391"/>
      <c r="DF38" s="1346"/>
      <c r="DG38" s="1346"/>
      <c r="DH38" s="1346"/>
      <c r="DI38" s="1346"/>
      <c r="DJ38" s="1346"/>
      <c r="DK38" s="1346"/>
      <c r="DL38" s="1346"/>
      <c r="DM38" s="1346"/>
      <c r="DN38" s="1346"/>
      <c r="DO38" s="1392"/>
      <c r="DP38" s="1346"/>
      <c r="DQ38" s="1346"/>
      <c r="DR38" s="1392"/>
      <c r="DS38" s="1392"/>
      <c r="DT38" s="1392"/>
      <c r="DU38" s="1392"/>
      <c r="DV38" s="1392"/>
      <c r="DW38" s="1392"/>
      <c r="DX38" s="1422"/>
      <c r="DY38" s="1391"/>
      <c r="DZ38" s="1346"/>
      <c r="EA38" s="1346"/>
      <c r="EB38" s="1346"/>
      <c r="EC38" s="1346"/>
      <c r="ED38" s="1346"/>
      <c r="EE38" s="1346"/>
      <c r="EF38" s="1397"/>
      <c r="EG38" s="1346"/>
      <c r="EH38" s="1346"/>
      <c r="EI38" s="1346"/>
      <c r="EJ38" s="1346"/>
      <c r="EK38" s="1346"/>
      <c r="EL38" s="1391"/>
      <c r="EM38" s="1389"/>
      <c r="EN38" s="1346"/>
      <c r="EO38" s="1346"/>
      <c r="EP38" s="1346"/>
      <c r="EQ38" s="1504"/>
      <c r="ER38" s="1346"/>
      <c r="ES38" s="1346"/>
      <c r="ET38" s="1346"/>
      <c r="EU38" s="1504"/>
      <c r="EV38" s="1392"/>
      <c r="EW38" s="1346"/>
      <c r="EX38" s="1346"/>
      <c r="EY38" s="1346"/>
      <c r="EZ38" s="1346"/>
      <c r="FA38" s="1346"/>
      <c r="FB38" s="1346"/>
      <c r="FC38" s="1393"/>
      <c r="FD38" s="1679"/>
      <c r="FE38" s="1391"/>
      <c r="FF38" s="1346"/>
      <c r="FG38" s="1346"/>
      <c r="FH38" s="1346"/>
      <c r="FI38" s="1346"/>
      <c r="FJ38" s="1346"/>
      <c r="FK38" s="1346"/>
      <c r="FL38" s="218" t="e">
        <f>SUM(F38+I38+Q38+W38+#REF!+AC38+AF38+AJ38+AM38+AP38+AS38+AV38+AY38+BB38+BH38+BK38+BS38+BW38+CE38+CH38+CK38+CN38+CQ38+CT38+CW38+DA38+DD38+DK38+DN38+DQ38+DW38+DZ38+EC38+EF38+EI38+EL38+EO38+ER38+EV38+FC38)</f>
        <v>#REF!</v>
      </c>
      <c r="FM38" s="396">
        <f t="shared" si="14"/>
        <v>0</v>
      </c>
      <c r="FN38" s="396">
        <f t="shared" si="15"/>
        <v>0</v>
      </c>
      <c r="FO38" s="396" t="e">
        <f>SUM(AB38+#REF!+BE38+BT38+CX38+EQ38+EU38)</f>
        <v>#REF!</v>
      </c>
      <c r="FP38" s="396"/>
      <c r="FQ38" s="396" t="e">
        <f>SUM(L38+#REF!+M38+N38+O38+P38+#REF!+#REF!+BN38+BO38+BP38+BQ38+BR38+BZ38+CA38+CB38+CC38+CD38+DG38+DH38+DI38+DJ38+DT38+DU38+DV38+EY38+EZ38+FA38+FB38+FD38+FE38+FF38+FG38+FH38+FI38+FJ38+FK38)</f>
        <v>#REF!</v>
      </c>
      <c r="FR38" s="1291" t="e">
        <f t="shared" si="2"/>
        <v>#REF!</v>
      </c>
      <c r="FS38" s="1347" t="e">
        <f t="shared" si="3"/>
        <v>#REF!</v>
      </c>
      <c r="FT38" s="1347" t="e">
        <f t="shared" si="4"/>
        <v>#REF!</v>
      </c>
      <c r="FU38" s="1347" t="e">
        <f t="shared" si="5"/>
        <v>#REF!</v>
      </c>
      <c r="FV38" s="1347" t="e">
        <f t="shared" si="6"/>
        <v>#REF!</v>
      </c>
      <c r="FW38" s="1347" t="e">
        <f t="shared" si="7"/>
        <v>#REF!</v>
      </c>
      <c r="FX38" s="1347" t="e">
        <f t="shared" si="8"/>
        <v>#REF!</v>
      </c>
      <c r="FY38" s="1347" t="e">
        <f t="shared" si="9"/>
        <v>#REF!</v>
      </c>
      <c r="FZ38" s="1347" t="e">
        <f t="shared" si="10"/>
        <v>#REF!</v>
      </c>
      <c r="GA38" s="1347" t="e">
        <f t="shared" si="11"/>
        <v>#REF!</v>
      </c>
      <c r="GB38" s="1347" t="e">
        <f t="shared" si="12"/>
        <v>#REF!</v>
      </c>
      <c r="GC38" s="1347" t="e">
        <f t="shared" si="13"/>
        <v>#REF!</v>
      </c>
    </row>
    <row r="39" spans="1:185" ht="16.5" thickBot="1" x14ac:dyDescent="0.3">
      <c r="A39" s="1645">
        <v>34</v>
      </c>
      <c r="B39" s="10" t="s">
        <v>2122</v>
      </c>
      <c r="C39" s="1152" t="s">
        <v>2080</v>
      </c>
      <c r="D39" s="1391"/>
      <c r="E39" s="1400"/>
      <c r="F39" s="1346"/>
      <c r="G39" s="1346"/>
      <c r="H39" s="1346"/>
      <c r="I39" s="1346"/>
      <c r="J39" s="1346"/>
      <c r="K39" s="1346"/>
      <c r="L39" s="1346"/>
      <c r="M39" s="1346"/>
      <c r="N39" s="1346"/>
      <c r="O39" s="1346"/>
      <c r="P39" s="1346"/>
      <c r="Q39" s="1346"/>
      <c r="R39" s="1346"/>
      <c r="S39" s="1346"/>
      <c r="T39" s="1346"/>
      <c r="U39" s="1346"/>
      <c r="V39" s="1346"/>
      <c r="W39" s="1393"/>
      <c r="X39" s="1346"/>
      <c r="Y39" s="1399"/>
      <c r="Z39" s="1346"/>
      <c r="AA39" s="1399"/>
      <c r="AB39" s="1514"/>
      <c r="AC39" s="1346"/>
      <c r="AD39" s="1346"/>
      <c r="AE39" s="1389"/>
      <c r="AF39" s="1346"/>
      <c r="AG39" s="1346"/>
      <c r="AH39" s="1392"/>
      <c r="AI39" s="1400"/>
      <c r="AJ39" s="1392"/>
      <c r="AK39" s="1392"/>
      <c r="AL39" s="1393"/>
      <c r="AM39" s="1391"/>
      <c r="AN39" s="1346"/>
      <c r="AO39" s="1346"/>
      <c r="AP39" s="1346"/>
      <c r="AQ39" s="1346"/>
      <c r="AR39" s="1346"/>
      <c r="AS39" s="1346"/>
      <c r="AT39" s="1392"/>
      <c r="AU39" s="1392"/>
      <c r="AV39" s="1392"/>
      <c r="AW39" s="1392"/>
      <c r="AX39" s="1393"/>
      <c r="AY39" s="1389"/>
      <c r="AZ39" s="1346"/>
      <c r="BA39" s="1346"/>
      <c r="BB39" s="1346"/>
      <c r="BC39" s="1346"/>
      <c r="BD39" s="1346"/>
      <c r="BE39" s="1346"/>
      <c r="BF39" s="1504"/>
      <c r="BG39" s="1393"/>
      <c r="BH39" s="1346"/>
      <c r="BI39" s="1346"/>
      <c r="BJ39" s="1346"/>
      <c r="BK39" s="1346"/>
      <c r="BL39" s="1346"/>
      <c r="BM39" s="1346"/>
      <c r="BN39" s="1346"/>
      <c r="BO39" s="1346"/>
      <c r="BP39" s="1346"/>
      <c r="BQ39" s="1346"/>
      <c r="BR39" s="1346"/>
      <c r="BS39" s="1346"/>
      <c r="BT39" s="1504"/>
      <c r="BU39" s="1389"/>
      <c r="BV39" s="1346"/>
      <c r="BW39" s="1346"/>
      <c r="BX39" s="1346"/>
      <c r="BY39" s="1346"/>
      <c r="BZ39" s="1346"/>
      <c r="CA39" s="1346"/>
      <c r="CB39" s="1346"/>
      <c r="CC39" s="1346"/>
      <c r="CD39" s="1346"/>
      <c r="CE39" s="1391"/>
      <c r="CF39" s="1346"/>
      <c r="CG39" s="1346"/>
      <c r="CH39" s="1346"/>
      <c r="CI39" s="1346"/>
      <c r="CJ39" s="1346"/>
      <c r="CK39" s="1346"/>
      <c r="CL39" s="1346"/>
      <c r="CM39" s="1346"/>
      <c r="CN39" s="1346"/>
      <c r="CO39" s="1346"/>
      <c r="CP39" s="1346"/>
      <c r="CQ39" s="1391"/>
      <c r="CR39" s="1346"/>
      <c r="CS39" s="1346"/>
      <c r="CT39" s="1392"/>
      <c r="CU39" s="1346"/>
      <c r="CV39" s="1346"/>
      <c r="CW39" s="1346"/>
      <c r="CX39" s="1504"/>
      <c r="CY39" s="1346"/>
      <c r="CZ39" s="1346"/>
      <c r="DA39" s="1346"/>
      <c r="DB39" s="1346"/>
      <c r="DC39" s="1346"/>
      <c r="DD39" s="1393"/>
      <c r="DE39" s="1391"/>
      <c r="DF39" s="1346"/>
      <c r="DG39" s="1346"/>
      <c r="DH39" s="1346"/>
      <c r="DI39" s="1346"/>
      <c r="DJ39" s="1346"/>
      <c r="DK39" s="1346"/>
      <c r="DL39" s="1346"/>
      <c r="DM39" s="1346"/>
      <c r="DN39" s="1346"/>
      <c r="DO39" s="1392"/>
      <c r="DP39" s="1392"/>
      <c r="DQ39" s="1392"/>
      <c r="DR39" s="1392"/>
      <c r="DS39" s="1392"/>
      <c r="DT39" s="1417"/>
      <c r="DU39" s="1417"/>
      <c r="DV39" s="1417"/>
      <c r="DW39" s="1392"/>
      <c r="DX39" s="1392"/>
      <c r="DY39" s="1391"/>
      <c r="DZ39" s="1346"/>
      <c r="EA39" s="1346"/>
      <c r="EB39" s="1346"/>
      <c r="EC39" s="1346"/>
      <c r="ED39" s="1346"/>
      <c r="EE39" s="1346"/>
      <c r="EF39" s="1346"/>
      <c r="EG39" s="1346"/>
      <c r="EH39" s="1346"/>
      <c r="EI39" s="1346"/>
      <c r="EJ39" s="1346"/>
      <c r="EK39" s="1346"/>
      <c r="EL39" s="1391"/>
      <c r="EM39" s="1389"/>
      <c r="EN39" s="1346"/>
      <c r="EO39" s="1346"/>
      <c r="EP39" s="1346"/>
      <c r="EQ39" s="1504"/>
      <c r="ER39" s="1346"/>
      <c r="ES39" s="1346"/>
      <c r="ET39" s="1346"/>
      <c r="EU39" s="1504"/>
      <c r="EV39" s="1392"/>
      <c r="EW39" s="1346"/>
      <c r="EX39" s="1346"/>
      <c r="EY39" s="1346"/>
      <c r="EZ39" s="1346"/>
      <c r="FA39" s="1346"/>
      <c r="FB39" s="1346"/>
      <c r="FC39" s="1393"/>
      <c r="FD39" s="1679"/>
      <c r="FE39" s="1391"/>
      <c r="FF39" s="1346"/>
      <c r="FG39" s="1346"/>
      <c r="FH39" s="1346"/>
      <c r="FI39" s="1346"/>
      <c r="FJ39" s="1346"/>
      <c r="FK39" s="1346"/>
      <c r="FL39" s="218" t="e">
        <f>SUM(F39+I39+Q39+W39+#REF!+AC39+AF39+AJ39+AM39+AP39+AS39+AV39+AY39+BB39+BH39+BK39+BS39+BW39+CE39+CH39+CK39+CN39+CQ39+CT39+CW39+DA39+DD39+DK39+DN39+DQ39+DW39+DZ39+EC39+EF39+EI39+EL39+EO39+ER39+EV39+FC39)</f>
        <v>#REF!</v>
      </c>
      <c r="FM39" s="396">
        <f t="shared" si="14"/>
        <v>0</v>
      </c>
      <c r="FN39" s="396">
        <f t="shared" si="15"/>
        <v>0</v>
      </c>
      <c r="FO39" s="396" t="e">
        <f>SUM(AB39+#REF!+BE39+BT39+CX39+EQ39+EU39)</f>
        <v>#REF!</v>
      </c>
      <c r="FP39" s="396"/>
      <c r="FQ39" s="396" t="e">
        <f>SUM(L39+#REF!+M39+N39+O39+P39+#REF!+#REF!+BN39+BO39+BP39+BQ39+BR39+BZ39+CA39+CB39+CC39+CD39+DG39+DH39+DI39+DJ39+DT39+DU39+DV39+EY39+EZ39+FA39+FB39+FD39+FE39+FF39+FG39+FH39+FI39+FJ39+FK39)</f>
        <v>#REF!</v>
      </c>
      <c r="FR39" s="1291" t="e">
        <f t="shared" si="2"/>
        <v>#REF!</v>
      </c>
      <c r="FS39" s="1347" t="e">
        <f t="shared" si="3"/>
        <v>#REF!</v>
      </c>
      <c r="FT39" s="1347" t="e">
        <f t="shared" si="4"/>
        <v>#REF!</v>
      </c>
      <c r="FU39" s="1347" t="e">
        <f t="shared" si="5"/>
        <v>#REF!</v>
      </c>
      <c r="FV39" s="1347" t="e">
        <f t="shared" si="6"/>
        <v>#REF!</v>
      </c>
      <c r="FW39" s="1347" t="e">
        <f t="shared" si="7"/>
        <v>#REF!</v>
      </c>
      <c r="FX39" s="1347" t="e">
        <f t="shared" si="8"/>
        <v>#REF!</v>
      </c>
      <c r="FY39" s="1347" t="e">
        <f t="shared" si="9"/>
        <v>#REF!</v>
      </c>
      <c r="FZ39" s="1347" t="e">
        <f t="shared" si="10"/>
        <v>#REF!</v>
      </c>
      <c r="GA39" s="1347" t="e">
        <f t="shared" si="11"/>
        <v>#REF!</v>
      </c>
      <c r="GB39" s="1347" t="e">
        <f t="shared" si="12"/>
        <v>#REF!</v>
      </c>
      <c r="GC39" s="1347" t="e">
        <f t="shared" si="13"/>
        <v>#REF!</v>
      </c>
    </row>
    <row r="40" spans="1:185" ht="16.5" thickBot="1" x14ac:dyDescent="0.3">
      <c r="A40" s="1645"/>
      <c r="B40" s="10"/>
      <c r="C40" s="1343" t="s">
        <v>2326</v>
      </c>
      <c r="D40" s="1391"/>
      <c r="E40" s="1400"/>
      <c r="F40" s="1346"/>
      <c r="G40" s="1346"/>
      <c r="H40" s="1346"/>
      <c r="I40" s="1346"/>
      <c r="J40" s="1346"/>
      <c r="K40" s="1346"/>
      <c r="L40" s="1346"/>
      <c r="M40" s="1346"/>
      <c r="N40" s="1346"/>
      <c r="O40" s="1346"/>
      <c r="P40" s="1346"/>
      <c r="Q40" s="1346"/>
      <c r="R40" s="1346"/>
      <c r="S40" s="1346"/>
      <c r="T40" s="1346"/>
      <c r="U40" s="1346"/>
      <c r="V40" s="1346"/>
      <c r="W40" s="1393"/>
      <c r="X40" s="1346"/>
      <c r="Y40" s="1399"/>
      <c r="Z40" s="1346"/>
      <c r="AA40" s="1399"/>
      <c r="AB40" s="1514"/>
      <c r="AC40" s="1346"/>
      <c r="AD40" s="1346"/>
      <c r="AE40" s="1389"/>
      <c r="AF40" s="1346"/>
      <c r="AG40" s="1346"/>
      <c r="AH40" s="1392"/>
      <c r="AI40" s="1400"/>
      <c r="AJ40" s="1392"/>
      <c r="AK40" s="1392"/>
      <c r="AL40" s="1393"/>
      <c r="AM40" s="1391"/>
      <c r="AN40" s="1346"/>
      <c r="AO40" s="1346"/>
      <c r="AP40" s="1346"/>
      <c r="AQ40" s="1346"/>
      <c r="AR40" s="1346"/>
      <c r="AS40" s="1346"/>
      <c r="AT40" s="1392"/>
      <c r="AU40" s="1392"/>
      <c r="AV40" s="1392"/>
      <c r="AW40" s="1392"/>
      <c r="AX40" s="1393"/>
      <c r="AY40" s="1389"/>
      <c r="AZ40" s="1389"/>
      <c r="BA40" s="1346"/>
      <c r="BB40" s="1346"/>
      <c r="BC40" s="1346"/>
      <c r="BD40" s="1346"/>
      <c r="BE40" s="1346"/>
      <c r="BF40" s="1504"/>
      <c r="BG40" s="1393"/>
      <c r="BH40" s="1346"/>
      <c r="BI40" s="1346"/>
      <c r="BJ40" s="1346"/>
      <c r="BK40" s="1346"/>
      <c r="BL40" s="1346"/>
      <c r="BM40" s="1346"/>
      <c r="BN40" s="1346"/>
      <c r="BO40" s="1346"/>
      <c r="BP40" s="1346"/>
      <c r="BQ40" s="1346"/>
      <c r="BR40" s="1346"/>
      <c r="BS40" s="1346"/>
      <c r="BT40" s="1504"/>
      <c r="BU40" s="1389"/>
      <c r="BV40" s="1346"/>
      <c r="BW40" s="1346"/>
      <c r="BX40" s="1346"/>
      <c r="BY40" s="1346"/>
      <c r="BZ40" s="1346"/>
      <c r="CA40" s="1346"/>
      <c r="CB40" s="1346"/>
      <c r="CC40" s="1346"/>
      <c r="CD40" s="1346"/>
      <c r="CE40" s="1391"/>
      <c r="CF40" s="1346"/>
      <c r="CG40" s="1346"/>
      <c r="CH40" s="1346"/>
      <c r="CI40" s="1346"/>
      <c r="CJ40" s="1346"/>
      <c r="CK40" s="1346"/>
      <c r="CL40" s="1346"/>
      <c r="CM40" s="1346"/>
      <c r="CN40" s="1346"/>
      <c r="CO40" s="1346"/>
      <c r="CP40" s="1346"/>
      <c r="CQ40" s="1391"/>
      <c r="CR40" s="1346"/>
      <c r="CS40" s="1346"/>
      <c r="CT40" s="1392"/>
      <c r="CU40" s="1346"/>
      <c r="CV40" s="1346"/>
      <c r="CW40" s="1346"/>
      <c r="CX40" s="1504"/>
      <c r="CY40" s="1346"/>
      <c r="CZ40" s="1346"/>
      <c r="DA40" s="1346"/>
      <c r="DB40" s="1346"/>
      <c r="DC40" s="1346"/>
      <c r="DD40" s="1393"/>
      <c r="DE40" s="1391"/>
      <c r="DF40" s="1346"/>
      <c r="DG40" s="1346"/>
      <c r="DH40" s="1346"/>
      <c r="DI40" s="1346"/>
      <c r="DJ40" s="1346"/>
      <c r="DK40" s="1346"/>
      <c r="DL40" s="1346"/>
      <c r="DM40" s="1346"/>
      <c r="DN40" s="1346"/>
      <c r="DO40" s="1392"/>
      <c r="DP40" s="1392"/>
      <c r="DQ40" s="1392"/>
      <c r="DR40" s="1392"/>
      <c r="DS40" s="1392"/>
      <c r="DT40" s="1417"/>
      <c r="DU40" s="1417"/>
      <c r="DV40" s="1417"/>
      <c r="DW40" s="1392"/>
      <c r="DX40" s="1392"/>
      <c r="DY40" s="1391"/>
      <c r="DZ40" s="1346"/>
      <c r="EA40" s="1346"/>
      <c r="EB40" s="1346"/>
      <c r="EC40" s="1346"/>
      <c r="ED40" s="1346"/>
      <c r="EE40" s="1346"/>
      <c r="EF40" s="1346"/>
      <c r="EG40" s="1346"/>
      <c r="EH40" s="1346"/>
      <c r="EI40" s="1346"/>
      <c r="EJ40" s="1346"/>
      <c r="EK40" s="1346"/>
      <c r="EL40" s="1391"/>
      <c r="EM40" s="1389"/>
      <c r="EN40" s="1346"/>
      <c r="EO40" s="1346"/>
      <c r="EP40" s="1346"/>
      <c r="EQ40" s="1504"/>
      <c r="ER40" s="1346"/>
      <c r="ES40" s="1346"/>
      <c r="ET40" s="1346"/>
      <c r="EU40" s="1504"/>
      <c r="EV40" s="1392"/>
      <c r="EW40" s="1346"/>
      <c r="EX40" s="1346"/>
      <c r="EY40" s="1346"/>
      <c r="EZ40" s="1346"/>
      <c r="FA40" s="1346"/>
      <c r="FB40" s="1346"/>
      <c r="FC40" s="1393"/>
      <c r="FD40" s="1679"/>
      <c r="FE40" s="1391"/>
      <c r="FF40" s="1346"/>
      <c r="FG40" s="1346"/>
      <c r="FH40" s="1346"/>
      <c r="FI40" s="1346"/>
      <c r="FJ40" s="1346"/>
      <c r="FK40" s="1346"/>
      <c r="FL40" s="218"/>
      <c r="FM40" s="396"/>
      <c r="FN40" s="396"/>
      <c r="FO40" s="396"/>
      <c r="FP40" s="396"/>
      <c r="FQ40" s="396"/>
      <c r="FR40" s="1291"/>
      <c r="FS40" s="1347"/>
      <c r="FT40" s="1347"/>
      <c r="FU40" s="1347"/>
      <c r="FV40" s="1347"/>
      <c r="FW40" s="1347"/>
      <c r="FX40" s="1347"/>
      <c r="FY40" s="1347"/>
      <c r="FZ40" s="1347"/>
      <c r="GA40" s="1347"/>
      <c r="GB40" s="1347"/>
      <c r="GC40" s="1347"/>
    </row>
    <row r="41" spans="1:185" ht="16.5" thickBot="1" x14ac:dyDescent="0.3">
      <c r="A41" s="1645">
        <v>35</v>
      </c>
      <c r="B41" s="10" t="s">
        <v>2123</v>
      </c>
      <c r="C41" s="1152" t="s">
        <v>417</v>
      </c>
      <c r="D41" s="1391"/>
      <c r="E41" s="1400"/>
      <c r="F41" s="1346"/>
      <c r="G41" s="1346"/>
      <c r="H41" s="1346"/>
      <c r="I41" s="1346"/>
      <c r="J41" s="1346"/>
      <c r="K41" s="1346"/>
      <c r="L41" s="1346"/>
      <c r="M41" s="1346"/>
      <c r="N41" s="1346"/>
      <c r="O41" s="1346"/>
      <c r="P41" s="1346"/>
      <c r="Q41" s="1346"/>
      <c r="R41" s="1346"/>
      <c r="S41" s="1346"/>
      <c r="T41" s="1346"/>
      <c r="U41" s="1346"/>
      <c r="V41" s="1346"/>
      <c r="W41" s="1393"/>
      <c r="X41" s="1346"/>
      <c r="Y41" s="1346"/>
      <c r="Z41" s="1346"/>
      <c r="AA41" s="1346"/>
      <c r="AB41" s="1514"/>
      <c r="AC41" s="1346"/>
      <c r="AD41" s="1346"/>
      <c r="AE41" s="1346"/>
      <c r="AF41" s="1346"/>
      <c r="AG41" s="1346"/>
      <c r="AH41" s="1392"/>
      <c r="AI41" s="1400"/>
      <c r="AJ41" s="1392"/>
      <c r="AK41" s="1392"/>
      <c r="AL41" s="1393"/>
      <c r="AM41" s="1391"/>
      <c r="AN41" s="1346"/>
      <c r="AO41" s="1346"/>
      <c r="AP41" s="1346"/>
      <c r="AQ41" s="1346"/>
      <c r="AR41" s="1346"/>
      <c r="AS41" s="1346"/>
      <c r="AT41" s="1392"/>
      <c r="AU41" s="1392"/>
      <c r="AV41" s="1392"/>
      <c r="AW41" s="1392"/>
      <c r="AX41" s="1393"/>
      <c r="AY41" s="1346"/>
      <c r="AZ41" s="1389"/>
      <c r="BA41" s="1346"/>
      <c r="BB41" s="1346"/>
      <c r="BC41" s="1346"/>
      <c r="BD41" s="1346"/>
      <c r="BE41" s="1346"/>
      <c r="BF41" s="1504"/>
      <c r="BG41" s="1393"/>
      <c r="BH41" s="1346"/>
      <c r="BI41" s="1346"/>
      <c r="BJ41" s="1346"/>
      <c r="BK41" s="1346"/>
      <c r="BL41" s="1346"/>
      <c r="BM41" s="1346"/>
      <c r="BN41" s="1346"/>
      <c r="BO41" s="1346"/>
      <c r="BP41" s="1346"/>
      <c r="BQ41" s="1346"/>
      <c r="BR41" s="1346"/>
      <c r="BS41" s="1346"/>
      <c r="BT41" s="1504"/>
      <c r="BU41" s="1389"/>
      <c r="BV41" s="1346"/>
      <c r="BW41" s="1346"/>
      <c r="BX41" s="1346"/>
      <c r="BY41" s="1346"/>
      <c r="BZ41" s="1346"/>
      <c r="CA41" s="1346"/>
      <c r="CB41" s="1346"/>
      <c r="CC41" s="1346"/>
      <c r="CD41" s="1346"/>
      <c r="CE41" s="1391"/>
      <c r="CF41" s="1346"/>
      <c r="CG41" s="1346"/>
      <c r="CH41" s="1346"/>
      <c r="CI41" s="1346"/>
      <c r="CJ41" s="1346"/>
      <c r="CK41" s="1346"/>
      <c r="CL41" s="1346"/>
      <c r="CM41" s="1346"/>
      <c r="CN41" s="1346"/>
      <c r="CO41" s="1346"/>
      <c r="CP41" s="1346"/>
      <c r="CQ41" s="1391"/>
      <c r="CR41" s="1346"/>
      <c r="CS41" s="1346"/>
      <c r="CT41" s="1392"/>
      <c r="CU41" s="1346"/>
      <c r="CV41" s="1346"/>
      <c r="CW41" s="1346"/>
      <c r="CX41" s="1504"/>
      <c r="CY41" s="1346"/>
      <c r="CZ41" s="1346"/>
      <c r="DA41" s="1346"/>
      <c r="DB41" s="1346"/>
      <c r="DC41" s="1346"/>
      <c r="DD41" s="1393"/>
      <c r="DE41" s="1391"/>
      <c r="DF41" s="1346"/>
      <c r="DG41" s="1346"/>
      <c r="DH41" s="1346"/>
      <c r="DI41" s="1346"/>
      <c r="DJ41" s="1346"/>
      <c r="DK41" s="1346"/>
      <c r="DL41" s="1346"/>
      <c r="DM41" s="1346"/>
      <c r="DN41" s="1346"/>
      <c r="DO41" s="1392"/>
      <c r="DP41" s="1392"/>
      <c r="DQ41" s="1392"/>
      <c r="DR41" s="1392"/>
      <c r="DS41" s="1392"/>
      <c r="DT41" s="1392"/>
      <c r="DU41" s="1392"/>
      <c r="DV41" s="1392"/>
      <c r="DW41" s="1392"/>
      <c r="DX41" s="1393"/>
      <c r="DY41" s="1391"/>
      <c r="DZ41" s="1346"/>
      <c r="EA41" s="1346"/>
      <c r="EB41" s="1346"/>
      <c r="EC41" s="1346"/>
      <c r="ED41" s="1346"/>
      <c r="EE41" s="1346"/>
      <c r="EF41" s="1346"/>
      <c r="EG41" s="1346"/>
      <c r="EH41" s="1346"/>
      <c r="EI41" s="1346"/>
      <c r="EJ41" s="1346"/>
      <c r="EK41" s="1346"/>
      <c r="EL41" s="1391"/>
      <c r="EM41" s="1389"/>
      <c r="EN41" s="1346"/>
      <c r="EO41" s="1346"/>
      <c r="EP41" s="1346"/>
      <c r="EQ41" s="1504"/>
      <c r="ER41" s="1346"/>
      <c r="ES41" s="1346"/>
      <c r="ET41" s="1346"/>
      <c r="EU41" s="1504"/>
      <c r="EV41" s="1392"/>
      <c r="EW41" s="1346"/>
      <c r="EX41" s="1346"/>
      <c r="EY41" s="1346"/>
      <c r="EZ41" s="1346"/>
      <c r="FA41" s="1346"/>
      <c r="FB41" s="1346"/>
      <c r="FC41" s="1393"/>
      <c r="FD41" s="1679"/>
      <c r="FE41" s="1391"/>
      <c r="FF41" s="1346"/>
      <c r="FG41" s="1346"/>
      <c r="FH41" s="1346"/>
      <c r="FI41" s="1346"/>
      <c r="FJ41" s="1346"/>
      <c r="FK41" s="1346"/>
      <c r="FL41" s="218" t="e">
        <f>SUM(F41+I41+Q41+W41+#REF!+AC41+AF41+AJ41+AM41+AP41+AS41+AV41+AY41+BB41+BH41+BK41+BS41+BW41+CE41+CH41+CK41+CN41+CQ41+CT41+CW41+DA41+DD41+DK41+DN41+DQ41+DW41+DZ41+EC41+EF41+EI41+EL41+EO41+ER41+EV41+FC41)</f>
        <v>#REF!</v>
      </c>
      <c r="FM41" s="396">
        <f t="shared" si="14"/>
        <v>0</v>
      </c>
      <c r="FN41" s="396">
        <f t="shared" si="15"/>
        <v>0</v>
      </c>
      <c r="FO41" s="396" t="e">
        <f>SUM(AB41+#REF!+BE41+BT41+CX41+EQ41+EU41)</f>
        <v>#REF!</v>
      </c>
      <c r="FP41" s="396"/>
      <c r="FQ41" s="396" t="e">
        <f>SUM(L41+#REF!+M41+N41+O41+P41+#REF!+#REF!+BN41+BO41+BP41+BQ41+BR41+BZ41+CA41+CB41+CC41+CD41+DG41+DH41+DI41+DJ41+DT41+DU41+DV41+EY41+EZ41+FA41+FB41+FD41+FE41+FF41+FG41+FH41+FI41+FJ41+FK41)</f>
        <v>#REF!</v>
      </c>
      <c r="FR41" s="1291" t="e">
        <f t="shared" si="2"/>
        <v>#REF!</v>
      </c>
      <c r="FS41" s="1347" t="e">
        <f t="shared" si="3"/>
        <v>#REF!</v>
      </c>
      <c r="FT41" s="1347" t="e">
        <f t="shared" si="4"/>
        <v>#REF!</v>
      </c>
      <c r="FU41" s="1347" t="e">
        <f t="shared" si="5"/>
        <v>#REF!</v>
      </c>
      <c r="FV41" s="1347" t="e">
        <f t="shared" si="6"/>
        <v>#REF!</v>
      </c>
      <c r="FW41" s="1347" t="e">
        <f t="shared" si="7"/>
        <v>#REF!</v>
      </c>
      <c r="FX41" s="1347" t="e">
        <f t="shared" si="8"/>
        <v>#REF!</v>
      </c>
      <c r="FY41" s="1347" t="e">
        <f t="shared" si="9"/>
        <v>#REF!</v>
      </c>
      <c r="FZ41" s="1347" t="e">
        <f t="shared" si="10"/>
        <v>#REF!</v>
      </c>
      <c r="GA41" s="1347" t="e">
        <f t="shared" si="11"/>
        <v>#REF!</v>
      </c>
      <c r="GB41" s="1347" t="e">
        <f t="shared" si="12"/>
        <v>#REF!</v>
      </c>
      <c r="GC41" s="1347" t="e">
        <f t="shared" si="13"/>
        <v>#REF!</v>
      </c>
    </row>
    <row r="42" spans="1:185" ht="16.5" thickBot="1" x14ac:dyDescent="0.3">
      <c r="A42" s="1645">
        <v>36</v>
      </c>
      <c r="B42" s="10" t="s">
        <v>2124</v>
      </c>
      <c r="C42" s="1152" t="s">
        <v>1032</v>
      </c>
      <c r="D42" s="1391"/>
      <c r="E42" s="1400">
        <v>1</v>
      </c>
      <c r="F42" s="1346"/>
      <c r="G42" s="1346"/>
      <c r="H42" s="1346"/>
      <c r="I42" s="1346"/>
      <c r="J42" s="1346"/>
      <c r="K42" s="1346"/>
      <c r="L42" s="1346"/>
      <c r="M42" s="1346"/>
      <c r="N42" s="1346"/>
      <c r="O42" s="1346"/>
      <c r="P42" s="1346"/>
      <c r="Q42" s="1346"/>
      <c r="R42" s="1346"/>
      <c r="S42" s="1346"/>
      <c r="T42" s="1346"/>
      <c r="U42" s="1346"/>
      <c r="V42" s="1346"/>
      <c r="W42" s="1393"/>
      <c r="X42" s="1346"/>
      <c r="Y42" s="1346"/>
      <c r="Z42" s="1346"/>
      <c r="AA42" s="1346"/>
      <c r="AB42" s="1514"/>
      <c r="AC42" s="1346"/>
      <c r="AD42" s="1346"/>
      <c r="AE42" s="1346"/>
      <c r="AF42" s="1346"/>
      <c r="AG42" s="1392"/>
      <c r="AH42" s="1392"/>
      <c r="AI42" s="1400"/>
      <c r="AJ42" s="1346"/>
      <c r="AK42" s="1346"/>
      <c r="AL42" s="1393"/>
      <c r="AM42" s="1391"/>
      <c r="AN42" s="1346"/>
      <c r="AO42" s="1346"/>
      <c r="AP42" s="1346"/>
      <c r="AQ42" s="1346"/>
      <c r="AR42" s="1346"/>
      <c r="AS42" s="1392"/>
      <c r="AT42" s="1392"/>
      <c r="AU42" s="1392"/>
      <c r="AV42" s="1392"/>
      <c r="AW42" s="1346"/>
      <c r="AX42" s="1393"/>
      <c r="AY42" s="1391"/>
      <c r="AZ42" s="1346"/>
      <c r="BA42" s="1346"/>
      <c r="BB42" s="1346"/>
      <c r="BC42" s="1346"/>
      <c r="BD42" s="1346"/>
      <c r="BE42" s="1346"/>
      <c r="BF42" s="1504"/>
      <c r="BG42" s="1393"/>
      <c r="BH42" s="1346"/>
      <c r="BI42" s="1346"/>
      <c r="BJ42" s="1346"/>
      <c r="BK42" s="1346"/>
      <c r="BL42" s="1346"/>
      <c r="BM42" s="1346"/>
      <c r="BN42" s="1346"/>
      <c r="BO42" s="1346"/>
      <c r="BP42" s="1346"/>
      <c r="BQ42" s="1346"/>
      <c r="BR42" s="1346"/>
      <c r="BS42" s="1346"/>
      <c r="BT42" s="1504"/>
      <c r="BU42" s="1621"/>
      <c r="BV42" s="1621"/>
      <c r="BW42" s="1621"/>
      <c r="BX42" s="1621"/>
      <c r="BY42" s="1621"/>
      <c r="BZ42" s="1621"/>
      <c r="CA42" s="1621"/>
      <c r="CB42" s="1621"/>
      <c r="CC42" s="1621"/>
      <c r="CD42" s="1622"/>
      <c r="CE42" s="1390"/>
      <c r="CF42" s="1621"/>
      <c r="CG42" s="1621"/>
      <c r="CH42" s="1621"/>
      <c r="CI42" s="1621"/>
      <c r="CJ42" s="1621"/>
      <c r="CK42" s="1390"/>
      <c r="CL42" s="1621"/>
      <c r="CM42" s="1390"/>
      <c r="CN42" s="1621"/>
      <c r="CO42" s="1621"/>
      <c r="CP42" s="1622"/>
      <c r="CQ42" s="1624"/>
      <c r="CR42" s="1621"/>
      <c r="CS42" s="1621"/>
      <c r="CT42" s="1621"/>
      <c r="CU42" s="1410"/>
      <c r="CV42" s="1621"/>
      <c r="CW42" s="1621"/>
      <c r="CX42" s="1504"/>
      <c r="CY42" s="1621"/>
      <c r="CZ42" s="1390"/>
      <c r="DA42" s="1422"/>
      <c r="DB42" s="1621"/>
      <c r="DC42" s="1621"/>
      <c r="DD42" s="1503"/>
      <c r="DE42" s="1624"/>
      <c r="DF42" s="1390"/>
      <c r="DG42" s="1623"/>
      <c r="DH42" s="1623"/>
      <c r="DI42" s="1623"/>
      <c r="DJ42" s="1623"/>
      <c r="DK42" s="1422"/>
      <c r="DL42" s="1621"/>
      <c r="DM42" s="1623"/>
      <c r="DN42" s="1623"/>
      <c r="DO42" s="1621"/>
      <c r="DP42" s="1621"/>
      <c r="DQ42" s="1621"/>
      <c r="DR42" s="1621"/>
      <c r="DS42" s="1621"/>
      <c r="DT42" s="1621"/>
      <c r="DU42" s="1621"/>
      <c r="DV42" s="1621"/>
      <c r="DW42" s="1390"/>
      <c r="DX42" s="1503"/>
      <c r="DY42" s="1429"/>
      <c r="DZ42" s="1390"/>
      <c r="EA42" s="1390"/>
      <c r="EB42" s="1623"/>
      <c r="EC42" s="1621"/>
      <c r="ED42" s="1621"/>
      <c r="EE42" s="1390"/>
      <c r="EF42" s="1390"/>
      <c r="EG42" s="1390"/>
      <c r="EH42" s="1390"/>
      <c r="EI42" s="1621"/>
      <c r="EJ42" s="1621"/>
      <c r="EK42" s="1502"/>
      <c r="EL42" s="1624"/>
      <c r="EM42" s="1621"/>
      <c r="EN42" s="1621"/>
      <c r="EO42" s="1621"/>
      <c r="EP42" s="1621"/>
      <c r="EQ42" s="1504"/>
      <c r="ER42" s="1621"/>
      <c r="ES42" s="1621"/>
      <c r="ET42" s="1621"/>
      <c r="EU42" s="1504"/>
      <c r="EV42" s="1621"/>
      <c r="EW42" s="1621"/>
      <c r="EX42" s="1621"/>
      <c r="EY42" s="1390"/>
      <c r="EZ42" s="1390"/>
      <c r="FA42" s="1390"/>
      <c r="FB42" s="1390"/>
      <c r="FC42" s="1503"/>
      <c r="FD42" s="1679"/>
      <c r="FE42" s="1391"/>
      <c r="FF42" s="1346"/>
      <c r="FG42" s="1346"/>
      <c r="FH42" s="1346"/>
      <c r="FI42" s="1346"/>
      <c r="FJ42" s="1346"/>
      <c r="FK42" s="1346"/>
      <c r="FL42" s="218" t="e">
        <f>SUM(F42+I42+Q42+W42+#REF!+AC42+AF42+AJ42+AM42+AP42+AS42+AV42+AY42+BB42+BH42+BK42+BS42+BW42+CE42+CH42+CK42+CN42+CQ42+CT42+CW42+DA42+DD42+DK42+DN42+DQ42+DW42+DZ42+EC42+EF42+EI42+EL42+EO42+ER42+EV42+FC42)</f>
        <v>#REF!</v>
      </c>
      <c r="FM42" s="396">
        <f t="shared" si="14"/>
        <v>0</v>
      </c>
      <c r="FN42" s="396">
        <f t="shared" si="15"/>
        <v>1</v>
      </c>
      <c r="FO42" s="396" t="e">
        <f>SUM(AB42+#REF!+BE42+BT42+CX42+EQ42+EU42)</f>
        <v>#REF!</v>
      </c>
      <c r="FP42" s="396"/>
      <c r="FQ42" s="396" t="e">
        <f>SUM(L42+#REF!+M42+N42+O42+P42+#REF!+#REF!+BN42+BO42+BP42+BQ42+BR42+BZ42+CA42+CB42+CC42+CD42+DG42+DH42+DI42+DJ42+DT42+DU42+DV42+EY42+EZ42+FA42+FB42+FD42+FE42+FF42+FG42+FH42+FI42+FJ42+FK42)</f>
        <v>#REF!</v>
      </c>
      <c r="FR42" s="1291" t="e">
        <f t="shared" si="2"/>
        <v>#REF!</v>
      </c>
      <c r="FS42" s="1347" t="e">
        <f t="shared" si="3"/>
        <v>#REF!</v>
      </c>
      <c r="FT42" s="1347" t="e">
        <f t="shared" si="4"/>
        <v>#REF!</v>
      </c>
      <c r="FU42" s="1347" t="e">
        <f t="shared" si="5"/>
        <v>#REF!</v>
      </c>
      <c r="FV42" s="1347" t="e">
        <f t="shared" si="6"/>
        <v>#REF!</v>
      </c>
      <c r="FW42" s="1347" t="e">
        <f t="shared" si="7"/>
        <v>#REF!</v>
      </c>
      <c r="FX42" s="1347" t="e">
        <f t="shared" si="8"/>
        <v>#REF!</v>
      </c>
      <c r="FY42" s="1347" t="e">
        <f t="shared" si="9"/>
        <v>#REF!</v>
      </c>
      <c r="FZ42" s="1347" t="e">
        <f t="shared" si="10"/>
        <v>#REF!</v>
      </c>
      <c r="GA42" s="1347" t="e">
        <f t="shared" si="11"/>
        <v>#REF!</v>
      </c>
      <c r="GB42" s="1347" t="e">
        <f t="shared" si="12"/>
        <v>#REF!</v>
      </c>
      <c r="GC42" s="1347" t="e">
        <f t="shared" si="13"/>
        <v>#REF!</v>
      </c>
    </row>
    <row r="43" spans="1:185" ht="16.5" thickBot="1" x14ac:dyDescent="0.3">
      <c r="A43" s="1645">
        <v>37</v>
      </c>
      <c r="B43" s="10" t="s">
        <v>2125</v>
      </c>
      <c r="C43" s="1152" t="s">
        <v>1277</v>
      </c>
      <c r="D43" s="1391"/>
      <c r="E43" s="1400"/>
      <c r="F43" s="1346"/>
      <c r="G43" s="1346"/>
      <c r="H43" s="1394"/>
      <c r="I43" s="1394"/>
      <c r="J43" s="1394"/>
      <c r="K43" s="1394"/>
      <c r="L43" s="1346"/>
      <c r="M43" s="1346"/>
      <c r="N43" s="1346"/>
      <c r="O43" s="1346"/>
      <c r="P43" s="1346"/>
      <c r="Q43" s="1394"/>
      <c r="R43" s="1394"/>
      <c r="S43" s="1394"/>
      <c r="T43" s="1394"/>
      <c r="U43" s="1394"/>
      <c r="V43" s="1346"/>
      <c r="W43" s="1393"/>
      <c r="X43" s="1346"/>
      <c r="Y43" s="1346"/>
      <c r="Z43" s="1346"/>
      <c r="AA43" s="1346"/>
      <c r="AB43" s="1514"/>
      <c r="AC43" s="1346"/>
      <c r="AD43" s="1346"/>
      <c r="AE43" s="1346"/>
      <c r="AF43" s="1346"/>
      <c r="AG43" s="1346"/>
      <c r="AH43" s="1417"/>
      <c r="AI43" s="1400"/>
      <c r="AJ43" s="1417"/>
      <c r="AK43" s="1417"/>
      <c r="AL43" s="1420"/>
      <c r="AM43" s="1391"/>
      <c r="AN43" s="1346"/>
      <c r="AO43" s="1346"/>
      <c r="AP43" s="1346"/>
      <c r="AQ43" s="1346"/>
      <c r="AR43" s="1346"/>
      <c r="AS43" s="1346"/>
      <c r="AT43" s="1392"/>
      <c r="AU43" s="1392"/>
      <c r="AV43" s="1392"/>
      <c r="AW43" s="1392"/>
      <c r="AX43" s="1393"/>
      <c r="AY43" s="1346"/>
      <c r="AZ43" s="1389"/>
      <c r="BA43" s="1346"/>
      <c r="BB43" s="1346"/>
      <c r="BC43" s="1346"/>
      <c r="BD43" s="1346"/>
      <c r="BE43" s="1346"/>
      <c r="BF43" s="1504"/>
      <c r="BG43" s="1393"/>
      <c r="BH43" s="1346"/>
      <c r="BI43" s="1346"/>
      <c r="BJ43" s="1346"/>
      <c r="BK43" s="1346"/>
      <c r="BL43" s="1346"/>
      <c r="BM43" s="1346"/>
      <c r="BN43" s="1346"/>
      <c r="BO43" s="1346"/>
      <c r="BP43" s="1346"/>
      <c r="BQ43" s="1346"/>
      <c r="BR43" s="1346"/>
      <c r="BS43" s="1346"/>
      <c r="BT43" s="1504"/>
      <c r="BU43" s="1389"/>
      <c r="BV43" s="1346"/>
      <c r="BW43" s="1346"/>
      <c r="BX43" s="1346"/>
      <c r="BY43" s="1346"/>
      <c r="BZ43" s="1346"/>
      <c r="CA43" s="1346"/>
      <c r="CB43" s="1346"/>
      <c r="CC43" s="1346"/>
      <c r="CD43" s="1346"/>
      <c r="CE43" s="1391"/>
      <c r="CF43" s="1346"/>
      <c r="CG43" s="1346"/>
      <c r="CH43" s="1346"/>
      <c r="CI43" s="1346"/>
      <c r="CJ43" s="1346"/>
      <c r="CK43" s="1346"/>
      <c r="CL43" s="1346"/>
      <c r="CM43" s="1346"/>
      <c r="CN43" s="1346"/>
      <c r="CO43" s="1346"/>
      <c r="CP43" s="1346"/>
      <c r="CQ43" s="1391"/>
      <c r="CR43" s="1346"/>
      <c r="CS43" s="1346"/>
      <c r="CT43" s="1392"/>
      <c r="CU43" s="1346"/>
      <c r="CV43" s="1346"/>
      <c r="CW43" s="1346"/>
      <c r="CX43" s="1504"/>
      <c r="CY43" s="1346"/>
      <c r="CZ43" s="1346"/>
      <c r="DA43" s="1346"/>
      <c r="DB43" s="1346"/>
      <c r="DC43" s="1346"/>
      <c r="DD43" s="1393"/>
      <c r="DE43" s="1391"/>
      <c r="DF43" s="1346"/>
      <c r="DG43" s="1346"/>
      <c r="DH43" s="1346"/>
      <c r="DI43" s="1346"/>
      <c r="DJ43" s="1346"/>
      <c r="DK43" s="1346"/>
      <c r="DL43" s="1346"/>
      <c r="DM43" s="1346"/>
      <c r="DN43" s="1346"/>
      <c r="DO43" s="1392"/>
      <c r="DP43" s="1392"/>
      <c r="DQ43" s="1392"/>
      <c r="DR43" s="1392"/>
      <c r="DS43" s="1392"/>
      <c r="DT43" s="1392"/>
      <c r="DU43" s="1392"/>
      <c r="DV43" s="1392"/>
      <c r="DW43" s="1392"/>
      <c r="DX43" s="1393"/>
      <c r="DY43" s="1391"/>
      <c r="DZ43" s="1346"/>
      <c r="EA43" s="1346"/>
      <c r="EB43" s="1346"/>
      <c r="EC43" s="1346"/>
      <c r="ED43" s="1346"/>
      <c r="EE43" s="1346"/>
      <c r="EF43" s="1346"/>
      <c r="EG43" s="1346"/>
      <c r="EH43" s="1346"/>
      <c r="EI43" s="1346"/>
      <c r="EJ43" s="1346"/>
      <c r="EK43" s="1346"/>
      <c r="EL43" s="1391"/>
      <c r="EM43" s="1389"/>
      <c r="EN43" s="1346"/>
      <c r="EO43" s="1346"/>
      <c r="EP43" s="1346"/>
      <c r="EQ43" s="1504"/>
      <c r="ER43" s="1346"/>
      <c r="ES43" s="1346"/>
      <c r="ET43" s="1346"/>
      <c r="EU43" s="1504"/>
      <c r="EV43" s="1392"/>
      <c r="EW43" s="1346"/>
      <c r="EX43" s="1346"/>
      <c r="EY43" s="1346"/>
      <c r="EZ43" s="1346"/>
      <c r="FA43" s="1346"/>
      <c r="FB43" s="1346"/>
      <c r="FC43" s="1393"/>
      <c r="FD43" s="1679"/>
      <c r="FE43" s="1391"/>
      <c r="FF43" s="1346"/>
      <c r="FG43" s="1346"/>
      <c r="FH43" s="1346"/>
      <c r="FI43" s="1346"/>
      <c r="FJ43" s="1346"/>
      <c r="FK43" s="1346"/>
      <c r="FL43" s="218" t="e">
        <f>SUM(F43+I43+Q43+W43+#REF!+AC43+AF43+AJ43+AM43+AP43+AS43+AV43+AY43+BB43+BH43+BK43+BS43+BW43+CE43+CH43+CK43+CN43+CQ43+CT43+CW43+DA43+DD43+DK43+DN43+DQ43+DW43+DZ43+EC43+EF43+EI43+EL43+EO43+ER43+EV43+FC43)</f>
        <v>#REF!</v>
      </c>
      <c r="FM43" s="396">
        <f t="shared" si="14"/>
        <v>0</v>
      </c>
      <c r="FN43" s="396">
        <f t="shared" si="15"/>
        <v>0</v>
      </c>
      <c r="FO43" s="396" t="e">
        <f>SUM(AB43+#REF!+BE43+BT43+CX43+EQ43+EU43)</f>
        <v>#REF!</v>
      </c>
      <c r="FP43" s="396"/>
      <c r="FQ43" s="396" t="e">
        <f>SUM(L43+#REF!+M43+N43+O43+P43+#REF!+#REF!+BN43+BO43+BP43+BQ43+BR43+BZ43+CA43+CB43+CC43+CD43+DG43+DH43+DI43+DJ43+DT43+DU43+DV43+EY43+EZ43+FA43+FB43+FD43+FE43+FF43+FG43+FH43+FI43+FJ43+FK43)</f>
        <v>#REF!</v>
      </c>
      <c r="FR43" s="1291" t="e">
        <f t="shared" si="2"/>
        <v>#REF!</v>
      </c>
      <c r="FS43" s="1347" t="e">
        <f t="shared" si="3"/>
        <v>#REF!</v>
      </c>
      <c r="FT43" s="1347" t="e">
        <f t="shared" si="4"/>
        <v>#REF!</v>
      </c>
      <c r="FU43" s="1347" t="e">
        <f t="shared" si="5"/>
        <v>#REF!</v>
      </c>
      <c r="FV43" s="1347" t="e">
        <f t="shared" si="6"/>
        <v>#REF!</v>
      </c>
      <c r="FW43" s="1347" t="e">
        <f t="shared" si="7"/>
        <v>#REF!</v>
      </c>
      <c r="FX43" s="1347" t="e">
        <f t="shared" si="8"/>
        <v>#REF!</v>
      </c>
      <c r="FY43" s="1347" t="e">
        <f t="shared" si="9"/>
        <v>#REF!</v>
      </c>
      <c r="FZ43" s="1347" t="e">
        <f t="shared" si="10"/>
        <v>#REF!</v>
      </c>
      <c r="GA43" s="1347" t="e">
        <f t="shared" si="11"/>
        <v>#REF!</v>
      </c>
      <c r="GB43" s="1347" t="e">
        <f t="shared" si="12"/>
        <v>#REF!</v>
      </c>
      <c r="GC43" s="1347" t="e">
        <f t="shared" si="13"/>
        <v>#REF!</v>
      </c>
    </row>
    <row r="44" spans="1:185" ht="16.5" thickBot="1" x14ac:dyDescent="0.3">
      <c r="A44" s="1645">
        <v>38</v>
      </c>
      <c r="B44" s="10" t="s">
        <v>2126</v>
      </c>
      <c r="C44" s="1152" t="s">
        <v>1774</v>
      </c>
      <c r="D44" s="1391"/>
      <c r="E44" s="1400"/>
      <c r="F44" s="1346"/>
      <c r="G44" s="1346"/>
      <c r="H44" s="1346"/>
      <c r="I44" s="1394"/>
      <c r="J44" s="1394"/>
      <c r="K44" s="1394"/>
      <c r="L44" s="1346"/>
      <c r="M44" s="1346"/>
      <c r="N44" s="1346"/>
      <c r="O44" s="1346"/>
      <c r="P44" s="1346"/>
      <c r="Q44" s="1394"/>
      <c r="R44" s="1394"/>
      <c r="S44" s="1394"/>
      <c r="T44" s="1394"/>
      <c r="U44" s="1394"/>
      <c r="V44" s="1346"/>
      <c r="W44" s="1393"/>
      <c r="X44" s="1346"/>
      <c r="Y44" s="1346"/>
      <c r="Z44" s="1346"/>
      <c r="AA44" s="1346"/>
      <c r="AB44" s="1514"/>
      <c r="AC44" s="1346"/>
      <c r="AD44" s="1346"/>
      <c r="AE44" s="1346"/>
      <c r="AF44" s="1346"/>
      <c r="AG44" s="1346"/>
      <c r="AH44" s="1417"/>
      <c r="AI44" s="1400"/>
      <c r="AJ44" s="1417"/>
      <c r="AK44" s="1417"/>
      <c r="AL44" s="1420"/>
      <c r="AM44" s="1391"/>
      <c r="AN44" s="1346"/>
      <c r="AO44" s="1346"/>
      <c r="AP44" s="1346"/>
      <c r="AQ44" s="1346"/>
      <c r="AR44" s="1346"/>
      <c r="AS44" s="1346"/>
      <c r="AT44" s="1392"/>
      <c r="AU44" s="1392"/>
      <c r="AV44" s="1346"/>
      <c r="AW44" s="1392"/>
      <c r="AX44" s="1393"/>
      <c r="AY44" s="1346"/>
      <c r="AZ44" s="1389"/>
      <c r="BA44" s="1346"/>
      <c r="BB44" s="1346"/>
      <c r="BC44" s="1346"/>
      <c r="BD44" s="1346"/>
      <c r="BE44" s="1346"/>
      <c r="BF44" s="1504"/>
      <c r="BG44" s="1393"/>
      <c r="BH44" s="1346"/>
      <c r="BI44" s="1346"/>
      <c r="BJ44" s="1346"/>
      <c r="BK44" s="1346"/>
      <c r="BL44" s="1346"/>
      <c r="BM44" s="1346"/>
      <c r="BN44" s="1346"/>
      <c r="BO44" s="1346"/>
      <c r="BP44" s="1346"/>
      <c r="BQ44" s="1346"/>
      <c r="BR44" s="1346"/>
      <c r="BS44" s="1346"/>
      <c r="BT44" s="1504"/>
      <c r="BU44" s="1389"/>
      <c r="BV44" s="1346"/>
      <c r="BW44" s="1346"/>
      <c r="BX44" s="1346"/>
      <c r="BY44" s="1346"/>
      <c r="BZ44" s="1346"/>
      <c r="CA44" s="1346"/>
      <c r="CB44" s="1346"/>
      <c r="CC44" s="1346"/>
      <c r="CD44" s="1346"/>
      <c r="CE44" s="1391"/>
      <c r="CF44" s="1346"/>
      <c r="CG44" s="1346"/>
      <c r="CH44" s="1346"/>
      <c r="CI44" s="1346"/>
      <c r="CJ44" s="1346"/>
      <c r="CK44" s="1346"/>
      <c r="CL44" s="1346"/>
      <c r="CM44" s="1346"/>
      <c r="CN44" s="1346"/>
      <c r="CO44" s="1346"/>
      <c r="CP44" s="1346"/>
      <c r="CQ44" s="1391"/>
      <c r="CR44" s="1346"/>
      <c r="CS44" s="1346"/>
      <c r="CT44" s="1392"/>
      <c r="CU44" s="1346"/>
      <c r="CV44" s="1346"/>
      <c r="CW44" s="1346"/>
      <c r="CX44" s="1504"/>
      <c r="CY44" s="1346"/>
      <c r="CZ44" s="1346"/>
      <c r="DA44" s="1346"/>
      <c r="DB44" s="1346"/>
      <c r="DC44" s="1346"/>
      <c r="DD44" s="1393"/>
      <c r="DE44" s="1391"/>
      <c r="DF44" s="1346"/>
      <c r="DG44" s="1346"/>
      <c r="DH44" s="1346"/>
      <c r="DI44" s="1346"/>
      <c r="DJ44" s="1346"/>
      <c r="DK44" s="1346"/>
      <c r="DL44" s="1346"/>
      <c r="DM44" s="1346"/>
      <c r="DN44" s="1346"/>
      <c r="DO44" s="1392"/>
      <c r="DP44" s="1392"/>
      <c r="DQ44" s="1392"/>
      <c r="DR44" s="1392"/>
      <c r="DS44" s="1392"/>
      <c r="DT44" s="1392"/>
      <c r="DU44" s="1392"/>
      <c r="DV44" s="1392"/>
      <c r="DW44" s="1392"/>
      <c r="DX44" s="1393"/>
      <c r="DY44" s="1391"/>
      <c r="DZ44" s="1346"/>
      <c r="EA44" s="1346"/>
      <c r="EB44" s="1346"/>
      <c r="EC44" s="1346"/>
      <c r="ED44" s="1346"/>
      <c r="EE44" s="1346"/>
      <c r="EF44" s="1346"/>
      <c r="EG44" s="1346"/>
      <c r="EH44" s="1346"/>
      <c r="EI44" s="1346"/>
      <c r="EJ44" s="1346"/>
      <c r="EK44" s="1346"/>
      <c r="EL44" s="1391"/>
      <c r="EM44" s="1389"/>
      <c r="EN44" s="1346"/>
      <c r="EO44" s="1346"/>
      <c r="EP44" s="1346"/>
      <c r="EQ44" s="1504"/>
      <c r="ER44" s="1397"/>
      <c r="ES44" s="1346"/>
      <c r="ET44" s="1346"/>
      <c r="EU44" s="1504"/>
      <c r="EV44" s="1392"/>
      <c r="EW44" s="1346"/>
      <c r="EX44" s="1346"/>
      <c r="EY44" s="1346"/>
      <c r="EZ44" s="1346"/>
      <c r="FA44" s="1346"/>
      <c r="FB44" s="1346"/>
      <c r="FC44" s="1393"/>
      <c r="FD44" s="1679"/>
      <c r="FE44" s="1391"/>
      <c r="FF44" s="1346"/>
      <c r="FG44" s="1346"/>
      <c r="FH44" s="1346"/>
      <c r="FI44" s="1346"/>
      <c r="FJ44" s="1346"/>
      <c r="FK44" s="1346"/>
      <c r="FL44" s="218" t="e">
        <f>SUM(F44+I44+Q44+W44+#REF!+AC44+AF44+AJ44+AM44+AP44+AS44+AV44+AY44+BB44+BH44+BK44+BS44+BW44+CE44+CH44+CK44+CN44+CQ44+CT44+CW44+DA44+DD44+DK44+DN44+DQ44+DW44+DZ44+EC44+EF44+EI44+EL44+EO44+ER44+EV44+FC44)</f>
        <v>#REF!</v>
      </c>
      <c r="FM44" s="396">
        <f t="shared" si="14"/>
        <v>0</v>
      </c>
      <c r="FN44" s="396">
        <f t="shared" si="15"/>
        <v>0</v>
      </c>
      <c r="FO44" s="396" t="e">
        <f>SUM(AB44+#REF!+BE44+BT44+CX44+EQ44+EU44)</f>
        <v>#REF!</v>
      </c>
      <c r="FP44" s="396"/>
      <c r="FQ44" s="396" t="e">
        <f>SUM(L44+#REF!+M44+N44+O44+P44+#REF!+#REF!+BN44+BO44+BP44+BQ44+BR44+BZ44+CA44+CB44+CC44+CD44+DG44+DH44+DI44+DJ44+DT44+DU44+DV44+EY44+EZ44+FA44+FB44+FD44+FE44+FF44+FG44+FH44+FI44+FJ44+FK44)</f>
        <v>#REF!</v>
      </c>
      <c r="FR44" s="1291" t="e">
        <f t="shared" si="2"/>
        <v>#REF!</v>
      </c>
      <c r="FS44" s="1347" t="e">
        <f t="shared" si="3"/>
        <v>#REF!</v>
      </c>
      <c r="FT44" s="1347" t="e">
        <f t="shared" si="4"/>
        <v>#REF!</v>
      </c>
      <c r="FU44" s="1347" t="e">
        <f t="shared" si="5"/>
        <v>#REF!</v>
      </c>
      <c r="FV44" s="1347" t="e">
        <f t="shared" si="6"/>
        <v>#REF!</v>
      </c>
      <c r="FW44" s="1347" t="e">
        <f t="shared" si="7"/>
        <v>#REF!</v>
      </c>
      <c r="FX44" s="1347" t="e">
        <f t="shared" si="8"/>
        <v>#REF!</v>
      </c>
      <c r="FY44" s="1347" t="e">
        <f t="shared" si="9"/>
        <v>#REF!</v>
      </c>
      <c r="FZ44" s="1347" t="e">
        <f t="shared" si="10"/>
        <v>#REF!</v>
      </c>
      <c r="GA44" s="1347" t="e">
        <f t="shared" si="11"/>
        <v>#REF!</v>
      </c>
      <c r="GB44" s="1347" t="e">
        <f t="shared" si="12"/>
        <v>#REF!</v>
      </c>
      <c r="GC44" s="1347" t="e">
        <f t="shared" si="13"/>
        <v>#REF!</v>
      </c>
    </row>
    <row r="45" spans="1:185" ht="16.5" thickBot="1" x14ac:dyDescent="0.3">
      <c r="A45" s="1645">
        <v>39</v>
      </c>
      <c r="B45" s="10" t="s">
        <v>2127</v>
      </c>
      <c r="C45" s="1373" t="s">
        <v>2075</v>
      </c>
      <c r="D45" s="1391"/>
      <c r="E45" s="1400"/>
      <c r="F45" s="1346"/>
      <c r="G45" s="1346"/>
      <c r="H45" s="1346"/>
      <c r="I45" s="1394"/>
      <c r="J45" s="1394"/>
      <c r="K45" s="1394"/>
      <c r="L45" s="1394"/>
      <c r="M45" s="1394"/>
      <c r="N45" s="1394"/>
      <c r="O45" s="1394"/>
      <c r="P45" s="1394"/>
      <c r="Q45" s="1394"/>
      <c r="R45" s="1394"/>
      <c r="S45" s="1394"/>
      <c r="T45" s="1394"/>
      <c r="U45" s="1394"/>
      <c r="V45" s="1346"/>
      <c r="W45" s="1393"/>
      <c r="X45" s="1346"/>
      <c r="Y45" s="1346"/>
      <c r="Z45" s="1346"/>
      <c r="AA45" s="1346"/>
      <c r="AB45" s="1514"/>
      <c r="AC45" s="1346"/>
      <c r="AD45" s="1346"/>
      <c r="AE45" s="1346"/>
      <c r="AF45" s="1346"/>
      <c r="AG45" s="1346"/>
      <c r="AH45" s="1417"/>
      <c r="AI45" s="1400"/>
      <c r="AJ45" s="1417"/>
      <c r="AK45" s="1417"/>
      <c r="AL45" s="1420"/>
      <c r="AM45" s="1391"/>
      <c r="AN45" s="1346"/>
      <c r="AO45" s="1346"/>
      <c r="AP45" s="1346"/>
      <c r="AQ45" s="1346"/>
      <c r="AR45" s="1346"/>
      <c r="AS45" s="1346"/>
      <c r="AT45" s="1392"/>
      <c r="AU45" s="1392"/>
      <c r="AV45" s="1392"/>
      <c r="AW45" s="1392"/>
      <c r="AX45" s="1393"/>
      <c r="AY45" s="1346"/>
      <c r="AZ45" s="1389"/>
      <c r="BA45" s="1346"/>
      <c r="BB45" s="1346"/>
      <c r="BC45" s="1346"/>
      <c r="BD45" s="1346"/>
      <c r="BE45" s="1346"/>
      <c r="BF45" s="1504"/>
      <c r="BG45" s="1393"/>
      <c r="BH45" s="1346"/>
      <c r="BI45" s="1346"/>
      <c r="BJ45" s="1346"/>
      <c r="BK45" s="1346"/>
      <c r="BL45" s="1346"/>
      <c r="BM45" s="1346"/>
      <c r="BN45" s="1346"/>
      <c r="BO45" s="1346"/>
      <c r="BP45" s="1346"/>
      <c r="BQ45" s="1346"/>
      <c r="BR45" s="1346"/>
      <c r="BS45" s="1346"/>
      <c r="BT45" s="1504"/>
      <c r="BU45" s="1389"/>
      <c r="BV45" s="1346"/>
      <c r="BW45" s="1346"/>
      <c r="BX45" s="1346"/>
      <c r="BY45" s="1346"/>
      <c r="BZ45" s="1346"/>
      <c r="CA45" s="1346"/>
      <c r="CB45" s="1346"/>
      <c r="CC45" s="1346"/>
      <c r="CD45" s="1346"/>
      <c r="CE45" s="1391"/>
      <c r="CF45" s="1346"/>
      <c r="CG45" s="1346"/>
      <c r="CH45" s="1346"/>
      <c r="CI45" s="1346"/>
      <c r="CJ45" s="1346"/>
      <c r="CK45" s="1346"/>
      <c r="CL45" s="1346"/>
      <c r="CM45" s="1346"/>
      <c r="CN45" s="1346"/>
      <c r="CO45" s="1346"/>
      <c r="CP45" s="1346"/>
      <c r="CQ45" s="1391"/>
      <c r="CR45" s="1346"/>
      <c r="CS45" s="1346"/>
      <c r="CT45" s="1392"/>
      <c r="CU45" s="1346"/>
      <c r="CV45" s="1346"/>
      <c r="CW45" s="1346"/>
      <c r="CX45" s="1504"/>
      <c r="CY45" s="1346"/>
      <c r="CZ45" s="1346"/>
      <c r="DA45" s="1346"/>
      <c r="DB45" s="1346"/>
      <c r="DC45" s="1346"/>
      <c r="DD45" s="1393"/>
      <c r="DE45" s="1391"/>
      <c r="DF45" s="1346"/>
      <c r="DG45" s="1346"/>
      <c r="DH45" s="1346"/>
      <c r="DI45" s="1346"/>
      <c r="DJ45" s="1346"/>
      <c r="DK45" s="1346"/>
      <c r="DL45" s="1346"/>
      <c r="DM45" s="1346"/>
      <c r="DN45" s="1346"/>
      <c r="DO45" s="1392"/>
      <c r="DP45" s="1392"/>
      <c r="DQ45" s="1392"/>
      <c r="DR45" s="1392"/>
      <c r="DS45" s="1392"/>
      <c r="DT45" s="1392"/>
      <c r="DU45" s="1392"/>
      <c r="DV45" s="1392"/>
      <c r="DW45" s="1392"/>
      <c r="DX45" s="1393"/>
      <c r="DY45" s="1391"/>
      <c r="DZ45" s="1346"/>
      <c r="EA45" s="1346"/>
      <c r="EB45" s="1346"/>
      <c r="EC45" s="1346"/>
      <c r="ED45" s="1346"/>
      <c r="EE45" s="1346"/>
      <c r="EF45" s="1346"/>
      <c r="EG45" s="1346"/>
      <c r="EH45" s="1346"/>
      <c r="EI45" s="1346"/>
      <c r="EJ45" s="1346"/>
      <c r="EK45" s="1346"/>
      <c r="EL45" s="1391"/>
      <c r="EM45" s="1389"/>
      <c r="EN45" s="1346"/>
      <c r="EO45" s="1346"/>
      <c r="EP45" s="1346"/>
      <c r="EQ45" s="1504"/>
      <c r="ER45" s="1346"/>
      <c r="ES45" s="1346"/>
      <c r="ET45" s="1346"/>
      <c r="EU45" s="1504"/>
      <c r="EV45" s="1392"/>
      <c r="EW45" s="1346"/>
      <c r="EX45" s="1346"/>
      <c r="EY45" s="1346"/>
      <c r="EZ45" s="1346"/>
      <c r="FA45" s="1346"/>
      <c r="FB45" s="1346"/>
      <c r="FC45" s="1393"/>
      <c r="FD45" s="1679"/>
      <c r="FE45" s="1391"/>
      <c r="FF45" s="1346"/>
      <c r="FG45" s="1346"/>
      <c r="FH45" s="1346"/>
      <c r="FI45" s="1346"/>
      <c r="FJ45" s="1346"/>
      <c r="FK45" s="1346"/>
      <c r="FL45" s="218" t="e">
        <f>SUM(F45+I45+Q45+W45+#REF!+AC45+AF45+AJ45+AM45+AP45+AS45+AV45+AY45+BB45+BH45+BK45+BS45+BW45+CE45+CH45+CK45+CN45+CQ45+CT45+CW45+DA45+DD45+DK45+DN45+DQ45+DW45+DZ45+EC45+EF45+EI45+EL45+EO45+ER45+EV45+FC45)</f>
        <v>#REF!</v>
      </c>
      <c r="FM45" s="396">
        <f t="shared" si="14"/>
        <v>0</v>
      </c>
      <c r="FN45" s="396">
        <f t="shared" si="15"/>
        <v>0</v>
      </c>
      <c r="FO45" s="396" t="e">
        <f>SUM(AB45+#REF!+BE45+BT45+CX45+EQ45+EU45)</f>
        <v>#REF!</v>
      </c>
      <c r="FP45" s="396"/>
      <c r="FQ45" s="396" t="e">
        <f>SUM(L45+#REF!+M45+N45+O45+P45+#REF!+#REF!+BN45+BO45+BP45+BQ45+BR45+BZ45+CA45+CB45+CC45+CD45+DG45+DH45+DI45+DJ45+DT45+DU45+DV45+EY45+EZ45+FA45+FB45+FD45+FE45+FF45+FG45+FH45+FI45+FJ45+FK45)</f>
        <v>#REF!</v>
      </c>
      <c r="FR45" s="1291" t="e">
        <f t="shared" si="2"/>
        <v>#REF!</v>
      </c>
      <c r="FS45" s="1347" t="e">
        <f t="shared" si="3"/>
        <v>#REF!</v>
      </c>
      <c r="FT45" s="1347" t="e">
        <f t="shared" si="4"/>
        <v>#REF!</v>
      </c>
      <c r="FU45" s="1347" t="e">
        <f t="shared" si="5"/>
        <v>#REF!</v>
      </c>
      <c r="FV45" s="1347" t="e">
        <f t="shared" si="6"/>
        <v>#REF!</v>
      </c>
      <c r="FW45" s="1347" t="e">
        <f t="shared" si="7"/>
        <v>#REF!</v>
      </c>
      <c r="FX45" s="1347" t="e">
        <f t="shared" si="8"/>
        <v>#REF!</v>
      </c>
      <c r="FY45" s="1347" t="e">
        <f t="shared" si="9"/>
        <v>#REF!</v>
      </c>
      <c r="FZ45" s="1347" t="e">
        <f t="shared" si="10"/>
        <v>#REF!</v>
      </c>
      <c r="GA45" s="1347" t="e">
        <f t="shared" si="11"/>
        <v>#REF!</v>
      </c>
      <c r="GB45" s="1347" t="e">
        <f t="shared" si="12"/>
        <v>#REF!</v>
      </c>
      <c r="GC45" s="1347" t="e">
        <f t="shared" si="13"/>
        <v>#REF!</v>
      </c>
    </row>
    <row r="46" spans="1:185" ht="16.5" thickBot="1" x14ac:dyDescent="0.3">
      <c r="A46" s="1645">
        <v>40</v>
      </c>
      <c r="B46" s="10" t="s">
        <v>2129</v>
      </c>
      <c r="C46" s="1152" t="s">
        <v>1783</v>
      </c>
      <c r="D46" s="1391"/>
      <c r="E46" s="1400"/>
      <c r="F46" s="1346"/>
      <c r="G46" s="1346"/>
      <c r="H46" s="1346"/>
      <c r="I46" s="1346"/>
      <c r="J46" s="1346"/>
      <c r="K46" s="1346"/>
      <c r="L46" s="1346"/>
      <c r="M46" s="1346"/>
      <c r="N46" s="1346"/>
      <c r="O46" s="1346"/>
      <c r="P46" s="1346"/>
      <c r="Q46" s="1346"/>
      <c r="R46" s="1346"/>
      <c r="S46" s="1346"/>
      <c r="T46" s="1346"/>
      <c r="U46" s="1346"/>
      <c r="V46" s="1346"/>
      <c r="W46" s="1393"/>
      <c r="X46" s="1346"/>
      <c r="Y46" s="1346"/>
      <c r="Z46" s="1346"/>
      <c r="AA46" s="1346"/>
      <c r="AB46" s="1514"/>
      <c r="AC46" s="1346"/>
      <c r="AD46" s="1346"/>
      <c r="AE46" s="1346"/>
      <c r="AF46" s="1346"/>
      <c r="AG46" s="1346"/>
      <c r="AH46" s="1392"/>
      <c r="AI46" s="1400"/>
      <c r="AJ46" s="1392"/>
      <c r="AK46" s="1392"/>
      <c r="AL46" s="1393"/>
      <c r="AM46" s="1391"/>
      <c r="AN46" s="1346"/>
      <c r="AO46" s="1346"/>
      <c r="AP46" s="1346"/>
      <c r="AQ46" s="1346"/>
      <c r="AR46" s="1346"/>
      <c r="AS46" s="1346"/>
      <c r="AT46" s="1392"/>
      <c r="AU46" s="1392"/>
      <c r="AV46" s="1392"/>
      <c r="AW46" s="1392"/>
      <c r="AX46" s="1393"/>
      <c r="AY46" s="1346"/>
      <c r="AZ46" s="1389"/>
      <c r="BA46" s="1346"/>
      <c r="BB46" s="1346"/>
      <c r="BC46" s="1346"/>
      <c r="BD46" s="1346"/>
      <c r="BE46" s="1346"/>
      <c r="BF46" s="1504"/>
      <c r="BG46" s="1393"/>
      <c r="BH46" s="1346"/>
      <c r="BI46" s="1346"/>
      <c r="BJ46" s="1346"/>
      <c r="BK46" s="1346"/>
      <c r="BL46" s="1346"/>
      <c r="BM46" s="1346"/>
      <c r="BN46" s="1346"/>
      <c r="BO46" s="1346"/>
      <c r="BP46" s="1346"/>
      <c r="BQ46" s="1346"/>
      <c r="BR46" s="1346"/>
      <c r="BS46" s="1346"/>
      <c r="BT46" s="1504"/>
      <c r="BU46" s="1389"/>
      <c r="BV46" s="1346"/>
      <c r="BW46" s="1346"/>
      <c r="BX46" s="1346"/>
      <c r="BY46" s="1346"/>
      <c r="BZ46" s="1346"/>
      <c r="CA46" s="1346"/>
      <c r="CB46" s="1346"/>
      <c r="CC46" s="1346"/>
      <c r="CD46" s="1346"/>
      <c r="CE46" s="1391"/>
      <c r="CF46" s="1346"/>
      <c r="CG46" s="1346"/>
      <c r="CH46" s="1346"/>
      <c r="CI46" s="1346"/>
      <c r="CJ46" s="1346"/>
      <c r="CK46" s="1346"/>
      <c r="CL46" s="1346"/>
      <c r="CM46" s="1346"/>
      <c r="CN46" s="1346"/>
      <c r="CO46" s="1346"/>
      <c r="CP46" s="1346"/>
      <c r="CQ46" s="1391"/>
      <c r="CR46" s="1346"/>
      <c r="CS46" s="1346"/>
      <c r="CT46" s="1392"/>
      <c r="CU46" s="1346"/>
      <c r="CV46" s="1346"/>
      <c r="CW46" s="1346"/>
      <c r="CX46" s="1504"/>
      <c r="CY46" s="1346"/>
      <c r="CZ46" s="1346"/>
      <c r="DA46" s="1346"/>
      <c r="DB46" s="1346"/>
      <c r="DC46" s="1346"/>
      <c r="DD46" s="1393"/>
      <c r="DE46" s="1391"/>
      <c r="DF46" s="1346"/>
      <c r="DG46" s="1346"/>
      <c r="DH46" s="1346"/>
      <c r="DI46" s="1346"/>
      <c r="DJ46" s="1346"/>
      <c r="DK46" s="1346"/>
      <c r="DL46" s="1346"/>
      <c r="DM46" s="1346"/>
      <c r="DN46" s="1346"/>
      <c r="DO46" s="1392"/>
      <c r="DP46" s="1392"/>
      <c r="DQ46" s="1392"/>
      <c r="DR46" s="1392"/>
      <c r="DS46" s="1392"/>
      <c r="DT46" s="1392"/>
      <c r="DU46" s="1392"/>
      <c r="DV46" s="1392"/>
      <c r="DW46" s="1392"/>
      <c r="DX46" s="1393"/>
      <c r="DY46" s="1391"/>
      <c r="DZ46" s="1346"/>
      <c r="EA46" s="1346"/>
      <c r="EB46" s="1346"/>
      <c r="EC46" s="1346"/>
      <c r="ED46" s="1346"/>
      <c r="EE46" s="1346"/>
      <c r="EF46" s="1346"/>
      <c r="EG46" s="1346"/>
      <c r="EH46" s="1346"/>
      <c r="EI46" s="1346"/>
      <c r="EJ46" s="1346"/>
      <c r="EK46" s="1346"/>
      <c r="EL46" s="1391"/>
      <c r="EM46" s="1389"/>
      <c r="EN46" s="1346"/>
      <c r="EO46" s="1346"/>
      <c r="EP46" s="1346"/>
      <c r="EQ46" s="1504"/>
      <c r="ER46" s="1346"/>
      <c r="ES46" s="1346"/>
      <c r="ET46" s="1346"/>
      <c r="EU46" s="1504"/>
      <c r="EV46" s="1392"/>
      <c r="EW46" s="1346"/>
      <c r="EX46" s="1346"/>
      <c r="EY46" s="1346"/>
      <c r="EZ46" s="1346"/>
      <c r="FA46" s="1346"/>
      <c r="FB46" s="1346"/>
      <c r="FC46" s="1393"/>
      <c r="FD46" s="1679"/>
      <c r="FE46" s="1391"/>
      <c r="FF46" s="1346"/>
      <c r="FG46" s="1346"/>
      <c r="FH46" s="1346"/>
      <c r="FI46" s="1346"/>
      <c r="FJ46" s="1346"/>
      <c r="FK46" s="1346"/>
      <c r="FL46" s="218" t="e">
        <f>SUM(F46+I46+Q46+W46+#REF!+AC46+AF46+AJ46+AM46+AP46+AS46+AV46+AY46+BB46+BH46+BK46+BS46+BW46+CE46+CH46+CK46+CN46+CQ46+CT46+CW46+DA46+DD46+DK46+DN46+DQ46+DW46+DZ46+EC46+EF46+EI46+EL46+EO46+ER46+EV46+FC46)</f>
        <v>#REF!</v>
      </c>
      <c r="FM46" s="396">
        <f t="shared" si="14"/>
        <v>0</v>
      </c>
      <c r="FN46" s="396">
        <f t="shared" si="15"/>
        <v>0</v>
      </c>
      <c r="FO46" s="396" t="e">
        <f>SUM(AB46+#REF!+BE46+BT46+CX46+EQ46+EU46)</f>
        <v>#REF!</v>
      </c>
      <c r="FP46" s="396"/>
      <c r="FQ46" s="396" t="e">
        <f>SUM(L46+#REF!+M46+N46+O46+P46+#REF!+#REF!+BN46+BO46+BP46+BQ46+BR46+BZ46+CA46+CB46+CC46+CD46+DG46+DH46+DI46+DJ46+DT46+DU46+DV46+EY46+EZ46+FA46+FB46+FD46+FE46+FF46+FG46+FH46+FI46+FJ46+FK46)</f>
        <v>#REF!</v>
      </c>
      <c r="FR46" s="1291" t="e">
        <f t="shared" si="2"/>
        <v>#REF!</v>
      </c>
      <c r="FS46" s="1347" t="e">
        <f t="shared" si="3"/>
        <v>#REF!</v>
      </c>
      <c r="FT46" s="1347" t="e">
        <f t="shared" si="4"/>
        <v>#REF!</v>
      </c>
      <c r="FU46" s="1347" t="e">
        <f t="shared" si="5"/>
        <v>#REF!</v>
      </c>
      <c r="FV46" s="1347" t="e">
        <f t="shared" si="6"/>
        <v>#REF!</v>
      </c>
      <c r="FW46" s="1347" t="e">
        <f t="shared" si="7"/>
        <v>#REF!</v>
      </c>
      <c r="FX46" s="1347" t="e">
        <f t="shared" si="8"/>
        <v>#REF!</v>
      </c>
      <c r="FY46" s="1347" t="e">
        <f t="shared" si="9"/>
        <v>#REF!</v>
      </c>
      <c r="FZ46" s="1347" t="e">
        <f t="shared" si="10"/>
        <v>#REF!</v>
      </c>
      <c r="GA46" s="1347" t="e">
        <f t="shared" si="11"/>
        <v>#REF!</v>
      </c>
      <c r="GB46" s="1347" t="e">
        <f t="shared" si="12"/>
        <v>#REF!</v>
      </c>
      <c r="GC46" s="1347" t="e">
        <f t="shared" si="13"/>
        <v>#REF!</v>
      </c>
    </row>
    <row r="47" spans="1:185" ht="16.5" thickBot="1" x14ac:dyDescent="0.3">
      <c r="A47" s="1645">
        <v>41</v>
      </c>
      <c r="B47" s="10" t="s">
        <v>2128</v>
      </c>
      <c r="C47" s="1152" t="s">
        <v>1784</v>
      </c>
      <c r="D47" s="1391"/>
      <c r="E47" s="1400"/>
      <c r="F47" s="1346"/>
      <c r="G47" s="1346"/>
      <c r="H47" s="1346"/>
      <c r="I47" s="1346"/>
      <c r="J47" s="1346"/>
      <c r="K47" s="1346"/>
      <c r="L47" s="1346"/>
      <c r="M47" s="1346"/>
      <c r="N47" s="1346"/>
      <c r="O47" s="1346"/>
      <c r="P47" s="1346"/>
      <c r="Q47" s="1346"/>
      <c r="R47" s="1346"/>
      <c r="S47" s="1346"/>
      <c r="T47" s="1346"/>
      <c r="U47" s="1346"/>
      <c r="V47" s="1346"/>
      <c r="W47" s="1393"/>
      <c r="X47" s="1346"/>
      <c r="Y47" s="1346"/>
      <c r="Z47" s="1346"/>
      <c r="AA47" s="1346"/>
      <c r="AB47" s="1514"/>
      <c r="AC47" s="1346"/>
      <c r="AD47" s="1346"/>
      <c r="AE47" s="1346"/>
      <c r="AF47" s="1346"/>
      <c r="AG47" s="1346"/>
      <c r="AH47" s="1392"/>
      <c r="AI47" s="1400"/>
      <c r="AJ47" s="1346"/>
      <c r="AK47" s="1392"/>
      <c r="AL47" s="1393"/>
      <c r="AM47" s="1391"/>
      <c r="AN47" s="1346"/>
      <c r="AO47" s="1346"/>
      <c r="AP47" s="1346"/>
      <c r="AQ47" s="1346"/>
      <c r="AR47" s="1346"/>
      <c r="AS47" s="1346"/>
      <c r="AT47" s="1392"/>
      <c r="AU47" s="1392"/>
      <c r="AV47" s="1392"/>
      <c r="AW47" s="1346"/>
      <c r="AX47" s="1393"/>
      <c r="AY47" s="1346"/>
      <c r="AZ47" s="1346"/>
      <c r="BA47" s="1346"/>
      <c r="BB47" s="1346"/>
      <c r="BC47" s="1346"/>
      <c r="BD47" s="1346"/>
      <c r="BE47" s="1346"/>
      <c r="BF47" s="1504"/>
      <c r="BG47" s="1393"/>
      <c r="BH47" s="1346"/>
      <c r="BI47" s="1346"/>
      <c r="BJ47" s="1346"/>
      <c r="BK47" s="1346"/>
      <c r="BL47" s="1346"/>
      <c r="BM47" s="1346"/>
      <c r="BN47" s="1346"/>
      <c r="BO47" s="1346"/>
      <c r="BP47" s="1346"/>
      <c r="BQ47" s="1346"/>
      <c r="BR47" s="1346"/>
      <c r="BS47" s="1346"/>
      <c r="BT47" s="1504"/>
      <c r="BU47" s="1389"/>
      <c r="BV47" s="1346"/>
      <c r="BW47" s="1346"/>
      <c r="BX47" s="1346"/>
      <c r="BY47" s="1346"/>
      <c r="BZ47" s="1346"/>
      <c r="CA47" s="1346"/>
      <c r="CB47" s="1346"/>
      <c r="CC47" s="1346"/>
      <c r="CD47" s="1346"/>
      <c r="CE47" s="1390"/>
      <c r="CF47" s="1346"/>
      <c r="CG47" s="1346"/>
      <c r="CH47" s="1390"/>
      <c r="CI47" s="1346"/>
      <c r="CJ47" s="1346"/>
      <c r="CK47" s="1390"/>
      <c r="CL47" s="1346"/>
      <c r="CM47" s="1346"/>
      <c r="CN47" s="1346"/>
      <c r="CO47" s="1346"/>
      <c r="CP47" s="1346"/>
      <c r="CQ47" s="1391"/>
      <c r="CR47" s="1346"/>
      <c r="CS47" s="1346"/>
      <c r="CT47" s="1392"/>
      <c r="CU47" s="1346"/>
      <c r="CV47" s="1346"/>
      <c r="CW47" s="1346"/>
      <c r="CX47" s="1504"/>
      <c r="CY47" s="1346"/>
      <c r="CZ47" s="1390"/>
      <c r="DA47" s="1390"/>
      <c r="DB47" s="1346"/>
      <c r="DC47" s="1346"/>
      <c r="DD47" s="1503"/>
      <c r="DE47" s="1391"/>
      <c r="DF47" s="1346"/>
      <c r="DG47" s="1346"/>
      <c r="DH47" s="1346"/>
      <c r="DI47" s="1346"/>
      <c r="DJ47" s="1346"/>
      <c r="DK47" s="1346"/>
      <c r="DL47" s="1346"/>
      <c r="DM47" s="1346"/>
      <c r="DN47" s="1390"/>
      <c r="DO47" s="1392"/>
      <c r="DP47" s="1392"/>
      <c r="DQ47" s="1390"/>
      <c r="DR47" s="1392"/>
      <c r="DS47" s="1392"/>
      <c r="DT47" s="1392"/>
      <c r="DU47" s="1392"/>
      <c r="DV47" s="1392"/>
      <c r="DW47" s="1422"/>
      <c r="DX47" s="1390"/>
      <c r="DY47" s="1391"/>
      <c r="DZ47" s="1346"/>
      <c r="EA47" s="1346"/>
      <c r="EB47" s="1346"/>
      <c r="EC47" s="1346"/>
      <c r="ED47" s="1346"/>
      <c r="EE47" s="1346"/>
      <c r="EF47" s="1390"/>
      <c r="EG47" s="1346"/>
      <c r="EH47" s="1390"/>
      <c r="EI47" s="1390"/>
      <c r="EJ47" s="1346"/>
      <c r="EK47" s="1393"/>
      <c r="EL47" s="1391"/>
      <c r="EM47" s="1346"/>
      <c r="EN47" s="1346"/>
      <c r="EO47" s="1390"/>
      <c r="EP47" s="1346"/>
      <c r="EQ47" s="1504"/>
      <c r="ER47" s="1346"/>
      <c r="ES47" s="1346"/>
      <c r="ET47" s="1346"/>
      <c r="EU47" s="1504"/>
      <c r="EV47" s="1422"/>
      <c r="EW47" s="1346"/>
      <c r="EX47" s="1346"/>
      <c r="EY47" s="1346"/>
      <c r="EZ47" s="1346"/>
      <c r="FA47" s="1346"/>
      <c r="FB47" s="1346"/>
      <c r="FC47" s="1503"/>
      <c r="FD47" s="1679"/>
      <c r="FE47" s="1391"/>
      <c r="FF47" s="1346"/>
      <c r="FG47" s="1346"/>
      <c r="FH47" s="1346"/>
      <c r="FI47" s="1346"/>
      <c r="FJ47" s="1346"/>
      <c r="FK47" s="1346"/>
      <c r="FL47" s="218" t="e">
        <f>SUM(F47+I47+Q47+W47+#REF!+AC47+AF47+AJ47+AM47+AP47+AS47+AV47+AY47+BB47+BH47+BK47+BS47+BW47+CE47+CH47+CK47+CN47+CQ47+CT47+CW47+DA47+DD47+DK47+DN47+DQ47+DW47+DZ47+EC47+EF47+EI47+EL47+EO47+ER47+EV47+FC47)</f>
        <v>#REF!</v>
      </c>
      <c r="FM47" s="396">
        <f t="shared" si="14"/>
        <v>0</v>
      </c>
      <c r="FN47" s="396">
        <f t="shared" si="15"/>
        <v>0</v>
      </c>
      <c r="FO47" s="396" t="e">
        <f>SUM(AB47+#REF!+BE47+BT47+CX47+EQ47+EU47)</f>
        <v>#REF!</v>
      </c>
      <c r="FP47" s="396"/>
      <c r="FQ47" s="396" t="e">
        <f>SUM(L47+#REF!+M47+N47+O47+P47+#REF!+#REF!+BN47+BO47+BP47+BQ47+BR47+BZ47+CA47+CB47+CC47+CD47+DG47+DH47+DI47+DJ47+DT47+DU47+DV47+EY47+EZ47+FA47+FB47+FD47+FE47+FF47+FG47+FH47+FI47+FJ47+FK47)</f>
        <v>#REF!</v>
      </c>
      <c r="FR47" s="1291" t="e">
        <f t="shared" si="2"/>
        <v>#REF!</v>
      </c>
      <c r="FS47" s="1347" t="e">
        <f t="shared" si="3"/>
        <v>#REF!</v>
      </c>
      <c r="FT47" s="1347" t="e">
        <f t="shared" si="4"/>
        <v>#REF!</v>
      </c>
      <c r="FU47" s="1347" t="e">
        <f t="shared" si="5"/>
        <v>#REF!</v>
      </c>
      <c r="FV47" s="1347" t="e">
        <f t="shared" si="6"/>
        <v>#REF!</v>
      </c>
      <c r="FW47" s="1347" t="e">
        <f t="shared" si="7"/>
        <v>#REF!</v>
      </c>
      <c r="FX47" s="1347" t="e">
        <f t="shared" si="8"/>
        <v>#REF!</v>
      </c>
      <c r="FY47" s="1347" t="e">
        <f t="shared" si="9"/>
        <v>#REF!</v>
      </c>
      <c r="FZ47" s="1347" t="e">
        <f t="shared" si="10"/>
        <v>#REF!</v>
      </c>
      <c r="GA47" s="1347" t="e">
        <f t="shared" si="11"/>
        <v>#REF!</v>
      </c>
      <c r="GB47" s="1347" t="e">
        <f t="shared" si="12"/>
        <v>#REF!</v>
      </c>
      <c r="GC47" s="1347" t="e">
        <f t="shared" si="13"/>
        <v>#REF!</v>
      </c>
    </row>
    <row r="48" spans="1:185" ht="16.5" thickBot="1" x14ac:dyDescent="0.3">
      <c r="A48" s="1645"/>
      <c r="B48" s="10"/>
      <c r="C48" s="1343" t="s">
        <v>2328</v>
      </c>
      <c r="D48" s="1391"/>
      <c r="E48" s="1400"/>
      <c r="F48" s="1346"/>
      <c r="G48" s="1346"/>
      <c r="H48" s="1346"/>
      <c r="I48" s="1346"/>
      <c r="J48" s="1346"/>
      <c r="K48" s="1346"/>
      <c r="L48" s="1346"/>
      <c r="M48" s="1346"/>
      <c r="N48" s="1346"/>
      <c r="O48" s="1346"/>
      <c r="P48" s="1346"/>
      <c r="Q48" s="1346"/>
      <c r="R48" s="1346"/>
      <c r="S48" s="1346"/>
      <c r="T48" s="1346"/>
      <c r="U48" s="1346"/>
      <c r="V48" s="1346"/>
      <c r="W48" s="1393"/>
      <c r="X48" s="1346"/>
      <c r="Y48" s="1346"/>
      <c r="Z48" s="1346"/>
      <c r="AA48" s="1346"/>
      <c r="AB48" s="1514"/>
      <c r="AC48" s="1346"/>
      <c r="AD48" s="1346"/>
      <c r="AE48" s="1346"/>
      <c r="AF48" s="1346"/>
      <c r="AG48" s="1346"/>
      <c r="AH48" s="1392"/>
      <c r="AI48" s="1400"/>
      <c r="AJ48" s="1392"/>
      <c r="AK48" s="1392"/>
      <c r="AL48" s="1393"/>
      <c r="AM48" s="1391"/>
      <c r="AN48" s="1346"/>
      <c r="AO48" s="1346"/>
      <c r="AP48" s="1346"/>
      <c r="AQ48" s="1346"/>
      <c r="AR48" s="1346"/>
      <c r="AS48" s="1346"/>
      <c r="AT48" s="1392"/>
      <c r="AU48" s="1392"/>
      <c r="AV48" s="1392"/>
      <c r="AW48" s="1392"/>
      <c r="AX48" s="1393"/>
      <c r="AY48" s="1346"/>
      <c r="AZ48" s="1389"/>
      <c r="BA48" s="1346"/>
      <c r="BB48" s="1346"/>
      <c r="BC48" s="1346"/>
      <c r="BD48" s="1346"/>
      <c r="BE48" s="1346"/>
      <c r="BF48" s="1504"/>
      <c r="BG48" s="1393"/>
      <c r="BH48" s="1346"/>
      <c r="BI48" s="1346"/>
      <c r="BJ48" s="1346"/>
      <c r="BK48" s="1346"/>
      <c r="BL48" s="1346"/>
      <c r="BM48" s="1346"/>
      <c r="BN48" s="1346"/>
      <c r="BO48" s="1346"/>
      <c r="BP48" s="1346"/>
      <c r="BQ48" s="1346"/>
      <c r="BR48" s="1346"/>
      <c r="BS48" s="1346"/>
      <c r="BT48" s="1504"/>
      <c r="BU48" s="1389"/>
      <c r="BV48" s="1346"/>
      <c r="BW48" s="1346"/>
      <c r="BX48" s="1346"/>
      <c r="BY48" s="1346"/>
      <c r="BZ48" s="1346"/>
      <c r="CA48" s="1346"/>
      <c r="CB48" s="1346"/>
      <c r="CC48" s="1346"/>
      <c r="CD48" s="1346"/>
      <c r="CE48" s="1690"/>
      <c r="CF48" s="1346"/>
      <c r="CG48" s="1346"/>
      <c r="CH48" s="1390"/>
      <c r="CI48" s="1346"/>
      <c r="CJ48" s="1346"/>
      <c r="CK48" s="1390"/>
      <c r="CL48" s="1346"/>
      <c r="CM48" s="1346"/>
      <c r="CN48" s="1346"/>
      <c r="CO48" s="1346"/>
      <c r="CP48" s="1346"/>
      <c r="CQ48" s="1391"/>
      <c r="CR48" s="1346"/>
      <c r="CS48" s="1346"/>
      <c r="CT48" s="1392"/>
      <c r="CU48" s="1346"/>
      <c r="CV48" s="1346"/>
      <c r="CW48" s="1346"/>
      <c r="CX48" s="1504"/>
      <c r="CY48" s="1346"/>
      <c r="CZ48" s="1390"/>
      <c r="DA48" s="1390"/>
      <c r="DB48" s="1346"/>
      <c r="DC48" s="1346"/>
      <c r="DD48" s="1503"/>
      <c r="DE48" s="1391"/>
      <c r="DF48" s="1346"/>
      <c r="DG48" s="1346"/>
      <c r="DH48" s="1346"/>
      <c r="DI48" s="1346"/>
      <c r="DJ48" s="1346"/>
      <c r="DK48" s="1346"/>
      <c r="DL48" s="1346"/>
      <c r="DM48" s="1346"/>
      <c r="DN48" s="1390"/>
      <c r="DO48" s="1392"/>
      <c r="DP48" s="1392"/>
      <c r="DQ48" s="1422"/>
      <c r="DR48" s="1392"/>
      <c r="DS48" s="1392"/>
      <c r="DT48" s="1392"/>
      <c r="DU48" s="1392"/>
      <c r="DV48" s="1392"/>
      <c r="DW48" s="1422"/>
      <c r="DX48" s="1422"/>
      <c r="DY48" s="1391"/>
      <c r="DZ48" s="1346"/>
      <c r="EA48" s="1346"/>
      <c r="EB48" s="1346"/>
      <c r="EC48" s="1346"/>
      <c r="ED48" s="1346"/>
      <c r="EE48" s="1346"/>
      <c r="EF48" s="1390"/>
      <c r="EG48" s="1346"/>
      <c r="EH48" s="1390"/>
      <c r="EI48" s="1390"/>
      <c r="EJ48" s="1346"/>
      <c r="EK48" s="1392"/>
      <c r="EL48" s="1391"/>
      <c r="EM48" s="1389"/>
      <c r="EN48" s="1346"/>
      <c r="EO48" s="1390"/>
      <c r="EP48" s="1346"/>
      <c r="EQ48" s="1504"/>
      <c r="ER48" s="1346"/>
      <c r="ES48" s="1346"/>
      <c r="ET48" s="1346"/>
      <c r="EU48" s="1504"/>
      <c r="EV48" s="1422"/>
      <c r="EW48" s="1346"/>
      <c r="EX48" s="1346"/>
      <c r="EY48" s="1346"/>
      <c r="EZ48" s="1346"/>
      <c r="FA48" s="1346"/>
      <c r="FB48" s="1346"/>
      <c r="FC48" s="1503"/>
      <c r="FD48" s="1679"/>
      <c r="FE48" s="1391"/>
      <c r="FF48" s="1346"/>
      <c r="FG48" s="1346"/>
      <c r="FH48" s="1346"/>
      <c r="FI48" s="1346"/>
      <c r="FJ48" s="1346"/>
      <c r="FK48" s="1346"/>
      <c r="FL48" s="218"/>
      <c r="FM48" s="396"/>
      <c r="FN48" s="396"/>
      <c r="FO48" s="396"/>
      <c r="FP48" s="396"/>
      <c r="FQ48" s="396"/>
      <c r="FR48" s="1291"/>
      <c r="FS48" s="1347"/>
      <c r="FT48" s="1347"/>
      <c r="FU48" s="1347"/>
      <c r="FV48" s="1347"/>
      <c r="FW48" s="1347"/>
      <c r="FX48" s="1347"/>
      <c r="FY48" s="1347"/>
      <c r="FZ48" s="1347"/>
      <c r="GA48" s="1347"/>
      <c r="GB48" s="1347"/>
      <c r="GC48" s="1347"/>
    </row>
    <row r="49" spans="1:185" ht="16.5" thickBot="1" x14ac:dyDescent="0.3">
      <c r="A49" s="1645"/>
      <c r="B49" s="10"/>
      <c r="C49" s="1343" t="s">
        <v>2329</v>
      </c>
      <c r="D49" s="1391"/>
      <c r="E49" s="1400"/>
      <c r="F49" s="1346"/>
      <c r="G49" s="1346"/>
      <c r="H49" s="1346"/>
      <c r="I49" s="1346"/>
      <c r="J49" s="1346"/>
      <c r="K49" s="1346"/>
      <c r="L49" s="1346"/>
      <c r="M49" s="1346"/>
      <c r="N49" s="1346"/>
      <c r="O49" s="1346"/>
      <c r="P49" s="1346"/>
      <c r="Q49" s="1346"/>
      <c r="R49" s="1346"/>
      <c r="S49" s="1346"/>
      <c r="T49" s="1346"/>
      <c r="U49" s="1346"/>
      <c r="V49" s="1346"/>
      <c r="W49" s="1393"/>
      <c r="X49" s="1346"/>
      <c r="Y49" s="1346"/>
      <c r="Z49" s="1346"/>
      <c r="AA49" s="1346"/>
      <c r="AB49" s="1514"/>
      <c r="AC49" s="1346"/>
      <c r="AD49" s="1346"/>
      <c r="AE49" s="1346"/>
      <c r="AF49" s="1346"/>
      <c r="AG49" s="1346"/>
      <c r="AH49" s="1392"/>
      <c r="AI49" s="1400"/>
      <c r="AJ49" s="1392"/>
      <c r="AK49" s="1392"/>
      <c r="AL49" s="1393"/>
      <c r="AM49" s="1391"/>
      <c r="AN49" s="1346"/>
      <c r="AO49" s="1346"/>
      <c r="AP49" s="1346"/>
      <c r="AQ49" s="1346"/>
      <c r="AR49" s="1346"/>
      <c r="AS49" s="1346"/>
      <c r="AT49" s="1392"/>
      <c r="AU49" s="1392"/>
      <c r="AV49" s="1392"/>
      <c r="AW49" s="1392"/>
      <c r="AX49" s="1393"/>
      <c r="AY49" s="1346"/>
      <c r="AZ49" s="1389"/>
      <c r="BA49" s="1346"/>
      <c r="BB49" s="1346"/>
      <c r="BC49" s="1346"/>
      <c r="BD49" s="1346"/>
      <c r="BE49" s="1346"/>
      <c r="BF49" s="1504"/>
      <c r="BG49" s="1393"/>
      <c r="BH49" s="1346"/>
      <c r="BI49" s="1346"/>
      <c r="BJ49" s="1346"/>
      <c r="BK49" s="1346"/>
      <c r="BL49" s="1346"/>
      <c r="BM49" s="1346"/>
      <c r="BN49" s="1346"/>
      <c r="BO49" s="1346"/>
      <c r="BP49" s="1346"/>
      <c r="BQ49" s="1346"/>
      <c r="BR49" s="1346"/>
      <c r="BS49" s="1346"/>
      <c r="BT49" s="1504"/>
      <c r="BU49" s="1389"/>
      <c r="BV49" s="1346"/>
      <c r="BW49" s="1346"/>
      <c r="BX49" s="1346"/>
      <c r="BY49" s="1346"/>
      <c r="BZ49" s="1346"/>
      <c r="CA49" s="1346"/>
      <c r="CB49" s="1346"/>
      <c r="CC49" s="1346"/>
      <c r="CD49" s="1346"/>
      <c r="CE49" s="1690"/>
      <c r="CF49" s="1346"/>
      <c r="CG49" s="1346"/>
      <c r="CH49" s="1390"/>
      <c r="CI49" s="1346"/>
      <c r="CJ49" s="1346"/>
      <c r="CK49" s="1390"/>
      <c r="CL49" s="1346"/>
      <c r="CM49" s="1346"/>
      <c r="CN49" s="1346"/>
      <c r="CO49" s="1346"/>
      <c r="CP49" s="1346"/>
      <c r="CQ49" s="1391"/>
      <c r="CR49" s="1346"/>
      <c r="CS49" s="1346"/>
      <c r="CT49" s="1392"/>
      <c r="CU49" s="1346"/>
      <c r="CV49" s="1346"/>
      <c r="CW49" s="1346"/>
      <c r="CX49" s="1504"/>
      <c r="CY49" s="1346"/>
      <c r="CZ49" s="1390"/>
      <c r="DA49" s="1390"/>
      <c r="DB49" s="1346"/>
      <c r="DC49" s="1346"/>
      <c r="DD49" s="1503"/>
      <c r="DE49" s="1391"/>
      <c r="DF49" s="1346"/>
      <c r="DG49" s="1346"/>
      <c r="DH49" s="1346"/>
      <c r="DI49" s="1346"/>
      <c r="DJ49" s="1346"/>
      <c r="DK49" s="1346"/>
      <c r="DL49" s="1346"/>
      <c r="DM49" s="1346"/>
      <c r="DN49" s="1390"/>
      <c r="DO49" s="1392"/>
      <c r="DP49" s="1392"/>
      <c r="DQ49" s="1422"/>
      <c r="DR49" s="1392"/>
      <c r="DS49" s="1392"/>
      <c r="DT49" s="1392"/>
      <c r="DU49" s="1392"/>
      <c r="DV49" s="1392"/>
      <c r="DW49" s="1422"/>
      <c r="DX49" s="1422"/>
      <c r="DY49" s="1391"/>
      <c r="DZ49" s="1346"/>
      <c r="EA49" s="1346"/>
      <c r="EB49" s="1346"/>
      <c r="EC49" s="1346"/>
      <c r="ED49" s="1346"/>
      <c r="EE49" s="1346"/>
      <c r="EF49" s="1390"/>
      <c r="EG49" s="1346"/>
      <c r="EH49" s="1390"/>
      <c r="EI49" s="1390"/>
      <c r="EJ49" s="1346"/>
      <c r="EK49" s="1392"/>
      <c r="EL49" s="1391"/>
      <c r="EM49" s="1389"/>
      <c r="EN49" s="1346"/>
      <c r="EO49" s="1390"/>
      <c r="EP49" s="1346"/>
      <c r="EQ49" s="1504"/>
      <c r="ER49" s="1346"/>
      <c r="ES49" s="1346"/>
      <c r="ET49" s="1346"/>
      <c r="EU49" s="1504"/>
      <c r="EV49" s="1422"/>
      <c r="EW49" s="1346"/>
      <c r="EX49" s="1346"/>
      <c r="EY49" s="1346"/>
      <c r="EZ49" s="1346"/>
      <c r="FA49" s="1346"/>
      <c r="FB49" s="1346"/>
      <c r="FC49" s="1503"/>
      <c r="FD49" s="1679"/>
      <c r="FE49" s="1391"/>
      <c r="FF49" s="1346"/>
      <c r="FG49" s="1346"/>
      <c r="FH49" s="1346"/>
      <c r="FI49" s="1346"/>
      <c r="FJ49" s="1346"/>
      <c r="FK49" s="1346"/>
      <c r="FL49" s="218"/>
      <c r="FM49" s="396"/>
      <c r="FN49" s="396"/>
      <c r="FO49" s="396"/>
      <c r="FP49" s="396"/>
      <c r="FQ49" s="396"/>
      <c r="FR49" s="1291"/>
      <c r="FS49" s="1347"/>
      <c r="FT49" s="1347"/>
      <c r="FU49" s="1347"/>
      <c r="FV49" s="1347"/>
      <c r="FW49" s="1347"/>
      <c r="FX49" s="1347"/>
      <c r="FY49" s="1347"/>
      <c r="FZ49" s="1347"/>
      <c r="GA49" s="1347"/>
      <c r="GB49" s="1347"/>
      <c r="GC49" s="1347"/>
    </row>
    <row r="50" spans="1:185" ht="16.5" thickBot="1" x14ac:dyDescent="0.3">
      <c r="A50" s="1645">
        <v>42</v>
      </c>
      <c r="B50" s="10" t="s">
        <v>2130</v>
      </c>
      <c r="C50" s="1152" t="s">
        <v>1768</v>
      </c>
      <c r="D50" s="1391"/>
      <c r="E50" s="1400"/>
      <c r="F50" s="1346"/>
      <c r="G50" s="1346"/>
      <c r="H50" s="1346"/>
      <c r="I50" s="1346"/>
      <c r="J50" s="1346"/>
      <c r="K50" s="1346"/>
      <c r="L50" s="1346"/>
      <c r="M50" s="1346"/>
      <c r="N50" s="1346"/>
      <c r="O50" s="1346"/>
      <c r="P50" s="1346"/>
      <c r="Q50" s="1346"/>
      <c r="R50" s="1346"/>
      <c r="S50" s="1346"/>
      <c r="T50" s="1346"/>
      <c r="U50" s="1346"/>
      <c r="V50" s="1346"/>
      <c r="W50" s="1393"/>
      <c r="X50" s="1346"/>
      <c r="Y50" s="1346"/>
      <c r="Z50" s="1346"/>
      <c r="AA50" s="1346"/>
      <c r="AB50" s="1514"/>
      <c r="AC50" s="1346"/>
      <c r="AD50" s="1346"/>
      <c r="AE50" s="1346"/>
      <c r="AF50" s="1346"/>
      <c r="AG50" s="1346"/>
      <c r="AH50" s="1392"/>
      <c r="AI50" s="1400"/>
      <c r="AJ50" s="1392"/>
      <c r="AK50" s="1392"/>
      <c r="AL50" s="1393"/>
      <c r="AM50" s="1391"/>
      <c r="AN50" s="1346"/>
      <c r="AO50" s="1346"/>
      <c r="AP50" s="1346"/>
      <c r="AQ50" s="1346"/>
      <c r="AR50" s="1346"/>
      <c r="AS50" s="1346"/>
      <c r="AT50" s="1392"/>
      <c r="AU50" s="1392"/>
      <c r="AV50" s="1392"/>
      <c r="AW50" s="1392"/>
      <c r="AX50" s="1393"/>
      <c r="AY50" s="1346"/>
      <c r="AZ50" s="1389"/>
      <c r="BA50" s="1346"/>
      <c r="BB50" s="1346"/>
      <c r="BC50" s="1346"/>
      <c r="BD50" s="1346"/>
      <c r="BE50" s="1346"/>
      <c r="BF50" s="1504"/>
      <c r="BG50" s="1393"/>
      <c r="BH50" s="1346"/>
      <c r="BI50" s="1346"/>
      <c r="BJ50" s="1346"/>
      <c r="BK50" s="1346"/>
      <c r="BL50" s="1346"/>
      <c r="BM50" s="1346"/>
      <c r="BN50" s="1346"/>
      <c r="BO50" s="1346"/>
      <c r="BP50" s="1346"/>
      <c r="BQ50" s="1346"/>
      <c r="BR50" s="1346"/>
      <c r="BS50" s="1346"/>
      <c r="BT50" s="1504"/>
      <c r="BU50" s="1389"/>
      <c r="BV50" s="1346"/>
      <c r="BW50" s="1346"/>
      <c r="BX50" s="1346"/>
      <c r="BY50" s="1346"/>
      <c r="BZ50" s="1346"/>
      <c r="CA50" s="1346"/>
      <c r="CB50" s="1346"/>
      <c r="CC50" s="1346"/>
      <c r="CD50" s="1346"/>
      <c r="CE50" s="1391"/>
      <c r="CF50" s="1346"/>
      <c r="CG50" s="1346"/>
      <c r="CH50" s="1346"/>
      <c r="CI50" s="1346"/>
      <c r="CJ50" s="1346"/>
      <c r="CK50" s="1346"/>
      <c r="CL50" s="1346"/>
      <c r="CM50" s="1346"/>
      <c r="CN50" s="1346"/>
      <c r="CO50" s="1346"/>
      <c r="CP50" s="1346"/>
      <c r="CQ50" s="1391"/>
      <c r="CR50" s="1346"/>
      <c r="CS50" s="1346"/>
      <c r="CT50" s="1392"/>
      <c r="CU50" s="1346"/>
      <c r="CV50" s="1346"/>
      <c r="CW50" s="1346"/>
      <c r="CX50" s="1504"/>
      <c r="CY50" s="1346"/>
      <c r="CZ50" s="1346"/>
      <c r="DA50" s="1346"/>
      <c r="DB50" s="1346"/>
      <c r="DC50" s="1346"/>
      <c r="DD50" s="1393"/>
      <c r="DE50" s="1391"/>
      <c r="DF50" s="1346"/>
      <c r="DG50" s="1346"/>
      <c r="DH50" s="1346"/>
      <c r="DI50" s="1346"/>
      <c r="DJ50" s="1346"/>
      <c r="DK50" s="1346"/>
      <c r="DL50" s="1346"/>
      <c r="DM50" s="1346"/>
      <c r="DN50" s="1346"/>
      <c r="DO50" s="1392"/>
      <c r="DP50" s="1392"/>
      <c r="DQ50" s="1392"/>
      <c r="DR50" s="1392"/>
      <c r="DS50" s="1392"/>
      <c r="DT50" s="1392"/>
      <c r="DU50" s="1392"/>
      <c r="DV50" s="1392"/>
      <c r="DW50" s="1392"/>
      <c r="DX50" s="1393"/>
      <c r="DY50" s="1391"/>
      <c r="DZ50" s="1346"/>
      <c r="EA50" s="1346"/>
      <c r="EB50" s="1346"/>
      <c r="EC50" s="1346"/>
      <c r="ED50" s="1346"/>
      <c r="EE50" s="1346"/>
      <c r="EF50" s="1346"/>
      <c r="EG50" s="1346"/>
      <c r="EH50" s="1346"/>
      <c r="EI50" s="1346"/>
      <c r="EJ50" s="1346"/>
      <c r="EK50" s="1346"/>
      <c r="EL50" s="1391"/>
      <c r="EM50" s="1389"/>
      <c r="EN50" s="1346"/>
      <c r="EO50" s="1346"/>
      <c r="EP50" s="1346"/>
      <c r="EQ50" s="1504"/>
      <c r="ER50" s="1346"/>
      <c r="ES50" s="1346"/>
      <c r="ET50" s="1346"/>
      <c r="EU50" s="1504"/>
      <c r="EV50" s="1392"/>
      <c r="EW50" s="1346"/>
      <c r="EX50" s="1346"/>
      <c r="EY50" s="1346"/>
      <c r="EZ50" s="1346"/>
      <c r="FA50" s="1346"/>
      <c r="FB50" s="1346"/>
      <c r="FC50" s="1393"/>
      <c r="FD50" s="1679"/>
      <c r="FE50" s="1391"/>
      <c r="FF50" s="1346"/>
      <c r="FG50" s="1346"/>
      <c r="FH50" s="1346"/>
      <c r="FI50" s="1346"/>
      <c r="FJ50" s="1346"/>
      <c r="FK50" s="1346"/>
      <c r="FL50" s="218" t="e">
        <f>SUM(F50+I50+Q50+W50+#REF!+AC50+AF50+AJ50+AM50+AP50+AS50+AV50+AY50+BB50+BH50+BK50+BS50+BW50+CE50+CH50+CK50+CN50+CQ50+CT50+CW50+DA50+DD50+DK50+DN50+DQ50+DW50+DZ50+EC50+EF50+EI50+EL50+EO50+ER50+EV50+FC50)</f>
        <v>#REF!</v>
      </c>
      <c r="FM50" s="396">
        <f t="shared" si="14"/>
        <v>0</v>
      </c>
      <c r="FN50" s="396">
        <f t="shared" si="15"/>
        <v>0</v>
      </c>
      <c r="FO50" s="396" t="e">
        <f>SUM(AB50+#REF!+BE50+BT50+CX50+EQ50+EU50)</f>
        <v>#REF!</v>
      </c>
      <c r="FP50" s="396"/>
      <c r="FQ50" s="396" t="e">
        <f>SUM(L50+#REF!+M50+N50+O50+P50+#REF!+#REF!+BN50+BO50+BP50+BQ50+BR50+BZ50+CA50+CB50+CC50+CD50+DG50+DH50+DI50+DJ50+DT50+DU50+DV50+EY50+EZ50+FA50+FB50+FD50+FE50+FF50+FG50+FH50+FI50+FJ50+FK50)</f>
        <v>#REF!</v>
      </c>
      <c r="FR50" s="1291" t="e">
        <f t="shared" si="2"/>
        <v>#REF!</v>
      </c>
      <c r="FS50" s="1347" t="e">
        <f t="shared" si="3"/>
        <v>#REF!</v>
      </c>
      <c r="FT50" s="1347" t="e">
        <f t="shared" si="4"/>
        <v>#REF!</v>
      </c>
      <c r="FU50" s="1347" t="e">
        <f t="shared" si="5"/>
        <v>#REF!</v>
      </c>
      <c r="FV50" s="1347" t="e">
        <f t="shared" si="6"/>
        <v>#REF!</v>
      </c>
      <c r="FW50" s="1347" t="e">
        <f t="shared" si="7"/>
        <v>#REF!</v>
      </c>
      <c r="FX50" s="1347" t="e">
        <f t="shared" si="8"/>
        <v>#REF!</v>
      </c>
      <c r="FY50" s="1347" t="e">
        <f t="shared" si="9"/>
        <v>#REF!</v>
      </c>
      <c r="FZ50" s="1347" t="e">
        <f t="shared" si="10"/>
        <v>#REF!</v>
      </c>
      <c r="GA50" s="1347" t="e">
        <f t="shared" si="11"/>
        <v>#REF!</v>
      </c>
      <c r="GB50" s="1347" t="e">
        <f t="shared" si="12"/>
        <v>#REF!</v>
      </c>
      <c r="GC50" s="1347" t="e">
        <f t="shared" si="13"/>
        <v>#REF!</v>
      </c>
    </row>
    <row r="51" spans="1:185" ht="16.5" thickBot="1" x14ac:dyDescent="0.3">
      <c r="A51" s="1645">
        <v>43</v>
      </c>
      <c r="B51" s="10" t="s">
        <v>2185</v>
      </c>
      <c r="C51" s="1152" t="s">
        <v>2327</v>
      </c>
      <c r="D51" s="1391"/>
      <c r="E51" s="1400"/>
      <c r="F51" s="1346"/>
      <c r="G51" s="1346"/>
      <c r="H51" s="1346"/>
      <c r="I51" s="1346"/>
      <c r="J51" s="1346"/>
      <c r="K51" s="1346"/>
      <c r="L51" s="1346"/>
      <c r="M51" s="1346"/>
      <c r="N51" s="1346"/>
      <c r="O51" s="1346"/>
      <c r="P51" s="1346"/>
      <c r="Q51" s="1346"/>
      <c r="R51" s="1346"/>
      <c r="S51" s="1346"/>
      <c r="T51" s="1346"/>
      <c r="U51" s="1346"/>
      <c r="V51" s="1346"/>
      <c r="W51" s="1393"/>
      <c r="X51" s="1389"/>
      <c r="Y51" s="1346"/>
      <c r="Z51" s="1346"/>
      <c r="AA51" s="1346"/>
      <c r="AB51" s="1514"/>
      <c r="AC51" s="1346"/>
      <c r="AD51" s="1346"/>
      <c r="AE51" s="1346"/>
      <c r="AF51" s="1346"/>
      <c r="AG51" s="1346"/>
      <c r="AH51" s="1392"/>
      <c r="AI51" s="1400"/>
      <c r="AJ51" s="1392"/>
      <c r="AK51" s="1392"/>
      <c r="AL51" s="1392"/>
      <c r="AM51" s="1391"/>
      <c r="AN51" s="1346"/>
      <c r="AO51" s="1346"/>
      <c r="AP51" s="1346"/>
      <c r="AQ51" s="1346"/>
      <c r="AR51" s="1346"/>
      <c r="AS51" s="1346"/>
      <c r="AT51" s="1392"/>
      <c r="AU51" s="1392"/>
      <c r="AV51" s="1392"/>
      <c r="AW51" s="1392"/>
      <c r="AX51" s="1393"/>
      <c r="AY51" s="1346"/>
      <c r="AZ51" s="1389"/>
      <c r="BA51" s="1346"/>
      <c r="BB51" s="1346"/>
      <c r="BC51" s="1346"/>
      <c r="BD51" s="1346"/>
      <c r="BE51" s="1346"/>
      <c r="BF51" s="1504"/>
      <c r="BG51" s="1393"/>
      <c r="BH51" s="1346"/>
      <c r="BI51" s="1346"/>
      <c r="BJ51" s="1346"/>
      <c r="BK51" s="1346"/>
      <c r="BL51" s="1346"/>
      <c r="BM51" s="1346"/>
      <c r="BN51" s="1346"/>
      <c r="BO51" s="1346"/>
      <c r="BP51" s="1346"/>
      <c r="BQ51" s="1346"/>
      <c r="BR51" s="1346"/>
      <c r="BS51" s="1346"/>
      <c r="BT51" s="1504"/>
      <c r="BU51" s="1389"/>
      <c r="BV51" s="1346"/>
      <c r="BW51" s="1346"/>
      <c r="BX51" s="1346"/>
      <c r="BY51" s="1346"/>
      <c r="BZ51" s="1346"/>
      <c r="CA51" s="1346"/>
      <c r="CB51" s="1346"/>
      <c r="CC51" s="1346"/>
      <c r="CD51" s="1346"/>
      <c r="CE51" s="1391"/>
      <c r="CF51" s="1346"/>
      <c r="CG51" s="1346"/>
      <c r="CH51" s="1346"/>
      <c r="CI51" s="1346"/>
      <c r="CJ51" s="1346"/>
      <c r="CK51" s="1346"/>
      <c r="CL51" s="1346"/>
      <c r="CM51" s="1346"/>
      <c r="CN51" s="1346"/>
      <c r="CO51" s="1346"/>
      <c r="CP51" s="1346"/>
      <c r="CQ51" s="1391"/>
      <c r="CR51" s="1346"/>
      <c r="CS51" s="1346"/>
      <c r="CT51" s="1392"/>
      <c r="CU51" s="1346"/>
      <c r="CV51" s="1346"/>
      <c r="CW51" s="1346"/>
      <c r="CX51" s="1504"/>
      <c r="CY51" s="1346"/>
      <c r="CZ51" s="1346"/>
      <c r="DA51" s="1346"/>
      <c r="DB51" s="1346"/>
      <c r="DC51" s="1346"/>
      <c r="DD51" s="1393"/>
      <c r="DE51" s="1391"/>
      <c r="DF51" s="1346"/>
      <c r="DG51" s="1346"/>
      <c r="DH51" s="1346"/>
      <c r="DI51" s="1346"/>
      <c r="DJ51" s="1346"/>
      <c r="DK51" s="1346"/>
      <c r="DL51" s="1346"/>
      <c r="DM51" s="1392"/>
      <c r="DN51" s="1346"/>
      <c r="DO51" s="1392"/>
      <c r="DP51" s="1392"/>
      <c r="DQ51" s="1392"/>
      <c r="DR51" s="1392"/>
      <c r="DS51" s="1392"/>
      <c r="DT51" s="1392"/>
      <c r="DU51" s="1392"/>
      <c r="DV51" s="1392"/>
      <c r="DW51" s="1392"/>
      <c r="DX51" s="1393"/>
      <c r="DY51" s="1391"/>
      <c r="DZ51" s="1392"/>
      <c r="EA51" s="1346"/>
      <c r="EB51" s="1346"/>
      <c r="EC51" s="1346"/>
      <c r="ED51" s="1346"/>
      <c r="EE51" s="1346"/>
      <c r="EF51" s="1346"/>
      <c r="EG51" s="1346"/>
      <c r="EH51" s="1346"/>
      <c r="EI51" s="1346"/>
      <c r="EJ51" s="1346"/>
      <c r="EK51" s="1346"/>
      <c r="EL51" s="1391"/>
      <c r="EM51" s="1389"/>
      <c r="EN51" s="1346"/>
      <c r="EO51" s="1346"/>
      <c r="EP51" s="1346"/>
      <c r="EQ51" s="1504"/>
      <c r="ER51" s="1346"/>
      <c r="ES51" s="1346"/>
      <c r="ET51" s="1346"/>
      <c r="EU51" s="1504"/>
      <c r="EV51" s="1392"/>
      <c r="EW51" s="1346"/>
      <c r="EX51" s="1346"/>
      <c r="EY51" s="1346"/>
      <c r="EZ51" s="1346"/>
      <c r="FA51" s="1346"/>
      <c r="FB51" s="1346"/>
      <c r="FC51" s="1393"/>
      <c r="FD51" s="1679"/>
      <c r="FE51" s="1391"/>
      <c r="FF51" s="1346"/>
      <c r="FG51" s="1346"/>
      <c r="FH51" s="1346"/>
      <c r="FI51" s="1346"/>
      <c r="FJ51" s="1346"/>
      <c r="FK51" s="1346"/>
      <c r="FL51" s="218" t="e">
        <f>SUM(F51+I51+Q51+W51+#REF!+AC51+AF51+AJ51+AM51+AP51+AS51+AV51+AY51+BB51+BH51+BK51+BS51+BW51+CE51+CH51+CK51+CN51+CQ51+CT51+CW51+DA51+DD51+DK51+DN51+DQ51+DW51+DZ51+EC51+EF51+EI51+EL51+EO51+ER51+EV51+FC51)</f>
        <v>#REF!</v>
      </c>
      <c r="FM51" s="396">
        <f t="shared" si="14"/>
        <v>0</v>
      </c>
      <c r="FN51" s="396">
        <f t="shared" si="15"/>
        <v>0</v>
      </c>
      <c r="FO51" s="396" t="e">
        <f>SUM(AB51+#REF!+BE51+BT51+CX51+EQ51+EU51)</f>
        <v>#REF!</v>
      </c>
      <c r="FP51" s="396"/>
      <c r="FQ51" s="396" t="e">
        <f>SUM(L51+#REF!+M51+N51+O51+P51+#REF!+#REF!+BN51+BO51+BP51+BQ51+BR51+BZ51+CA51+CB51+CC51+CD51+DG51+DH51+DI51+DJ51+DT51+DU51+DV51+EY51+EZ51+FA51+FB51+FD51+FE51+FF51+FG51+FH51+FI51+FJ51+FK51)</f>
        <v>#REF!</v>
      </c>
      <c r="FR51" s="1291" t="e">
        <f t="shared" si="2"/>
        <v>#REF!</v>
      </c>
      <c r="FS51" s="1347" t="e">
        <f t="shared" si="3"/>
        <v>#REF!</v>
      </c>
      <c r="FT51" s="1347" t="e">
        <f t="shared" si="4"/>
        <v>#REF!</v>
      </c>
      <c r="FU51" s="1347" t="e">
        <f t="shared" si="5"/>
        <v>#REF!</v>
      </c>
      <c r="FV51" s="1347" t="e">
        <f t="shared" si="6"/>
        <v>#REF!</v>
      </c>
      <c r="FW51" s="1347" t="e">
        <f t="shared" si="7"/>
        <v>#REF!</v>
      </c>
      <c r="FX51" s="1347" t="e">
        <f t="shared" si="8"/>
        <v>#REF!</v>
      </c>
      <c r="FY51" s="1347" t="e">
        <f t="shared" si="9"/>
        <v>#REF!</v>
      </c>
      <c r="FZ51" s="1347" t="e">
        <f t="shared" si="10"/>
        <v>#REF!</v>
      </c>
      <c r="GA51" s="1347" t="e">
        <f t="shared" si="11"/>
        <v>#REF!</v>
      </c>
      <c r="GB51" s="1347" t="e">
        <f t="shared" si="12"/>
        <v>#REF!</v>
      </c>
      <c r="GC51" s="1347" t="e">
        <f t="shared" si="13"/>
        <v>#REF!</v>
      </c>
    </row>
    <row r="52" spans="1:185" ht="16.5" thickBot="1" x14ac:dyDescent="0.3">
      <c r="A52" s="1645">
        <v>44</v>
      </c>
      <c r="B52" s="10" t="s">
        <v>2131</v>
      </c>
      <c r="C52" s="1152" t="s">
        <v>769</v>
      </c>
      <c r="D52" s="1391"/>
      <c r="E52" s="1400"/>
      <c r="F52" s="1346"/>
      <c r="G52" s="1346"/>
      <c r="H52" s="1346"/>
      <c r="I52" s="1346"/>
      <c r="J52" s="1346"/>
      <c r="K52" s="1346"/>
      <c r="L52" s="1346"/>
      <c r="M52" s="1346"/>
      <c r="N52" s="1346"/>
      <c r="O52" s="1346"/>
      <c r="P52" s="1346"/>
      <c r="Q52" s="1346"/>
      <c r="R52" s="1346"/>
      <c r="S52" s="1346"/>
      <c r="T52" s="1346"/>
      <c r="U52" s="1346"/>
      <c r="V52" s="1346"/>
      <c r="W52" s="1393"/>
      <c r="X52" s="1389"/>
      <c r="Y52" s="1346"/>
      <c r="Z52" s="1346"/>
      <c r="AA52" s="1346"/>
      <c r="AB52" s="1514"/>
      <c r="AC52" s="1346"/>
      <c r="AD52" s="1346"/>
      <c r="AE52" s="1346"/>
      <c r="AF52" s="1346"/>
      <c r="AG52" s="1346"/>
      <c r="AH52" s="1392"/>
      <c r="AI52" s="1400"/>
      <c r="AJ52" s="1392"/>
      <c r="AK52" s="1392"/>
      <c r="AL52" s="1346"/>
      <c r="AM52" s="1391"/>
      <c r="AN52" s="1346"/>
      <c r="AO52" s="1346"/>
      <c r="AP52" s="1346"/>
      <c r="AQ52" s="1346"/>
      <c r="AR52" s="1346"/>
      <c r="AS52" s="1346"/>
      <c r="AT52" s="1392"/>
      <c r="AU52" s="1346"/>
      <c r="AV52" s="1392"/>
      <c r="AW52" s="1392"/>
      <c r="AX52" s="1393"/>
      <c r="AY52" s="1346"/>
      <c r="AZ52" s="1389"/>
      <c r="BA52" s="1346"/>
      <c r="BB52" s="1346"/>
      <c r="BC52" s="1346"/>
      <c r="BD52" s="1346"/>
      <c r="BE52" s="1346"/>
      <c r="BF52" s="1504"/>
      <c r="BG52" s="1393"/>
      <c r="BH52" s="1346"/>
      <c r="BI52" s="1346"/>
      <c r="BJ52" s="1346"/>
      <c r="BK52" s="1346"/>
      <c r="BL52" s="1346"/>
      <c r="BM52" s="1346"/>
      <c r="BN52" s="1346"/>
      <c r="BO52" s="1346"/>
      <c r="BP52" s="1346"/>
      <c r="BQ52" s="1346"/>
      <c r="BR52" s="1346"/>
      <c r="BS52" s="1346"/>
      <c r="BT52" s="1504"/>
      <c r="BU52" s="1389"/>
      <c r="BV52" s="1346"/>
      <c r="BW52" s="1346"/>
      <c r="BX52" s="1346"/>
      <c r="BY52" s="1346"/>
      <c r="BZ52" s="1346"/>
      <c r="CA52" s="1346"/>
      <c r="CB52" s="1346"/>
      <c r="CC52" s="1346"/>
      <c r="CD52" s="1346"/>
      <c r="CE52" s="1391"/>
      <c r="CF52" s="1346"/>
      <c r="CG52" s="1346"/>
      <c r="CH52" s="1346"/>
      <c r="CI52" s="1346"/>
      <c r="CJ52" s="1346"/>
      <c r="CK52" s="1346"/>
      <c r="CL52" s="1346"/>
      <c r="CM52" s="1346"/>
      <c r="CN52" s="1346"/>
      <c r="CO52" s="1346"/>
      <c r="CP52" s="1346"/>
      <c r="CQ52" s="1391"/>
      <c r="CR52" s="1346"/>
      <c r="CS52" s="1346"/>
      <c r="CT52" s="1392"/>
      <c r="CU52" s="1346"/>
      <c r="CV52" s="1346"/>
      <c r="CW52" s="1346"/>
      <c r="CX52" s="1504"/>
      <c r="CY52" s="1346"/>
      <c r="CZ52" s="1346"/>
      <c r="DA52" s="1346"/>
      <c r="DB52" s="1346"/>
      <c r="DC52" s="1346"/>
      <c r="DD52" s="1393"/>
      <c r="DE52" s="1391"/>
      <c r="DF52" s="1346"/>
      <c r="DG52" s="1346"/>
      <c r="DH52" s="1346"/>
      <c r="DI52" s="1346"/>
      <c r="DJ52" s="1346"/>
      <c r="DK52" s="1346"/>
      <c r="DL52" s="1410"/>
      <c r="DM52" s="1392"/>
      <c r="DN52" s="1346"/>
      <c r="DO52" s="1392"/>
      <c r="DP52" s="1392"/>
      <c r="DQ52" s="1392"/>
      <c r="DR52" s="1392"/>
      <c r="DS52" s="1392"/>
      <c r="DT52" s="1417"/>
      <c r="DU52" s="1417"/>
      <c r="DV52" s="1417"/>
      <c r="DW52" s="1392"/>
      <c r="DX52" s="1393"/>
      <c r="DY52" s="1391"/>
      <c r="DZ52" s="1392"/>
      <c r="EA52" s="1346"/>
      <c r="EB52" s="1346"/>
      <c r="EC52" s="1390"/>
      <c r="ED52" s="1346"/>
      <c r="EE52" s="1346"/>
      <c r="EF52" s="1346"/>
      <c r="EG52" s="1346"/>
      <c r="EH52" s="1346"/>
      <c r="EI52" s="1346"/>
      <c r="EJ52" s="1346"/>
      <c r="EK52" s="1393"/>
      <c r="EL52" s="1391"/>
      <c r="EM52" s="1389"/>
      <c r="EN52" s="1346"/>
      <c r="EO52" s="1346"/>
      <c r="EP52" s="1346"/>
      <c r="EQ52" s="1504"/>
      <c r="ER52" s="1346"/>
      <c r="ES52" s="1397"/>
      <c r="ET52" s="1346"/>
      <c r="EU52" s="1504"/>
      <c r="EV52" s="1392"/>
      <c r="EW52" s="1346"/>
      <c r="EX52" s="1346"/>
      <c r="EY52" s="1346"/>
      <c r="EZ52" s="1346"/>
      <c r="FA52" s="1346"/>
      <c r="FB52" s="1346"/>
      <c r="FC52" s="1393"/>
      <c r="FD52" s="1679"/>
      <c r="FE52" s="1391"/>
      <c r="FF52" s="1346"/>
      <c r="FG52" s="1346"/>
      <c r="FH52" s="1346"/>
      <c r="FI52" s="1346"/>
      <c r="FJ52" s="1346"/>
      <c r="FK52" s="1346"/>
      <c r="FL52" s="218" t="e">
        <f>SUM(F52+I52+Q52+W52+#REF!+AC52+AF52+AJ52+AM52+AP52+AS52+AV52+AY52+BB52+BH52+BK52+BS52+BW52+CE52+CH52+CK52+CN52+CQ52+CT52+CW52+DA52+DD52+DK52+DN52+DQ52+DW52+DZ52+EC52+EF52+EI52+EL52+EO52+ER52+EV52+FC52)</f>
        <v>#REF!</v>
      </c>
      <c r="FM52" s="396">
        <f t="shared" si="14"/>
        <v>0</v>
      </c>
      <c r="FN52" s="396">
        <f t="shared" si="15"/>
        <v>0</v>
      </c>
      <c r="FO52" s="396" t="e">
        <f>SUM(AB52+#REF!+BE52+BT52+CX52+EQ52+EU52)</f>
        <v>#REF!</v>
      </c>
      <c r="FP52" s="396"/>
      <c r="FQ52" s="396" t="e">
        <f>SUM(L52+#REF!+M52+N52+O52+P52+#REF!+#REF!+BN52+BO52+BP52+BQ52+BR52+BZ52+CA52+CB52+CC52+CD52+DG52+DH52+DI52+DJ52+DT52+DU52+DV52+EY52+EZ52+FA52+FB52+FD52+FE52+FF52+FG52+FH52+FI52+FJ52+FK52)</f>
        <v>#REF!</v>
      </c>
      <c r="FR52" s="1291" t="e">
        <f t="shared" si="2"/>
        <v>#REF!</v>
      </c>
      <c r="FS52" s="1347" t="e">
        <f t="shared" si="3"/>
        <v>#REF!</v>
      </c>
      <c r="FT52" s="1347" t="e">
        <f t="shared" si="4"/>
        <v>#REF!</v>
      </c>
      <c r="FU52" s="1347" t="e">
        <f t="shared" si="5"/>
        <v>#REF!</v>
      </c>
      <c r="FV52" s="1347" t="e">
        <f t="shared" si="6"/>
        <v>#REF!</v>
      </c>
      <c r="FW52" s="1347" t="e">
        <f t="shared" si="7"/>
        <v>#REF!</v>
      </c>
      <c r="FX52" s="1347" t="e">
        <f t="shared" si="8"/>
        <v>#REF!</v>
      </c>
      <c r="FY52" s="1347" t="e">
        <f t="shared" si="9"/>
        <v>#REF!</v>
      </c>
      <c r="FZ52" s="1347" t="e">
        <f t="shared" si="10"/>
        <v>#REF!</v>
      </c>
      <c r="GA52" s="1347" t="e">
        <f t="shared" si="11"/>
        <v>#REF!</v>
      </c>
      <c r="GB52" s="1347" t="e">
        <f t="shared" si="12"/>
        <v>#REF!</v>
      </c>
      <c r="GC52" s="1347" t="e">
        <f t="shared" si="13"/>
        <v>#REF!</v>
      </c>
    </row>
    <row r="53" spans="1:185" ht="16.5" thickBot="1" x14ac:dyDescent="0.3">
      <c r="A53" s="1645">
        <v>45</v>
      </c>
      <c r="B53" s="10" t="s">
        <v>2132</v>
      </c>
      <c r="C53" s="1373" t="s">
        <v>1835</v>
      </c>
      <c r="D53" s="1391"/>
      <c r="E53" s="1400"/>
      <c r="F53" s="1346"/>
      <c r="G53" s="1346"/>
      <c r="H53" s="1346"/>
      <c r="I53" s="1346"/>
      <c r="J53" s="1346"/>
      <c r="K53" s="1346"/>
      <c r="L53" s="1346"/>
      <c r="M53" s="1346"/>
      <c r="N53" s="1346"/>
      <c r="O53" s="1346"/>
      <c r="P53" s="1346"/>
      <c r="Q53" s="1346"/>
      <c r="R53" s="1346"/>
      <c r="S53" s="1346"/>
      <c r="T53" s="1346"/>
      <c r="U53" s="1346"/>
      <c r="V53" s="1346"/>
      <c r="W53" s="1393"/>
      <c r="X53" s="1346"/>
      <c r="Y53" s="1346"/>
      <c r="Z53" s="1346"/>
      <c r="AA53" s="1346"/>
      <c r="AB53" s="1514"/>
      <c r="AC53" s="1346"/>
      <c r="AD53" s="1346"/>
      <c r="AE53" s="1346"/>
      <c r="AF53" s="1346"/>
      <c r="AG53" s="1346"/>
      <c r="AH53" s="1392"/>
      <c r="AI53" s="1400"/>
      <c r="AJ53" s="1392"/>
      <c r="AK53" s="1392"/>
      <c r="AL53" s="1392"/>
      <c r="AM53" s="1391"/>
      <c r="AN53" s="1346"/>
      <c r="AO53" s="1346"/>
      <c r="AP53" s="1346"/>
      <c r="AQ53" s="1346"/>
      <c r="AR53" s="1346"/>
      <c r="AS53" s="1346"/>
      <c r="AT53" s="1392"/>
      <c r="AU53" s="1392"/>
      <c r="AV53" s="1392"/>
      <c r="AW53" s="1392"/>
      <c r="AX53" s="1393"/>
      <c r="AY53" s="1346"/>
      <c r="AZ53" s="1389"/>
      <c r="BA53" s="1346"/>
      <c r="BB53" s="1346"/>
      <c r="BC53" s="1346"/>
      <c r="BD53" s="1346"/>
      <c r="BE53" s="1346"/>
      <c r="BF53" s="1504"/>
      <c r="BG53" s="1393"/>
      <c r="BH53" s="1346"/>
      <c r="BI53" s="1346"/>
      <c r="BJ53" s="1346"/>
      <c r="BK53" s="1346"/>
      <c r="BL53" s="1346"/>
      <c r="BM53" s="1346"/>
      <c r="BN53" s="1346"/>
      <c r="BO53" s="1346"/>
      <c r="BP53" s="1346"/>
      <c r="BQ53" s="1346"/>
      <c r="BR53" s="1346"/>
      <c r="BS53" s="1346"/>
      <c r="BT53" s="1504"/>
      <c r="BU53" s="1389"/>
      <c r="BV53" s="1346"/>
      <c r="BW53" s="1346"/>
      <c r="BX53" s="1346"/>
      <c r="BY53" s="1346"/>
      <c r="BZ53" s="1346"/>
      <c r="CA53" s="1346"/>
      <c r="CB53" s="1346"/>
      <c r="CC53" s="1346"/>
      <c r="CD53" s="1346"/>
      <c r="CE53" s="1391"/>
      <c r="CF53" s="1346"/>
      <c r="CG53" s="1346"/>
      <c r="CH53" s="1346"/>
      <c r="CI53" s="1346"/>
      <c r="CJ53" s="1346"/>
      <c r="CK53" s="1346"/>
      <c r="CL53" s="1346"/>
      <c r="CM53" s="1346"/>
      <c r="CN53" s="1346"/>
      <c r="CO53" s="1346"/>
      <c r="CP53" s="1346"/>
      <c r="CQ53" s="1391"/>
      <c r="CR53" s="1346"/>
      <c r="CS53" s="1346"/>
      <c r="CT53" s="1392"/>
      <c r="CU53" s="1346"/>
      <c r="CV53" s="1346"/>
      <c r="CW53" s="1346"/>
      <c r="CX53" s="1504"/>
      <c r="CY53" s="1346"/>
      <c r="CZ53" s="1346"/>
      <c r="DA53" s="1346"/>
      <c r="DB53" s="1346"/>
      <c r="DC53" s="1346"/>
      <c r="DD53" s="1393"/>
      <c r="DE53" s="1391"/>
      <c r="DF53" s="1346"/>
      <c r="DG53" s="1346"/>
      <c r="DH53" s="1346"/>
      <c r="DI53" s="1346"/>
      <c r="DJ53" s="1346"/>
      <c r="DK53" s="1346"/>
      <c r="DL53" s="1346"/>
      <c r="DM53" s="1392"/>
      <c r="DN53" s="1346"/>
      <c r="DO53" s="1392"/>
      <c r="DP53" s="1392"/>
      <c r="DQ53" s="1392"/>
      <c r="DR53" s="1392"/>
      <c r="DS53" s="1392"/>
      <c r="DT53" s="1392"/>
      <c r="DU53" s="1392"/>
      <c r="DV53" s="1392"/>
      <c r="DW53" s="1392"/>
      <c r="DX53" s="1393"/>
      <c r="DY53" s="1391"/>
      <c r="DZ53" s="1392"/>
      <c r="EA53" s="1346"/>
      <c r="EB53" s="1346"/>
      <c r="EC53" s="1346"/>
      <c r="ED53" s="1346"/>
      <c r="EE53" s="1346"/>
      <c r="EF53" s="1346"/>
      <c r="EG53" s="1346"/>
      <c r="EH53" s="1346"/>
      <c r="EI53" s="1346"/>
      <c r="EJ53" s="1346"/>
      <c r="EK53" s="1346"/>
      <c r="EL53" s="1391"/>
      <c r="EM53" s="1389"/>
      <c r="EN53" s="1346"/>
      <c r="EO53" s="1346"/>
      <c r="EP53" s="1346"/>
      <c r="EQ53" s="1504"/>
      <c r="ER53" s="1346"/>
      <c r="ES53" s="1392"/>
      <c r="ET53" s="1346"/>
      <c r="EU53" s="1504"/>
      <c r="EV53" s="1392"/>
      <c r="EW53" s="1392"/>
      <c r="EX53" s="1346"/>
      <c r="EY53" s="1346"/>
      <c r="EZ53" s="1346"/>
      <c r="FA53" s="1346"/>
      <c r="FB53" s="1346"/>
      <c r="FC53" s="1393"/>
      <c r="FD53" s="1679"/>
      <c r="FE53" s="1391"/>
      <c r="FF53" s="1346"/>
      <c r="FG53" s="1346"/>
      <c r="FH53" s="1346"/>
      <c r="FI53" s="1346"/>
      <c r="FJ53" s="1346"/>
      <c r="FK53" s="1346"/>
      <c r="FL53" s="218" t="e">
        <f>SUM(F53+I53+Q53+W53+#REF!+AC53+AF53+AJ53+AM53+AP53+AS53+AV53+AY53+BB53+BH53+BK53+BS53+BW53+CE53+CH53+CK53+CN53+CQ53+CT53+CW53+DA53+DD53+DK53+DN53+DQ53+DW53+DZ53+EC53+EF53+EI53+EL53+EO53+ER53+EV53+FC53)</f>
        <v>#REF!</v>
      </c>
      <c r="FM53" s="396">
        <f t="shared" si="14"/>
        <v>0</v>
      </c>
      <c r="FN53" s="396">
        <f t="shared" si="15"/>
        <v>0</v>
      </c>
      <c r="FO53" s="396" t="e">
        <f>SUM(AB53+#REF!+BE53+BT53+CX53+EQ53+EU53)</f>
        <v>#REF!</v>
      </c>
      <c r="FP53" s="396"/>
      <c r="FQ53" s="396" t="e">
        <f>SUM(L53+#REF!+M53+N53+O53+P53+#REF!+#REF!+BN53+BO53+BP53+BQ53+BR53+BZ53+CA53+CB53+CC53+CD53+DG53+DH53+DI53+DJ53+DT53+DU53+DV53+EY53+EZ53+FA53+FB53+FD53+FE53+FF53+FG53+FH53+FI53+FJ53+FK53)</f>
        <v>#REF!</v>
      </c>
      <c r="FR53" s="1291" t="e">
        <f t="shared" si="2"/>
        <v>#REF!</v>
      </c>
      <c r="FS53" s="1347" t="e">
        <f t="shared" si="3"/>
        <v>#REF!</v>
      </c>
      <c r="FT53" s="1347" t="e">
        <f t="shared" si="4"/>
        <v>#REF!</v>
      </c>
      <c r="FU53" s="1347" t="e">
        <f t="shared" si="5"/>
        <v>#REF!</v>
      </c>
      <c r="FV53" s="1347" t="e">
        <f t="shared" si="6"/>
        <v>#REF!</v>
      </c>
      <c r="FW53" s="1347" t="e">
        <f t="shared" si="7"/>
        <v>#REF!</v>
      </c>
      <c r="FX53" s="1347" t="e">
        <f t="shared" si="8"/>
        <v>#REF!</v>
      </c>
      <c r="FY53" s="1347" t="e">
        <f t="shared" si="9"/>
        <v>#REF!</v>
      </c>
      <c r="FZ53" s="1347" t="e">
        <f t="shared" si="10"/>
        <v>#REF!</v>
      </c>
      <c r="GA53" s="1347" t="e">
        <f t="shared" si="11"/>
        <v>#REF!</v>
      </c>
      <c r="GB53" s="1347" t="e">
        <f t="shared" si="12"/>
        <v>#REF!</v>
      </c>
      <c r="GC53" s="1347" t="e">
        <f t="shared" si="13"/>
        <v>#REF!</v>
      </c>
    </row>
    <row r="54" spans="1:185" ht="16.5" thickBot="1" x14ac:dyDescent="0.3">
      <c r="A54" s="1645">
        <v>46</v>
      </c>
      <c r="B54" s="10" t="s">
        <v>2133</v>
      </c>
      <c r="C54" s="1152" t="s">
        <v>516</v>
      </c>
      <c r="D54" s="1391"/>
      <c r="E54" s="1400"/>
      <c r="F54" s="1346"/>
      <c r="G54" s="1346"/>
      <c r="H54" s="1346"/>
      <c r="I54" s="1346"/>
      <c r="J54" s="1346"/>
      <c r="K54" s="1346"/>
      <c r="L54" s="1346"/>
      <c r="M54" s="1346"/>
      <c r="N54" s="1346"/>
      <c r="O54" s="1346"/>
      <c r="P54" s="1346"/>
      <c r="Q54" s="1346"/>
      <c r="R54" s="1346"/>
      <c r="S54" s="1346"/>
      <c r="T54" s="1346"/>
      <c r="U54" s="1346"/>
      <c r="V54" s="1346"/>
      <c r="W54" s="1393"/>
      <c r="X54" s="1346"/>
      <c r="Y54" s="1346"/>
      <c r="Z54" s="1346"/>
      <c r="AA54" s="1346"/>
      <c r="AB54" s="1514"/>
      <c r="AC54" s="1346"/>
      <c r="AD54" s="1346"/>
      <c r="AE54" s="1346"/>
      <c r="AF54" s="1346"/>
      <c r="AG54" s="1346"/>
      <c r="AH54" s="1346"/>
      <c r="AI54" s="1400"/>
      <c r="AJ54" s="1346"/>
      <c r="AK54" s="1346"/>
      <c r="AL54" s="1346"/>
      <c r="AM54" s="1391"/>
      <c r="AN54" s="1346"/>
      <c r="AO54" s="1346"/>
      <c r="AP54" s="1346"/>
      <c r="AQ54" s="1346"/>
      <c r="AR54" s="1346"/>
      <c r="AS54" s="1346"/>
      <c r="AT54" s="1392"/>
      <c r="AU54" s="1392"/>
      <c r="AV54" s="1392"/>
      <c r="AW54" s="1392"/>
      <c r="AX54" s="1393"/>
      <c r="AY54" s="1346"/>
      <c r="AZ54" s="1389"/>
      <c r="BA54" s="1346"/>
      <c r="BB54" s="1346"/>
      <c r="BC54" s="1346"/>
      <c r="BD54" s="1346"/>
      <c r="BE54" s="1346"/>
      <c r="BF54" s="1504"/>
      <c r="BG54" s="1393"/>
      <c r="BH54" s="1346"/>
      <c r="BI54" s="1346"/>
      <c r="BJ54" s="1346"/>
      <c r="BK54" s="1346"/>
      <c r="BL54" s="1346"/>
      <c r="BM54" s="1346"/>
      <c r="BN54" s="1346"/>
      <c r="BO54" s="1346"/>
      <c r="BP54" s="1346"/>
      <c r="BQ54" s="1346"/>
      <c r="BR54" s="1346"/>
      <c r="BS54" s="1346"/>
      <c r="BT54" s="1504"/>
      <c r="BU54" s="1389"/>
      <c r="BV54" s="1346"/>
      <c r="BW54" s="1346"/>
      <c r="BX54" s="1346"/>
      <c r="BY54" s="1346"/>
      <c r="BZ54" s="1346"/>
      <c r="CA54" s="1346"/>
      <c r="CB54" s="1346"/>
      <c r="CC54" s="1346"/>
      <c r="CD54" s="1346"/>
      <c r="CE54" s="1390"/>
      <c r="CF54" s="1346"/>
      <c r="CG54" s="1346"/>
      <c r="CH54" s="1346"/>
      <c r="CI54" s="1346"/>
      <c r="CJ54" s="1346"/>
      <c r="CK54" s="1390"/>
      <c r="CL54" s="1346"/>
      <c r="CM54" s="1346"/>
      <c r="CN54" s="1390"/>
      <c r="CO54" s="1346"/>
      <c r="CP54" s="1346"/>
      <c r="CQ54" s="1391"/>
      <c r="CR54" s="1346"/>
      <c r="CS54" s="1346"/>
      <c r="CT54" s="1422"/>
      <c r="CU54" s="1346"/>
      <c r="CV54" s="1346"/>
      <c r="CW54" s="1346"/>
      <c r="CX54" s="1504"/>
      <c r="CY54" s="1346"/>
      <c r="CZ54" s="1346"/>
      <c r="DA54" s="1346"/>
      <c r="DB54" s="1346"/>
      <c r="DC54" s="1346"/>
      <c r="DD54" s="1393"/>
      <c r="DE54" s="1391"/>
      <c r="DF54" s="1346"/>
      <c r="DG54" s="1346"/>
      <c r="DH54" s="1346"/>
      <c r="DI54" s="1346"/>
      <c r="DJ54" s="1346"/>
      <c r="DK54" s="1346"/>
      <c r="DL54" s="1346"/>
      <c r="DM54" s="1346"/>
      <c r="DN54" s="1346"/>
      <c r="DO54" s="1392"/>
      <c r="DP54" s="1392"/>
      <c r="DQ54" s="1392"/>
      <c r="DR54" s="1392"/>
      <c r="DS54" s="1392"/>
      <c r="DT54" s="1392"/>
      <c r="DU54" s="1392"/>
      <c r="DV54" s="1392"/>
      <c r="DW54" s="1422"/>
      <c r="DX54" s="1393"/>
      <c r="DY54" s="1391"/>
      <c r="DZ54" s="1346"/>
      <c r="EA54" s="1346"/>
      <c r="EB54" s="1346"/>
      <c r="EC54" s="1346"/>
      <c r="ED54" s="1346"/>
      <c r="EE54" s="1346"/>
      <c r="EF54" s="1390"/>
      <c r="EG54" s="1346"/>
      <c r="EH54" s="1346"/>
      <c r="EI54" s="1390"/>
      <c r="EJ54" s="1346"/>
      <c r="EK54" s="1346"/>
      <c r="EL54" s="1391"/>
      <c r="EM54" s="1389"/>
      <c r="EN54" s="1346"/>
      <c r="EO54" s="1390"/>
      <c r="EP54" s="1346"/>
      <c r="EQ54" s="1504"/>
      <c r="ER54" s="1346"/>
      <c r="ES54" s="1392"/>
      <c r="ET54" s="1346"/>
      <c r="EU54" s="1504"/>
      <c r="EV54" s="1392"/>
      <c r="EW54" s="1392"/>
      <c r="EX54" s="1346"/>
      <c r="EY54" s="1346"/>
      <c r="EZ54" s="1346"/>
      <c r="FA54" s="1346"/>
      <c r="FB54" s="1346"/>
      <c r="FC54" s="1393"/>
      <c r="FD54" s="1679"/>
      <c r="FE54" s="1391"/>
      <c r="FF54" s="1346"/>
      <c r="FG54" s="1346"/>
      <c r="FH54" s="1346"/>
      <c r="FI54" s="1346"/>
      <c r="FJ54" s="1346"/>
      <c r="FK54" s="1346"/>
      <c r="FL54" s="218" t="e">
        <f>SUM(F54+I54+Q54+W54+#REF!+AC54+AF54+AJ54+AM54+AP54+AS54+AV54+AY54+BB54+BH54+BK54+BS54+BW54+CE54+CH54+CK54+CN54+CQ54+CT54+CW54+DA54+DD54+DK54+DN54+DQ54+DW54+DZ54+EC54+EF54+EI54+EL54+EO54+ER54+EV54+FC54)</f>
        <v>#REF!</v>
      </c>
      <c r="FM54" s="396">
        <f t="shared" si="14"/>
        <v>0</v>
      </c>
      <c r="FN54" s="396">
        <f t="shared" si="15"/>
        <v>0</v>
      </c>
      <c r="FO54" s="396" t="e">
        <f>SUM(AB54+#REF!+BE54+BT54+CX54+EQ54+EU54)</f>
        <v>#REF!</v>
      </c>
      <c r="FP54" s="396"/>
      <c r="FQ54" s="396" t="e">
        <f>SUM(L54+#REF!+M54+N54+O54+P54+#REF!+#REF!+BN54+BO54+BP54+BQ54+BR54+BZ54+CA54+CB54+CC54+CD54+DG54+DH54+DI54+DJ54+DT54+DU54+DV54+EY54+EZ54+FA54+FB54+FD54+FE54+FF54+FG54+FH54+FI54+FJ54+FK54)</f>
        <v>#REF!</v>
      </c>
      <c r="FR54" s="1291" t="e">
        <f t="shared" si="2"/>
        <v>#REF!</v>
      </c>
      <c r="FS54" s="1347" t="e">
        <f t="shared" si="3"/>
        <v>#REF!</v>
      </c>
      <c r="FT54" s="1347" t="e">
        <f t="shared" si="4"/>
        <v>#REF!</v>
      </c>
      <c r="FU54" s="1347" t="e">
        <f t="shared" si="5"/>
        <v>#REF!</v>
      </c>
      <c r="FV54" s="1347" t="e">
        <f t="shared" si="6"/>
        <v>#REF!</v>
      </c>
      <c r="FW54" s="1347" t="e">
        <f t="shared" si="7"/>
        <v>#REF!</v>
      </c>
      <c r="FX54" s="1347" t="e">
        <f t="shared" si="8"/>
        <v>#REF!</v>
      </c>
      <c r="FY54" s="1347" t="e">
        <f t="shared" si="9"/>
        <v>#REF!</v>
      </c>
      <c r="FZ54" s="1347" t="e">
        <f t="shared" si="10"/>
        <v>#REF!</v>
      </c>
      <c r="GA54" s="1347" t="e">
        <f t="shared" si="11"/>
        <v>#REF!</v>
      </c>
      <c r="GB54" s="1347" t="e">
        <f t="shared" si="12"/>
        <v>#REF!</v>
      </c>
      <c r="GC54" s="1347" t="e">
        <f t="shared" si="13"/>
        <v>#REF!</v>
      </c>
    </row>
    <row r="55" spans="1:185" ht="16.5" thickBot="1" x14ac:dyDescent="0.3">
      <c r="A55" s="1645">
        <v>47</v>
      </c>
      <c r="B55" s="10" t="s">
        <v>2134</v>
      </c>
      <c r="C55" s="1152" t="s">
        <v>1927</v>
      </c>
      <c r="D55" s="1391"/>
      <c r="E55" s="1400"/>
      <c r="F55" s="1346"/>
      <c r="G55" s="1346"/>
      <c r="H55" s="1346"/>
      <c r="I55" s="1346"/>
      <c r="J55" s="1346"/>
      <c r="K55" s="1346"/>
      <c r="L55" s="1346"/>
      <c r="M55" s="1346"/>
      <c r="N55" s="1346"/>
      <c r="O55" s="1346"/>
      <c r="P55" s="1346"/>
      <c r="Q55" s="1346"/>
      <c r="R55" s="1346"/>
      <c r="S55" s="1346"/>
      <c r="T55" s="1346"/>
      <c r="U55" s="1346"/>
      <c r="V55" s="1346"/>
      <c r="W55" s="1393"/>
      <c r="X55" s="1346"/>
      <c r="Y55" s="1399"/>
      <c r="Z55" s="1346"/>
      <c r="AA55" s="1399"/>
      <c r="AB55" s="1514"/>
      <c r="AC55" s="1346"/>
      <c r="AD55" s="1346"/>
      <c r="AE55" s="1346"/>
      <c r="AF55" s="1346"/>
      <c r="AG55" s="1346"/>
      <c r="AH55" s="1392"/>
      <c r="AI55" s="1400"/>
      <c r="AJ55" s="1392"/>
      <c r="AK55" s="1392"/>
      <c r="AL55" s="1392"/>
      <c r="AM55" s="1391"/>
      <c r="AN55" s="1346"/>
      <c r="AO55" s="1346"/>
      <c r="AP55" s="1346"/>
      <c r="AQ55" s="1346"/>
      <c r="AR55" s="1346"/>
      <c r="AS55" s="1346"/>
      <c r="AT55" s="1392"/>
      <c r="AU55" s="1392"/>
      <c r="AV55" s="1346"/>
      <c r="AW55" s="1346"/>
      <c r="AX55" s="1393"/>
      <c r="AY55" s="1346"/>
      <c r="AZ55" s="1389"/>
      <c r="BA55" s="1346"/>
      <c r="BB55" s="1346"/>
      <c r="BC55" s="1346"/>
      <c r="BD55" s="1346"/>
      <c r="BE55" s="1346"/>
      <c r="BF55" s="1504"/>
      <c r="BG55" s="1393"/>
      <c r="BH55" s="1346"/>
      <c r="BI55" s="1346"/>
      <c r="BJ55" s="1346"/>
      <c r="BK55" s="1346"/>
      <c r="BL55" s="1346"/>
      <c r="BM55" s="1346"/>
      <c r="BN55" s="1346"/>
      <c r="BO55" s="1346"/>
      <c r="BP55" s="1346"/>
      <c r="BQ55" s="1346"/>
      <c r="BR55" s="1346"/>
      <c r="BS55" s="1346"/>
      <c r="BT55" s="1504"/>
      <c r="BU55" s="1389"/>
      <c r="BV55" s="1346"/>
      <c r="BW55" s="1346"/>
      <c r="BX55" s="1346"/>
      <c r="BY55" s="1346"/>
      <c r="BZ55" s="1346"/>
      <c r="CA55" s="1346"/>
      <c r="CB55" s="1346"/>
      <c r="CC55" s="1346"/>
      <c r="CD55" s="1346"/>
      <c r="CE55" s="1391"/>
      <c r="CF55" s="1346"/>
      <c r="CG55" s="1390"/>
      <c r="CH55" s="1346"/>
      <c r="CI55" s="1346"/>
      <c r="CJ55" s="1390"/>
      <c r="CK55" s="1346"/>
      <c r="CL55" s="1346"/>
      <c r="CM55" s="1390"/>
      <c r="CN55" s="1346"/>
      <c r="CO55" s="1346"/>
      <c r="CP55" s="1346"/>
      <c r="CQ55" s="1391"/>
      <c r="CR55" s="1346"/>
      <c r="CS55" s="1346"/>
      <c r="CT55" s="1392"/>
      <c r="CU55" s="1346"/>
      <c r="CV55" s="1346"/>
      <c r="CW55" s="1346"/>
      <c r="CX55" s="1504"/>
      <c r="CY55" s="1346"/>
      <c r="CZ55" s="1346"/>
      <c r="DA55" s="1346"/>
      <c r="DB55" s="1346"/>
      <c r="DC55" s="1390"/>
      <c r="DD55" s="1503"/>
      <c r="DE55" s="1391"/>
      <c r="DF55" s="1390"/>
      <c r="DG55" s="1346"/>
      <c r="DH55" s="1346"/>
      <c r="DI55" s="1346"/>
      <c r="DJ55" s="1346"/>
      <c r="DK55" s="1346"/>
      <c r="DL55" s="1346"/>
      <c r="DM55" s="1346"/>
      <c r="DN55" s="1346"/>
      <c r="DO55" s="1392"/>
      <c r="DP55" s="1346"/>
      <c r="DQ55" s="1392"/>
      <c r="DR55" s="1392"/>
      <c r="DS55" s="1392"/>
      <c r="DT55" s="1392"/>
      <c r="DU55" s="1392"/>
      <c r="DV55" s="1392"/>
      <c r="DW55" s="1392"/>
      <c r="DX55" s="1393"/>
      <c r="DY55" s="1391"/>
      <c r="DZ55" s="1346"/>
      <c r="EA55" s="1346"/>
      <c r="EB55" s="1346"/>
      <c r="EC55" s="1346"/>
      <c r="ED55" s="1346"/>
      <c r="EE55" s="1390"/>
      <c r="EF55" s="1346"/>
      <c r="EG55" s="1346"/>
      <c r="EH55" s="1390"/>
      <c r="EI55" s="1346"/>
      <c r="EJ55" s="1346"/>
      <c r="EK55" s="1346"/>
      <c r="EL55" s="1391"/>
      <c r="EM55" s="1389"/>
      <c r="EN55" s="1346"/>
      <c r="EO55" s="1346"/>
      <c r="EP55" s="1346"/>
      <c r="EQ55" s="1504"/>
      <c r="ER55" s="1346"/>
      <c r="ES55" s="1392"/>
      <c r="ET55" s="1346"/>
      <c r="EU55" s="1504"/>
      <c r="EV55" s="1392"/>
      <c r="EW55" s="1392"/>
      <c r="EX55" s="1346"/>
      <c r="EY55" s="1346"/>
      <c r="EZ55" s="1346"/>
      <c r="FA55" s="1346"/>
      <c r="FB55" s="1346"/>
      <c r="FC55" s="1393"/>
      <c r="FD55" s="1679"/>
      <c r="FE55" s="1391"/>
      <c r="FF55" s="1346"/>
      <c r="FG55" s="1346"/>
      <c r="FH55" s="1346"/>
      <c r="FI55" s="1346"/>
      <c r="FJ55" s="1346"/>
      <c r="FK55" s="1346"/>
      <c r="FL55" s="218" t="e">
        <f>SUM(F55+I55+Q55+W55+#REF!+AC55+AF55+AJ55+AM55+AP55+AS55+AV55+AY55+BB55+BH55+BK55+BS55+BW55+CE55+CH55+CK55+CN55+CQ55+CT55+CW55+DA55+DD55+DK55+DN55+DQ55+DW55+DZ55+EC55+EF55+EI55+EL55+EO55+ER55+EV55+FC55)</f>
        <v>#REF!</v>
      </c>
      <c r="FM55" s="396">
        <f t="shared" si="14"/>
        <v>0</v>
      </c>
      <c r="FN55" s="396">
        <f t="shared" si="15"/>
        <v>0</v>
      </c>
      <c r="FO55" s="396" t="e">
        <f>SUM(AB55+#REF!+BE55+BT55+CX55+EQ55+EU55)</f>
        <v>#REF!</v>
      </c>
      <c r="FP55" s="396"/>
      <c r="FQ55" s="396" t="e">
        <f>SUM(L55+#REF!+M55+N55+O55+P55+#REF!+#REF!+BN55+BO55+BP55+BQ55+BR55+BZ55+CA55+CB55+CC55+CD55+DG55+DH55+DI55+DJ55+DT55+DU55+DV55+EY55+EZ55+FA55+FB55+FD55+FE55+FF55+FG55+FH55+FI55+FJ55+FK55)</f>
        <v>#REF!</v>
      </c>
      <c r="FR55" s="1291" t="e">
        <f t="shared" si="2"/>
        <v>#REF!</v>
      </c>
      <c r="FS55" s="1347" t="e">
        <f t="shared" si="3"/>
        <v>#REF!</v>
      </c>
      <c r="FT55" s="1347" t="e">
        <f t="shared" si="4"/>
        <v>#REF!</v>
      </c>
      <c r="FU55" s="1347" t="e">
        <f t="shared" si="5"/>
        <v>#REF!</v>
      </c>
      <c r="FV55" s="1347" t="e">
        <f t="shared" si="6"/>
        <v>#REF!</v>
      </c>
      <c r="FW55" s="1347" t="e">
        <f t="shared" si="7"/>
        <v>#REF!</v>
      </c>
      <c r="FX55" s="1347" t="e">
        <f t="shared" si="8"/>
        <v>#REF!</v>
      </c>
      <c r="FY55" s="1347" t="e">
        <f t="shared" si="9"/>
        <v>#REF!</v>
      </c>
      <c r="FZ55" s="1347" t="e">
        <f t="shared" si="10"/>
        <v>#REF!</v>
      </c>
      <c r="GA55" s="1347" t="e">
        <f t="shared" si="11"/>
        <v>#REF!</v>
      </c>
      <c r="GB55" s="1347" t="e">
        <f t="shared" si="12"/>
        <v>#REF!</v>
      </c>
      <c r="GC55" s="1347" t="e">
        <f t="shared" si="13"/>
        <v>#REF!</v>
      </c>
    </row>
    <row r="56" spans="1:185" ht="16.5" thickBot="1" x14ac:dyDescent="0.3">
      <c r="A56" s="1645">
        <v>48</v>
      </c>
      <c r="B56" s="10" t="s">
        <v>2135</v>
      </c>
      <c r="C56" s="1152" t="s">
        <v>1940</v>
      </c>
      <c r="D56" s="1391"/>
      <c r="E56" s="1400"/>
      <c r="F56" s="1346"/>
      <c r="G56" s="1346"/>
      <c r="H56" s="1346"/>
      <c r="I56" s="1346"/>
      <c r="J56" s="1346"/>
      <c r="K56" s="1346"/>
      <c r="L56" s="1346"/>
      <c r="M56" s="1346"/>
      <c r="N56" s="1346"/>
      <c r="O56" s="1346"/>
      <c r="P56" s="1346"/>
      <c r="Q56" s="1346"/>
      <c r="R56" s="1346"/>
      <c r="S56" s="1346"/>
      <c r="T56" s="1346"/>
      <c r="U56" s="1346"/>
      <c r="V56" s="1346"/>
      <c r="W56" s="1393"/>
      <c r="X56" s="1346"/>
      <c r="Y56" s="1399"/>
      <c r="Z56" s="1346"/>
      <c r="AA56" s="1399"/>
      <c r="AB56" s="1514"/>
      <c r="AC56" s="1346"/>
      <c r="AD56" s="1346"/>
      <c r="AE56" s="1346"/>
      <c r="AF56" s="1346"/>
      <c r="AG56" s="1346"/>
      <c r="AH56" s="1392"/>
      <c r="AI56" s="1400"/>
      <c r="AJ56" s="1392"/>
      <c r="AK56" s="1392"/>
      <c r="AL56" s="1392"/>
      <c r="AM56" s="1391"/>
      <c r="AN56" s="1346"/>
      <c r="AO56" s="1346"/>
      <c r="AP56" s="1346"/>
      <c r="AQ56" s="1346"/>
      <c r="AR56" s="1346"/>
      <c r="AS56" s="1346"/>
      <c r="AT56" s="1392"/>
      <c r="AU56" s="1392"/>
      <c r="AV56" s="1392"/>
      <c r="AW56" s="1392"/>
      <c r="AX56" s="1393"/>
      <c r="AY56" s="1346"/>
      <c r="AZ56" s="1389"/>
      <c r="BA56" s="1346"/>
      <c r="BB56" s="1346"/>
      <c r="BC56" s="1346"/>
      <c r="BD56" s="1346"/>
      <c r="BE56" s="1346"/>
      <c r="BF56" s="1504"/>
      <c r="BG56" s="1393"/>
      <c r="BH56" s="1346"/>
      <c r="BI56" s="1346"/>
      <c r="BJ56" s="1346"/>
      <c r="BK56" s="1346"/>
      <c r="BL56" s="1346"/>
      <c r="BM56" s="1346"/>
      <c r="BN56" s="1346"/>
      <c r="BO56" s="1346"/>
      <c r="BP56" s="1346"/>
      <c r="BQ56" s="1346"/>
      <c r="BR56" s="1346"/>
      <c r="BS56" s="1346"/>
      <c r="BT56" s="1504"/>
      <c r="BU56" s="1389"/>
      <c r="BV56" s="1346"/>
      <c r="BW56" s="1346"/>
      <c r="BX56" s="1346"/>
      <c r="BY56" s="1346"/>
      <c r="BZ56" s="1346"/>
      <c r="CA56" s="1346"/>
      <c r="CB56" s="1346"/>
      <c r="CC56" s="1346"/>
      <c r="CD56" s="1346"/>
      <c r="CE56" s="1391"/>
      <c r="CF56" s="1346"/>
      <c r="CG56" s="1346"/>
      <c r="CH56" s="1346"/>
      <c r="CI56" s="1346"/>
      <c r="CJ56" s="1346"/>
      <c r="CK56" s="1346"/>
      <c r="CL56" s="1346"/>
      <c r="CM56" s="1346"/>
      <c r="CN56" s="1346"/>
      <c r="CO56" s="1346"/>
      <c r="CP56" s="1346"/>
      <c r="CQ56" s="1391"/>
      <c r="CR56" s="1346"/>
      <c r="CS56" s="1346"/>
      <c r="CT56" s="1392"/>
      <c r="CU56" s="1346"/>
      <c r="CV56" s="1346"/>
      <c r="CW56" s="1346"/>
      <c r="CX56" s="1504"/>
      <c r="CY56" s="1346"/>
      <c r="CZ56" s="1346"/>
      <c r="DA56" s="1346"/>
      <c r="DB56" s="1346"/>
      <c r="DC56" s="1346"/>
      <c r="DD56" s="1393"/>
      <c r="DE56" s="1391"/>
      <c r="DF56" s="1346"/>
      <c r="DG56" s="1346"/>
      <c r="DH56" s="1346"/>
      <c r="DI56" s="1346"/>
      <c r="DJ56" s="1346"/>
      <c r="DK56" s="1346"/>
      <c r="DL56" s="1346"/>
      <c r="DM56" s="1346"/>
      <c r="DN56" s="1346"/>
      <c r="DO56" s="1392"/>
      <c r="DP56" s="1392"/>
      <c r="DQ56" s="1392"/>
      <c r="DR56" s="1392"/>
      <c r="DS56" s="1392"/>
      <c r="DT56" s="1392"/>
      <c r="DU56" s="1392"/>
      <c r="DV56" s="1392"/>
      <c r="DW56" s="1392"/>
      <c r="DX56" s="1393"/>
      <c r="DY56" s="1391"/>
      <c r="DZ56" s="1346"/>
      <c r="EA56" s="1346"/>
      <c r="EB56" s="1346"/>
      <c r="EC56" s="1346"/>
      <c r="ED56" s="1346"/>
      <c r="EE56" s="1346"/>
      <c r="EF56" s="1346"/>
      <c r="EG56" s="1346"/>
      <c r="EH56" s="1346"/>
      <c r="EI56" s="1346"/>
      <c r="EJ56" s="1346"/>
      <c r="EK56" s="1346"/>
      <c r="EL56" s="1391"/>
      <c r="EM56" s="1389"/>
      <c r="EN56" s="1346"/>
      <c r="EO56" s="1346"/>
      <c r="EP56" s="1346"/>
      <c r="EQ56" s="1504"/>
      <c r="ER56" s="1346"/>
      <c r="ES56" s="1392"/>
      <c r="ET56" s="1346"/>
      <c r="EU56" s="1504"/>
      <c r="EV56" s="1392"/>
      <c r="EW56" s="1392"/>
      <c r="EX56" s="1346"/>
      <c r="EY56" s="1346"/>
      <c r="EZ56" s="1346"/>
      <c r="FA56" s="1346"/>
      <c r="FB56" s="1346"/>
      <c r="FC56" s="1393"/>
      <c r="FD56" s="1679"/>
      <c r="FE56" s="1391"/>
      <c r="FF56" s="1346"/>
      <c r="FG56" s="1346"/>
      <c r="FH56" s="1346"/>
      <c r="FI56" s="1346"/>
      <c r="FJ56" s="1346"/>
      <c r="FK56" s="1346"/>
      <c r="FL56" s="218" t="e">
        <f>SUM(F56+I56+Q56+W56+#REF!+AC56+AF56+AJ56+AM56+AP56+AS56+AV56+AY56+BB56+BH56+BK56+BS56+BW56+CE56+CH56+CK56+CN56+CQ56+CT56+CW56+DA56+DD56+DK56+DN56+DQ56+DW56+DZ56+EC56+EF56+EI56+EL56+EO56+ER56+EV56+FC56)</f>
        <v>#REF!</v>
      </c>
      <c r="FM56" s="396">
        <f t="shared" si="14"/>
        <v>0</v>
      </c>
      <c r="FN56" s="396">
        <f t="shared" si="15"/>
        <v>0</v>
      </c>
      <c r="FO56" s="396" t="e">
        <f>SUM(AB56+#REF!+BE56+BT56+CX56+EQ56+EU56)</f>
        <v>#REF!</v>
      </c>
      <c r="FP56" s="396"/>
      <c r="FQ56" s="396" t="e">
        <f>SUM(L56+#REF!+M56+N56+O56+P56+#REF!+#REF!+BN56+BO56+BP56+BQ56+BR56+BZ56+CA56+CB56+CC56+CD56+DG56+DH56+DI56+DJ56+DT56+DU56+DV56+EY56+EZ56+FA56+FB56+FD56+FE56+FF56+FG56+FH56+FI56+FJ56+FK56)</f>
        <v>#REF!</v>
      </c>
      <c r="FR56" s="1291" t="e">
        <f t="shared" si="2"/>
        <v>#REF!</v>
      </c>
      <c r="FS56" s="1347" t="e">
        <f t="shared" si="3"/>
        <v>#REF!</v>
      </c>
      <c r="FT56" s="1347" t="e">
        <f t="shared" si="4"/>
        <v>#REF!</v>
      </c>
      <c r="FU56" s="1347" t="e">
        <f t="shared" si="5"/>
        <v>#REF!</v>
      </c>
      <c r="FV56" s="1347" t="e">
        <f t="shared" si="6"/>
        <v>#REF!</v>
      </c>
      <c r="FW56" s="1347" t="e">
        <f t="shared" si="7"/>
        <v>#REF!</v>
      </c>
      <c r="FX56" s="1347" t="e">
        <f t="shared" si="8"/>
        <v>#REF!</v>
      </c>
      <c r="FY56" s="1347" t="e">
        <f t="shared" si="9"/>
        <v>#REF!</v>
      </c>
      <c r="FZ56" s="1347" t="e">
        <f t="shared" si="10"/>
        <v>#REF!</v>
      </c>
      <c r="GA56" s="1347" t="e">
        <f t="shared" si="11"/>
        <v>#REF!</v>
      </c>
      <c r="GB56" s="1347" t="e">
        <f t="shared" si="12"/>
        <v>#REF!</v>
      </c>
      <c r="GC56" s="1347" t="e">
        <f t="shared" si="13"/>
        <v>#REF!</v>
      </c>
    </row>
    <row r="57" spans="1:185" ht="16.5" thickBot="1" x14ac:dyDescent="0.3">
      <c r="A57" s="1645">
        <v>49</v>
      </c>
      <c r="B57" s="10" t="s">
        <v>2136</v>
      </c>
      <c r="C57" s="1152" t="s">
        <v>1369</v>
      </c>
      <c r="D57" s="1391"/>
      <c r="E57" s="1400"/>
      <c r="F57" s="1346"/>
      <c r="G57" s="1346"/>
      <c r="H57" s="1346"/>
      <c r="I57" s="1346"/>
      <c r="J57" s="1346"/>
      <c r="K57" s="1346"/>
      <c r="L57" s="1346"/>
      <c r="M57" s="1346"/>
      <c r="N57" s="1346"/>
      <c r="O57" s="1346"/>
      <c r="P57" s="1346"/>
      <c r="Q57" s="1346"/>
      <c r="R57" s="1346"/>
      <c r="S57" s="1346"/>
      <c r="T57" s="1346"/>
      <c r="U57" s="1346"/>
      <c r="V57" s="1346"/>
      <c r="W57" s="1393"/>
      <c r="X57" s="1346"/>
      <c r="Y57" s="1399"/>
      <c r="Z57" s="1346"/>
      <c r="AA57" s="1399"/>
      <c r="AB57" s="1514"/>
      <c r="AC57" s="1346"/>
      <c r="AD57" s="1346"/>
      <c r="AE57" s="1346"/>
      <c r="AF57" s="1346"/>
      <c r="AG57" s="1346"/>
      <c r="AH57" s="1392"/>
      <c r="AI57" s="1400"/>
      <c r="AJ57" s="1392"/>
      <c r="AK57" s="1392"/>
      <c r="AL57" s="1393"/>
      <c r="AM57" s="1391"/>
      <c r="AN57" s="1346"/>
      <c r="AO57" s="1346"/>
      <c r="AP57" s="1346"/>
      <c r="AQ57" s="1346"/>
      <c r="AR57" s="1346"/>
      <c r="AS57" s="1346"/>
      <c r="AT57" s="1392"/>
      <c r="AU57" s="1392"/>
      <c r="AV57" s="1392"/>
      <c r="AW57" s="1392"/>
      <c r="AX57" s="1393"/>
      <c r="AY57" s="1346"/>
      <c r="AZ57" s="1389"/>
      <c r="BA57" s="1346"/>
      <c r="BB57" s="1346"/>
      <c r="BC57" s="1346"/>
      <c r="BD57" s="1346"/>
      <c r="BE57" s="1346"/>
      <c r="BF57" s="1504"/>
      <c r="BG57" s="1393"/>
      <c r="BH57" s="1346"/>
      <c r="BI57" s="1346"/>
      <c r="BJ57" s="1346"/>
      <c r="BK57" s="1346"/>
      <c r="BL57" s="1346"/>
      <c r="BM57" s="1346"/>
      <c r="BN57" s="1346"/>
      <c r="BO57" s="1346"/>
      <c r="BP57" s="1346"/>
      <c r="BQ57" s="1346"/>
      <c r="BR57" s="1346"/>
      <c r="BS57" s="1346"/>
      <c r="BT57" s="1504"/>
      <c r="BU57" s="1389"/>
      <c r="BV57" s="1346"/>
      <c r="BW57" s="1346"/>
      <c r="BX57" s="1346"/>
      <c r="BY57" s="1346"/>
      <c r="BZ57" s="1346"/>
      <c r="CA57" s="1346"/>
      <c r="CB57" s="1346"/>
      <c r="CC57" s="1346"/>
      <c r="CD57" s="1346"/>
      <c r="CE57" s="1391"/>
      <c r="CF57" s="1346"/>
      <c r="CG57" s="1346"/>
      <c r="CH57" s="1346"/>
      <c r="CI57" s="1346"/>
      <c r="CJ57" s="1346"/>
      <c r="CK57" s="1346"/>
      <c r="CL57" s="1346"/>
      <c r="CM57" s="1346"/>
      <c r="CN57" s="1346"/>
      <c r="CO57" s="1346"/>
      <c r="CP57" s="1346"/>
      <c r="CQ57" s="1391"/>
      <c r="CR57" s="1346"/>
      <c r="CS57" s="1346"/>
      <c r="CT57" s="1392"/>
      <c r="CU57" s="1346"/>
      <c r="CV57" s="1346"/>
      <c r="CW57" s="1346"/>
      <c r="CX57" s="1504"/>
      <c r="CY57" s="1346"/>
      <c r="CZ57" s="1346"/>
      <c r="DA57" s="1346"/>
      <c r="DB57" s="1346"/>
      <c r="DC57" s="1346"/>
      <c r="DD57" s="1393"/>
      <c r="DE57" s="1391"/>
      <c r="DF57" s="1346"/>
      <c r="DG57" s="1346"/>
      <c r="DH57" s="1346"/>
      <c r="DI57" s="1346"/>
      <c r="DJ57" s="1346"/>
      <c r="DK57" s="1346"/>
      <c r="DL57" s="1346"/>
      <c r="DM57" s="1346"/>
      <c r="DN57" s="1346"/>
      <c r="DO57" s="1392"/>
      <c r="DP57" s="1392"/>
      <c r="DQ57" s="1392"/>
      <c r="DR57" s="1392"/>
      <c r="DS57" s="1392"/>
      <c r="DT57" s="1392"/>
      <c r="DU57" s="1392"/>
      <c r="DV57" s="1392"/>
      <c r="DW57" s="1392"/>
      <c r="DX57" s="1393"/>
      <c r="DY57" s="1391"/>
      <c r="DZ57" s="1346"/>
      <c r="EA57" s="1346"/>
      <c r="EB57" s="1346"/>
      <c r="EC57" s="1346"/>
      <c r="ED57" s="1346"/>
      <c r="EE57" s="1346"/>
      <c r="EF57" s="1346"/>
      <c r="EG57" s="1346"/>
      <c r="EH57" s="1346"/>
      <c r="EI57" s="1346"/>
      <c r="EJ57" s="1346"/>
      <c r="EK57" s="1346"/>
      <c r="EL57" s="1391"/>
      <c r="EM57" s="1389"/>
      <c r="EN57" s="1346"/>
      <c r="EO57" s="1346"/>
      <c r="EP57" s="1346"/>
      <c r="EQ57" s="1504"/>
      <c r="ER57" s="1346"/>
      <c r="ES57" s="1346"/>
      <c r="ET57" s="1346"/>
      <c r="EU57" s="1504"/>
      <c r="EV57" s="1392"/>
      <c r="EW57" s="1346"/>
      <c r="EX57" s="1346"/>
      <c r="EY57" s="1346"/>
      <c r="EZ57" s="1346"/>
      <c r="FA57" s="1346"/>
      <c r="FB57" s="1346"/>
      <c r="FC57" s="1393"/>
      <c r="FD57" s="1679"/>
      <c r="FE57" s="1391"/>
      <c r="FF57" s="1346"/>
      <c r="FG57" s="1346"/>
      <c r="FH57" s="1346"/>
      <c r="FI57" s="1346"/>
      <c r="FJ57" s="1346"/>
      <c r="FK57" s="1346"/>
      <c r="FL57" s="218" t="e">
        <f>SUM(F57+I57+Q57+W57+#REF!+AC57+AF57+AJ57+AM57+AP57+AS57+AV57+AY57+BB57+BH57+BK57+BS57+BW57+CE57+CH57+CK57+CN57+CQ57+CT57+CW57+DA57+DD57+DK57+DN57+DQ57+DW57+DZ57+EC57+EF57+EI57+EL57+EO57+ER57+EV57+FC57)</f>
        <v>#REF!</v>
      </c>
      <c r="FM57" s="396">
        <f t="shared" si="14"/>
        <v>0</v>
      </c>
      <c r="FN57" s="396">
        <f t="shared" si="15"/>
        <v>0</v>
      </c>
      <c r="FO57" s="396" t="e">
        <f>SUM(AB57+#REF!+BE57+BT57+CX57+EQ57+EU57)</f>
        <v>#REF!</v>
      </c>
      <c r="FP57" s="396"/>
      <c r="FQ57" s="396" t="e">
        <f>SUM(L57+#REF!+M57+N57+O57+P57+#REF!+#REF!+BN57+BO57+BP57+BQ57+BR57+BZ57+CA57+CB57+CC57+CD57+DG57+DH57+DI57+DJ57+DT57+DU57+DV57+EY57+EZ57+FA57+FB57+FD57+FE57+FF57+FG57+FH57+FI57+FJ57+FK57)</f>
        <v>#REF!</v>
      </c>
      <c r="FR57" s="1291" t="e">
        <f t="shared" si="2"/>
        <v>#REF!</v>
      </c>
      <c r="FS57" s="1347" t="e">
        <f t="shared" si="3"/>
        <v>#REF!</v>
      </c>
      <c r="FT57" s="1347" t="e">
        <f t="shared" si="4"/>
        <v>#REF!</v>
      </c>
      <c r="FU57" s="1347" t="e">
        <f t="shared" si="5"/>
        <v>#REF!</v>
      </c>
      <c r="FV57" s="1347" t="e">
        <f t="shared" si="6"/>
        <v>#REF!</v>
      </c>
      <c r="FW57" s="1347" t="e">
        <f t="shared" si="7"/>
        <v>#REF!</v>
      </c>
      <c r="FX57" s="1347" t="e">
        <f t="shared" si="8"/>
        <v>#REF!</v>
      </c>
      <c r="FY57" s="1347" t="e">
        <f t="shared" si="9"/>
        <v>#REF!</v>
      </c>
      <c r="FZ57" s="1347" t="e">
        <f t="shared" si="10"/>
        <v>#REF!</v>
      </c>
      <c r="GA57" s="1347" t="e">
        <f t="shared" si="11"/>
        <v>#REF!</v>
      </c>
      <c r="GB57" s="1347" t="e">
        <f t="shared" si="12"/>
        <v>#REF!</v>
      </c>
      <c r="GC57" s="1347" t="e">
        <f t="shared" si="13"/>
        <v>#REF!</v>
      </c>
    </row>
    <row r="58" spans="1:185" ht="16.5" thickBot="1" x14ac:dyDescent="0.3">
      <c r="A58" s="1645">
        <v>50</v>
      </c>
      <c r="B58" s="10" t="s">
        <v>2137</v>
      </c>
      <c r="C58" s="1152" t="s">
        <v>1941</v>
      </c>
      <c r="D58" s="1391"/>
      <c r="E58" s="1400"/>
      <c r="F58" s="1346"/>
      <c r="G58" s="1346"/>
      <c r="H58" s="1346"/>
      <c r="I58" s="1346"/>
      <c r="J58" s="1346"/>
      <c r="K58" s="1346"/>
      <c r="L58" s="1346"/>
      <c r="M58" s="1346"/>
      <c r="N58" s="1346"/>
      <c r="O58" s="1346"/>
      <c r="P58" s="1346"/>
      <c r="Q58" s="1346"/>
      <c r="R58" s="1346"/>
      <c r="S58" s="1346"/>
      <c r="T58" s="1346"/>
      <c r="U58" s="1346"/>
      <c r="V58" s="1346"/>
      <c r="W58" s="1393"/>
      <c r="X58" s="1346"/>
      <c r="Y58" s="1399"/>
      <c r="Z58" s="1346"/>
      <c r="AA58" s="1399"/>
      <c r="AB58" s="1514"/>
      <c r="AC58" s="1346"/>
      <c r="AD58" s="1346"/>
      <c r="AE58" s="1346"/>
      <c r="AF58" s="1346"/>
      <c r="AG58" s="1346"/>
      <c r="AH58" s="1392"/>
      <c r="AI58" s="1400"/>
      <c r="AJ58" s="1392"/>
      <c r="AK58" s="1392"/>
      <c r="AL58" s="1392"/>
      <c r="AM58" s="1391"/>
      <c r="AN58" s="1346"/>
      <c r="AO58" s="1346"/>
      <c r="AP58" s="1346"/>
      <c r="AQ58" s="1346"/>
      <c r="AR58" s="1346"/>
      <c r="AS58" s="1346"/>
      <c r="AT58" s="1392"/>
      <c r="AU58" s="1392"/>
      <c r="AV58" s="1392"/>
      <c r="AW58" s="1392"/>
      <c r="AX58" s="1393"/>
      <c r="AY58" s="1346"/>
      <c r="AZ58" s="1389"/>
      <c r="BA58" s="1346"/>
      <c r="BB58" s="1346"/>
      <c r="BC58" s="1346"/>
      <c r="BD58" s="1346"/>
      <c r="BE58" s="1346"/>
      <c r="BF58" s="1504"/>
      <c r="BG58" s="1393"/>
      <c r="BH58" s="1346"/>
      <c r="BI58" s="1346"/>
      <c r="BJ58" s="1346"/>
      <c r="BK58" s="1346"/>
      <c r="BL58" s="1346"/>
      <c r="BM58" s="1346"/>
      <c r="BN58" s="1346"/>
      <c r="BO58" s="1346"/>
      <c r="BP58" s="1346"/>
      <c r="BQ58" s="1346"/>
      <c r="BR58" s="1346"/>
      <c r="BS58" s="1346"/>
      <c r="BT58" s="1504"/>
      <c r="BU58" s="1389"/>
      <c r="BV58" s="1346"/>
      <c r="BW58" s="1346"/>
      <c r="BX58" s="1346"/>
      <c r="BY58" s="1346"/>
      <c r="BZ58" s="1346"/>
      <c r="CA58" s="1346"/>
      <c r="CB58" s="1346"/>
      <c r="CC58" s="1346"/>
      <c r="CD58" s="1346"/>
      <c r="CE58" s="1391"/>
      <c r="CF58" s="1346"/>
      <c r="CG58" s="1346"/>
      <c r="CH58" s="1346"/>
      <c r="CI58" s="1346"/>
      <c r="CJ58" s="1346"/>
      <c r="CK58" s="1346"/>
      <c r="CL58" s="1346"/>
      <c r="CM58" s="1346"/>
      <c r="CN58" s="1346"/>
      <c r="CO58" s="1346"/>
      <c r="CP58" s="1346"/>
      <c r="CQ58" s="1391"/>
      <c r="CR58" s="1346"/>
      <c r="CS58" s="1346"/>
      <c r="CT58" s="1392"/>
      <c r="CU58" s="1346"/>
      <c r="CV58" s="1346"/>
      <c r="CW58" s="1346"/>
      <c r="CX58" s="1504"/>
      <c r="CY58" s="1346"/>
      <c r="CZ58" s="1346"/>
      <c r="DA58" s="1346"/>
      <c r="DB58" s="1346"/>
      <c r="DC58" s="1346"/>
      <c r="DD58" s="1393"/>
      <c r="DE58" s="1416"/>
      <c r="DF58" s="1346"/>
      <c r="DG58" s="1346"/>
      <c r="DH58" s="1346"/>
      <c r="DI58" s="1346"/>
      <c r="DJ58" s="1346"/>
      <c r="DK58" s="1346"/>
      <c r="DL58" s="1346"/>
      <c r="DM58" s="1346"/>
      <c r="DN58" s="1346"/>
      <c r="DO58" s="1346"/>
      <c r="DP58" s="1392"/>
      <c r="DQ58" s="1392"/>
      <c r="DR58" s="1392"/>
      <c r="DS58" s="1392"/>
      <c r="DT58" s="1392"/>
      <c r="DU58" s="1392"/>
      <c r="DV58" s="1392"/>
      <c r="DW58" s="1392"/>
      <c r="DX58" s="1393"/>
      <c r="DY58" s="1391"/>
      <c r="DZ58" s="1346"/>
      <c r="EA58" s="1346"/>
      <c r="EB58" s="1346"/>
      <c r="EC58" s="1346"/>
      <c r="ED58" s="1346"/>
      <c r="EE58" s="1346"/>
      <c r="EF58" s="1346"/>
      <c r="EG58" s="1346"/>
      <c r="EH58" s="1346"/>
      <c r="EI58" s="1346"/>
      <c r="EJ58" s="1346"/>
      <c r="EK58" s="1346"/>
      <c r="EL58" s="1391"/>
      <c r="EM58" s="1389"/>
      <c r="EN58" s="1346"/>
      <c r="EO58" s="1346"/>
      <c r="EP58" s="1346"/>
      <c r="EQ58" s="1504"/>
      <c r="ER58" s="1346"/>
      <c r="ES58" s="1392"/>
      <c r="ET58" s="1346"/>
      <c r="EU58" s="1504"/>
      <c r="EV58" s="1392"/>
      <c r="EW58" s="1392"/>
      <c r="EX58" s="1346"/>
      <c r="EY58" s="1346"/>
      <c r="EZ58" s="1346"/>
      <c r="FA58" s="1346"/>
      <c r="FB58" s="1346"/>
      <c r="FC58" s="1393"/>
      <c r="FD58" s="1679"/>
      <c r="FE58" s="1391"/>
      <c r="FF58" s="1346"/>
      <c r="FG58" s="1346"/>
      <c r="FH58" s="1346"/>
      <c r="FI58" s="1346"/>
      <c r="FJ58" s="1346"/>
      <c r="FK58" s="1346"/>
      <c r="FL58" s="218" t="e">
        <f>SUM(F58+I58+Q58+W58+#REF!+AC58+AF58+AJ58+AM58+AP58+AS58+AV58+AY58+BB58+BH58+BK58+BS58+BW58+CE58+CH58+CK58+CN58+CQ58+CT58+CW58+DA58+DD58+DK58+DN58+DQ58+DW58+DZ58+EC58+EF58+EI58+EL58+EO58+ER58+EV58+FC58)</f>
        <v>#REF!</v>
      </c>
      <c r="FM58" s="396">
        <f t="shared" si="14"/>
        <v>0</v>
      </c>
      <c r="FN58" s="396">
        <f t="shared" si="15"/>
        <v>0</v>
      </c>
      <c r="FO58" s="396" t="e">
        <f>SUM(AB58+#REF!+BE58+BT58+CX58+EQ58+EU58)</f>
        <v>#REF!</v>
      </c>
      <c r="FP58" s="396"/>
      <c r="FQ58" s="396" t="e">
        <f>SUM(L58+#REF!+M58+N58+O58+P58+#REF!+#REF!+BN58+BO58+BP58+BQ58+BR58+BZ58+CA58+CB58+CC58+CD58+DG58+DH58+DI58+DJ58+DT58+DU58+DV58+EY58+EZ58+FA58+FB58+FD58+FE58+FF58+FG58+FH58+FI58+FJ58+FK58)</f>
        <v>#REF!</v>
      </c>
      <c r="FR58" s="1291" t="e">
        <f t="shared" si="2"/>
        <v>#REF!</v>
      </c>
      <c r="FS58" s="1347" t="e">
        <f t="shared" si="3"/>
        <v>#REF!</v>
      </c>
      <c r="FT58" s="1347" t="e">
        <f t="shared" si="4"/>
        <v>#REF!</v>
      </c>
      <c r="FU58" s="1347" t="e">
        <f t="shared" si="5"/>
        <v>#REF!</v>
      </c>
      <c r="FV58" s="1347" t="e">
        <f t="shared" si="6"/>
        <v>#REF!</v>
      </c>
      <c r="FW58" s="1347" t="e">
        <f t="shared" si="7"/>
        <v>#REF!</v>
      </c>
      <c r="FX58" s="1347" t="e">
        <f t="shared" si="8"/>
        <v>#REF!</v>
      </c>
      <c r="FY58" s="1347" t="e">
        <f t="shared" si="9"/>
        <v>#REF!</v>
      </c>
      <c r="FZ58" s="1347" t="e">
        <f t="shared" si="10"/>
        <v>#REF!</v>
      </c>
      <c r="GA58" s="1347" t="e">
        <f t="shared" si="11"/>
        <v>#REF!</v>
      </c>
      <c r="GB58" s="1347" t="e">
        <f t="shared" si="12"/>
        <v>#REF!</v>
      </c>
      <c r="GC58" s="1347" t="e">
        <f t="shared" si="13"/>
        <v>#REF!</v>
      </c>
    </row>
    <row r="59" spans="1:185" ht="16.5" thickBot="1" x14ac:dyDescent="0.3">
      <c r="A59" s="1645">
        <v>51</v>
      </c>
      <c r="B59" s="10" t="s">
        <v>2138</v>
      </c>
      <c r="C59" s="1152" t="s">
        <v>1949</v>
      </c>
      <c r="D59" s="1391"/>
      <c r="E59" s="1400"/>
      <c r="F59" s="1346"/>
      <c r="G59" s="1346"/>
      <c r="H59" s="1346"/>
      <c r="I59" s="1346"/>
      <c r="J59" s="1346"/>
      <c r="K59" s="1346"/>
      <c r="L59" s="1346"/>
      <c r="M59" s="1346"/>
      <c r="N59" s="1346"/>
      <c r="O59" s="1346"/>
      <c r="P59" s="1346"/>
      <c r="Q59" s="1346"/>
      <c r="R59" s="1346"/>
      <c r="S59" s="1346"/>
      <c r="T59" s="1346"/>
      <c r="U59" s="1346"/>
      <c r="V59" s="1346"/>
      <c r="W59" s="1393"/>
      <c r="X59" s="1346"/>
      <c r="Y59" s="1399"/>
      <c r="Z59" s="1346"/>
      <c r="AA59" s="1399"/>
      <c r="AB59" s="1514"/>
      <c r="AC59" s="1346"/>
      <c r="AD59" s="1346"/>
      <c r="AE59" s="1346"/>
      <c r="AF59" s="1346"/>
      <c r="AG59" s="1346"/>
      <c r="AH59" s="1392"/>
      <c r="AI59" s="1400"/>
      <c r="AJ59" s="1392"/>
      <c r="AK59" s="1392"/>
      <c r="AL59" s="1393"/>
      <c r="AM59" s="1391"/>
      <c r="AN59" s="1346"/>
      <c r="AO59" s="1346"/>
      <c r="AP59" s="1346"/>
      <c r="AQ59" s="1346"/>
      <c r="AR59" s="1346"/>
      <c r="AS59" s="1346"/>
      <c r="AT59" s="1392"/>
      <c r="AU59" s="1392"/>
      <c r="AV59" s="1392"/>
      <c r="AW59" s="1392"/>
      <c r="AX59" s="1393"/>
      <c r="AY59" s="1346"/>
      <c r="AZ59" s="1389"/>
      <c r="BA59" s="1346"/>
      <c r="BB59" s="1346"/>
      <c r="BC59" s="1346"/>
      <c r="BD59" s="1346"/>
      <c r="BE59" s="1346"/>
      <c r="BF59" s="1504"/>
      <c r="BG59" s="1393"/>
      <c r="BH59" s="1346"/>
      <c r="BI59" s="1346"/>
      <c r="BJ59" s="1346"/>
      <c r="BK59" s="1346"/>
      <c r="BL59" s="1346"/>
      <c r="BM59" s="1346"/>
      <c r="BN59" s="1346"/>
      <c r="BO59" s="1346"/>
      <c r="BP59" s="1346"/>
      <c r="BQ59" s="1346"/>
      <c r="BR59" s="1346"/>
      <c r="BS59" s="1346"/>
      <c r="BT59" s="1504"/>
      <c r="BU59" s="1389"/>
      <c r="BV59" s="1346"/>
      <c r="BW59" s="1346"/>
      <c r="BX59" s="1346"/>
      <c r="BY59" s="1346"/>
      <c r="BZ59" s="1346"/>
      <c r="CA59" s="1346"/>
      <c r="CB59" s="1346"/>
      <c r="CC59" s="1346"/>
      <c r="CD59" s="1346"/>
      <c r="CE59" s="1391"/>
      <c r="CF59" s="1346"/>
      <c r="CG59" s="1346"/>
      <c r="CH59" s="1346"/>
      <c r="CI59" s="1346"/>
      <c r="CJ59" s="1346"/>
      <c r="CK59" s="1346"/>
      <c r="CL59" s="1346"/>
      <c r="CM59" s="1346"/>
      <c r="CN59" s="1346"/>
      <c r="CO59" s="1346"/>
      <c r="CP59" s="1346"/>
      <c r="CQ59" s="1391"/>
      <c r="CR59" s="1346"/>
      <c r="CS59" s="1346"/>
      <c r="CT59" s="1392"/>
      <c r="CU59" s="1346"/>
      <c r="CV59" s="1346"/>
      <c r="CW59" s="1346"/>
      <c r="CX59" s="1504"/>
      <c r="CY59" s="1346"/>
      <c r="CZ59" s="1346"/>
      <c r="DA59" s="1346"/>
      <c r="DB59" s="1346"/>
      <c r="DC59" s="1346"/>
      <c r="DD59" s="1393"/>
      <c r="DE59" s="1391"/>
      <c r="DF59" s="1346"/>
      <c r="DG59" s="1346"/>
      <c r="DH59" s="1346"/>
      <c r="DI59" s="1346"/>
      <c r="DJ59" s="1346"/>
      <c r="DK59" s="1346"/>
      <c r="DL59" s="1346"/>
      <c r="DM59" s="1346"/>
      <c r="DN59" s="1346"/>
      <c r="DO59" s="1392"/>
      <c r="DP59" s="1392"/>
      <c r="DQ59" s="1392"/>
      <c r="DR59" s="1392"/>
      <c r="DS59" s="1392"/>
      <c r="DT59" s="1392"/>
      <c r="DU59" s="1392"/>
      <c r="DV59" s="1392"/>
      <c r="DW59" s="1392"/>
      <c r="DX59" s="1393"/>
      <c r="DY59" s="1391"/>
      <c r="DZ59" s="1346"/>
      <c r="EA59" s="1346"/>
      <c r="EB59" s="1346"/>
      <c r="EC59" s="1346"/>
      <c r="ED59" s="1346"/>
      <c r="EE59" s="1346"/>
      <c r="EF59" s="1346"/>
      <c r="EG59" s="1346"/>
      <c r="EH59" s="1346"/>
      <c r="EI59" s="1346"/>
      <c r="EJ59" s="1346"/>
      <c r="EK59" s="1346"/>
      <c r="EL59" s="1391"/>
      <c r="EM59" s="1389"/>
      <c r="EN59" s="1346"/>
      <c r="EO59" s="1346"/>
      <c r="EP59" s="1346"/>
      <c r="EQ59" s="1504"/>
      <c r="ER59" s="1346"/>
      <c r="ES59" s="1346"/>
      <c r="ET59" s="1346"/>
      <c r="EU59" s="1504"/>
      <c r="EV59" s="1392"/>
      <c r="EW59" s="1346"/>
      <c r="EX59" s="1346"/>
      <c r="EY59" s="1346"/>
      <c r="EZ59" s="1346"/>
      <c r="FA59" s="1346"/>
      <c r="FB59" s="1346"/>
      <c r="FC59" s="1393"/>
      <c r="FD59" s="1679"/>
      <c r="FE59" s="1391"/>
      <c r="FF59" s="1346"/>
      <c r="FG59" s="1346"/>
      <c r="FH59" s="1346"/>
      <c r="FI59" s="1346"/>
      <c r="FJ59" s="1346"/>
      <c r="FK59" s="1346"/>
      <c r="FL59" s="218" t="e">
        <f>SUM(F59+I59+Q59+W59+#REF!+AC59+AF59+AJ59+AM59+AP59+AS59+AV59+AY59+BB59+BH59+BK59+BS59+BW59+CE59+CH59+CK59+CN59+CQ59+CT59+CW59+DA59+DD59+DK59+DN59+DQ59+DW59+DZ59+EC59+EF59+EI59+EL59+EO59+ER59+EV59+FC59)</f>
        <v>#REF!</v>
      </c>
      <c r="FM59" s="396">
        <f t="shared" si="14"/>
        <v>0</v>
      </c>
      <c r="FN59" s="396">
        <f t="shared" si="15"/>
        <v>0</v>
      </c>
      <c r="FO59" s="396" t="e">
        <f>SUM(AB59+#REF!+BE59+BT59+CX59+EQ59+EU59)</f>
        <v>#REF!</v>
      </c>
      <c r="FP59" s="396"/>
      <c r="FQ59" s="396" t="e">
        <f>SUM(L59+#REF!+M59+N59+O59+P59+#REF!+#REF!+BN59+BO59+BP59+BQ59+BR59+BZ59+CA59+CB59+CC59+CD59+DG59+DH59+DI59+DJ59+DT59+DU59+DV59+EY59+EZ59+FA59+FB59+FD59+FE59+FF59+FG59+FH59+FI59+FJ59+FK59)</f>
        <v>#REF!</v>
      </c>
      <c r="FR59" s="1291" t="e">
        <f t="shared" si="2"/>
        <v>#REF!</v>
      </c>
      <c r="FS59" s="1347" t="e">
        <f t="shared" si="3"/>
        <v>#REF!</v>
      </c>
      <c r="FT59" s="1347" t="e">
        <f t="shared" si="4"/>
        <v>#REF!</v>
      </c>
      <c r="FU59" s="1347" t="e">
        <f t="shared" si="5"/>
        <v>#REF!</v>
      </c>
      <c r="FV59" s="1347" t="e">
        <f t="shared" si="6"/>
        <v>#REF!</v>
      </c>
      <c r="FW59" s="1347" t="e">
        <f t="shared" si="7"/>
        <v>#REF!</v>
      </c>
      <c r="FX59" s="1347" t="e">
        <f t="shared" si="8"/>
        <v>#REF!</v>
      </c>
      <c r="FY59" s="1347" t="e">
        <f t="shared" si="9"/>
        <v>#REF!</v>
      </c>
      <c r="FZ59" s="1347" t="e">
        <f t="shared" si="10"/>
        <v>#REF!</v>
      </c>
      <c r="GA59" s="1347" t="e">
        <f t="shared" si="11"/>
        <v>#REF!</v>
      </c>
      <c r="GB59" s="1347" t="e">
        <f t="shared" si="12"/>
        <v>#REF!</v>
      </c>
      <c r="GC59" s="1347" t="e">
        <f t="shared" si="13"/>
        <v>#REF!</v>
      </c>
    </row>
    <row r="60" spans="1:185" ht="16.5" thickBot="1" x14ac:dyDescent="0.3">
      <c r="A60" s="1645">
        <v>52</v>
      </c>
      <c r="B60" s="10" t="s">
        <v>2139</v>
      </c>
      <c r="C60" s="1152" t="s">
        <v>453</v>
      </c>
      <c r="D60" s="1391"/>
      <c r="E60" s="1400"/>
      <c r="F60" s="1346"/>
      <c r="G60" s="1346"/>
      <c r="H60" s="1346"/>
      <c r="I60" s="1346"/>
      <c r="J60" s="1346"/>
      <c r="K60" s="1346"/>
      <c r="L60" s="1346"/>
      <c r="M60" s="1346"/>
      <c r="N60" s="1346"/>
      <c r="O60" s="1346"/>
      <c r="P60" s="1346"/>
      <c r="Q60" s="1346"/>
      <c r="R60" s="1346"/>
      <c r="S60" s="1346"/>
      <c r="T60" s="1346"/>
      <c r="U60" s="1346"/>
      <c r="V60" s="1346"/>
      <c r="W60" s="1393"/>
      <c r="X60" s="1346"/>
      <c r="Y60" s="1399"/>
      <c r="Z60" s="1346"/>
      <c r="AA60" s="1399"/>
      <c r="AB60" s="1514"/>
      <c r="AC60" s="1346"/>
      <c r="AD60" s="1346"/>
      <c r="AE60" s="1346"/>
      <c r="AF60" s="1346"/>
      <c r="AG60" s="1346"/>
      <c r="AH60" s="1392"/>
      <c r="AI60" s="1400"/>
      <c r="AJ60" s="1392"/>
      <c r="AK60" s="1392"/>
      <c r="AL60" s="1393"/>
      <c r="AM60" s="1391"/>
      <c r="AN60" s="1346"/>
      <c r="AO60" s="1346"/>
      <c r="AP60" s="1346"/>
      <c r="AQ60" s="1346"/>
      <c r="AR60" s="1346"/>
      <c r="AS60" s="1346"/>
      <c r="AT60" s="1392"/>
      <c r="AU60" s="1392"/>
      <c r="AV60" s="1392"/>
      <c r="AW60" s="1392"/>
      <c r="AX60" s="1393"/>
      <c r="AY60" s="1346"/>
      <c r="AZ60" s="1389"/>
      <c r="BA60" s="1346"/>
      <c r="BB60" s="1346"/>
      <c r="BC60" s="1346"/>
      <c r="BD60" s="1346"/>
      <c r="BE60" s="1346"/>
      <c r="BF60" s="1504"/>
      <c r="BG60" s="1393"/>
      <c r="BH60" s="1346"/>
      <c r="BI60" s="1346"/>
      <c r="BJ60" s="1346"/>
      <c r="BK60" s="1346"/>
      <c r="BL60" s="1346"/>
      <c r="BM60" s="1346"/>
      <c r="BN60" s="1346"/>
      <c r="BO60" s="1346"/>
      <c r="BP60" s="1346"/>
      <c r="BQ60" s="1346"/>
      <c r="BR60" s="1346"/>
      <c r="BS60" s="1346"/>
      <c r="BT60" s="1504"/>
      <c r="BU60" s="1389"/>
      <c r="BV60" s="1346"/>
      <c r="BW60" s="1346"/>
      <c r="BX60" s="1346"/>
      <c r="BY60" s="1346"/>
      <c r="BZ60" s="1346"/>
      <c r="CA60" s="1346"/>
      <c r="CB60" s="1346"/>
      <c r="CC60" s="1346"/>
      <c r="CD60" s="1346"/>
      <c r="CE60" s="1391"/>
      <c r="CF60" s="1346"/>
      <c r="CG60" s="1346"/>
      <c r="CH60" s="1346"/>
      <c r="CI60" s="1346"/>
      <c r="CJ60" s="1346"/>
      <c r="CK60" s="1346"/>
      <c r="CL60" s="1346"/>
      <c r="CM60" s="1346"/>
      <c r="CN60" s="1346"/>
      <c r="CO60" s="1346"/>
      <c r="CP60" s="1346"/>
      <c r="CQ60" s="1391"/>
      <c r="CR60" s="1346"/>
      <c r="CS60" s="1346"/>
      <c r="CT60" s="1392"/>
      <c r="CU60" s="1346"/>
      <c r="CV60" s="1346"/>
      <c r="CW60" s="1346"/>
      <c r="CX60" s="1504"/>
      <c r="CY60" s="1346"/>
      <c r="CZ60" s="1346"/>
      <c r="DA60" s="1346"/>
      <c r="DB60" s="1346"/>
      <c r="DC60" s="1346"/>
      <c r="DD60" s="1393"/>
      <c r="DE60" s="1391"/>
      <c r="DF60" s="1346"/>
      <c r="DG60" s="1346"/>
      <c r="DH60" s="1346"/>
      <c r="DI60" s="1346"/>
      <c r="DJ60" s="1346"/>
      <c r="DK60" s="1346"/>
      <c r="DL60" s="1346"/>
      <c r="DM60" s="1346"/>
      <c r="DN60" s="1346"/>
      <c r="DO60" s="1392"/>
      <c r="DP60" s="1392"/>
      <c r="DQ60" s="1392"/>
      <c r="DR60" s="1392"/>
      <c r="DS60" s="1392"/>
      <c r="DT60" s="1392"/>
      <c r="DU60" s="1392"/>
      <c r="DV60" s="1392"/>
      <c r="DW60" s="1392"/>
      <c r="DX60" s="1393"/>
      <c r="DY60" s="1391"/>
      <c r="DZ60" s="1346"/>
      <c r="EA60" s="1346"/>
      <c r="EB60" s="1346"/>
      <c r="EC60" s="1346"/>
      <c r="ED60" s="1346"/>
      <c r="EE60" s="1346"/>
      <c r="EF60" s="1346"/>
      <c r="EG60" s="1346"/>
      <c r="EH60" s="1346"/>
      <c r="EI60" s="1346"/>
      <c r="EJ60" s="1346"/>
      <c r="EK60" s="1346"/>
      <c r="EL60" s="1391"/>
      <c r="EM60" s="1389"/>
      <c r="EN60" s="1346"/>
      <c r="EO60" s="1346"/>
      <c r="EP60" s="1346"/>
      <c r="EQ60" s="1504"/>
      <c r="ER60" s="1346"/>
      <c r="ES60" s="1346"/>
      <c r="ET60" s="1346"/>
      <c r="EU60" s="1504"/>
      <c r="EV60" s="1392"/>
      <c r="EW60" s="1346"/>
      <c r="EX60" s="1346"/>
      <c r="EY60" s="1346"/>
      <c r="EZ60" s="1346"/>
      <c r="FA60" s="1346"/>
      <c r="FB60" s="1346"/>
      <c r="FC60" s="1393"/>
      <c r="FD60" s="1679"/>
      <c r="FE60" s="1391"/>
      <c r="FF60" s="1346"/>
      <c r="FG60" s="1346"/>
      <c r="FH60" s="1346"/>
      <c r="FI60" s="1346"/>
      <c r="FJ60" s="1346"/>
      <c r="FK60" s="1346"/>
      <c r="FL60" s="218" t="e">
        <f>SUM(F60+I60+Q60+W60+#REF!+AC60+AF60+AJ60+AM60+AP60+AS60+AV60+AY60+BB60+BH60+BK60+BS60+BW60+CE60+CH60+CK60+CN60+CQ60+CT60+CW60+DA60+DD60+DK60+DN60+DQ60+DW60+DZ60+EC60+EF60+EI60+EL60+EO60+ER60+EV60+FC60)</f>
        <v>#REF!</v>
      </c>
      <c r="FM60" s="396">
        <f t="shared" si="14"/>
        <v>0</v>
      </c>
      <c r="FN60" s="396">
        <f t="shared" si="15"/>
        <v>0</v>
      </c>
      <c r="FO60" s="396" t="e">
        <f>SUM(AB60+#REF!+BE60+BT60+CX60+EQ60+EU60)</f>
        <v>#REF!</v>
      </c>
      <c r="FP60" s="396"/>
      <c r="FQ60" s="396" t="e">
        <f>SUM(L60+#REF!+M60+N60+O60+P60+#REF!+#REF!+BN60+BO60+BP60+BQ60+BR60+BZ60+CA60+CB60+CC60+CD60+DG60+DH60+DI60+DJ60+DT60+DU60+DV60+EY60+EZ60+FA60+FB60+FD60+FE60+FF60+FG60+FH60+FI60+FJ60+FK60)</f>
        <v>#REF!</v>
      </c>
      <c r="FR60" s="1291" t="e">
        <f t="shared" si="2"/>
        <v>#REF!</v>
      </c>
      <c r="FS60" s="1347" t="e">
        <f t="shared" si="3"/>
        <v>#REF!</v>
      </c>
      <c r="FT60" s="1347" t="e">
        <f t="shared" si="4"/>
        <v>#REF!</v>
      </c>
      <c r="FU60" s="1347" t="e">
        <f t="shared" si="5"/>
        <v>#REF!</v>
      </c>
      <c r="FV60" s="1347" t="e">
        <f t="shared" si="6"/>
        <v>#REF!</v>
      </c>
      <c r="FW60" s="1347" t="e">
        <f t="shared" si="7"/>
        <v>#REF!</v>
      </c>
      <c r="FX60" s="1347" t="e">
        <f t="shared" si="8"/>
        <v>#REF!</v>
      </c>
      <c r="FY60" s="1347" t="e">
        <f t="shared" si="9"/>
        <v>#REF!</v>
      </c>
      <c r="FZ60" s="1347" t="e">
        <f t="shared" si="10"/>
        <v>#REF!</v>
      </c>
      <c r="GA60" s="1347" t="e">
        <f t="shared" si="11"/>
        <v>#REF!</v>
      </c>
      <c r="GB60" s="1347" t="e">
        <f t="shared" si="12"/>
        <v>#REF!</v>
      </c>
      <c r="GC60" s="1347" t="e">
        <f t="shared" si="13"/>
        <v>#REF!</v>
      </c>
    </row>
    <row r="61" spans="1:185" ht="16.5" thickBot="1" x14ac:dyDescent="0.3">
      <c r="A61" s="1645"/>
      <c r="B61" s="10" t="s">
        <v>2140</v>
      </c>
      <c r="C61" s="1373" t="s">
        <v>1188</v>
      </c>
      <c r="D61" s="1391"/>
      <c r="E61" s="1400"/>
      <c r="F61" s="1346"/>
      <c r="G61" s="1346"/>
      <c r="H61" s="1346"/>
      <c r="I61" s="1346"/>
      <c r="J61" s="1346"/>
      <c r="K61" s="1346"/>
      <c r="L61" s="1346"/>
      <c r="M61" s="1346"/>
      <c r="N61" s="1346"/>
      <c r="O61" s="1346"/>
      <c r="P61" s="1346"/>
      <c r="Q61" s="1346"/>
      <c r="R61" s="1346"/>
      <c r="S61" s="1346"/>
      <c r="T61" s="1346"/>
      <c r="U61" s="1346"/>
      <c r="V61" s="1346"/>
      <c r="W61" s="1393"/>
      <c r="X61" s="1392"/>
      <c r="Y61" s="1346"/>
      <c r="Z61" s="1346"/>
      <c r="AA61" s="1346"/>
      <c r="AB61" s="1514"/>
      <c r="AC61" s="1392"/>
      <c r="AD61" s="1392"/>
      <c r="AE61" s="1392"/>
      <c r="AF61" s="1392"/>
      <c r="AG61" s="1346"/>
      <c r="AH61" s="1392"/>
      <c r="AI61" s="1400"/>
      <c r="AJ61" s="1392"/>
      <c r="AK61" s="1392"/>
      <c r="AL61" s="1393"/>
      <c r="AM61" s="1391"/>
      <c r="AN61" s="1392"/>
      <c r="AO61" s="1392"/>
      <c r="AP61" s="1392"/>
      <c r="AQ61" s="1392"/>
      <c r="AR61" s="1392"/>
      <c r="AS61" s="1392"/>
      <c r="AT61" s="1392"/>
      <c r="AU61" s="1392"/>
      <c r="AV61" s="1392"/>
      <c r="AW61" s="1392"/>
      <c r="AX61" s="1393"/>
      <c r="AY61" s="1392"/>
      <c r="AZ61" s="1392"/>
      <c r="BA61" s="1392"/>
      <c r="BB61" s="1392"/>
      <c r="BC61" s="1392"/>
      <c r="BD61" s="1392"/>
      <c r="BE61" s="1346"/>
      <c r="BF61" s="1504"/>
      <c r="BG61" s="1393"/>
      <c r="BH61" s="1392"/>
      <c r="BI61" s="1392"/>
      <c r="BJ61" s="1392"/>
      <c r="BK61" s="1392"/>
      <c r="BL61" s="1392"/>
      <c r="BM61" s="1392"/>
      <c r="BN61" s="1392"/>
      <c r="BO61" s="1392"/>
      <c r="BP61" s="1392"/>
      <c r="BQ61" s="1392"/>
      <c r="BR61" s="1392"/>
      <c r="BS61" s="1392"/>
      <c r="BT61" s="1504"/>
      <c r="BU61" s="1392"/>
      <c r="BV61" s="1392"/>
      <c r="BW61" s="1392"/>
      <c r="BX61" s="1392"/>
      <c r="BY61" s="1392"/>
      <c r="BZ61" s="1392"/>
      <c r="CA61" s="1392"/>
      <c r="CB61" s="1392"/>
      <c r="CC61" s="1392"/>
      <c r="CD61" s="1392"/>
      <c r="CE61" s="1391"/>
      <c r="CF61" s="1392"/>
      <c r="CG61" s="1392"/>
      <c r="CH61" s="1392"/>
      <c r="CI61" s="1392"/>
      <c r="CJ61" s="1392"/>
      <c r="CK61" s="1392"/>
      <c r="CL61" s="1392"/>
      <c r="CM61" s="1392"/>
      <c r="CN61" s="1392"/>
      <c r="CO61" s="1392"/>
      <c r="CP61" s="1392"/>
      <c r="CQ61" s="1391"/>
      <c r="CR61" s="1392"/>
      <c r="CS61" s="1392"/>
      <c r="CT61" s="1392"/>
      <c r="CU61" s="1392"/>
      <c r="CV61" s="1392"/>
      <c r="CW61" s="1392"/>
      <c r="CX61" s="1504"/>
      <c r="CY61" s="1392"/>
      <c r="CZ61" s="1392"/>
      <c r="DA61" s="1392"/>
      <c r="DB61" s="1392"/>
      <c r="DC61" s="1346"/>
      <c r="DD61" s="1393"/>
      <c r="DE61" s="1391"/>
      <c r="DF61" s="1392"/>
      <c r="DG61" s="1392"/>
      <c r="DH61" s="1392"/>
      <c r="DI61" s="1392"/>
      <c r="DJ61" s="1392"/>
      <c r="DK61" s="1392"/>
      <c r="DL61" s="1392"/>
      <c r="DM61" s="1392"/>
      <c r="DN61" s="1392"/>
      <c r="DO61" s="1392"/>
      <c r="DP61" s="1392"/>
      <c r="DQ61" s="1392"/>
      <c r="DR61" s="1392"/>
      <c r="DS61" s="1392"/>
      <c r="DT61" s="1392"/>
      <c r="DU61" s="1392"/>
      <c r="DV61" s="1392"/>
      <c r="DW61" s="1392"/>
      <c r="DX61" s="1393"/>
      <c r="DY61" s="1391"/>
      <c r="DZ61" s="1392"/>
      <c r="EA61" s="1392"/>
      <c r="EB61" s="1392"/>
      <c r="EC61" s="1392"/>
      <c r="ED61" s="1392"/>
      <c r="EE61" s="1392"/>
      <c r="EF61" s="1392"/>
      <c r="EG61" s="1392"/>
      <c r="EH61" s="1346"/>
      <c r="EI61" s="1346"/>
      <c r="EJ61" s="1392"/>
      <c r="EK61" s="1392"/>
      <c r="EL61" s="1391"/>
      <c r="EM61" s="1389"/>
      <c r="EN61" s="1389"/>
      <c r="EO61" s="1346"/>
      <c r="EP61" s="1346"/>
      <c r="EQ61" s="1504"/>
      <c r="ER61" s="1346"/>
      <c r="ES61" s="1346"/>
      <c r="ET61" s="1346"/>
      <c r="EU61" s="1504"/>
      <c r="EV61" s="1392"/>
      <c r="EW61" s="1346"/>
      <c r="EX61" s="1346"/>
      <c r="EY61" s="1346"/>
      <c r="EZ61" s="1346"/>
      <c r="FA61" s="1346"/>
      <c r="FB61" s="1346"/>
      <c r="FC61" s="1393"/>
      <c r="FD61" s="1679"/>
      <c r="FE61" s="1391"/>
      <c r="FF61" s="1346"/>
      <c r="FG61" s="1346"/>
      <c r="FH61" s="1346"/>
      <c r="FI61" s="1346"/>
      <c r="FJ61" s="1346"/>
      <c r="FK61" s="1346"/>
      <c r="FL61" s="218" t="e">
        <f>SUM(F61+I61+Q61+W61+#REF!+AC61+AF61+AJ61+AM61+AP61+AS61+AV61+AY61+BB61+BH61+BK61+BS61+BW61+CE61+CH61+CK61+CN61+CQ61+CT61+CW61+DA61+DD61+DK61+DN61+DQ61+DW61+DZ61+EC61+EF61+EI61+EL61+EO61+ER61+EV61+FC61)</f>
        <v>#REF!</v>
      </c>
      <c r="FM61" s="396">
        <f t="shared" si="14"/>
        <v>0</v>
      </c>
      <c r="FN61" s="396">
        <f t="shared" si="15"/>
        <v>0</v>
      </c>
      <c r="FO61" s="396" t="e">
        <f>SUM(AB61+#REF!+BE61+BT61+CX61+EQ61+EU61)</f>
        <v>#REF!</v>
      </c>
      <c r="FP61" s="396"/>
      <c r="FQ61" s="396" t="e">
        <f>SUM(L61+#REF!+M61+N61+O61+P61+#REF!+#REF!+BN61+BO61+BP61+BQ61+BR61+BZ61+CA61+CB61+CC61+CD61+DG61+DH61+DI61+DJ61+DT61+DU61+DV61+EY61+EZ61+FA61+FB61+FD61+FE61+FF61+FG61+FH61+FI61+FJ61+FK61)</f>
        <v>#REF!</v>
      </c>
      <c r="FR61" s="1291" t="e">
        <f t="shared" si="2"/>
        <v>#REF!</v>
      </c>
      <c r="FS61" s="1347" t="e">
        <f t="shared" si="3"/>
        <v>#REF!</v>
      </c>
      <c r="FT61" s="1347" t="e">
        <f t="shared" si="4"/>
        <v>#REF!</v>
      </c>
      <c r="FU61" s="1347" t="e">
        <f t="shared" si="5"/>
        <v>#REF!</v>
      </c>
      <c r="FV61" s="1347" t="e">
        <f t="shared" si="6"/>
        <v>#REF!</v>
      </c>
      <c r="FW61" s="1347" t="e">
        <f t="shared" si="7"/>
        <v>#REF!</v>
      </c>
      <c r="FX61" s="1347" t="e">
        <f t="shared" si="8"/>
        <v>#REF!</v>
      </c>
      <c r="FY61" s="1347" t="e">
        <f t="shared" si="9"/>
        <v>#REF!</v>
      </c>
      <c r="FZ61" s="1347" t="e">
        <f t="shared" si="10"/>
        <v>#REF!</v>
      </c>
      <c r="GA61" s="1347" t="e">
        <f t="shared" si="11"/>
        <v>#REF!</v>
      </c>
      <c r="GB61" s="1347" t="e">
        <f t="shared" si="12"/>
        <v>#REF!</v>
      </c>
      <c r="GC61" s="1347" t="e">
        <f t="shared" si="13"/>
        <v>#REF!</v>
      </c>
    </row>
    <row r="62" spans="1:185" ht="16.5" thickBot="1" x14ac:dyDescent="0.3">
      <c r="A62" s="1645"/>
      <c r="B62" s="10" t="s">
        <v>2141</v>
      </c>
      <c r="C62" s="1373" t="s">
        <v>1962</v>
      </c>
      <c r="D62" s="1391"/>
      <c r="E62" s="1400"/>
      <c r="F62" s="1346"/>
      <c r="G62" s="1346"/>
      <c r="H62" s="1346"/>
      <c r="I62" s="1346"/>
      <c r="J62" s="1346"/>
      <c r="K62" s="1346"/>
      <c r="L62" s="1346"/>
      <c r="M62" s="1346"/>
      <c r="N62" s="1346"/>
      <c r="O62" s="1346"/>
      <c r="P62" s="1346"/>
      <c r="Q62" s="1346"/>
      <c r="R62" s="1346"/>
      <c r="S62" s="1346"/>
      <c r="T62" s="1346"/>
      <c r="U62" s="1346"/>
      <c r="V62" s="1346"/>
      <c r="W62" s="1393"/>
      <c r="X62" s="1392"/>
      <c r="Y62" s="1346"/>
      <c r="Z62" s="1346"/>
      <c r="AA62" s="1346"/>
      <c r="AB62" s="1514"/>
      <c r="AC62" s="1392"/>
      <c r="AD62" s="1392"/>
      <c r="AE62" s="1392"/>
      <c r="AF62" s="1392"/>
      <c r="AG62" s="1346"/>
      <c r="AH62" s="1392"/>
      <c r="AI62" s="1400"/>
      <c r="AJ62" s="1392"/>
      <c r="AK62" s="1392"/>
      <c r="AL62" s="1393"/>
      <c r="AM62" s="1391"/>
      <c r="AN62" s="1392"/>
      <c r="AO62" s="1346"/>
      <c r="AP62" s="1346"/>
      <c r="AQ62" s="1392"/>
      <c r="AR62" s="1392"/>
      <c r="AS62" s="1392"/>
      <c r="AT62" s="1392"/>
      <c r="AU62" s="1392"/>
      <c r="AV62" s="1392"/>
      <c r="AW62" s="1392"/>
      <c r="AX62" s="1393"/>
      <c r="AY62" s="1392"/>
      <c r="AZ62" s="1392"/>
      <c r="BA62" s="1392"/>
      <c r="BB62" s="1392"/>
      <c r="BC62" s="1392"/>
      <c r="BD62" s="1392"/>
      <c r="BE62" s="1346"/>
      <c r="BF62" s="1504"/>
      <c r="BG62" s="1393"/>
      <c r="BH62" s="1392"/>
      <c r="BI62" s="1392"/>
      <c r="BJ62" s="1392"/>
      <c r="BK62" s="1392"/>
      <c r="BL62" s="1392"/>
      <c r="BM62" s="1392"/>
      <c r="BN62" s="1392"/>
      <c r="BO62" s="1392"/>
      <c r="BP62" s="1392"/>
      <c r="BQ62" s="1392"/>
      <c r="BR62" s="1392"/>
      <c r="BS62" s="1392"/>
      <c r="BT62" s="1504"/>
      <c r="BU62" s="1392"/>
      <c r="BV62" s="1392"/>
      <c r="BW62" s="1392"/>
      <c r="BX62" s="1392"/>
      <c r="BY62" s="1392"/>
      <c r="BZ62" s="1392"/>
      <c r="CA62" s="1392"/>
      <c r="CB62" s="1392"/>
      <c r="CC62" s="1392"/>
      <c r="CD62" s="1392"/>
      <c r="CE62" s="1391"/>
      <c r="CF62" s="1392"/>
      <c r="CG62" s="1392"/>
      <c r="CH62" s="1392"/>
      <c r="CI62" s="1392"/>
      <c r="CJ62" s="1392"/>
      <c r="CK62" s="1392"/>
      <c r="CL62" s="1392"/>
      <c r="CM62" s="1392"/>
      <c r="CN62" s="1392"/>
      <c r="CO62" s="1392"/>
      <c r="CP62" s="1392"/>
      <c r="CQ62" s="1391"/>
      <c r="CR62" s="1392"/>
      <c r="CS62" s="1392"/>
      <c r="CT62" s="1392"/>
      <c r="CU62" s="1392"/>
      <c r="CV62" s="1392"/>
      <c r="CW62" s="1392"/>
      <c r="CX62" s="1504"/>
      <c r="CY62" s="1392"/>
      <c r="CZ62" s="1392"/>
      <c r="DA62" s="1392"/>
      <c r="DB62" s="1392"/>
      <c r="DC62" s="1346"/>
      <c r="DD62" s="1393"/>
      <c r="DE62" s="1391"/>
      <c r="DF62" s="1392"/>
      <c r="DG62" s="1392"/>
      <c r="DH62" s="1392"/>
      <c r="DI62" s="1392"/>
      <c r="DJ62" s="1392"/>
      <c r="DK62" s="1392"/>
      <c r="DL62" s="1392"/>
      <c r="DM62" s="1392"/>
      <c r="DN62" s="1392"/>
      <c r="DO62" s="1392"/>
      <c r="DP62" s="1392"/>
      <c r="DQ62" s="1392"/>
      <c r="DR62" s="1392"/>
      <c r="DS62" s="1392"/>
      <c r="DT62" s="1392"/>
      <c r="DU62" s="1392"/>
      <c r="DV62" s="1392"/>
      <c r="DW62" s="1392"/>
      <c r="DX62" s="1393"/>
      <c r="DY62" s="1391"/>
      <c r="DZ62" s="1392"/>
      <c r="EA62" s="1392"/>
      <c r="EB62" s="1392"/>
      <c r="EC62" s="1392"/>
      <c r="ED62" s="1392"/>
      <c r="EE62" s="1392"/>
      <c r="EF62" s="1392"/>
      <c r="EG62" s="1392"/>
      <c r="EH62" s="1346"/>
      <c r="EI62" s="1346"/>
      <c r="EJ62" s="1392"/>
      <c r="EK62" s="1392"/>
      <c r="EL62" s="1391"/>
      <c r="EM62" s="1389"/>
      <c r="EN62" s="1389"/>
      <c r="EO62" s="1346"/>
      <c r="EP62" s="1346"/>
      <c r="EQ62" s="1504"/>
      <c r="ER62" s="1346"/>
      <c r="ES62" s="1346"/>
      <c r="ET62" s="1346"/>
      <c r="EU62" s="1504"/>
      <c r="EV62" s="1392"/>
      <c r="EW62" s="1346"/>
      <c r="EX62" s="1346"/>
      <c r="EY62" s="1346"/>
      <c r="EZ62" s="1346"/>
      <c r="FA62" s="1346"/>
      <c r="FB62" s="1346"/>
      <c r="FC62" s="1393"/>
      <c r="FD62" s="1679"/>
      <c r="FE62" s="1391"/>
      <c r="FF62" s="1346"/>
      <c r="FG62" s="1346"/>
      <c r="FH62" s="1346"/>
      <c r="FI62" s="1346"/>
      <c r="FJ62" s="1346"/>
      <c r="FK62" s="1346"/>
      <c r="FL62" s="218" t="e">
        <f>SUM(F62+I62+Q62+W62+#REF!+AC62+AF62+AJ62+AM62+AP62+AS62+AV62+AY62+BB62+BH62+BK62+BS62+BW62+CE62+CH62+CK62+CN62+CQ62+CT62+CW62+DA62+DD62+DK62+DN62+DQ62+DW62+DZ62+EC62+EF62+EI62+EL62+EO62+ER62+EV62+FC62)</f>
        <v>#REF!</v>
      </c>
      <c r="FM62" s="396">
        <f t="shared" si="14"/>
        <v>0</v>
      </c>
      <c r="FN62" s="396">
        <f t="shared" si="15"/>
        <v>0</v>
      </c>
      <c r="FO62" s="396" t="e">
        <f>SUM(AB62+#REF!+BE62+BT62+CX62+EQ62+EU62)</f>
        <v>#REF!</v>
      </c>
      <c r="FP62" s="396"/>
      <c r="FQ62" s="396" t="e">
        <f>SUM(L62+#REF!+M62+N62+O62+P62+#REF!+#REF!+BN62+BO62+BP62+BQ62+BR62+BZ62+CA62+CB62+CC62+CD62+DG62+DH62+DI62+DJ62+DT62+DU62+DV62+EY62+EZ62+FA62+FB62+FD62+FE62+FF62+FG62+FH62+FI62+FJ62+FK62)</f>
        <v>#REF!</v>
      </c>
      <c r="FR62" s="1291" t="e">
        <f t="shared" si="2"/>
        <v>#REF!</v>
      </c>
      <c r="FS62" s="1347" t="e">
        <f t="shared" si="3"/>
        <v>#REF!</v>
      </c>
      <c r="FT62" s="1347" t="e">
        <f t="shared" si="4"/>
        <v>#REF!</v>
      </c>
      <c r="FU62" s="1347" t="e">
        <f t="shared" si="5"/>
        <v>#REF!</v>
      </c>
      <c r="FV62" s="1347" t="e">
        <f t="shared" si="6"/>
        <v>#REF!</v>
      </c>
      <c r="FW62" s="1347" t="e">
        <f t="shared" si="7"/>
        <v>#REF!</v>
      </c>
      <c r="FX62" s="1347" t="e">
        <f t="shared" si="8"/>
        <v>#REF!</v>
      </c>
      <c r="FY62" s="1347" t="e">
        <f t="shared" si="9"/>
        <v>#REF!</v>
      </c>
      <c r="FZ62" s="1347" t="e">
        <f t="shared" si="10"/>
        <v>#REF!</v>
      </c>
      <c r="GA62" s="1347" t="e">
        <f t="shared" si="11"/>
        <v>#REF!</v>
      </c>
      <c r="GB62" s="1347" t="e">
        <f t="shared" si="12"/>
        <v>#REF!</v>
      </c>
      <c r="GC62" s="1347" t="e">
        <f t="shared" si="13"/>
        <v>#REF!</v>
      </c>
    </row>
    <row r="63" spans="1:185" ht="16.5" thickBot="1" x14ac:dyDescent="0.3">
      <c r="A63" s="1645">
        <v>53</v>
      </c>
      <c r="B63" s="10" t="s">
        <v>2142</v>
      </c>
      <c r="C63" s="1152" t="s">
        <v>1091</v>
      </c>
      <c r="D63" s="1391"/>
      <c r="E63" s="1400"/>
      <c r="F63" s="1346"/>
      <c r="G63" s="1346"/>
      <c r="H63" s="1346"/>
      <c r="I63" s="1346"/>
      <c r="J63" s="1346"/>
      <c r="K63" s="1346"/>
      <c r="L63" s="1346"/>
      <c r="M63" s="1346"/>
      <c r="N63" s="1346"/>
      <c r="O63" s="1346"/>
      <c r="P63" s="1346"/>
      <c r="Q63" s="1346"/>
      <c r="R63" s="1346"/>
      <c r="S63" s="1346"/>
      <c r="T63" s="1346"/>
      <c r="U63" s="1346"/>
      <c r="V63" s="1346"/>
      <c r="W63" s="1393"/>
      <c r="X63" s="1346"/>
      <c r="Y63" s="1346"/>
      <c r="Z63" s="1346"/>
      <c r="AA63" s="1346"/>
      <c r="AB63" s="1514"/>
      <c r="AC63" s="1346"/>
      <c r="AD63" s="1346"/>
      <c r="AE63" s="1346"/>
      <c r="AF63" s="1346"/>
      <c r="AG63" s="1392"/>
      <c r="AH63" s="1392"/>
      <c r="AI63" s="1400"/>
      <c r="AJ63" s="1392"/>
      <c r="AK63" s="1346"/>
      <c r="AL63" s="1393"/>
      <c r="AM63" s="1391"/>
      <c r="AN63" s="1346"/>
      <c r="AO63" s="1346"/>
      <c r="AP63" s="1346"/>
      <c r="AQ63" s="1346"/>
      <c r="AR63" s="1346"/>
      <c r="AS63" s="1392"/>
      <c r="AT63" s="1392"/>
      <c r="AU63" s="1392"/>
      <c r="AV63" s="1392"/>
      <c r="AW63" s="1346"/>
      <c r="AX63" s="1393"/>
      <c r="AY63" s="1391"/>
      <c r="AZ63" s="1346"/>
      <c r="BA63" s="1346"/>
      <c r="BB63" s="1346"/>
      <c r="BC63" s="1346"/>
      <c r="BD63" s="1346"/>
      <c r="BE63" s="1346"/>
      <c r="BF63" s="1504"/>
      <c r="BG63" s="1393"/>
      <c r="BH63" s="1391"/>
      <c r="BI63" s="1346"/>
      <c r="BJ63" s="1346"/>
      <c r="BK63" s="1346"/>
      <c r="BL63" s="1346"/>
      <c r="BM63" s="1346"/>
      <c r="BN63" s="1346"/>
      <c r="BO63" s="1346"/>
      <c r="BP63" s="1346"/>
      <c r="BQ63" s="1346"/>
      <c r="BR63" s="1346"/>
      <c r="BS63" s="1346"/>
      <c r="BT63" s="1504"/>
      <c r="BU63" s="1621"/>
      <c r="BV63" s="1621"/>
      <c r="BW63" s="1621"/>
      <c r="BX63" s="1621"/>
      <c r="BY63" s="1621"/>
      <c r="BZ63" s="1621"/>
      <c r="CA63" s="1621"/>
      <c r="CB63" s="1621"/>
      <c r="CC63" s="1621"/>
      <c r="CD63" s="1621"/>
      <c r="CE63" s="1624"/>
      <c r="CF63" s="1621"/>
      <c r="CG63" s="1410"/>
      <c r="CH63" s="1621"/>
      <c r="CI63" s="1621"/>
      <c r="CJ63" s="1621"/>
      <c r="CK63" s="1621"/>
      <c r="CL63" s="1621"/>
      <c r="CM63" s="1621"/>
      <c r="CN63" s="1621"/>
      <c r="CO63" s="1621"/>
      <c r="CP63" s="1621"/>
      <c r="CQ63" s="1624"/>
      <c r="CR63" s="1621"/>
      <c r="CS63" s="1621"/>
      <c r="CT63" s="1621"/>
      <c r="CU63" s="1621"/>
      <c r="CV63" s="1621"/>
      <c r="CW63" s="1621"/>
      <c r="CX63" s="1504"/>
      <c r="CY63" s="1621"/>
      <c r="CZ63" s="1621"/>
      <c r="DA63" s="1621"/>
      <c r="DB63" s="1621"/>
      <c r="DC63" s="1621"/>
      <c r="DD63" s="1622"/>
      <c r="DE63" s="1624"/>
      <c r="DF63" s="1621"/>
      <c r="DG63" s="1623"/>
      <c r="DH63" s="1623"/>
      <c r="DI63" s="1623"/>
      <c r="DJ63" s="1623"/>
      <c r="DK63" s="1623"/>
      <c r="DL63" s="1621"/>
      <c r="DM63" s="1623"/>
      <c r="DN63" s="1623"/>
      <c r="DO63" s="1621"/>
      <c r="DP63" s="1621"/>
      <c r="DQ63" s="1621"/>
      <c r="DR63" s="1621"/>
      <c r="DS63" s="1621"/>
      <c r="DT63" s="1621"/>
      <c r="DU63" s="1621"/>
      <c r="DV63" s="1621"/>
      <c r="DW63" s="1621"/>
      <c r="DX63" s="1622"/>
      <c r="DY63" s="1624"/>
      <c r="DZ63" s="1621"/>
      <c r="EA63" s="1621"/>
      <c r="EB63" s="1623"/>
      <c r="EC63" s="1621"/>
      <c r="ED63" s="1621"/>
      <c r="EE63" s="1397"/>
      <c r="EF63" s="1621"/>
      <c r="EG63" s="1621"/>
      <c r="EH63" s="1621"/>
      <c r="EI63" s="1621"/>
      <c r="EJ63" s="1621"/>
      <c r="EK63" s="1622"/>
      <c r="EL63" s="1624"/>
      <c r="EM63" s="1621"/>
      <c r="EN63" s="1621"/>
      <c r="EO63" s="1621"/>
      <c r="EP63" s="1621"/>
      <c r="EQ63" s="1504"/>
      <c r="ER63" s="1621"/>
      <c r="ES63" s="1621"/>
      <c r="ET63" s="1621"/>
      <c r="EU63" s="1504"/>
      <c r="EV63" s="1621"/>
      <c r="EW63" s="1621"/>
      <c r="EX63" s="1621"/>
      <c r="EY63" s="1621"/>
      <c r="EZ63" s="1621"/>
      <c r="FA63" s="1621"/>
      <c r="FB63" s="1621"/>
      <c r="FC63" s="1622"/>
      <c r="FD63" s="1680"/>
      <c r="FE63" s="1624"/>
      <c r="FF63" s="1621"/>
      <c r="FG63" s="1621"/>
      <c r="FH63" s="1621"/>
      <c r="FI63" s="1621"/>
      <c r="FJ63" s="1621"/>
      <c r="FK63" s="1621"/>
      <c r="FL63" s="218" t="e">
        <f>SUM(F63+I63+Q63+W63+#REF!+AC63+AF63+AJ63+AM63+AP63+AS63+AV63+AY63+BB63+BH63+BK63+BS63+BW63+CE63+CH63+CK63+CN63+CQ63+CT63+CW63+DA63+DD63+DK63+DN63+DQ63+DW63+DZ63+EC63+EF63+EI63+EL63+EO63+ER63+EV63+FC63)</f>
        <v>#REF!</v>
      </c>
      <c r="FM63" s="396">
        <f t="shared" si="14"/>
        <v>0</v>
      </c>
      <c r="FN63" s="396">
        <f t="shared" si="15"/>
        <v>0</v>
      </c>
      <c r="FO63" s="396" t="e">
        <f>SUM(AB63+#REF!+BE63+BT63+CX63+EQ63+EU63)</f>
        <v>#REF!</v>
      </c>
      <c r="FP63" s="396"/>
      <c r="FQ63" s="396" t="e">
        <f>SUM(L63+#REF!+M63+N63+O63+P63+#REF!+#REF!+BN63+BO63+BP63+BQ63+BR63+BZ63+CA63+CB63+CC63+CD63+DG63+DH63+DI63+DJ63+DT63+DU63+DV63+EY63+EZ63+FA63+FB63+FD63+FE63+FF63+FG63+FH63+FI63+FJ63+FK63)</f>
        <v>#REF!</v>
      </c>
      <c r="FR63" s="1291" t="e">
        <f t="shared" si="2"/>
        <v>#REF!</v>
      </c>
      <c r="FS63" s="1347" t="e">
        <f t="shared" si="3"/>
        <v>#REF!</v>
      </c>
      <c r="FT63" s="1347" t="e">
        <f t="shared" si="4"/>
        <v>#REF!</v>
      </c>
      <c r="FU63" s="1347" t="e">
        <f t="shared" si="5"/>
        <v>#REF!</v>
      </c>
      <c r="FV63" s="1347" t="e">
        <f t="shared" si="6"/>
        <v>#REF!</v>
      </c>
      <c r="FW63" s="1347" t="e">
        <f t="shared" si="7"/>
        <v>#REF!</v>
      </c>
      <c r="FX63" s="1347" t="e">
        <f t="shared" si="8"/>
        <v>#REF!</v>
      </c>
      <c r="FY63" s="1347" t="e">
        <f t="shared" si="9"/>
        <v>#REF!</v>
      </c>
      <c r="FZ63" s="1347" t="e">
        <f t="shared" si="10"/>
        <v>#REF!</v>
      </c>
      <c r="GA63" s="1347" t="e">
        <f t="shared" si="11"/>
        <v>#REF!</v>
      </c>
      <c r="GB63" s="1347" t="e">
        <f t="shared" si="12"/>
        <v>#REF!</v>
      </c>
      <c r="GC63" s="1347" t="e">
        <f t="shared" si="13"/>
        <v>#REF!</v>
      </c>
    </row>
    <row r="64" spans="1:185" ht="16.5" thickBot="1" x14ac:dyDescent="0.3">
      <c r="A64" s="1645">
        <v>54</v>
      </c>
      <c r="B64" s="10" t="s">
        <v>2143</v>
      </c>
      <c r="C64" s="1152" t="s">
        <v>1671</v>
      </c>
      <c r="D64" s="1391"/>
      <c r="E64" s="1400"/>
      <c r="F64" s="1346"/>
      <c r="G64" s="1346"/>
      <c r="H64" s="1346"/>
      <c r="I64" s="1346"/>
      <c r="J64" s="1346"/>
      <c r="K64" s="1346"/>
      <c r="L64" s="1346"/>
      <c r="M64" s="1346"/>
      <c r="N64" s="1346"/>
      <c r="O64" s="1346"/>
      <c r="P64" s="1346"/>
      <c r="Q64" s="1346"/>
      <c r="R64" s="1346"/>
      <c r="S64" s="1346"/>
      <c r="T64" s="1346"/>
      <c r="U64" s="1346"/>
      <c r="V64" s="1346"/>
      <c r="W64" s="1393"/>
      <c r="X64" s="1346"/>
      <c r="Y64" s="1346"/>
      <c r="Z64" s="1346"/>
      <c r="AA64" s="1346"/>
      <c r="AB64" s="1514"/>
      <c r="AC64" s="1346"/>
      <c r="AD64" s="1346"/>
      <c r="AE64" s="1346"/>
      <c r="AF64" s="1346"/>
      <c r="AG64" s="1346"/>
      <c r="AH64" s="1392"/>
      <c r="AI64" s="1400"/>
      <c r="AJ64" s="1392"/>
      <c r="AK64" s="1392"/>
      <c r="AL64" s="1393"/>
      <c r="AM64" s="1391"/>
      <c r="AN64" s="1346"/>
      <c r="AO64" s="1346"/>
      <c r="AP64" s="1346"/>
      <c r="AQ64" s="1346"/>
      <c r="AR64" s="1346"/>
      <c r="AS64" s="1346"/>
      <c r="AT64" s="1392"/>
      <c r="AU64" s="1392"/>
      <c r="AV64" s="1392"/>
      <c r="AW64" s="1392"/>
      <c r="AX64" s="1393"/>
      <c r="AY64" s="1346"/>
      <c r="AZ64" s="1389"/>
      <c r="BA64" s="1346"/>
      <c r="BB64" s="1346"/>
      <c r="BC64" s="1346"/>
      <c r="BD64" s="1346"/>
      <c r="BE64" s="1346"/>
      <c r="BF64" s="1504"/>
      <c r="BG64" s="1393"/>
      <c r="BH64" s="1346"/>
      <c r="BI64" s="1346"/>
      <c r="BJ64" s="1346"/>
      <c r="BK64" s="1346"/>
      <c r="BL64" s="1346"/>
      <c r="BM64" s="1346"/>
      <c r="BN64" s="1346"/>
      <c r="BO64" s="1346"/>
      <c r="BP64" s="1346"/>
      <c r="BQ64" s="1346"/>
      <c r="BR64" s="1346"/>
      <c r="BS64" s="1346"/>
      <c r="BT64" s="1504"/>
      <c r="BU64" s="1389"/>
      <c r="BV64" s="1346"/>
      <c r="BW64" s="1346"/>
      <c r="BX64" s="1346"/>
      <c r="BY64" s="1346"/>
      <c r="BZ64" s="1346"/>
      <c r="CA64" s="1346"/>
      <c r="CB64" s="1346"/>
      <c r="CC64" s="1346"/>
      <c r="CD64" s="1346"/>
      <c r="CE64" s="1391"/>
      <c r="CF64" s="1346"/>
      <c r="CG64" s="1346"/>
      <c r="CH64" s="1346"/>
      <c r="CI64" s="1346"/>
      <c r="CJ64" s="1346"/>
      <c r="CK64" s="1346"/>
      <c r="CL64" s="1346"/>
      <c r="CM64" s="1346"/>
      <c r="CN64" s="1346"/>
      <c r="CO64" s="1346"/>
      <c r="CP64" s="1346"/>
      <c r="CQ64" s="1391"/>
      <c r="CR64" s="1346"/>
      <c r="CS64" s="1346"/>
      <c r="CT64" s="1392"/>
      <c r="CU64" s="1346"/>
      <c r="CV64" s="1346"/>
      <c r="CW64" s="1346"/>
      <c r="CX64" s="1504"/>
      <c r="CY64" s="1346"/>
      <c r="CZ64" s="1346"/>
      <c r="DA64" s="1346"/>
      <c r="DB64" s="1346"/>
      <c r="DC64" s="1346"/>
      <c r="DD64" s="1393"/>
      <c r="DE64" s="1391"/>
      <c r="DF64" s="1346"/>
      <c r="DG64" s="1346"/>
      <c r="DH64" s="1346"/>
      <c r="DI64" s="1346"/>
      <c r="DJ64" s="1346"/>
      <c r="DK64" s="1346"/>
      <c r="DL64" s="1346"/>
      <c r="DM64" s="1346"/>
      <c r="DN64" s="1346"/>
      <c r="DO64" s="1392"/>
      <c r="DP64" s="1392"/>
      <c r="DQ64" s="1392"/>
      <c r="DR64" s="1392"/>
      <c r="DS64" s="1392"/>
      <c r="DT64" s="1392"/>
      <c r="DU64" s="1392"/>
      <c r="DV64" s="1392"/>
      <c r="DW64" s="1392"/>
      <c r="DX64" s="1393"/>
      <c r="DY64" s="1391"/>
      <c r="DZ64" s="1346"/>
      <c r="EA64" s="1346"/>
      <c r="EB64" s="1346"/>
      <c r="EC64" s="1346"/>
      <c r="ED64" s="1346"/>
      <c r="EE64" s="1346"/>
      <c r="EF64" s="1346"/>
      <c r="EG64" s="1346"/>
      <c r="EH64" s="1346"/>
      <c r="EI64" s="1346"/>
      <c r="EJ64" s="1346"/>
      <c r="EK64" s="1346"/>
      <c r="EL64" s="1391"/>
      <c r="EM64" s="1389"/>
      <c r="EN64" s="1346"/>
      <c r="EO64" s="1346"/>
      <c r="EP64" s="1346"/>
      <c r="EQ64" s="1504"/>
      <c r="ER64" s="1346"/>
      <c r="ES64" s="1346"/>
      <c r="ET64" s="1346"/>
      <c r="EU64" s="1504"/>
      <c r="EV64" s="1392"/>
      <c r="EW64" s="1346"/>
      <c r="EX64" s="1346"/>
      <c r="EY64" s="1346"/>
      <c r="EZ64" s="1346"/>
      <c r="FA64" s="1346"/>
      <c r="FB64" s="1346"/>
      <c r="FC64" s="1393"/>
      <c r="FD64" s="1679"/>
      <c r="FE64" s="1391"/>
      <c r="FF64" s="1346"/>
      <c r="FG64" s="1346"/>
      <c r="FH64" s="1346"/>
      <c r="FI64" s="1346"/>
      <c r="FJ64" s="1346"/>
      <c r="FK64" s="1346"/>
      <c r="FL64" s="218" t="e">
        <f>SUM(F64+I64+Q64+W64+#REF!+AC64+AF64+AJ64+AM64+AP64+AS64+AV64+AY64+BB64+BH64+BK64+BS64+BW64+CE64+CH64+CK64+CN64+CQ64+CT64+CW64+DA64+DD64+DK64+DN64+DQ64+DW64+DZ64+EC64+EF64+EI64+EL64+EO64+ER64+EV64+FC64)</f>
        <v>#REF!</v>
      </c>
      <c r="FM64" s="396">
        <f t="shared" si="14"/>
        <v>0</v>
      </c>
      <c r="FN64" s="396">
        <f t="shared" si="15"/>
        <v>0</v>
      </c>
      <c r="FO64" s="396" t="e">
        <f>SUM(AB64+#REF!+BE64+BT64+CX64+EQ64+EU64)</f>
        <v>#REF!</v>
      </c>
      <c r="FP64" s="396"/>
      <c r="FQ64" s="396" t="e">
        <f>SUM(L64+#REF!+M64+N64+O64+P64+#REF!+#REF!+BN64+BO64+BP64+BQ64+BR64+BZ64+CA64+CB64+CC64+CD64+DG64+DH64+DI64+DJ64+DT64+DU64+DV64+EY64+EZ64+FA64+FB64+FD64+FE64+FF64+FG64+FH64+FI64+FJ64+FK64)</f>
        <v>#REF!</v>
      </c>
      <c r="FR64" s="1291" t="e">
        <f t="shared" si="2"/>
        <v>#REF!</v>
      </c>
      <c r="FS64" s="1347" t="e">
        <f t="shared" si="3"/>
        <v>#REF!</v>
      </c>
      <c r="FT64" s="1347" t="e">
        <f t="shared" si="4"/>
        <v>#REF!</v>
      </c>
      <c r="FU64" s="1347" t="e">
        <f t="shared" si="5"/>
        <v>#REF!</v>
      </c>
      <c r="FV64" s="1347" t="e">
        <f t="shared" si="6"/>
        <v>#REF!</v>
      </c>
      <c r="FW64" s="1347" t="e">
        <f t="shared" si="7"/>
        <v>#REF!</v>
      </c>
      <c r="FX64" s="1347" t="e">
        <f t="shared" si="8"/>
        <v>#REF!</v>
      </c>
      <c r="FY64" s="1347" t="e">
        <f t="shared" si="9"/>
        <v>#REF!</v>
      </c>
      <c r="FZ64" s="1347" t="e">
        <f t="shared" si="10"/>
        <v>#REF!</v>
      </c>
      <c r="GA64" s="1347" t="e">
        <f t="shared" si="11"/>
        <v>#REF!</v>
      </c>
      <c r="GB64" s="1347" t="e">
        <f t="shared" si="12"/>
        <v>#REF!</v>
      </c>
      <c r="GC64" s="1347" t="e">
        <f t="shared" si="13"/>
        <v>#REF!</v>
      </c>
    </row>
    <row r="65" spans="1:185" ht="16.5" thickBot="1" x14ac:dyDescent="0.3">
      <c r="A65" s="1645">
        <v>55</v>
      </c>
      <c r="B65" s="10" t="s">
        <v>2144</v>
      </c>
      <c r="C65" s="1152" t="s">
        <v>1412</v>
      </c>
      <c r="D65" s="1391"/>
      <c r="E65" s="1400"/>
      <c r="F65" s="1346"/>
      <c r="G65" s="1346"/>
      <c r="H65" s="1346"/>
      <c r="I65" s="1346"/>
      <c r="J65" s="1346"/>
      <c r="K65" s="1346"/>
      <c r="L65" s="1346"/>
      <c r="M65" s="1346"/>
      <c r="N65" s="1346"/>
      <c r="O65" s="1346"/>
      <c r="P65" s="1346"/>
      <c r="Q65" s="1346"/>
      <c r="R65" s="1346"/>
      <c r="S65" s="1346"/>
      <c r="T65" s="1346"/>
      <c r="U65" s="1346"/>
      <c r="V65" s="1346"/>
      <c r="W65" s="1393"/>
      <c r="X65" s="1391"/>
      <c r="Y65" s="1392"/>
      <c r="Z65" s="1346"/>
      <c r="AA65" s="1392"/>
      <c r="AB65" s="1514"/>
      <c r="AC65" s="1346"/>
      <c r="AD65" s="1346"/>
      <c r="AE65" s="1392"/>
      <c r="AF65" s="1346"/>
      <c r="AG65" s="1346"/>
      <c r="AH65" s="1346"/>
      <c r="AI65" s="1400"/>
      <c r="AJ65" s="1346"/>
      <c r="AK65" s="1418"/>
      <c r="AL65" s="1393"/>
      <c r="AM65" s="1391"/>
      <c r="AN65" s="1392"/>
      <c r="AO65" s="1346"/>
      <c r="AP65" s="1392"/>
      <c r="AQ65" s="1346"/>
      <c r="AR65" s="1346"/>
      <c r="AS65" s="1346"/>
      <c r="AT65" s="1392"/>
      <c r="AU65" s="1392"/>
      <c r="AV65" s="1392"/>
      <c r="AW65" s="1346"/>
      <c r="AX65" s="1393"/>
      <c r="AY65" s="1391"/>
      <c r="AZ65" s="1346"/>
      <c r="BA65" s="1346"/>
      <c r="BB65" s="1346"/>
      <c r="BC65" s="1346"/>
      <c r="BD65" s="1346"/>
      <c r="BE65" s="1346"/>
      <c r="BF65" s="1504"/>
      <c r="BG65" s="1393"/>
      <c r="BH65" s="1346"/>
      <c r="BI65" s="1392"/>
      <c r="BJ65" s="1392"/>
      <c r="BK65" s="1346"/>
      <c r="BL65" s="1392"/>
      <c r="BM65" s="1392"/>
      <c r="BN65" s="1392"/>
      <c r="BO65" s="1392"/>
      <c r="BP65" s="1392"/>
      <c r="BQ65" s="1392"/>
      <c r="BR65" s="1392"/>
      <c r="BS65" s="1346"/>
      <c r="BT65" s="1504"/>
      <c r="BU65" s="1392"/>
      <c r="BV65" s="1392"/>
      <c r="BW65" s="1392"/>
      <c r="BX65" s="1392"/>
      <c r="BY65" s="1346"/>
      <c r="BZ65" s="1346"/>
      <c r="CA65" s="1392"/>
      <c r="CB65" s="1392"/>
      <c r="CC65" s="1392"/>
      <c r="CD65" s="1392"/>
      <c r="CE65" s="1390"/>
      <c r="CF65" s="1392"/>
      <c r="CG65" s="1392"/>
      <c r="CH65" s="1410"/>
      <c r="CI65" s="1392"/>
      <c r="CJ65" s="1392"/>
      <c r="CK65" s="1392"/>
      <c r="CL65" s="1392"/>
      <c r="CM65" s="1392"/>
      <c r="CN65" s="1346"/>
      <c r="CO65" s="1392"/>
      <c r="CP65" s="1393"/>
      <c r="CQ65" s="1429"/>
      <c r="CR65" s="1392"/>
      <c r="CS65" s="1392"/>
      <c r="CT65" s="1422"/>
      <c r="CU65" s="1392"/>
      <c r="CV65" s="1392"/>
      <c r="CW65" s="1392"/>
      <c r="CX65" s="1504"/>
      <c r="CY65" s="1392"/>
      <c r="CZ65" s="1392"/>
      <c r="DA65" s="1346"/>
      <c r="DB65" s="1346"/>
      <c r="DC65" s="1346"/>
      <c r="DD65" s="1503"/>
      <c r="DE65" s="1391"/>
      <c r="DF65" s="1346"/>
      <c r="DG65" s="1346"/>
      <c r="DH65" s="1346"/>
      <c r="DI65" s="1346"/>
      <c r="DJ65" s="1346"/>
      <c r="DK65" s="1390"/>
      <c r="DL65" s="1346"/>
      <c r="DM65" s="1346"/>
      <c r="DN65" s="1390"/>
      <c r="DO65" s="1346"/>
      <c r="DP65" s="1346"/>
      <c r="DQ65" s="1397"/>
      <c r="DR65" s="1346"/>
      <c r="DS65" s="1346"/>
      <c r="DT65" s="1346"/>
      <c r="DU65" s="1346"/>
      <c r="DV65" s="1346"/>
      <c r="DW65" s="1390"/>
      <c r="DX65" s="1393"/>
      <c r="DY65" s="1391"/>
      <c r="DZ65" s="1410"/>
      <c r="EA65" s="1346"/>
      <c r="EB65" s="1346"/>
      <c r="EC65" s="1346"/>
      <c r="ED65" s="1346"/>
      <c r="EE65" s="1346"/>
      <c r="EF65" s="1390"/>
      <c r="EG65" s="1346"/>
      <c r="EH65" s="1390"/>
      <c r="EI65" s="1390"/>
      <c r="EJ65" s="1392"/>
      <c r="EK65" s="1346"/>
      <c r="EL65" s="1391"/>
      <c r="EM65" s="1389"/>
      <c r="EN65" s="1389"/>
      <c r="EO65" s="1410"/>
      <c r="EP65" s="1346"/>
      <c r="EQ65" s="1504"/>
      <c r="ER65" s="1346"/>
      <c r="ES65" s="1346"/>
      <c r="ET65" s="1346"/>
      <c r="EU65" s="1504"/>
      <c r="EV65" s="1392"/>
      <c r="EW65" s="1346"/>
      <c r="EX65" s="1346"/>
      <c r="EY65" s="1346"/>
      <c r="EZ65" s="1346"/>
      <c r="FA65" s="1346"/>
      <c r="FB65" s="1346"/>
      <c r="FC65" s="1502"/>
      <c r="FD65" s="1679"/>
      <c r="FE65" s="1421"/>
      <c r="FF65" s="1392"/>
      <c r="FG65" s="1392"/>
      <c r="FH65" s="1392"/>
      <c r="FI65" s="1392"/>
      <c r="FJ65" s="1392"/>
      <c r="FK65" s="1393"/>
      <c r="FL65" s="218" t="e">
        <f>SUM(F65+I65+Q65+W65+#REF!+AC65+AF65+AJ65+AM65+AP65+AS65+AV65+AY65+BB65+BH65+BK65+BS65+BW65+CE65+CH65+CK65+CN65+CQ65+CT65+CW65+DA65+DD65+DK65+DN65+DQ65+DW65+DZ65+EC65+EF65+EI65+EL65+EO65+ER65+EV65+FC65)</f>
        <v>#REF!</v>
      </c>
      <c r="FM65" s="396">
        <f t="shared" si="14"/>
        <v>0</v>
      </c>
      <c r="FN65" s="396">
        <f t="shared" si="15"/>
        <v>0</v>
      </c>
      <c r="FO65" s="396" t="e">
        <f>SUM(AB65+#REF!+BE65+BT65+CX65+EQ65+EU65)</f>
        <v>#REF!</v>
      </c>
      <c r="FP65" s="396"/>
      <c r="FQ65" s="396" t="e">
        <f>SUM(L65+#REF!+M65+N65+O65+P65+#REF!+#REF!+BN65+BO65+BP65+BQ65+BR65+BZ65+CA65+CB65+CC65+CD65+DG65+DH65+DI65+DJ65+DT65+DU65+DV65+EY65+EZ65+FA65+FB65+FD65+FE65+FF65+FG65+FH65+FI65+FJ65+FK65)</f>
        <v>#REF!</v>
      </c>
      <c r="FR65" s="1291" t="e">
        <f t="shared" ref="FR65:FR130" si="16">SUM(FL65+FM65+FN65+FP65+FQ65)</f>
        <v>#REF!</v>
      </c>
      <c r="FS65" s="1347" t="e">
        <f t="shared" ref="FS65:FS130" si="17">IF(FR65=0,1,"")</f>
        <v>#REF!</v>
      </c>
      <c r="FT65" s="1347" t="e">
        <f t="shared" ref="FT65:FT130" si="18">IF((FR65&gt;0)*AND(FR65&lt;6),1,"")</f>
        <v>#REF!</v>
      </c>
      <c r="FU65" s="1347" t="e">
        <f t="shared" ref="FU65:FU130" si="19">IF((FR65&gt;5)*AND(FR65&lt;11),1,"")</f>
        <v>#REF!</v>
      </c>
      <c r="FV65" s="1347" t="e">
        <f t="shared" ref="FV65:FV130" si="20">IF((FR65&gt;10)*AND(FR65&lt;21),1,"")</f>
        <v>#REF!</v>
      </c>
      <c r="FW65" s="1347" t="e">
        <f t="shared" ref="FW65:FW130" si="21">IF((FR65&gt;20)*AND(FR65&lt;31),1,"")</f>
        <v>#REF!</v>
      </c>
      <c r="FX65" s="1347" t="e">
        <f t="shared" ref="FX65:FX130" si="22">IF((FR65&gt;30)*AND(FR65&lt;41),1,"")</f>
        <v>#REF!</v>
      </c>
      <c r="FY65" s="1347" t="e">
        <f t="shared" ref="FY65:FY130" si="23">IF((FR65&gt;40)*AND(FR65&lt;51),1,"")</f>
        <v>#REF!</v>
      </c>
      <c r="FZ65" s="1347" t="e">
        <f t="shared" ref="FZ65:FZ130" si="24">IF((FR65&gt;50)*AND(FR65&lt;61),1,"")</f>
        <v>#REF!</v>
      </c>
      <c r="GA65" s="1347" t="e">
        <f t="shared" ref="GA65:GA130" si="25">IF((FR65&gt;60)*AND(FR65&lt;71),1,"")</f>
        <v>#REF!</v>
      </c>
      <c r="GB65" s="1347" t="e">
        <f t="shared" ref="GB65:GB130" si="26">IF((FR65&gt;70)*AND(FR65&lt;81),1,"")</f>
        <v>#REF!</v>
      </c>
      <c r="GC65" s="1347" t="e">
        <f t="shared" ref="GC65:GC130" si="27">IF((FR65&gt;80)*AND(FR65&lt;91),1,"")</f>
        <v>#REF!</v>
      </c>
    </row>
    <row r="66" spans="1:185" ht="16.5" thickBot="1" x14ac:dyDescent="0.3">
      <c r="A66" s="1645">
        <v>56</v>
      </c>
      <c r="B66" s="10" t="s">
        <v>2145</v>
      </c>
      <c r="C66" s="1152" t="s">
        <v>876</v>
      </c>
      <c r="D66" s="1391"/>
      <c r="E66" s="1400"/>
      <c r="F66" s="1346"/>
      <c r="G66" s="1346"/>
      <c r="H66" s="1394"/>
      <c r="I66" s="1394"/>
      <c r="J66" s="1394"/>
      <c r="K66" s="1394"/>
      <c r="L66" s="1394"/>
      <c r="M66" s="1394"/>
      <c r="N66" s="1394"/>
      <c r="O66" s="1394"/>
      <c r="P66" s="1394"/>
      <c r="Q66" s="1394"/>
      <c r="R66" s="1394"/>
      <c r="S66" s="1394"/>
      <c r="T66" s="1394"/>
      <c r="U66" s="1394"/>
      <c r="V66" s="1346"/>
      <c r="W66" s="1393"/>
      <c r="X66" s="1346"/>
      <c r="Y66" s="1346"/>
      <c r="Z66" s="1346"/>
      <c r="AA66" s="1346"/>
      <c r="AB66" s="1514"/>
      <c r="AC66" s="1346"/>
      <c r="AD66" s="1346"/>
      <c r="AE66" s="1346"/>
      <c r="AF66" s="1346"/>
      <c r="AG66" s="1346"/>
      <c r="AH66" s="1392"/>
      <c r="AI66" s="1400"/>
      <c r="AJ66" s="1392"/>
      <c r="AK66" s="1392"/>
      <c r="AL66" s="1393"/>
      <c r="AM66" s="1391"/>
      <c r="AN66" s="1346"/>
      <c r="AO66" s="1346"/>
      <c r="AP66" s="1346"/>
      <c r="AQ66" s="1346"/>
      <c r="AR66" s="1346"/>
      <c r="AS66" s="1346"/>
      <c r="AT66" s="1392"/>
      <c r="AU66" s="1392"/>
      <c r="AV66" s="1392"/>
      <c r="AW66" s="1392"/>
      <c r="AX66" s="1393"/>
      <c r="AY66" s="1391"/>
      <c r="AZ66" s="1346"/>
      <c r="BA66" s="1346"/>
      <c r="BB66" s="1346"/>
      <c r="BC66" s="1346"/>
      <c r="BD66" s="1346"/>
      <c r="BE66" s="1346"/>
      <c r="BF66" s="1504"/>
      <c r="BG66" s="1393"/>
      <c r="BH66" s="1346"/>
      <c r="BI66" s="1346"/>
      <c r="BJ66" s="1346"/>
      <c r="BK66" s="1346"/>
      <c r="BL66" s="1346"/>
      <c r="BM66" s="1346"/>
      <c r="BN66" s="1346"/>
      <c r="BO66" s="1346"/>
      <c r="BP66" s="1346"/>
      <c r="BQ66" s="1346"/>
      <c r="BR66" s="1346"/>
      <c r="BS66" s="1346"/>
      <c r="BT66" s="1504"/>
      <c r="BU66" s="1346"/>
      <c r="BV66" s="1346"/>
      <c r="BW66" s="1346"/>
      <c r="BX66" s="1346"/>
      <c r="BY66" s="1346"/>
      <c r="BZ66" s="1346"/>
      <c r="CA66" s="1346"/>
      <c r="CB66" s="1346"/>
      <c r="CC66" s="1346"/>
      <c r="CD66" s="1346"/>
      <c r="CE66" s="1391"/>
      <c r="CF66" s="1346"/>
      <c r="CG66" s="1346"/>
      <c r="CH66" s="1346"/>
      <c r="CI66" s="1346"/>
      <c r="CJ66" s="1346"/>
      <c r="CK66" s="1346"/>
      <c r="CL66" s="1346"/>
      <c r="CM66" s="1346"/>
      <c r="CN66" s="1346"/>
      <c r="CO66" s="1346"/>
      <c r="CP66" s="1346"/>
      <c r="CQ66" s="1391"/>
      <c r="CR66" s="1346"/>
      <c r="CS66" s="1346"/>
      <c r="CT66" s="1392"/>
      <c r="CU66" s="1346"/>
      <c r="CV66" s="1346"/>
      <c r="CW66" s="1346"/>
      <c r="CX66" s="1504"/>
      <c r="CY66" s="1346"/>
      <c r="CZ66" s="1346"/>
      <c r="DA66" s="1346"/>
      <c r="DB66" s="1346"/>
      <c r="DC66" s="1346"/>
      <c r="DD66" s="1393"/>
      <c r="DE66" s="1391"/>
      <c r="DF66" s="1346"/>
      <c r="DG66" s="1346"/>
      <c r="DH66" s="1346"/>
      <c r="DI66" s="1346"/>
      <c r="DJ66" s="1346"/>
      <c r="DK66" s="1346"/>
      <c r="DL66" s="1346"/>
      <c r="DM66" s="1346"/>
      <c r="DN66" s="1346"/>
      <c r="DO66" s="1392"/>
      <c r="DP66" s="1392"/>
      <c r="DQ66" s="1392"/>
      <c r="DR66" s="1392"/>
      <c r="DS66" s="1392"/>
      <c r="DT66" s="1392"/>
      <c r="DU66" s="1392"/>
      <c r="DV66" s="1392"/>
      <c r="DW66" s="1392"/>
      <c r="DX66" s="1393"/>
      <c r="DY66" s="1391"/>
      <c r="DZ66" s="1346"/>
      <c r="EA66" s="1346"/>
      <c r="EB66" s="1346"/>
      <c r="EC66" s="1346"/>
      <c r="ED66" s="1346"/>
      <c r="EE66" s="1346"/>
      <c r="EF66" s="1346"/>
      <c r="EG66" s="1346"/>
      <c r="EH66" s="1346"/>
      <c r="EI66" s="1346"/>
      <c r="EJ66" s="1346"/>
      <c r="EK66" s="1393"/>
      <c r="EL66" s="1391"/>
      <c r="EM66" s="1389"/>
      <c r="EN66" s="1346"/>
      <c r="EO66" s="1346"/>
      <c r="EP66" s="1346"/>
      <c r="EQ66" s="1504"/>
      <c r="ER66" s="1346"/>
      <c r="ES66" s="1346"/>
      <c r="ET66" s="1346"/>
      <c r="EU66" s="1504"/>
      <c r="EV66" s="1392"/>
      <c r="EW66" s="1346"/>
      <c r="EX66" s="1346"/>
      <c r="EY66" s="1346"/>
      <c r="EZ66" s="1346"/>
      <c r="FA66" s="1346"/>
      <c r="FB66" s="1346"/>
      <c r="FC66" s="1393"/>
      <c r="FD66" s="1679"/>
      <c r="FE66" s="1391"/>
      <c r="FF66" s="1346"/>
      <c r="FG66" s="1346"/>
      <c r="FH66" s="1346"/>
      <c r="FI66" s="1346"/>
      <c r="FJ66" s="1346"/>
      <c r="FK66" s="1346"/>
      <c r="FL66" s="218" t="e">
        <f>SUM(F66+I66+Q66+W66+#REF!+AC66+AF66+AJ66+AM66+AP66+AS66+AV66+AY66+BB66+BH66+BK66+BS66+BW66+CE66+CH66+CK66+CN66+CQ66+CT66+CW66+DA66+DD66+DK66+DN66+DQ66+DW66+DZ66+EC66+EF66+EI66+EL66+EO66+ER66+EV66+FC66)</f>
        <v>#REF!</v>
      </c>
      <c r="FM66" s="396">
        <f t="shared" si="14"/>
        <v>0</v>
      </c>
      <c r="FN66" s="396">
        <f t="shared" si="15"/>
        <v>0</v>
      </c>
      <c r="FO66" s="396" t="e">
        <f>SUM(AB66+#REF!+BE66+BT66+CX66+EQ66+EU66)</f>
        <v>#REF!</v>
      </c>
      <c r="FP66" s="396"/>
      <c r="FQ66" s="396" t="e">
        <f>SUM(L66+#REF!+M66+N66+O66+P66+#REF!+#REF!+BN66+BO66+BP66+BQ66+BR66+BZ66+CA66+CB66+CC66+CD66+DG66+DH66+DI66+DJ66+DT66+DU66+DV66+EY66+EZ66+FA66+FB66+FD66+FE66+FF66+FG66+FH66+FI66+FJ66+FK66)</f>
        <v>#REF!</v>
      </c>
      <c r="FR66" s="1291" t="e">
        <f t="shared" si="16"/>
        <v>#REF!</v>
      </c>
      <c r="FS66" s="1347" t="e">
        <f t="shared" si="17"/>
        <v>#REF!</v>
      </c>
      <c r="FT66" s="1347" t="e">
        <f t="shared" si="18"/>
        <v>#REF!</v>
      </c>
      <c r="FU66" s="1347" t="e">
        <f t="shared" si="19"/>
        <v>#REF!</v>
      </c>
      <c r="FV66" s="1347" t="e">
        <f t="shared" si="20"/>
        <v>#REF!</v>
      </c>
      <c r="FW66" s="1347" t="e">
        <f t="shared" si="21"/>
        <v>#REF!</v>
      </c>
      <c r="FX66" s="1347" t="e">
        <f t="shared" si="22"/>
        <v>#REF!</v>
      </c>
      <c r="FY66" s="1347" t="e">
        <f t="shared" si="23"/>
        <v>#REF!</v>
      </c>
      <c r="FZ66" s="1347" t="e">
        <f t="shared" si="24"/>
        <v>#REF!</v>
      </c>
      <c r="GA66" s="1347" t="e">
        <f t="shared" si="25"/>
        <v>#REF!</v>
      </c>
      <c r="GB66" s="1347" t="e">
        <f t="shared" si="26"/>
        <v>#REF!</v>
      </c>
      <c r="GC66" s="1347" t="e">
        <f t="shared" si="27"/>
        <v>#REF!</v>
      </c>
    </row>
    <row r="67" spans="1:185" ht="16.5" thickBot="1" x14ac:dyDescent="0.3">
      <c r="A67" s="1645">
        <v>57</v>
      </c>
      <c r="B67" s="10" t="s">
        <v>2146</v>
      </c>
      <c r="C67" s="1152" t="s">
        <v>932</v>
      </c>
      <c r="D67" s="1391"/>
      <c r="E67" s="1400"/>
      <c r="F67" s="1346"/>
      <c r="G67" s="1346"/>
      <c r="H67" s="1394"/>
      <c r="I67" s="1394"/>
      <c r="J67" s="1394"/>
      <c r="K67" s="1394"/>
      <c r="L67" s="1394"/>
      <c r="M67" s="1394"/>
      <c r="N67" s="1394"/>
      <c r="O67" s="1394"/>
      <c r="P67" s="1394"/>
      <c r="Q67" s="1394"/>
      <c r="R67" s="1394"/>
      <c r="S67" s="1394"/>
      <c r="T67" s="1394"/>
      <c r="U67" s="1394"/>
      <c r="V67" s="1346"/>
      <c r="W67" s="1393"/>
      <c r="X67" s="1392"/>
      <c r="Y67" s="1346"/>
      <c r="Z67" s="1346"/>
      <c r="AA67" s="1346"/>
      <c r="AB67" s="1514"/>
      <c r="AC67" s="1392"/>
      <c r="AD67" s="1392"/>
      <c r="AE67" s="1392"/>
      <c r="AF67" s="1392"/>
      <c r="AG67" s="1346"/>
      <c r="AH67" s="1417"/>
      <c r="AI67" s="1400"/>
      <c r="AJ67" s="1417"/>
      <c r="AK67" s="1417"/>
      <c r="AL67" s="1420"/>
      <c r="AM67" s="1391"/>
      <c r="AN67" s="1392"/>
      <c r="AO67" s="1392"/>
      <c r="AP67" s="1392"/>
      <c r="AQ67" s="1392"/>
      <c r="AR67" s="1392"/>
      <c r="AS67" s="1392"/>
      <c r="AT67" s="1392"/>
      <c r="AU67" s="1392"/>
      <c r="AV67" s="1392"/>
      <c r="AW67" s="1392"/>
      <c r="AX67" s="1393"/>
      <c r="AY67" s="1391"/>
      <c r="AZ67" s="1346"/>
      <c r="BA67" s="1346"/>
      <c r="BB67" s="1346"/>
      <c r="BC67" s="1346"/>
      <c r="BD67" s="1346"/>
      <c r="BE67" s="1346"/>
      <c r="BF67" s="1504"/>
      <c r="BG67" s="1393"/>
      <c r="BH67" s="1346"/>
      <c r="BI67" s="1346"/>
      <c r="BJ67" s="1346"/>
      <c r="BK67" s="1346"/>
      <c r="BL67" s="1346"/>
      <c r="BM67" s="1346"/>
      <c r="BN67" s="1346"/>
      <c r="BO67" s="1346"/>
      <c r="BP67" s="1346"/>
      <c r="BQ67" s="1346"/>
      <c r="BR67" s="1346"/>
      <c r="BS67" s="1346"/>
      <c r="BT67" s="1504"/>
      <c r="BU67" s="1346"/>
      <c r="BV67" s="1392"/>
      <c r="BW67" s="1392"/>
      <c r="BX67" s="1392"/>
      <c r="BY67" s="1392"/>
      <c r="BZ67" s="1392"/>
      <c r="CA67" s="1392"/>
      <c r="CB67" s="1392"/>
      <c r="CC67" s="1392"/>
      <c r="CD67" s="1392"/>
      <c r="CE67" s="1391"/>
      <c r="CF67" s="1392"/>
      <c r="CG67" s="1392"/>
      <c r="CH67" s="1392"/>
      <c r="CI67" s="1392"/>
      <c r="CJ67" s="1392"/>
      <c r="CK67" s="1392"/>
      <c r="CL67" s="1392"/>
      <c r="CM67" s="1392"/>
      <c r="CN67" s="1392"/>
      <c r="CO67" s="1392"/>
      <c r="CP67" s="1392"/>
      <c r="CQ67" s="1391"/>
      <c r="CR67" s="1392"/>
      <c r="CS67" s="1392"/>
      <c r="CT67" s="1392"/>
      <c r="CU67" s="1392"/>
      <c r="CV67" s="1392"/>
      <c r="CW67" s="1392"/>
      <c r="CX67" s="1504"/>
      <c r="CY67" s="1392"/>
      <c r="CZ67" s="1392"/>
      <c r="DA67" s="1392"/>
      <c r="DB67" s="1392"/>
      <c r="DC67" s="1346"/>
      <c r="DD67" s="1393"/>
      <c r="DE67" s="1391"/>
      <c r="DF67" s="1392"/>
      <c r="DG67" s="1392"/>
      <c r="DH67" s="1392"/>
      <c r="DI67" s="1392"/>
      <c r="DJ67" s="1392"/>
      <c r="DK67" s="1392"/>
      <c r="DL67" s="1392"/>
      <c r="DM67" s="1392"/>
      <c r="DN67" s="1392"/>
      <c r="DO67" s="1392"/>
      <c r="DP67" s="1392"/>
      <c r="DQ67" s="1392"/>
      <c r="DR67" s="1392"/>
      <c r="DS67" s="1392"/>
      <c r="DT67" s="1392"/>
      <c r="DU67" s="1392"/>
      <c r="DV67" s="1392"/>
      <c r="DW67" s="1392"/>
      <c r="DX67" s="1393"/>
      <c r="DY67" s="1391"/>
      <c r="DZ67" s="1392"/>
      <c r="EA67" s="1392"/>
      <c r="EB67" s="1392"/>
      <c r="EC67" s="1392"/>
      <c r="ED67" s="1392"/>
      <c r="EE67" s="1392"/>
      <c r="EF67" s="1392"/>
      <c r="EG67" s="1392"/>
      <c r="EH67" s="1346"/>
      <c r="EI67" s="1346"/>
      <c r="EJ67" s="1392"/>
      <c r="EK67" s="1392"/>
      <c r="EL67" s="1391"/>
      <c r="EM67" s="1389"/>
      <c r="EN67" s="1389"/>
      <c r="EO67" s="1346"/>
      <c r="EP67" s="1346"/>
      <c r="EQ67" s="1504"/>
      <c r="ER67" s="1346"/>
      <c r="ES67" s="1346"/>
      <c r="ET67" s="1346"/>
      <c r="EU67" s="1504"/>
      <c r="EV67" s="1392"/>
      <c r="EW67" s="1346"/>
      <c r="EX67" s="1392"/>
      <c r="EY67" s="1392"/>
      <c r="EZ67" s="1392"/>
      <c r="FA67" s="1392"/>
      <c r="FB67" s="1392"/>
      <c r="FC67" s="1393"/>
      <c r="FD67" s="1679"/>
      <c r="FE67" s="1421"/>
      <c r="FF67" s="1392"/>
      <c r="FG67" s="1392"/>
      <c r="FH67" s="1392"/>
      <c r="FI67" s="1392"/>
      <c r="FJ67" s="1392"/>
      <c r="FK67" s="1346"/>
      <c r="FL67" s="218" t="e">
        <f>SUM(F67+I67+Q67+W67+#REF!+AC67+AF67+AJ67+AM67+AP67+AS67+AV67+AY67+BB67+BH67+BK67+BS67+BW67+CE67+CH67+CK67+CN67+CQ67+CT67+CW67+DA67+DD67+DK67+DN67+DQ67+DW67+DZ67+EC67+EF67+EI67+EL67+EO67+ER67+EV67+FC67)</f>
        <v>#REF!</v>
      </c>
      <c r="FM67" s="396">
        <f t="shared" si="14"/>
        <v>0</v>
      </c>
      <c r="FN67" s="396">
        <f t="shared" si="15"/>
        <v>0</v>
      </c>
      <c r="FO67" s="396" t="e">
        <f>SUM(AB67+#REF!+BE67+BT67+CX67+EQ67+EU67)</f>
        <v>#REF!</v>
      </c>
      <c r="FP67" s="396"/>
      <c r="FQ67" s="396" t="e">
        <f>SUM(L67+#REF!+M67+N67+O67+P67+#REF!+#REF!+BN67+BO67+BP67+BQ67+BR67+BZ67+CA67+CB67+CC67+CD67+DG67+DH67+DI67+DJ67+DT67+DU67+DV67+EY67+EZ67+FA67+FB67+FD67+FE67+FF67+FG67+FH67+FI67+FJ67+FK67)</f>
        <v>#REF!</v>
      </c>
      <c r="FR67" s="1291" t="e">
        <f t="shared" si="16"/>
        <v>#REF!</v>
      </c>
      <c r="FS67" s="1347" t="e">
        <f t="shared" si="17"/>
        <v>#REF!</v>
      </c>
      <c r="FT67" s="1347" t="e">
        <f t="shared" si="18"/>
        <v>#REF!</v>
      </c>
      <c r="FU67" s="1347" t="e">
        <f t="shared" si="19"/>
        <v>#REF!</v>
      </c>
      <c r="FV67" s="1347" t="e">
        <f t="shared" si="20"/>
        <v>#REF!</v>
      </c>
      <c r="FW67" s="1347" t="e">
        <f t="shared" si="21"/>
        <v>#REF!</v>
      </c>
      <c r="FX67" s="1347" t="e">
        <f t="shared" si="22"/>
        <v>#REF!</v>
      </c>
      <c r="FY67" s="1347" t="e">
        <f t="shared" si="23"/>
        <v>#REF!</v>
      </c>
      <c r="FZ67" s="1347" t="e">
        <f t="shared" si="24"/>
        <v>#REF!</v>
      </c>
      <c r="GA67" s="1347" t="e">
        <f t="shared" si="25"/>
        <v>#REF!</v>
      </c>
      <c r="GB67" s="1347" t="e">
        <f t="shared" si="26"/>
        <v>#REF!</v>
      </c>
      <c r="GC67" s="1347" t="e">
        <f t="shared" si="27"/>
        <v>#REF!</v>
      </c>
    </row>
    <row r="68" spans="1:185" ht="16.5" thickBot="1" x14ac:dyDescent="0.3">
      <c r="A68" s="1645">
        <v>58</v>
      </c>
      <c r="B68" s="10" t="s">
        <v>2147</v>
      </c>
      <c r="C68" s="1152" t="s">
        <v>2078</v>
      </c>
      <c r="D68" s="1391"/>
      <c r="E68" s="1400"/>
      <c r="F68" s="1346"/>
      <c r="G68" s="1346"/>
      <c r="H68" s="1394"/>
      <c r="I68" s="1394"/>
      <c r="J68" s="1394"/>
      <c r="K68" s="1394"/>
      <c r="L68" s="1394"/>
      <c r="M68" s="1394"/>
      <c r="N68" s="1394"/>
      <c r="O68" s="1394"/>
      <c r="P68" s="1394"/>
      <c r="Q68" s="1394"/>
      <c r="R68" s="1394"/>
      <c r="S68" s="1394"/>
      <c r="T68" s="1394"/>
      <c r="U68" s="1394"/>
      <c r="V68" s="1346"/>
      <c r="W68" s="1393"/>
      <c r="X68" s="1392"/>
      <c r="Y68" s="1346"/>
      <c r="Z68" s="1346"/>
      <c r="AA68" s="1346"/>
      <c r="AB68" s="1514"/>
      <c r="AC68" s="1392"/>
      <c r="AD68" s="1392"/>
      <c r="AE68" s="1392"/>
      <c r="AF68" s="1392"/>
      <c r="AG68" s="1346"/>
      <c r="AH68" s="1417"/>
      <c r="AI68" s="1400"/>
      <c r="AJ68" s="1417"/>
      <c r="AK68" s="1417"/>
      <c r="AL68" s="1420"/>
      <c r="AM68" s="1391"/>
      <c r="AN68" s="1392"/>
      <c r="AO68" s="1392"/>
      <c r="AP68" s="1392"/>
      <c r="AQ68" s="1346"/>
      <c r="AR68" s="1392"/>
      <c r="AS68" s="1392"/>
      <c r="AT68" s="1392"/>
      <c r="AU68" s="1392"/>
      <c r="AV68" s="1392"/>
      <c r="AW68" s="1392"/>
      <c r="AX68" s="1393"/>
      <c r="AY68" s="1391"/>
      <c r="AZ68" s="1346"/>
      <c r="BA68" s="1346"/>
      <c r="BB68" s="1346"/>
      <c r="BC68" s="1346"/>
      <c r="BD68" s="1346"/>
      <c r="BE68" s="1346"/>
      <c r="BF68" s="1504"/>
      <c r="BG68" s="1393"/>
      <c r="BH68" s="1346"/>
      <c r="BI68" s="1346"/>
      <c r="BJ68" s="1346"/>
      <c r="BK68" s="1346"/>
      <c r="BL68" s="1346"/>
      <c r="BM68" s="1346"/>
      <c r="BN68" s="1346"/>
      <c r="BO68" s="1346"/>
      <c r="BP68" s="1346"/>
      <c r="BQ68" s="1346"/>
      <c r="BR68" s="1346"/>
      <c r="BS68" s="1346"/>
      <c r="BT68" s="1504"/>
      <c r="BU68" s="1346"/>
      <c r="BV68" s="1392"/>
      <c r="BW68" s="1392"/>
      <c r="BX68" s="1392"/>
      <c r="BY68" s="1392"/>
      <c r="BZ68" s="1392"/>
      <c r="CA68" s="1392"/>
      <c r="CB68" s="1392"/>
      <c r="CC68" s="1392"/>
      <c r="CD68" s="1392"/>
      <c r="CE68" s="1391"/>
      <c r="CF68" s="1392"/>
      <c r="CG68" s="1392"/>
      <c r="CH68" s="1392"/>
      <c r="CI68" s="1392"/>
      <c r="CJ68" s="1392"/>
      <c r="CK68" s="1392"/>
      <c r="CL68" s="1392"/>
      <c r="CM68" s="1392"/>
      <c r="CN68" s="1392"/>
      <c r="CO68" s="1392"/>
      <c r="CP68" s="1392"/>
      <c r="CQ68" s="1391"/>
      <c r="CR68" s="1392"/>
      <c r="CS68" s="1392"/>
      <c r="CT68" s="1392"/>
      <c r="CU68" s="1392"/>
      <c r="CV68" s="1392"/>
      <c r="CW68" s="1392"/>
      <c r="CX68" s="1504"/>
      <c r="CY68" s="1392"/>
      <c r="CZ68" s="1392"/>
      <c r="DA68" s="1392"/>
      <c r="DB68" s="1392"/>
      <c r="DC68" s="1346"/>
      <c r="DD68" s="1393"/>
      <c r="DE68" s="1391"/>
      <c r="DF68" s="1392"/>
      <c r="DG68" s="1392"/>
      <c r="DH68" s="1392"/>
      <c r="DI68" s="1392"/>
      <c r="DJ68" s="1392"/>
      <c r="DK68" s="1392"/>
      <c r="DL68" s="1392"/>
      <c r="DM68" s="1392"/>
      <c r="DN68" s="1392"/>
      <c r="DO68" s="1392"/>
      <c r="DP68" s="1392"/>
      <c r="DQ68" s="1392"/>
      <c r="DR68" s="1392"/>
      <c r="DS68" s="1392"/>
      <c r="DT68" s="1392"/>
      <c r="DU68" s="1392"/>
      <c r="DV68" s="1392"/>
      <c r="DW68" s="1392"/>
      <c r="DX68" s="1393"/>
      <c r="DY68" s="1391"/>
      <c r="DZ68" s="1392"/>
      <c r="EA68" s="1392"/>
      <c r="EB68" s="1392"/>
      <c r="EC68" s="1392"/>
      <c r="ED68" s="1392"/>
      <c r="EE68" s="1392"/>
      <c r="EF68" s="1392"/>
      <c r="EG68" s="1392"/>
      <c r="EH68" s="1346"/>
      <c r="EI68" s="1346"/>
      <c r="EJ68" s="1392"/>
      <c r="EK68" s="1392"/>
      <c r="EL68" s="1391"/>
      <c r="EM68" s="1389"/>
      <c r="EN68" s="1389"/>
      <c r="EO68" s="1346"/>
      <c r="EP68" s="1346"/>
      <c r="EQ68" s="1504"/>
      <c r="ER68" s="1346"/>
      <c r="ES68" s="1346"/>
      <c r="ET68" s="1346"/>
      <c r="EU68" s="1504"/>
      <c r="EV68" s="1392"/>
      <c r="EW68" s="1346"/>
      <c r="EX68" s="1392"/>
      <c r="EY68" s="1392"/>
      <c r="EZ68" s="1392"/>
      <c r="FA68" s="1392"/>
      <c r="FB68" s="1392"/>
      <c r="FC68" s="1393"/>
      <c r="FD68" s="1679"/>
      <c r="FE68" s="1421"/>
      <c r="FF68" s="1392"/>
      <c r="FG68" s="1392"/>
      <c r="FH68" s="1392"/>
      <c r="FI68" s="1392"/>
      <c r="FJ68" s="1392"/>
      <c r="FK68" s="1346"/>
      <c r="FL68" s="218" t="e">
        <f>SUM(F68+I68+Q68+W68+#REF!+AC68+AF68+AJ68+AM68+AP68+AS68+AV68+AY68+BB68+BH68+BK68+BS68+BW68+CE68+CH68+CK68+CN68+CQ68+CT68+CW68+DA68+DD68+DK68+DN68+DQ68+DW68+DZ68+EC68+EF68+EI68+EL68+EO68+ER68+EV68+FC68)</f>
        <v>#REF!</v>
      </c>
      <c r="FM68" s="396">
        <f t="shared" si="14"/>
        <v>0</v>
      </c>
      <c r="FN68" s="396">
        <f t="shared" si="15"/>
        <v>0</v>
      </c>
      <c r="FO68" s="396" t="e">
        <f>SUM(AB68+#REF!+BE68+BT68+CX68+EQ68+EU68)</f>
        <v>#REF!</v>
      </c>
      <c r="FP68" s="396"/>
      <c r="FQ68" s="396" t="e">
        <f>SUM(L68+#REF!+M68+N68+O68+P68+#REF!+#REF!+BN68+BO68+BP68+BQ68+BR68+BZ68+CA68+CB68+CC68+CD68+DG68+DH68+DI68+DJ68+DT68+DU68+DV68+EY68+EZ68+FA68+FB68+FD68+FE68+FF68+FG68+FH68+FI68+FJ68+FK68)</f>
        <v>#REF!</v>
      </c>
      <c r="FR68" s="1291" t="e">
        <f t="shared" si="16"/>
        <v>#REF!</v>
      </c>
      <c r="FS68" s="1347" t="e">
        <f t="shared" si="17"/>
        <v>#REF!</v>
      </c>
      <c r="FT68" s="1347" t="e">
        <f t="shared" si="18"/>
        <v>#REF!</v>
      </c>
      <c r="FU68" s="1347" t="e">
        <f t="shared" si="19"/>
        <v>#REF!</v>
      </c>
      <c r="FV68" s="1347" t="e">
        <f t="shared" si="20"/>
        <v>#REF!</v>
      </c>
      <c r="FW68" s="1347" t="e">
        <f t="shared" si="21"/>
        <v>#REF!</v>
      </c>
      <c r="FX68" s="1347" t="e">
        <f t="shared" si="22"/>
        <v>#REF!</v>
      </c>
      <c r="FY68" s="1347" t="e">
        <f t="shared" si="23"/>
        <v>#REF!</v>
      </c>
      <c r="FZ68" s="1347" t="e">
        <f t="shared" si="24"/>
        <v>#REF!</v>
      </c>
      <c r="GA68" s="1347" t="e">
        <f t="shared" si="25"/>
        <v>#REF!</v>
      </c>
      <c r="GB68" s="1347" t="e">
        <f t="shared" si="26"/>
        <v>#REF!</v>
      </c>
      <c r="GC68" s="1347" t="e">
        <f t="shared" si="27"/>
        <v>#REF!</v>
      </c>
    </row>
    <row r="69" spans="1:185" ht="16.5" thickBot="1" x14ac:dyDescent="0.3">
      <c r="A69" s="1645">
        <v>59</v>
      </c>
      <c r="B69" s="10" t="s">
        <v>2148</v>
      </c>
      <c r="C69" s="1152" t="s">
        <v>1992</v>
      </c>
      <c r="D69" s="1391"/>
      <c r="E69" s="1400"/>
      <c r="F69" s="1346"/>
      <c r="G69" s="1346"/>
      <c r="H69" s="1394"/>
      <c r="I69" s="1394"/>
      <c r="J69" s="1394"/>
      <c r="K69" s="1394"/>
      <c r="L69" s="1394"/>
      <c r="M69" s="1394"/>
      <c r="N69" s="1394"/>
      <c r="O69" s="1394"/>
      <c r="P69" s="1394"/>
      <c r="Q69" s="1394"/>
      <c r="R69" s="1394"/>
      <c r="S69" s="1394"/>
      <c r="T69" s="1394"/>
      <c r="U69" s="1394"/>
      <c r="V69" s="1346"/>
      <c r="W69" s="1393"/>
      <c r="X69" s="1392"/>
      <c r="Y69" s="1346"/>
      <c r="Z69" s="1346"/>
      <c r="AA69" s="1346"/>
      <c r="AB69" s="1514"/>
      <c r="AC69" s="1392"/>
      <c r="AD69" s="1392"/>
      <c r="AE69" s="1392"/>
      <c r="AF69" s="1392"/>
      <c r="AG69" s="1346"/>
      <c r="AH69" s="1417"/>
      <c r="AI69" s="1400"/>
      <c r="AJ69" s="1417"/>
      <c r="AK69" s="1417"/>
      <c r="AL69" s="1420"/>
      <c r="AM69" s="1391"/>
      <c r="AN69" s="1392"/>
      <c r="AO69" s="1392"/>
      <c r="AP69" s="1392"/>
      <c r="AQ69" s="1392"/>
      <c r="AR69" s="1392"/>
      <c r="AS69" s="1392"/>
      <c r="AT69" s="1346"/>
      <c r="AU69" s="1392"/>
      <c r="AV69" s="1392"/>
      <c r="AW69" s="1346"/>
      <c r="AX69" s="1393"/>
      <c r="AY69" s="1391"/>
      <c r="AZ69" s="1346"/>
      <c r="BA69" s="1346"/>
      <c r="BB69" s="1346"/>
      <c r="BC69" s="1346"/>
      <c r="BD69" s="1346"/>
      <c r="BE69" s="1346"/>
      <c r="BF69" s="1504"/>
      <c r="BG69" s="1393"/>
      <c r="BH69" s="1346"/>
      <c r="BI69" s="1346"/>
      <c r="BJ69" s="1346"/>
      <c r="BK69" s="1346"/>
      <c r="BL69" s="1346"/>
      <c r="BM69" s="1346"/>
      <c r="BN69" s="1346"/>
      <c r="BO69" s="1346"/>
      <c r="BP69" s="1346"/>
      <c r="BQ69" s="1346"/>
      <c r="BR69" s="1346"/>
      <c r="BS69" s="1346"/>
      <c r="BT69" s="1504"/>
      <c r="BU69" s="1346"/>
      <c r="BV69" s="1392"/>
      <c r="BW69" s="1392"/>
      <c r="BX69" s="1392"/>
      <c r="BY69" s="1392"/>
      <c r="BZ69" s="1392"/>
      <c r="CA69" s="1392"/>
      <c r="CB69" s="1392"/>
      <c r="CC69" s="1392"/>
      <c r="CD69" s="1392"/>
      <c r="CE69" s="1391"/>
      <c r="CF69" s="1392"/>
      <c r="CG69" s="1392"/>
      <c r="CH69" s="1392"/>
      <c r="CI69" s="1392"/>
      <c r="CJ69" s="1392"/>
      <c r="CK69" s="1392"/>
      <c r="CL69" s="1390"/>
      <c r="CM69" s="1392"/>
      <c r="CN69" s="1392"/>
      <c r="CO69" s="1392"/>
      <c r="CP69" s="1392"/>
      <c r="CQ69" s="1391"/>
      <c r="CR69" s="1392"/>
      <c r="CS69" s="1392"/>
      <c r="CT69" s="1392"/>
      <c r="CU69" s="1392"/>
      <c r="CV69" s="1392"/>
      <c r="CW69" s="1392"/>
      <c r="CX69" s="1504"/>
      <c r="CY69" s="1392"/>
      <c r="CZ69" s="1392"/>
      <c r="DA69" s="1392"/>
      <c r="DB69" s="1392"/>
      <c r="DC69" s="1346"/>
      <c r="DD69" s="1393"/>
      <c r="DE69" s="1391"/>
      <c r="DF69" s="1392"/>
      <c r="DG69" s="1392"/>
      <c r="DH69" s="1392"/>
      <c r="DI69" s="1392"/>
      <c r="DJ69" s="1392"/>
      <c r="DK69" s="1392"/>
      <c r="DL69" s="1422"/>
      <c r="DM69" s="1392"/>
      <c r="DN69" s="1392"/>
      <c r="DO69" s="1346"/>
      <c r="DP69" s="1392"/>
      <c r="DQ69" s="1392"/>
      <c r="DR69" s="1422"/>
      <c r="DS69" s="1392"/>
      <c r="DT69" s="1392"/>
      <c r="DU69" s="1392"/>
      <c r="DV69" s="1392"/>
      <c r="DW69" s="1392"/>
      <c r="DX69" s="1393"/>
      <c r="DY69" s="1391"/>
      <c r="DZ69" s="1392"/>
      <c r="EA69" s="1392"/>
      <c r="EB69" s="1392"/>
      <c r="EC69" s="1392"/>
      <c r="ED69" s="1392"/>
      <c r="EE69" s="1392"/>
      <c r="EF69" s="1392"/>
      <c r="EG69" s="1392"/>
      <c r="EH69" s="1346"/>
      <c r="EI69" s="1346"/>
      <c r="EJ69" s="1346"/>
      <c r="EK69" s="1392"/>
      <c r="EL69" s="1391"/>
      <c r="EM69" s="1389"/>
      <c r="EN69" s="1389"/>
      <c r="EO69" s="1346"/>
      <c r="EP69" s="1346"/>
      <c r="EQ69" s="1504"/>
      <c r="ER69" s="1346"/>
      <c r="ES69" s="1346"/>
      <c r="ET69" s="1346"/>
      <c r="EU69" s="1504"/>
      <c r="EV69" s="1392"/>
      <c r="EW69" s="1346"/>
      <c r="EX69" s="1392"/>
      <c r="EY69" s="1392"/>
      <c r="EZ69" s="1392"/>
      <c r="FA69" s="1392"/>
      <c r="FB69" s="1392"/>
      <c r="FC69" s="1393"/>
      <c r="FD69" s="1679"/>
      <c r="FE69" s="1421"/>
      <c r="FF69" s="1392"/>
      <c r="FG69" s="1392"/>
      <c r="FH69" s="1392"/>
      <c r="FI69" s="1392"/>
      <c r="FJ69" s="1392"/>
      <c r="FK69" s="1346"/>
      <c r="FL69" s="218" t="e">
        <f>SUM(F69+I69+Q69+W69+#REF!+AC69+AF69+AJ69+AM69+AP69+AS69+AV69+AY69+BB69+BH69+BK69+BS69+BW69+CE69+CH69+CK69+CN69+CQ69+CT69+CW69+DA69+DD69+DK69+DN69+DQ69+DW69+DZ69+EC69+EF69+EI69+EL69+EO69+ER69+EV69+FC69)</f>
        <v>#REF!</v>
      </c>
      <c r="FM69" s="396">
        <f t="shared" si="14"/>
        <v>0</v>
      </c>
      <c r="FN69" s="396">
        <f t="shared" si="15"/>
        <v>0</v>
      </c>
      <c r="FO69" s="396" t="e">
        <f>SUM(AB69+#REF!+BE69+BT69+CX69+EQ69+EU69)</f>
        <v>#REF!</v>
      </c>
      <c r="FP69" s="396"/>
      <c r="FQ69" s="396" t="e">
        <f>SUM(L69+#REF!+M69+N69+O69+P69+#REF!+#REF!+BN69+BO69+BP69+BQ69+BR69+BZ69+CA69+CB69+CC69+CD69+DG69+DH69+DI69+DJ69+DT69+DU69+DV69+EY69+EZ69+FA69+FB69+FD69+FE69+FF69+FG69+FH69+FI69+FJ69+FK69)</f>
        <v>#REF!</v>
      </c>
      <c r="FR69" s="1291" t="e">
        <f t="shared" si="16"/>
        <v>#REF!</v>
      </c>
      <c r="FS69" s="1347" t="e">
        <f t="shared" si="17"/>
        <v>#REF!</v>
      </c>
      <c r="FT69" s="1347" t="e">
        <f t="shared" si="18"/>
        <v>#REF!</v>
      </c>
      <c r="FU69" s="1347" t="e">
        <f t="shared" si="19"/>
        <v>#REF!</v>
      </c>
      <c r="FV69" s="1347" t="e">
        <f t="shared" si="20"/>
        <v>#REF!</v>
      </c>
      <c r="FW69" s="1347" t="e">
        <f t="shared" si="21"/>
        <v>#REF!</v>
      </c>
      <c r="FX69" s="1347" t="e">
        <f t="shared" si="22"/>
        <v>#REF!</v>
      </c>
      <c r="FY69" s="1347" t="e">
        <f t="shared" si="23"/>
        <v>#REF!</v>
      </c>
      <c r="FZ69" s="1347" t="e">
        <f t="shared" si="24"/>
        <v>#REF!</v>
      </c>
      <c r="GA69" s="1347" t="e">
        <f t="shared" si="25"/>
        <v>#REF!</v>
      </c>
      <c r="GB69" s="1347" t="e">
        <f t="shared" si="26"/>
        <v>#REF!</v>
      </c>
      <c r="GC69" s="1347" t="e">
        <f t="shared" si="27"/>
        <v>#REF!</v>
      </c>
    </row>
    <row r="70" spans="1:185" ht="16.5" thickBot="1" x14ac:dyDescent="0.3">
      <c r="A70" s="1645">
        <v>60</v>
      </c>
      <c r="B70" s="10" t="s">
        <v>2150</v>
      </c>
      <c r="C70" s="1152" t="s">
        <v>1601</v>
      </c>
      <c r="D70" s="1391"/>
      <c r="E70" s="1400"/>
      <c r="F70" s="1346"/>
      <c r="G70" s="1346"/>
      <c r="H70" s="1394"/>
      <c r="I70" s="1394"/>
      <c r="J70" s="1394"/>
      <c r="K70" s="1394"/>
      <c r="L70" s="1394"/>
      <c r="M70" s="1394"/>
      <c r="N70" s="1394"/>
      <c r="O70" s="1394"/>
      <c r="P70" s="1394"/>
      <c r="Q70" s="1394"/>
      <c r="R70" s="1394"/>
      <c r="S70" s="1394"/>
      <c r="T70" s="1394"/>
      <c r="U70" s="1394"/>
      <c r="V70" s="1346"/>
      <c r="W70" s="1393"/>
      <c r="X70" s="1392"/>
      <c r="Y70" s="1346"/>
      <c r="Z70" s="1346"/>
      <c r="AA70" s="1346"/>
      <c r="AB70" s="1514"/>
      <c r="AC70" s="1392"/>
      <c r="AD70" s="1392"/>
      <c r="AE70" s="1346"/>
      <c r="AF70" s="1392"/>
      <c r="AG70" s="1346"/>
      <c r="AH70" s="1346"/>
      <c r="AI70" s="1400"/>
      <c r="AJ70" s="1417"/>
      <c r="AK70" s="1417"/>
      <c r="AL70" s="1420"/>
      <c r="AM70" s="1391"/>
      <c r="AN70" s="1392"/>
      <c r="AO70" s="1392"/>
      <c r="AP70" s="1392"/>
      <c r="AQ70" s="1392"/>
      <c r="AR70" s="1392"/>
      <c r="AS70" s="1392"/>
      <c r="AT70" s="1392"/>
      <c r="AU70" s="1392"/>
      <c r="AV70" s="1392"/>
      <c r="AW70" s="1392"/>
      <c r="AX70" s="1393"/>
      <c r="AY70" s="1391"/>
      <c r="AZ70" s="1346"/>
      <c r="BA70" s="1346"/>
      <c r="BB70" s="1346"/>
      <c r="BC70" s="1346"/>
      <c r="BD70" s="1346"/>
      <c r="BE70" s="1346"/>
      <c r="BF70" s="1504"/>
      <c r="BG70" s="1393"/>
      <c r="BH70" s="1346"/>
      <c r="BI70" s="1346"/>
      <c r="BJ70" s="1346"/>
      <c r="BK70" s="1346"/>
      <c r="BL70" s="1346"/>
      <c r="BM70" s="1346"/>
      <c r="BN70" s="1346"/>
      <c r="BO70" s="1346"/>
      <c r="BP70" s="1346"/>
      <c r="BQ70" s="1346"/>
      <c r="BR70" s="1346"/>
      <c r="BS70" s="1346"/>
      <c r="BT70" s="1504"/>
      <c r="BU70" s="1346"/>
      <c r="BV70" s="1392"/>
      <c r="BW70" s="1392"/>
      <c r="BX70" s="1392"/>
      <c r="BY70" s="1392"/>
      <c r="BZ70" s="1392"/>
      <c r="CA70" s="1392"/>
      <c r="CB70" s="1392"/>
      <c r="CC70" s="1392"/>
      <c r="CD70" s="1392"/>
      <c r="CE70" s="1391"/>
      <c r="CF70" s="1392"/>
      <c r="CG70" s="1392"/>
      <c r="CH70" s="1392"/>
      <c r="CI70" s="1392"/>
      <c r="CJ70" s="1392"/>
      <c r="CK70" s="1392"/>
      <c r="CL70" s="1392"/>
      <c r="CM70" s="1392"/>
      <c r="CN70" s="1392"/>
      <c r="CO70" s="1392"/>
      <c r="CP70" s="1392"/>
      <c r="CQ70" s="1391"/>
      <c r="CR70" s="1392"/>
      <c r="CS70" s="1392"/>
      <c r="CT70" s="1392"/>
      <c r="CU70" s="1392"/>
      <c r="CV70" s="1392"/>
      <c r="CW70" s="1392"/>
      <c r="CX70" s="1504"/>
      <c r="CY70" s="1392"/>
      <c r="CZ70" s="1392"/>
      <c r="DA70" s="1392"/>
      <c r="DB70" s="1392"/>
      <c r="DC70" s="1346"/>
      <c r="DD70" s="1393"/>
      <c r="DE70" s="1391"/>
      <c r="DF70" s="1392"/>
      <c r="DG70" s="1392"/>
      <c r="DH70" s="1392"/>
      <c r="DI70" s="1392"/>
      <c r="DJ70" s="1392"/>
      <c r="DK70" s="1392"/>
      <c r="DL70" s="1392"/>
      <c r="DM70" s="1392"/>
      <c r="DN70" s="1392"/>
      <c r="DO70" s="1392"/>
      <c r="DP70" s="1392"/>
      <c r="DQ70" s="1392"/>
      <c r="DR70" s="1392"/>
      <c r="DS70" s="1392"/>
      <c r="DT70" s="1392"/>
      <c r="DU70" s="1392"/>
      <c r="DV70" s="1392"/>
      <c r="DW70" s="1392"/>
      <c r="DX70" s="1393"/>
      <c r="DY70" s="1391"/>
      <c r="DZ70" s="1392"/>
      <c r="EA70" s="1392"/>
      <c r="EB70" s="1392"/>
      <c r="EC70" s="1392"/>
      <c r="ED70" s="1392"/>
      <c r="EE70" s="1392"/>
      <c r="EF70" s="1392"/>
      <c r="EG70" s="1392"/>
      <c r="EH70" s="1346"/>
      <c r="EI70" s="1346"/>
      <c r="EJ70" s="1392"/>
      <c r="EK70" s="1392"/>
      <c r="EL70" s="1391"/>
      <c r="EM70" s="1389"/>
      <c r="EN70" s="1389"/>
      <c r="EO70" s="1346"/>
      <c r="EP70" s="1346"/>
      <c r="EQ70" s="1504"/>
      <c r="ER70" s="1346"/>
      <c r="ES70" s="1346"/>
      <c r="ET70" s="1346"/>
      <c r="EU70" s="1504"/>
      <c r="EV70" s="1392"/>
      <c r="EW70" s="1346"/>
      <c r="EX70" s="1392"/>
      <c r="EY70" s="1346"/>
      <c r="EZ70" s="1346"/>
      <c r="FA70" s="1346"/>
      <c r="FB70" s="1346"/>
      <c r="FC70" s="1393"/>
      <c r="FD70" s="1679"/>
      <c r="FE70" s="1391"/>
      <c r="FF70" s="1346"/>
      <c r="FG70" s="1346"/>
      <c r="FH70" s="1346"/>
      <c r="FI70" s="1346"/>
      <c r="FJ70" s="1346"/>
      <c r="FK70" s="1346"/>
      <c r="FL70" s="218" t="e">
        <f>SUM(F70+I70+Q70+W70+#REF!+AC70+AF70+AJ70+AM70+AP70+AS70+AV70+AY70+BB70+BH70+BK70+BS70+BW70+CE70+CH70+CK70+CN70+CQ70+CT70+CW70+DA70+DD70+DK70+DN70+DQ70+DW70+DZ70+EC70+EF70+EI70+EL70+EO70+ER70+EV70+FC70)</f>
        <v>#REF!</v>
      </c>
      <c r="FM70" s="396">
        <f t="shared" si="14"/>
        <v>0</v>
      </c>
      <c r="FN70" s="396">
        <f t="shared" si="15"/>
        <v>0</v>
      </c>
      <c r="FO70" s="396" t="e">
        <f>SUM(AB70+#REF!+BE70+BT70+CX70+EQ70+EU70)</f>
        <v>#REF!</v>
      </c>
      <c r="FP70" s="396"/>
      <c r="FQ70" s="396" t="e">
        <f>SUM(L70+#REF!+M70+N70+O70+P70+#REF!+#REF!+BN70+BO70+BP70+BQ70+BR70+BZ70+CA70+CB70+CC70+CD70+DG70+DH70+DI70+DJ70+DT70+DU70+DV70+EY70+EZ70+FA70+FB70+FD70+FE70+FF70+FG70+FH70+FI70+FJ70+FK70)</f>
        <v>#REF!</v>
      </c>
      <c r="FR70" s="1291" t="e">
        <f t="shared" si="16"/>
        <v>#REF!</v>
      </c>
      <c r="FS70" s="1347" t="e">
        <f t="shared" si="17"/>
        <v>#REF!</v>
      </c>
      <c r="FT70" s="1347" t="e">
        <f t="shared" si="18"/>
        <v>#REF!</v>
      </c>
      <c r="FU70" s="1347" t="e">
        <f t="shared" si="19"/>
        <v>#REF!</v>
      </c>
      <c r="FV70" s="1347" t="e">
        <f t="shared" si="20"/>
        <v>#REF!</v>
      </c>
      <c r="FW70" s="1347" t="e">
        <f t="shared" si="21"/>
        <v>#REF!</v>
      </c>
      <c r="FX70" s="1347" t="e">
        <f t="shared" si="22"/>
        <v>#REF!</v>
      </c>
      <c r="FY70" s="1347" t="e">
        <f t="shared" si="23"/>
        <v>#REF!</v>
      </c>
      <c r="FZ70" s="1347" t="e">
        <f t="shared" si="24"/>
        <v>#REF!</v>
      </c>
      <c r="GA70" s="1347" t="e">
        <f t="shared" si="25"/>
        <v>#REF!</v>
      </c>
      <c r="GB70" s="1347" t="e">
        <f t="shared" si="26"/>
        <v>#REF!</v>
      </c>
      <c r="GC70" s="1347" t="e">
        <f t="shared" si="27"/>
        <v>#REF!</v>
      </c>
    </row>
    <row r="71" spans="1:185" ht="16.5" thickBot="1" x14ac:dyDescent="0.3">
      <c r="A71" s="1645">
        <v>61</v>
      </c>
      <c r="B71" s="10" t="s">
        <v>2149</v>
      </c>
      <c r="C71" s="1152" t="s">
        <v>518</v>
      </c>
      <c r="D71" s="1391"/>
      <c r="E71" s="1400">
        <v>1</v>
      </c>
      <c r="F71" s="1346"/>
      <c r="G71" s="1346"/>
      <c r="H71" s="1346"/>
      <c r="I71" s="1346"/>
      <c r="J71" s="1346"/>
      <c r="K71" s="1346"/>
      <c r="L71" s="1346"/>
      <c r="M71" s="1346"/>
      <c r="N71" s="1346"/>
      <c r="O71" s="1346"/>
      <c r="P71" s="1346"/>
      <c r="Q71" s="1346"/>
      <c r="R71" s="1346"/>
      <c r="S71" s="1346"/>
      <c r="T71" s="1346"/>
      <c r="U71" s="1346"/>
      <c r="V71" s="1346"/>
      <c r="W71" s="1393"/>
      <c r="X71" s="1346"/>
      <c r="Y71" s="1346"/>
      <c r="Z71" s="1346"/>
      <c r="AA71" s="1346"/>
      <c r="AB71" s="1514"/>
      <c r="AC71" s="1346"/>
      <c r="AD71" s="1346"/>
      <c r="AE71" s="1346"/>
      <c r="AF71" s="1346"/>
      <c r="AG71" s="1392"/>
      <c r="AH71" s="1392"/>
      <c r="AI71" s="1400"/>
      <c r="AJ71" s="1346"/>
      <c r="AK71" s="1346"/>
      <c r="AL71" s="1393"/>
      <c r="AM71" s="1391"/>
      <c r="AN71" s="1346"/>
      <c r="AO71" s="1346"/>
      <c r="AP71" s="1346"/>
      <c r="AQ71" s="1346"/>
      <c r="AR71" s="1346"/>
      <c r="AS71" s="1346"/>
      <c r="AT71" s="1392"/>
      <c r="AU71" s="1392"/>
      <c r="AV71" s="1392"/>
      <c r="AW71" s="1346"/>
      <c r="AX71" s="1393"/>
      <c r="AY71" s="1391"/>
      <c r="AZ71" s="1346"/>
      <c r="BA71" s="1346"/>
      <c r="BB71" s="1346"/>
      <c r="BC71" s="1346"/>
      <c r="BD71" s="1346"/>
      <c r="BE71" s="1346"/>
      <c r="BF71" s="1504"/>
      <c r="BG71" s="1393"/>
      <c r="BH71" s="1346"/>
      <c r="BI71" s="1346"/>
      <c r="BJ71" s="1346"/>
      <c r="BK71" s="1346"/>
      <c r="BL71" s="1346"/>
      <c r="BM71" s="1346"/>
      <c r="BN71" s="1346"/>
      <c r="BO71" s="1346"/>
      <c r="BP71" s="1346"/>
      <c r="BQ71" s="1346"/>
      <c r="BR71" s="1346"/>
      <c r="BS71" s="1346"/>
      <c r="BT71" s="1504"/>
      <c r="BU71" s="1621"/>
      <c r="BV71" s="1621"/>
      <c r="BW71" s="1621"/>
      <c r="BX71" s="1621"/>
      <c r="BY71" s="1621"/>
      <c r="BZ71" s="1621"/>
      <c r="CA71" s="1621"/>
      <c r="CB71" s="1621"/>
      <c r="CC71" s="1621"/>
      <c r="CD71" s="1621"/>
      <c r="CE71" s="1624"/>
      <c r="CF71" s="1410"/>
      <c r="CG71" s="1621"/>
      <c r="CH71" s="1621"/>
      <c r="CI71" s="1621"/>
      <c r="CJ71" s="1621"/>
      <c r="CK71" s="1621"/>
      <c r="CL71" s="1390"/>
      <c r="CM71" s="1621"/>
      <c r="CN71" s="1621"/>
      <c r="CO71" s="1621"/>
      <c r="CP71" s="1621"/>
      <c r="CQ71" s="1624"/>
      <c r="CR71" s="1410"/>
      <c r="CS71" s="1621"/>
      <c r="CT71" s="1621"/>
      <c r="CU71" s="1390"/>
      <c r="CV71" s="1621"/>
      <c r="CW71" s="1621"/>
      <c r="CX71" s="1504"/>
      <c r="CY71" s="1621"/>
      <c r="CZ71" s="1390"/>
      <c r="DA71" s="1397"/>
      <c r="DB71" s="1621"/>
      <c r="DC71" s="1621"/>
      <c r="DD71" s="1622"/>
      <c r="DE71" s="1624"/>
      <c r="DF71" s="1621"/>
      <c r="DG71" s="1623"/>
      <c r="DH71" s="1623"/>
      <c r="DI71" s="1623"/>
      <c r="DJ71" s="1623"/>
      <c r="DK71" s="1623"/>
      <c r="DL71" s="1621"/>
      <c r="DM71" s="1623"/>
      <c r="DN71" s="1422"/>
      <c r="DO71" s="1621"/>
      <c r="DP71" s="1621"/>
      <c r="DQ71" s="1621"/>
      <c r="DR71" s="1410"/>
      <c r="DS71" s="1621"/>
      <c r="DT71" s="1655"/>
      <c r="DU71" s="1655"/>
      <c r="DV71" s="1655"/>
      <c r="DW71" s="1621"/>
      <c r="DX71" s="1622"/>
      <c r="DY71" s="1624"/>
      <c r="DZ71" s="1390"/>
      <c r="EA71" s="1621"/>
      <c r="EB71" s="1623"/>
      <c r="EC71" s="1621"/>
      <c r="ED71" s="1621"/>
      <c r="EE71" s="1621"/>
      <c r="EF71" s="1621"/>
      <c r="EG71" s="1621"/>
      <c r="EH71" s="1621"/>
      <c r="EI71" s="1621"/>
      <c r="EJ71" s="1621"/>
      <c r="EK71" s="1622"/>
      <c r="EL71" s="1624"/>
      <c r="EM71" s="1621"/>
      <c r="EN71" s="1621"/>
      <c r="EO71" s="1621"/>
      <c r="EP71" s="1410"/>
      <c r="EQ71" s="1504"/>
      <c r="ER71" s="1621"/>
      <c r="ES71" s="1621"/>
      <c r="ET71" s="1621"/>
      <c r="EU71" s="1504"/>
      <c r="EV71" s="1621"/>
      <c r="EW71" s="1621"/>
      <c r="EX71" s="1621"/>
      <c r="EY71" s="1621"/>
      <c r="EZ71" s="1621"/>
      <c r="FA71" s="1621"/>
      <c r="FB71" s="1621"/>
      <c r="FC71" s="1622"/>
      <c r="FD71" s="1685"/>
      <c r="FE71" s="1416"/>
      <c r="FF71" s="1397"/>
      <c r="FG71" s="1397"/>
      <c r="FH71" s="1397"/>
      <c r="FI71" s="1397"/>
      <c r="FJ71" s="1397"/>
      <c r="FK71" s="1397"/>
      <c r="FL71" s="218" t="e">
        <f>SUM(F71+I71+Q71+W71+#REF!+AC71+AF71+AJ71+AM71+AP71+AS71+AV71+AY71+BB71+BH71+BK71+BS71+BW71+CE71+CH71+CK71+CN71+CQ71+CT71+CW71+DA71+DD71+DK71+DN71+DQ71+DW71+DZ71+EC71+EF71+EI71+EL71+EO71+ER71+EV71+FC71)</f>
        <v>#REF!</v>
      </c>
      <c r="FM71" s="396">
        <f t="shared" ref="FM71:FM76" si="28">SUM(D71+G71+J71+R71+X71+Z71+AD71+AG71+AK71+AN71+AQ71+AT71+AW71+AZ71+BC71+BF71+BI71+BL71+BU71+BX71+CF71+CI71+CL71+CO71+CR71+CU71+CY71+DB71+DE71+DL71+DO71+DR71+DX71+EA71+ED71+EG71+EJ71+EM71+EP71+ES71+EW71)</f>
        <v>0</v>
      </c>
      <c r="FN71" s="396">
        <f t="shared" ref="FN71:FN76" si="29">SUM(E71+H71+K71+V71+Y71+AA71+AE71+AH71+AL71+AO71+AR71+AU71+AX71+BA71+BD71+BG71+BJ71+BM71+BV71+BY71+CG71+CJ71+CM71+CP71+CS71+CV71+CZ71+DC71+DF71+DM71+DP71+DS71+DY71+EB71+EE71+EH71+EK71+EN71+ET71+EX71)</f>
        <v>1</v>
      </c>
      <c r="FO71" s="396" t="e">
        <f>SUM(AB71+#REF!+BE71+BT71+CX71+EQ71+EU71)</f>
        <v>#REF!</v>
      </c>
      <c r="FP71" s="396"/>
      <c r="FQ71" s="396" t="e">
        <f>SUM(L71+#REF!+M71+N71+O71+P71+#REF!+#REF!+BN71+BO71+BP71+BQ71+BR71+BZ71+CA71+CB71+CC71+CD71+DG71+DH71+DI71+DJ71+DT71+DU71+DV71+EY71+EZ71+FA71+FB71+FD71+FE71+FF71+FG71+FH71+FI71+FJ71+FK71)</f>
        <v>#REF!</v>
      </c>
      <c r="FR71" s="1291" t="e">
        <f t="shared" si="16"/>
        <v>#REF!</v>
      </c>
      <c r="FS71" s="1347" t="e">
        <f t="shared" si="17"/>
        <v>#REF!</v>
      </c>
      <c r="FT71" s="1347" t="e">
        <f t="shared" si="18"/>
        <v>#REF!</v>
      </c>
      <c r="FU71" s="1347" t="e">
        <f t="shared" si="19"/>
        <v>#REF!</v>
      </c>
      <c r="FV71" s="1347" t="e">
        <f t="shared" si="20"/>
        <v>#REF!</v>
      </c>
      <c r="FW71" s="1347" t="e">
        <f t="shared" si="21"/>
        <v>#REF!</v>
      </c>
      <c r="FX71" s="1347" t="e">
        <f t="shared" si="22"/>
        <v>#REF!</v>
      </c>
      <c r="FY71" s="1347" t="e">
        <f t="shared" si="23"/>
        <v>#REF!</v>
      </c>
      <c r="FZ71" s="1347" t="e">
        <f t="shared" si="24"/>
        <v>#REF!</v>
      </c>
      <c r="GA71" s="1347" t="e">
        <f t="shared" si="25"/>
        <v>#REF!</v>
      </c>
      <c r="GB71" s="1347" t="e">
        <f t="shared" si="26"/>
        <v>#REF!</v>
      </c>
      <c r="GC71" s="1347" t="e">
        <f t="shared" si="27"/>
        <v>#REF!</v>
      </c>
    </row>
    <row r="72" spans="1:185" ht="16.5" thickBot="1" x14ac:dyDescent="0.3">
      <c r="A72" s="1645"/>
      <c r="B72" s="10" t="s">
        <v>2152</v>
      </c>
      <c r="C72" s="1373" t="s">
        <v>1828</v>
      </c>
      <c r="D72" s="1391"/>
      <c r="E72" s="1400"/>
      <c r="F72" s="1346"/>
      <c r="G72" s="1346"/>
      <c r="H72" s="1346"/>
      <c r="I72" s="1346"/>
      <c r="J72" s="1346"/>
      <c r="K72" s="1346"/>
      <c r="L72" s="1346"/>
      <c r="M72" s="1346"/>
      <c r="N72" s="1346"/>
      <c r="O72" s="1346"/>
      <c r="P72" s="1346"/>
      <c r="Q72" s="1346"/>
      <c r="R72" s="1346"/>
      <c r="S72" s="1346"/>
      <c r="T72" s="1346"/>
      <c r="U72" s="1346"/>
      <c r="V72" s="1346"/>
      <c r="W72" s="1393"/>
      <c r="X72" s="1346"/>
      <c r="Y72" s="1346"/>
      <c r="Z72" s="1346"/>
      <c r="AA72" s="1346"/>
      <c r="AB72" s="1514"/>
      <c r="AC72" s="1392"/>
      <c r="AD72" s="1346"/>
      <c r="AE72" s="1346"/>
      <c r="AF72" s="1392"/>
      <c r="AG72" s="1346"/>
      <c r="AH72" s="1417"/>
      <c r="AI72" s="1400"/>
      <c r="AJ72" s="1417"/>
      <c r="AK72" s="1417"/>
      <c r="AL72" s="1420"/>
      <c r="AM72" s="1389"/>
      <c r="AN72" s="1346"/>
      <c r="AO72" s="1392"/>
      <c r="AP72" s="1346"/>
      <c r="AQ72" s="1392"/>
      <c r="AR72" s="1392"/>
      <c r="AS72" s="1346"/>
      <c r="AT72" s="1392"/>
      <c r="AU72" s="1392"/>
      <c r="AV72" s="1392"/>
      <c r="AW72" s="1392"/>
      <c r="AX72" s="1393"/>
      <c r="AY72" s="1346"/>
      <c r="AZ72" s="1418"/>
      <c r="BA72" s="1346"/>
      <c r="BB72" s="1346"/>
      <c r="BC72" s="1346"/>
      <c r="BD72" s="1346"/>
      <c r="BE72" s="1346"/>
      <c r="BF72" s="1504"/>
      <c r="BG72" s="1393"/>
      <c r="BH72" s="1346"/>
      <c r="BI72" s="1346"/>
      <c r="BJ72" s="1346"/>
      <c r="BK72" s="1346"/>
      <c r="BL72" s="1346"/>
      <c r="BM72" s="1346"/>
      <c r="BN72" s="1346"/>
      <c r="BO72" s="1346"/>
      <c r="BP72" s="1346"/>
      <c r="BQ72" s="1346"/>
      <c r="BR72" s="1346"/>
      <c r="BS72" s="1346"/>
      <c r="BT72" s="1504"/>
      <c r="BU72" s="1389"/>
      <c r="BV72" s="1392"/>
      <c r="BW72" s="1346"/>
      <c r="BX72" s="1346"/>
      <c r="BY72" s="1392"/>
      <c r="BZ72" s="1392"/>
      <c r="CA72" s="1392"/>
      <c r="CB72" s="1392"/>
      <c r="CC72" s="1392"/>
      <c r="CD72" s="1392"/>
      <c r="CE72" s="1391"/>
      <c r="CF72" s="1392"/>
      <c r="CG72" s="1392"/>
      <c r="CH72" s="1392"/>
      <c r="CI72" s="1392"/>
      <c r="CJ72" s="1392"/>
      <c r="CK72" s="1346"/>
      <c r="CL72" s="1346"/>
      <c r="CM72" s="1346"/>
      <c r="CN72" s="1392"/>
      <c r="CO72" s="1392"/>
      <c r="CP72" s="1392"/>
      <c r="CQ72" s="1391"/>
      <c r="CR72" s="1392"/>
      <c r="CS72" s="1392"/>
      <c r="CT72" s="1392"/>
      <c r="CU72" s="1392"/>
      <c r="CV72" s="1392"/>
      <c r="CW72" s="1392"/>
      <c r="CX72" s="1504"/>
      <c r="CY72" s="1392"/>
      <c r="CZ72" s="1392"/>
      <c r="DA72" s="1346"/>
      <c r="DB72" s="1346"/>
      <c r="DC72" s="1346"/>
      <c r="DD72" s="1393"/>
      <c r="DE72" s="1391"/>
      <c r="DF72" s="1392"/>
      <c r="DG72" s="1392"/>
      <c r="DH72" s="1392"/>
      <c r="DI72" s="1392"/>
      <c r="DJ72" s="1392"/>
      <c r="DK72" s="1392"/>
      <c r="DL72" s="1346"/>
      <c r="DM72" s="1346"/>
      <c r="DN72" s="1392"/>
      <c r="DO72" s="1392"/>
      <c r="DP72" s="1392"/>
      <c r="DQ72" s="1392"/>
      <c r="DR72" s="1392"/>
      <c r="DS72" s="1392"/>
      <c r="DT72" s="1392"/>
      <c r="DU72" s="1392"/>
      <c r="DV72" s="1392"/>
      <c r="DW72" s="1392"/>
      <c r="DX72" s="1393"/>
      <c r="DY72" s="1389"/>
      <c r="DZ72" s="1346"/>
      <c r="EA72" s="1346"/>
      <c r="EB72" s="1346"/>
      <c r="EC72" s="1346"/>
      <c r="ED72" s="1346"/>
      <c r="EE72" s="1346"/>
      <c r="EF72" s="1346"/>
      <c r="EG72" s="1346"/>
      <c r="EH72" s="1346"/>
      <c r="EI72" s="1346"/>
      <c r="EJ72" s="1346"/>
      <c r="EK72" s="1346"/>
      <c r="EL72" s="1391"/>
      <c r="EM72" s="1389"/>
      <c r="EN72" s="1389"/>
      <c r="EO72" s="1346"/>
      <c r="EP72" s="1346"/>
      <c r="EQ72" s="1504"/>
      <c r="ER72" s="1346"/>
      <c r="ES72" s="1392"/>
      <c r="ET72" s="1346"/>
      <c r="EU72" s="1504"/>
      <c r="EV72" s="1392"/>
      <c r="EW72" s="1346"/>
      <c r="EX72" s="1392"/>
      <c r="EY72" s="1392"/>
      <c r="EZ72" s="1392"/>
      <c r="FA72" s="1392"/>
      <c r="FB72" s="1392"/>
      <c r="FC72" s="1393"/>
      <c r="FD72" s="1679"/>
      <c r="FE72" s="1421"/>
      <c r="FF72" s="1392"/>
      <c r="FG72" s="1392"/>
      <c r="FH72" s="1392"/>
      <c r="FI72" s="1392"/>
      <c r="FJ72" s="1392"/>
      <c r="FK72" s="1346"/>
      <c r="FL72" s="218" t="e">
        <f>SUM(F72+I72+Q72+W72+#REF!+AC72+AF72+AJ72+AM72+AP72+AS72+AV72+AY72+BB72+BH72+BK72+BS72+BW72+CE72+CH72+CK72+CN72+CQ72+CT72+CW72+DA72+DD72+DK72+DN72+DQ72+DW72+DZ72+EC72+EF72+EI72+EL72+EO72+ER72+EV72+FC72)</f>
        <v>#REF!</v>
      </c>
      <c r="FM72" s="396">
        <f t="shared" si="28"/>
        <v>0</v>
      </c>
      <c r="FN72" s="396">
        <f t="shared" si="29"/>
        <v>0</v>
      </c>
      <c r="FO72" s="396" t="e">
        <f>SUM(AB72+#REF!+BE72+BT72+CX72+EQ72+EU72)</f>
        <v>#REF!</v>
      </c>
      <c r="FP72" s="396"/>
      <c r="FQ72" s="396" t="e">
        <f>SUM(L72+#REF!+M72+N72+O72+P72+#REF!+#REF!+BN72+BO72+BP72+BQ72+BR72+BZ72+CA72+CB72+CC72+CD72+DG72+DH72+DI72+DJ72+DT72+DU72+DV72+EY72+EZ72+FA72+FB72+FD72+FE72+FF72+FG72+FH72+FI72+FJ72+FK72)</f>
        <v>#REF!</v>
      </c>
      <c r="FR72" s="1291" t="e">
        <f t="shared" si="16"/>
        <v>#REF!</v>
      </c>
      <c r="FS72" s="1347" t="e">
        <f t="shared" si="17"/>
        <v>#REF!</v>
      </c>
      <c r="FT72" s="1347" t="e">
        <f t="shared" si="18"/>
        <v>#REF!</v>
      </c>
      <c r="FU72" s="1347" t="e">
        <f t="shared" si="19"/>
        <v>#REF!</v>
      </c>
      <c r="FV72" s="1347" t="e">
        <f t="shared" si="20"/>
        <v>#REF!</v>
      </c>
      <c r="FW72" s="1347" t="e">
        <f t="shared" si="21"/>
        <v>#REF!</v>
      </c>
      <c r="FX72" s="1347" t="e">
        <f t="shared" si="22"/>
        <v>#REF!</v>
      </c>
      <c r="FY72" s="1347" t="e">
        <f t="shared" si="23"/>
        <v>#REF!</v>
      </c>
      <c r="FZ72" s="1347" t="e">
        <f t="shared" si="24"/>
        <v>#REF!</v>
      </c>
      <c r="GA72" s="1347" t="e">
        <f t="shared" si="25"/>
        <v>#REF!</v>
      </c>
      <c r="GB72" s="1347" t="e">
        <f t="shared" si="26"/>
        <v>#REF!</v>
      </c>
      <c r="GC72" s="1347" t="e">
        <f t="shared" si="27"/>
        <v>#REF!</v>
      </c>
    </row>
    <row r="73" spans="1:185" ht="16.5" thickBot="1" x14ac:dyDescent="0.3">
      <c r="A73" s="1645"/>
      <c r="B73" s="10" t="s">
        <v>2151</v>
      </c>
      <c r="C73" s="1373" t="s">
        <v>1829</v>
      </c>
      <c r="D73" s="1391"/>
      <c r="E73" s="1400"/>
      <c r="F73" s="1346"/>
      <c r="G73" s="1346"/>
      <c r="H73" s="1346"/>
      <c r="I73" s="1346"/>
      <c r="J73" s="1346"/>
      <c r="K73" s="1346"/>
      <c r="L73" s="1346"/>
      <c r="M73" s="1346"/>
      <c r="N73" s="1346"/>
      <c r="O73" s="1346"/>
      <c r="P73" s="1346"/>
      <c r="Q73" s="1346"/>
      <c r="R73" s="1346"/>
      <c r="S73" s="1346"/>
      <c r="T73" s="1346"/>
      <c r="U73" s="1346"/>
      <c r="V73" s="1346"/>
      <c r="W73" s="1393"/>
      <c r="X73" s="1346"/>
      <c r="Y73" s="1346"/>
      <c r="Z73" s="1346"/>
      <c r="AA73" s="1346"/>
      <c r="AB73" s="1514"/>
      <c r="AC73" s="1346"/>
      <c r="AD73" s="1346"/>
      <c r="AE73" s="1346"/>
      <c r="AF73" s="1392"/>
      <c r="AG73" s="1346"/>
      <c r="AH73" s="1417"/>
      <c r="AI73" s="1400"/>
      <c r="AJ73" s="1417"/>
      <c r="AK73" s="1417"/>
      <c r="AL73" s="1420"/>
      <c r="AM73" s="1389"/>
      <c r="AN73" s="1346"/>
      <c r="AO73" s="1392"/>
      <c r="AP73" s="1346"/>
      <c r="AQ73" s="1392"/>
      <c r="AR73" s="1392"/>
      <c r="AS73" s="1346"/>
      <c r="AT73" s="1392"/>
      <c r="AU73" s="1392"/>
      <c r="AV73" s="1392"/>
      <c r="AW73" s="1392"/>
      <c r="AX73" s="1393"/>
      <c r="AY73" s="1346"/>
      <c r="AZ73" s="1418"/>
      <c r="BA73" s="1346"/>
      <c r="BB73" s="1346"/>
      <c r="BC73" s="1346"/>
      <c r="BD73" s="1346"/>
      <c r="BE73" s="1346"/>
      <c r="BF73" s="1504"/>
      <c r="BG73" s="1393"/>
      <c r="BH73" s="1346"/>
      <c r="BI73" s="1346"/>
      <c r="BJ73" s="1346"/>
      <c r="BK73" s="1346"/>
      <c r="BL73" s="1346"/>
      <c r="BM73" s="1346"/>
      <c r="BN73" s="1346"/>
      <c r="BO73" s="1346"/>
      <c r="BP73" s="1346"/>
      <c r="BQ73" s="1346"/>
      <c r="BR73" s="1346"/>
      <c r="BS73" s="1346"/>
      <c r="BT73" s="1504"/>
      <c r="BU73" s="1389"/>
      <c r="BV73" s="1392"/>
      <c r="BW73" s="1346"/>
      <c r="BX73" s="1346"/>
      <c r="BY73" s="1392"/>
      <c r="BZ73" s="1392"/>
      <c r="CA73" s="1392"/>
      <c r="CB73" s="1392"/>
      <c r="CC73" s="1392"/>
      <c r="CD73" s="1392"/>
      <c r="CE73" s="1391"/>
      <c r="CF73" s="1392"/>
      <c r="CG73" s="1392"/>
      <c r="CH73" s="1346"/>
      <c r="CI73" s="1392"/>
      <c r="CJ73" s="1392"/>
      <c r="CK73" s="1346"/>
      <c r="CL73" s="1346"/>
      <c r="CM73" s="1346"/>
      <c r="CN73" s="1346"/>
      <c r="CO73" s="1392"/>
      <c r="CP73" s="1392"/>
      <c r="CQ73" s="1391"/>
      <c r="CR73" s="1392"/>
      <c r="CS73" s="1392"/>
      <c r="CT73" s="1392"/>
      <c r="CU73" s="1346"/>
      <c r="CV73" s="1392"/>
      <c r="CW73" s="1392"/>
      <c r="CX73" s="1504"/>
      <c r="CY73" s="1392"/>
      <c r="CZ73" s="1392"/>
      <c r="DA73" s="1346"/>
      <c r="DB73" s="1346"/>
      <c r="DC73" s="1346"/>
      <c r="DD73" s="1393"/>
      <c r="DE73" s="1391"/>
      <c r="DF73" s="1392"/>
      <c r="DG73" s="1392"/>
      <c r="DH73" s="1392"/>
      <c r="DI73" s="1392"/>
      <c r="DJ73" s="1392"/>
      <c r="DK73" s="1392"/>
      <c r="DL73" s="1346"/>
      <c r="DM73" s="1346"/>
      <c r="DN73" s="1392"/>
      <c r="DO73" s="1392"/>
      <c r="DP73" s="1392"/>
      <c r="DQ73" s="1392"/>
      <c r="DR73" s="1392"/>
      <c r="DS73" s="1392"/>
      <c r="DT73" s="1392"/>
      <c r="DU73" s="1392"/>
      <c r="DV73" s="1392"/>
      <c r="DW73" s="1392"/>
      <c r="DX73" s="1393"/>
      <c r="DY73" s="1389"/>
      <c r="DZ73" s="1346"/>
      <c r="EA73" s="1346"/>
      <c r="EB73" s="1346"/>
      <c r="EC73" s="1346"/>
      <c r="ED73" s="1346"/>
      <c r="EE73" s="1346"/>
      <c r="EF73" s="1346"/>
      <c r="EG73" s="1346"/>
      <c r="EH73" s="1346"/>
      <c r="EI73" s="1346"/>
      <c r="EJ73" s="1346"/>
      <c r="EK73" s="1393"/>
      <c r="EL73" s="1391"/>
      <c r="EM73" s="1389"/>
      <c r="EN73" s="1389"/>
      <c r="EO73" s="1346"/>
      <c r="EP73" s="1346"/>
      <c r="EQ73" s="1504"/>
      <c r="ER73" s="1346"/>
      <c r="ES73" s="1392"/>
      <c r="ET73" s="1346"/>
      <c r="EU73" s="1504"/>
      <c r="EV73" s="1392"/>
      <c r="EW73" s="1346"/>
      <c r="EX73" s="1392"/>
      <c r="EY73" s="1392"/>
      <c r="EZ73" s="1392"/>
      <c r="FA73" s="1392"/>
      <c r="FB73" s="1392"/>
      <c r="FC73" s="1393"/>
      <c r="FD73" s="1679"/>
      <c r="FE73" s="1421"/>
      <c r="FF73" s="1392"/>
      <c r="FG73" s="1392"/>
      <c r="FH73" s="1392"/>
      <c r="FI73" s="1392"/>
      <c r="FJ73" s="1392"/>
      <c r="FK73" s="1346"/>
      <c r="FL73" s="218" t="e">
        <f>SUM(F73+I73+Q73+W73+#REF!+AC73+AF73+AJ73+AM73+AP73+AS73+AV73+AY73+BB73+BH73+BK73+BS73+BW73+CE73+CH73+CK73+CN73+CQ73+CT73+CW73+DA73+DD73+DK73+DN73+DQ73+DW73+DZ73+EC73+EF73+EI73+EL73+EO73+ER73+EV73+FC73)</f>
        <v>#REF!</v>
      </c>
      <c r="FM73" s="396">
        <f t="shared" si="28"/>
        <v>0</v>
      </c>
      <c r="FN73" s="396">
        <f t="shared" si="29"/>
        <v>0</v>
      </c>
      <c r="FO73" s="396" t="e">
        <f>SUM(AB73+#REF!+BE73+BT73+CX73+EQ73+EU73)</f>
        <v>#REF!</v>
      </c>
      <c r="FP73" s="396"/>
      <c r="FQ73" s="396" t="e">
        <f>SUM(L73+#REF!+M73+N73+O73+P73+#REF!+#REF!+BN73+BO73+BP73+BQ73+BR73+BZ73+CA73+CB73+CC73+CD73+DG73+DH73+DI73+DJ73+DT73+DU73+DV73+EY73+EZ73+FA73+FB73+FD73+FE73+FF73+FG73+FH73+FI73+FJ73+FK73)</f>
        <v>#REF!</v>
      </c>
      <c r="FR73" s="1291" t="e">
        <f t="shared" si="16"/>
        <v>#REF!</v>
      </c>
      <c r="FS73" s="1347" t="e">
        <f t="shared" si="17"/>
        <v>#REF!</v>
      </c>
      <c r="FT73" s="1347" t="e">
        <f t="shared" si="18"/>
        <v>#REF!</v>
      </c>
      <c r="FU73" s="1347" t="e">
        <f t="shared" si="19"/>
        <v>#REF!</v>
      </c>
      <c r="FV73" s="1347" t="e">
        <f t="shared" si="20"/>
        <v>#REF!</v>
      </c>
      <c r="FW73" s="1347" t="e">
        <f t="shared" si="21"/>
        <v>#REF!</v>
      </c>
      <c r="FX73" s="1347" t="e">
        <f t="shared" si="22"/>
        <v>#REF!</v>
      </c>
      <c r="FY73" s="1347" t="e">
        <f t="shared" si="23"/>
        <v>#REF!</v>
      </c>
      <c r="FZ73" s="1347" t="e">
        <f t="shared" si="24"/>
        <v>#REF!</v>
      </c>
      <c r="GA73" s="1347" t="e">
        <f t="shared" si="25"/>
        <v>#REF!</v>
      </c>
      <c r="GB73" s="1347" t="e">
        <f t="shared" si="26"/>
        <v>#REF!</v>
      </c>
      <c r="GC73" s="1347" t="e">
        <f t="shared" si="27"/>
        <v>#REF!</v>
      </c>
    </row>
    <row r="74" spans="1:185" ht="16.5" thickBot="1" x14ac:dyDescent="0.3">
      <c r="A74" s="1645">
        <v>62</v>
      </c>
      <c r="B74" s="10" t="s">
        <v>2153</v>
      </c>
      <c r="C74" s="1152" t="s">
        <v>916</v>
      </c>
      <c r="D74" s="1391"/>
      <c r="E74" s="1400"/>
      <c r="F74" s="1346"/>
      <c r="G74" s="1346"/>
      <c r="H74" s="1346"/>
      <c r="I74" s="1346"/>
      <c r="J74" s="1346"/>
      <c r="K74" s="1346"/>
      <c r="L74" s="1346"/>
      <c r="M74" s="1346"/>
      <c r="N74" s="1346"/>
      <c r="O74" s="1346"/>
      <c r="P74" s="1346"/>
      <c r="Q74" s="1346"/>
      <c r="R74" s="1346"/>
      <c r="S74" s="1346"/>
      <c r="T74" s="1346"/>
      <c r="U74" s="1346"/>
      <c r="V74" s="1346"/>
      <c r="W74" s="1393"/>
      <c r="X74" s="1346"/>
      <c r="Y74" s="1346"/>
      <c r="Z74" s="1346"/>
      <c r="AA74" s="1346"/>
      <c r="AB74" s="1514"/>
      <c r="AC74" s="1346"/>
      <c r="AD74" s="1346"/>
      <c r="AE74" s="1346"/>
      <c r="AF74" s="1346"/>
      <c r="AG74" s="1346"/>
      <c r="AH74" s="1392"/>
      <c r="AI74" s="1400"/>
      <c r="AJ74" s="1392"/>
      <c r="AK74" s="1392"/>
      <c r="AL74" s="1393"/>
      <c r="AM74" s="1391"/>
      <c r="AN74" s="1346"/>
      <c r="AO74" s="1346"/>
      <c r="AP74" s="1346"/>
      <c r="AQ74" s="1346"/>
      <c r="AR74" s="1346"/>
      <c r="AS74" s="1346"/>
      <c r="AT74" s="1392"/>
      <c r="AU74" s="1392"/>
      <c r="AV74" s="1392"/>
      <c r="AW74" s="1392"/>
      <c r="AX74" s="1393"/>
      <c r="AY74" s="1346"/>
      <c r="AZ74" s="1389"/>
      <c r="BA74" s="1346"/>
      <c r="BB74" s="1346"/>
      <c r="BC74" s="1346"/>
      <c r="BD74" s="1346"/>
      <c r="BE74" s="1346"/>
      <c r="BF74" s="1504"/>
      <c r="BG74" s="1393"/>
      <c r="BH74" s="1346"/>
      <c r="BI74" s="1346"/>
      <c r="BJ74" s="1346"/>
      <c r="BK74" s="1346"/>
      <c r="BL74" s="1346"/>
      <c r="BM74" s="1346"/>
      <c r="BN74" s="1346"/>
      <c r="BO74" s="1346"/>
      <c r="BP74" s="1346"/>
      <c r="BQ74" s="1346"/>
      <c r="BR74" s="1346"/>
      <c r="BS74" s="1346"/>
      <c r="BT74" s="1504"/>
      <c r="BU74" s="1389"/>
      <c r="BV74" s="1346"/>
      <c r="BW74" s="1346"/>
      <c r="BX74" s="1346"/>
      <c r="BY74" s="1346"/>
      <c r="BZ74" s="1346"/>
      <c r="CA74" s="1346"/>
      <c r="CB74" s="1346"/>
      <c r="CC74" s="1346"/>
      <c r="CD74" s="1346"/>
      <c r="CE74" s="1391"/>
      <c r="CF74" s="1346"/>
      <c r="CG74" s="1346"/>
      <c r="CH74" s="1346"/>
      <c r="CI74" s="1346"/>
      <c r="CJ74" s="1346"/>
      <c r="CK74" s="1346"/>
      <c r="CL74" s="1346"/>
      <c r="CM74" s="1346"/>
      <c r="CN74" s="1346"/>
      <c r="CO74" s="1346"/>
      <c r="CP74" s="1346"/>
      <c r="CQ74" s="1391"/>
      <c r="CR74" s="1346"/>
      <c r="CS74" s="1346"/>
      <c r="CT74" s="1392"/>
      <c r="CU74" s="1346"/>
      <c r="CV74" s="1346"/>
      <c r="CW74" s="1346"/>
      <c r="CX74" s="1504"/>
      <c r="CY74" s="1346"/>
      <c r="CZ74" s="1346"/>
      <c r="DA74" s="1346"/>
      <c r="DB74" s="1346"/>
      <c r="DC74" s="1346"/>
      <c r="DD74" s="1393"/>
      <c r="DE74" s="1391"/>
      <c r="DF74" s="1346"/>
      <c r="DG74" s="1346"/>
      <c r="DH74" s="1346"/>
      <c r="DI74" s="1346"/>
      <c r="DJ74" s="1346"/>
      <c r="DK74" s="1346"/>
      <c r="DL74" s="1346"/>
      <c r="DM74" s="1346"/>
      <c r="DN74" s="1346"/>
      <c r="DO74" s="1392"/>
      <c r="DP74" s="1392"/>
      <c r="DQ74" s="1392"/>
      <c r="DR74" s="1392"/>
      <c r="DS74" s="1392"/>
      <c r="DT74" s="1392"/>
      <c r="DU74" s="1392"/>
      <c r="DV74" s="1392"/>
      <c r="DW74" s="1392"/>
      <c r="DX74" s="1393"/>
      <c r="DY74" s="1391"/>
      <c r="DZ74" s="1346"/>
      <c r="EA74" s="1346"/>
      <c r="EB74" s="1346"/>
      <c r="EC74" s="1346"/>
      <c r="ED74" s="1346"/>
      <c r="EE74" s="1346"/>
      <c r="EF74" s="1346"/>
      <c r="EG74" s="1346"/>
      <c r="EH74" s="1346"/>
      <c r="EI74" s="1346"/>
      <c r="EJ74" s="1346"/>
      <c r="EK74" s="1346"/>
      <c r="EL74" s="1391"/>
      <c r="EM74" s="1389"/>
      <c r="EN74" s="1346"/>
      <c r="EO74" s="1346"/>
      <c r="EP74" s="1346"/>
      <c r="EQ74" s="1504"/>
      <c r="ER74" s="1346"/>
      <c r="ES74" s="1392"/>
      <c r="ET74" s="1346"/>
      <c r="EU74" s="1504"/>
      <c r="EV74" s="1392"/>
      <c r="EW74" s="1346"/>
      <c r="EX74" s="1346"/>
      <c r="EY74" s="1346"/>
      <c r="EZ74" s="1346"/>
      <c r="FA74" s="1346"/>
      <c r="FB74" s="1346"/>
      <c r="FC74" s="1393"/>
      <c r="FD74" s="1679"/>
      <c r="FE74" s="1391"/>
      <c r="FF74" s="1346"/>
      <c r="FG74" s="1346"/>
      <c r="FH74" s="1346"/>
      <c r="FI74" s="1346"/>
      <c r="FJ74" s="1346"/>
      <c r="FK74" s="1346"/>
      <c r="FL74" s="218" t="e">
        <f>SUM(F74+I74+Q74+W74+#REF!+AC74+AF74+AJ74+AM74+AP74+AS74+AV74+AY74+BB74+BH74+BK74+BS74+BW74+CE74+CH74+CK74+CN74+CQ74+CT74+CW74+DA74+DD74+DK74+DN74+DQ74+DW74+DZ74+EC74+EF74+EI74+EL74+EO74+ER74+EV74+FC74)</f>
        <v>#REF!</v>
      </c>
      <c r="FM74" s="396">
        <f t="shared" si="28"/>
        <v>0</v>
      </c>
      <c r="FN74" s="396">
        <f t="shared" si="29"/>
        <v>0</v>
      </c>
      <c r="FO74" s="396" t="e">
        <f>SUM(AB74+#REF!+BE74+BT74+CX74+EQ74+EU74)</f>
        <v>#REF!</v>
      </c>
      <c r="FP74" s="396"/>
      <c r="FQ74" s="396" t="e">
        <f>SUM(L74+#REF!+M74+N74+O74+P74+#REF!+#REF!+BN74+BO74+BP74+BQ74+BR74+BZ74+CA74+CB74+CC74+CD74+DG74+DH74+DI74+DJ74+DT74+DU74+DV74+EY74+EZ74+FA74+FB74+FD74+FE74+FF74+FG74+FH74+FI74+FJ74+FK74)</f>
        <v>#REF!</v>
      </c>
      <c r="FR74" s="1291" t="e">
        <f t="shared" si="16"/>
        <v>#REF!</v>
      </c>
      <c r="FS74" s="1347" t="e">
        <f t="shared" si="17"/>
        <v>#REF!</v>
      </c>
      <c r="FT74" s="1347" t="e">
        <f t="shared" si="18"/>
        <v>#REF!</v>
      </c>
      <c r="FU74" s="1347" t="e">
        <f t="shared" si="19"/>
        <v>#REF!</v>
      </c>
      <c r="FV74" s="1347" t="e">
        <f t="shared" si="20"/>
        <v>#REF!</v>
      </c>
      <c r="FW74" s="1347" t="e">
        <f t="shared" si="21"/>
        <v>#REF!</v>
      </c>
      <c r="FX74" s="1347" t="e">
        <f t="shared" si="22"/>
        <v>#REF!</v>
      </c>
      <c r="FY74" s="1347" t="e">
        <f t="shared" si="23"/>
        <v>#REF!</v>
      </c>
      <c r="FZ74" s="1347" t="e">
        <f t="shared" si="24"/>
        <v>#REF!</v>
      </c>
      <c r="GA74" s="1347" t="e">
        <f t="shared" si="25"/>
        <v>#REF!</v>
      </c>
      <c r="GB74" s="1347" t="e">
        <f t="shared" si="26"/>
        <v>#REF!</v>
      </c>
      <c r="GC74" s="1347" t="e">
        <f t="shared" si="27"/>
        <v>#REF!</v>
      </c>
    </row>
    <row r="75" spans="1:185" ht="16.5" thickBot="1" x14ac:dyDescent="0.3">
      <c r="A75" s="1645">
        <v>63</v>
      </c>
      <c r="B75" s="10" t="s">
        <v>2154</v>
      </c>
      <c r="C75" s="1152" t="s">
        <v>824</v>
      </c>
      <c r="D75" s="1391"/>
      <c r="E75" s="1400"/>
      <c r="F75" s="1346"/>
      <c r="G75" s="1346"/>
      <c r="H75" s="1346"/>
      <c r="I75" s="1346"/>
      <c r="J75" s="1346"/>
      <c r="K75" s="1346"/>
      <c r="L75" s="1346"/>
      <c r="M75" s="1346"/>
      <c r="N75" s="1346"/>
      <c r="O75" s="1346"/>
      <c r="P75" s="1346"/>
      <c r="Q75" s="1346"/>
      <c r="R75" s="1346"/>
      <c r="S75" s="1346"/>
      <c r="T75" s="1346"/>
      <c r="U75" s="1346"/>
      <c r="V75" s="1346"/>
      <c r="W75" s="1393"/>
      <c r="X75" s="1346"/>
      <c r="Y75" s="1399"/>
      <c r="Z75" s="1346"/>
      <c r="AA75" s="1399"/>
      <c r="AB75" s="1514"/>
      <c r="AC75" s="1346"/>
      <c r="AD75" s="1346"/>
      <c r="AE75" s="1346"/>
      <c r="AF75" s="1346"/>
      <c r="AG75" s="1346"/>
      <c r="AH75" s="1392"/>
      <c r="AI75" s="1400"/>
      <c r="AJ75" s="1392"/>
      <c r="AK75" s="1392"/>
      <c r="AL75" s="1393"/>
      <c r="AM75" s="1391"/>
      <c r="AN75" s="1346"/>
      <c r="AO75" s="1346"/>
      <c r="AP75" s="1346"/>
      <c r="AQ75" s="1346"/>
      <c r="AR75" s="1346"/>
      <c r="AS75" s="1346"/>
      <c r="AT75" s="1392"/>
      <c r="AU75" s="1392"/>
      <c r="AV75" s="1392"/>
      <c r="AW75" s="1392"/>
      <c r="AX75" s="1393"/>
      <c r="AY75" s="1346"/>
      <c r="AZ75" s="1389"/>
      <c r="BA75" s="1346"/>
      <c r="BB75" s="1346"/>
      <c r="BC75" s="1346"/>
      <c r="BD75" s="1346"/>
      <c r="BE75" s="1346"/>
      <c r="BF75" s="1504"/>
      <c r="BG75" s="1393"/>
      <c r="BH75" s="1346"/>
      <c r="BI75" s="1346"/>
      <c r="BJ75" s="1346"/>
      <c r="BK75" s="1346"/>
      <c r="BL75" s="1346"/>
      <c r="BM75" s="1346"/>
      <c r="BN75" s="1346"/>
      <c r="BO75" s="1346"/>
      <c r="BP75" s="1346"/>
      <c r="BQ75" s="1346"/>
      <c r="BR75" s="1346"/>
      <c r="BS75" s="1346"/>
      <c r="BT75" s="1504"/>
      <c r="BU75" s="1389"/>
      <c r="BV75" s="1346"/>
      <c r="BW75" s="1346"/>
      <c r="BX75" s="1346"/>
      <c r="BY75" s="1346"/>
      <c r="BZ75" s="1346"/>
      <c r="CA75" s="1346"/>
      <c r="CB75" s="1346"/>
      <c r="CC75" s="1346"/>
      <c r="CD75" s="1346"/>
      <c r="CE75" s="1391"/>
      <c r="CF75" s="1346"/>
      <c r="CG75" s="1346"/>
      <c r="CH75" s="1346"/>
      <c r="CI75" s="1346"/>
      <c r="CJ75" s="1346"/>
      <c r="CK75" s="1346"/>
      <c r="CL75" s="1346"/>
      <c r="CM75" s="1346"/>
      <c r="CN75" s="1346"/>
      <c r="CO75" s="1346"/>
      <c r="CP75" s="1346"/>
      <c r="CQ75" s="1391"/>
      <c r="CR75" s="1346"/>
      <c r="CS75" s="1346"/>
      <c r="CT75" s="1392"/>
      <c r="CU75" s="1346"/>
      <c r="CV75" s="1346"/>
      <c r="CW75" s="1346"/>
      <c r="CX75" s="1504"/>
      <c r="CY75" s="1346"/>
      <c r="CZ75" s="1346"/>
      <c r="DA75" s="1346"/>
      <c r="DB75" s="1346"/>
      <c r="DC75" s="1346"/>
      <c r="DD75" s="1393"/>
      <c r="DE75" s="1391"/>
      <c r="DF75" s="1346"/>
      <c r="DG75" s="1346"/>
      <c r="DH75" s="1346"/>
      <c r="DI75" s="1346"/>
      <c r="DJ75" s="1346"/>
      <c r="DK75" s="1346"/>
      <c r="DL75" s="1346"/>
      <c r="DM75" s="1346"/>
      <c r="DN75" s="1346"/>
      <c r="DO75" s="1392"/>
      <c r="DP75" s="1392"/>
      <c r="DQ75" s="1392"/>
      <c r="DR75" s="1392"/>
      <c r="DS75" s="1392"/>
      <c r="DT75" s="1392"/>
      <c r="DU75" s="1392"/>
      <c r="DV75" s="1392"/>
      <c r="DW75" s="1392"/>
      <c r="DX75" s="1393"/>
      <c r="DY75" s="1391"/>
      <c r="DZ75" s="1346"/>
      <c r="EA75" s="1346"/>
      <c r="EB75" s="1346"/>
      <c r="EC75" s="1346"/>
      <c r="ED75" s="1346"/>
      <c r="EE75" s="1346"/>
      <c r="EF75" s="1346"/>
      <c r="EG75" s="1346"/>
      <c r="EH75" s="1346"/>
      <c r="EI75" s="1346"/>
      <c r="EJ75" s="1346"/>
      <c r="EK75" s="1346"/>
      <c r="EL75" s="1391"/>
      <c r="EM75" s="1389"/>
      <c r="EN75" s="1346"/>
      <c r="EO75" s="1346"/>
      <c r="EP75" s="1346"/>
      <c r="EQ75" s="1504"/>
      <c r="ER75" s="1346"/>
      <c r="ES75" s="1346"/>
      <c r="ET75" s="1346"/>
      <c r="EU75" s="1504"/>
      <c r="EV75" s="1392"/>
      <c r="EW75" s="1346"/>
      <c r="EX75" s="1346"/>
      <c r="EY75" s="1346"/>
      <c r="EZ75" s="1346"/>
      <c r="FA75" s="1346"/>
      <c r="FB75" s="1346"/>
      <c r="FC75" s="1393"/>
      <c r="FD75" s="1679"/>
      <c r="FE75" s="1391"/>
      <c r="FF75" s="1346"/>
      <c r="FG75" s="1346"/>
      <c r="FH75" s="1346"/>
      <c r="FI75" s="1346"/>
      <c r="FJ75" s="1346"/>
      <c r="FK75" s="1346"/>
      <c r="FL75" s="218" t="e">
        <f>SUM(F75+I75+Q75+W75+#REF!+AC75+AF75+AJ75+AM75+AP75+AS75+AV75+AY75+BB75+BH75+BK75+BS75+BW75+CE75+CH75+CK75+CN75+CQ75+CT75+CW75+DA75+DD75+DK75+DN75+DQ75+DW75+DZ75+EC75+EF75+EI75+EL75+EO75+ER75+EV75+FC75)</f>
        <v>#REF!</v>
      </c>
      <c r="FM75" s="396">
        <f t="shared" si="28"/>
        <v>0</v>
      </c>
      <c r="FN75" s="396">
        <f t="shared" si="29"/>
        <v>0</v>
      </c>
      <c r="FO75" s="396" t="e">
        <f>SUM(AB75+#REF!+BE75+BT75+CX75+EQ75+EU75)</f>
        <v>#REF!</v>
      </c>
      <c r="FP75" s="396"/>
      <c r="FQ75" s="396" t="e">
        <f>SUM(L75+#REF!+M75+N75+O75+P75+#REF!+#REF!+BN75+BO75+BP75+BQ75+BR75+BZ75+CA75+CB75+CC75+CD75+DG75+DH75+DI75+DJ75+DT75+DU75+DV75+EY75+EZ75+FA75+FB75+FD75+FE75+FF75+FG75+FH75+FI75+FJ75+FK75)</f>
        <v>#REF!</v>
      </c>
      <c r="FR75" s="1291" t="e">
        <f t="shared" si="16"/>
        <v>#REF!</v>
      </c>
      <c r="FS75" s="1347" t="e">
        <f t="shared" si="17"/>
        <v>#REF!</v>
      </c>
      <c r="FT75" s="1347" t="e">
        <f t="shared" si="18"/>
        <v>#REF!</v>
      </c>
      <c r="FU75" s="1347" t="e">
        <f t="shared" si="19"/>
        <v>#REF!</v>
      </c>
      <c r="FV75" s="1347" t="e">
        <f t="shared" si="20"/>
        <v>#REF!</v>
      </c>
      <c r="FW75" s="1347" t="e">
        <f t="shared" si="21"/>
        <v>#REF!</v>
      </c>
      <c r="FX75" s="1347" t="e">
        <f t="shared" si="22"/>
        <v>#REF!</v>
      </c>
      <c r="FY75" s="1347" t="e">
        <f t="shared" si="23"/>
        <v>#REF!</v>
      </c>
      <c r="FZ75" s="1347" t="e">
        <f t="shared" si="24"/>
        <v>#REF!</v>
      </c>
      <c r="GA75" s="1347" t="e">
        <f t="shared" si="25"/>
        <v>#REF!</v>
      </c>
      <c r="GB75" s="1347" t="e">
        <f t="shared" si="26"/>
        <v>#REF!</v>
      </c>
      <c r="GC75" s="1347" t="e">
        <f t="shared" si="27"/>
        <v>#REF!</v>
      </c>
    </row>
    <row r="76" spans="1:185" ht="16.5" thickBot="1" x14ac:dyDescent="0.3">
      <c r="A76" s="1645">
        <v>64</v>
      </c>
      <c r="B76" s="10" t="s">
        <v>2155</v>
      </c>
      <c r="C76" s="1152" t="s">
        <v>1824</v>
      </c>
      <c r="D76" s="1391"/>
      <c r="E76" s="1400"/>
      <c r="F76" s="1346"/>
      <c r="G76" s="1346"/>
      <c r="H76" s="1346"/>
      <c r="I76" s="1346"/>
      <c r="J76" s="1346"/>
      <c r="K76" s="1346"/>
      <c r="L76" s="1346"/>
      <c r="M76" s="1346"/>
      <c r="N76" s="1346"/>
      <c r="O76" s="1346"/>
      <c r="P76" s="1346"/>
      <c r="Q76" s="1346"/>
      <c r="R76" s="1346"/>
      <c r="S76" s="1346"/>
      <c r="T76" s="1346"/>
      <c r="U76" s="1346"/>
      <c r="V76" s="1346"/>
      <c r="W76" s="1393"/>
      <c r="X76" s="1346"/>
      <c r="Y76" s="1399"/>
      <c r="Z76" s="1346"/>
      <c r="AA76" s="1399"/>
      <c r="AB76" s="1514"/>
      <c r="AC76" s="1346"/>
      <c r="AD76" s="1346"/>
      <c r="AE76" s="1346"/>
      <c r="AF76" s="1346"/>
      <c r="AG76" s="1346"/>
      <c r="AH76" s="1392"/>
      <c r="AI76" s="1400"/>
      <c r="AJ76" s="1392"/>
      <c r="AK76" s="1392"/>
      <c r="AL76" s="1393"/>
      <c r="AM76" s="1391"/>
      <c r="AN76" s="1346"/>
      <c r="AO76" s="1346"/>
      <c r="AP76" s="1346"/>
      <c r="AQ76" s="1346"/>
      <c r="AR76" s="1346"/>
      <c r="AS76" s="1346"/>
      <c r="AT76" s="1392"/>
      <c r="AU76" s="1392"/>
      <c r="AV76" s="1392"/>
      <c r="AW76" s="1392"/>
      <c r="AX76" s="1393"/>
      <c r="AY76" s="1346"/>
      <c r="AZ76" s="1389"/>
      <c r="BA76" s="1346"/>
      <c r="BB76" s="1346"/>
      <c r="BC76" s="1346"/>
      <c r="BD76" s="1346"/>
      <c r="BE76" s="1346"/>
      <c r="BF76" s="1504"/>
      <c r="BG76" s="1393"/>
      <c r="BH76" s="1346"/>
      <c r="BI76" s="1346"/>
      <c r="BJ76" s="1346"/>
      <c r="BK76" s="1346"/>
      <c r="BL76" s="1346"/>
      <c r="BM76" s="1346"/>
      <c r="BN76" s="1346"/>
      <c r="BO76" s="1346"/>
      <c r="BP76" s="1346"/>
      <c r="BQ76" s="1346"/>
      <c r="BR76" s="1346"/>
      <c r="BS76" s="1346"/>
      <c r="BT76" s="1504"/>
      <c r="BU76" s="1389"/>
      <c r="BV76" s="1346"/>
      <c r="BW76" s="1346"/>
      <c r="BX76" s="1346"/>
      <c r="BY76" s="1346"/>
      <c r="BZ76" s="1346"/>
      <c r="CA76" s="1346"/>
      <c r="CB76" s="1346"/>
      <c r="CC76" s="1346"/>
      <c r="CD76" s="1346"/>
      <c r="CE76" s="1391"/>
      <c r="CF76" s="1346"/>
      <c r="CG76" s="1346"/>
      <c r="CH76" s="1346"/>
      <c r="CI76" s="1346"/>
      <c r="CJ76" s="1346"/>
      <c r="CK76" s="1346"/>
      <c r="CL76" s="1397"/>
      <c r="CM76" s="1346"/>
      <c r="CN76" s="1346"/>
      <c r="CO76" s="1346"/>
      <c r="CP76" s="1346"/>
      <c r="CQ76" s="1391"/>
      <c r="CR76" s="1346"/>
      <c r="CS76" s="1346"/>
      <c r="CT76" s="1392"/>
      <c r="CU76" s="1392"/>
      <c r="CV76" s="1346"/>
      <c r="CW76" s="1346"/>
      <c r="CX76" s="1504"/>
      <c r="CY76" s="1346"/>
      <c r="CZ76" s="1346"/>
      <c r="DA76" s="1346"/>
      <c r="DB76" s="1346"/>
      <c r="DC76" s="1346"/>
      <c r="DD76" s="1393"/>
      <c r="DE76" s="1391"/>
      <c r="DF76" s="1346"/>
      <c r="DG76" s="1346"/>
      <c r="DH76" s="1346"/>
      <c r="DI76" s="1346"/>
      <c r="DJ76" s="1346"/>
      <c r="DK76" s="1346"/>
      <c r="DL76" s="1346"/>
      <c r="DM76" s="1346"/>
      <c r="DN76" s="1346"/>
      <c r="DO76" s="1392"/>
      <c r="DP76" s="1392"/>
      <c r="DQ76" s="1392"/>
      <c r="DR76" s="1392"/>
      <c r="DS76" s="1392"/>
      <c r="DT76" s="1417"/>
      <c r="DU76" s="1417"/>
      <c r="DV76" s="1417"/>
      <c r="DW76" s="1392"/>
      <c r="DX76" s="1393"/>
      <c r="DY76" s="1391"/>
      <c r="DZ76" s="1346"/>
      <c r="EA76" s="1346"/>
      <c r="EB76" s="1346"/>
      <c r="EC76" s="1346"/>
      <c r="ED76" s="1346"/>
      <c r="EE76" s="1346"/>
      <c r="EF76" s="1346"/>
      <c r="EG76" s="1346"/>
      <c r="EH76" s="1346"/>
      <c r="EI76" s="1346"/>
      <c r="EJ76" s="1346"/>
      <c r="EK76" s="1346"/>
      <c r="EL76" s="1391"/>
      <c r="EM76" s="1389"/>
      <c r="EN76" s="1346"/>
      <c r="EO76" s="1346"/>
      <c r="EP76" s="1346"/>
      <c r="EQ76" s="1504"/>
      <c r="ER76" s="1346"/>
      <c r="ES76" s="1346"/>
      <c r="ET76" s="1346"/>
      <c r="EU76" s="1504"/>
      <c r="EV76" s="1392"/>
      <c r="EW76" s="1346"/>
      <c r="EX76" s="1346"/>
      <c r="EY76" s="1346"/>
      <c r="EZ76" s="1346"/>
      <c r="FA76" s="1346"/>
      <c r="FB76" s="1346"/>
      <c r="FC76" s="1393"/>
      <c r="FD76" s="1679"/>
      <c r="FE76" s="1391"/>
      <c r="FF76" s="1346"/>
      <c r="FG76" s="1346"/>
      <c r="FH76" s="1346"/>
      <c r="FI76" s="1346"/>
      <c r="FJ76" s="1346"/>
      <c r="FK76" s="1346"/>
      <c r="FL76" s="218" t="e">
        <f>SUM(F76+I76+Q76+W76+#REF!+AC76+AF76+AJ76+AM76+AP76+AS76+AV76+AY76+BB76+BH76+BK76+BS76+BW76+CE76+CH76+CK76+CN76+CQ76+CT76+CW76+DA76+DD76+DK76+DN76+DQ76+DW76+DZ76+EC76+EF76+EI76+EL76+EO76+ER76+EV76+FC76)</f>
        <v>#REF!</v>
      </c>
      <c r="FM76" s="396">
        <f t="shared" si="28"/>
        <v>0</v>
      </c>
      <c r="FN76" s="396">
        <f t="shared" si="29"/>
        <v>0</v>
      </c>
      <c r="FO76" s="396" t="e">
        <f>SUM(AB76+#REF!+BE76+BT76+CX76+EQ76+EU76)</f>
        <v>#REF!</v>
      </c>
      <c r="FP76" s="396"/>
      <c r="FQ76" s="396" t="e">
        <f>SUM(L76+#REF!+M76+N76+O76+P76+#REF!+#REF!+BN76+BO76+BP76+BQ76+BR76+BZ76+CA76+CB76+CC76+CD76+DG76+DH76+DI76+DJ76+DT76+DU76+DV76+EY76+EZ76+FA76+FB76+FD76+FE76+FF76+FG76+FH76+FI76+FJ76+FK76)</f>
        <v>#REF!</v>
      </c>
      <c r="FR76" s="1291" t="e">
        <f t="shared" si="16"/>
        <v>#REF!</v>
      </c>
      <c r="FS76" s="1347" t="e">
        <f t="shared" si="17"/>
        <v>#REF!</v>
      </c>
      <c r="FT76" s="1347" t="e">
        <f t="shared" si="18"/>
        <v>#REF!</v>
      </c>
      <c r="FU76" s="1347" t="e">
        <f t="shared" si="19"/>
        <v>#REF!</v>
      </c>
      <c r="FV76" s="1347" t="e">
        <f t="shared" si="20"/>
        <v>#REF!</v>
      </c>
      <c r="FW76" s="1347" t="e">
        <f t="shared" si="21"/>
        <v>#REF!</v>
      </c>
      <c r="FX76" s="1347" t="e">
        <f t="shared" si="22"/>
        <v>#REF!</v>
      </c>
      <c r="FY76" s="1347" t="e">
        <f t="shared" si="23"/>
        <v>#REF!</v>
      </c>
      <c r="FZ76" s="1347" t="e">
        <f t="shared" si="24"/>
        <v>#REF!</v>
      </c>
      <c r="GA76" s="1347" t="e">
        <f t="shared" si="25"/>
        <v>#REF!</v>
      </c>
      <c r="GB76" s="1347" t="e">
        <f t="shared" si="26"/>
        <v>#REF!</v>
      </c>
      <c r="GC76" s="1347" t="e">
        <f t="shared" si="27"/>
        <v>#REF!</v>
      </c>
    </row>
    <row r="77" spans="1:185" ht="16.5" thickBot="1" x14ac:dyDescent="0.3">
      <c r="A77" s="1645"/>
      <c r="B77" s="10"/>
      <c r="C77" s="1343" t="s">
        <v>2330</v>
      </c>
      <c r="D77" s="1391"/>
      <c r="E77" s="1400"/>
      <c r="F77" s="1346"/>
      <c r="G77" s="1346"/>
      <c r="H77" s="1346"/>
      <c r="I77" s="1346"/>
      <c r="J77" s="1346"/>
      <c r="K77" s="1346"/>
      <c r="L77" s="1346"/>
      <c r="M77" s="1346"/>
      <c r="N77" s="1346"/>
      <c r="O77" s="1346"/>
      <c r="P77" s="1346"/>
      <c r="Q77" s="1346"/>
      <c r="R77" s="1346"/>
      <c r="S77" s="1346"/>
      <c r="T77" s="1346"/>
      <c r="U77" s="1346"/>
      <c r="V77" s="1346"/>
      <c r="W77" s="1393"/>
      <c r="X77" s="1346"/>
      <c r="Y77" s="1399"/>
      <c r="Z77" s="1346"/>
      <c r="AA77" s="1399"/>
      <c r="AB77" s="1514"/>
      <c r="AC77" s="1346"/>
      <c r="AD77" s="1346"/>
      <c r="AE77" s="1346"/>
      <c r="AF77" s="1346"/>
      <c r="AG77" s="1346"/>
      <c r="AH77" s="1392"/>
      <c r="AI77" s="1400"/>
      <c r="AJ77" s="1392"/>
      <c r="AK77" s="1392"/>
      <c r="AL77" s="1393"/>
      <c r="AM77" s="1391"/>
      <c r="AN77" s="1346"/>
      <c r="AO77" s="1346"/>
      <c r="AP77" s="1346"/>
      <c r="AQ77" s="1346"/>
      <c r="AR77" s="1346"/>
      <c r="AS77" s="1346"/>
      <c r="AT77" s="1392"/>
      <c r="AU77" s="1392"/>
      <c r="AV77" s="1392"/>
      <c r="AW77" s="1392"/>
      <c r="AX77" s="1393"/>
      <c r="AY77" s="1346"/>
      <c r="AZ77" s="1389"/>
      <c r="BA77" s="1346"/>
      <c r="BB77" s="1346"/>
      <c r="BC77" s="1346"/>
      <c r="BD77" s="1346"/>
      <c r="BE77" s="1346"/>
      <c r="BF77" s="1504"/>
      <c r="BG77" s="1393"/>
      <c r="BH77" s="1346"/>
      <c r="BI77" s="1346"/>
      <c r="BJ77" s="1346"/>
      <c r="BK77" s="1346"/>
      <c r="BL77" s="1346"/>
      <c r="BM77" s="1346"/>
      <c r="BN77" s="1346"/>
      <c r="BO77" s="1346"/>
      <c r="BP77" s="1346"/>
      <c r="BQ77" s="1346"/>
      <c r="BR77" s="1346"/>
      <c r="BS77" s="1346"/>
      <c r="BT77" s="1504"/>
      <c r="BU77" s="1389"/>
      <c r="BV77" s="1346"/>
      <c r="BW77" s="1346"/>
      <c r="BX77" s="1346"/>
      <c r="BY77" s="1346"/>
      <c r="BZ77" s="1346"/>
      <c r="CA77" s="1346"/>
      <c r="CB77" s="1346"/>
      <c r="CC77" s="1346"/>
      <c r="CD77" s="1346"/>
      <c r="CE77" s="1391"/>
      <c r="CF77" s="1346"/>
      <c r="CG77" s="1346"/>
      <c r="CH77" s="1346"/>
      <c r="CI77" s="1346"/>
      <c r="CJ77" s="1346"/>
      <c r="CK77" s="1346"/>
      <c r="CL77" s="1397"/>
      <c r="CM77" s="1346"/>
      <c r="CN77" s="1346"/>
      <c r="CO77" s="1346"/>
      <c r="CP77" s="1346"/>
      <c r="CQ77" s="1391"/>
      <c r="CR77" s="1346"/>
      <c r="CS77" s="1346"/>
      <c r="CT77" s="1392"/>
      <c r="CU77" s="1392"/>
      <c r="CV77" s="1346"/>
      <c r="CW77" s="1346"/>
      <c r="CX77" s="1504"/>
      <c r="CY77" s="1346"/>
      <c r="CZ77" s="1346"/>
      <c r="DA77" s="1346"/>
      <c r="DB77" s="1346"/>
      <c r="DC77" s="1346"/>
      <c r="DD77" s="1393"/>
      <c r="DE77" s="1391"/>
      <c r="DF77" s="1346"/>
      <c r="DG77" s="1346"/>
      <c r="DH77" s="1346"/>
      <c r="DI77" s="1346"/>
      <c r="DJ77" s="1346"/>
      <c r="DK77" s="1346"/>
      <c r="DL77" s="1346"/>
      <c r="DM77" s="1346"/>
      <c r="DN77" s="1346"/>
      <c r="DO77" s="1392"/>
      <c r="DP77" s="1392"/>
      <c r="DQ77" s="1392"/>
      <c r="DR77" s="1392"/>
      <c r="DS77" s="1392"/>
      <c r="DT77" s="1417"/>
      <c r="DU77" s="1417"/>
      <c r="DV77" s="1417"/>
      <c r="DW77" s="1392"/>
      <c r="DX77" s="1393"/>
      <c r="DY77" s="1391"/>
      <c r="DZ77" s="1346"/>
      <c r="EA77" s="1346"/>
      <c r="EB77" s="1346"/>
      <c r="EC77" s="1346"/>
      <c r="ED77" s="1346"/>
      <c r="EE77" s="1346"/>
      <c r="EF77" s="1346"/>
      <c r="EG77" s="1346"/>
      <c r="EH77" s="1346"/>
      <c r="EI77" s="1346"/>
      <c r="EJ77" s="1346"/>
      <c r="EK77" s="1346"/>
      <c r="EL77" s="1391"/>
      <c r="EM77" s="1389"/>
      <c r="EN77" s="1346"/>
      <c r="EO77" s="1346"/>
      <c r="EP77" s="1346"/>
      <c r="EQ77" s="1504"/>
      <c r="ER77" s="1346"/>
      <c r="ES77" s="1346"/>
      <c r="ET77" s="1346"/>
      <c r="EU77" s="1504"/>
      <c r="EV77" s="1392"/>
      <c r="EW77" s="1346"/>
      <c r="EX77" s="1346"/>
      <c r="EY77" s="1346"/>
      <c r="EZ77" s="1346"/>
      <c r="FA77" s="1346"/>
      <c r="FB77" s="1346"/>
      <c r="FC77" s="1393"/>
      <c r="FD77" s="1679"/>
      <c r="FE77" s="1391"/>
      <c r="FF77" s="1346"/>
      <c r="FG77" s="1346"/>
      <c r="FH77" s="1346"/>
      <c r="FI77" s="1346"/>
      <c r="FJ77" s="1346"/>
      <c r="FK77" s="1346"/>
      <c r="FL77" s="218"/>
      <c r="FM77" s="396"/>
      <c r="FN77" s="396"/>
      <c r="FO77" s="396"/>
      <c r="FP77" s="396"/>
      <c r="FQ77" s="396"/>
      <c r="FR77" s="1291"/>
      <c r="FS77" s="1347"/>
      <c r="FT77" s="1347"/>
      <c r="FU77" s="1347"/>
      <c r="FV77" s="1347"/>
      <c r="FW77" s="1347"/>
      <c r="FX77" s="1347"/>
      <c r="FY77" s="1347"/>
      <c r="FZ77" s="1347"/>
      <c r="GA77" s="1347"/>
      <c r="GB77" s="1347"/>
      <c r="GC77" s="1347"/>
    </row>
    <row r="78" spans="1:185" ht="16.5" thickBot="1" x14ac:dyDescent="0.3">
      <c r="A78" s="1645">
        <v>65</v>
      </c>
      <c r="B78" s="10" t="s">
        <v>2157</v>
      </c>
      <c r="C78" s="1152" t="s">
        <v>1924</v>
      </c>
      <c r="D78" s="1391"/>
      <c r="E78" s="1400"/>
      <c r="F78" s="1346"/>
      <c r="G78" s="1346"/>
      <c r="H78" s="1346"/>
      <c r="I78" s="1346"/>
      <c r="J78" s="1346"/>
      <c r="K78" s="1346"/>
      <c r="L78" s="1346"/>
      <c r="M78" s="1346"/>
      <c r="N78" s="1346"/>
      <c r="O78" s="1346"/>
      <c r="P78" s="1346"/>
      <c r="Q78" s="1346"/>
      <c r="R78" s="1346"/>
      <c r="S78" s="1346"/>
      <c r="T78" s="1346"/>
      <c r="U78" s="1346"/>
      <c r="V78" s="1346"/>
      <c r="W78" s="1393"/>
      <c r="X78" s="1346"/>
      <c r="Y78" s="1399"/>
      <c r="Z78" s="1346"/>
      <c r="AA78" s="1399"/>
      <c r="AB78" s="1514"/>
      <c r="AC78" s="1346"/>
      <c r="AD78" s="1346"/>
      <c r="AE78" s="1346"/>
      <c r="AF78" s="1346"/>
      <c r="AG78" s="1346"/>
      <c r="AH78" s="1392"/>
      <c r="AI78" s="1400"/>
      <c r="AJ78" s="1392"/>
      <c r="AK78" s="1392"/>
      <c r="AL78" s="1393"/>
      <c r="AM78" s="1391"/>
      <c r="AN78" s="1346"/>
      <c r="AO78" s="1346"/>
      <c r="AP78" s="1346"/>
      <c r="AQ78" s="1346"/>
      <c r="AR78" s="1346"/>
      <c r="AS78" s="1346"/>
      <c r="AT78" s="1392"/>
      <c r="AU78" s="1392"/>
      <c r="AV78" s="1392"/>
      <c r="AW78" s="1392"/>
      <c r="AX78" s="1393"/>
      <c r="AY78" s="1346"/>
      <c r="AZ78" s="1389"/>
      <c r="BA78" s="1346"/>
      <c r="BB78" s="1346"/>
      <c r="BC78" s="1346"/>
      <c r="BD78" s="1346"/>
      <c r="BE78" s="1346"/>
      <c r="BF78" s="1504"/>
      <c r="BG78" s="1393"/>
      <c r="BH78" s="1346"/>
      <c r="BI78" s="1346"/>
      <c r="BJ78" s="1346"/>
      <c r="BK78" s="1346"/>
      <c r="BL78" s="1346"/>
      <c r="BM78" s="1346"/>
      <c r="BN78" s="1346"/>
      <c r="BO78" s="1346"/>
      <c r="BP78" s="1346"/>
      <c r="BQ78" s="1346"/>
      <c r="BR78" s="1346"/>
      <c r="BS78" s="1346"/>
      <c r="BT78" s="1504"/>
      <c r="BU78" s="1389"/>
      <c r="BV78" s="1346"/>
      <c r="BW78" s="1346"/>
      <c r="BX78" s="1346"/>
      <c r="BY78" s="1346"/>
      <c r="BZ78" s="1346"/>
      <c r="CA78" s="1346"/>
      <c r="CB78" s="1346"/>
      <c r="CC78" s="1346"/>
      <c r="CD78" s="1346"/>
      <c r="CE78" s="1391"/>
      <c r="CF78" s="1346"/>
      <c r="CG78" s="1346"/>
      <c r="CH78" s="1346"/>
      <c r="CI78" s="1346"/>
      <c r="CJ78" s="1346"/>
      <c r="CK78" s="1346"/>
      <c r="CL78" s="1346"/>
      <c r="CM78" s="1346"/>
      <c r="CN78" s="1346"/>
      <c r="CO78" s="1346"/>
      <c r="CP78" s="1346"/>
      <c r="CQ78" s="1391"/>
      <c r="CR78" s="1346"/>
      <c r="CS78" s="1346"/>
      <c r="CT78" s="1392"/>
      <c r="CU78" s="1346"/>
      <c r="CV78" s="1346"/>
      <c r="CW78" s="1346"/>
      <c r="CX78" s="1504"/>
      <c r="CY78" s="1346"/>
      <c r="CZ78" s="1346"/>
      <c r="DA78" s="1346"/>
      <c r="DB78" s="1346"/>
      <c r="DC78" s="1346"/>
      <c r="DD78" s="1393"/>
      <c r="DE78" s="1391"/>
      <c r="DF78" s="1346"/>
      <c r="DG78" s="1346"/>
      <c r="DH78" s="1346"/>
      <c r="DI78" s="1346"/>
      <c r="DJ78" s="1346"/>
      <c r="DK78" s="1346"/>
      <c r="DL78" s="1346"/>
      <c r="DM78" s="1346"/>
      <c r="DN78" s="1346"/>
      <c r="DO78" s="1392"/>
      <c r="DP78" s="1392"/>
      <c r="DQ78" s="1392"/>
      <c r="DR78" s="1392"/>
      <c r="DS78" s="1392"/>
      <c r="DT78" s="1392"/>
      <c r="DU78" s="1392"/>
      <c r="DV78" s="1392"/>
      <c r="DW78" s="1392"/>
      <c r="DX78" s="1393"/>
      <c r="DY78" s="1391"/>
      <c r="DZ78" s="1346"/>
      <c r="EA78" s="1346"/>
      <c r="EB78" s="1346"/>
      <c r="EC78" s="1346"/>
      <c r="ED78" s="1346"/>
      <c r="EE78" s="1346"/>
      <c r="EF78" s="1346"/>
      <c r="EG78" s="1346"/>
      <c r="EH78" s="1346"/>
      <c r="EI78" s="1346"/>
      <c r="EJ78" s="1346"/>
      <c r="EK78" s="1346"/>
      <c r="EL78" s="1391"/>
      <c r="EM78" s="1389"/>
      <c r="EN78" s="1346"/>
      <c r="EO78" s="1346"/>
      <c r="EP78" s="1346"/>
      <c r="EQ78" s="1504"/>
      <c r="ER78" s="1346"/>
      <c r="ES78" s="1346"/>
      <c r="ET78" s="1346"/>
      <c r="EU78" s="1504"/>
      <c r="EV78" s="1392"/>
      <c r="EW78" s="1346"/>
      <c r="EX78" s="1346"/>
      <c r="EY78" s="1346"/>
      <c r="EZ78" s="1346"/>
      <c r="FA78" s="1346"/>
      <c r="FB78" s="1346"/>
      <c r="FC78" s="1393"/>
      <c r="FD78" s="1679"/>
      <c r="FE78" s="1391"/>
      <c r="FF78" s="1346"/>
      <c r="FG78" s="1346"/>
      <c r="FH78" s="1346"/>
      <c r="FI78" s="1346"/>
      <c r="FJ78" s="1346"/>
      <c r="FK78" s="1346"/>
      <c r="FL78" s="218" t="e">
        <f>SUM(F78+I78+Q78+W78+#REF!+AC78+AF78+AJ78+AM78+AP78+AS78+AV78+AY78+BB78+BH78+BK78+BS78+BW78+CE78+CH78+CK78+CN78+CQ78+CT78+CW78+DA78+DD78+DK78+DN78+DQ78+DW78+DZ78+EC78+EF78+EI78+EL78+EO78+ER78+EV78+FC78)</f>
        <v>#REF!</v>
      </c>
      <c r="FM78" s="396">
        <f t="shared" ref="FM78:FM112" si="30">SUM(D78+G78+J78+R78+X78+Z78+AD78+AG78+AK78+AN78+AQ78+AT78+AW78+AZ78+BC78+BF78+BI78+BL78+BU78+BX78+CF78+CI78+CL78+CO78+CR78+CU78+CY78+DB78+DE78+DL78+DO78+DR78+DX78+EA78+ED78+EG78+EJ78+EM78+EP78+ES78+EW78)</f>
        <v>0</v>
      </c>
      <c r="FN78" s="396">
        <f t="shared" ref="FN78:FN112" si="31">SUM(E78+H78+K78+V78+Y78+AA78+AE78+AH78+AL78+AO78+AR78+AU78+AX78+BA78+BD78+BG78+BJ78+BM78+BV78+BY78+CG78+CJ78+CM78+CP78+CS78+CV78+CZ78+DC78+DF78+DM78+DP78+DS78+DY78+EB78+EE78+EH78+EK78+EN78+ET78+EX78)</f>
        <v>0</v>
      </c>
      <c r="FO78" s="396" t="e">
        <f>SUM(AB78+#REF!+BE78+BT78+CX78+EQ78+EU78)</f>
        <v>#REF!</v>
      </c>
      <c r="FP78" s="396"/>
      <c r="FQ78" s="396" t="e">
        <f>SUM(L78+#REF!+M78+N78+O78+P78+#REF!+#REF!+BN78+BO78+BP78+BQ78+BR78+BZ78+CA78+CB78+CC78+CD78+DG78+DH78+DI78+DJ78+DT78+DU78+DV78+EY78+EZ78+FA78+FB78+FD78+FE78+FF78+FG78+FH78+FI78+FJ78+FK78)</f>
        <v>#REF!</v>
      </c>
      <c r="FR78" s="1291" t="e">
        <f t="shared" si="16"/>
        <v>#REF!</v>
      </c>
      <c r="FS78" s="1347" t="e">
        <f t="shared" si="17"/>
        <v>#REF!</v>
      </c>
      <c r="FT78" s="1347" t="e">
        <f t="shared" si="18"/>
        <v>#REF!</v>
      </c>
      <c r="FU78" s="1347" t="e">
        <f t="shared" si="19"/>
        <v>#REF!</v>
      </c>
      <c r="FV78" s="1347" t="e">
        <f t="shared" si="20"/>
        <v>#REF!</v>
      </c>
      <c r="FW78" s="1347" t="e">
        <f t="shared" si="21"/>
        <v>#REF!</v>
      </c>
      <c r="FX78" s="1347" t="e">
        <f t="shared" si="22"/>
        <v>#REF!</v>
      </c>
      <c r="FY78" s="1347" t="e">
        <f t="shared" si="23"/>
        <v>#REF!</v>
      </c>
      <c r="FZ78" s="1347" t="e">
        <f t="shared" si="24"/>
        <v>#REF!</v>
      </c>
      <c r="GA78" s="1347" t="e">
        <f t="shared" si="25"/>
        <v>#REF!</v>
      </c>
      <c r="GB78" s="1347" t="e">
        <f t="shared" si="26"/>
        <v>#REF!</v>
      </c>
      <c r="GC78" s="1347" t="e">
        <f t="shared" si="27"/>
        <v>#REF!</v>
      </c>
    </row>
    <row r="79" spans="1:185" ht="16.5" thickBot="1" x14ac:dyDescent="0.3">
      <c r="A79" s="1645">
        <v>66</v>
      </c>
      <c r="B79" s="10" t="s">
        <v>2156</v>
      </c>
      <c r="C79" s="1152" t="s">
        <v>1925</v>
      </c>
      <c r="D79" s="1391"/>
      <c r="E79" s="1400"/>
      <c r="F79" s="1346"/>
      <c r="G79" s="1346"/>
      <c r="H79" s="1346"/>
      <c r="I79" s="1346"/>
      <c r="J79" s="1346"/>
      <c r="K79" s="1346"/>
      <c r="L79" s="1346"/>
      <c r="M79" s="1346"/>
      <c r="N79" s="1346"/>
      <c r="O79" s="1346"/>
      <c r="P79" s="1346"/>
      <c r="Q79" s="1346"/>
      <c r="R79" s="1346"/>
      <c r="S79" s="1346"/>
      <c r="T79" s="1346"/>
      <c r="U79" s="1346"/>
      <c r="V79" s="1346"/>
      <c r="W79" s="1393"/>
      <c r="X79" s="1346"/>
      <c r="Y79" s="1399"/>
      <c r="Z79" s="1346"/>
      <c r="AA79" s="1346"/>
      <c r="AB79" s="1514"/>
      <c r="AC79" s="1346"/>
      <c r="AD79" s="1346"/>
      <c r="AE79" s="1346"/>
      <c r="AF79" s="1346"/>
      <c r="AG79" s="1346"/>
      <c r="AH79" s="1392"/>
      <c r="AI79" s="1400"/>
      <c r="AJ79" s="1392"/>
      <c r="AK79" s="1392"/>
      <c r="AL79" s="1393"/>
      <c r="AM79" s="1391"/>
      <c r="AN79" s="1346"/>
      <c r="AO79" s="1346"/>
      <c r="AP79" s="1346"/>
      <c r="AQ79" s="1346"/>
      <c r="AR79" s="1346"/>
      <c r="AS79" s="1346"/>
      <c r="AT79" s="1392"/>
      <c r="AU79" s="1392"/>
      <c r="AV79" s="1392"/>
      <c r="AW79" s="1392"/>
      <c r="AX79" s="1393"/>
      <c r="AY79" s="1346"/>
      <c r="AZ79" s="1389"/>
      <c r="BA79" s="1346"/>
      <c r="BB79" s="1346"/>
      <c r="BC79" s="1346"/>
      <c r="BD79" s="1346"/>
      <c r="BE79" s="1346"/>
      <c r="BF79" s="1504"/>
      <c r="BG79" s="1393"/>
      <c r="BH79" s="1346"/>
      <c r="BI79" s="1346"/>
      <c r="BJ79" s="1346"/>
      <c r="BK79" s="1346"/>
      <c r="BL79" s="1346"/>
      <c r="BM79" s="1346"/>
      <c r="BN79" s="1346"/>
      <c r="BO79" s="1346"/>
      <c r="BP79" s="1346"/>
      <c r="BQ79" s="1346"/>
      <c r="BR79" s="1346"/>
      <c r="BS79" s="1346"/>
      <c r="BT79" s="1504"/>
      <c r="BU79" s="1389"/>
      <c r="BV79" s="1346"/>
      <c r="BW79" s="1346"/>
      <c r="BX79" s="1346"/>
      <c r="BY79" s="1346"/>
      <c r="BZ79" s="1346"/>
      <c r="CA79" s="1346"/>
      <c r="CB79" s="1346"/>
      <c r="CC79" s="1346"/>
      <c r="CD79" s="1346"/>
      <c r="CE79" s="1391"/>
      <c r="CF79" s="1346"/>
      <c r="CG79" s="1346"/>
      <c r="CH79" s="1346"/>
      <c r="CI79" s="1346"/>
      <c r="CJ79" s="1346"/>
      <c r="CK79" s="1346"/>
      <c r="CL79" s="1346"/>
      <c r="CM79" s="1346"/>
      <c r="CN79" s="1346"/>
      <c r="CO79" s="1346"/>
      <c r="CP79" s="1346"/>
      <c r="CQ79" s="1429"/>
      <c r="CR79" s="1346"/>
      <c r="CS79" s="1346"/>
      <c r="CT79" s="1392"/>
      <c r="CU79" s="1346"/>
      <c r="CV79" s="1346"/>
      <c r="CW79" s="1346"/>
      <c r="CX79" s="1504"/>
      <c r="CY79" s="1346"/>
      <c r="CZ79" s="1346"/>
      <c r="DA79" s="1346"/>
      <c r="DB79" s="1346"/>
      <c r="DC79" s="1346"/>
      <c r="DD79" s="1393"/>
      <c r="DE79" s="1391"/>
      <c r="DF79" s="1346"/>
      <c r="DG79" s="1346"/>
      <c r="DH79" s="1346"/>
      <c r="DI79" s="1346"/>
      <c r="DJ79" s="1346"/>
      <c r="DK79" s="1346"/>
      <c r="DL79" s="1346"/>
      <c r="DM79" s="1346"/>
      <c r="DN79" s="1346"/>
      <c r="DO79" s="1392"/>
      <c r="DP79" s="1392"/>
      <c r="DQ79" s="1392"/>
      <c r="DR79" s="1392"/>
      <c r="DS79" s="1392"/>
      <c r="DT79" s="1392"/>
      <c r="DU79" s="1392"/>
      <c r="DV79" s="1392"/>
      <c r="DW79" s="1392"/>
      <c r="DX79" s="1393"/>
      <c r="DY79" s="1391"/>
      <c r="DZ79" s="1346"/>
      <c r="EA79" s="1346"/>
      <c r="EB79" s="1346"/>
      <c r="EC79" s="1346"/>
      <c r="ED79" s="1346"/>
      <c r="EE79" s="1346"/>
      <c r="EF79" s="1346"/>
      <c r="EG79" s="1346"/>
      <c r="EH79" s="1346"/>
      <c r="EI79" s="1346"/>
      <c r="EJ79" s="1346"/>
      <c r="EK79" s="1346"/>
      <c r="EL79" s="1391"/>
      <c r="EM79" s="1389"/>
      <c r="EN79" s="1346"/>
      <c r="EO79" s="1346"/>
      <c r="EP79" s="1346"/>
      <c r="EQ79" s="1504"/>
      <c r="ER79" s="1346"/>
      <c r="ES79" s="1346"/>
      <c r="ET79" s="1346"/>
      <c r="EU79" s="1504"/>
      <c r="EV79" s="1392"/>
      <c r="EW79" s="1346"/>
      <c r="EX79" s="1346"/>
      <c r="EY79" s="1346"/>
      <c r="EZ79" s="1346"/>
      <c r="FA79" s="1346"/>
      <c r="FB79" s="1346"/>
      <c r="FC79" s="1393"/>
      <c r="FD79" s="1679"/>
      <c r="FE79" s="1391"/>
      <c r="FF79" s="1346"/>
      <c r="FG79" s="1346"/>
      <c r="FH79" s="1346"/>
      <c r="FI79" s="1346"/>
      <c r="FJ79" s="1346"/>
      <c r="FK79" s="1346"/>
      <c r="FL79" s="218" t="e">
        <f>SUM(F79+I79+Q79+W79+#REF!+AC79+AF79+AJ79+AM79+AP79+AS79+AV79+AY79+BB79+BH79+BK79+BS79+BW79+CE79+CH79+CK79+CN79+CQ79+CT79+CW79+DA79+DD79+DK79+DN79+DQ79+DW79+DZ79+EC79+EF79+EI79+EL79+EO79+ER79+EV79+FC79)</f>
        <v>#REF!</v>
      </c>
      <c r="FM79" s="396">
        <f t="shared" si="30"/>
        <v>0</v>
      </c>
      <c r="FN79" s="396">
        <f t="shared" si="31"/>
        <v>0</v>
      </c>
      <c r="FO79" s="396" t="e">
        <f>SUM(AB79+#REF!+BE79+BT79+CX79+EQ79+EU79)</f>
        <v>#REF!</v>
      </c>
      <c r="FP79" s="396"/>
      <c r="FQ79" s="396" t="e">
        <f>SUM(L79+#REF!+M79+N79+O79+P79+#REF!+#REF!+BN79+BO79+BP79+BQ79+BR79+BZ79+CA79+CB79+CC79+CD79+DG79+DH79+DI79+DJ79+DT79+DU79+DV79+EY79+EZ79+FA79+FB79+FD79+FE79+FF79+FG79+FH79+FI79+FJ79+FK79)</f>
        <v>#REF!</v>
      </c>
      <c r="FR79" s="1291" t="e">
        <f t="shared" si="16"/>
        <v>#REF!</v>
      </c>
      <c r="FS79" s="1347" t="e">
        <f t="shared" si="17"/>
        <v>#REF!</v>
      </c>
      <c r="FT79" s="1347" t="e">
        <f t="shared" si="18"/>
        <v>#REF!</v>
      </c>
      <c r="FU79" s="1347" t="e">
        <f t="shared" si="19"/>
        <v>#REF!</v>
      </c>
      <c r="FV79" s="1347" t="e">
        <f t="shared" si="20"/>
        <v>#REF!</v>
      </c>
      <c r="FW79" s="1347" t="e">
        <f t="shared" si="21"/>
        <v>#REF!</v>
      </c>
      <c r="FX79" s="1347" t="e">
        <f t="shared" si="22"/>
        <v>#REF!</v>
      </c>
      <c r="FY79" s="1347" t="e">
        <f t="shared" si="23"/>
        <v>#REF!</v>
      </c>
      <c r="FZ79" s="1347" t="e">
        <f t="shared" si="24"/>
        <v>#REF!</v>
      </c>
      <c r="GA79" s="1347" t="e">
        <f t="shared" si="25"/>
        <v>#REF!</v>
      </c>
      <c r="GB79" s="1347" t="e">
        <f t="shared" si="26"/>
        <v>#REF!</v>
      </c>
      <c r="GC79" s="1347" t="e">
        <f t="shared" si="27"/>
        <v>#REF!</v>
      </c>
    </row>
    <row r="80" spans="1:185" ht="16.5" thickBot="1" x14ac:dyDescent="0.3">
      <c r="A80" s="1645">
        <v>67</v>
      </c>
      <c r="B80" s="10" t="s">
        <v>2158</v>
      </c>
      <c r="C80" s="1152" t="s">
        <v>1623</v>
      </c>
      <c r="D80" s="1391"/>
      <c r="E80" s="1400"/>
      <c r="F80" s="1346"/>
      <c r="G80" s="1346"/>
      <c r="H80" s="1346"/>
      <c r="I80" s="1346"/>
      <c r="J80" s="1346"/>
      <c r="K80" s="1346"/>
      <c r="L80" s="1346"/>
      <c r="M80" s="1346"/>
      <c r="N80" s="1346"/>
      <c r="O80" s="1346"/>
      <c r="P80" s="1346"/>
      <c r="Q80" s="1346"/>
      <c r="R80" s="1346"/>
      <c r="S80" s="1346"/>
      <c r="T80" s="1346"/>
      <c r="U80" s="1346"/>
      <c r="V80" s="1346"/>
      <c r="W80" s="1393"/>
      <c r="X80" s="1346"/>
      <c r="Y80" s="1399"/>
      <c r="Z80" s="1346"/>
      <c r="AA80" s="1399"/>
      <c r="AB80" s="1514"/>
      <c r="AC80" s="1346"/>
      <c r="AD80" s="1346"/>
      <c r="AE80" s="1346"/>
      <c r="AF80" s="1346"/>
      <c r="AG80" s="1346"/>
      <c r="AH80" s="1392"/>
      <c r="AI80" s="1400"/>
      <c r="AJ80" s="1392"/>
      <c r="AK80" s="1392"/>
      <c r="AL80" s="1393"/>
      <c r="AM80" s="1391"/>
      <c r="AN80" s="1346"/>
      <c r="AO80" s="1346"/>
      <c r="AP80" s="1346"/>
      <c r="AQ80" s="1346"/>
      <c r="AR80" s="1346"/>
      <c r="AS80" s="1346"/>
      <c r="AT80" s="1392"/>
      <c r="AU80" s="1392"/>
      <c r="AV80" s="1392"/>
      <c r="AW80" s="1392"/>
      <c r="AX80" s="1393"/>
      <c r="AY80" s="1346"/>
      <c r="AZ80" s="1389"/>
      <c r="BA80" s="1346"/>
      <c r="BB80" s="1346"/>
      <c r="BC80" s="1346"/>
      <c r="BD80" s="1346"/>
      <c r="BE80" s="1346"/>
      <c r="BF80" s="1504"/>
      <c r="BG80" s="1393"/>
      <c r="BH80" s="1346"/>
      <c r="BI80" s="1346"/>
      <c r="BJ80" s="1346"/>
      <c r="BK80" s="1346"/>
      <c r="BL80" s="1346"/>
      <c r="BM80" s="1346"/>
      <c r="BN80" s="1346"/>
      <c r="BO80" s="1346"/>
      <c r="BP80" s="1346"/>
      <c r="BQ80" s="1346"/>
      <c r="BR80" s="1346"/>
      <c r="BS80" s="1346"/>
      <c r="BT80" s="1504"/>
      <c r="BU80" s="1389"/>
      <c r="BV80" s="1346"/>
      <c r="BW80" s="1346"/>
      <c r="BX80" s="1346"/>
      <c r="BY80" s="1346"/>
      <c r="BZ80" s="1346"/>
      <c r="CA80" s="1346"/>
      <c r="CB80" s="1346"/>
      <c r="CC80" s="1346"/>
      <c r="CD80" s="1346"/>
      <c r="CE80" s="1391"/>
      <c r="CF80" s="1346"/>
      <c r="CG80" s="1346"/>
      <c r="CH80" s="1346"/>
      <c r="CI80" s="1346"/>
      <c r="CJ80" s="1346"/>
      <c r="CK80" s="1346"/>
      <c r="CL80" s="1346"/>
      <c r="CM80" s="1346"/>
      <c r="CN80" s="1346"/>
      <c r="CO80" s="1346"/>
      <c r="CP80" s="1346"/>
      <c r="CQ80" s="1391"/>
      <c r="CR80" s="1346"/>
      <c r="CS80" s="1346"/>
      <c r="CT80" s="1392"/>
      <c r="CU80" s="1346"/>
      <c r="CV80" s="1346"/>
      <c r="CW80" s="1346"/>
      <c r="CX80" s="1504"/>
      <c r="CY80" s="1346"/>
      <c r="CZ80" s="1346"/>
      <c r="DA80" s="1346"/>
      <c r="DB80" s="1346"/>
      <c r="DC80" s="1346"/>
      <c r="DD80" s="1393"/>
      <c r="DE80" s="1391"/>
      <c r="DF80" s="1346"/>
      <c r="DG80" s="1346"/>
      <c r="DH80" s="1346"/>
      <c r="DI80" s="1346"/>
      <c r="DJ80" s="1346"/>
      <c r="DK80" s="1346"/>
      <c r="DL80" s="1346"/>
      <c r="DM80" s="1346"/>
      <c r="DN80" s="1346"/>
      <c r="DO80" s="1392"/>
      <c r="DP80" s="1392"/>
      <c r="DQ80" s="1392"/>
      <c r="DR80" s="1392"/>
      <c r="DS80" s="1392"/>
      <c r="DT80" s="1392"/>
      <c r="DU80" s="1392"/>
      <c r="DV80" s="1392"/>
      <c r="DW80" s="1392"/>
      <c r="DX80" s="1393"/>
      <c r="DY80" s="1391"/>
      <c r="DZ80" s="1346"/>
      <c r="EA80" s="1346"/>
      <c r="EB80" s="1346"/>
      <c r="EC80" s="1346"/>
      <c r="ED80" s="1346"/>
      <c r="EE80" s="1346"/>
      <c r="EF80" s="1346"/>
      <c r="EG80" s="1346"/>
      <c r="EH80" s="1346"/>
      <c r="EI80" s="1346"/>
      <c r="EJ80" s="1346"/>
      <c r="EK80" s="1346"/>
      <c r="EL80" s="1391"/>
      <c r="EM80" s="1389"/>
      <c r="EN80" s="1346"/>
      <c r="EO80" s="1346"/>
      <c r="EP80" s="1346"/>
      <c r="EQ80" s="1504"/>
      <c r="ER80" s="1346"/>
      <c r="ES80" s="1346"/>
      <c r="ET80" s="1346"/>
      <c r="EU80" s="1504"/>
      <c r="EV80" s="1392"/>
      <c r="EW80" s="1346"/>
      <c r="EX80" s="1346"/>
      <c r="EY80" s="1346"/>
      <c r="EZ80" s="1346"/>
      <c r="FA80" s="1346"/>
      <c r="FB80" s="1346"/>
      <c r="FC80" s="1393"/>
      <c r="FD80" s="1679"/>
      <c r="FE80" s="1391"/>
      <c r="FF80" s="1346"/>
      <c r="FG80" s="1346"/>
      <c r="FH80" s="1346"/>
      <c r="FI80" s="1346"/>
      <c r="FJ80" s="1346"/>
      <c r="FK80" s="1346"/>
      <c r="FL80" s="218" t="e">
        <f>SUM(F80+I80+Q80+W80+#REF!+AC80+AF80+AJ80+AM80+AP80+AS80+AV80+AY80+BB80+BH80+BK80+BS80+BW80+CE80+CH80+CK80+CN80+CQ80+CT80+CW80+DA80+DD80+DK80+DN80+DQ80+DW80+DZ80+EC80+EF80+EI80+EL80+EO80+ER80+EV80+FC80)</f>
        <v>#REF!</v>
      </c>
      <c r="FM80" s="396">
        <f t="shared" si="30"/>
        <v>0</v>
      </c>
      <c r="FN80" s="396">
        <f t="shared" si="31"/>
        <v>0</v>
      </c>
      <c r="FO80" s="396" t="e">
        <f>SUM(AB80+#REF!+BE80+BT80+CX80+EQ80+EU80)</f>
        <v>#REF!</v>
      </c>
      <c r="FP80" s="396"/>
      <c r="FQ80" s="396" t="e">
        <f>SUM(L80+#REF!+M80+N80+O80+P80+#REF!+#REF!+BN80+BO80+BP80+BQ80+BR80+BZ80+CA80+CB80+CC80+CD80+DG80+DH80+DI80+DJ80+DT80+DU80+DV80+EY80+EZ80+FA80+FB80+FD80+FE80+FF80+FG80+FH80+FI80+FJ80+FK80)</f>
        <v>#REF!</v>
      </c>
      <c r="FR80" s="1291" t="e">
        <f t="shared" si="16"/>
        <v>#REF!</v>
      </c>
      <c r="FS80" s="1347" t="e">
        <f t="shared" si="17"/>
        <v>#REF!</v>
      </c>
      <c r="FT80" s="1347" t="e">
        <f t="shared" si="18"/>
        <v>#REF!</v>
      </c>
      <c r="FU80" s="1347" t="e">
        <f t="shared" si="19"/>
        <v>#REF!</v>
      </c>
      <c r="FV80" s="1347" t="e">
        <f t="shared" si="20"/>
        <v>#REF!</v>
      </c>
      <c r="FW80" s="1347" t="e">
        <f t="shared" si="21"/>
        <v>#REF!</v>
      </c>
      <c r="FX80" s="1347" t="e">
        <f t="shared" si="22"/>
        <v>#REF!</v>
      </c>
      <c r="FY80" s="1347" t="e">
        <f t="shared" si="23"/>
        <v>#REF!</v>
      </c>
      <c r="FZ80" s="1347" t="e">
        <f t="shared" si="24"/>
        <v>#REF!</v>
      </c>
      <c r="GA80" s="1347" t="e">
        <f t="shared" si="25"/>
        <v>#REF!</v>
      </c>
      <c r="GB80" s="1347" t="e">
        <f t="shared" si="26"/>
        <v>#REF!</v>
      </c>
      <c r="GC80" s="1347" t="e">
        <f t="shared" si="27"/>
        <v>#REF!</v>
      </c>
    </row>
    <row r="81" spans="1:185" ht="16.5" thickBot="1" x14ac:dyDescent="0.3">
      <c r="A81" s="1645">
        <v>68</v>
      </c>
      <c r="B81" s="10" t="s">
        <v>2159</v>
      </c>
      <c r="C81" s="1152" t="s">
        <v>1945</v>
      </c>
      <c r="D81" s="1391"/>
      <c r="E81" s="1400"/>
      <c r="F81" s="1346"/>
      <c r="G81" s="1346"/>
      <c r="H81" s="1346"/>
      <c r="I81" s="1346"/>
      <c r="J81" s="1346"/>
      <c r="K81" s="1346"/>
      <c r="L81" s="1346"/>
      <c r="M81" s="1346"/>
      <c r="N81" s="1346"/>
      <c r="O81" s="1346"/>
      <c r="P81" s="1346"/>
      <c r="Q81" s="1346"/>
      <c r="R81" s="1346"/>
      <c r="S81" s="1346"/>
      <c r="T81" s="1346"/>
      <c r="U81" s="1346"/>
      <c r="V81" s="1346"/>
      <c r="W81" s="1393"/>
      <c r="X81" s="1346"/>
      <c r="Y81" s="1399"/>
      <c r="Z81" s="1346"/>
      <c r="AA81" s="1399"/>
      <c r="AB81" s="1514"/>
      <c r="AC81" s="1346"/>
      <c r="AD81" s="1346"/>
      <c r="AE81" s="1346"/>
      <c r="AF81" s="1346"/>
      <c r="AG81" s="1346"/>
      <c r="AH81" s="1392"/>
      <c r="AI81" s="1400"/>
      <c r="AJ81" s="1392"/>
      <c r="AK81" s="1392"/>
      <c r="AL81" s="1392"/>
      <c r="AM81" s="1391"/>
      <c r="AN81" s="1346"/>
      <c r="AO81" s="1346"/>
      <c r="AP81" s="1346"/>
      <c r="AQ81" s="1346"/>
      <c r="AR81" s="1346"/>
      <c r="AS81" s="1346"/>
      <c r="AT81" s="1392"/>
      <c r="AU81" s="1392"/>
      <c r="AV81" s="1392"/>
      <c r="AW81" s="1392"/>
      <c r="AX81" s="1393"/>
      <c r="AY81" s="1346"/>
      <c r="AZ81" s="1389"/>
      <c r="BA81" s="1346"/>
      <c r="BB81" s="1346"/>
      <c r="BC81" s="1346"/>
      <c r="BD81" s="1346"/>
      <c r="BE81" s="1346"/>
      <c r="BF81" s="1504"/>
      <c r="BG81" s="1393"/>
      <c r="BH81" s="1346"/>
      <c r="BI81" s="1346"/>
      <c r="BJ81" s="1346"/>
      <c r="BK81" s="1346"/>
      <c r="BL81" s="1346"/>
      <c r="BM81" s="1346"/>
      <c r="BN81" s="1346"/>
      <c r="BO81" s="1346"/>
      <c r="BP81" s="1346"/>
      <c r="BQ81" s="1346"/>
      <c r="BR81" s="1346"/>
      <c r="BS81" s="1346"/>
      <c r="BT81" s="1504"/>
      <c r="BU81" s="1389"/>
      <c r="BV81" s="1346"/>
      <c r="BW81" s="1346"/>
      <c r="BX81" s="1346"/>
      <c r="BY81" s="1346"/>
      <c r="BZ81" s="1346"/>
      <c r="CA81" s="1346"/>
      <c r="CB81" s="1346"/>
      <c r="CC81" s="1346"/>
      <c r="CD81" s="1346"/>
      <c r="CE81" s="1391"/>
      <c r="CF81" s="1346"/>
      <c r="CG81" s="1346"/>
      <c r="CH81" s="1346"/>
      <c r="CI81" s="1346"/>
      <c r="CJ81" s="1346"/>
      <c r="CK81" s="1346"/>
      <c r="CL81" s="1346"/>
      <c r="CM81" s="1346"/>
      <c r="CN81" s="1346"/>
      <c r="CO81" s="1346"/>
      <c r="CP81" s="1346"/>
      <c r="CQ81" s="1391"/>
      <c r="CR81" s="1346"/>
      <c r="CS81" s="1346"/>
      <c r="CT81" s="1392"/>
      <c r="CU81" s="1346"/>
      <c r="CV81" s="1346"/>
      <c r="CW81" s="1346"/>
      <c r="CX81" s="1504"/>
      <c r="CY81" s="1346"/>
      <c r="CZ81" s="1346"/>
      <c r="DA81" s="1346"/>
      <c r="DB81" s="1346"/>
      <c r="DC81" s="1346"/>
      <c r="DD81" s="1393"/>
      <c r="DE81" s="1391"/>
      <c r="DF81" s="1392"/>
      <c r="DG81" s="1392"/>
      <c r="DH81" s="1392"/>
      <c r="DI81" s="1392"/>
      <c r="DJ81" s="1392"/>
      <c r="DK81" s="1392"/>
      <c r="DL81" s="1346"/>
      <c r="DM81" s="1346"/>
      <c r="DN81" s="1346"/>
      <c r="DO81" s="1392"/>
      <c r="DP81" s="1392"/>
      <c r="DQ81" s="1392"/>
      <c r="DR81" s="1392"/>
      <c r="DS81" s="1392"/>
      <c r="DT81" s="1417"/>
      <c r="DU81" s="1417"/>
      <c r="DV81" s="1417"/>
      <c r="DW81" s="1392"/>
      <c r="DX81" s="1393"/>
      <c r="DY81" s="1391"/>
      <c r="DZ81" s="1346"/>
      <c r="EA81" s="1346"/>
      <c r="EB81" s="1346"/>
      <c r="EC81" s="1346"/>
      <c r="ED81" s="1346"/>
      <c r="EE81" s="1392"/>
      <c r="EF81" s="1392"/>
      <c r="EG81" s="1346"/>
      <c r="EH81" s="1392"/>
      <c r="EI81" s="1392"/>
      <c r="EJ81" s="1346"/>
      <c r="EK81" s="1392"/>
      <c r="EL81" s="1391"/>
      <c r="EM81" s="1389"/>
      <c r="EN81" s="1346"/>
      <c r="EO81" s="1346"/>
      <c r="EP81" s="1346"/>
      <c r="EQ81" s="1504"/>
      <c r="ER81" s="1346"/>
      <c r="ES81" s="1392"/>
      <c r="ET81" s="1346"/>
      <c r="EU81" s="1504"/>
      <c r="EV81" s="1392"/>
      <c r="EW81" s="1392"/>
      <c r="EX81" s="1346"/>
      <c r="EY81" s="1346"/>
      <c r="EZ81" s="1346"/>
      <c r="FA81" s="1346"/>
      <c r="FB81" s="1346"/>
      <c r="FC81" s="1393"/>
      <c r="FD81" s="1679"/>
      <c r="FE81" s="1391"/>
      <c r="FF81" s="1346"/>
      <c r="FG81" s="1346"/>
      <c r="FH81" s="1346"/>
      <c r="FI81" s="1346"/>
      <c r="FJ81" s="1346"/>
      <c r="FK81" s="1346"/>
      <c r="FL81" s="218" t="e">
        <f>SUM(F81+I81+Q81+W81+#REF!+AC81+AF81+AJ81+AM81+AP81+AS81+AV81+AY81+BB81+BH81+BK81+BS81+BW81+CE81+CH81+CK81+CN81+CQ81+CT81+CW81+DA81+DD81+DK81+DN81+DQ81+DW81+DZ81+EC81+EF81+EI81+EL81+EO81+ER81+EV81+FC81)</f>
        <v>#REF!</v>
      </c>
      <c r="FM81" s="396">
        <f t="shared" si="30"/>
        <v>0</v>
      </c>
      <c r="FN81" s="396">
        <f t="shared" si="31"/>
        <v>0</v>
      </c>
      <c r="FO81" s="396" t="e">
        <f>SUM(AB81+#REF!+BE81+BT81+CX81+EQ81+EU81)</f>
        <v>#REF!</v>
      </c>
      <c r="FP81" s="396"/>
      <c r="FQ81" s="396" t="e">
        <f>SUM(L81+#REF!+M81+N81+O81+P81+#REF!+#REF!+BN81+BO81+BP81+BQ81+BR81+BZ81+CA81+CB81+CC81+CD81+DG81+DH81+DI81+DJ81+DT81+DU81+DV81+EY81+EZ81+FA81+FB81+FD81+FE81+FF81+FG81+FH81+FI81+FJ81+FK81)</f>
        <v>#REF!</v>
      </c>
      <c r="FR81" s="1291" t="e">
        <f t="shared" si="16"/>
        <v>#REF!</v>
      </c>
      <c r="FS81" s="1347" t="e">
        <f t="shared" si="17"/>
        <v>#REF!</v>
      </c>
      <c r="FT81" s="1347" t="e">
        <f t="shared" si="18"/>
        <v>#REF!</v>
      </c>
      <c r="FU81" s="1347" t="e">
        <f t="shared" si="19"/>
        <v>#REF!</v>
      </c>
      <c r="FV81" s="1347" t="e">
        <f t="shared" si="20"/>
        <v>#REF!</v>
      </c>
      <c r="FW81" s="1347" t="e">
        <f t="shared" si="21"/>
        <v>#REF!</v>
      </c>
      <c r="FX81" s="1347" t="e">
        <f t="shared" si="22"/>
        <v>#REF!</v>
      </c>
      <c r="FY81" s="1347" t="e">
        <f t="shared" si="23"/>
        <v>#REF!</v>
      </c>
      <c r="FZ81" s="1347" t="e">
        <f t="shared" si="24"/>
        <v>#REF!</v>
      </c>
      <c r="GA81" s="1347" t="e">
        <f t="shared" si="25"/>
        <v>#REF!</v>
      </c>
      <c r="GB81" s="1347" t="e">
        <f t="shared" si="26"/>
        <v>#REF!</v>
      </c>
      <c r="GC81" s="1347" t="e">
        <f t="shared" si="27"/>
        <v>#REF!</v>
      </c>
    </row>
    <row r="82" spans="1:185" ht="16.5" thickBot="1" x14ac:dyDescent="0.3">
      <c r="A82" s="1645">
        <v>69</v>
      </c>
      <c r="B82" s="10" t="s">
        <v>2160</v>
      </c>
      <c r="C82" s="1152" t="s">
        <v>1586</v>
      </c>
      <c r="D82" s="1391"/>
      <c r="E82" s="1400">
        <v>1</v>
      </c>
      <c r="F82" s="1346"/>
      <c r="G82" s="1346"/>
      <c r="H82" s="1346"/>
      <c r="I82" s="1346"/>
      <c r="J82" s="1346"/>
      <c r="K82" s="1346"/>
      <c r="L82" s="1346"/>
      <c r="M82" s="1346"/>
      <c r="N82" s="1346"/>
      <c r="O82" s="1346"/>
      <c r="P82" s="1346"/>
      <c r="Q82" s="1346"/>
      <c r="R82" s="1346"/>
      <c r="S82" s="1346"/>
      <c r="T82" s="1346"/>
      <c r="U82" s="1346"/>
      <c r="V82" s="1346"/>
      <c r="W82" s="1393"/>
      <c r="X82" s="1346"/>
      <c r="Y82" s="1346"/>
      <c r="Z82" s="1346"/>
      <c r="AA82" s="1399"/>
      <c r="AB82" s="1514"/>
      <c r="AC82" s="1346"/>
      <c r="AD82" s="1346"/>
      <c r="AE82" s="1346"/>
      <c r="AF82" s="1346"/>
      <c r="AG82" s="1346"/>
      <c r="AH82" s="1346"/>
      <c r="AI82" s="1400"/>
      <c r="AJ82" s="1346"/>
      <c r="AK82" s="1346"/>
      <c r="AL82" s="1346"/>
      <c r="AM82" s="1391"/>
      <c r="AN82" s="1346"/>
      <c r="AO82" s="1346"/>
      <c r="AP82" s="1346"/>
      <c r="AQ82" s="1346"/>
      <c r="AR82" s="1346"/>
      <c r="AS82" s="1346"/>
      <c r="AT82" s="1392"/>
      <c r="AU82" s="1346"/>
      <c r="AV82" s="1392"/>
      <c r="AW82" s="1392"/>
      <c r="AX82" s="1393"/>
      <c r="AY82" s="1346"/>
      <c r="AZ82" s="1389"/>
      <c r="BA82" s="1346"/>
      <c r="BB82" s="1346"/>
      <c r="BC82" s="1346"/>
      <c r="BD82" s="1346"/>
      <c r="BE82" s="1346"/>
      <c r="BF82" s="1504"/>
      <c r="BG82" s="1393"/>
      <c r="BH82" s="1346"/>
      <c r="BI82" s="1346"/>
      <c r="BJ82" s="1346"/>
      <c r="BK82" s="1346"/>
      <c r="BL82" s="1346"/>
      <c r="BM82" s="1346"/>
      <c r="BN82" s="1346"/>
      <c r="BO82" s="1346"/>
      <c r="BP82" s="1346"/>
      <c r="BQ82" s="1346"/>
      <c r="BR82" s="1346"/>
      <c r="BS82" s="1346"/>
      <c r="BT82" s="1504"/>
      <c r="BU82" s="1389"/>
      <c r="BV82" s="1346"/>
      <c r="BW82" s="1346"/>
      <c r="BX82" s="1390"/>
      <c r="BY82" s="1346"/>
      <c r="BZ82" s="1346"/>
      <c r="CA82" s="1346"/>
      <c r="CB82" s="1346"/>
      <c r="CC82" s="1346"/>
      <c r="CD82" s="1346"/>
      <c r="CE82" s="1391"/>
      <c r="CF82" s="1346"/>
      <c r="CG82" s="1346"/>
      <c r="CH82" s="1346"/>
      <c r="CI82" s="1346"/>
      <c r="CJ82" s="1346"/>
      <c r="CK82" s="1346"/>
      <c r="CL82" s="1346"/>
      <c r="CM82" s="1346"/>
      <c r="CN82" s="1346"/>
      <c r="CO82" s="1346"/>
      <c r="CP82" s="1346"/>
      <c r="CQ82" s="1391"/>
      <c r="CR82" s="1346"/>
      <c r="CS82" s="1346"/>
      <c r="CT82" s="1392"/>
      <c r="CU82" s="1346"/>
      <c r="CV82" s="1346"/>
      <c r="CW82" s="1346"/>
      <c r="CX82" s="1504"/>
      <c r="CY82" s="1346"/>
      <c r="CZ82" s="1346"/>
      <c r="DA82" s="1346"/>
      <c r="DB82" s="1346"/>
      <c r="DC82" s="1346"/>
      <c r="DD82" s="1393"/>
      <c r="DE82" s="1391"/>
      <c r="DF82" s="1392"/>
      <c r="DG82" s="1392"/>
      <c r="DH82" s="1392"/>
      <c r="DI82" s="1392"/>
      <c r="DJ82" s="1392"/>
      <c r="DK82" s="1392"/>
      <c r="DL82" s="1346"/>
      <c r="DM82" s="1346"/>
      <c r="DN82" s="1346"/>
      <c r="DO82" s="1346"/>
      <c r="DP82" s="1392"/>
      <c r="DQ82" s="1392"/>
      <c r="DR82" s="1346"/>
      <c r="DS82" s="1392"/>
      <c r="DT82" s="1392"/>
      <c r="DU82" s="1392"/>
      <c r="DV82" s="1392"/>
      <c r="DW82" s="1392"/>
      <c r="DX82" s="1393"/>
      <c r="DY82" s="1391"/>
      <c r="DZ82" s="1346"/>
      <c r="EA82" s="1346"/>
      <c r="EB82" s="1346"/>
      <c r="EC82" s="1346"/>
      <c r="ED82" s="1346"/>
      <c r="EE82" s="1392"/>
      <c r="EF82" s="1392"/>
      <c r="EG82" s="1346"/>
      <c r="EH82" s="1392"/>
      <c r="EI82" s="1392"/>
      <c r="EJ82" s="1346"/>
      <c r="EK82" s="1392"/>
      <c r="EL82" s="1391"/>
      <c r="EM82" s="1389"/>
      <c r="EN82" s="1346"/>
      <c r="EO82" s="1346"/>
      <c r="EP82" s="1390"/>
      <c r="EQ82" s="1504"/>
      <c r="ER82" s="1346"/>
      <c r="ES82" s="1422"/>
      <c r="ET82" s="1346"/>
      <c r="EU82" s="1504"/>
      <c r="EV82" s="1422"/>
      <c r="EW82" s="1392"/>
      <c r="EX82" s="1346"/>
      <c r="EY82" s="1346"/>
      <c r="EZ82" s="1346"/>
      <c r="FA82" s="1346"/>
      <c r="FB82" s="1346"/>
      <c r="FC82" s="1393"/>
      <c r="FD82" s="1679"/>
      <c r="FE82" s="1391"/>
      <c r="FF82" s="1346"/>
      <c r="FG82" s="1346"/>
      <c r="FH82" s="1346"/>
      <c r="FI82" s="1346"/>
      <c r="FJ82" s="1346"/>
      <c r="FK82" s="1346"/>
      <c r="FL82" s="218" t="e">
        <f>SUM(F82+I82+Q82+W82+#REF!+AC82+AF82+AJ82+AM82+AP82+AS82+AV82+AY82+BB82+BH82+BK82+BS82+BW82+CE82+CH82+CK82+CN82+CQ82+CT82+CW82+DA82+DD82+DK82+DN82+DQ82+DW82+DZ82+EC82+EF82+EI82+EL82+EO82+ER82+EV82+FC82)</f>
        <v>#REF!</v>
      </c>
      <c r="FM82" s="396">
        <f t="shared" si="30"/>
        <v>0</v>
      </c>
      <c r="FN82" s="396">
        <f t="shared" si="31"/>
        <v>1</v>
      </c>
      <c r="FO82" s="396" t="e">
        <f>SUM(AB82+#REF!+BE82+BT82+CX82+EQ82+EU82)</f>
        <v>#REF!</v>
      </c>
      <c r="FP82" s="396"/>
      <c r="FQ82" s="396" t="e">
        <f>SUM(L82+#REF!+M82+N82+O82+P82+#REF!+#REF!+BN82+BO82+BP82+BQ82+BR82+BZ82+CA82+CB82+CC82+CD82+DG82+DH82+DI82+DJ82+DT82+DU82+DV82+EY82+EZ82+FA82+FB82+FD82+FE82+FF82+FG82+FH82+FI82+FJ82+FK82)</f>
        <v>#REF!</v>
      </c>
      <c r="FR82" s="1291" t="e">
        <f t="shared" si="16"/>
        <v>#REF!</v>
      </c>
      <c r="FS82" s="1347" t="e">
        <f t="shared" si="17"/>
        <v>#REF!</v>
      </c>
      <c r="FT82" s="1347" t="e">
        <f t="shared" si="18"/>
        <v>#REF!</v>
      </c>
      <c r="FU82" s="1347" t="e">
        <f t="shared" si="19"/>
        <v>#REF!</v>
      </c>
      <c r="FV82" s="1347" t="e">
        <f t="shared" si="20"/>
        <v>#REF!</v>
      </c>
      <c r="FW82" s="1347" t="e">
        <f t="shared" si="21"/>
        <v>#REF!</v>
      </c>
      <c r="FX82" s="1347" t="e">
        <f t="shared" si="22"/>
        <v>#REF!</v>
      </c>
      <c r="FY82" s="1347" t="e">
        <f t="shared" si="23"/>
        <v>#REF!</v>
      </c>
      <c r="FZ82" s="1347" t="e">
        <f t="shared" si="24"/>
        <v>#REF!</v>
      </c>
      <c r="GA82" s="1347" t="e">
        <f t="shared" si="25"/>
        <v>#REF!</v>
      </c>
      <c r="GB82" s="1347" t="e">
        <f t="shared" si="26"/>
        <v>#REF!</v>
      </c>
      <c r="GC82" s="1347" t="e">
        <f t="shared" si="27"/>
        <v>#REF!</v>
      </c>
    </row>
    <row r="83" spans="1:185" ht="16.5" thickBot="1" x14ac:dyDescent="0.3">
      <c r="A83" s="1645">
        <v>70</v>
      </c>
      <c r="B83" s="10" t="s">
        <v>2161</v>
      </c>
      <c r="C83" s="1152" t="s">
        <v>1618</v>
      </c>
      <c r="D83" s="1391"/>
      <c r="E83" s="1400"/>
      <c r="F83" s="1346"/>
      <c r="G83" s="1346"/>
      <c r="H83" s="1346"/>
      <c r="I83" s="1346"/>
      <c r="J83" s="1346"/>
      <c r="K83" s="1346"/>
      <c r="L83" s="1346"/>
      <c r="M83" s="1346"/>
      <c r="N83" s="1346"/>
      <c r="O83" s="1346"/>
      <c r="P83" s="1346"/>
      <c r="Q83" s="1346"/>
      <c r="R83" s="1346"/>
      <c r="S83" s="1346"/>
      <c r="T83" s="1346"/>
      <c r="U83" s="1346"/>
      <c r="V83" s="1346"/>
      <c r="W83" s="1393"/>
      <c r="X83" s="1346"/>
      <c r="Y83" s="1399"/>
      <c r="Z83" s="1346"/>
      <c r="AA83" s="1399"/>
      <c r="AB83" s="1514"/>
      <c r="AC83" s="1346"/>
      <c r="AD83" s="1346"/>
      <c r="AE83" s="1346"/>
      <c r="AF83" s="1346"/>
      <c r="AG83" s="1346"/>
      <c r="AH83" s="1392"/>
      <c r="AI83" s="1400"/>
      <c r="AJ83" s="1392"/>
      <c r="AK83" s="1392"/>
      <c r="AL83" s="1393"/>
      <c r="AM83" s="1391"/>
      <c r="AN83" s="1346"/>
      <c r="AO83" s="1346"/>
      <c r="AP83" s="1346"/>
      <c r="AQ83" s="1346"/>
      <c r="AR83" s="1346"/>
      <c r="AS83" s="1346"/>
      <c r="AT83" s="1392"/>
      <c r="AU83" s="1392"/>
      <c r="AV83" s="1392"/>
      <c r="AW83" s="1392"/>
      <c r="AX83" s="1393"/>
      <c r="AY83" s="1346"/>
      <c r="AZ83" s="1389"/>
      <c r="BA83" s="1346"/>
      <c r="BB83" s="1346"/>
      <c r="BC83" s="1346"/>
      <c r="BD83" s="1346"/>
      <c r="BE83" s="1346"/>
      <c r="BF83" s="1504"/>
      <c r="BG83" s="1393"/>
      <c r="BH83" s="1346"/>
      <c r="BI83" s="1346"/>
      <c r="BJ83" s="1346"/>
      <c r="BK83" s="1346"/>
      <c r="BL83" s="1346"/>
      <c r="BM83" s="1346"/>
      <c r="BN83" s="1346"/>
      <c r="BO83" s="1346"/>
      <c r="BP83" s="1346"/>
      <c r="BQ83" s="1346"/>
      <c r="BR83" s="1346"/>
      <c r="BS83" s="1346"/>
      <c r="BT83" s="1504"/>
      <c r="BU83" s="1389"/>
      <c r="BV83" s="1346"/>
      <c r="BW83" s="1346"/>
      <c r="BX83" s="1346"/>
      <c r="BY83" s="1346"/>
      <c r="BZ83" s="1346"/>
      <c r="CA83" s="1346"/>
      <c r="CB83" s="1346"/>
      <c r="CC83" s="1346"/>
      <c r="CD83" s="1346"/>
      <c r="CE83" s="1391"/>
      <c r="CF83" s="1346"/>
      <c r="CG83" s="1346"/>
      <c r="CH83" s="1346"/>
      <c r="CI83" s="1346"/>
      <c r="CJ83" s="1346"/>
      <c r="CK83" s="1346"/>
      <c r="CL83" s="1346"/>
      <c r="CM83" s="1346"/>
      <c r="CN83" s="1346"/>
      <c r="CO83" s="1346"/>
      <c r="CP83" s="1346"/>
      <c r="CQ83" s="1391"/>
      <c r="CR83" s="1392"/>
      <c r="CS83" s="1346"/>
      <c r="CT83" s="1392"/>
      <c r="CU83" s="1392"/>
      <c r="CV83" s="1392"/>
      <c r="CW83" s="1392"/>
      <c r="CX83" s="1504"/>
      <c r="CY83" s="1392"/>
      <c r="CZ83" s="1392"/>
      <c r="DA83" s="1392"/>
      <c r="DB83" s="1392"/>
      <c r="DC83" s="1346"/>
      <c r="DD83" s="1393"/>
      <c r="DE83" s="1391"/>
      <c r="DF83" s="1392"/>
      <c r="DG83" s="1392"/>
      <c r="DH83" s="1392"/>
      <c r="DI83" s="1392"/>
      <c r="DJ83" s="1392"/>
      <c r="DK83" s="1392"/>
      <c r="DL83" s="1392"/>
      <c r="DM83" s="1392"/>
      <c r="DN83" s="1392"/>
      <c r="DO83" s="1392"/>
      <c r="DP83" s="1392"/>
      <c r="DQ83" s="1392"/>
      <c r="DR83" s="1392"/>
      <c r="DS83" s="1392"/>
      <c r="DT83" s="1392"/>
      <c r="DU83" s="1392"/>
      <c r="DV83" s="1392"/>
      <c r="DW83" s="1392"/>
      <c r="DX83" s="1393"/>
      <c r="DY83" s="1391"/>
      <c r="DZ83" s="1392"/>
      <c r="EA83" s="1392"/>
      <c r="EB83" s="1392"/>
      <c r="EC83" s="1392"/>
      <c r="ED83" s="1392"/>
      <c r="EE83" s="1392"/>
      <c r="EF83" s="1392"/>
      <c r="EG83" s="1392"/>
      <c r="EH83" s="1346"/>
      <c r="EI83" s="1346"/>
      <c r="EJ83" s="1392"/>
      <c r="EK83" s="1392"/>
      <c r="EL83" s="1391"/>
      <c r="EM83" s="1389"/>
      <c r="EN83" s="1389"/>
      <c r="EO83" s="1346"/>
      <c r="EP83" s="1346"/>
      <c r="EQ83" s="1504"/>
      <c r="ER83" s="1346"/>
      <c r="ES83" s="1346"/>
      <c r="ET83" s="1346"/>
      <c r="EU83" s="1504"/>
      <c r="EV83" s="1392"/>
      <c r="EW83" s="1346"/>
      <c r="EX83" s="1346"/>
      <c r="EY83" s="1346"/>
      <c r="EZ83" s="1346"/>
      <c r="FA83" s="1346"/>
      <c r="FB83" s="1346"/>
      <c r="FC83" s="1393"/>
      <c r="FD83" s="1679"/>
      <c r="FE83" s="1391"/>
      <c r="FF83" s="1346"/>
      <c r="FG83" s="1346"/>
      <c r="FH83" s="1346"/>
      <c r="FI83" s="1346"/>
      <c r="FJ83" s="1346"/>
      <c r="FK83" s="1346"/>
      <c r="FL83" s="218" t="e">
        <f>SUM(F83+I83+Q83+W83+#REF!+AC83+AF83+AJ83+AM83+AP83+AS83+AV83+AY83+BB83+BH83+BK83+BS83+BW83+CE83+CH83+CK83+CN83+CQ83+CT83+CW83+DA83+DD83+DK83+DN83+DQ83+DW83+DZ83+EC83+EF83+EI83+EL83+EO83+ER83+EV83+FC83)</f>
        <v>#REF!</v>
      </c>
      <c r="FM83" s="396">
        <f t="shared" si="30"/>
        <v>0</v>
      </c>
      <c r="FN83" s="396">
        <f t="shared" si="31"/>
        <v>0</v>
      </c>
      <c r="FO83" s="396" t="e">
        <f>SUM(AB83+#REF!+BE83+BT83+CX83+EQ83+EU83)</f>
        <v>#REF!</v>
      </c>
      <c r="FP83" s="396"/>
      <c r="FQ83" s="396" t="e">
        <f>SUM(L83+#REF!+M83+N83+O83+P83+#REF!+#REF!+BN83+BO83+BP83+BQ83+BR83+BZ83+CA83+CB83+CC83+CD83+DG83+DH83+DI83+DJ83+DT83+DU83+DV83+EY83+EZ83+FA83+FB83+FD83+FE83+FF83+FG83+FH83+FI83+FJ83+FK83)</f>
        <v>#REF!</v>
      </c>
      <c r="FR83" s="1291" t="e">
        <f t="shared" si="16"/>
        <v>#REF!</v>
      </c>
      <c r="FS83" s="1347" t="e">
        <f t="shared" si="17"/>
        <v>#REF!</v>
      </c>
      <c r="FT83" s="1347" t="e">
        <f t="shared" si="18"/>
        <v>#REF!</v>
      </c>
      <c r="FU83" s="1347" t="e">
        <f t="shared" si="19"/>
        <v>#REF!</v>
      </c>
      <c r="FV83" s="1347" t="e">
        <f t="shared" si="20"/>
        <v>#REF!</v>
      </c>
      <c r="FW83" s="1347" t="e">
        <f t="shared" si="21"/>
        <v>#REF!</v>
      </c>
      <c r="FX83" s="1347" t="e">
        <f t="shared" si="22"/>
        <v>#REF!</v>
      </c>
      <c r="FY83" s="1347" t="e">
        <f t="shared" si="23"/>
        <v>#REF!</v>
      </c>
      <c r="FZ83" s="1347" t="e">
        <f t="shared" si="24"/>
        <v>#REF!</v>
      </c>
      <c r="GA83" s="1347" t="e">
        <f t="shared" si="25"/>
        <v>#REF!</v>
      </c>
      <c r="GB83" s="1347" t="e">
        <f t="shared" si="26"/>
        <v>#REF!</v>
      </c>
      <c r="GC83" s="1347" t="e">
        <f t="shared" si="27"/>
        <v>#REF!</v>
      </c>
    </row>
    <row r="84" spans="1:185" ht="16.5" thickBot="1" x14ac:dyDescent="0.3">
      <c r="A84" s="1645">
        <v>71</v>
      </c>
      <c r="B84" s="10" t="s">
        <v>2162</v>
      </c>
      <c r="C84" s="1152" t="s">
        <v>1926</v>
      </c>
      <c r="D84" s="1391"/>
      <c r="E84" s="1400"/>
      <c r="F84" s="1346"/>
      <c r="G84" s="1346"/>
      <c r="H84" s="1346"/>
      <c r="I84" s="1346"/>
      <c r="J84" s="1346"/>
      <c r="K84" s="1346"/>
      <c r="L84" s="1346"/>
      <c r="M84" s="1346"/>
      <c r="N84" s="1346"/>
      <c r="O84" s="1346"/>
      <c r="P84" s="1346"/>
      <c r="Q84" s="1346"/>
      <c r="R84" s="1346"/>
      <c r="S84" s="1346"/>
      <c r="T84" s="1346"/>
      <c r="U84" s="1346"/>
      <c r="V84" s="1346"/>
      <c r="W84" s="1393"/>
      <c r="X84" s="1346"/>
      <c r="Y84" s="1399"/>
      <c r="Z84" s="1346"/>
      <c r="AA84" s="1399"/>
      <c r="AB84" s="1514"/>
      <c r="AC84" s="1346"/>
      <c r="AD84" s="1346"/>
      <c r="AE84" s="1346"/>
      <c r="AF84" s="1346"/>
      <c r="AG84" s="1346"/>
      <c r="AH84" s="1392"/>
      <c r="AI84" s="1400"/>
      <c r="AJ84" s="1392"/>
      <c r="AK84" s="1392"/>
      <c r="AL84" s="1393"/>
      <c r="AM84" s="1391"/>
      <c r="AN84" s="1346"/>
      <c r="AO84" s="1346"/>
      <c r="AP84" s="1346"/>
      <c r="AQ84" s="1346"/>
      <c r="AR84" s="1346"/>
      <c r="AS84" s="1346"/>
      <c r="AT84" s="1392"/>
      <c r="AU84" s="1392"/>
      <c r="AV84" s="1392"/>
      <c r="AW84" s="1392"/>
      <c r="AX84" s="1393"/>
      <c r="AY84" s="1346"/>
      <c r="AZ84" s="1389"/>
      <c r="BA84" s="1346"/>
      <c r="BB84" s="1346"/>
      <c r="BC84" s="1346"/>
      <c r="BD84" s="1346"/>
      <c r="BE84" s="1346"/>
      <c r="BF84" s="1504"/>
      <c r="BG84" s="1393"/>
      <c r="BH84" s="1346"/>
      <c r="BI84" s="1346"/>
      <c r="BJ84" s="1346"/>
      <c r="BK84" s="1346"/>
      <c r="BL84" s="1346"/>
      <c r="BM84" s="1346"/>
      <c r="BN84" s="1346"/>
      <c r="BO84" s="1346"/>
      <c r="BP84" s="1346"/>
      <c r="BQ84" s="1346"/>
      <c r="BR84" s="1346"/>
      <c r="BS84" s="1346"/>
      <c r="BT84" s="1504"/>
      <c r="BU84" s="1389"/>
      <c r="BV84" s="1346"/>
      <c r="BW84" s="1346"/>
      <c r="BX84" s="1346"/>
      <c r="BY84" s="1346"/>
      <c r="BZ84" s="1346"/>
      <c r="CA84" s="1346"/>
      <c r="CB84" s="1346"/>
      <c r="CC84" s="1346"/>
      <c r="CD84" s="1346"/>
      <c r="CE84" s="1391"/>
      <c r="CF84" s="1346"/>
      <c r="CG84" s="1346"/>
      <c r="CH84" s="1346"/>
      <c r="CI84" s="1346"/>
      <c r="CJ84" s="1346"/>
      <c r="CK84" s="1346"/>
      <c r="CL84" s="1346"/>
      <c r="CM84" s="1346"/>
      <c r="CN84" s="1346"/>
      <c r="CO84" s="1346"/>
      <c r="CP84" s="1346"/>
      <c r="CQ84" s="1391"/>
      <c r="CR84" s="1392"/>
      <c r="CS84" s="1346"/>
      <c r="CT84" s="1392"/>
      <c r="CU84" s="1392"/>
      <c r="CV84" s="1392"/>
      <c r="CW84" s="1392"/>
      <c r="CX84" s="1504"/>
      <c r="CY84" s="1392"/>
      <c r="CZ84" s="1392"/>
      <c r="DA84" s="1392"/>
      <c r="DB84" s="1392"/>
      <c r="DC84" s="1346"/>
      <c r="DD84" s="1393"/>
      <c r="DE84" s="1391"/>
      <c r="DF84" s="1392"/>
      <c r="DG84" s="1392"/>
      <c r="DH84" s="1392"/>
      <c r="DI84" s="1392"/>
      <c r="DJ84" s="1392"/>
      <c r="DK84" s="1392"/>
      <c r="DL84" s="1392"/>
      <c r="DM84" s="1392"/>
      <c r="DN84" s="1392"/>
      <c r="DO84" s="1392"/>
      <c r="DP84" s="1392"/>
      <c r="DQ84" s="1392"/>
      <c r="DR84" s="1392"/>
      <c r="DS84" s="1392"/>
      <c r="DT84" s="1392"/>
      <c r="DU84" s="1392"/>
      <c r="DV84" s="1392"/>
      <c r="DW84" s="1392"/>
      <c r="DX84" s="1393"/>
      <c r="DY84" s="1391"/>
      <c r="DZ84" s="1392"/>
      <c r="EA84" s="1392"/>
      <c r="EB84" s="1392"/>
      <c r="EC84" s="1392"/>
      <c r="ED84" s="1392"/>
      <c r="EE84" s="1392"/>
      <c r="EF84" s="1392"/>
      <c r="EG84" s="1392"/>
      <c r="EH84" s="1346"/>
      <c r="EI84" s="1346"/>
      <c r="EJ84" s="1392"/>
      <c r="EK84" s="1392"/>
      <c r="EL84" s="1391"/>
      <c r="EM84" s="1389"/>
      <c r="EN84" s="1389"/>
      <c r="EO84" s="1346"/>
      <c r="EP84" s="1346"/>
      <c r="EQ84" s="1504"/>
      <c r="ER84" s="1346"/>
      <c r="ES84" s="1346"/>
      <c r="ET84" s="1346"/>
      <c r="EU84" s="1504"/>
      <c r="EV84" s="1392"/>
      <c r="EW84" s="1346"/>
      <c r="EX84" s="1346"/>
      <c r="EY84" s="1346"/>
      <c r="EZ84" s="1346"/>
      <c r="FA84" s="1346"/>
      <c r="FB84" s="1346"/>
      <c r="FC84" s="1393"/>
      <c r="FD84" s="1679"/>
      <c r="FE84" s="1391"/>
      <c r="FF84" s="1346"/>
      <c r="FG84" s="1346"/>
      <c r="FH84" s="1346"/>
      <c r="FI84" s="1346"/>
      <c r="FJ84" s="1346"/>
      <c r="FK84" s="1346"/>
      <c r="FL84" s="218" t="e">
        <f>SUM(F84+I84+Q84+W84+#REF!+AC84+AF84+AJ84+AM84+AP84+AS84+AV84+AY84+BB84+BH84+BK84+BS84+BW84+CE84+CH84+CK84+CN84+CQ84+CT84+CW84+DA84+DD84+DK84+DN84+DQ84+DW84+DZ84+EC84+EF84+EI84+EL84+EO84+ER84+EV84+FC84)</f>
        <v>#REF!</v>
      </c>
      <c r="FM84" s="396">
        <f t="shared" si="30"/>
        <v>0</v>
      </c>
      <c r="FN84" s="396">
        <f t="shared" si="31"/>
        <v>0</v>
      </c>
      <c r="FO84" s="396" t="e">
        <f>SUM(AB84+#REF!+BE84+BT84+CX84+EQ84+EU84)</f>
        <v>#REF!</v>
      </c>
      <c r="FP84" s="396"/>
      <c r="FQ84" s="396" t="e">
        <f>SUM(L84+#REF!+M84+N84+O84+P84+#REF!+#REF!+BN84+BO84+BP84+BQ84+BR84+BZ84+CA84+CB84+CC84+CD84+DG84+DH84+DI84+DJ84+DT84+DU84+DV84+EY84+EZ84+FA84+FB84+FD84+FE84+FF84+FG84+FH84+FI84+FJ84+FK84)</f>
        <v>#REF!</v>
      </c>
      <c r="FR84" s="1291" t="e">
        <f t="shared" si="16"/>
        <v>#REF!</v>
      </c>
      <c r="FS84" s="1347" t="e">
        <f t="shared" si="17"/>
        <v>#REF!</v>
      </c>
      <c r="FT84" s="1347" t="e">
        <f t="shared" si="18"/>
        <v>#REF!</v>
      </c>
      <c r="FU84" s="1347" t="e">
        <f t="shared" si="19"/>
        <v>#REF!</v>
      </c>
      <c r="FV84" s="1347" t="e">
        <f t="shared" si="20"/>
        <v>#REF!</v>
      </c>
      <c r="FW84" s="1347" t="e">
        <f t="shared" si="21"/>
        <v>#REF!</v>
      </c>
      <c r="FX84" s="1347" t="e">
        <f t="shared" si="22"/>
        <v>#REF!</v>
      </c>
      <c r="FY84" s="1347" t="e">
        <f t="shared" si="23"/>
        <v>#REF!</v>
      </c>
      <c r="FZ84" s="1347" t="e">
        <f t="shared" si="24"/>
        <v>#REF!</v>
      </c>
      <c r="GA84" s="1347" t="e">
        <f t="shared" si="25"/>
        <v>#REF!</v>
      </c>
      <c r="GB84" s="1347" t="e">
        <f t="shared" si="26"/>
        <v>#REF!</v>
      </c>
      <c r="GC84" s="1347" t="e">
        <f t="shared" si="27"/>
        <v>#REF!</v>
      </c>
    </row>
    <row r="85" spans="1:185" ht="16.5" thickBot="1" x14ac:dyDescent="0.3">
      <c r="A85" s="1645">
        <v>72</v>
      </c>
      <c r="B85" s="10" t="s">
        <v>2163</v>
      </c>
      <c r="C85" s="1152" t="s">
        <v>414</v>
      </c>
      <c r="D85" s="1391"/>
      <c r="E85" s="1400"/>
      <c r="F85" s="1346"/>
      <c r="G85" s="1346"/>
      <c r="H85" s="1346"/>
      <c r="I85" s="1346"/>
      <c r="J85" s="1346"/>
      <c r="K85" s="1346"/>
      <c r="L85" s="1346"/>
      <c r="M85" s="1346"/>
      <c r="N85" s="1346"/>
      <c r="O85" s="1346"/>
      <c r="P85" s="1346"/>
      <c r="Q85" s="1346"/>
      <c r="R85" s="1346"/>
      <c r="S85" s="1346"/>
      <c r="T85" s="1346"/>
      <c r="U85" s="1346"/>
      <c r="V85" s="1346"/>
      <c r="W85" s="1393"/>
      <c r="X85" s="1346"/>
      <c r="Y85" s="1346"/>
      <c r="Z85" s="1346"/>
      <c r="AA85" s="1346"/>
      <c r="AB85" s="1514"/>
      <c r="AC85" s="1346"/>
      <c r="AD85" s="1346"/>
      <c r="AE85" s="1346"/>
      <c r="AF85" s="1346"/>
      <c r="AG85" s="1392"/>
      <c r="AH85" s="1392"/>
      <c r="AI85" s="1400"/>
      <c r="AJ85" s="1346"/>
      <c r="AK85" s="1346"/>
      <c r="AL85" s="1393"/>
      <c r="AM85" s="1391"/>
      <c r="AN85" s="1346"/>
      <c r="AO85" s="1346"/>
      <c r="AP85" s="1346"/>
      <c r="AQ85" s="1346"/>
      <c r="AR85" s="1346"/>
      <c r="AS85" s="1392"/>
      <c r="AT85" s="1392"/>
      <c r="AU85" s="1392"/>
      <c r="AV85" s="1392"/>
      <c r="AW85" s="1346"/>
      <c r="AX85" s="1393"/>
      <c r="AY85" s="1391"/>
      <c r="AZ85" s="1346"/>
      <c r="BA85" s="1346"/>
      <c r="BB85" s="1346"/>
      <c r="BC85" s="1346"/>
      <c r="BD85" s="1346"/>
      <c r="BE85" s="1346"/>
      <c r="BF85" s="1504"/>
      <c r="BG85" s="1393"/>
      <c r="BH85" s="1346"/>
      <c r="BI85" s="1346"/>
      <c r="BJ85" s="1346"/>
      <c r="BK85" s="1346"/>
      <c r="BL85" s="1346"/>
      <c r="BM85" s="1346"/>
      <c r="BN85" s="1346"/>
      <c r="BO85" s="1346"/>
      <c r="BP85" s="1346"/>
      <c r="BQ85" s="1346"/>
      <c r="BR85" s="1346"/>
      <c r="BS85" s="1346"/>
      <c r="BT85" s="1504"/>
      <c r="BU85" s="1621"/>
      <c r="BV85" s="1621"/>
      <c r="BW85" s="1621"/>
      <c r="BX85" s="1621"/>
      <c r="BY85" s="1621"/>
      <c r="BZ85" s="1621"/>
      <c r="CA85" s="1621"/>
      <c r="CB85" s="1621"/>
      <c r="CC85" s="1621"/>
      <c r="CD85" s="1621"/>
      <c r="CE85" s="1390"/>
      <c r="CF85" s="1621"/>
      <c r="CG85" s="1621"/>
      <c r="CH85" s="1621"/>
      <c r="CI85" s="1621"/>
      <c r="CJ85" s="1621"/>
      <c r="CK85" s="1621"/>
      <c r="CL85" s="1621"/>
      <c r="CM85" s="1390"/>
      <c r="CN85" s="1410"/>
      <c r="CO85" s="1621"/>
      <c r="CP85" s="1503"/>
      <c r="CQ85" s="1624"/>
      <c r="CR85" s="1621"/>
      <c r="CS85" s="1390"/>
      <c r="CT85" s="1621"/>
      <c r="CU85" s="1621"/>
      <c r="CV85" s="1621"/>
      <c r="CW85" s="1621"/>
      <c r="CX85" s="1504"/>
      <c r="CY85" s="1621"/>
      <c r="CZ85" s="1621"/>
      <c r="DA85" s="1621"/>
      <c r="DB85" s="1621"/>
      <c r="DC85" s="1621"/>
      <c r="DD85" s="1503"/>
      <c r="DE85" s="1624"/>
      <c r="DF85" s="1390"/>
      <c r="DG85" s="1623"/>
      <c r="DH85" s="1623"/>
      <c r="DI85" s="1623"/>
      <c r="DJ85" s="1623"/>
      <c r="DK85" s="1623"/>
      <c r="DL85" s="1621"/>
      <c r="DM85" s="1623"/>
      <c r="DN85" s="1623"/>
      <c r="DO85" s="1621"/>
      <c r="DP85" s="1621"/>
      <c r="DQ85" s="1621"/>
      <c r="DR85" s="1621"/>
      <c r="DS85" s="1621"/>
      <c r="DT85" s="1621"/>
      <c r="DU85" s="1621"/>
      <c r="DV85" s="1621"/>
      <c r="DW85" s="1621"/>
      <c r="DX85" s="1419"/>
      <c r="DY85" s="1624"/>
      <c r="DZ85" s="1621"/>
      <c r="EA85" s="1621"/>
      <c r="EB85" s="1623"/>
      <c r="EC85" s="1621"/>
      <c r="ED85" s="1621"/>
      <c r="EE85" s="1621"/>
      <c r="EF85" s="1621"/>
      <c r="EG85" s="1621"/>
      <c r="EH85" s="1621"/>
      <c r="EI85" s="1621"/>
      <c r="EJ85" s="1621"/>
      <c r="EK85" s="1622"/>
      <c r="EL85" s="1624"/>
      <c r="EM85" s="1621"/>
      <c r="EN85" s="1621"/>
      <c r="EO85" s="1621"/>
      <c r="EP85" s="1621"/>
      <c r="EQ85" s="1504"/>
      <c r="ER85" s="1621"/>
      <c r="ES85" s="1621"/>
      <c r="ET85" s="1621"/>
      <c r="EU85" s="1504"/>
      <c r="EV85" s="1621"/>
      <c r="EW85" s="1621"/>
      <c r="EX85" s="1621"/>
      <c r="EY85" s="1621"/>
      <c r="EZ85" s="1621"/>
      <c r="FA85" s="1621"/>
      <c r="FB85" s="1621"/>
      <c r="FC85" s="1622"/>
      <c r="FD85" s="1680"/>
      <c r="FE85" s="1624"/>
      <c r="FF85" s="1621"/>
      <c r="FG85" s="1621"/>
      <c r="FH85" s="1621"/>
      <c r="FI85" s="1621"/>
      <c r="FJ85" s="1621"/>
      <c r="FK85" s="1621"/>
      <c r="FL85" s="218" t="e">
        <f>SUM(F85+I85+Q85+W85+#REF!+AC85+AF85+AJ85+AM85+AP85+AS85+AV85+AY85+BB85+BH85+BK85+BS85+BW85+CE85+CH85+CK85+CN85+CQ85+CT85+CW85+DA85+DD85+DK85+DN85+DQ85+DW85+DZ85+EC85+EF85+EI85+EL85+EO85+ER85+EV85+FC85)</f>
        <v>#REF!</v>
      </c>
      <c r="FM85" s="396">
        <f t="shared" si="30"/>
        <v>0</v>
      </c>
      <c r="FN85" s="396">
        <f t="shared" si="31"/>
        <v>0</v>
      </c>
      <c r="FO85" s="396" t="e">
        <f>SUM(AB85+#REF!+BE85+BT85+CX85+EQ85+EU85)</f>
        <v>#REF!</v>
      </c>
      <c r="FP85" s="396"/>
      <c r="FQ85" s="396" t="e">
        <f>SUM(L85+#REF!+M85+N85+O85+P85+#REF!+#REF!+BN85+BO85+BP85+BQ85+BR85+BZ85+CA85+CB85+CC85+CD85+DG85+DH85+DI85+DJ85+DT85+DU85+DV85+EY85+EZ85+FA85+FB85+FD85+FE85+FF85+FG85+FH85+FI85+FJ85+FK85)</f>
        <v>#REF!</v>
      </c>
      <c r="FR85" s="1291" t="e">
        <f t="shared" si="16"/>
        <v>#REF!</v>
      </c>
      <c r="FS85" s="1347" t="e">
        <f t="shared" si="17"/>
        <v>#REF!</v>
      </c>
      <c r="FT85" s="1347" t="e">
        <f t="shared" si="18"/>
        <v>#REF!</v>
      </c>
      <c r="FU85" s="1347" t="e">
        <f t="shared" si="19"/>
        <v>#REF!</v>
      </c>
      <c r="FV85" s="1347" t="e">
        <f t="shared" si="20"/>
        <v>#REF!</v>
      </c>
      <c r="FW85" s="1347" t="e">
        <f t="shared" si="21"/>
        <v>#REF!</v>
      </c>
      <c r="FX85" s="1347" t="e">
        <f t="shared" si="22"/>
        <v>#REF!</v>
      </c>
      <c r="FY85" s="1347" t="e">
        <f t="shared" si="23"/>
        <v>#REF!</v>
      </c>
      <c r="FZ85" s="1347" t="e">
        <f t="shared" si="24"/>
        <v>#REF!</v>
      </c>
      <c r="GA85" s="1347" t="e">
        <f t="shared" si="25"/>
        <v>#REF!</v>
      </c>
      <c r="GB85" s="1347" t="e">
        <f t="shared" si="26"/>
        <v>#REF!</v>
      </c>
      <c r="GC85" s="1347" t="e">
        <f t="shared" si="27"/>
        <v>#REF!</v>
      </c>
    </row>
    <row r="86" spans="1:185" ht="16.5" thickBot="1" x14ac:dyDescent="0.3">
      <c r="A86" s="1645">
        <v>73</v>
      </c>
      <c r="B86" s="10" t="s">
        <v>2164</v>
      </c>
      <c r="C86" s="1152" t="s">
        <v>995</v>
      </c>
      <c r="D86" s="1391"/>
      <c r="E86" s="1400"/>
      <c r="F86" s="1346"/>
      <c r="G86" s="1346"/>
      <c r="H86" s="1346"/>
      <c r="I86" s="1346"/>
      <c r="J86" s="1346"/>
      <c r="K86" s="1346"/>
      <c r="L86" s="1346"/>
      <c r="M86" s="1346"/>
      <c r="N86" s="1346"/>
      <c r="O86" s="1346"/>
      <c r="P86" s="1346"/>
      <c r="Q86" s="1346"/>
      <c r="R86" s="1346"/>
      <c r="S86" s="1346"/>
      <c r="T86" s="1346"/>
      <c r="U86" s="1346"/>
      <c r="V86" s="1346"/>
      <c r="W86" s="1393"/>
      <c r="X86" s="1346"/>
      <c r="Y86" s="1346"/>
      <c r="Z86" s="1346"/>
      <c r="AA86" s="1346"/>
      <c r="AB86" s="1514"/>
      <c r="AC86" s="1346"/>
      <c r="AD86" s="1346"/>
      <c r="AE86" s="1346"/>
      <c r="AF86" s="1346"/>
      <c r="AG86" s="1346"/>
      <c r="AH86" s="1392"/>
      <c r="AI86" s="1400"/>
      <c r="AJ86" s="1392"/>
      <c r="AK86" s="1392"/>
      <c r="AL86" s="1393"/>
      <c r="AM86" s="1391"/>
      <c r="AN86" s="1346"/>
      <c r="AO86" s="1346"/>
      <c r="AP86" s="1346"/>
      <c r="AQ86" s="1346"/>
      <c r="AR86" s="1346"/>
      <c r="AS86" s="1346"/>
      <c r="AT86" s="1392"/>
      <c r="AU86" s="1392"/>
      <c r="AV86" s="1392"/>
      <c r="AW86" s="1392"/>
      <c r="AX86" s="1393"/>
      <c r="AY86" s="1346"/>
      <c r="AZ86" s="1389"/>
      <c r="BA86" s="1346"/>
      <c r="BB86" s="1346"/>
      <c r="BC86" s="1346"/>
      <c r="BD86" s="1346"/>
      <c r="BE86" s="1346"/>
      <c r="BF86" s="1504"/>
      <c r="BG86" s="1393"/>
      <c r="BH86" s="1346"/>
      <c r="BI86" s="1346"/>
      <c r="BJ86" s="1346"/>
      <c r="BK86" s="1346"/>
      <c r="BL86" s="1346"/>
      <c r="BM86" s="1346"/>
      <c r="BN86" s="1346"/>
      <c r="BO86" s="1346"/>
      <c r="BP86" s="1346"/>
      <c r="BQ86" s="1346"/>
      <c r="BR86" s="1346"/>
      <c r="BS86" s="1346"/>
      <c r="BT86" s="1504"/>
      <c r="BU86" s="1389"/>
      <c r="BV86" s="1346"/>
      <c r="BW86" s="1346"/>
      <c r="BX86" s="1346"/>
      <c r="BY86" s="1346"/>
      <c r="BZ86" s="1346"/>
      <c r="CA86" s="1346"/>
      <c r="CB86" s="1346"/>
      <c r="CC86" s="1346"/>
      <c r="CD86" s="1346"/>
      <c r="CE86" s="1391"/>
      <c r="CF86" s="1346"/>
      <c r="CG86" s="1346"/>
      <c r="CH86" s="1346"/>
      <c r="CI86" s="1346"/>
      <c r="CJ86" s="1346"/>
      <c r="CK86" s="1346"/>
      <c r="CL86" s="1346"/>
      <c r="CM86" s="1346"/>
      <c r="CN86" s="1346"/>
      <c r="CO86" s="1346"/>
      <c r="CP86" s="1346"/>
      <c r="CQ86" s="1391"/>
      <c r="CR86" s="1346"/>
      <c r="CS86" s="1346"/>
      <c r="CT86" s="1392"/>
      <c r="CU86" s="1346"/>
      <c r="CV86" s="1346"/>
      <c r="CW86" s="1346"/>
      <c r="CX86" s="1504"/>
      <c r="CY86" s="1346"/>
      <c r="CZ86" s="1346"/>
      <c r="DA86" s="1346"/>
      <c r="DB86" s="1346"/>
      <c r="DC86" s="1346"/>
      <c r="DD86" s="1393"/>
      <c r="DE86" s="1391"/>
      <c r="DF86" s="1346"/>
      <c r="DG86" s="1346"/>
      <c r="DH86" s="1346"/>
      <c r="DI86" s="1346"/>
      <c r="DJ86" s="1346"/>
      <c r="DK86" s="1346"/>
      <c r="DL86" s="1346"/>
      <c r="DM86" s="1346"/>
      <c r="DN86" s="1346"/>
      <c r="DO86" s="1392"/>
      <c r="DP86" s="1392"/>
      <c r="DQ86" s="1392"/>
      <c r="DR86" s="1392"/>
      <c r="DS86" s="1392"/>
      <c r="DT86" s="1392"/>
      <c r="DU86" s="1392"/>
      <c r="DV86" s="1392"/>
      <c r="DW86" s="1392"/>
      <c r="DX86" s="1393"/>
      <c r="DY86" s="1391"/>
      <c r="DZ86" s="1346"/>
      <c r="EA86" s="1346"/>
      <c r="EB86" s="1346"/>
      <c r="EC86" s="1346"/>
      <c r="ED86" s="1346"/>
      <c r="EE86" s="1346"/>
      <c r="EF86" s="1346"/>
      <c r="EG86" s="1346"/>
      <c r="EH86" s="1346"/>
      <c r="EI86" s="1346"/>
      <c r="EJ86" s="1346"/>
      <c r="EK86" s="1346"/>
      <c r="EL86" s="1391"/>
      <c r="EM86" s="1389"/>
      <c r="EN86" s="1346"/>
      <c r="EO86" s="1346"/>
      <c r="EP86" s="1346"/>
      <c r="EQ86" s="1504"/>
      <c r="ER86" s="1346"/>
      <c r="ES86" s="1346"/>
      <c r="ET86" s="1346"/>
      <c r="EU86" s="1504"/>
      <c r="EV86" s="1392"/>
      <c r="EW86" s="1346"/>
      <c r="EX86" s="1346"/>
      <c r="EY86" s="1346"/>
      <c r="EZ86" s="1346"/>
      <c r="FA86" s="1346"/>
      <c r="FB86" s="1346"/>
      <c r="FC86" s="1393"/>
      <c r="FD86" s="1679"/>
      <c r="FE86" s="1391"/>
      <c r="FF86" s="1346"/>
      <c r="FG86" s="1346"/>
      <c r="FH86" s="1346"/>
      <c r="FI86" s="1346"/>
      <c r="FJ86" s="1346"/>
      <c r="FK86" s="1346"/>
      <c r="FL86" s="218" t="e">
        <f>SUM(F86+I86+Q86+W86+#REF!+AC86+AF86+AJ86+AM86+AP86+AS86+AV86+AY86+BB86+BH86+BK86+BS86+BW86+CE86+CH86+CK86+CN86+CQ86+CT86+CW86+DA86+DD86+DK86+DN86+DQ86+DW86+DZ86+EC86+EF86+EI86+EL86+EO86+ER86+EV86+FC86)</f>
        <v>#REF!</v>
      </c>
      <c r="FM86" s="396">
        <f t="shared" si="30"/>
        <v>0</v>
      </c>
      <c r="FN86" s="396">
        <f t="shared" si="31"/>
        <v>0</v>
      </c>
      <c r="FO86" s="396" t="e">
        <f>SUM(AB86+#REF!+BE86+BT86+CX86+EQ86+EU86)</f>
        <v>#REF!</v>
      </c>
      <c r="FP86" s="396"/>
      <c r="FQ86" s="396" t="e">
        <f>SUM(L86+#REF!+M86+N86+O86+P86+#REF!+#REF!+BN86+BO86+BP86+BQ86+BR86+BZ86+CA86+CB86+CC86+CD86+DG86+DH86+DI86+DJ86+DT86+DU86+DV86+EY86+EZ86+FA86+FB86+FD86+FE86+FF86+FG86+FH86+FI86+FJ86+FK86)</f>
        <v>#REF!</v>
      </c>
      <c r="FR86" s="1291" t="e">
        <f t="shared" si="16"/>
        <v>#REF!</v>
      </c>
      <c r="FS86" s="1347" t="e">
        <f t="shared" si="17"/>
        <v>#REF!</v>
      </c>
      <c r="FT86" s="1347" t="e">
        <f t="shared" si="18"/>
        <v>#REF!</v>
      </c>
      <c r="FU86" s="1347" t="e">
        <f t="shared" si="19"/>
        <v>#REF!</v>
      </c>
      <c r="FV86" s="1347" t="e">
        <f t="shared" si="20"/>
        <v>#REF!</v>
      </c>
      <c r="FW86" s="1347" t="e">
        <f t="shared" si="21"/>
        <v>#REF!</v>
      </c>
      <c r="FX86" s="1347" t="e">
        <f t="shared" si="22"/>
        <v>#REF!</v>
      </c>
      <c r="FY86" s="1347" t="e">
        <f t="shared" si="23"/>
        <v>#REF!</v>
      </c>
      <c r="FZ86" s="1347" t="e">
        <f t="shared" si="24"/>
        <v>#REF!</v>
      </c>
      <c r="GA86" s="1347" t="e">
        <f t="shared" si="25"/>
        <v>#REF!</v>
      </c>
      <c r="GB86" s="1347" t="e">
        <f t="shared" si="26"/>
        <v>#REF!</v>
      </c>
      <c r="GC86" s="1347" t="e">
        <f t="shared" si="27"/>
        <v>#REF!</v>
      </c>
    </row>
    <row r="87" spans="1:185" ht="16.5" thickBot="1" x14ac:dyDescent="0.3">
      <c r="A87" s="1645">
        <v>74</v>
      </c>
      <c r="B87" s="10" t="s">
        <v>2165</v>
      </c>
      <c r="C87" s="1152" t="s">
        <v>1785</v>
      </c>
      <c r="D87" s="1391"/>
      <c r="E87" s="1400"/>
      <c r="F87" s="1346"/>
      <c r="G87" s="1346"/>
      <c r="H87" s="1394"/>
      <c r="I87" s="1394"/>
      <c r="J87" s="1394"/>
      <c r="K87" s="1394"/>
      <c r="L87" s="1394"/>
      <c r="M87" s="1394"/>
      <c r="N87" s="1394"/>
      <c r="O87" s="1394"/>
      <c r="P87" s="1394"/>
      <c r="Q87" s="1394"/>
      <c r="R87" s="1394"/>
      <c r="S87" s="1394"/>
      <c r="T87" s="1394"/>
      <c r="U87" s="1394"/>
      <c r="V87" s="1346"/>
      <c r="W87" s="1393"/>
      <c r="X87" s="1346"/>
      <c r="Y87" s="1346"/>
      <c r="Z87" s="1346"/>
      <c r="AA87" s="1346"/>
      <c r="AB87" s="1514"/>
      <c r="AC87" s="1346"/>
      <c r="AD87" s="1346"/>
      <c r="AE87" s="1346"/>
      <c r="AF87" s="1346"/>
      <c r="AG87" s="1346"/>
      <c r="AH87" s="1392"/>
      <c r="AI87" s="1400"/>
      <c r="AJ87" s="1392"/>
      <c r="AK87" s="1392"/>
      <c r="AL87" s="1393"/>
      <c r="AM87" s="1391"/>
      <c r="AN87" s="1346"/>
      <c r="AO87" s="1346"/>
      <c r="AP87" s="1346"/>
      <c r="AQ87" s="1346"/>
      <c r="AR87" s="1346"/>
      <c r="AS87" s="1346"/>
      <c r="AT87" s="1392"/>
      <c r="AU87" s="1392"/>
      <c r="AV87" s="1392"/>
      <c r="AW87" s="1392"/>
      <c r="AX87" s="1393"/>
      <c r="AY87" s="1346"/>
      <c r="AZ87" s="1389"/>
      <c r="BA87" s="1346"/>
      <c r="BB87" s="1346"/>
      <c r="BC87" s="1346"/>
      <c r="BD87" s="1346"/>
      <c r="BE87" s="1346"/>
      <c r="BF87" s="1504"/>
      <c r="BG87" s="1393"/>
      <c r="BH87" s="1346"/>
      <c r="BI87" s="1346"/>
      <c r="BJ87" s="1346"/>
      <c r="BK87" s="1346"/>
      <c r="BL87" s="1346"/>
      <c r="BM87" s="1346"/>
      <c r="BN87" s="1346"/>
      <c r="BO87" s="1346"/>
      <c r="BP87" s="1346"/>
      <c r="BQ87" s="1346"/>
      <c r="BR87" s="1346"/>
      <c r="BS87" s="1346"/>
      <c r="BT87" s="1504"/>
      <c r="BU87" s="1389"/>
      <c r="BV87" s="1346"/>
      <c r="BW87" s="1346"/>
      <c r="BX87" s="1346"/>
      <c r="BY87" s="1346"/>
      <c r="BZ87" s="1346"/>
      <c r="CA87" s="1346"/>
      <c r="CB87" s="1346"/>
      <c r="CC87" s="1346"/>
      <c r="CD87" s="1346"/>
      <c r="CE87" s="1391"/>
      <c r="CF87" s="1346"/>
      <c r="CG87" s="1346"/>
      <c r="CH87" s="1346"/>
      <c r="CI87" s="1346"/>
      <c r="CJ87" s="1346"/>
      <c r="CK87" s="1346"/>
      <c r="CL87" s="1346"/>
      <c r="CM87" s="1346"/>
      <c r="CN87" s="1346"/>
      <c r="CO87" s="1346"/>
      <c r="CP87" s="1346"/>
      <c r="CQ87" s="1391"/>
      <c r="CR87" s="1346"/>
      <c r="CS87" s="1346"/>
      <c r="CT87" s="1392"/>
      <c r="CU87" s="1346"/>
      <c r="CV87" s="1346"/>
      <c r="CW87" s="1346"/>
      <c r="CX87" s="1504"/>
      <c r="CY87" s="1346"/>
      <c r="CZ87" s="1346"/>
      <c r="DA87" s="1346"/>
      <c r="DB87" s="1346"/>
      <c r="DC87" s="1346"/>
      <c r="DD87" s="1393"/>
      <c r="DE87" s="1391"/>
      <c r="DF87" s="1346"/>
      <c r="DG87" s="1346"/>
      <c r="DH87" s="1346"/>
      <c r="DI87" s="1346"/>
      <c r="DJ87" s="1346"/>
      <c r="DK87" s="1346"/>
      <c r="DL87" s="1346"/>
      <c r="DM87" s="1346"/>
      <c r="DN87" s="1346"/>
      <c r="DO87" s="1392"/>
      <c r="DP87" s="1392"/>
      <c r="DQ87" s="1392"/>
      <c r="DR87" s="1392"/>
      <c r="DS87" s="1392"/>
      <c r="DT87" s="1392"/>
      <c r="DU87" s="1392"/>
      <c r="DV87" s="1392"/>
      <c r="DW87" s="1392"/>
      <c r="DX87" s="1393"/>
      <c r="DY87" s="1391"/>
      <c r="DZ87" s="1346"/>
      <c r="EA87" s="1346"/>
      <c r="EB87" s="1346"/>
      <c r="EC87" s="1346"/>
      <c r="ED87" s="1346"/>
      <c r="EE87" s="1346"/>
      <c r="EF87" s="1346"/>
      <c r="EG87" s="1346"/>
      <c r="EH87" s="1346"/>
      <c r="EI87" s="1346"/>
      <c r="EJ87" s="1346"/>
      <c r="EK87" s="1346"/>
      <c r="EL87" s="1391"/>
      <c r="EM87" s="1389"/>
      <c r="EN87" s="1346"/>
      <c r="EO87" s="1346"/>
      <c r="EP87" s="1346"/>
      <c r="EQ87" s="1504"/>
      <c r="ER87" s="1346"/>
      <c r="ES87" s="1346"/>
      <c r="ET87" s="1346"/>
      <c r="EU87" s="1504"/>
      <c r="EV87" s="1392"/>
      <c r="EW87" s="1346"/>
      <c r="EX87" s="1346"/>
      <c r="EY87" s="1346"/>
      <c r="EZ87" s="1346"/>
      <c r="FA87" s="1346"/>
      <c r="FB87" s="1346"/>
      <c r="FC87" s="1393"/>
      <c r="FD87" s="1679"/>
      <c r="FE87" s="1391"/>
      <c r="FF87" s="1346"/>
      <c r="FG87" s="1346"/>
      <c r="FH87" s="1346"/>
      <c r="FI87" s="1346"/>
      <c r="FJ87" s="1346"/>
      <c r="FK87" s="1346"/>
      <c r="FL87" s="218" t="e">
        <f>SUM(F87+I87+Q87+W87+#REF!+AC87+AF87+AJ87+AM87+AP87+AS87+AV87+AY87+BB87+BH87+BK87+BS87+BW87+CE87+CH87+CK87+CN87+CQ87+CT87+CW87+DA87+DD87+DK87+DN87+DQ87+DW87+DZ87+EC87+EF87+EI87+EL87+EO87+ER87+EV87+FC87)</f>
        <v>#REF!</v>
      </c>
      <c r="FM87" s="396">
        <f t="shared" si="30"/>
        <v>0</v>
      </c>
      <c r="FN87" s="396">
        <f t="shared" si="31"/>
        <v>0</v>
      </c>
      <c r="FO87" s="396" t="e">
        <f>SUM(AB87+#REF!+BE87+BT87+CX87+EQ87+EU87)</f>
        <v>#REF!</v>
      </c>
      <c r="FP87" s="396"/>
      <c r="FQ87" s="396" t="e">
        <f>SUM(L87+#REF!+M87+N87+O87+P87+#REF!+#REF!+BN87+BO87+BP87+BQ87+BR87+BZ87+CA87+CB87+CC87+CD87+DG87+DH87+DI87+DJ87+DT87+DU87+DV87+EY87+EZ87+FA87+FB87+FD87+FE87+FF87+FG87+FH87+FI87+FJ87+FK87)</f>
        <v>#REF!</v>
      </c>
      <c r="FR87" s="1291" t="e">
        <f t="shared" si="16"/>
        <v>#REF!</v>
      </c>
      <c r="FS87" s="1347" t="e">
        <f t="shared" si="17"/>
        <v>#REF!</v>
      </c>
      <c r="FT87" s="1347" t="e">
        <f t="shared" si="18"/>
        <v>#REF!</v>
      </c>
      <c r="FU87" s="1347" t="e">
        <f t="shared" si="19"/>
        <v>#REF!</v>
      </c>
      <c r="FV87" s="1347" t="e">
        <f t="shared" si="20"/>
        <v>#REF!</v>
      </c>
      <c r="FW87" s="1347" t="e">
        <f t="shared" si="21"/>
        <v>#REF!</v>
      </c>
      <c r="FX87" s="1347" t="e">
        <f t="shared" si="22"/>
        <v>#REF!</v>
      </c>
      <c r="FY87" s="1347" t="e">
        <f t="shared" si="23"/>
        <v>#REF!</v>
      </c>
      <c r="FZ87" s="1347" t="e">
        <f t="shared" si="24"/>
        <v>#REF!</v>
      </c>
      <c r="GA87" s="1347" t="e">
        <f t="shared" si="25"/>
        <v>#REF!</v>
      </c>
      <c r="GB87" s="1347" t="e">
        <f t="shared" si="26"/>
        <v>#REF!</v>
      </c>
      <c r="GC87" s="1347" t="e">
        <f t="shared" si="27"/>
        <v>#REF!</v>
      </c>
    </row>
    <row r="88" spans="1:185" ht="16.5" thickBot="1" x14ac:dyDescent="0.3">
      <c r="A88" s="1645">
        <v>75</v>
      </c>
      <c r="B88" s="10" t="s">
        <v>2166</v>
      </c>
      <c r="C88" s="1152" t="s">
        <v>1303</v>
      </c>
      <c r="D88" s="1391"/>
      <c r="E88" s="1400"/>
      <c r="F88" s="1346"/>
      <c r="G88" s="1346"/>
      <c r="H88" s="1394"/>
      <c r="I88" s="1394"/>
      <c r="J88" s="1394"/>
      <c r="K88" s="1394"/>
      <c r="L88" s="1346"/>
      <c r="M88" s="1346"/>
      <c r="N88" s="1346"/>
      <c r="O88" s="1346"/>
      <c r="P88" s="1346"/>
      <c r="Q88" s="1394"/>
      <c r="R88" s="1394"/>
      <c r="S88" s="1394"/>
      <c r="T88" s="1394"/>
      <c r="U88" s="1394"/>
      <c r="V88" s="1346"/>
      <c r="W88" s="1393"/>
      <c r="X88" s="1346"/>
      <c r="Y88" s="1346"/>
      <c r="Z88" s="1346"/>
      <c r="AA88" s="1346"/>
      <c r="AB88" s="1514"/>
      <c r="AC88" s="1346"/>
      <c r="AD88" s="1346"/>
      <c r="AE88" s="1346"/>
      <c r="AF88" s="1346"/>
      <c r="AG88" s="1346"/>
      <c r="AH88" s="1392"/>
      <c r="AI88" s="1400"/>
      <c r="AJ88" s="1392"/>
      <c r="AK88" s="1392"/>
      <c r="AL88" s="1393"/>
      <c r="AM88" s="1391"/>
      <c r="AN88" s="1346"/>
      <c r="AO88" s="1346"/>
      <c r="AP88" s="1346"/>
      <c r="AQ88" s="1346"/>
      <c r="AR88" s="1346"/>
      <c r="AS88" s="1346"/>
      <c r="AT88" s="1392"/>
      <c r="AU88" s="1392"/>
      <c r="AV88" s="1392"/>
      <c r="AW88" s="1392"/>
      <c r="AX88" s="1393"/>
      <c r="AY88" s="1346"/>
      <c r="AZ88" s="1389"/>
      <c r="BA88" s="1346"/>
      <c r="BB88" s="1346"/>
      <c r="BC88" s="1346"/>
      <c r="BD88" s="1346"/>
      <c r="BE88" s="1346"/>
      <c r="BF88" s="1504"/>
      <c r="BG88" s="1393"/>
      <c r="BH88" s="1346"/>
      <c r="BI88" s="1346"/>
      <c r="BJ88" s="1346"/>
      <c r="BK88" s="1346"/>
      <c r="BL88" s="1346"/>
      <c r="BM88" s="1346"/>
      <c r="BN88" s="1346"/>
      <c r="BO88" s="1346"/>
      <c r="BP88" s="1346"/>
      <c r="BQ88" s="1346"/>
      <c r="BR88" s="1346"/>
      <c r="BS88" s="1346"/>
      <c r="BT88" s="1504"/>
      <c r="BU88" s="1389"/>
      <c r="BV88" s="1346"/>
      <c r="BW88" s="1346"/>
      <c r="BX88" s="1346"/>
      <c r="BY88" s="1346"/>
      <c r="BZ88" s="1346"/>
      <c r="CA88" s="1346"/>
      <c r="CB88" s="1346"/>
      <c r="CC88" s="1346"/>
      <c r="CD88" s="1346"/>
      <c r="CE88" s="1391"/>
      <c r="CF88" s="1346"/>
      <c r="CG88" s="1346"/>
      <c r="CH88" s="1346"/>
      <c r="CI88" s="1346"/>
      <c r="CJ88" s="1346"/>
      <c r="CK88" s="1346"/>
      <c r="CL88" s="1346"/>
      <c r="CM88" s="1346"/>
      <c r="CN88" s="1346"/>
      <c r="CO88" s="1346"/>
      <c r="CP88" s="1346"/>
      <c r="CQ88" s="1391"/>
      <c r="CR88" s="1346"/>
      <c r="CS88" s="1346"/>
      <c r="CT88" s="1392"/>
      <c r="CU88" s="1346"/>
      <c r="CV88" s="1346"/>
      <c r="CW88" s="1346"/>
      <c r="CX88" s="1504"/>
      <c r="CY88" s="1346"/>
      <c r="CZ88" s="1397"/>
      <c r="DA88" s="1346"/>
      <c r="DB88" s="1346"/>
      <c r="DC88" s="1346"/>
      <c r="DD88" s="1393"/>
      <c r="DE88" s="1391"/>
      <c r="DF88" s="1346"/>
      <c r="DG88" s="1346"/>
      <c r="DH88" s="1346"/>
      <c r="DI88" s="1346"/>
      <c r="DJ88" s="1346"/>
      <c r="DK88" s="1346"/>
      <c r="DL88" s="1346"/>
      <c r="DM88" s="1346"/>
      <c r="DN88" s="1346"/>
      <c r="DO88" s="1392"/>
      <c r="DP88" s="1392"/>
      <c r="DQ88" s="1392"/>
      <c r="DR88" s="1392"/>
      <c r="DS88" s="1392"/>
      <c r="DT88" s="1392"/>
      <c r="DU88" s="1392"/>
      <c r="DV88" s="1392"/>
      <c r="DW88" s="1392"/>
      <c r="DX88" s="1346"/>
      <c r="DY88" s="1391"/>
      <c r="DZ88" s="1346"/>
      <c r="EA88" s="1346"/>
      <c r="EB88" s="1346"/>
      <c r="EC88" s="1346"/>
      <c r="ED88" s="1346"/>
      <c r="EE88" s="1346"/>
      <c r="EF88" s="1346"/>
      <c r="EG88" s="1346"/>
      <c r="EH88" s="1346"/>
      <c r="EI88" s="1346"/>
      <c r="EJ88" s="1346"/>
      <c r="EK88" s="1393"/>
      <c r="EL88" s="1391"/>
      <c r="EM88" s="1389"/>
      <c r="EN88" s="1346"/>
      <c r="EO88" s="1346"/>
      <c r="EP88" s="1346"/>
      <c r="EQ88" s="1504"/>
      <c r="ER88" s="1346"/>
      <c r="ES88" s="1346"/>
      <c r="ET88" s="1346"/>
      <c r="EU88" s="1504"/>
      <c r="EV88" s="1392"/>
      <c r="EW88" s="1346"/>
      <c r="EX88" s="1346"/>
      <c r="EY88" s="1346"/>
      <c r="EZ88" s="1346"/>
      <c r="FA88" s="1346"/>
      <c r="FB88" s="1346"/>
      <c r="FC88" s="1393"/>
      <c r="FD88" s="1679"/>
      <c r="FE88" s="1391"/>
      <c r="FF88" s="1346"/>
      <c r="FG88" s="1346"/>
      <c r="FH88" s="1346"/>
      <c r="FI88" s="1346"/>
      <c r="FJ88" s="1346"/>
      <c r="FK88" s="1346"/>
      <c r="FL88" s="218" t="e">
        <f>SUM(F88+I88+Q88+W88+#REF!+AC88+AF88+AJ88+AM88+AP88+AS88+AV88+AY88+BB88+BH88+BK88+BS88+BW88+CE88+CH88+CK88+CN88+CQ88+CT88+CW88+DA88+DD88+DK88+DN88+DQ88+DW88+DZ88+EC88+EF88+EI88+EL88+EO88+ER88+EV88+FC88)</f>
        <v>#REF!</v>
      </c>
      <c r="FM88" s="396">
        <f t="shared" si="30"/>
        <v>0</v>
      </c>
      <c r="FN88" s="396">
        <f t="shared" si="31"/>
        <v>0</v>
      </c>
      <c r="FO88" s="396" t="e">
        <f>SUM(AB88+#REF!+BE88+BT88+CX88+EQ88+EU88)</f>
        <v>#REF!</v>
      </c>
      <c r="FP88" s="396"/>
      <c r="FQ88" s="396" t="e">
        <f>SUM(L88+#REF!+M88+N88+O88+P88+#REF!+#REF!+BN88+BO88+BP88+BQ88+BR88+BZ88+CA88+CB88+CC88+CD88+DG88+DH88+DI88+DJ88+DT88+DU88+DV88+EY88+EZ88+FA88+FB88+FD88+FE88+FF88+FG88+FH88+FI88+FJ88+FK88)</f>
        <v>#REF!</v>
      </c>
      <c r="FR88" s="1291" t="e">
        <f t="shared" si="16"/>
        <v>#REF!</v>
      </c>
      <c r="FS88" s="1347" t="e">
        <f t="shared" si="17"/>
        <v>#REF!</v>
      </c>
      <c r="FT88" s="1347" t="e">
        <f t="shared" si="18"/>
        <v>#REF!</v>
      </c>
      <c r="FU88" s="1347" t="e">
        <f t="shared" si="19"/>
        <v>#REF!</v>
      </c>
      <c r="FV88" s="1347" t="e">
        <f t="shared" si="20"/>
        <v>#REF!</v>
      </c>
      <c r="FW88" s="1347" t="e">
        <f t="shared" si="21"/>
        <v>#REF!</v>
      </c>
      <c r="FX88" s="1347" t="e">
        <f t="shared" si="22"/>
        <v>#REF!</v>
      </c>
      <c r="FY88" s="1347" t="e">
        <f t="shared" si="23"/>
        <v>#REF!</v>
      </c>
      <c r="FZ88" s="1347" t="e">
        <f t="shared" si="24"/>
        <v>#REF!</v>
      </c>
      <c r="GA88" s="1347" t="e">
        <f t="shared" si="25"/>
        <v>#REF!</v>
      </c>
      <c r="GB88" s="1347" t="e">
        <f t="shared" si="26"/>
        <v>#REF!</v>
      </c>
      <c r="GC88" s="1347" t="e">
        <f t="shared" si="27"/>
        <v>#REF!</v>
      </c>
    </row>
    <row r="89" spans="1:185" ht="16.5" thickBot="1" x14ac:dyDescent="0.3">
      <c r="A89" s="1645">
        <v>76</v>
      </c>
      <c r="B89" s="10" t="s">
        <v>2167</v>
      </c>
      <c r="C89" s="1152" t="s">
        <v>329</v>
      </c>
      <c r="D89" s="1421"/>
      <c r="E89" s="1500"/>
      <c r="F89" s="1389"/>
      <c r="G89" s="1346"/>
      <c r="H89" s="1346"/>
      <c r="I89" s="1346"/>
      <c r="J89" s="1346"/>
      <c r="K89" s="1346"/>
      <c r="L89" s="1346"/>
      <c r="M89" s="1346"/>
      <c r="N89" s="1346"/>
      <c r="O89" s="1346"/>
      <c r="P89" s="1346"/>
      <c r="Q89" s="1346"/>
      <c r="R89" s="1346"/>
      <c r="S89" s="1346"/>
      <c r="T89" s="1346"/>
      <c r="U89" s="1346"/>
      <c r="V89" s="1346"/>
      <c r="W89" s="1393"/>
      <c r="X89" s="1346"/>
      <c r="Y89" s="1346"/>
      <c r="Z89" s="1346"/>
      <c r="AA89" s="1346"/>
      <c r="AB89" s="1515"/>
      <c r="AC89" s="1346"/>
      <c r="AD89" s="1346"/>
      <c r="AE89" s="1346"/>
      <c r="AF89" s="1346"/>
      <c r="AG89" s="1346"/>
      <c r="AH89" s="1392"/>
      <c r="AI89" s="1500"/>
      <c r="AJ89" s="1346"/>
      <c r="AK89" s="1392"/>
      <c r="AL89" s="1393"/>
      <c r="AM89" s="1391"/>
      <c r="AN89" s="1346"/>
      <c r="AO89" s="1346"/>
      <c r="AP89" s="1346"/>
      <c r="AQ89" s="1346"/>
      <c r="AR89" s="1346"/>
      <c r="AS89" s="1346"/>
      <c r="AT89" s="1392"/>
      <c r="AU89" s="1392"/>
      <c r="AV89" s="1392"/>
      <c r="AW89" s="1392"/>
      <c r="AX89" s="1393"/>
      <c r="AY89" s="1346"/>
      <c r="AZ89" s="1346"/>
      <c r="BA89" s="1346"/>
      <c r="BB89" s="1346"/>
      <c r="BC89" s="1346"/>
      <c r="BD89" s="1346"/>
      <c r="BE89" s="1346"/>
      <c r="BF89" s="1504"/>
      <c r="BG89" s="1393"/>
      <c r="BH89" s="1346"/>
      <c r="BI89" s="1346"/>
      <c r="BJ89" s="1346"/>
      <c r="BK89" s="1346"/>
      <c r="BL89" s="1346"/>
      <c r="BM89" s="1346"/>
      <c r="BN89" s="1346"/>
      <c r="BO89" s="1346"/>
      <c r="BP89" s="1346"/>
      <c r="BQ89" s="1346"/>
      <c r="BR89" s="1346"/>
      <c r="BS89" s="1346"/>
      <c r="BT89" s="1504"/>
      <c r="BU89" s="1389"/>
      <c r="BV89" s="1346"/>
      <c r="BW89" s="1346"/>
      <c r="BX89" s="1346"/>
      <c r="BY89" s="1346"/>
      <c r="BZ89" s="1346"/>
      <c r="CA89" s="1346"/>
      <c r="CB89" s="1346"/>
      <c r="CC89" s="1346"/>
      <c r="CD89" s="1346"/>
      <c r="CE89" s="1390"/>
      <c r="CF89" s="1346"/>
      <c r="CG89" s="1346"/>
      <c r="CH89" s="1390"/>
      <c r="CI89" s="1346"/>
      <c r="CJ89" s="1346"/>
      <c r="CK89" s="1390"/>
      <c r="CL89" s="1346"/>
      <c r="CM89" s="1346"/>
      <c r="CN89" s="1390"/>
      <c r="CO89" s="1346"/>
      <c r="CP89" s="1346"/>
      <c r="CQ89" s="1429"/>
      <c r="CR89" s="1346"/>
      <c r="CS89" s="1346"/>
      <c r="CT89" s="1422"/>
      <c r="CU89" s="1346"/>
      <c r="CV89" s="1346"/>
      <c r="CW89" s="1346"/>
      <c r="CX89" s="1504"/>
      <c r="CY89" s="1346"/>
      <c r="CZ89" s="1390"/>
      <c r="DA89" s="1346"/>
      <c r="DB89" s="1346"/>
      <c r="DC89" s="1346"/>
      <c r="DD89" s="1503"/>
      <c r="DE89" s="1391"/>
      <c r="DF89" s="1346"/>
      <c r="DG89" s="1390"/>
      <c r="DH89" s="1390"/>
      <c r="DI89" s="1390"/>
      <c r="DJ89" s="1390"/>
      <c r="DK89" s="1346"/>
      <c r="DL89" s="1346"/>
      <c r="DM89" s="1346"/>
      <c r="DN89" s="1346"/>
      <c r="DO89" s="1392"/>
      <c r="DP89" s="1392"/>
      <c r="DQ89" s="1346"/>
      <c r="DR89" s="1392"/>
      <c r="DS89" s="1392"/>
      <c r="DT89" s="1392"/>
      <c r="DU89" s="1392"/>
      <c r="DV89" s="1392"/>
      <c r="DW89" s="1422"/>
      <c r="DX89" s="1393"/>
      <c r="DY89" s="1391"/>
      <c r="DZ89" s="1390"/>
      <c r="EA89" s="1346"/>
      <c r="EB89" s="1346"/>
      <c r="EC89" s="1346"/>
      <c r="ED89" s="1346"/>
      <c r="EE89" s="1346"/>
      <c r="EF89" s="1346"/>
      <c r="EG89" s="1346"/>
      <c r="EH89" s="1346"/>
      <c r="EI89" s="1346"/>
      <c r="EJ89" s="1346"/>
      <c r="EK89" s="1346"/>
      <c r="EL89" s="1391"/>
      <c r="EM89" s="1346"/>
      <c r="EN89" s="1346"/>
      <c r="EO89" s="1390"/>
      <c r="EP89" s="1346"/>
      <c r="EQ89" s="1504"/>
      <c r="ER89" s="1346"/>
      <c r="ES89" s="1346"/>
      <c r="ET89" s="1346"/>
      <c r="EU89" s="1504"/>
      <c r="EV89" s="1392"/>
      <c r="EW89" s="1346"/>
      <c r="EX89" s="1392"/>
      <c r="EY89" s="1392"/>
      <c r="EZ89" s="1392"/>
      <c r="FA89" s="1392"/>
      <c r="FB89" s="1392"/>
      <c r="FC89" s="1393"/>
      <c r="FD89" s="1679"/>
      <c r="FE89" s="1421"/>
      <c r="FF89" s="1392"/>
      <c r="FG89" s="1392"/>
      <c r="FH89" s="1392"/>
      <c r="FI89" s="1392"/>
      <c r="FJ89" s="1392"/>
      <c r="FK89" s="1346"/>
      <c r="FL89" s="218" t="e">
        <f>SUM(F89+I89+Q89+W89+#REF!+AC89+AF89+AJ89+AM89+AP89+AS89+AV89+AY89+BB89+BH89+BK89+BS89+BW89+CE89+CH89+CK89+CN89+CQ89+CT89+CW89+DA89+DD89+DK89+DN89+DQ89+DW89+DZ89+EC89+EF89+EI89+EL89+EO89+ER89+EV89+FC89)</f>
        <v>#REF!</v>
      </c>
      <c r="FM89" s="396">
        <f t="shared" si="30"/>
        <v>0</v>
      </c>
      <c r="FN89" s="396">
        <f t="shared" si="31"/>
        <v>0</v>
      </c>
      <c r="FO89" s="396" t="e">
        <f>SUM(AB89+#REF!+BE89+BT89+CX89+EQ89+EU89)</f>
        <v>#REF!</v>
      </c>
      <c r="FP89" s="396"/>
      <c r="FQ89" s="396" t="e">
        <f>SUM(L89+#REF!+M89+N89+O89+P89+#REF!+#REF!+BN89+BO89+BP89+BQ89+BR89+BZ89+CA89+CB89+CC89+CD89+DG89+DH89+DI89+DJ89+DT89+DU89+DV89+EY89+EZ89+FA89+FB89+FD89+FE89+FF89+FG89+FH89+FI89+FJ89+FK89)</f>
        <v>#REF!</v>
      </c>
      <c r="FR89" s="1291" t="e">
        <f t="shared" si="16"/>
        <v>#REF!</v>
      </c>
      <c r="FS89" s="1347" t="e">
        <f t="shared" si="17"/>
        <v>#REF!</v>
      </c>
      <c r="FT89" s="1347" t="e">
        <f t="shared" si="18"/>
        <v>#REF!</v>
      </c>
      <c r="FU89" s="1347" t="e">
        <f t="shared" si="19"/>
        <v>#REF!</v>
      </c>
      <c r="FV89" s="1347" t="e">
        <f t="shared" si="20"/>
        <v>#REF!</v>
      </c>
      <c r="FW89" s="1347" t="e">
        <f t="shared" si="21"/>
        <v>#REF!</v>
      </c>
      <c r="FX89" s="1347" t="e">
        <f t="shared" si="22"/>
        <v>#REF!</v>
      </c>
      <c r="FY89" s="1347" t="e">
        <f t="shared" si="23"/>
        <v>#REF!</v>
      </c>
      <c r="FZ89" s="1347" t="e">
        <f t="shared" si="24"/>
        <v>#REF!</v>
      </c>
      <c r="GA89" s="1347" t="e">
        <f t="shared" si="25"/>
        <v>#REF!</v>
      </c>
      <c r="GB89" s="1347" t="e">
        <f t="shared" si="26"/>
        <v>#REF!</v>
      </c>
      <c r="GC89" s="1347" t="e">
        <f t="shared" si="27"/>
        <v>#REF!</v>
      </c>
    </row>
    <row r="90" spans="1:185" ht="16.5" thickBot="1" x14ac:dyDescent="0.3">
      <c r="A90" s="1645">
        <v>77</v>
      </c>
      <c r="B90" s="10" t="s">
        <v>2168</v>
      </c>
      <c r="C90" s="1373" t="s">
        <v>1587</v>
      </c>
      <c r="D90" s="1391"/>
      <c r="E90" s="1400"/>
      <c r="F90" s="1346"/>
      <c r="G90" s="1346"/>
      <c r="H90" s="1346"/>
      <c r="I90" s="1346"/>
      <c r="J90" s="1346"/>
      <c r="K90" s="1346"/>
      <c r="L90" s="1346"/>
      <c r="M90" s="1346"/>
      <c r="N90" s="1346"/>
      <c r="O90" s="1346"/>
      <c r="P90" s="1346"/>
      <c r="Q90" s="1346"/>
      <c r="R90" s="1346"/>
      <c r="S90" s="1346"/>
      <c r="T90" s="1346"/>
      <c r="U90" s="1346"/>
      <c r="V90" s="1346"/>
      <c r="W90" s="1393"/>
      <c r="X90" s="1346"/>
      <c r="Y90" s="1399"/>
      <c r="Z90" s="1346"/>
      <c r="AA90" s="1399"/>
      <c r="AB90" s="1514"/>
      <c r="AC90" s="1346"/>
      <c r="AD90" s="1346"/>
      <c r="AE90" s="1346"/>
      <c r="AF90" s="1346"/>
      <c r="AG90" s="1346"/>
      <c r="AH90" s="1417"/>
      <c r="AI90" s="1400"/>
      <c r="AJ90" s="1417"/>
      <c r="AK90" s="1417"/>
      <c r="AL90" s="1420"/>
      <c r="AM90" s="1391"/>
      <c r="AN90" s="1346"/>
      <c r="AO90" s="1346"/>
      <c r="AP90" s="1346"/>
      <c r="AQ90" s="1346"/>
      <c r="AR90" s="1346"/>
      <c r="AS90" s="1346"/>
      <c r="AT90" s="1392"/>
      <c r="AU90" s="1392"/>
      <c r="AV90" s="1392"/>
      <c r="AW90" s="1392"/>
      <c r="AX90" s="1393"/>
      <c r="AY90" s="1346"/>
      <c r="AZ90" s="1389"/>
      <c r="BA90" s="1346"/>
      <c r="BB90" s="1346"/>
      <c r="BC90" s="1346"/>
      <c r="BD90" s="1346"/>
      <c r="BE90" s="1346"/>
      <c r="BF90" s="1504"/>
      <c r="BG90" s="1393"/>
      <c r="BH90" s="1346"/>
      <c r="BI90" s="1346"/>
      <c r="BJ90" s="1346"/>
      <c r="BK90" s="1346"/>
      <c r="BL90" s="1346"/>
      <c r="BM90" s="1346"/>
      <c r="BN90" s="1346"/>
      <c r="BO90" s="1346"/>
      <c r="BP90" s="1346"/>
      <c r="BQ90" s="1346"/>
      <c r="BR90" s="1346"/>
      <c r="BS90" s="1346"/>
      <c r="BT90" s="1504"/>
      <c r="BU90" s="1389"/>
      <c r="BV90" s="1346"/>
      <c r="BW90" s="1346"/>
      <c r="BX90" s="1346"/>
      <c r="BY90" s="1346"/>
      <c r="BZ90" s="1346"/>
      <c r="CA90" s="1346"/>
      <c r="CB90" s="1346"/>
      <c r="CC90" s="1346"/>
      <c r="CD90" s="1346"/>
      <c r="CE90" s="1391"/>
      <c r="CF90" s="1346"/>
      <c r="CG90" s="1346"/>
      <c r="CH90" s="1346"/>
      <c r="CI90" s="1346"/>
      <c r="CJ90" s="1346"/>
      <c r="CK90" s="1346"/>
      <c r="CL90" s="1346"/>
      <c r="CM90" s="1346"/>
      <c r="CN90" s="1346"/>
      <c r="CO90" s="1346"/>
      <c r="CP90" s="1346"/>
      <c r="CQ90" s="1391"/>
      <c r="CR90" s="1346"/>
      <c r="CS90" s="1346"/>
      <c r="CT90" s="1392"/>
      <c r="CU90" s="1346"/>
      <c r="CV90" s="1346"/>
      <c r="CW90" s="1346"/>
      <c r="CX90" s="1504"/>
      <c r="CY90" s="1346"/>
      <c r="CZ90" s="1346"/>
      <c r="DA90" s="1346"/>
      <c r="DB90" s="1346"/>
      <c r="DC90" s="1346"/>
      <c r="DD90" s="1393"/>
      <c r="DE90" s="1391"/>
      <c r="DF90" s="1346"/>
      <c r="DG90" s="1346"/>
      <c r="DH90" s="1346"/>
      <c r="DI90" s="1346"/>
      <c r="DJ90" s="1346"/>
      <c r="DK90" s="1346"/>
      <c r="DL90" s="1346"/>
      <c r="DM90" s="1346"/>
      <c r="DN90" s="1346"/>
      <c r="DO90" s="1392"/>
      <c r="DP90" s="1392"/>
      <c r="DQ90" s="1392"/>
      <c r="DR90" s="1392"/>
      <c r="DS90" s="1392"/>
      <c r="DT90" s="1392"/>
      <c r="DU90" s="1392"/>
      <c r="DV90" s="1392"/>
      <c r="DW90" s="1392"/>
      <c r="DX90" s="1393"/>
      <c r="DY90" s="1391"/>
      <c r="DZ90" s="1346"/>
      <c r="EA90" s="1346"/>
      <c r="EB90" s="1346"/>
      <c r="EC90" s="1346"/>
      <c r="ED90" s="1346"/>
      <c r="EE90" s="1346"/>
      <c r="EF90" s="1346"/>
      <c r="EG90" s="1346"/>
      <c r="EH90" s="1346"/>
      <c r="EI90" s="1346"/>
      <c r="EJ90" s="1346"/>
      <c r="EK90" s="1346"/>
      <c r="EL90" s="1391"/>
      <c r="EM90" s="1389"/>
      <c r="EN90" s="1346"/>
      <c r="EO90" s="1346"/>
      <c r="EP90" s="1346"/>
      <c r="EQ90" s="1504"/>
      <c r="ER90" s="1346"/>
      <c r="ES90" s="1346"/>
      <c r="ET90" s="1346"/>
      <c r="EU90" s="1504"/>
      <c r="EV90" s="1392"/>
      <c r="EW90" s="1346"/>
      <c r="EX90" s="1346"/>
      <c r="EY90" s="1346"/>
      <c r="EZ90" s="1346"/>
      <c r="FA90" s="1346"/>
      <c r="FB90" s="1346"/>
      <c r="FC90" s="1393"/>
      <c r="FD90" s="1679"/>
      <c r="FE90" s="1391"/>
      <c r="FF90" s="1346"/>
      <c r="FG90" s="1346"/>
      <c r="FH90" s="1346"/>
      <c r="FI90" s="1346"/>
      <c r="FJ90" s="1346"/>
      <c r="FK90" s="1346"/>
      <c r="FL90" s="218" t="e">
        <f>SUM(F90+I90+Q90+W90+#REF!+AC90+AF90+AJ90+AM90+AP90+AS90+AV90+AY90+BB90+BH90+BK90+BS90+BW90+CE90+CH90+CK90+CN90+CQ90+CT90+CW90+DA90+DD90+DK90+DN90+DQ90+DW90+DZ90+EC90+EF90+EI90+EL90+EO90+ER90+EV90+FC90)</f>
        <v>#REF!</v>
      </c>
      <c r="FM90" s="396">
        <f t="shared" si="30"/>
        <v>0</v>
      </c>
      <c r="FN90" s="396">
        <f t="shared" si="31"/>
        <v>0</v>
      </c>
      <c r="FO90" s="396" t="e">
        <f>SUM(AB90+#REF!+BE90+BT90+CX90+EQ90+EU90)</f>
        <v>#REF!</v>
      </c>
      <c r="FP90" s="396"/>
      <c r="FQ90" s="396" t="e">
        <f>SUM(L90+#REF!+M90+N90+O90+P90+#REF!+#REF!+BN90+BO90+BP90+BQ90+BR90+BZ90+CA90+CB90+CC90+CD90+DG90+DH90+DI90+DJ90+DT90+DU90+DV90+EY90+EZ90+FA90+FB90+FD90+FE90+FF90+FG90+FH90+FI90+FJ90+FK90)</f>
        <v>#REF!</v>
      </c>
      <c r="FR90" s="1291" t="e">
        <f t="shared" si="16"/>
        <v>#REF!</v>
      </c>
      <c r="FS90" s="1347" t="e">
        <f t="shared" si="17"/>
        <v>#REF!</v>
      </c>
      <c r="FT90" s="1347" t="e">
        <f t="shared" si="18"/>
        <v>#REF!</v>
      </c>
      <c r="FU90" s="1347" t="e">
        <f t="shared" si="19"/>
        <v>#REF!</v>
      </c>
      <c r="FV90" s="1347" t="e">
        <f t="shared" si="20"/>
        <v>#REF!</v>
      </c>
      <c r="FW90" s="1347" t="e">
        <f t="shared" si="21"/>
        <v>#REF!</v>
      </c>
      <c r="FX90" s="1347" t="e">
        <f t="shared" si="22"/>
        <v>#REF!</v>
      </c>
      <c r="FY90" s="1347" t="e">
        <f t="shared" si="23"/>
        <v>#REF!</v>
      </c>
      <c r="FZ90" s="1347" t="e">
        <f t="shared" si="24"/>
        <v>#REF!</v>
      </c>
      <c r="GA90" s="1347" t="e">
        <f t="shared" si="25"/>
        <v>#REF!</v>
      </c>
      <c r="GB90" s="1347" t="e">
        <f t="shared" si="26"/>
        <v>#REF!</v>
      </c>
      <c r="GC90" s="1347" t="e">
        <f t="shared" si="27"/>
        <v>#REF!</v>
      </c>
    </row>
    <row r="91" spans="1:185" ht="16.5" thickBot="1" x14ac:dyDescent="0.3">
      <c r="A91" s="1645">
        <v>78</v>
      </c>
      <c r="B91" s="10" t="s">
        <v>2170</v>
      </c>
      <c r="C91" s="1152" t="s">
        <v>734</v>
      </c>
      <c r="D91" s="1391"/>
      <c r="E91" s="1400"/>
      <c r="F91" s="1346"/>
      <c r="G91" s="1346"/>
      <c r="H91" s="1346"/>
      <c r="I91" s="1346"/>
      <c r="J91" s="1346"/>
      <c r="K91" s="1346"/>
      <c r="L91" s="1346"/>
      <c r="M91" s="1346"/>
      <c r="N91" s="1346"/>
      <c r="O91" s="1346"/>
      <c r="P91" s="1346"/>
      <c r="Q91" s="1346"/>
      <c r="R91" s="1346"/>
      <c r="S91" s="1346"/>
      <c r="T91" s="1346"/>
      <c r="U91" s="1346"/>
      <c r="V91" s="1346"/>
      <c r="W91" s="1393"/>
      <c r="X91" s="1346"/>
      <c r="Y91" s="1346"/>
      <c r="Z91" s="1346"/>
      <c r="AA91" s="1346"/>
      <c r="AB91" s="1514"/>
      <c r="AC91" s="1346"/>
      <c r="AD91" s="1346"/>
      <c r="AE91" s="1346"/>
      <c r="AF91" s="1346"/>
      <c r="AG91" s="1346"/>
      <c r="AH91" s="1392"/>
      <c r="AI91" s="1400"/>
      <c r="AJ91" s="1392"/>
      <c r="AK91" s="1392"/>
      <c r="AL91" s="1393"/>
      <c r="AM91" s="1391"/>
      <c r="AN91" s="1346"/>
      <c r="AO91" s="1346"/>
      <c r="AP91" s="1346"/>
      <c r="AQ91" s="1346"/>
      <c r="AR91" s="1346"/>
      <c r="AS91" s="1346"/>
      <c r="AT91" s="1346"/>
      <c r="AU91" s="1392"/>
      <c r="AV91" s="1392"/>
      <c r="AW91" s="1346"/>
      <c r="AX91" s="1393"/>
      <c r="AY91" s="1346"/>
      <c r="AZ91" s="1389"/>
      <c r="BA91" s="1346"/>
      <c r="BB91" s="1346"/>
      <c r="BC91" s="1346"/>
      <c r="BD91" s="1346"/>
      <c r="BE91" s="1346"/>
      <c r="BF91" s="1504"/>
      <c r="BG91" s="1393"/>
      <c r="BH91" s="1346"/>
      <c r="BI91" s="1346"/>
      <c r="BJ91" s="1346"/>
      <c r="BK91" s="1346"/>
      <c r="BL91" s="1346"/>
      <c r="BM91" s="1346"/>
      <c r="BN91" s="1346"/>
      <c r="BO91" s="1346"/>
      <c r="BP91" s="1346"/>
      <c r="BQ91" s="1346"/>
      <c r="BR91" s="1346"/>
      <c r="BS91" s="1346"/>
      <c r="BT91" s="1504"/>
      <c r="BU91" s="1389"/>
      <c r="BV91" s="1346"/>
      <c r="BW91" s="1346"/>
      <c r="BX91" s="1390"/>
      <c r="BY91" s="1346"/>
      <c r="BZ91" s="1346"/>
      <c r="CA91" s="1346"/>
      <c r="CB91" s="1346"/>
      <c r="CC91" s="1346"/>
      <c r="CD91" s="1346"/>
      <c r="CE91" s="1391"/>
      <c r="CF91" s="1346"/>
      <c r="CG91" s="1346"/>
      <c r="CH91" s="1346"/>
      <c r="CI91" s="1346"/>
      <c r="CJ91" s="1346"/>
      <c r="CK91" s="1346"/>
      <c r="CL91" s="1346"/>
      <c r="CM91" s="1346"/>
      <c r="CN91" s="1346"/>
      <c r="CO91" s="1346"/>
      <c r="CP91" s="1346"/>
      <c r="CQ91" s="1391"/>
      <c r="CR91" s="1346"/>
      <c r="CS91" s="1346"/>
      <c r="CT91" s="1392"/>
      <c r="CU91" s="1346"/>
      <c r="CV91" s="1346"/>
      <c r="CW91" s="1346"/>
      <c r="CX91" s="1504"/>
      <c r="CY91" s="1390"/>
      <c r="CZ91" s="1346"/>
      <c r="DA91" s="1346"/>
      <c r="DB91" s="1390"/>
      <c r="DC91" s="1346"/>
      <c r="DD91" s="1393"/>
      <c r="DE91" s="1429"/>
      <c r="DF91" s="1346"/>
      <c r="DG91" s="1346"/>
      <c r="DH91" s="1346"/>
      <c r="DI91" s="1346"/>
      <c r="DJ91" s="1346"/>
      <c r="DK91" s="1346"/>
      <c r="DL91" s="1346"/>
      <c r="DM91" s="1346"/>
      <c r="DN91" s="1346"/>
      <c r="DO91" s="1392"/>
      <c r="DP91" s="1392"/>
      <c r="DQ91" s="1392"/>
      <c r="DR91" s="1392"/>
      <c r="DS91" s="1392"/>
      <c r="DT91" s="1655"/>
      <c r="DU91" s="1655"/>
      <c r="DV91" s="1655"/>
      <c r="DW91" s="1392"/>
      <c r="DX91" s="1393"/>
      <c r="DY91" s="1391"/>
      <c r="DZ91" s="1346"/>
      <c r="EA91" s="1346"/>
      <c r="EB91" s="1346"/>
      <c r="EC91" s="1346"/>
      <c r="ED91" s="1346"/>
      <c r="EE91" s="1346"/>
      <c r="EF91" s="1346"/>
      <c r="EG91" s="1346"/>
      <c r="EH91" s="1346"/>
      <c r="EI91" s="1346"/>
      <c r="EJ91" s="1390"/>
      <c r="EK91" s="1346"/>
      <c r="EL91" s="1391"/>
      <c r="EM91" s="1389"/>
      <c r="EN91" s="1392"/>
      <c r="EO91" s="1346"/>
      <c r="EP91" s="1390"/>
      <c r="EQ91" s="1504"/>
      <c r="ER91" s="1346"/>
      <c r="ES91" s="1390"/>
      <c r="ET91" s="1346"/>
      <c r="EU91" s="1504"/>
      <c r="EV91" s="1392"/>
      <c r="EW91" s="1346"/>
      <c r="EX91" s="1346"/>
      <c r="EY91" s="1346"/>
      <c r="EZ91" s="1346"/>
      <c r="FA91" s="1346"/>
      <c r="FB91" s="1346"/>
      <c r="FC91" s="1393"/>
      <c r="FD91" s="1679"/>
      <c r="FE91" s="1391"/>
      <c r="FF91" s="1346"/>
      <c r="FG91" s="1346"/>
      <c r="FH91" s="1346"/>
      <c r="FI91" s="1346"/>
      <c r="FJ91" s="1346"/>
      <c r="FK91" s="1346"/>
      <c r="FL91" s="218" t="e">
        <f>SUM(F91+I91+Q91+W91+#REF!+AC91+AF91+AJ91+AM91+AP91+AS91+AV91+AY91+BB91+BH91+BK91+BS91+BW91+CE91+CH91+CK91+CN91+CQ91+CT91+CW91+DA91+DD91+DK91+DN91+DQ91+DW91+DZ91+EC91+EF91+EI91+EL91+EO91+ER91+EV91+FC91)</f>
        <v>#REF!</v>
      </c>
      <c r="FM91" s="396">
        <f t="shared" si="30"/>
        <v>0</v>
      </c>
      <c r="FN91" s="396">
        <f t="shared" si="31"/>
        <v>0</v>
      </c>
      <c r="FO91" s="396" t="e">
        <f>SUM(AB91+#REF!+BE91+BT91+CX91+EQ91+EU91)</f>
        <v>#REF!</v>
      </c>
      <c r="FP91" s="396"/>
      <c r="FQ91" s="396" t="e">
        <f>SUM(L91+#REF!+M91+N91+O91+P91+#REF!+#REF!+BN91+BO91+BP91+BQ91+BR91+BZ91+CA91+CB91+CC91+CD91+DG91+DH91+DI91+DJ91+DT91+DU91+DV91+EY91+EZ91+FA91+FB91+FD91+FE91+FF91+FG91+FH91+FI91+FJ91+FK91)</f>
        <v>#REF!</v>
      </c>
      <c r="FR91" s="1291" t="e">
        <f t="shared" si="16"/>
        <v>#REF!</v>
      </c>
      <c r="FS91" s="1347" t="e">
        <f t="shared" si="17"/>
        <v>#REF!</v>
      </c>
      <c r="FT91" s="1347" t="e">
        <f t="shared" si="18"/>
        <v>#REF!</v>
      </c>
      <c r="FU91" s="1347" t="e">
        <f t="shared" si="19"/>
        <v>#REF!</v>
      </c>
      <c r="FV91" s="1347" t="e">
        <f t="shared" si="20"/>
        <v>#REF!</v>
      </c>
      <c r="FW91" s="1347" t="e">
        <f t="shared" si="21"/>
        <v>#REF!</v>
      </c>
      <c r="FX91" s="1347" t="e">
        <f t="shared" si="22"/>
        <v>#REF!</v>
      </c>
      <c r="FY91" s="1347" t="e">
        <f t="shared" si="23"/>
        <v>#REF!</v>
      </c>
      <c r="FZ91" s="1347" t="e">
        <f t="shared" si="24"/>
        <v>#REF!</v>
      </c>
      <c r="GA91" s="1347" t="e">
        <f t="shared" si="25"/>
        <v>#REF!</v>
      </c>
      <c r="GB91" s="1347" t="e">
        <f t="shared" si="26"/>
        <v>#REF!</v>
      </c>
      <c r="GC91" s="1347" t="e">
        <f t="shared" si="27"/>
        <v>#REF!</v>
      </c>
    </row>
    <row r="92" spans="1:185" ht="16.5" thickBot="1" x14ac:dyDescent="0.3">
      <c r="A92" s="1645">
        <v>79</v>
      </c>
      <c r="B92" s="10" t="s">
        <v>2169</v>
      </c>
      <c r="C92" s="1152" t="s">
        <v>937</v>
      </c>
      <c r="D92" s="1391"/>
      <c r="E92" s="1400"/>
      <c r="F92" s="1346"/>
      <c r="G92" s="1346"/>
      <c r="H92" s="1346"/>
      <c r="I92" s="1346"/>
      <c r="J92" s="1346"/>
      <c r="K92" s="1346"/>
      <c r="L92" s="1346"/>
      <c r="M92" s="1346"/>
      <c r="N92" s="1346"/>
      <c r="O92" s="1346"/>
      <c r="P92" s="1346"/>
      <c r="Q92" s="1346"/>
      <c r="R92" s="1346"/>
      <c r="S92" s="1346"/>
      <c r="T92" s="1346"/>
      <c r="U92" s="1346"/>
      <c r="V92" s="1346"/>
      <c r="W92" s="1393"/>
      <c r="X92" s="1346"/>
      <c r="Y92" s="1346"/>
      <c r="Z92" s="1346"/>
      <c r="AA92" s="1346"/>
      <c r="AB92" s="1514"/>
      <c r="AC92" s="1346"/>
      <c r="AD92" s="1346"/>
      <c r="AE92" s="1346"/>
      <c r="AF92" s="1346"/>
      <c r="AG92" s="1392"/>
      <c r="AH92" s="1392"/>
      <c r="AI92" s="1400"/>
      <c r="AJ92" s="1392"/>
      <c r="AK92" s="1346"/>
      <c r="AL92" s="1393"/>
      <c r="AM92" s="1391"/>
      <c r="AN92" s="1346"/>
      <c r="AO92" s="1346"/>
      <c r="AP92" s="1346"/>
      <c r="AQ92" s="1346"/>
      <c r="AR92" s="1346"/>
      <c r="AS92" s="1392"/>
      <c r="AT92" s="1392"/>
      <c r="AU92" s="1392"/>
      <c r="AV92" s="1392"/>
      <c r="AW92" s="1346"/>
      <c r="AX92" s="1393"/>
      <c r="AY92" s="1391"/>
      <c r="AZ92" s="1346"/>
      <c r="BA92" s="1346"/>
      <c r="BB92" s="1346"/>
      <c r="BC92" s="1346"/>
      <c r="BD92" s="1346"/>
      <c r="BE92" s="1346"/>
      <c r="BF92" s="1504"/>
      <c r="BG92" s="1393"/>
      <c r="BH92" s="1346"/>
      <c r="BI92" s="1346"/>
      <c r="BJ92" s="1346"/>
      <c r="BK92" s="1346"/>
      <c r="BL92" s="1346"/>
      <c r="BM92" s="1346"/>
      <c r="BN92" s="1346"/>
      <c r="BO92" s="1346"/>
      <c r="BP92" s="1346"/>
      <c r="BQ92" s="1346"/>
      <c r="BR92" s="1346"/>
      <c r="BS92" s="1346"/>
      <c r="BT92" s="1504"/>
      <c r="BU92" s="1621"/>
      <c r="BV92" s="1621"/>
      <c r="BW92" s="1621"/>
      <c r="BX92" s="1621"/>
      <c r="BY92" s="1621"/>
      <c r="BZ92" s="1621"/>
      <c r="CA92" s="1621"/>
      <c r="CB92" s="1621"/>
      <c r="CC92" s="1621"/>
      <c r="CD92" s="1621"/>
      <c r="CE92" s="1624"/>
      <c r="CF92" s="1621"/>
      <c r="CG92" s="1621"/>
      <c r="CH92" s="1621"/>
      <c r="CI92" s="1621"/>
      <c r="CJ92" s="1621"/>
      <c r="CK92" s="1621"/>
      <c r="CL92" s="1621"/>
      <c r="CM92" s="1397"/>
      <c r="CN92" s="1621"/>
      <c r="CO92" s="1621"/>
      <c r="CP92" s="1621"/>
      <c r="CQ92" s="1624"/>
      <c r="CR92" s="1621"/>
      <c r="CS92" s="1621"/>
      <c r="CT92" s="1621"/>
      <c r="CU92" s="1621"/>
      <c r="CV92" s="1621"/>
      <c r="CW92" s="1397"/>
      <c r="CX92" s="1504"/>
      <c r="CY92" s="1621"/>
      <c r="CZ92" s="1621"/>
      <c r="DA92" s="1621"/>
      <c r="DB92" s="1621"/>
      <c r="DC92" s="1621"/>
      <c r="DD92" s="1622"/>
      <c r="DE92" s="1624"/>
      <c r="DF92" s="1621"/>
      <c r="DG92" s="1415"/>
      <c r="DH92" s="1415"/>
      <c r="DI92" s="1415"/>
      <c r="DJ92" s="1415"/>
      <c r="DK92" s="1623"/>
      <c r="DL92" s="1621"/>
      <c r="DM92" s="1623"/>
      <c r="DN92" s="1623"/>
      <c r="DO92" s="1621"/>
      <c r="DP92" s="1621"/>
      <c r="DQ92" s="1390"/>
      <c r="DR92" s="1621"/>
      <c r="DS92" s="1621"/>
      <c r="DT92" s="1660"/>
      <c r="DU92" s="1660"/>
      <c r="DV92" s="1660"/>
      <c r="DW92" s="1621"/>
      <c r="DX92" s="1622"/>
      <c r="DY92" s="1624"/>
      <c r="DZ92" s="1621"/>
      <c r="EA92" s="1621"/>
      <c r="EB92" s="1623"/>
      <c r="EC92" s="1621"/>
      <c r="ED92" s="1621"/>
      <c r="EE92" s="1621"/>
      <c r="EF92" s="1621"/>
      <c r="EG92" s="1621"/>
      <c r="EH92" s="1621"/>
      <c r="EI92" s="1621"/>
      <c r="EJ92" s="1621"/>
      <c r="EK92" s="1622"/>
      <c r="EL92" s="1624"/>
      <c r="EM92" s="1621"/>
      <c r="EN92" s="1621"/>
      <c r="EO92" s="1621"/>
      <c r="EP92" s="1621"/>
      <c r="EQ92" s="1504"/>
      <c r="ER92" s="1621"/>
      <c r="ES92" s="1621"/>
      <c r="ET92" s="1621"/>
      <c r="EU92" s="1504"/>
      <c r="EV92" s="1621"/>
      <c r="EW92" s="1621"/>
      <c r="EX92" s="1621"/>
      <c r="EY92" s="1621"/>
      <c r="EZ92" s="1621"/>
      <c r="FA92" s="1621"/>
      <c r="FB92" s="1621"/>
      <c r="FC92" s="1622"/>
      <c r="FD92" s="1679"/>
      <c r="FE92" s="1391"/>
      <c r="FF92" s="1346"/>
      <c r="FG92" s="1346"/>
      <c r="FH92" s="1346"/>
      <c r="FI92" s="1346"/>
      <c r="FJ92" s="1346"/>
      <c r="FK92" s="1346"/>
      <c r="FL92" s="218" t="e">
        <f>SUM(F92+I92+Q92+W92+#REF!+AC92+AF92+AJ92+AM92+AP92+AS92+AV92+AY92+BB92+BH92+BK92+BS92+BW92+CE92+CH92+CK92+CN92+CQ92+CT92+CW92+DA92+DD92+DK92+DN92+DQ92+DW92+DZ92+EC92+EF92+EI92+EL92+EO92+ER92+EV92+FC92)</f>
        <v>#REF!</v>
      </c>
      <c r="FM92" s="396">
        <f t="shared" si="30"/>
        <v>0</v>
      </c>
      <c r="FN92" s="396">
        <f t="shared" si="31"/>
        <v>0</v>
      </c>
      <c r="FO92" s="396" t="e">
        <f>SUM(AB92+#REF!+BE92+BT92+CX92+EQ92+EU92)</f>
        <v>#REF!</v>
      </c>
      <c r="FP92" s="396"/>
      <c r="FQ92" s="396" t="e">
        <f>SUM(L92+#REF!+M92+N92+O92+P92+#REF!+#REF!+BN92+BO92+BP92+BQ92+BR92+BZ92+CA92+CB92+CC92+CD92+DG92+DH92+DI92+DJ92+DT92+DU92+DV92+EY92+EZ92+FA92+FB92+FD92+FE92+FF92+FG92+FH92+FI92+FJ92+FK92)</f>
        <v>#REF!</v>
      </c>
      <c r="FR92" s="1291" t="e">
        <f t="shared" si="16"/>
        <v>#REF!</v>
      </c>
      <c r="FS92" s="1347" t="e">
        <f t="shared" si="17"/>
        <v>#REF!</v>
      </c>
      <c r="FT92" s="1347" t="e">
        <f t="shared" si="18"/>
        <v>#REF!</v>
      </c>
      <c r="FU92" s="1347" t="e">
        <f t="shared" si="19"/>
        <v>#REF!</v>
      </c>
      <c r="FV92" s="1347" t="e">
        <f t="shared" si="20"/>
        <v>#REF!</v>
      </c>
      <c r="FW92" s="1347" t="e">
        <f t="shared" si="21"/>
        <v>#REF!</v>
      </c>
      <c r="FX92" s="1347" t="e">
        <f t="shared" si="22"/>
        <v>#REF!</v>
      </c>
      <c r="FY92" s="1347" t="e">
        <f t="shared" si="23"/>
        <v>#REF!</v>
      </c>
      <c r="FZ92" s="1347" t="e">
        <f t="shared" si="24"/>
        <v>#REF!</v>
      </c>
      <c r="GA92" s="1347" t="e">
        <f t="shared" si="25"/>
        <v>#REF!</v>
      </c>
      <c r="GB92" s="1347" t="e">
        <f t="shared" si="26"/>
        <v>#REF!</v>
      </c>
      <c r="GC92" s="1347" t="e">
        <f t="shared" si="27"/>
        <v>#REF!</v>
      </c>
    </row>
    <row r="93" spans="1:185" ht="16.5" thickBot="1" x14ac:dyDescent="0.3">
      <c r="A93" s="1645">
        <v>80</v>
      </c>
      <c r="B93" s="10" t="s">
        <v>2171</v>
      </c>
      <c r="C93" s="1152" t="s">
        <v>249</v>
      </c>
      <c r="D93" s="1391"/>
      <c r="E93" s="1400"/>
      <c r="F93" s="1346"/>
      <c r="G93" s="1346"/>
      <c r="H93" s="1346"/>
      <c r="I93" s="1346"/>
      <c r="J93" s="1346"/>
      <c r="K93" s="1346"/>
      <c r="L93" s="1346"/>
      <c r="M93" s="1346"/>
      <c r="N93" s="1346"/>
      <c r="O93" s="1346"/>
      <c r="P93" s="1346"/>
      <c r="Q93" s="1346"/>
      <c r="R93" s="1346"/>
      <c r="S93" s="1346"/>
      <c r="T93" s="1346"/>
      <c r="U93" s="1346"/>
      <c r="V93" s="1346"/>
      <c r="W93" s="1393"/>
      <c r="X93" s="1346"/>
      <c r="Y93" s="1346"/>
      <c r="Z93" s="1346"/>
      <c r="AA93" s="1346"/>
      <c r="AB93" s="1514"/>
      <c r="AC93" s="1346"/>
      <c r="AD93" s="1346"/>
      <c r="AE93" s="1346"/>
      <c r="AF93" s="1346"/>
      <c r="AG93" s="1346"/>
      <c r="AH93" s="1392"/>
      <c r="AI93" s="1400"/>
      <c r="AJ93" s="1392"/>
      <c r="AK93" s="1392"/>
      <c r="AL93" s="1393"/>
      <c r="AM93" s="1391"/>
      <c r="AN93" s="1346"/>
      <c r="AO93" s="1346"/>
      <c r="AP93" s="1346"/>
      <c r="AQ93" s="1346"/>
      <c r="AR93" s="1346"/>
      <c r="AS93" s="1346"/>
      <c r="AT93" s="1392"/>
      <c r="AU93" s="1392"/>
      <c r="AV93" s="1392"/>
      <c r="AW93" s="1392"/>
      <c r="AX93" s="1393"/>
      <c r="AY93" s="1346"/>
      <c r="AZ93" s="1389"/>
      <c r="BA93" s="1346"/>
      <c r="BB93" s="1346"/>
      <c r="BC93" s="1346"/>
      <c r="BD93" s="1346"/>
      <c r="BE93" s="1346"/>
      <c r="BF93" s="1504"/>
      <c r="BG93" s="1393"/>
      <c r="BH93" s="1346"/>
      <c r="BI93" s="1346"/>
      <c r="BJ93" s="1346"/>
      <c r="BK93" s="1346"/>
      <c r="BL93" s="1346"/>
      <c r="BM93" s="1346"/>
      <c r="BN93" s="1346"/>
      <c r="BO93" s="1346"/>
      <c r="BP93" s="1346"/>
      <c r="BQ93" s="1346"/>
      <c r="BR93" s="1346"/>
      <c r="BS93" s="1346"/>
      <c r="BT93" s="1504"/>
      <c r="BU93" s="1389"/>
      <c r="BV93" s="1346"/>
      <c r="BW93" s="1346"/>
      <c r="BX93" s="1346"/>
      <c r="BY93" s="1346"/>
      <c r="BZ93" s="1346"/>
      <c r="CA93" s="1346"/>
      <c r="CB93" s="1346"/>
      <c r="CC93" s="1346"/>
      <c r="CD93" s="1346"/>
      <c r="CE93" s="1391"/>
      <c r="CF93" s="1346"/>
      <c r="CG93" s="1346"/>
      <c r="CH93" s="1346"/>
      <c r="CI93" s="1346"/>
      <c r="CJ93" s="1346"/>
      <c r="CK93" s="1346"/>
      <c r="CL93" s="1346"/>
      <c r="CM93" s="1346"/>
      <c r="CN93" s="1346"/>
      <c r="CO93" s="1346"/>
      <c r="CP93" s="1346"/>
      <c r="CQ93" s="1391"/>
      <c r="CR93" s="1346"/>
      <c r="CS93" s="1346"/>
      <c r="CT93" s="1392"/>
      <c r="CU93" s="1346"/>
      <c r="CV93" s="1346"/>
      <c r="CW93" s="1346"/>
      <c r="CX93" s="1504"/>
      <c r="CY93" s="1346"/>
      <c r="CZ93" s="1346"/>
      <c r="DA93" s="1346"/>
      <c r="DB93" s="1346"/>
      <c r="DC93" s="1346"/>
      <c r="DD93" s="1393"/>
      <c r="DE93" s="1391"/>
      <c r="DF93" s="1346"/>
      <c r="DG93" s="1346"/>
      <c r="DH93" s="1346"/>
      <c r="DI93" s="1346"/>
      <c r="DJ93" s="1346"/>
      <c r="DK93" s="1346"/>
      <c r="DL93" s="1346"/>
      <c r="DM93" s="1346"/>
      <c r="DN93" s="1346"/>
      <c r="DO93" s="1392"/>
      <c r="DP93" s="1392"/>
      <c r="DQ93" s="1392"/>
      <c r="DR93" s="1392"/>
      <c r="DS93" s="1392"/>
      <c r="DT93" s="1417"/>
      <c r="DU93" s="1417"/>
      <c r="DV93" s="1417"/>
      <c r="DW93" s="1392"/>
      <c r="DX93" s="1393"/>
      <c r="DY93" s="1391"/>
      <c r="DZ93" s="1346"/>
      <c r="EA93" s="1346"/>
      <c r="EB93" s="1346"/>
      <c r="EC93" s="1346"/>
      <c r="ED93" s="1346"/>
      <c r="EE93" s="1346"/>
      <c r="EF93" s="1346"/>
      <c r="EG93" s="1346"/>
      <c r="EH93" s="1346"/>
      <c r="EI93" s="1346"/>
      <c r="EJ93" s="1346"/>
      <c r="EK93" s="1346"/>
      <c r="EL93" s="1391"/>
      <c r="EM93" s="1389"/>
      <c r="EN93" s="1346"/>
      <c r="EO93" s="1346"/>
      <c r="EP93" s="1346"/>
      <c r="EQ93" s="1504"/>
      <c r="ER93" s="1346"/>
      <c r="ES93" s="1346"/>
      <c r="ET93" s="1346"/>
      <c r="EU93" s="1504"/>
      <c r="EV93" s="1392"/>
      <c r="EW93" s="1346"/>
      <c r="EX93" s="1346"/>
      <c r="EY93" s="1346"/>
      <c r="EZ93" s="1346"/>
      <c r="FA93" s="1346"/>
      <c r="FB93" s="1346"/>
      <c r="FC93" s="1393"/>
      <c r="FD93" s="1679"/>
      <c r="FE93" s="1391"/>
      <c r="FF93" s="1346"/>
      <c r="FG93" s="1346"/>
      <c r="FH93" s="1346"/>
      <c r="FI93" s="1346"/>
      <c r="FJ93" s="1346"/>
      <c r="FK93" s="1346"/>
      <c r="FL93" s="218" t="e">
        <f>SUM(F93+I93+Q93+W93+#REF!+AC93+AF93+AJ93+AM93+AP93+AS93+AV93+AY93+BB93+BH93+BK93+BS93+BW93+CE93+CH93+CK93+CN93+CQ93+CT93+CW93+DA93+DD93+DK93+DN93+DQ93+DW93+DZ93+EC93+EF93+EI93+EL93+EO93+ER93+EV93+FC93)</f>
        <v>#REF!</v>
      </c>
      <c r="FM93" s="396">
        <f t="shared" si="30"/>
        <v>0</v>
      </c>
      <c r="FN93" s="396">
        <f t="shared" si="31"/>
        <v>0</v>
      </c>
      <c r="FO93" s="396" t="e">
        <f>SUM(AB93+#REF!+BE93+BT93+CX93+EQ93+EU93)</f>
        <v>#REF!</v>
      </c>
      <c r="FP93" s="396"/>
      <c r="FQ93" s="396" t="e">
        <f>SUM(L93+#REF!+M93+N93+O93+P93+#REF!+#REF!+BN93+BO93+BP93+BQ93+BR93+BZ93+CA93+CB93+CC93+CD93+DG93+DH93+DI93+DJ93+DT93+DU93+DV93+EY93+EZ93+FA93+FB93+FD93+FE93+FF93+FG93+FH93+FI93+FJ93+FK93)</f>
        <v>#REF!</v>
      </c>
      <c r="FR93" s="1291" t="e">
        <f t="shared" si="16"/>
        <v>#REF!</v>
      </c>
      <c r="FS93" s="1347" t="e">
        <f t="shared" si="17"/>
        <v>#REF!</v>
      </c>
      <c r="FT93" s="1347" t="e">
        <f t="shared" si="18"/>
        <v>#REF!</v>
      </c>
      <c r="FU93" s="1347" t="e">
        <f t="shared" si="19"/>
        <v>#REF!</v>
      </c>
      <c r="FV93" s="1347" t="e">
        <f t="shared" si="20"/>
        <v>#REF!</v>
      </c>
      <c r="FW93" s="1347" t="e">
        <f t="shared" si="21"/>
        <v>#REF!</v>
      </c>
      <c r="FX93" s="1347" t="e">
        <f t="shared" si="22"/>
        <v>#REF!</v>
      </c>
      <c r="FY93" s="1347" t="e">
        <f t="shared" si="23"/>
        <v>#REF!</v>
      </c>
      <c r="FZ93" s="1347" t="e">
        <f t="shared" si="24"/>
        <v>#REF!</v>
      </c>
      <c r="GA93" s="1347" t="e">
        <f t="shared" si="25"/>
        <v>#REF!</v>
      </c>
      <c r="GB93" s="1347" t="e">
        <f t="shared" si="26"/>
        <v>#REF!</v>
      </c>
      <c r="GC93" s="1347" t="e">
        <f t="shared" si="27"/>
        <v>#REF!</v>
      </c>
    </row>
    <row r="94" spans="1:185" ht="16.5" thickBot="1" x14ac:dyDescent="0.3">
      <c r="A94" s="1645">
        <v>81</v>
      </c>
      <c r="B94" s="10" t="s">
        <v>2172</v>
      </c>
      <c r="C94" s="1152" t="s">
        <v>943</v>
      </c>
      <c r="D94" s="1391"/>
      <c r="E94" s="1400"/>
      <c r="F94" s="1346"/>
      <c r="G94" s="1346"/>
      <c r="H94" s="1346"/>
      <c r="I94" s="1346"/>
      <c r="J94" s="1346"/>
      <c r="K94" s="1346"/>
      <c r="L94" s="1346"/>
      <c r="M94" s="1346"/>
      <c r="N94" s="1346"/>
      <c r="O94" s="1346"/>
      <c r="P94" s="1346"/>
      <c r="Q94" s="1346"/>
      <c r="R94" s="1346"/>
      <c r="S94" s="1346"/>
      <c r="T94" s="1346"/>
      <c r="U94" s="1346"/>
      <c r="V94" s="1346"/>
      <c r="W94" s="1393"/>
      <c r="X94" s="1346"/>
      <c r="Y94" s="1346"/>
      <c r="Z94" s="1346"/>
      <c r="AA94" s="1346"/>
      <c r="AB94" s="1514"/>
      <c r="AC94" s="1346"/>
      <c r="AD94" s="1346"/>
      <c r="AE94" s="1346"/>
      <c r="AF94" s="1346"/>
      <c r="AG94" s="1346"/>
      <c r="AH94" s="1392"/>
      <c r="AI94" s="1400"/>
      <c r="AJ94" s="1392"/>
      <c r="AK94" s="1392"/>
      <c r="AL94" s="1393"/>
      <c r="AM94" s="1391"/>
      <c r="AN94" s="1346"/>
      <c r="AO94" s="1346"/>
      <c r="AP94" s="1346"/>
      <c r="AQ94" s="1346"/>
      <c r="AR94" s="1346"/>
      <c r="AS94" s="1346"/>
      <c r="AT94" s="1346"/>
      <c r="AU94" s="1392"/>
      <c r="AV94" s="1392"/>
      <c r="AW94" s="1346"/>
      <c r="AX94" s="1393"/>
      <c r="AY94" s="1346"/>
      <c r="AZ94" s="1389"/>
      <c r="BA94" s="1346"/>
      <c r="BB94" s="1346"/>
      <c r="BC94" s="1346"/>
      <c r="BD94" s="1346"/>
      <c r="BE94" s="1346"/>
      <c r="BF94" s="1504"/>
      <c r="BG94" s="1393"/>
      <c r="BH94" s="1346"/>
      <c r="BI94" s="1346"/>
      <c r="BJ94" s="1346"/>
      <c r="BK94" s="1346"/>
      <c r="BL94" s="1346"/>
      <c r="BM94" s="1346"/>
      <c r="BN94" s="1346"/>
      <c r="BO94" s="1346"/>
      <c r="BP94" s="1346"/>
      <c r="BQ94" s="1346"/>
      <c r="BR94" s="1346"/>
      <c r="BS94" s="1346"/>
      <c r="BT94" s="1504"/>
      <c r="BU94" s="1410"/>
      <c r="BV94" s="1346"/>
      <c r="BW94" s="1346"/>
      <c r="BX94" s="1390"/>
      <c r="BY94" s="1346"/>
      <c r="BZ94" s="1346"/>
      <c r="CA94" s="1346"/>
      <c r="CB94" s="1346"/>
      <c r="CC94" s="1346"/>
      <c r="CD94" s="1346"/>
      <c r="CE94" s="1391"/>
      <c r="CF94" s="1346"/>
      <c r="CG94" s="1346"/>
      <c r="CH94" s="1346"/>
      <c r="CI94" s="1346"/>
      <c r="CJ94" s="1346"/>
      <c r="CK94" s="1346"/>
      <c r="CL94" s="1346"/>
      <c r="CM94" s="1346"/>
      <c r="CN94" s="1346"/>
      <c r="CO94" s="1346"/>
      <c r="CP94" s="1346"/>
      <c r="CQ94" s="1391"/>
      <c r="CR94" s="1346"/>
      <c r="CS94" s="1346"/>
      <c r="CT94" s="1392"/>
      <c r="CU94" s="1346"/>
      <c r="CV94" s="1346"/>
      <c r="CW94" s="1346"/>
      <c r="CX94" s="1504"/>
      <c r="CY94" s="1346"/>
      <c r="CZ94" s="1346"/>
      <c r="DA94" s="1346"/>
      <c r="DB94" s="1346"/>
      <c r="DC94" s="1346"/>
      <c r="DD94" s="1393"/>
      <c r="DE94" s="1391"/>
      <c r="DF94" s="1346"/>
      <c r="DG94" s="1346"/>
      <c r="DH94" s="1346"/>
      <c r="DI94" s="1346"/>
      <c r="DJ94" s="1346"/>
      <c r="DK94" s="1346"/>
      <c r="DL94" s="1346"/>
      <c r="DM94" s="1346"/>
      <c r="DN94" s="1346"/>
      <c r="DO94" s="1392"/>
      <c r="DP94" s="1392"/>
      <c r="DQ94" s="1392"/>
      <c r="DR94" s="1392"/>
      <c r="DS94" s="1392"/>
      <c r="DT94" s="1655"/>
      <c r="DU94" s="1655"/>
      <c r="DV94" s="1655"/>
      <c r="DW94" s="1392"/>
      <c r="DX94" s="1393"/>
      <c r="DY94" s="1391"/>
      <c r="DZ94" s="1346"/>
      <c r="EA94" s="1346"/>
      <c r="EB94" s="1346"/>
      <c r="EC94" s="1346"/>
      <c r="ED94" s="1397"/>
      <c r="EE94" s="1346"/>
      <c r="EF94" s="1346"/>
      <c r="EG94" s="1346"/>
      <c r="EH94" s="1346"/>
      <c r="EI94" s="1346"/>
      <c r="EJ94" s="1346"/>
      <c r="EK94" s="1346"/>
      <c r="EL94" s="1391"/>
      <c r="EM94" s="1389"/>
      <c r="EN94" s="1346"/>
      <c r="EO94" s="1346"/>
      <c r="EP94" s="1346"/>
      <c r="EQ94" s="1504"/>
      <c r="ER94" s="1346"/>
      <c r="ES94" s="1390"/>
      <c r="ET94" s="1346"/>
      <c r="EU94" s="1504"/>
      <c r="EV94" s="1392"/>
      <c r="EW94" s="1346"/>
      <c r="EX94" s="1346"/>
      <c r="EY94" s="1346"/>
      <c r="EZ94" s="1346"/>
      <c r="FA94" s="1346"/>
      <c r="FB94" s="1346"/>
      <c r="FC94" s="1393"/>
      <c r="FD94" s="1679"/>
      <c r="FE94" s="1421"/>
      <c r="FF94" s="1392"/>
      <c r="FG94" s="1392"/>
      <c r="FH94" s="1392"/>
      <c r="FI94" s="1392"/>
      <c r="FJ94" s="1392"/>
      <c r="FK94" s="1392"/>
      <c r="FL94" s="218" t="e">
        <f>SUM(F94+I94+Q94+W94+#REF!+AC94+AF94+AJ94+AM94+AP94+AS94+AV94+AY94+BB94+BH94+BK94+BS94+BW94+CE94+CH94+CK94+CN94+CQ94+CT94+CW94+DA94+DD94+DK94+DN94+DQ94+DW94+DZ94+EC94+EF94+EI94+EL94+EO94+ER94+EV94+FC94)</f>
        <v>#REF!</v>
      </c>
      <c r="FM94" s="396">
        <f t="shared" si="30"/>
        <v>0</v>
      </c>
      <c r="FN94" s="396">
        <f t="shared" si="31"/>
        <v>0</v>
      </c>
      <c r="FO94" s="396" t="e">
        <f>SUM(AB94+#REF!+BE94+BT94+CX94+EQ94+EU94)</f>
        <v>#REF!</v>
      </c>
      <c r="FP94" s="396"/>
      <c r="FQ94" s="396" t="e">
        <f>SUM(L94+#REF!+M94+N94+O94+P94+#REF!+#REF!+BN94+BO94+BP94+BQ94+BR94+BZ94+CA94+CB94+CC94+CD94+DG94+DH94+DI94+DJ94+DT94+DU94+DV94+EY94+EZ94+FA94+FB94+FD94+FE94+FF94+FG94+FH94+FI94+FJ94+FK94)</f>
        <v>#REF!</v>
      </c>
      <c r="FR94" s="1291" t="e">
        <f t="shared" si="16"/>
        <v>#REF!</v>
      </c>
      <c r="FS94" s="1347" t="e">
        <f t="shared" si="17"/>
        <v>#REF!</v>
      </c>
      <c r="FT94" s="1347" t="e">
        <f t="shared" si="18"/>
        <v>#REF!</v>
      </c>
      <c r="FU94" s="1347" t="e">
        <f t="shared" si="19"/>
        <v>#REF!</v>
      </c>
      <c r="FV94" s="1347" t="e">
        <f t="shared" si="20"/>
        <v>#REF!</v>
      </c>
      <c r="FW94" s="1347" t="e">
        <f t="shared" si="21"/>
        <v>#REF!</v>
      </c>
      <c r="FX94" s="1347" t="e">
        <f t="shared" si="22"/>
        <v>#REF!</v>
      </c>
      <c r="FY94" s="1347" t="e">
        <f t="shared" si="23"/>
        <v>#REF!</v>
      </c>
      <c r="FZ94" s="1347" t="e">
        <f t="shared" si="24"/>
        <v>#REF!</v>
      </c>
      <c r="GA94" s="1347" t="e">
        <f t="shared" si="25"/>
        <v>#REF!</v>
      </c>
      <c r="GB94" s="1347" t="e">
        <f t="shared" si="26"/>
        <v>#REF!</v>
      </c>
      <c r="GC94" s="1347" t="e">
        <f t="shared" si="27"/>
        <v>#REF!</v>
      </c>
    </row>
    <row r="95" spans="1:185" ht="16.5" thickBot="1" x14ac:dyDescent="0.3">
      <c r="A95" s="1645">
        <v>82</v>
      </c>
      <c r="B95" s="10" t="s">
        <v>2173</v>
      </c>
      <c r="C95" s="1152" t="s">
        <v>451</v>
      </c>
      <c r="D95" s="1391"/>
      <c r="E95" s="1400"/>
      <c r="F95" s="1346"/>
      <c r="G95" s="1346"/>
      <c r="H95" s="1346"/>
      <c r="I95" s="1346"/>
      <c r="J95" s="1346"/>
      <c r="K95" s="1346"/>
      <c r="L95" s="1346"/>
      <c r="M95" s="1346"/>
      <c r="N95" s="1346"/>
      <c r="O95" s="1346"/>
      <c r="P95" s="1346"/>
      <c r="Q95" s="1346"/>
      <c r="R95" s="1346"/>
      <c r="S95" s="1346"/>
      <c r="T95" s="1346"/>
      <c r="U95" s="1346"/>
      <c r="V95" s="1346"/>
      <c r="W95" s="1393"/>
      <c r="X95" s="1346"/>
      <c r="Y95" s="1346"/>
      <c r="Z95" s="1346"/>
      <c r="AA95" s="1346"/>
      <c r="AB95" s="1514"/>
      <c r="AC95" s="1346"/>
      <c r="AD95" s="1346"/>
      <c r="AE95" s="1346"/>
      <c r="AF95" s="1346"/>
      <c r="AG95" s="1346"/>
      <c r="AH95" s="1392"/>
      <c r="AI95" s="1400"/>
      <c r="AJ95" s="1392"/>
      <c r="AK95" s="1392"/>
      <c r="AL95" s="1393"/>
      <c r="AM95" s="1391"/>
      <c r="AN95" s="1346"/>
      <c r="AO95" s="1346"/>
      <c r="AP95" s="1346"/>
      <c r="AQ95" s="1346"/>
      <c r="AR95" s="1346"/>
      <c r="AS95" s="1346"/>
      <c r="AT95" s="1392"/>
      <c r="AU95" s="1392"/>
      <c r="AV95" s="1392"/>
      <c r="AW95" s="1392"/>
      <c r="AX95" s="1393"/>
      <c r="AY95" s="1346"/>
      <c r="AZ95" s="1389"/>
      <c r="BA95" s="1346"/>
      <c r="BB95" s="1346"/>
      <c r="BC95" s="1346"/>
      <c r="BD95" s="1346"/>
      <c r="BE95" s="1346"/>
      <c r="BF95" s="1504"/>
      <c r="BG95" s="1393"/>
      <c r="BH95" s="1346"/>
      <c r="BI95" s="1346"/>
      <c r="BJ95" s="1346"/>
      <c r="BK95" s="1346"/>
      <c r="BL95" s="1346"/>
      <c r="BM95" s="1346"/>
      <c r="BN95" s="1346"/>
      <c r="BO95" s="1346"/>
      <c r="BP95" s="1346"/>
      <c r="BQ95" s="1346"/>
      <c r="BR95" s="1346"/>
      <c r="BS95" s="1346"/>
      <c r="BT95" s="1504"/>
      <c r="BU95" s="1389"/>
      <c r="BV95" s="1346"/>
      <c r="BW95" s="1346"/>
      <c r="BX95" s="1346"/>
      <c r="BY95" s="1346"/>
      <c r="BZ95" s="1346"/>
      <c r="CA95" s="1346"/>
      <c r="CB95" s="1346"/>
      <c r="CC95" s="1346"/>
      <c r="CD95" s="1346"/>
      <c r="CE95" s="1391"/>
      <c r="CF95" s="1346"/>
      <c r="CG95" s="1346"/>
      <c r="CH95" s="1346"/>
      <c r="CI95" s="1346"/>
      <c r="CJ95" s="1346"/>
      <c r="CK95" s="1346"/>
      <c r="CL95" s="1346"/>
      <c r="CM95" s="1346"/>
      <c r="CN95" s="1346"/>
      <c r="CO95" s="1346"/>
      <c r="CP95" s="1346"/>
      <c r="CQ95" s="1391"/>
      <c r="CR95" s="1346"/>
      <c r="CS95" s="1346"/>
      <c r="CT95" s="1392"/>
      <c r="CU95" s="1346"/>
      <c r="CV95" s="1346"/>
      <c r="CW95" s="1346"/>
      <c r="CX95" s="1504"/>
      <c r="CY95" s="1346"/>
      <c r="CZ95" s="1346"/>
      <c r="DA95" s="1346"/>
      <c r="DB95" s="1346"/>
      <c r="DC95" s="1346"/>
      <c r="DD95" s="1393"/>
      <c r="DE95" s="1391"/>
      <c r="DF95" s="1346"/>
      <c r="DG95" s="1346"/>
      <c r="DH95" s="1346"/>
      <c r="DI95" s="1346"/>
      <c r="DJ95" s="1346"/>
      <c r="DK95" s="1346"/>
      <c r="DL95" s="1346"/>
      <c r="DM95" s="1346"/>
      <c r="DN95" s="1346"/>
      <c r="DO95" s="1392"/>
      <c r="DP95" s="1392"/>
      <c r="DQ95" s="1392"/>
      <c r="DR95" s="1392"/>
      <c r="DS95" s="1392"/>
      <c r="DT95" s="1392"/>
      <c r="DU95" s="1392"/>
      <c r="DV95" s="1392"/>
      <c r="DW95" s="1392"/>
      <c r="DX95" s="1393"/>
      <c r="DY95" s="1391"/>
      <c r="DZ95" s="1346"/>
      <c r="EA95" s="1346"/>
      <c r="EB95" s="1346"/>
      <c r="EC95" s="1346"/>
      <c r="ED95" s="1346"/>
      <c r="EE95" s="1346"/>
      <c r="EF95" s="1346"/>
      <c r="EG95" s="1346"/>
      <c r="EH95" s="1346"/>
      <c r="EI95" s="1346"/>
      <c r="EJ95" s="1346"/>
      <c r="EK95" s="1346"/>
      <c r="EL95" s="1391"/>
      <c r="EM95" s="1389"/>
      <c r="EN95" s="1346"/>
      <c r="EO95" s="1346"/>
      <c r="EP95" s="1346"/>
      <c r="EQ95" s="1504"/>
      <c r="ER95" s="1346"/>
      <c r="ES95" s="1346"/>
      <c r="ET95" s="1346"/>
      <c r="EU95" s="1504"/>
      <c r="EV95" s="1392"/>
      <c r="EW95" s="1346"/>
      <c r="EX95" s="1346"/>
      <c r="EY95" s="1346"/>
      <c r="EZ95" s="1346"/>
      <c r="FA95" s="1346"/>
      <c r="FB95" s="1346"/>
      <c r="FC95" s="1393"/>
      <c r="FD95" s="1679"/>
      <c r="FE95" s="1391"/>
      <c r="FF95" s="1346"/>
      <c r="FG95" s="1346"/>
      <c r="FH95" s="1346"/>
      <c r="FI95" s="1346"/>
      <c r="FJ95" s="1346"/>
      <c r="FK95" s="1346"/>
      <c r="FL95" s="218" t="e">
        <f>SUM(F95+I95+Q95+W95+#REF!+AC95+AF95+AJ95+AM95+AP95+AS95+AV95+AY95+BB95+BH95+BK95+BS95+BW95+CE95+CH95+CK95+CN95+CQ95+CT95+CW95+DA95+DD95+DK95+DN95+DQ95+DW95+DZ95+EC95+EF95+EI95+EL95+EO95+ER95+EV95+FC95)</f>
        <v>#REF!</v>
      </c>
      <c r="FM95" s="396">
        <f t="shared" si="30"/>
        <v>0</v>
      </c>
      <c r="FN95" s="396">
        <f t="shared" si="31"/>
        <v>0</v>
      </c>
      <c r="FO95" s="396" t="e">
        <f>SUM(AB95+#REF!+BE95+BT95+CX95+EQ95+EU95)</f>
        <v>#REF!</v>
      </c>
      <c r="FP95" s="396"/>
      <c r="FQ95" s="396" t="e">
        <f>SUM(L95+#REF!+M95+N95+O95+P95+#REF!+#REF!+BN95+BO95+BP95+BQ95+BR95+BZ95+CA95+CB95+CC95+CD95+DG95+DH95+DI95+DJ95+DT95+DU95+DV95+EY95+EZ95+FA95+FB95+FD95+FE95+FF95+FG95+FH95+FI95+FJ95+FK95)</f>
        <v>#REF!</v>
      </c>
      <c r="FR95" s="1291" t="e">
        <f t="shared" si="16"/>
        <v>#REF!</v>
      </c>
      <c r="FS95" s="1347" t="e">
        <f t="shared" si="17"/>
        <v>#REF!</v>
      </c>
      <c r="FT95" s="1347" t="e">
        <f t="shared" si="18"/>
        <v>#REF!</v>
      </c>
      <c r="FU95" s="1347" t="e">
        <f t="shared" si="19"/>
        <v>#REF!</v>
      </c>
      <c r="FV95" s="1347" t="e">
        <f t="shared" si="20"/>
        <v>#REF!</v>
      </c>
      <c r="FW95" s="1347" t="e">
        <f t="shared" si="21"/>
        <v>#REF!</v>
      </c>
      <c r="FX95" s="1347" t="e">
        <f t="shared" si="22"/>
        <v>#REF!</v>
      </c>
      <c r="FY95" s="1347" t="e">
        <f t="shared" si="23"/>
        <v>#REF!</v>
      </c>
      <c r="FZ95" s="1347" t="e">
        <f t="shared" si="24"/>
        <v>#REF!</v>
      </c>
      <c r="GA95" s="1347" t="e">
        <f t="shared" si="25"/>
        <v>#REF!</v>
      </c>
      <c r="GB95" s="1347" t="e">
        <f t="shared" si="26"/>
        <v>#REF!</v>
      </c>
      <c r="GC95" s="1347" t="e">
        <f t="shared" si="27"/>
        <v>#REF!</v>
      </c>
    </row>
    <row r="96" spans="1:185" ht="16.5" thickBot="1" x14ac:dyDescent="0.3">
      <c r="A96" s="1645">
        <v>83</v>
      </c>
      <c r="B96" s="10" t="s">
        <v>2174</v>
      </c>
      <c r="C96" s="1152" t="s">
        <v>1496</v>
      </c>
      <c r="D96" s="1391"/>
      <c r="E96" s="1400"/>
      <c r="F96" s="1346"/>
      <c r="G96" s="1346"/>
      <c r="H96" s="1346"/>
      <c r="I96" s="1346"/>
      <c r="J96" s="1346"/>
      <c r="K96" s="1346"/>
      <c r="L96" s="1346"/>
      <c r="M96" s="1346"/>
      <c r="N96" s="1346"/>
      <c r="O96" s="1346"/>
      <c r="P96" s="1346"/>
      <c r="Q96" s="1346"/>
      <c r="R96" s="1346"/>
      <c r="S96" s="1346"/>
      <c r="T96" s="1346"/>
      <c r="U96" s="1346"/>
      <c r="V96" s="1346"/>
      <c r="W96" s="1393"/>
      <c r="X96" s="1346"/>
      <c r="Y96" s="1399"/>
      <c r="Z96" s="1346"/>
      <c r="AA96" s="1399"/>
      <c r="AB96" s="1514"/>
      <c r="AC96" s="1346"/>
      <c r="AD96" s="1346"/>
      <c r="AE96" s="1346"/>
      <c r="AF96" s="1346"/>
      <c r="AG96" s="1346"/>
      <c r="AH96" s="1392"/>
      <c r="AI96" s="1400"/>
      <c r="AJ96" s="1392"/>
      <c r="AK96" s="1392"/>
      <c r="AL96" s="1393"/>
      <c r="AM96" s="1391"/>
      <c r="AN96" s="1346"/>
      <c r="AO96" s="1346"/>
      <c r="AP96" s="1346"/>
      <c r="AQ96" s="1346"/>
      <c r="AR96" s="1346"/>
      <c r="AS96" s="1346"/>
      <c r="AT96" s="1392"/>
      <c r="AU96" s="1392"/>
      <c r="AV96" s="1392"/>
      <c r="AW96" s="1392"/>
      <c r="AX96" s="1393"/>
      <c r="AY96" s="1346"/>
      <c r="AZ96" s="1389"/>
      <c r="BA96" s="1346"/>
      <c r="BB96" s="1346"/>
      <c r="BC96" s="1346"/>
      <c r="BD96" s="1346"/>
      <c r="BE96" s="1346"/>
      <c r="BF96" s="1504"/>
      <c r="BG96" s="1393"/>
      <c r="BH96" s="1346"/>
      <c r="BI96" s="1346"/>
      <c r="BJ96" s="1346"/>
      <c r="BK96" s="1346"/>
      <c r="BL96" s="1346"/>
      <c r="BM96" s="1346"/>
      <c r="BN96" s="1346"/>
      <c r="BO96" s="1346"/>
      <c r="BP96" s="1346"/>
      <c r="BQ96" s="1346"/>
      <c r="BR96" s="1346"/>
      <c r="BS96" s="1346"/>
      <c r="BT96" s="1504"/>
      <c r="BU96" s="1389"/>
      <c r="BV96" s="1346"/>
      <c r="BW96" s="1346"/>
      <c r="BX96" s="1346"/>
      <c r="BY96" s="1346"/>
      <c r="BZ96" s="1346"/>
      <c r="CA96" s="1346"/>
      <c r="CB96" s="1346"/>
      <c r="CC96" s="1346"/>
      <c r="CD96" s="1346"/>
      <c r="CE96" s="1391"/>
      <c r="CF96" s="1346"/>
      <c r="CG96" s="1346"/>
      <c r="CH96" s="1346"/>
      <c r="CI96" s="1346"/>
      <c r="CJ96" s="1346"/>
      <c r="CK96" s="1346"/>
      <c r="CL96" s="1346"/>
      <c r="CM96" s="1346"/>
      <c r="CN96" s="1346"/>
      <c r="CO96" s="1346"/>
      <c r="CP96" s="1503"/>
      <c r="CQ96" s="1391"/>
      <c r="CR96" s="1346"/>
      <c r="CS96" s="1346"/>
      <c r="CT96" s="1392"/>
      <c r="CU96" s="1346"/>
      <c r="CV96" s="1346"/>
      <c r="CW96" s="1346"/>
      <c r="CX96" s="1504"/>
      <c r="CY96" s="1346"/>
      <c r="CZ96" s="1390"/>
      <c r="DA96" s="1346"/>
      <c r="DB96" s="1346"/>
      <c r="DC96" s="1346"/>
      <c r="DD96" s="1393"/>
      <c r="DE96" s="1391"/>
      <c r="DF96" s="1346"/>
      <c r="DG96" s="1346"/>
      <c r="DH96" s="1346"/>
      <c r="DI96" s="1346"/>
      <c r="DJ96" s="1346"/>
      <c r="DK96" s="1346"/>
      <c r="DL96" s="1346"/>
      <c r="DM96" s="1346"/>
      <c r="DN96" s="1346"/>
      <c r="DO96" s="1392"/>
      <c r="DP96" s="1392"/>
      <c r="DQ96" s="1392"/>
      <c r="DR96" s="1392"/>
      <c r="DS96" s="1392"/>
      <c r="DT96" s="1392"/>
      <c r="DU96" s="1392"/>
      <c r="DV96" s="1392"/>
      <c r="DW96" s="1392"/>
      <c r="DX96" s="1393"/>
      <c r="DY96" s="1391"/>
      <c r="DZ96" s="1346"/>
      <c r="EA96" s="1346"/>
      <c r="EB96" s="1346"/>
      <c r="EC96" s="1346"/>
      <c r="ED96" s="1346"/>
      <c r="EE96" s="1346"/>
      <c r="EF96" s="1346"/>
      <c r="EG96" s="1346"/>
      <c r="EH96" s="1346"/>
      <c r="EI96" s="1346"/>
      <c r="EJ96" s="1346"/>
      <c r="EK96" s="1346"/>
      <c r="EL96" s="1391"/>
      <c r="EM96" s="1389"/>
      <c r="EN96" s="1346"/>
      <c r="EO96" s="1346"/>
      <c r="EP96" s="1346"/>
      <c r="EQ96" s="1504"/>
      <c r="ER96" s="1346"/>
      <c r="ES96" s="1346"/>
      <c r="ET96" s="1346"/>
      <c r="EU96" s="1504"/>
      <c r="EV96" s="1346"/>
      <c r="EW96" s="1346"/>
      <c r="EX96" s="1346"/>
      <c r="EY96" s="1390"/>
      <c r="EZ96" s="1390"/>
      <c r="FA96" s="1390"/>
      <c r="FB96" s="1390"/>
      <c r="FC96" s="1393"/>
      <c r="FD96" s="1679"/>
      <c r="FE96" s="1391"/>
      <c r="FF96" s="1346"/>
      <c r="FG96" s="1346"/>
      <c r="FH96" s="1346"/>
      <c r="FI96" s="1346"/>
      <c r="FJ96" s="1346"/>
      <c r="FK96" s="1346"/>
      <c r="FL96" s="218" t="e">
        <f>SUM(F96+I96+Q96+W96+#REF!+AC96+AF96+AJ96+AM96+AP96+AS96+AV96+AY96+BB96+BH96+BK96+BS96+BW96+CE96+CH96+CK96+CN96+CQ96+CT96+CW96+DA96+DD96+DK96+DN96+DQ96+DW96+DZ96+EC96+EF96+EI96+EL96+EO96+ER96+EV96+FC96)</f>
        <v>#REF!</v>
      </c>
      <c r="FM96" s="396">
        <f t="shared" si="30"/>
        <v>0</v>
      </c>
      <c r="FN96" s="396">
        <f t="shared" si="31"/>
        <v>0</v>
      </c>
      <c r="FO96" s="396" t="e">
        <f>SUM(AB96+#REF!+BE96+BT96+CX96+EQ96+EU96)</f>
        <v>#REF!</v>
      </c>
      <c r="FP96" s="396"/>
      <c r="FQ96" s="396" t="e">
        <f>SUM(L96+#REF!+M96+N96+O96+P96+#REF!+#REF!+BN96+BO96+BP96+BQ96+BR96+BZ96+CA96+CB96+CC96+CD96+DG96+DH96+DI96+DJ96+DT96+DU96+DV96+EY96+EZ96+FA96+FB96+FD96+FE96+FF96+FG96+FH96+FI96+FJ96+FK96)</f>
        <v>#REF!</v>
      </c>
      <c r="FR96" s="1291" t="e">
        <f t="shared" si="16"/>
        <v>#REF!</v>
      </c>
      <c r="FS96" s="1347" t="e">
        <f t="shared" si="17"/>
        <v>#REF!</v>
      </c>
      <c r="FT96" s="1347" t="e">
        <f t="shared" si="18"/>
        <v>#REF!</v>
      </c>
      <c r="FU96" s="1347" t="e">
        <f t="shared" si="19"/>
        <v>#REF!</v>
      </c>
      <c r="FV96" s="1347" t="e">
        <f t="shared" si="20"/>
        <v>#REF!</v>
      </c>
      <c r="FW96" s="1347" t="e">
        <f t="shared" si="21"/>
        <v>#REF!</v>
      </c>
      <c r="FX96" s="1347" t="e">
        <f t="shared" si="22"/>
        <v>#REF!</v>
      </c>
      <c r="FY96" s="1347" t="e">
        <f t="shared" si="23"/>
        <v>#REF!</v>
      </c>
      <c r="FZ96" s="1347" t="e">
        <f t="shared" si="24"/>
        <v>#REF!</v>
      </c>
      <c r="GA96" s="1347" t="e">
        <f t="shared" si="25"/>
        <v>#REF!</v>
      </c>
      <c r="GB96" s="1347" t="e">
        <f t="shared" si="26"/>
        <v>#REF!</v>
      </c>
      <c r="GC96" s="1347" t="e">
        <f t="shared" si="27"/>
        <v>#REF!</v>
      </c>
    </row>
    <row r="97" spans="1:185" ht="16.5" thickBot="1" x14ac:dyDescent="0.3">
      <c r="A97" s="1645">
        <v>84</v>
      </c>
      <c r="B97" s="10" t="s">
        <v>2175</v>
      </c>
      <c r="C97" s="1152" t="s">
        <v>1779</v>
      </c>
      <c r="D97" s="1391"/>
      <c r="E97" s="1400"/>
      <c r="F97" s="1346"/>
      <c r="G97" s="1346"/>
      <c r="H97" s="1346"/>
      <c r="I97" s="1346"/>
      <c r="J97" s="1346"/>
      <c r="K97" s="1346"/>
      <c r="L97" s="1346"/>
      <c r="M97" s="1346"/>
      <c r="N97" s="1346"/>
      <c r="O97" s="1346"/>
      <c r="P97" s="1346"/>
      <c r="Q97" s="1346"/>
      <c r="R97" s="1346"/>
      <c r="S97" s="1346"/>
      <c r="T97" s="1346"/>
      <c r="U97" s="1346"/>
      <c r="V97" s="1346"/>
      <c r="W97" s="1393"/>
      <c r="X97" s="1346"/>
      <c r="Y97" s="1399"/>
      <c r="Z97" s="1346"/>
      <c r="AA97" s="1399"/>
      <c r="AB97" s="1514"/>
      <c r="AC97" s="1346"/>
      <c r="AD97" s="1346"/>
      <c r="AE97" s="1346"/>
      <c r="AF97" s="1346"/>
      <c r="AG97" s="1346"/>
      <c r="AH97" s="1392"/>
      <c r="AI97" s="1400"/>
      <c r="AJ97" s="1392"/>
      <c r="AK97" s="1392"/>
      <c r="AL97" s="1393"/>
      <c r="AM97" s="1391"/>
      <c r="AN97" s="1346"/>
      <c r="AO97" s="1346"/>
      <c r="AP97" s="1346"/>
      <c r="AQ97" s="1346"/>
      <c r="AR97" s="1346"/>
      <c r="AS97" s="1346"/>
      <c r="AT97" s="1392"/>
      <c r="AU97" s="1392"/>
      <c r="AV97" s="1392"/>
      <c r="AW97" s="1392"/>
      <c r="AX97" s="1393"/>
      <c r="AY97" s="1394"/>
      <c r="AZ97" s="1389"/>
      <c r="BA97" s="1346"/>
      <c r="BB97" s="1346"/>
      <c r="BC97" s="1346"/>
      <c r="BD97" s="1346"/>
      <c r="BE97" s="1346"/>
      <c r="BF97" s="1504"/>
      <c r="BG97" s="1393"/>
      <c r="BH97" s="1346"/>
      <c r="BI97" s="1346"/>
      <c r="BJ97" s="1346"/>
      <c r="BK97" s="1346"/>
      <c r="BL97" s="1346"/>
      <c r="BM97" s="1346"/>
      <c r="BN97" s="1346"/>
      <c r="BO97" s="1346"/>
      <c r="BP97" s="1346"/>
      <c r="BQ97" s="1346"/>
      <c r="BR97" s="1346"/>
      <c r="BS97" s="1346"/>
      <c r="BT97" s="1504"/>
      <c r="BU97" s="1389"/>
      <c r="BV97" s="1346"/>
      <c r="BW97" s="1346"/>
      <c r="BX97" s="1346"/>
      <c r="BY97" s="1346"/>
      <c r="BZ97" s="1346"/>
      <c r="CA97" s="1346"/>
      <c r="CB97" s="1346"/>
      <c r="CC97" s="1346"/>
      <c r="CD97" s="1346"/>
      <c r="CE97" s="1391"/>
      <c r="CF97" s="1346"/>
      <c r="CG97" s="1346"/>
      <c r="CH97" s="1346"/>
      <c r="CI97" s="1346"/>
      <c r="CJ97" s="1346"/>
      <c r="CK97" s="1346"/>
      <c r="CL97" s="1346"/>
      <c r="CM97" s="1346"/>
      <c r="CN97" s="1346"/>
      <c r="CO97" s="1346"/>
      <c r="CP97" s="1346"/>
      <c r="CQ97" s="1391"/>
      <c r="CR97" s="1346"/>
      <c r="CS97" s="1346"/>
      <c r="CT97" s="1392"/>
      <c r="CU97" s="1346"/>
      <c r="CV97" s="1346"/>
      <c r="CW97" s="1346"/>
      <c r="CX97" s="1504"/>
      <c r="CY97" s="1346"/>
      <c r="CZ97" s="1346"/>
      <c r="DA97" s="1346"/>
      <c r="DB97" s="1346"/>
      <c r="DC97" s="1346"/>
      <c r="DD97" s="1393"/>
      <c r="DE97" s="1391"/>
      <c r="DF97" s="1346"/>
      <c r="DG97" s="1346"/>
      <c r="DH97" s="1346"/>
      <c r="DI97" s="1346"/>
      <c r="DJ97" s="1346"/>
      <c r="DK97" s="1346"/>
      <c r="DL97" s="1346"/>
      <c r="DM97" s="1346"/>
      <c r="DN97" s="1346"/>
      <c r="DO97" s="1392"/>
      <c r="DP97" s="1392"/>
      <c r="DQ97" s="1392"/>
      <c r="DR97" s="1392"/>
      <c r="DS97" s="1392"/>
      <c r="DT97" s="1392"/>
      <c r="DU97" s="1392"/>
      <c r="DV97" s="1392"/>
      <c r="DW97" s="1392"/>
      <c r="DX97" s="1393"/>
      <c r="DY97" s="1391"/>
      <c r="DZ97" s="1346"/>
      <c r="EA97" s="1346"/>
      <c r="EB97" s="1346"/>
      <c r="EC97" s="1346"/>
      <c r="ED97" s="1346"/>
      <c r="EE97" s="1346"/>
      <c r="EF97" s="1346"/>
      <c r="EG97" s="1346"/>
      <c r="EH97" s="1346"/>
      <c r="EI97" s="1346"/>
      <c r="EJ97" s="1346"/>
      <c r="EK97" s="1346"/>
      <c r="EL97" s="1391"/>
      <c r="EM97" s="1389"/>
      <c r="EN97" s="1346"/>
      <c r="EO97" s="1346"/>
      <c r="EP97" s="1346"/>
      <c r="EQ97" s="1504"/>
      <c r="ER97" s="1346"/>
      <c r="ES97" s="1346"/>
      <c r="ET97" s="1346"/>
      <c r="EU97" s="1504"/>
      <c r="EV97" s="1392"/>
      <c r="EW97" s="1346"/>
      <c r="EX97" s="1346"/>
      <c r="EY97" s="1346"/>
      <c r="EZ97" s="1346"/>
      <c r="FA97" s="1346"/>
      <c r="FB97" s="1346"/>
      <c r="FC97" s="1393"/>
      <c r="FD97" s="1679"/>
      <c r="FE97" s="1391"/>
      <c r="FF97" s="1346"/>
      <c r="FG97" s="1346"/>
      <c r="FH97" s="1346"/>
      <c r="FI97" s="1346"/>
      <c r="FJ97" s="1346"/>
      <c r="FK97" s="1346"/>
      <c r="FL97" s="218" t="e">
        <f>SUM(F97+I97+Q97+W97+#REF!+AC97+AF97+AJ97+AM97+AP97+AS97+AV97+AY97+BB97+BH97+BK97+BS97+BW97+CE97+CH97+CK97+CN97+CQ97+CT97+CW97+DA97+DD97+DK97+DN97+DQ97+DW97+DZ97+EC97+EF97+EI97+EL97+EO97+ER97+EV97+FC97)</f>
        <v>#REF!</v>
      </c>
      <c r="FM97" s="396">
        <f t="shared" si="30"/>
        <v>0</v>
      </c>
      <c r="FN97" s="396">
        <f t="shared" si="31"/>
        <v>0</v>
      </c>
      <c r="FO97" s="396" t="e">
        <f>SUM(AB97+#REF!+BE97+BT97+CX97+EQ97+EU97)</f>
        <v>#REF!</v>
      </c>
      <c r="FP97" s="396"/>
      <c r="FQ97" s="396" t="e">
        <f>SUM(L97+#REF!+M97+N97+O97+P97+#REF!+#REF!+BN97+BO97+BP97+BQ97+BR97+BZ97+CA97+CB97+CC97+CD97+DG97+DH97+DI97+DJ97+DT97+DU97+DV97+EY97+EZ97+FA97+FB97+FD97+FE97+FF97+FG97+FH97+FI97+FJ97+FK97)</f>
        <v>#REF!</v>
      </c>
      <c r="FR97" s="1291" t="e">
        <f t="shared" si="16"/>
        <v>#REF!</v>
      </c>
      <c r="FS97" s="1347" t="e">
        <f t="shared" si="17"/>
        <v>#REF!</v>
      </c>
      <c r="FT97" s="1347" t="e">
        <f t="shared" si="18"/>
        <v>#REF!</v>
      </c>
      <c r="FU97" s="1347" t="e">
        <f t="shared" si="19"/>
        <v>#REF!</v>
      </c>
      <c r="FV97" s="1347" t="e">
        <f t="shared" si="20"/>
        <v>#REF!</v>
      </c>
      <c r="FW97" s="1347" t="e">
        <f t="shared" si="21"/>
        <v>#REF!</v>
      </c>
      <c r="FX97" s="1347" t="e">
        <f t="shared" si="22"/>
        <v>#REF!</v>
      </c>
      <c r="FY97" s="1347" t="e">
        <f t="shared" si="23"/>
        <v>#REF!</v>
      </c>
      <c r="FZ97" s="1347" t="e">
        <f t="shared" si="24"/>
        <v>#REF!</v>
      </c>
      <c r="GA97" s="1347" t="e">
        <f t="shared" si="25"/>
        <v>#REF!</v>
      </c>
      <c r="GB97" s="1347" t="e">
        <f t="shared" si="26"/>
        <v>#REF!</v>
      </c>
      <c r="GC97" s="1347" t="e">
        <f t="shared" si="27"/>
        <v>#REF!</v>
      </c>
    </row>
    <row r="98" spans="1:185" ht="16.5" thickBot="1" x14ac:dyDescent="0.3">
      <c r="A98" s="1645">
        <v>85</v>
      </c>
      <c r="B98" s="10" t="s">
        <v>2176</v>
      </c>
      <c r="C98" s="1152" t="s">
        <v>1780</v>
      </c>
      <c r="D98" s="1391"/>
      <c r="E98" s="1400"/>
      <c r="F98" s="1346"/>
      <c r="G98" s="1346"/>
      <c r="H98" s="1346"/>
      <c r="I98" s="1346"/>
      <c r="J98" s="1346"/>
      <c r="K98" s="1346"/>
      <c r="L98" s="1346"/>
      <c r="M98" s="1346"/>
      <c r="N98" s="1346"/>
      <c r="O98" s="1346"/>
      <c r="P98" s="1346"/>
      <c r="Q98" s="1346"/>
      <c r="R98" s="1346"/>
      <c r="S98" s="1346"/>
      <c r="T98" s="1346"/>
      <c r="U98" s="1346"/>
      <c r="V98" s="1346"/>
      <c r="W98" s="1393"/>
      <c r="X98" s="1346"/>
      <c r="Y98" s="1399"/>
      <c r="Z98" s="1346"/>
      <c r="AA98" s="1399"/>
      <c r="AB98" s="1514"/>
      <c r="AC98" s="1346"/>
      <c r="AD98" s="1346"/>
      <c r="AE98" s="1346"/>
      <c r="AF98" s="1346"/>
      <c r="AG98" s="1346"/>
      <c r="AH98" s="1392"/>
      <c r="AI98" s="1400"/>
      <c r="AJ98" s="1392"/>
      <c r="AK98" s="1392"/>
      <c r="AL98" s="1393"/>
      <c r="AM98" s="1391"/>
      <c r="AN98" s="1346"/>
      <c r="AO98" s="1346"/>
      <c r="AP98" s="1346"/>
      <c r="AQ98" s="1346"/>
      <c r="AR98" s="1346"/>
      <c r="AS98" s="1346"/>
      <c r="AT98" s="1392"/>
      <c r="AU98" s="1392"/>
      <c r="AV98" s="1392"/>
      <c r="AW98" s="1392"/>
      <c r="AX98" s="1393"/>
      <c r="AY98" s="1394"/>
      <c r="AZ98" s="1389"/>
      <c r="BA98" s="1346"/>
      <c r="BB98" s="1346"/>
      <c r="BC98" s="1346"/>
      <c r="BD98" s="1346"/>
      <c r="BE98" s="1346"/>
      <c r="BF98" s="1504"/>
      <c r="BG98" s="1393"/>
      <c r="BH98" s="1346"/>
      <c r="BI98" s="1346"/>
      <c r="BJ98" s="1346"/>
      <c r="BK98" s="1346"/>
      <c r="BL98" s="1346"/>
      <c r="BM98" s="1346"/>
      <c r="BN98" s="1346"/>
      <c r="BO98" s="1346"/>
      <c r="BP98" s="1346"/>
      <c r="BQ98" s="1346"/>
      <c r="BR98" s="1346"/>
      <c r="BS98" s="1346"/>
      <c r="BT98" s="1504"/>
      <c r="BU98" s="1389"/>
      <c r="BV98" s="1346"/>
      <c r="BW98" s="1346"/>
      <c r="BX98" s="1346"/>
      <c r="BY98" s="1346"/>
      <c r="BZ98" s="1346"/>
      <c r="CA98" s="1346"/>
      <c r="CB98" s="1346"/>
      <c r="CC98" s="1346"/>
      <c r="CD98" s="1346"/>
      <c r="CE98" s="1391"/>
      <c r="CF98" s="1346"/>
      <c r="CG98" s="1346"/>
      <c r="CH98" s="1346"/>
      <c r="CI98" s="1346"/>
      <c r="CJ98" s="1346"/>
      <c r="CK98" s="1346"/>
      <c r="CL98" s="1346"/>
      <c r="CM98" s="1346"/>
      <c r="CN98" s="1346"/>
      <c r="CO98" s="1346"/>
      <c r="CP98" s="1346"/>
      <c r="CQ98" s="1391"/>
      <c r="CR98" s="1346"/>
      <c r="CS98" s="1346"/>
      <c r="CT98" s="1392"/>
      <c r="CU98" s="1346"/>
      <c r="CV98" s="1346"/>
      <c r="CW98" s="1346"/>
      <c r="CX98" s="1504"/>
      <c r="CY98" s="1346"/>
      <c r="CZ98" s="1346"/>
      <c r="DA98" s="1346"/>
      <c r="DB98" s="1346"/>
      <c r="DC98" s="1346"/>
      <c r="DD98" s="1393"/>
      <c r="DE98" s="1391"/>
      <c r="DF98" s="1346"/>
      <c r="DG98" s="1346"/>
      <c r="DH98" s="1346"/>
      <c r="DI98" s="1346"/>
      <c r="DJ98" s="1346"/>
      <c r="DK98" s="1346"/>
      <c r="DL98" s="1346"/>
      <c r="DM98" s="1346"/>
      <c r="DN98" s="1346"/>
      <c r="DO98" s="1392"/>
      <c r="DP98" s="1392"/>
      <c r="DQ98" s="1392"/>
      <c r="DR98" s="1392"/>
      <c r="DS98" s="1392"/>
      <c r="DT98" s="1392"/>
      <c r="DU98" s="1392"/>
      <c r="DV98" s="1392"/>
      <c r="DW98" s="1392"/>
      <c r="DX98" s="1393"/>
      <c r="DY98" s="1391"/>
      <c r="DZ98" s="1346"/>
      <c r="EA98" s="1346"/>
      <c r="EB98" s="1346"/>
      <c r="EC98" s="1346"/>
      <c r="ED98" s="1346"/>
      <c r="EE98" s="1346"/>
      <c r="EF98" s="1346"/>
      <c r="EG98" s="1346"/>
      <c r="EH98" s="1346"/>
      <c r="EI98" s="1346"/>
      <c r="EJ98" s="1346"/>
      <c r="EK98" s="1346"/>
      <c r="EL98" s="1391"/>
      <c r="EM98" s="1389"/>
      <c r="EN98" s="1346"/>
      <c r="EO98" s="1346"/>
      <c r="EP98" s="1346"/>
      <c r="EQ98" s="1504"/>
      <c r="ER98" s="1346"/>
      <c r="ES98" s="1346"/>
      <c r="ET98" s="1346"/>
      <c r="EU98" s="1504"/>
      <c r="EV98" s="1392"/>
      <c r="EW98" s="1346"/>
      <c r="EX98" s="1346"/>
      <c r="EY98" s="1346"/>
      <c r="EZ98" s="1346"/>
      <c r="FA98" s="1346"/>
      <c r="FB98" s="1346"/>
      <c r="FC98" s="1393"/>
      <c r="FD98" s="1679"/>
      <c r="FE98" s="1391"/>
      <c r="FF98" s="1346"/>
      <c r="FG98" s="1346"/>
      <c r="FH98" s="1346"/>
      <c r="FI98" s="1346"/>
      <c r="FJ98" s="1346"/>
      <c r="FK98" s="1346"/>
      <c r="FL98" s="218" t="e">
        <f>SUM(F98+I98+Q98+W98+#REF!+AC98+AF98+AJ98+AM98+AP98+AS98+AV98+AY98+BB98+BH98+BK98+BS98+BW98+CE98+CH98+CK98+CN98+CQ98+CT98+CW98+DA98+DD98+DK98+DN98+DQ98+DW98+DZ98+EC98+EF98+EI98+EL98+EO98+ER98+EV98+FC98)</f>
        <v>#REF!</v>
      </c>
      <c r="FM98" s="396">
        <f t="shared" si="30"/>
        <v>0</v>
      </c>
      <c r="FN98" s="396">
        <f t="shared" si="31"/>
        <v>0</v>
      </c>
      <c r="FO98" s="396" t="e">
        <f>SUM(AB98+#REF!+BE98+BT98+CX98+EQ98+EU98)</f>
        <v>#REF!</v>
      </c>
      <c r="FP98" s="396"/>
      <c r="FQ98" s="396" t="e">
        <f>SUM(L98+#REF!+M98+N98+O98+P98+#REF!+#REF!+BN98+BO98+BP98+BQ98+BR98+BZ98+CA98+CB98+CC98+CD98+DG98+DH98+DI98+DJ98+DT98+DU98+DV98+EY98+EZ98+FA98+FB98+FD98+FE98+FF98+FG98+FH98+FI98+FJ98+FK98)</f>
        <v>#REF!</v>
      </c>
      <c r="FR98" s="1291" t="e">
        <f t="shared" si="16"/>
        <v>#REF!</v>
      </c>
      <c r="FS98" s="1347" t="e">
        <f t="shared" si="17"/>
        <v>#REF!</v>
      </c>
      <c r="FT98" s="1347" t="e">
        <f t="shared" si="18"/>
        <v>#REF!</v>
      </c>
      <c r="FU98" s="1347" t="e">
        <f t="shared" si="19"/>
        <v>#REF!</v>
      </c>
      <c r="FV98" s="1347" t="e">
        <f t="shared" si="20"/>
        <v>#REF!</v>
      </c>
      <c r="FW98" s="1347" t="e">
        <f t="shared" si="21"/>
        <v>#REF!</v>
      </c>
      <c r="FX98" s="1347" t="e">
        <f t="shared" si="22"/>
        <v>#REF!</v>
      </c>
      <c r="FY98" s="1347" t="e">
        <f t="shared" si="23"/>
        <v>#REF!</v>
      </c>
      <c r="FZ98" s="1347" t="e">
        <f t="shared" si="24"/>
        <v>#REF!</v>
      </c>
      <c r="GA98" s="1347" t="e">
        <f t="shared" si="25"/>
        <v>#REF!</v>
      </c>
      <c r="GB98" s="1347" t="e">
        <f t="shared" si="26"/>
        <v>#REF!</v>
      </c>
      <c r="GC98" s="1347" t="e">
        <f t="shared" si="27"/>
        <v>#REF!</v>
      </c>
    </row>
    <row r="99" spans="1:185" ht="16.5" thickBot="1" x14ac:dyDescent="0.3">
      <c r="A99" s="1645">
        <v>86</v>
      </c>
      <c r="B99" s="10" t="s">
        <v>2177</v>
      </c>
      <c r="C99" s="1152" t="s">
        <v>802</v>
      </c>
      <c r="D99" s="1391"/>
      <c r="E99" s="1400"/>
      <c r="F99" s="1346"/>
      <c r="G99" s="1346"/>
      <c r="H99" s="1346"/>
      <c r="I99" s="1346"/>
      <c r="J99" s="1346"/>
      <c r="K99" s="1346"/>
      <c r="L99" s="1346"/>
      <c r="M99" s="1346"/>
      <c r="N99" s="1346"/>
      <c r="O99" s="1346"/>
      <c r="P99" s="1346"/>
      <c r="Q99" s="1346"/>
      <c r="R99" s="1346"/>
      <c r="S99" s="1346"/>
      <c r="T99" s="1346"/>
      <c r="U99" s="1346"/>
      <c r="V99" s="1346"/>
      <c r="W99" s="1393"/>
      <c r="X99" s="1346"/>
      <c r="Y99" s="1346"/>
      <c r="Z99" s="1346"/>
      <c r="AA99" s="1346"/>
      <c r="AB99" s="1514"/>
      <c r="AC99" s="1346"/>
      <c r="AD99" s="1346"/>
      <c r="AE99" s="1346"/>
      <c r="AF99" s="1346"/>
      <c r="AG99" s="1346"/>
      <c r="AH99" s="1392"/>
      <c r="AI99" s="1400"/>
      <c r="AJ99" s="1392"/>
      <c r="AK99" s="1392"/>
      <c r="AL99" s="1393"/>
      <c r="AM99" s="1391"/>
      <c r="AN99" s="1346"/>
      <c r="AO99" s="1346"/>
      <c r="AP99" s="1346"/>
      <c r="AQ99" s="1346"/>
      <c r="AR99" s="1346"/>
      <c r="AS99" s="1346"/>
      <c r="AT99" s="1392"/>
      <c r="AU99" s="1392"/>
      <c r="AV99" s="1392"/>
      <c r="AW99" s="1392"/>
      <c r="AX99" s="1393"/>
      <c r="AY99" s="1394"/>
      <c r="AZ99" s="1389"/>
      <c r="BA99" s="1346"/>
      <c r="BB99" s="1346"/>
      <c r="BC99" s="1346"/>
      <c r="BD99" s="1346"/>
      <c r="BE99" s="1346"/>
      <c r="BF99" s="1504"/>
      <c r="BG99" s="1393"/>
      <c r="BH99" s="1346"/>
      <c r="BI99" s="1346"/>
      <c r="BJ99" s="1346"/>
      <c r="BK99" s="1346"/>
      <c r="BL99" s="1346"/>
      <c r="BM99" s="1346"/>
      <c r="BN99" s="1346"/>
      <c r="BO99" s="1346"/>
      <c r="BP99" s="1346"/>
      <c r="BQ99" s="1346"/>
      <c r="BR99" s="1346"/>
      <c r="BS99" s="1346"/>
      <c r="BT99" s="1504"/>
      <c r="BU99" s="1389"/>
      <c r="BV99" s="1346"/>
      <c r="BW99" s="1346"/>
      <c r="BX99" s="1346"/>
      <c r="BY99" s="1346"/>
      <c r="BZ99" s="1346"/>
      <c r="CA99" s="1346"/>
      <c r="CB99" s="1346"/>
      <c r="CC99" s="1346"/>
      <c r="CD99" s="1346"/>
      <c r="CE99" s="1391"/>
      <c r="CF99" s="1346"/>
      <c r="CG99" s="1346"/>
      <c r="CH99" s="1346"/>
      <c r="CI99" s="1346"/>
      <c r="CJ99" s="1346"/>
      <c r="CK99" s="1346"/>
      <c r="CL99" s="1346"/>
      <c r="CM99" s="1346"/>
      <c r="CN99" s="1346"/>
      <c r="CO99" s="1346"/>
      <c r="CP99" s="1346"/>
      <c r="CQ99" s="1391"/>
      <c r="CR99" s="1346"/>
      <c r="CS99" s="1346"/>
      <c r="CT99" s="1392"/>
      <c r="CU99" s="1346"/>
      <c r="CV99" s="1346"/>
      <c r="CW99" s="1346"/>
      <c r="CX99" s="1504"/>
      <c r="CY99" s="1346"/>
      <c r="CZ99" s="1346"/>
      <c r="DA99" s="1346"/>
      <c r="DB99" s="1346"/>
      <c r="DC99" s="1346"/>
      <c r="DD99" s="1393"/>
      <c r="DE99" s="1391"/>
      <c r="DF99" s="1346"/>
      <c r="DG99" s="1346"/>
      <c r="DH99" s="1346"/>
      <c r="DI99" s="1346"/>
      <c r="DJ99" s="1346"/>
      <c r="DK99" s="1346"/>
      <c r="DL99" s="1346"/>
      <c r="DM99" s="1346"/>
      <c r="DN99" s="1346"/>
      <c r="DO99" s="1392"/>
      <c r="DP99" s="1392"/>
      <c r="DQ99" s="1392"/>
      <c r="DR99" s="1392"/>
      <c r="DS99" s="1392"/>
      <c r="DT99" s="1392"/>
      <c r="DU99" s="1392"/>
      <c r="DV99" s="1392"/>
      <c r="DW99" s="1392"/>
      <c r="DX99" s="1393"/>
      <c r="DY99" s="1391"/>
      <c r="DZ99" s="1346"/>
      <c r="EA99" s="1346"/>
      <c r="EB99" s="1346"/>
      <c r="EC99" s="1346"/>
      <c r="ED99" s="1346"/>
      <c r="EE99" s="1346"/>
      <c r="EF99" s="1346"/>
      <c r="EG99" s="1346"/>
      <c r="EH99" s="1346"/>
      <c r="EI99" s="1346"/>
      <c r="EJ99" s="1346"/>
      <c r="EK99" s="1346"/>
      <c r="EL99" s="1391"/>
      <c r="EM99" s="1389"/>
      <c r="EN99" s="1346"/>
      <c r="EO99" s="1346"/>
      <c r="EP99" s="1346"/>
      <c r="EQ99" s="1504"/>
      <c r="ER99" s="1346"/>
      <c r="ES99" s="1346"/>
      <c r="ET99" s="1346"/>
      <c r="EU99" s="1504"/>
      <c r="EV99" s="1392"/>
      <c r="EW99" s="1346"/>
      <c r="EX99" s="1346"/>
      <c r="EY99" s="1346"/>
      <c r="EZ99" s="1346"/>
      <c r="FA99" s="1346"/>
      <c r="FB99" s="1346"/>
      <c r="FC99" s="1393"/>
      <c r="FD99" s="1679"/>
      <c r="FE99" s="1391"/>
      <c r="FF99" s="1346"/>
      <c r="FG99" s="1346"/>
      <c r="FH99" s="1346"/>
      <c r="FI99" s="1346"/>
      <c r="FJ99" s="1346"/>
      <c r="FK99" s="1346"/>
      <c r="FL99" s="218" t="e">
        <f>SUM(F99+I99+Q99+W99+#REF!+AC99+AF99+AJ99+AM99+AP99+AS99+AV99+AY99+BB99+BH99+BK99+BS99+BW99+CE99+CH99+CK99+CN99+CQ99+CT99+CW99+DA99+DD99+DK99+DN99+DQ99+DW99+DZ99+EC99+EF99+EI99+EL99+EO99+ER99+EV99+FC99)</f>
        <v>#REF!</v>
      </c>
      <c r="FM99" s="396">
        <f t="shared" si="30"/>
        <v>0</v>
      </c>
      <c r="FN99" s="396">
        <f t="shared" si="31"/>
        <v>0</v>
      </c>
      <c r="FO99" s="396" t="e">
        <f>SUM(AB99+#REF!+BE99+BT99+CX99+EQ99+EU99)</f>
        <v>#REF!</v>
      </c>
      <c r="FP99" s="396"/>
      <c r="FQ99" s="396" t="e">
        <f>SUM(L99+#REF!+M99+N99+O99+P99+#REF!+#REF!+BN99+BO99+BP99+BQ99+BR99+BZ99+CA99+CB99+CC99+CD99+DG99+DH99+DI99+DJ99+DT99+DU99+DV99+EY99+EZ99+FA99+FB99+FD99+FE99+FF99+FG99+FH99+FI99+FJ99+FK99)</f>
        <v>#REF!</v>
      </c>
      <c r="FR99" s="1291" t="e">
        <f t="shared" si="16"/>
        <v>#REF!</v>
      </c>
      <c r="FS99" s="1347" t="e">
        <f t="shared" si="17"/>
        <v>#REF!</v>
      </c>
      <c r="FT99" s="1347" t="e">
        <f t="shared" si="18"/>
        <v>#REF!</v>
      </c>
      <c r="FU99" s="1347" t="e">
        <f t="shared" si="19"/>
        <v>#REF!</v>
      </c>
      <c r="FV99" s="1347" t="e">
        <f t="shared" si="20"/>
        <v>#REF!</v>
      </c>
      <c r="FW99" s="1347" t="e">
        <f t="shared" si="21"/>
        <v>#REF!</v>
      </c>
      <c r="FX99" s="1347" t="e">
        <f t="shared" si="22"/>
        <v>#REF!</v>
      </c>
      <c r="FY99" s="1347" t="e">
        <f t="shared" si="23"/>
        <v>#REF!</v>
      </c>
      <c r="FZ99" s="1347" t="e">
        <f t="shared" si="24"/>
        <v>#REF!</v>
      </c>
      <c r="GA99" s="1347" t="e">
        <f t="shared" si="25"/>
        <v>#REF!</v>
      </c>
      <c r="GB99" s="1347" t="e">
        <f t="shared" si="26"/>
        <v>#REF!</v>
      </c>
      <c r="GC99" s="1347" t="e">
        <f t="shared" si="27"/>
        <v>#REF!</v>
      </c>
    </row>
    <row r="100" spans="1:185" ht="16.5" thickBot="1" x14ac:dyDescent="0.3">
      <c r="A100" s="1645">
        <v>87</v>
      </c>
      <c r="B100" s="10" t="s">
        <v>2178</v>
      </c>
      <c r="C100" s="1152" t="s">
        <v>1778</v>
      </c>
      <c r="D100" s="1391"/>
      <c r="E100" s="1400"/>
      <c r="F100" s="1346"/>
      <c r="G100" s="1346"/>
      <c r="H100" s="1346"/>
      <c r="I100" s="1346"/>
      <c r="J100" s="1346"/>
      <c r="K100" s="1346"/>
      <c r="L100" s="1346"/>
      <c r="M100" s="1346"/>
      <c r="N100" s="1346"/>
      <c r="O100" s="1346"/>
      <c r="P100" s="1346"/>
      <c r="Q100" s="1346"/>
      <c r="R100" s="1346"/>
      <c r="S100" s="1346"/>
      <c r="T100" s="1346"/>
      <c r="U100" s="1346"/>
      <c r="V100" s="1346"/>
      <c r="W100" s="1393"/>
      <c r="X100" s="1346"/>
      <c r="Y100" s="1346"/>
      <c r="Z100" s="1346"/>
      <c r="AA100" s="1346"/>
      <c r="AB100" s="1514"/>
      <c r="AC100" s="1346"/>
      <c r="AD100" s="1346"/>
      <c r="AE100" s="1346"/>
      <c r="AF100" s="1346"/>
      <c r="AG100" s="1346"/>
      <c r="AH100" s="1392"/>
      <c r="AI100" s="1400"/>
      <c r="AJ100" s="1392"/>
      <c r="AK100" s="1392"/>
      <c r="AL100" s="1393"/>
      <c r="AM100" s="1391"/>
      <c r="AN100" s="1346"/>
      <c r="AO100" s="1346"/>
      <c r="AP100" s="1346"/>
      <c r="AQ100" s="1346"/>
      <c r="AR100" s="1346"/>
      <c r="AS100" s="1346"/>
      <c r="AT100" s="1392"/>
      <c r="AU100" s="1392"/>
      <c r="AV100" s="1392"/>
      <c r="AW100" s="1392"/>
      <c r="AX100" s="1393"/>
      <c r="AY100" s="1394"/>
      <c r="AZ100" s="1389"/>
      <c r="BA100" s="1346"/>
      <c r="BB100" s="1346"/>
      <c r="BC100" s="1346"/>
      <c r="BD100" s="1346"/>
      <c r="BE100" s="1346"/>
      <c r="BF100" s="1504"/>
      <c r="BG100" s="1393"/>
      <c r="BH100" s="1346"/>
      <c r="BI100" s="1346"/>
      <c r="BJ100" s="1346"/>
      <c r="BK100" s="1346"/>
      <c r="BL100" s="1346"/>
      <c r="BM100" s="1346"/>
      <c r="BN100" s="1346"/>
      <c r="BO100" s="1346"/>
      <c r="BP100" s="1346"/>
      <c r="BQ100" s="1346"/>
      <c r="BR100" s="1346"/>
      <c r="BS100" s="1346"/>
      <c r="BT100" s="1504"/>
      <c r="BU100" s="1389"/>
      <c r="BV100" s="1346"/>
      <c r="BW100" s="1346"/>
      <c r="BX100" s="1346"/>
      <c r="BY100" s="1346"/>
      <c r="BZ100" s="1346"/>
      <c r="CA100" s="1346"/>
      <c r="CB100" s="1346"/>
      <c r="CC100" s="1346"/>
      <c r="CD100" s="1346"/>
      <c r="CE100" s="1391"/>
      <c r="CF100" s="1346"/>
      <c r="CG100" s="1346"/>
      <c r="CH100" s="1346"/>
      <c r="CI100" s="1346"/>
      <c r="CJ100" s="1346"/>
      <c r="CK100" s="1346"/>
      <c r="CL100" s="1346"/>
      <c r="CM100" s="1346"/>
      <c r="CN100" s="1346"/>
      <c r="CO100" s="1346"/>
      <c r="CP100" s="1346"/>
      <c r="CQ100" s="1391"/>
      <c r="CR100" s="1346"/>
      <c r="CS100" s="1346"/>
      <c r="CT100" s="1392"/>
      <c r="CU100" s="1346"/>
      <c r="CV100" s="1346"/>
      <c r="CW100" s="1346"/>
      <c r="CX100" s="1504"/>
      <c r="CY100" s="1346"/>
      <c r="CZ100" s="1346"/>
      <c r="DA100" s="1346"/>
      <c r="DB100" s="1346"/>
      <c r="DC100" s="1346"/>
      <c r="DD100" s="1393"/>
      <c r="DE100" s="1391"/>
      <c r="DF100" s="1346"/>
      <c r="DG100" s="1346"/>
      <c r="DH100" s="1346"/>
      <c r="DI100" s="1346"/>
      <c r="DJ100" s="1346"/>
      <c r="DK100" s="1346"/>
      <c r="DL100" s="1346"/>
      <c r="DM100" s="1346"/>
      <c r="DN100" s="1346"/>
      <c r="DO100" s="1392"/>
      <c r="DP100" s="1392"/>
      <c r="DQ100" s="1392"/>
      <c r="DR100" s="1392"/>
      <c r="DS100" s="1392"/>
      <c r="DT100" s="1392"/>
      <c r="DU100" s="1392"/>
      <c r="DV100" s="1392"/>
      <c r="DW100" s="1392"/>
      <c r="DX100" s="1393"/>
      <c r="DY100" s="1391"/>
      <c r="DZ100" s="1346"/>
      <c r="EA100" s="1346"/>
      <c r="EB100" s="1346"/>
      <c r="EC100" s="1346"/>
      <c r="ED100" s="1346"/>
      <c r="EE100" s="1346"/>
      <c r="EF100" s="1346"/>
      <c r="EG100" s="1346"/>
      <c r="EH100" s="1346"/>
      <c r="EI100" s="1346"/>
      <c r="EJ100" s="1346"/>
      <c r="EK100" s="1346"/>
      <c r="EL100" s="1391"/>
      <c r="EM100" s="1389"/>
      <c r="EN100" s="1346"/>
      <c r="EO100" s="1346"/>
      <c r="EP100" s="1346"/>
      <c r="EQ100" s="1504"/>
      <c r="ER100" s="1346"/>
      <c r="ES100" s="1346"/>
      <c r="ET100" s="1346"/>
      <c r="EU100" s="1504"/>
      <c r="EV100" s="1392"/>
      <c r="EW100" s="1346"/>
      <c r="EX100" s="1346"/>
      <c r="EY100" s="1346"/>
      <c r="EZ100" s="1346"/>
      <c r="FA100" s="1346"/>
      <c r="FB100" s="1346"/>
      <c r="FC100" s="1393"/>
      <c r="FD100" s="1679"/>
      <c r="FE100" s="1391"/>
      <c r="FF100" s="1346"/>
      <c r="FG100" s="1346"/>
      <c r="FH100" s="1346"/>
      <c r="FI100" s="1346"/>
      <c r="FJ100" s="1346"/>
      <c r="FK100" s="1346"/>
      <c r="FL100" s="218" t="e">
        <f>SUM(F100+I100+Q100+W100+#REF!+AC100+AF100+AJ100+AM100+AP100+AS100+AV100+AY100+BB100+BH100+BK100+BS100+BW100+CE100+CH100+CK100+CN100+CQ100+CT100+CW100+DA100+DD100+DK100+DN100+DQ100+DW100+DZ100+EC100+EF100+EI100+EL100+EO100+ER100+EV100+FC100)</f>
        <v>#REF!</v>
      </c>
      <c r="FM100" s="396">
        <f t="shared" si="30"/>
        <v>0</v>
      </c>
      <c r="FN100" s="396">
        <f t="shared" si="31"/>
        <v>0</v>
      </c>
      <c r="FO100" s="396" t="e">
        <f>SUM(AB100+#REF!+BE100+BT100+CX100+EQ100+EU100)</f>
        <v>#REF!</v>
      </c>
      <c r="FP100" s="396"/>
      <c r="FQ100" s="396" t="e">
        <f>SUM(L100+#REF!+M100+N100+O100+P100+#REF!+#REF!+BN100+BO100+BP100+BQ100+BR100+BZ100+CA100+CB100+CC100+CD100+DG100+DH100+DI100+DJ100+DT100+DU100+DV100+EY100+EZ100+FA100+FB100+FD100+FE100+FF100+FG100+FH100+FI100+FJ100+FK100)</f>
        <v>#REF!</v>
      </c>
      <c r="FR100" s="1291" t="e">
        <f t="shared" si="16"/>
        <v>#REF!</v>
      </c>
      <c r="FS100" s="1347" t="e">
        <f t="shared" si="17"/>
        <v>#REF!</v>
      </c>
      <c r="FT100" s="1347" t="e">
        <f t="shared" si="18"/>
        <v>#REF!</v>
      </c>
      <c r="FU100" s="1347" t="e">
        <f t="shared" si="19"/>
        <v>#REF!</v>
      </c>
      <c r="FV100" s="1347" t="e">
        <f t="shared" si="20"/>
        <v>#REF!</v>
      </c>
      <c r="FW100" s="1347" t="e">
        <f t="shared" si="21"/>
        <v>#REF!</v>
      </c>
      <c r="FX100" s="1347" t="e">
        <f t="shared" si="22"/>
        <v>#REF!</v>
      </c>
      <c r="FY100" s="1347" t="e">
        <f t="shared" si="23"/>
        <v>#REF!</v>
      </c>
      <c r="FZ100" s="1347" t="e">
        <f t="shared" si="24"/>
        <v>#REF!</v>
      </c>
      <c r="GA100" s="1347" t="e">
        <f t="shared" si="25"/>
        <v>#REF!</v>
      </c>
      <c r="GB100" s="1347" t="e">
        <f t="shared" si="26"/>
        <v>#REF!</v>
      </c>
      <c r="GC100" s="1347" t="e">
        <f t="shared" si="27"/>
        <v>#REF!</v>
      </c>
    </row>
    <row r="101" spans="1:185" ht="16.5" thickBot="1" x14ac:dyDescent="0.3">
      <c r="A101" s="1645">
        <v>88</v>
      </c>
      <c r="B101" s="10" t="s">
        <v>2179</v>
      </c>
      <c r="C101" s="1152" t="s">
        <v>1770</v>
      </c>
      <c r="D101" s="1391"/>
      <c r="E101" s="1400"/>
      <c r="F101" s="1346"/>
      <c r="G101" s="1346"/>
      <c r="H101" s="1346"/>
      <c r="I101" s="1346"/>
      <c r="J101" s="1346"/>
      <c r="K101" s="1346"/>
      <c r="L101" s="1346"/>
      <c r="M101" s="1346"/>
      <c r="N101" s="1346"/>
      <c r="O101" s="1346"/>
      <c r="P101" s="1346"/>
      <c r="Q101" s="1346"/>
      <c r="R101" s="1346"/>
      <c r="S101" s="1346"/>
      <c r="T101" s="1346"/>
      <c r="U101" s="1346"/>
      <c r="V101" s="1346"/>
      <c r="W101" s="1393"/>
      <c r="X101" s="1346"/>
      <c r="Y101" s="1346"/>
      <c r="Z101" s="1346"/>
      <c r="AA101" s="1346"/>
      <c r="AB101" s="1514"/>
      <c r="AC101" s="1346"/>
      <c r="AD101" s="1346"/>
      <c r="AE101" s="1346"/>
      <c r="AF101" s="1346"/>
      <c r="AG101" s="1346"/>
      <c r="AH101" s="1392"/>
      <c r="AI101" s="1400"/>
      <c r="AJ101" s="1392"/>
      <c r="AK101" s="1392"/>
      <c r="AL101" s="1393"/>
      <c r="AM101" s="1391"/>
      <c r="AN101" s="1346"/>
      <c r="AO101" s="1346"/>
      <c r="AP101" s="1346"/>
      <c r="AQ101" s="1346"/>
      <c r="AR101" s="1346"/>
      <c r="AS101" s="1346"/>
      <c r="AT101" s="1392"/>
      <c r="AU101" s="1392"/>
      <c r="AV101" s="1392"/>
      <c r="AW101" s="1392"/>
      <c r="AX101" s="1393"/>
      <c r="AY101" s="1394"/>
      <c r="AZ101" s="1389"/>
      <c r="BA101" s="1346"/>
      <c r="BB101" s="1346"/>
      <c r="BC101" s="1346"/>
      <c r="BD101" s="1346"/>
      <c r="BE101" s="1346"/>
      <c r="BF101" s="1504"/>
      <c r="BG101" s="1393"/>
      <c r="BH101" s="1346"/>
      <c r="BI101" s="1346"/>
      <c r="BJ101" s="1346"/>
      <c r="BK101" s="1346"/>
      <c r="BL101" s="1346"/>
      <c r="BM101" s="1346"/>
      <c r="BN101" s="1346"/>
      <c r="BO101" s="1346"/>
      <c r="BP101" s="1346"/>
      <c r="BQ101" s="1346"/>
      <c r="BR101" s="1346"/>
      <c r="BS101" s="1346"/>
      <c r="BT101" s="1504"/>
      <c r="BU101" s="1389"/>
      <c r="BV101" s="1346"/>
      <c r="BW101" s="1346"/>
      <c r="BX101" s="1346"/>
      <c r="BY101" s="1346"/>
      <c r="BZ101" s="1346"/>
      <c r="CA101" s="1346"/>
      <c r="CB101" s="1346"/>
      <c r="CC101" s="1346"/>
      <c r="CD101" s="1346"/>
      <c r="CE101" s="1391"/>
      <c r="CF101" s="1346"/>
      <c r="CG101" s="1346"/>
      <c r="CH101" s="1346"/>
      <c r="CI101" s="1346"/>
      <c r="CJ101" s="1346"/>
      <c r="CK101" s="1346"/>
      <c r="CL101" s="1346"/>
      <c r="CM101" s="1346"/>
      <c r="CN101" s="1346"/>
      <c r="CO101" s="1346"/>
      <c r="CP101" s="1346"/>
      <c r="CQ101" s="1391"/>
      <c r="CR101" s="1346"/>
      <c r="CS101" s="1346"/>
      <c r="CT101" s="1392"/>
      <c r="CU101" s="1346"/>
      <c r="CV101" s="1346"/>
      <c r="CW101" s="1346"/>
      <c r="CX101" s="1504"/>
      <c r="CY101" s="1346"/>
      <c r="CZ101" s="1346"/>
      <c r="DA101" s="1346"/>
      <c r="DB101" s="1346"/>
      <c r="DC101" s="1346"/>
      <c r="DD101" s="1393"/>
      <c r="DE101" s="1391"/>
      <c r="DF101" s="1346"/>
      <c r="DG101" s="1346"/>
      <c r="DH101" s="1346"/>
      <c r="DI101" s="1346"/>
      <c r="DJ101" s="1346"/>
      <c r="DK101" s="1346"/>
      <c r="DL101" s="1346"/>
      <c r="DM101" s="1346"/>
      <c r="DN101" s="1346"/>
      <c r="DO101" s="1392"/>
      <c r="DP101" s="1392"/>
      <c r="DQ101" s="1392"/>
      <c r="DR101" s="1392"/>
      <c r="DS101" s="1392"/>
      <c r="DT101" s="1392"/>
      <c r="DU101" s="1392"/>
      <c r="DV101" s="1392"/>
      <c r="DW101" s="1392"/>
      <c r="DX101" s="1393"/>
      <c r="DY101" s="1391"/>
      <c r="DZ101" s="1346"/>
      <c r="EA101" s="1346"/>
      <c r="EB101" s="1346"/>
      <c r="EC101" s="1346"/>
      <c r="ED101" s="1346"/>
      <c r="EE101" s="1346"/>
      <c r="EF101" s="1346"/>
      <c r="EG101" s="1346"/>
      <c r="EH101" s="1346"/>
      <c r="EI101" s="1346"/>
      <c r="EJ101" s="1346"/>
      <c r="EK101" s="1346"/>
      <c r="EL101" s="1391"/>
      <c r="EM101" s="1389"/>
      <c r="EN101" s="1346"/>
      <c r="EO101" s="1346"/>
      <c r="EP101" s="1346"/>
      <c r="EQ101" s="1504"/>
      <c r="ER101" s="1346"/>
      <c r="ES101" s="1346"/>
      <c r="ET101" s="1346"/>
      <c r="EU101" s="1504"/>
      <c r="EV101" s="1392"/>
      <c r="EW101" s="1346"/>
      <c r="EX101" s="1346"/>
      <c r="EY101" s="1346"/>
      <c r="EZ101" s="1346"/>
      <c r="FA101" s="1346"/>
      <c r="FB101" s="1346"/>
      <c r="FC101" s="1393"/>
      <c r="FD101" s="1679"/>
      <c r="FE101" s="1391"/>
      <c r="FF101" s="1346"/>
      <c r="FG101" s="1346"/>
      <c r="FH101" s="1346"/>
      <c r="FI101" s="1346"/>
      <c r="FJ101" s="1346"/>
      <c r="FK101" s="1346"/>
      <c r="FL101" s="218" t="e">
        <f>SUM(F101+I101+Q101+W101+#REF!+AC101+AF101+AJ101+AM101+AP101+AS101+AV101+AY101+BB101+BH101+BK101+BS101+BW101+CE101+CH101+CK101+CN101+CQ101+CT101+CW101+DA101+DD101+DK101+DN101+DQ101+DW101+DZ101+EC101+EF101+EI101+EL101+EO101+ER101+EV101+FC101)</f>
        <v>#REF!</v>
      </c>
      <c r="FM101" s="396">
        <f t="shared" si="30"/>
        <v>0</v>
      </c>
      <c r="FN101" s="396">
        <f t="shared" si="31"/>
        <v>0</v>
      </c>
      <c r="FO101" s="396" t="e">
        <f>SUM(AB101+#REF!+BE101+BT101+CX101+EQ101+EU101)</f>
        <v>#REF!</v>
      </c>
      <c r="FP101" s="396"/>
      <c r="FQ101" s="396" t="e">
        <f>SUM(L101+#REF!+M101+N101+O101+P101+#REF!+#REF!+BN101+BO101+BP101+BQ101+BR101+BZ101+CA101+CB101+CC101+CD101+DG101+DH101+DI101+DJ101+DT101+DU101+DV101+EY101+EZ101+FA101+FB101+FD101+FE101+FF101+FG101+FH101+FI101+FJ101+FK101)</f>
        <v>#REF!</v>
      </c>
      <c r="FR101" s="1291" t="e">
        <f t="shared" si="16"/>
        <v>#REF!</v>
      </c>
      <c r="FS101" s="1347" t="e">
        <f t="shared" si="17"/>
        <v>#REF!</v>
      </c>
      <c r="FT101" s="1347" t="e">
        <f t="shared" si="18"/>
        <v>#REF!</v>
      </c>
      <c r="FU101" s="1347" t="e">
        <f t="shared" si="19"/>
        <v>#REF!</v>
      </c>
      <c r="FV101" s="1347" t="e">
        <f t="shared" si="20"/>
        <v>#REF!</v>
      </c>
      <c r="FW101" s="1347" t="e">
        <f t="shared" si="21"/>
        <v>#REF!</v>
      </c>
      <c r="FX101" s="1347" t="e">
        <f t="shared" si="22"/>
        <v>#REF!</v>
      </c>
      <c r="FY101" s="1347" t="e">
        <f t="shared" si="23"/>
        <v>#REF!</v>
      </c>
      <c r="FZ101" s="1347" t="e">
        <f t="shared" si="24"/>
        <v>#REF!</v>
      </c>
      <c r="GA101" s="1347" t="e">
        <f t="shared" si="25"/>
        <v>#REF!</v>
      </c>
      <c r="GB101" s="1347" t="e">
        <f t="shared" si="26"/>
        <v>#REF!</v>
      </c>
      <c r="GC101" s="1347" t="e">
        <f t="shared" si="27"/>
        <v>#REF!</v>
      </c>
    </row>
    <row r="102" spans="1:185" ht="16.5" thickBot="1" x14ac:dyDescent="0.3">
      <c r="A102" s="1645">
        <v>89</v>
      </c>
      <c r="B102" s="10" t="s">
        <v>2180</v>
      </c>
      <c r="C102" s="1152" t="s">
        <v>1997</v>
      </c>
      <c r="D102" s="1391"/>
      <c r="E102" s="1400"/>
      <c r="F102" s="1346"/>
      <c r="G102" s="1346"/>
      <c r="H102" s="1346"/>
      <c r="I102" s="1346"/>
      <c r="J102" s="1346"/>
      <c r="K102" s="1346"/>
      <c r="L102" s="1346"/>
      <c r="M102" s="1346"/>
      <c r="N102" s="1346"/>
      <c r="O102" s="1346"/>
      <c r="P102" s="1346"/>
      <c r="Q102" s="1346"/>
      <c r="R102" s="1346"/>
      <c r="S102" s="1346"/>
      <c r="T102" s="1346"/>
      <c r="U102" s="1346"/>
      <c r="V102" s="1346"/>
      <c r="W102" s="1393"/>
      <c r="X102" s="1346"/>
      <c r="Y102" s="1346"/>
      <c r="Z102" s="1346"/>
      <c r="AA102" s="1346"/>
      <c r="AB102" s="1514"/>
      <c r="AC102" s="1346"/>
      <c r="AD102" s="1346"/>
      <c r="AE102" s="1346"/>
      <c r="AF102" s="1346"/>
      <c r="AG102" s="1346"/>
      <c r="AH102" s="1417"/>
      <c r="AI102" s="1400"/>
      <c r="AJ102" s="1417"/>
      <c r="AK102" s="1417"/>
      <c r="AL102" s="1420"/>
      <c r="AM102" s="1391"/>
      <c r="AN102" s="1346"/>
      <c r="AO102" s="1346"/>
      <c r="AP102" s="1346"/>
      <c r="AQ102" s="1346"/>
      <c r="AR102" s="1346"/>
      <c r="AS102" s="1346"/>
      <c r="AT102" s="1392"/>
      <c r="AU102" s="1392"/>
      <c r="AV102" s="1392"/>
      <c r="AW102" s="1392"/>
      <c r="AX102" s="1393"/>
      <c r="AY102" s="1394"/>
      <c r="AZ102" s="1389"/>
      <c r="BA102" s="1346"/>
      <c r="BB102" s="1346"/>
      <c r="BC102" s="1346"/>
      <c r="BD102" s="1346"/>
      <c r="BE102" s="1346"/>
      <c r="BF102" s="1504"/>
      <c r="BG102" s="1393"/>
      <c r="BH102" s="1346"/>
      <c r="BI102" s="1346"/>
      <c r="BJ102" s="1346"/>
      <c r="BK102" s="1346"/>
      <c r="BL102" s="1346"/>
      <c r="BM102" s="1346"/>
      <c r="BN102" s="1346"/>
      <c r="BO102" s="1346"/>
      <c r="BP102" s="1346"/>
      <c r="BQ102" s="1346"/>
      <c r="BR102" s="1346"/>
      <c r="BS102" s="1346"/>
      <c r="BT102" s="1504"/>
      <c r="BU102" s="1389"/>
      <c r="BV102" s="1346"/>
      <c r="BW102" s="1346"/>
      <c r="BX102" s="1346"/>
      <c r="BY102" s="1346"/>
      <c r="BZ102" s="1346"/>
      <c r="CA102" s="1346"/>
      <c r="CB102" s="1346"/>
      <c r="CC102" s="1346"/>
      <c r="CD102" s="1346"/>
      <c r="CE102" s="1391"/>
      <c r="CF102" s="1346"/>
      <c r="CG102" s="1346"/>
      <c r="CH102" s="1346"/>
      <c r="CI102" s="1346"/>
      <c r="CJ102" s="1346"/>
      <c r="CK102" s="1346"/>
      <c r="CL102" s="1346"/>
      <c r="CM102" s="1346"/>
      <c r="CN102" s="1346"/>
      <c r="CO102" s="1346"/>
      <c r="CP102" s="1346"/>
      <c r="CQ102" s="1391"/>
      <c r="CR102" s="1346"/>
      <c r="CS102" s="1346"/>
      <c r="CT102" s="1392"/>
      <c r="CU102" s="1346"/>
      <c r="CV102" s="1346"/>
      <c r="CW102" s="1346"/>
      <c r="CX102" s="1504"/>
      <c r="CY102" s="1346"/>
      <c r="CZ102" s="1346"/>
      <c r="DA102" s="1346"/>
      <c r="DB102" s="1346"/>
      <c r="DC102" s="1346"/>
      <c r="DD102" s="1393"/>
      <c r="DE102" s="1391"/>
      <c r="DF102" s="1346"/>
      <c r="DG102" s="1346"/>
      <c r="DH102" s="1346"/>
      <c r="DI102" s="1346"/>
      <c r="DJ102" s="1346"/>
      <c r="DK102" s="1346"/>
      <c r="DL102" s="1346"/>
      <c r="DM102" s="1346"/>
      <c r="DN102" s="1346"/>
      <c r="DO102" s="1392"/>
      <c r="DP102" s="1392"/>
      <c r="DQ102" s="1392"/>
      <c r="DR102" s="1392"/>
      <c r="DS102" s="1392"/>
      <c r="DT102" s="1392"/>
      <c r="DU102" s="1392"/>
      <c r="DV102" s="1392"/>
      <c r="DW102" s="1392"/>
      <c r="DX102" s="1393"/>
      <c r="DY102" s="1391"/>
      <c r="DZ102" s="1346"/>
      <c r="EA102" s="1346"/>
      <c r="EB102" s="1346"/>
      <c r="EC102" s="1346"/>
      <c r="ED102" s="1346"/>
      <c r="EE102" s="1346"/>
      <c r="EF102" s="1346"/>
      <c r="EG102" s="1346"/>
      <c r="EH102" s="1346"/>
      <c r="EI102" s="1346"/>
      <c r="EJ102" s="1346"/>
      <c r="EK102" s="1346"/>
      <c r="EL102" s="1391"/>
      <c r="EM102" s="1418"/>
      <c r="EN102" s="1346"/>
      <c r="EO102" s="1346"/>
      <c r="EP102" s="1346"/>
      <c r="EQ102" s="1504"/>
      <c r="ER102" s="1346"/>
      <c r="ES102" s="1346"/>
      <c r="ET102" s="1346"/>
      <c r="EU102" s="1504"/>
      <c r="EV102" s="1392"/>
      <c r="EW102" s="1346"/>
      <c r="EX102" s="1346"/>
      <c r="EY102" s="1346"/>
      <c r="EZ102" s="1346"/>
      <c r="FA102" s="1346"/>
      <c r="FB102" s="1346"/>
      <c r="FC102" s="1393"/>
      <c r="FD102" s="1679"/>
      <c r="FE102" s="1391"/>
      <c r="FF102" s="1346"/>
      <c r="FG102" s="1346"/>
      <c r="FH102" s="1346"/>
      <c r="FI102" s="1346"/>
      <c r="FJ102" s="1346"/>
      <c r="FK102" s="1346"/>
      <c r="FL102" s="218" t="e">
        <f>SUM(F102+I102+Q102+W102+#REF!+AC102+AF102+AJ102+AM102+AP102+AS102+AV102+AY102+BB102+BH102+BK102+BS102+BW102+CE102+CH102+CK102+CN102+CQ102+CT102+CW102+DA102+DD102+DK102+DN102+DQ102+DW102+DZ102+EC102+EF102+EI102+EL102+EO102+ER102+EV102+FC102)</f>
        <v>#REF!</v>
      </c>
      <c r="FM102" s="396">
        <f t="shared" si="30"/>
        <v>0</v>
      </c>
      <c r="FN102" s="396">
        <f t="shared" si="31"/>
        <v>0</v>
      </c>
      <c r="FO102" s="396" t="e">
        <f>SUM(AB102+#REF!+BE102+BT102+CX102+EQ102+EU102)</f>
        <v>#REF!</v>
      </c>
      <c r="FP102" s="396"/>
      <c r="FQ102" s="396" t="e">
        <f>SUM(L102+#REF!+M102+N102+O102+P102+#REF!+#REF!+BN102+BO102+BP102+BQ102+BR102+BZ102+CA102+CB102+CC102+CD102+DG102+DH102+DI102+DJ102+DT102+DU102+DV102+EY102+EZ102+FA102+FB102+FD102+FE102+FF102+FG102+FH102+FI102+FJ102+FK102)</f>
        <v>#REF!</v>
      </c>
      <c r="FR102" s="1291" t="e">
        <f t="shared" si="16"/>
        <v>#REF!</v>
      </c>
      <c r="FS102" s="1347" t="e">
        <f t="shared" si="17"/>
        <v>#REF!</v>
      </c>
      <c r="FT102" s="1347" t="e">
        <f t="shared" si="18"/>
        <v>#REF!</v>
      </c>
      <c r="FU102" s="1347" t="e">
        <f t="shared" si="19"/>
        <v>#REF!</v>
      </c>
      <c r="FV102" s="1347" t="e">
        <f t="shared" si="20"/>
        <v>#REF!</v>
      </c>
      <c r="FW102" s="1347" t="e">
        <f t="shared" si="21"/>
        <v>#REF!</v>
      </c>
      <c r="FX102" s="1347" t="e">
        <f t="shared" si="22"/>
        <v>#REF!</v>
      </c>
      <c r="FY102" s="1347" t="e">
        <f t="shared" si="23"/>
        <v>#REF!</v>
      </c>
      <c r="FZ102" s="1347" t="e">
        <f t="shared" si="24"/>
        <v>#REF!</v>
      </c>
      <c r="GA102" s="1347" t="e">
        <f t="shared" si="25"/>
        <v>#REF!</v>
      </c>
      <c r="GB102" s="1347" t="e">
        <f t="shared" si="26"/>
        <v>#REF!</v>
      </c>
      <c r="GC102" s="1347" t="e">
        <f t="shared" si="27"/>
        <v>#REF!</v>
      </c>
    </row>
    <row r="103" spans="1:185" ht="16.5" thickBot="1" x14ac:dyDescent="0.3">
      <c r="A103" s="1645"/>
      <c r="B103" s="10"/>
      <c r="C103" s="1343" t="s">
        <v>2331</v>
      </c>
      <c r="D103" s="1391"/>
      <c r="E103" s="1400"/>
      <c r="F103" s="1346"/>
      <c r="G103" s="1346"/>
      <c r="H103" s="1346"/>
      <c r="I103" s="1346"/>
      <c r="J103" s="1346"/>
      <c r="K103" s="1346"/>
      <c r="L103" s="1346"/>
      <c r="M103" s="1346"/>
      <c r="N103" s="1346"/>
      <c r="O103" s="1346"/>
      <c r="P103" s="1346"/>
      <c r="Q103" s="1346"/>
      <c r="R103" s="1346"/>
      <c r="S103" s="1346"/>
      <c r="T103" s="1346"/>
      <c r="U103" s="1346"/>
      <c r="V103" s="1346"/>
      <c r="W103" s="1393"/>
      <c r="X103" s="1346"/>
      <c r="Y103" s="1346"/>
      <c r="Z103" s="1346"/>
      <c r="AA103" s="1346"/>
      <c r="AB103" s="1514"/>
      <c r="AC103" s="1346"/>
      <c r="AD103" s="1346"/>
      <c r="AE103" s="1346"/>
      <c r="AF103" s="1346"/>
      <c r="AG103" s="1346"/>
      <c r="AH103" s="1417"/>
      <c r="AI103" s="1400"/>
      <c r="AJ103" s="1417"/>
      <c r="AK103" s="1417"/>
      <c r="AL103" s="1420"/>
      <c r="AM103" s="1391"/>
      <c r="AN103" s="1346"/>
      <c r="AO103" s="1346"/>
      <c r="AP103" s="1346"/>
      <c r="AQ103" s="1346"/>
      <c r="AR103" s="1346"/>
      <c r="AS103" s="1346"/>
      <c r="AT103" s="1392"/>
      <c r="AU103" s="1392"/>
      <c r="AV103" s="1392"/>
      <c r="AW103" s="1392"/>
      <c r="AX103" s="1393"/>
      <c r="AY103" s="1394"/>
      <c r="AZ103" s="1389"/>
      <c r="BA103" s="1346"/>
      <c r="BB103" s="1346"/>
      <c r="BC103" s="1346"/>
      <c r="BD103" s="1346"/>
      <c r="BE103" s="1346"/>
      <c r="BF103" s="1504"/>
      <c r="BG103" s="1393"/>
      <c r="BH103" s="1346"/>
      <c r="BI103" s="1346"/>
      <c r="BJ103" s="1346"/>
      <c r="BK103" s="1346"/>
      <c r="BL103" s="1346"/>
      <c r="BM103" s="1346"/>
      <c r="BN103" s="1346"/>
      <c r="BO103" s="1346"/>
      <c r="BP103" s="1346"/>
      <c r="BQ103" s="1346"/>
      <c r="BR103" s="1346"/>
      <c r="BS103" s="1346"/>
      <c r="BT103" s="1504"/>
      <c r="BU103" s="1389"/>
      <c r="BV103" s="1346"/>
      <c r="BW103" s="1346"/>
      <c r="BX103" s="1346"/>
      <c r="BY103" s="1346"/>
      <c r="BZ103" s="1346"/>
      <c r="CA103" s="1346"/>
      <c r="CB103" s="1346"/>
      <c r="CC103" s="1346"/>
      <c r="CD103" s="1346"/>
      <c r="CE103" s="1391"/>
      <c r="CF103" s="1346"/>
      <c r="CG103" s="1346"/>
      <c r="CH103" s="1346"/>
      <c r="CI103" s="1346"/>
      <c r="CJ103" s="1346"/>
      <c r="CK103" s="1346"/>
      <c r="CL103" s="1346"/>
      <c r="CM103" s="1346"/>
      <c r="CN103" s="1346"/>
      <c r="CO103" s="1346"/>
      <c r="CP103" s="1346"/>
      <c r="CQ103" s="1391"/>
      <c r="CR103" s="1346"/>
      <c r="CS103" s="1346"/>
      <c r="CT103" s="1392"/>
      <c r="CU103" s="1346"/>
      <c r="CV103" s="1346"/>
      <c r="CW103" s="1346"/>
      <c r="CX103" s="1504"/>
      <c r="CY103" s="1346"/>
      <c r="CZ103" s="1346"/>
      <c r="DA103" s="1346"/>
      <c r="DB103" s="1346"/>
      <c r="DC103" s="1346"/>
      <c r="DD103" s="1393"/>
      <c r="DE103" s="1391"/>
      <c r="DF103" s="1346"/>
      <c r="DG103" s="1346"/>
      <c r="DH103" s="1346"/>
      <c r="DI103" s="1346"/>
      <c r="DJ103" s="1346"/>
      <c r="DK103" s="1346"/>
      <c r="DL103" s="1346"/>
      <c r="DM103" s="1346"/>
      <c r="DN103" s="1346"/>
      <c r="DO103" s="1392"/>
      <c r="DP103" s="1392"/>
      <c r="DQ103" s="1392"/>
      <c r="DR103" s="1392"/>
      <c r="DS103" s="1392"/>
      <c r="DT103" s="1392"/>
      <c r="DU103" s="1392"/>
      <c r="DV103" s="1392"/>
      <c r="DW103" s="1392"/>
      <c r="DX103" s="1393"/>
      <c r="DY103" s="1391"/>
      <c r="DZ103" s="1346"/>
      <c r="EA103" s="1346"/>
      <c r="EB103" s="1346"/>
      <c r="EC103" s="1346"/>
      <c r="ED103" s="1346"/>
      <c r="EE103" s="1346"/>
      <c r="EF103" s="1346"/>
      <c r="EG103" s="1346"/>
      <c r="EH103" s="1346"/>
      <c r="EI103" s="1346"/>
      <c r="EJ103" s="1346"/>
      <c r="EK103" s="1346"/>
      <c r="EL103" s="1391"/>
      <c r="EM103" s="1418"/>
      <c r="EN103" s="1346"/>
      <c r="EO103" s="1346"/>
      <c r="EP103" s="1346"/>
      <c r="EQ103" s="1504"/>
      <c r="ER103" s="1346"/>
      <c r="ES103" s="1346"/>
      <c r="ET103" s="1346"/>
      <c r="EU103" s="1504"/>
      <c r="EV103" s="1392"/>
      <c r="EW103" s="1346"/>
      <c r="EX103" s="1346"/>
      <c r="EY103" s="1346"/>
      <c r="EZ103" s="1346"/>
      <c r="FA103" s="1346"/>
      <c r="FB103" s="1346"/>
      <c r="FC103" s="1393"/>
      <c r="FD103" s="1679"/>
      <c r="FE103" s="1391"/>
      <c r="FF103" s="1346"/>
      <c r="FG103" s="1346"/>
      <c r="FH103" s="1346"/>
      <c r="FI103" s="1346"/>
      <c r="FJ103" s="1346"/>
      <c r="FK103" s="1346"/>
      <c r="FL103" s="218"/>
      <c r="FM103" s="396"/>
      <c r="FN103" s="396"/>
      <c r="FO103" s="396"/>
      <c r="FP103" s="396"/>
      <c r="FQ103" s="396"/>
      <c r="FR103" s="1291"/>
      <c r="FS103" s="1347"/>
      <c r="FT103" s="1347"/>
      <c r="FU103" s="1347"/>
      <c r="FV103" s="1347"/>
      <c r="FW103" s="1347"/>
      <c r="FX103" s="1347"/>
      <c r="FY103" s="1347"/>
      <c r="FZ103" s="1347"/>
      <c r="GA103" s="1347"/>
      <c r="GB103" s="1347"/>
      <c r="GC103" s="1347"/>
    </row>
    <row r="104" spans="1:185" ht="16.5" thickBot="1" x14ac:dyDescent="0.3">
      <c r="A104" s="1645"/>
      <c r="B104" s="10"/>
      <c r="C104" s="1343" t="s">
        <v>2332</v>
      </c>
      <c r="D104" s="1391"/>
      <c r="E104" s="1400"/>
      <c r="F104" s="1346"/>
      <c r="G104" s="1346"/>
      <c r="H104" s="1346"/>
      <c r="I104" s="1346"/>
      <c r="J104" s="1346"/>
      <c r="K104" s="1346"/>
      <c r="L104" s="1346"/>
      <c r="M104" s="1346"/>
      <c r="N104" s="1346"/>
      <c r="O104" s="1346"/>
      <c r="P104" s="1346"/>
      <c r="Q104" s="1346"/>
      <c r="R104" s="1346"/>
      <c r="S104" s="1346"/>
      <c r="T104" s="1346"/>
      <c r="U104" s="1346"/>
      <c r="V104" s="1346"/>
      <c r="W104" s="1393"/>
      <c r="X104" s="1346"/>
      <c r="Y104" s="1346"/>
      <c r="Z104" s="1346"/>
      <c r="AA104" s="1346"/>
      <c r="AB104" s="1514"/>
      <c r="AC104" s="1346"/>
      <c r="AD104" s="1346"/>
      <c r="AE104" s="1346"/>
      <c r="AF104" s="1346"/>
      <c r="AG104" s="1346"/>
      <c r="AH104" s="1417"/>
      <c r="AI104" s="1400"/>
      <c r="AJ104" s="1417"/>
      <c r="AK104" s="1417"/>
      <c r="AL104" s="1420"/>
      <c r="AM104" s="1391"/>
      <c r="AN104" s="1346"/>
      <c r="AO104" s="1346"/>
      <c r="AP104" s="1346"/>
      <c r="AQ104" s="1346"/>
      <c r="AR104" s="1346"/>
      <c r="AS104" s="1346"/>
      <c r="AT104" s="1392"/>
      <c r="AU104" s="1392"/>
      <c r="AV104" s="1392"/>
      <c r="AW104" s="1392"/>
      <c r="AX104" s="1393"/>
      <c r="AY104" s="1394"/>
      <c r="AZ104" s="1389"/>
      <c r="BA104" s="1346"/>
      <c r="BB104" s="1346"/>
      <c r="BC104" s="1346"/>
      <c r="BD104" s="1346"/>
      <c r="BE104" s="1346"/>
      <c r="BF104" s="1504"/>
      <c r="BG104" s="1393"/>
      <c r="BH104" s="1346"/>
      <c r="BI104" s="1346"/>
      <c r="BJ104" s="1346"/>
      <c r="BK104" s="1346"/>
      <c r="BL104" s="1346"/>
      <c r="BM104" s="1346"/>
      <c r="BN104" s="1346"/>
      <c r="BO104" s="1346"/>
      <c r="BP104" s="1346"/>
      <c r="BQ104" s="1346"/>
      <c r="BR104" s="1346"/>
      <c r="BS104" s="1346"/>
      <c r="BT104" s="1504"/>
      <c r="BU104" s="1389"/>
      <c r="BV104" s="1346"/>
      <c r="BW104" s="1346"/>
      <c r="BX104" s="1346"/>
      <c r="BY104" s="1346"/>
      <c r="BZ104" s="1346"/>
      <c r="CA104" s="1346"/>
      <c r="CB104" s="1346"/>
      <c r="CC104" s="1346"/>
      <c r="CD104" s="1346"/>
      <c r="CE104" s="1391"/>
      <c r="CF104" s="1346"/>
      <c r="CG104" s="1346"/>
      <c r="CH104" s="1346"/>
      <c r="CI104" s="1346"/>
      <c r="CJ104" s="1346"/>
      <c r="CK104" s="1346"/>
      <c r="CL104" s="1346"/>
      <c r="CM104" s="1346"/>
      <c r="CN104" s="1346"/>
      <c r="CO104" s="1346"/>
      <c r="CP104" s="1346"/>
      <c r="CQ104" s="1391"/>
      <c r="CR104" s="1346"/>
      <c r="CS104" s="1346"/>
      <c r="CT104" s="1392"/>
      <c r="CU104" s="1346"/>
      <c r="CV104" s="1346"/>
      <c r="CW104" s="1346"/>
      <c r="CX104" s="1504"/>
      <c r="CY104" s="1346"/>
      <c r="CZ104" s="1346"/>
      <c r="DA104" s="1346"/>
      <c r="DB104" s="1346"/>
      <c r="DC104" s="1346"/>
      <c r="DD104" s="1393"/>
      <c r="DE104" s="1391"/>
      <c r="DF104" s="1346"/>
      <c r="DG104" s="1346"/>
      <c r="DH104" s="1346"/>
      <c r="DI104" s="1346"/>
      <c r="DJ104" s="1346"/>
      <c r="DK104" s="1346"/>
      <c r="DL104" s="1346"/>
      <c r="DM104" s="1346"/>
      <c r="DN104" s="1346"/>
      <c r="DO104" s="1392"/>
      <c r="DP104" s="1392"/>
      <c r="DQ104" s="1392"/>
      <c r="DR104" s="1392"/>
      <c r="DS104" s="1392"/>
      <c r="DT104" s="1392"/>
      <c r="DU104" s="1392"/>
      <c r="DV104" s="1392"/>
      <c r="DW104" s="1392"/>
      <c r="DX104" s="1393"/>
      <c r="DY104" s="1391"/>
      <c r="DZ104" s="1346"/>
      <c r="EA104" s="1346"/>
      <c r="EB104" s="1346"/>
      <c r="EC104" s="1346"/>
      <c r="ED104" s="1346"/>
      <c r="EE104" s="1346"/>
      <c r="EF104" s="1346"/>
      <c r="EG104" s="1346"/>
      <c r="EH104" s="1346"/>
      <c r="EI104" s="1346"/>
      <c r="EJ104" s="1346"/>
      <c r="EK104" s="1346"/>
      <c r="EL104" s="1391"/>
      <c r="EM104" s="1418"/>
      <c r="EN104" s="1346"/>
      <c r="EO104" s="1346"/>
      <c r="EP104" s="1346"/>
      <c r="EQ104" s="1504"/>
      <c r="ER104" s="1346"/>
      <c r="ES104" s="1346"/>
      <c r="ET104" s="1346"/>
      <c r="EU104" s="1504"/>
      <c r="EV104" s="1392"/>
      <c r="EW104" s="1346"/>
      <c r="EX104" s="1346"/>
      <c r="EY104" s="1346"/>
      <c r="EZ104" s="1346"/>
      <c r="FA104" s="1346"/>
      <c r="FB104" s="1346"/>
      <c r="FC104" s="1393"/>
      <c r="FD104" s="1679"/>
      <c r="FE104" s="1391"/>
      <c r="FF104" s="1346"/>
      <c r="FG104" s="1346"/>
      <c r="FH104" s="1346"/>
      <c r="FI104" s="1346"/>
      <c r="FJ104" s="1346"/>
      <c r="FK104" s="1346"/>
      <c r="FL104" s="218"/>
      <c r="FM104" s="396"/>
      <c r="FN104" s="396"/>
      <c r="FO104" s="396"/>
      <c r="FP104" s="396"/>
      <c r="FQ104" s="396"/>
      <c r="FR104" s="1291"/>
      <c r="FS104" s="1347"/>
      <c r="FT104" s="1347"/>
      <c r="FU104" s="1347"/>
      <c r="FV104" s="1347"/>
      <c r="FW104" s="1347"/>
      <c r="FX104" s="1347"/>
      <c r="FY104" s="1347"/>
      <c r="FZ104" s="1347"/>
      <c r="GA104" s="1347"/>
      <c r="GB104" s="1347"/>
      <c r="GC104" s="1347"/>
    </row>
    <row r="105" spans="1:185" ht="16.5" thickBot="1" x14ac:dyDescent="0.3">
      <c r="A105" s="1645">
        <v>90</v>
      </c>
      <c r="B105" s="10" t="s">
        <v>2181</v>
      </c>
      <c r="C105" s="1152" t="s">
        <v>2081</v>
      </c>
      <c r="D105" s="1391"/>
      <c r="E105" s="1400"/>
      <c r="F105" s="1346"/>
      <c r="G105" s="1346"/>
      <c r="H105" s="1346"/>
      <c r="I105" s="1346"/>
      <c r="J105" s="1346"/>
      <c r="K105" s="1346"/>
      <c r="L105" s="1346"/>
      <c r="M105" s="1346"/>
      <c r="N105" s="1346"/>
      <c r="O105" s="1346"/>
      <c r="P105" s="1346"/>
      <c r="Q105" s="1346"/>
      <c r="R105" s="1346"/>
      <c r="S105" s="1346"/>
      <c r="T105" s="1346"/>
      <c r="U105" s="1346"/>
      <c r="V105" s="1346"/>
      <c r="W105" s="1393"/>
      <c r="X105" s="1346"/>
      <c r="Y105" s="1346"/>
      <c r="Z105" s="1346"/>
      <c r="AA105" s="1346"/>
      <c r="AB105" s="1514"/>
      <c r="AC105" s="1346"/>
      <c r="AD105" s="1346"/>
      <c r="AE105" s="1346"/>
      <c r="AF105" s="1346"/>
      <c r="AG105" s="1346"/>
      <c r="AH105" s="1417"/>
      <c r="AI105" s="1400"/>
      <c r="AJ105" s="1417"/>
      <c r="AK105" s="1417"/>
      <c r="AL105" s="1420"/>
      <c r="AM105" s="1391"/>
      <c r="AN105" s="1346"/>
      <c r="AO105" s="1346"/>
      <c r="AP105" s="1346"/>
      <c r="AQ105" s="1346"/>
      <c r="AR105" s="1346"/>
      <c r="AS105" s="1346"/>
      <c r="AT105" s="1392"/>
      <c r="AU105" s="1392"/>
      <c r="AV105" s="1392"/>
      <c r="AW105" s="1392"/>
      <c r="AX105" s="1393"/>
      <c r="AY105" s="1394"/>
      <c r="AZ105" s="1389"/>
      <c r="BA105" s="1346"/>
      <c r="BB105" s="1346"/>
      <c r="BC105" s="1346"/>
      <c r="BD105" s="1346"/>
      <c r="BE105" s="1346"/>
      <c r="BF105" s="1504"/>
      <c r="BG105" s="1393"/>
      <c r="BH105" s="1346"/>
      <c r="BI105" s="1346"/>
      <c r="BJ105" s="1346"/>
      <c r="BK105" s="1346"/>
      <c r="BL105" s="1346"/>
      <c r="BM105" s="1346"/>
      <c r="BN105" s="1346"/>
      <c r="BO105" s="1346"/>
      <c r="BP105" s="1346"/>
      <c r="BQ105" s="1346"/>
      <c r="BR105" s="1346"/>
      <c r="BS105" s="1346"/>
      <c r="BT105" s="1504"/>
      <c r="BU105" s="1389"/>
      <c r="BV105" s="1346"/>
      <c r="BW105" s="1346"/>
      <c r="BX105" s="1346"/>
      <c r="BY105" s="1346"/>
      <c r="BZ105" s="1346"/>
      <c r="CA105" s="1346"/>
      <c r="CB105" s="1346"/>
      <c r="CC105" s="1346"/>
      <c r="CD105" s="1346"/>
      <c r="CE105" s="1391"/>
      <c r="CF105" s="1346"/>
      <c r="CG105" s="1346"/>
      <c r="CH105" s="1346"/>
      <c r="CI105" s="1346"/>
      <c r="CJ105" s="1346"/>
      <c r="CK105" s="1346"/>
      <c r="CL105" s="1346"/>
      <c r="CM105" s="1346"/>
      <c r="CN105" s="1346"/>
      <c r="CO105" s="1346"/>
      <c r="CP105" s="1346"/>
      <c r="CQ105" s="1391"/>
      <c r="CR105" s="1346"/>
      <c r="CS105" s="1346"/>
      <c r="CT105" s="1392"/>
      <c r="CU105" s="1346"/>
      <c r="CV105" s="1346"/>
      <c r="CW105" s="1346"/>
      <c r="CX105" s="1504"/>
      <c r="CY105" s="1346"/>
      <c r="CZ105" s="1346"/>
      <c r="DA105" s="1346"/>
      <c r="DB105" s="1346"/>
      <c r="DC105" s="1346"/>
      <c r="DD105" s="1393"/>
      <c r="DE105" s="1391"/>
      <c r="DF105" s="1346"/>
      <c r="DG105" s="1346"/>
      <c r="DH105" s="1346"/>
      <c r="DI105" s="1346"/>
      <c r="DJ105" s="1346"/>
      <c r="DK105" s="1346"/>
      <c r="DL105" s="1346"/>
      <c r="DM105" s="1346"/>
      <c r="DN105" s="1346"/>
      <c r="DO105" s="1392"/>
      <c r="DP105" s="1392"/>
      <c r="DQ105" s="1392"/>
      <c r="DR105" s="1392"/>
      <c r="DS105" s="1392"/>
      <c r="DT105" s="1392"/>
      <c r="DU105" s="1392"/>
      <c r="DV105" s="1392"/>
      <c r="DW105" s="1392"/>
      <c r="DX105" s="1393"/>
      <c r="DY105" s="1391"/>
      <c r="DZ105" s="1346"/>
      <c r="EA105" s="1346"/>
      <c r="EB105" s="1346"/>
      <c r="EC105" s="1346"/>
      <c r="ED105" s="1346"/>
      <c r="EE105" s="1346"/>
      <c r="EF105" s="1346"/>
      <c r="EG105" s="1346"/>
      <c r="EH105" s="1346"/>
      <c r="EI105" s="1346"/>
      <c r="EJ105" s="1346"/>
      <c r="EK105" s="1346"/>
      <c r="EL105" s="1391"/>
      <c r="EM105" s="1418"/>
      <c r="EN105" s="1346"/>
      <c r="EO105" s="1346"/>
      <c r="EP105" s="1346"/>
      <c r="EQ105" s="1504"/>
      <c r="ER105" s="1346"/>
      <c r="ES105" s="1346"/>
      <c r="ET105" s="1346"/>
      <c r="EU105" s="1504"/>
      <c r="EV105" s="1392"/>
      <c r="EW105" s="1346"/>
      <c r="EX105" s="1346"/>
      <c r="EY105" s="1346"/>
      <c r="EZ105" s="1346"/>
      <c r="FA105" s="1346"/>
      <c r="FB105" s="1346"/>
      <c r="FC105" s="1393"/>
      <c r="FD105" s="1679"/>
      <c r="FE105" s="1391"/>
      <c r="FF105" s="1346"/>
      <c r="FG105" s="1346"/>
      <c r="FH105" s="1346"/>
      <c r="FI105" s="1346"/>
      <c r="FJ105" s="1346"/>
      <c r="FK105" s="1346"/>
      <c r="FL105" s="218" t="e">
        <f>SUM(F105+I105+Q105+W105+#REF!+AC105+AF105+AJ105+AM105+AP105+AS105+AV105+AY105+BB105+BH105+BK105+BS105+BW105+CE105+CH105+CK105+CN105+CQ105+CT105+CW105+DA105+DD105+DK105+DN105+DQ105+DW105+DZ105+EC105+EF105+EI105+EL105+EO105+ER105+EV105+FC105)</f>
        <v>#REF!</v>
      </c>
      <c r="FM105" s="396">
        <f t="shared" si="30"/>
        <v>0</v>
      </c>
      <c r="FN105" s="396">
        <f t="shared" si="31"/>
        <v>0</v>
      </c>
      <c r="FO105" s="396" t="e">
        <f>SUM(AB105+#REF!+BE105+BT105+CX105+EQ105+EU105)</f>
        <v>#REF!</v>
      </c>
      <c r="FP105" s="396"/>
      <c r="FQ105" s="396" t="e">
        <f>SUM(L105+#REF!+M105+N105+O105+P105+#REF!+#REF!+BN105+BO105+BP105+BQ105+BR105+BZ105+CA105+CB105+CC105+CD105+DG105+DH105+DI105+DJ105+DT105+DU105+DV105+EY105+EZ105+FA105+FB105+FD105+FE105+FF105+FG105+FH105+FI105+FJ105+FK105)</f>
        <v>#REF!</v>
      </c>
      <c r="FR105" s="1291" t="e">
        <f t="shared" si="16"/>
        <v>#REF!</v>
      </c>
      <c r="FS105" s="1347" t="e">
        <f t="shared" si="17"/>
        <v>#REF!</v>
      </c>
      <c r="FT105" s="1347" t="e">
        <f t="shared" si="18"/>
        <v>#REF!</v>
      </c>
      <c r="FU105" s="1347" t="e">
        <f t="shared" si="19"/>
        <v>#REF!</v>
      </c>
      <c r="FV105" s="1347" t="e">
        <f t="shared" si="20"/>
        <v>#REF!</v>
      </c>
      <c r="FW105" s="1347" t="e">
        <f t="shared" si="21"/>
        <v>#REF!</v>
      </c>
      <c r="FX105" s="1347" t="e">
        <f t="shared" si="22"/>
        <v>#REF!</v>
      </c>
      <c r="FY105" s="1347" t="e">
        <f t="shared" si="23"/>
        <v>#REF!</v>
      </c>
      <c r="FZ105" s="1347" t="e">
        <f t="shared" si="24"/>
        <v>#REF!</v>
      </c>
      <c r="GA105" s="1347" t="e">
        <f t="shared" si="25"/>
        <v>#REF!</v>
      </c>
      <c r="GB105" s="1347" t="e">
        <f t="shared" si="26"/>
        <v>#REF!</v>
      </c>
      <c r="GC105" s="1347" t="e">
        <f t="shared" si="27"/>
        <v>#REF!</v>
      </c>
    </row>
    <row r="106" spans="1:185" ht="16.5" thickBot="1" x14ac:dyDescent="0.3">
      <c r="A106" s="1645">
        <v>91</v>
      </c>
      <c r="B106" s="10" t="s">
        <v>2182</v>
      </c>
      <c r="C106" s="1152" t="s">
        <v>1479</v>
      </c>
      <c r="D106" s="1391"/>
      <c r="E106" s="1400"/>
      <c r="F106" s="1346"/>
      <c r="G106" s="1346"/>
      <c r="H106" s="1346"/>
      <c r="I106" s="1346"/>
      <c r="J106" s="1346"/>
      <c r="K106" s="1346"/>
      <c r="L106" s="1346"/>
      <c r="M106" s="1346"/>
      <c r="N106" s="1346"/>
      <c r="O106" s="1346"/>
      <c r="P106" s="1346"/>
      <c r="Q106" s="1346"/>
      <c r="R106" s="1346"/>
      <c r="S106" s="1346"/>
      <c r="T106" s="1346"/>
      <c r="U106" s="1346"/>
      <c r="V106" s="1346"/>
      <c r="W106" s="1393"/>
      <c r="X106" s="1346"/>
      <c r="Y106" s="1346"/>
      <c r="Z106" s="1346"/>
      <c r="AA106" s="1346"/>
      <c r="AB106" s="1514"/>
      <c r="AC106" s="1346"/>
      <c r="AD106" s="1346"/>
      <c r="AE106" s="1346"/>
      <c r="AF106" s="1346"/>
      <c r="AG106" s="1346"/>
      <c r="AH106" s="1346"/>
      <c r="AI106" s="1400"/>
      <c r="AJ106" s="1417"/>
      <c r="AK106" s="1417"/>
      <c r="AL106" s="1420"/>
      <c r="AM106" s="1391"/>
      <c r="AN106" s="1346"/>
      <c r="AO106" s="1346"/>
      <c r="AP106" s="1346"/>
      <c r="AQ106" s="1346"/>
      <c r="AR106" s="1346"/>
      <c r="AS106" s="1346"/>
      <c r="AT106" s="1346"/>
      <c r="AU106" s="1392"/>
      <c r="AV106" s="1392"/>
      <c r="AW106" s="1392"/>
      <c r="AX106" s="1393"/>
      <c r="AY106" s="1346"/>
      <c r="AZ106" s="1389"/>
      <c r="BA106" s="1346"/>
      <c r="BB106" s="1346"/>
      <c r="BC106" s="1346"/>
      <c r="BD106" s="1346"/>
      <c r="BE106" s="1346"/>
      <c r="BF106" s="1504"/>
      <c r="BG106" s="1393"/>
      <c r="BH106" s="1346"/>
      <c r="BI106" s="1346"/>
      <c r="BJ106" s="1346"/>
      <c r="BK106" s="1346"/>
      <c r="BL106" s="1346"/>
      <c r="BM106" s="1346"/>
      <c r="BN106" s="1346"/>
      <c r="BO106" s="1346"/>
      <c r="BP106" s="1346"/>
      <c r="BQ106" s="1346"/>
      <c r="BR106" s="1346"/>
      <c r="BS106" s="1346"/>
      <c r="BT106" s="1504"/>
      <c r="BU106" s="1389"/>
      <c r="BV106" s="1346"/>
      <c r="BW106" s="1346"/>
      <c r="BX106" s="1346"/>
      <c r="BY106" s="1346"/>
      <c r="BZ106" s="1346"/>
      <c r="CA106" s="1346"/>
      <c r="CB106" s="1346"/>
      <c r="CC106" s="1346"/>
      <c r="CD106" s="1346"/>
      <c r="CE106" s="1391"/>
      <c r="CF106" s="1346"/>
      <c r="CG106" s="1346"/>
      <c r="CH106" s="1346"/>
      <c r="CI106" s="1346"/>
      <c r="CJ106" s="1346"/>
      <c r="CK106" s="1390"/>
      <c r="CL106" s="1346"/>
      <c r="CM106" s="1346"/>
      <c r="CN106" s="1346"/>
      <c r="CO106" s="1346"/>
      <c r="CP106" s="1346"/>
      <c r="CQ106" s="1521"/>
      <c r="CR106" s="1346"/>
      <c r="CS106" s="1346"/>
      <c r="CT106" s="1392"/>
      <c r="CU106" s="1346"/>
      <c r="CV106" s="1346"/>
      <c r="CW106" s="1346"/>
      <c r="CX106" s="1504"/>
      <c r="CY106" s="1346"/>
      <c r="CZ106" s="1346"/>
      <c r="DA106" s="1346"/>
      <c r="DB106" s="1346"/>
      <c r="DC106" s="1390"/>
      <c r="DD106" s="1393"/>
      <c r="DE106" s="1391"/>
      <c r="DF106" s="1346"/>
      <c r="DG106" s="1346"/>
      <c r="DH106" s="1346"/>
      <c r="DI106" s="1346"/>
      <c r="DJ106" s="1346"/>
      <c r="DK106" s="1346"/>
      <c r="DL106" s="1346"/>
      <c r="DM106" s="1397"/>
      <c r="DN106" s="1346"/>
      <c r="DO106" s="1392"/>
      <c r="DP106" s="1392"/>
      <c r="DQ106" s="1392"/>
      <c r="DR106" s="1392"/>
      <c r="DS106" s="1392"/>
      <c r="DT106" s="1417"/>
      <c r="DU106" s="1417"/>
      <c r="DV106" s="1417"/>
      <c r="DW106" s="1392"/>
      <c r="DX106" s="1393"/>
      <c r="DY106" s="1391"/>
      <c r="DZ106" s="1346"/>
      <c r="EA106" s="1346"/>
      <c r="EB106" s="1346"/>
      <c r="EC106" s="1346"/>
      <c r="ED106" s="1346"/>
      <c r="EE106" s="1346"/>
      <c r="EF106" s="1346"/>
      <c r="EG106" s="1346"/>
      <c r="EH106" s="1346"/>
      <c r="EI106" s="1346"/>
      <c r="EJ106" s="1346"/>
      <c r="EK106" s="1346"/>
      <c r="EL106" s="1391"/>
      <c r="EM106" s="1392"/>
      <c r="EN106" s="1346"/>
      <c r="EO106" s="1346"/>
      <c r="EP106" s="1346"/>
      <c r="EQ106" s="1504"/>
      <c r="ER106" s="1346"/>
      <c r="ES106" s="1346"/>
      <c r="ET106" s="1346"/>
      <c r="EU106" s="1504"/>
      <c r="EV106" s="1392"/>
      <c r="EW106" s="1346"/>
      <c r="EX106" s="1346"/>
      <c r="EY106" s="1346"/>
      <c r="EZ106" s="1346"/>
      <c r="FA106" s="1346"/>
      <c r="FB106" s="1346"/>
      <c r="FC106" s="1393"/>
      <c r="FD106" s="1679"/>
      <c r="FE106" s="1391"/>
      <c r="FF106" s="1346"/>
      <c r="FG106" s="1346"/>
      <c r="FH106" s="1346"/>
      <c r="FI106" s="1346"/>
      <c r="FJ106" s="1346"/>
      <c r="FK106" s="1346"/>
      <c r="FL106" s="218" t="e">
        <f>SUM(F106+I106+Q106+W106+#REF!+AC106+AF106+AJ106+AM106+AP106+AS106+AV106+AY106+BB106+BH106+BK106+BS106+BW106+CE106+CH106+CK106+CN106+CQ106+CT106+CW106+DA106+DD106+DK106+DN106+DQ106+DW106+DZ106+EC106+EF106+EI106+EL106+EO106+ER106+EV106+FC106)</f>
        <v>#REF!</v>
      </c>
      <c r="FM106" s="396">
        <f t="shared" si="30"/>
        <v>0</v>
      </c>
      <c r="FN106" s="396">
        <f t="shared" si="31"/>
        <v>0</v>
      </c>
      <c r="FO106" s="396" t="e">
        <f>SUM(AB106+#REF!+BE106+BT106+CX106+EQ106+EU106)</f>
        <v>#REF!</v>
      </c>
      <c r="FP106" s="396"/>
      <c r="FQ106" s="396" t="e">
        <f>SUM(L106+#REF!+M106+N106+O106+P106+#REF!+#REF!+BN106+BO106+BP106+BQ106+BR106+BZ106+CA106+CB106+CC106+CD106+DG106+DH106+DI106+DJ106+DT106+DU106+DV106+EY106+EZ106+FA106+FB106+FD106+FE106+FF106+FG106+FH106+FI106+FJ106+FK106)</f>
        <v>#REF!</v>
      </c>
      <c r="FR106" s="1291" t="e">
        <f t="shared" si="16"/>
        <v>#REF!</v>
      </c>
      <c r="FS106" s="1347" t="e">
        <f t="shared" si="17"/>
        <v>#REF!</v>
      </c>
      <c r="FT106" s="1347" t="e">
        <f t="shared" si="18"/>
        <v>#REF!</v>
      </c>
      <c r="FU106" s="1347" t="e">
        <f t="shared" si="19"/>
        <v>#REF!</v>
      </c>
      <c r="FV106" s="1347" t="e">
        <f t="shared" si="20"/>
        <v>#REF!</v>
      </c>
      <c r="FW106" s="1347" t="e">
        <f t="shared" si="21"/>
        <v>#REF!</v>
      </c>
      <c r="FX106" s="1347" t="e">
        <f t="shared" si="22"/>
        <v>#REF!</v>
      </c>
      <c r="FY106" s="1347" t="e">
        <f t="shared" si="23"/>
        <v>#REF!</v>
      </c>
      <c r="FZ106" s="1347" t="e">
        <f t="shared" si="24"/>
        <v>#REF!</v>
      </c>
      <c r="GA106" s="1347" t="e">
        <f t="shared" si="25"/>
        <v>#REF!</v>
      </c>
      <c r="GB106" s="1347" t="e">
        <f t="shared" si="26"/>
        <v>#REF!</v>
      </c>
      <c r="GC106" s="1347" t="e">
        <f t="shared" si="27"/>
        <v>#REF!</v>
      </c>
    </row>
    <row r="107" spans="1:185" ht="16.5" thickBot="1" x14ac:dyDescent="0.3">
      <c r="A107" s="1645">
        <v>92</v>
      </c>
      <c r="B107" s="10" t="s">
        <v>2183</v>
      </c>
      <c r="C107" s="1152" t="s">
        <v>2082</v>
      </c>
      <c r="D107" s="1391"/>
      <c r="E107" s="1400"/>
      <c r="F107" s="1346"/>
      <c r="G107" s="1346"/>
      <c r="H107" s="1346"/>
      <c r="I107" s="1346"/>
      <c r="J107" s="1346"/>
      <c r="K107" s="1346"/>
      <c r="L107" s="1346"/>
      <c r="M107" s="1346"/>
      <c r="N107" s="1346"/>
      <c r="O107" s="1346"/>
      <c r="P107" s="1346"/>
      <c r="Q107" s="1346"/>
      <c r="R107" s="1346"/>
      <c r="S107" s="1346"/>
      <c r="T107" s="1346"/>
      <c r="U107" s="1346"/>
      <c r="V107" s="1346"/>
      <c r="W107" s="1393"/>
      <c r="X107" s="1346"/>
      <c r="Y107" s="1346"/>
      <c r="Z107" s="1346"/>
      <c r="AA107" s="1346"/>
      <c r="AB107" s="1514"/>
      <c r="AC107" s="1346"/>
      <c r="AD107" s="1346"/>
      <c r="AE107" s="1346"/>
      <c r="AF107" s="1346"/>
      <c r="AG107" s="1346"/>
      <c r="AH107" s="1417"/>
      <c r="AI107" s="1400"/>
      <c r="AJ107" s="1417"/>
      <c r="AK107" s="1417"/>
      <c r="AL107" s="1420"/>
      <c r="AM107" s="1391"/>
      <c r="AN107" s="1346"/>
      <c r="AO107" s="1346"/>
      <c r="AP107" s="1346"/>
      <c r="AQ107" s="1346"/>
      <c r="AR107" s="1346"/>
      <c r="AS107" s="1346"/>
      <c r="AT107" s="1392"/>
      <c r="AU107" s="1392"/>
      <c r="AV107" s="1392"/>
      <c r="AW107" s="1392"/>
      <c r="AX107" s="1393"/>
      <c r="AY107" s="1346"/>
      <c r="AZ107" s="1389"/>
      <c r="BA107" s="1346"/>
      <c r="BB107" s="1346"/>
      <c r="BC107" s="1346"/>
      <c r="BD107" s="1346"/>
      <c r="BE107" s="1346"/>
      <c r="BF107" s="1504"/>
      <c r="BG107" s="1393"/>
      <c r="BH107" s="1346"/>
      <c r="BI107" s="1346"/>
      <c r="BJ107" s="1346"/>
      <c r="BK107" s="1346"/>
      <c r="BL107" s="1346"/>
      <c r="BM107" s="1346"/>
      <c r="BN107" s="1346"/>
      <c r="BO107" s="1346"/>
      <c r="BP107" s="1346"/>
      <c r="BQ107" s="1346"/>
      <c r="BR107" s="1346"/>
      <c r="BS107" s="1346"/>
      <c r="BT107" s="1504"/>
      <c r="BU107" s="1389"/>
      <c r="BV107" s="1346"/>
      <c r="BW107" s="1346"/>
      <c r="BX107" s="1346"/>
      <c r="BY107" s="1346"/>
      <c r="BZ107" s="1346"/>
      <c r="CA107" s="1346"/>
      <c r="CB107" s="1346"/>
      <c r="CC107" s="1346"/>
      <c r="CD107" s="1346"/>
      <c r="CE107" s="1391"/>
      <c r="CF107" s="1346"/>
      <c r="CG107" s="1346"/>
      <c r="CH107" s="1346"/>
      <c r="CI107" s="1346"/>
      <c r="CJ107" s="1346"/>
      <c r="CK107" s="1346"/>
      <c r="CL107" s="1346"/>
      <c r="CM107" s="1346"/>
      <c r="CN107" s="1346"/>
      <c r="CO107" s="1346"/>
      <c r="CP107" s="1346"/>
      <c r="CQ107" s="1391"/>
      <c r="CR107" s="1346"/>
      <c r="CS107" s="1346"/>
      <c r="CT107" s="1392"/>
      <c r="CU107" s="1346"/>
      <c r="CV107" s="1346"/>
      <c r="CW107" s="1346"/>
      <c r="CX107" s="1504"/>
      <c r="CY107" s="1346"/>
      <c r="CZ107" s="1346"/>
      <c r="DA107" s="1346"/>
      <c r="DB107" s="1346"/>
      <c r="DC107" s="1346"/>
      <c r="DD107" s="1393"/>
      <c r="DE107" s="1391"/>
      <c r="DF107" s="1346"/>
      <c r="DG107" s="1346"/>
      <c r="DH107" s="1346"/>
      <c r="DI107" s="1346"/>
      <c r="DJ107" s="1346"/>
      <c r="DK107" s="1346"/>
      <c r="DL107" s="1346"/>
      <c r="DM107" s="1346"/>
      <c r="DN107" s="1346"/>
      <c r="DO107" s="1392"/>
      <c r="DP107" s="1392"/>
      <c r="DQ107" s="1392"/>
      <c r="DR107" s="1392"/>
      <c r="DS107" s="1392"/>
      <c r="DT107" s="1392"/>
      <c r="DU107" s="1392"/>
      <c r="DV107" s="1392"/>
      <c r="DW107" s="1392"/>
      <c r="DX107" s="1393"/>
      <c r="DY107" s="1391"/>
      <c r="DZ107" s="1346"/>
      <c r="EA107" s="1346"/>
      <c r="EB107" s="1346"/>
      <c r="EC107" s="1346"/>
      <c r="ED107" s="1346"/>
      <c r="EE107" s="1346"/>
      <c r="EF107" s="1346"/>
      <c r="EG107" s="1346"/>
      <c r="EH107" s="1346"/>
      <c r="EI107" s="1346"/>
      <c r="EJ107" s="1346"/>
      <c r="EK107" s="1346"/>
      <c r="EL107" s="1391"/>
      <c r="EM107" s="1418"/>
      <c r="EN107" s="1346"/>
      <c r="EO107" s="1346"/>
      <c r="EP107" s="1346"/>
      <c r="EQ107" s="1504"/>
      <c r="ER107" s="1346"/>
      <c r="ES107" s="1346"/>
      <c r="ET107" s="1346"/>
      <c r="EU107" s="1504"/>
      <c r="EV107" s="1392"/>
      <c r="EW107" s="1346"/>
      <c r="EX107" s="1346"/>
      <c r="EY107" s="1346"/>
      <c r="EZ107" s="1346"/>
      <c r="FA107" s="1346"/>
      <c r="FB107" s="1346"/>
      <c r="FC107" s="1393"/>
      <c r="FD107" s="1679"/>
      <c r="FE107" s="1391"/>
      <c r="FF107" s="1346"/>
      <c r="FG107" s="1346"/>
      <c r="FH107" s="1346"/>
      <c r="FI107" s="1346"/>
      <c r="FJ107" s="1346"/>
      <c r="FK107" s="1346"/>
      <c r="FL107" s="218" t="e">
        <f>SUM(F107+I107+Q107+W107+#REF!+AC107+AF107+AJ107+AM107+AP107+AS107+AV107+AY107+BB107+BH107+BK107+BS107+BW107+CE107+CH107+CK107+CN107+CQ107+CT107+CW107+DA107+DD107+DK107+DN107+DQ107+DW107+DZ107+EC107+EF107+EI107+EL107+EO107+ER107+EV107+FC107)</f>
        <v>#REF!</v>
      </c>
      <c r="FM107" s="396">
        <f t="shared" si="30"/>
        <v>0</v>
      </c>
      <c r="FN107" s="396">
        <f t="shared" si="31"/>
        <v>0</v>
      </c>
      <c r="FO107" s="396" t="e">
        <f>SUM(AB107+#REF!+BE107+BT107+CX107+EQ107+EU107)</f>
        <v>#REF!</v>
      </c>
      <c r="FP107" s="396"/>
      <c r="FQ107" s="396" t="e">
        <f>SUM(L107+#REF!+M107+N107+O107+P107+#REF!+#REF!+BN107+BO107+BP107+BQ107+BR107+BZ107+CA107+CB107+CC107+CD107+DG107+DH107+DI107+DJ107+DT107+DU107+DV107+EY107+EZ107+FA107+FB107+FD107+FE107+FF107+FG107+FH107+FI107+FJ107+FK107)</f>
        <v>#REF!</v>
      </c>
      <c r="FR107" s="1291" t="e">
        <f t="shared" si="16"/>
        <v>#REF!</v>
      </c>
      <c r="FS107" s="1347" t="e">
        <f t="shared" si="17"/>
        <v>#REF!</v>
      </c>
      <c r="FT107" s="1347" t="e">
        <f t="shared" si="18"/>
        <v>#REF!</v>
      </c>
      <c r="FU107" s="1347" t="e">
        <f t="shared" si="19"/>
        <v>#REF!</v>
      </c>
      <c r="FV107" s="1347" t="e">
        <f t="shared" si="20"/>
        <v>#REF!</v>
      </c>
      <c r="FW107" s="1347" t="e">
        <f t="shared" si="21"/>
        <v>#REF!</v>
      </c>
      <c r="FX107" s="1347" t="e">
        <f t="shared" si="22"/>
        <v>#REF!</v>
      </c>
      <c r="FY107" s="1347" t="e">
        <f t="shared" si="23"/>
        <v>#REF!</v>
      </c>
      <c r="FZ107" s="1347" t="e">
        <f t="shared" si="24"/>
        <v>#REF!</v>
      </c>
      <c r="GA107" s="1347" t="e">
        <f t="shared" si="25"/>
        <v>#REF!</v>
      </c>
      <c r="GB107" s="1347" t="e">
        <f t="shared" si="26"/>
        <v>#REF!</v>
      </c>
      <c r="GC107" s="1347" t="e">
        <f t="shared" si="27"/>
        <v>#REF!</v>
      </c>
    </row>
    <row r="108" spans="1:185" ht="16.5" thickBot="1" x14ac:dyDescent="0.3">
      <c r="A108" s="1645">
        <v>93</v>
      </c>
      <c r="B108" s="10" t="s">
        <v>2184</v>
      </c>
      <c r="C108" s="1152" t="s">
        <v>259</v>
      </c>
      <c r="D108" s="1391"/>
      <c r="E108" s="1400"/>
      <c r="F108" s="1346"/>
      <c r="G108" s="1346"/>
      <c r="H108" s="1346"/>
      <c r="I108" s="1346"/>
      <c r="J108" s="1346"/>
      <c r="K108" s="1346"/>
      <c r="L108" s="1346"/>
      <c r="M108" s="1346"/>
      <c r="N108" s="1346"/>
      <c r="O108" s="1346"/>
      <c r="P108" s="1346"/>
      <c r="Q108" s="1346"/>
      <c r="R108" s="1346"/>
      <c r="S108" s="1346"/>
      <c r="T108" s="1346"/>
      <c r="U108" s="1346"/>
      <c r="V108" s="1346"/>
      <c r="W108" s="1393"/>
      <c r="X108" s="1346"/>
      <c r="Y108" s="1346"/>
      <c r="Z108" s="1346"/>
      <c r="AA108" s="1346"/>
      <c r="AB108" s="1514"/>
      <c r="AC108" s="1346"/>
      <c r="AD108" s="1346"/>
      <c r="AE108" s="1346"/>
      <c r="AF108" s="1346"/>
      <c r="AG108" s="1346"/>
      <c r="AH108" s="1417"/>
      <c r="AI108" s="1400"/>
      <c r="AJ108" s="1417"/>
      <c r="AK108" s="1417"/>
      <c r="AL108" s="1420"/>
      <c r="AM108" s="1391"/>
      <c r="AN108" s="1346"/>
      <c r="AO108" s="1346"/>
      <c r="AP108" s="1346"/>
      <c r="AQ108" s="1346"/>
      <c r="AR108" s="1346"/>
      <c r="AS108" s="1346"/>
      <c r="AT108" s="1392"/>
      <c r="AU108" s="1392"/>
      <c r="AV108" s="1392"/>
      <c r="AW108" s="1392"/>
      <c r="AX108" s="1393"/>
      <c r="AY108" s="1346"/>
      <c r="AZ108" s="1389"/>
      <c r="BA108" s="1346"/>
      <c r="BB108" s="1346"/>
      <c r="BC108" s="1346"/>
      <c r="BD108" s="1346"/>
      <c r="BE108" s="1346"/>
      <c r="BF108" s="1504"/>
      <c r="BG108" s="1393"/>
      <c r="BH108" s="1346"/>
      <c r="BI108" s="1346"/>
      <c r="BJ108" s="1346"/>
      <c r="BK108" s="1346"/>
      <c r="BL108" s="1346"/>
      <c r="BM108" s="1346"/>
      <c r="BN108" s="1346"/>
      <c r="BO108" s="1346"/>
      <c r="BP108" s="1346"/>
      <c r="BQ108" s="1346"/>
      <c r="BR108" s="1346"/>
      <c r="BS108" s="1346"/>
      <c r="BT108" s="1504"/>
      <c r="BU108" s="1389"/>
      <c r="BV108" s="1346"/>
      <c r="BW108" s="1346"/>
      <c r="BX108" s="1346"/>
      <c r="BY108" s="1346"/>
      <c r="BZ108" s="1346"/>
      <c r="CA108" s="1346"/>
      <c r="CB108" s="1346"/>
      <c r="CC108" s="1346"/>
      <c r="CD108" s="1346"/>
      <c r="CE108" s="1391"/>
      <c r="CF108" s="1346"/>
      <c r="CG108" s="1346"/>
      <c r="CH108" s="1346"/>
      <c r="CI108" s="1346"/>
      <c r="CJ108" s="1346"/>
      <c r="CK108" s="1346"/>
      <c r="CL108" s="1346"/>
      <c r="CM108" s="1346"/>
      <c r="CN108" s="1346"/>
      <c r="CO108" s="1346"/>
      <c r="CP108" s="1346"/>
      <c r="CQ108" s="1391"/>
      <c r="CR108" s="1346"/>
      <c r="CS108" s="1346"/>
      <c r="CT108" s="1392"/>
      <c r="CU108" s="1346"/>
      <c r="CV108" s="1346"/>
      <c r="CW108" s="1346"/>
      <c r="CX108" s="1504"/>
      <c r="CY108" s="1346"/>
      <c r="CZ108" s="1346"/>
      <c r="DA108" s="1346"/>
      <c r="DB108" s="1346"/>
      <c r="DC108" s="1346"/>
      <c r="DD108" s="1393"/>
      <c r="DE108" s="1391"/>
      <c r="DF108" s="1346"/>
      <c r="DG108" s="1346"/>
      <c r="DH108" s="1346"/>
      <c r="DI108" s="1346"/>
      <c r="DJ108" s="1346"/>
      <c r="DK108" s="1346"/>
      <c r="DL108" s="1346"/>
      <c r="DM108" s="1346"/>
      <c r="DN108" s="1346"/>
      <c r="DO108" s="1392"/>
      <c r="DP108" s="1392"/>
      <c r="DQ108" s="1392"/>
      <c r="DR108" s="1392"/>
      <c r="DS108" s="1392"/>
      <c r="DT108" s="1417"/>
      <c r="DU108" s="1417"/>
      <c r="DV108" s="1417"/>
      <c r="DW108" s="1392"/>
      <c r="DX108" s="1393"/>
      <c r="DY108" s="1391"/>
      <c r="DZ108" s="1346"/>
      <c r="EA108" s="1346"/>
      <c r="EB108" s="1346"/>
      <c r="EC108" s="1346"/>
      <c r="ED108" s="1346"/>
      <c r="EE108" s="1346"/>
      <c r="EF108" s="1346"/>
      <c r="EG108" s="1346"/>
      <c r="EH108" s="1346"/>
      <c r="EI108" s="1346"/>
      <c r="EJ108" s="1346"/>
      <c r="EK108" s="1346"/>
      <c r="EL108" s="1391"/>
      <c r="EM108" s="1389"/>
      <c r="EN108" s="1346"/>
      <c r="EO108" s="1346"/>
      <c r="EP108" s="1346"/>
      <c r="EQ108" s="1504"/>
      <c r="ER108" s="1346"/>
      <c r="ES108" s="1346"/>
      <c r="ET108" s="1346"/>
      <c r="EU108" s="1504"/>
      <c r="EV108" s="1392"/>
      <c r="EW108" s="1346"/>
      <c r="EX108" s="1346"/>
      <c r="EY108" s="1346"/>
      <c r="EZ108" s="1346"/>
      <c r="FA108" s="1346"/>
      <c r="FB108" s="1346"/>
      <c r="FC108" s="1393"/>
      <c r="FD108" s="1679"/>
      <c r="FE108" s="1391"/>
      <c r="FF108" s="1346"/>
      <c r="FG108" s="1346"/>
      <c r="FH108" s="1346"/>
      <c r="FI108" s="1346"/>
      <c r="FJ108" s="1346"/>
      <c r="FK108" s="1346"/>
      <c r="FL108" s="218" t="e">
        <f>SUM(F108+I108+Q108+W108+#REF!+AC108+AF108+AJ108+AM108+AP108+AS108+AV108+AY108+BB108+BH108+BK108+BS108+BW108+CE108+CH108+CK108+CN108+CQ108+CT108+CW108+DA108+DD108+DK108+DN108+DQ108+DW108+DZ108+EC108+EF108+EI108+EL108+EO108+ER108+EV108+FC108)</f>
        <v>#REF!</v>
      </c>
      <c r="FM108" s="396">
        <f t="shared" si="30"/>
        <v>0</v>
      </c>
      <c r="FN108" s="396">
        <f t="shared" si="31"/>
        <v>0</v>
      </c>
      <c r="FO108" s="396" t="e">
        <f>SUM(AB108+#REF!+BE108+BT108+CX108+EQ108+EU108)</f>
        <v>#REF!</v>
      </c>
      <c r="FP108" s="396"/>
      <c r="FQ108" s="396" t="e">
        <f>SUM(L108+#REF!+M108+N108+O108+P108+#REF!+#REF!+BN108+BO108+BP108+BQ108+BR108+BZ108+CA108+CB108+CC108+CD108+DG108+DH108+DI108+DJ108+DT108+DU108+DV108+EY108+EZ108+FA108+FB108+FD108+FE108+FF108+FG108+FH108+FI108+FJ108+FK108)</f>
        <v>#REF!</v>
      </c>
      <c r="FR108" s="1291" t="e">
        <f t="shared" si="16"/>
        <v>#REF!</v>
      </c>
      <c r="FS108" s="1347" t="e">
        <f t="shared" si="17"/>
        <v>#REF!</v>
      </c>
      <c r="FT108" s="1347" t="e">
        <f t="shared" si="18"/>
        <v>#REF!</v>
      </c>
      <c r="FU108" s="1347" t="e">
        <f t="shared" si="19"/>
        <v>#REF!</v>
      </c>
      <c r="FV108" s="1347" t="e">
        <f t="shared" si="20"/>
        <v>#REF!</v>
      </c>
      <c r="FW108" s="1347" t="e">
        <f t="shared" si="21"/>
        <v>#REF!</v>
      </c>
      <c r="FX108" s="1347" t="e">
        <f t="shared" si="22"/>
        <v>#REF!</v>
      </c>
      <c r="FY108" s="1347" t="e">
        <f t="shared" si="23"/>
        <v>#REF!</v>
      </c>
      <c r="FZ108" s="1347" t="e">
        <f t="shared" si="24"/>
        <v>#REF!</v>
      </c>
      <c r="GA108" s="1347" t="e">
        <f t="shared" si="25"/>
        <v>#REF!</v>
      </c>
      <c r="GB108" s="1347" t="e">
        <f t="shared" si="26"/>
        <v>#REF!</v>
      </c>
      <c r="GC108" s="1347" t="e">
        <f t="shared" si="27"/>
        <v>#REF!</v>
      </c>
    </row>
    <row r="109" spans="1:185" ht="16.5" thickBot="1" x14ac:dyDescent="0.3">
      <c r="A109" s="1645"/>
      <c r="B109" s="1646"/>
      <c r="C109" s="1152" t="s">
        <v>2243</v>
      </c>
      <c r="D109" s="1391"/>
      <c r="E109" s="1400"/>
      <c r="F109" s="1346"/>
      <c r="G109" s="1346"/>
      <c r="H109" s="1346"/>
      <c r="I109" s="1346"/>
      <c r="J109" s="1346"/>
      <c r="K109" s="1346"/>
      <c r="L109" s="1346"/>
      <c r="M109" s="1346"/>
      <c r="N109" s="1346"/>
      <c r="O109" s="1346"/>
      <c r="P109" s="1346"/>
      <c r="Q109" s="1346"/>
      <c r="R109" s="1346"/>
      <c r="S109" s="1346"/>
      <c r="T109" s="1346"/>
      <c r="U109" s="1346"/>
      <c r="V109" s="1346"/>
      <c r="W109" s="1393"/>
      <c r="X109" s="1346"/>
      <c r="Y109" s="1399"/>
      <c r="Z109" s="1346"/>
      <c r="AA109" s="1399"/>
      <c r="AB109" s="1514"/>
      <c r="AC109" s="1346"/>
      <c r="AD109" s="1346"/>
      <c r="AE109" s="1346"/>
      <c r="AF109" s="1346"/>
      <c r="AG109" s="1346"/>
      <c r="AH109" s="1417"/>
      <c r="AI109" s="1400"/>
      <c r="AJ109" s="1417"/>
      <c r="AK109" s="1417"/>
      <c r="AL109" s="1420"/>
      <c r="AM109" s="1391"/>
      <c r="AN109" s="1346"/>
      <c r="AO109" s="1346"/>
      <c r="AP109" s="1346"/>
      <c r="AQ109" s="1346"/>
      <c r="AR109" s="1346"/>
      <c r="AS109" s="1346"/>
      <c r="AT109" s="1392"/>
      <c r="AU109" s="1392"/>
      <c r="AV109" s="1392"/>
      <c r="AW109" s="1392"/>
      <c r="AX109" s="1393"/>
      <c r="AY109" s="1346"/>
      <c r="AZ109" s="1389"/>
      <c r="BA109" s="1346"/>
      <c r="BB109" s="1346"/>
      <c r="BC109" s="1346"/>
      <c r="BD109" s="1346"/>
      <c r="BE109" s="1346"/>
      <c r="BF109" s="1504"/>
      <c r="BG109" s="1393"/>
      <c r="BH109" s="1346"/>
      <c r="BI109" s="1346"/>
      <c r="BJ109" s="1346"/>
      <c r="BK109" s="1346"/>
      <c r="BL109" s="1346"/>
      <c r="BM109" s="1346"/>
      <c r="BN109" s="1346"/>
      <c r="BO109" s="1346"/>
      <c r="BP109" s="1346"/>
      <c r="BQ109" s="1346"/>
      <c r="BR109" s="1346"/>
      <c r="BS109" s="1346"/>
      <c r="BT109" s="1504"/>
      <c r="BU109" s="1389"/>
      <c r="BV109" s="1346"/>
      <c r="BW109" s="1346"/>
      <c r="BX109" s="1346"/>
      <c r="BY109" s="1346"/>
      <c r="BZ109" s="1346"/>
      <c r="CA109" s="1346"/>
      <c r="CB109" s="1346"/>
      <c r="CC109" s="1346"/>
      <c r="CD109" s="1346"/>
      <c r="CE109" s="1391"/>
      <c r="CF109" s="1346"/>
      <c r="CG109" s="1346"/>
      <c r="CH109" s="1346"/>
      <c r="CI109" s="1346"/>
      <c r="CJ109" s="1346"/>
      <c r="CK109" s="1346"/>
      <c r="CL109" s="1346"/>
      <c r="CM109" s="1346"/>
      <c r="CN109" s="1346"/>
      <c r="CO109" s="1346"/>
      <c r="CP109" s="1346"/>
      <c r="CQ109" s="1391"/>
      <c r="CR109" s="1346"/>
      <c r="CS109" s="1346"/>
      <c r="CT109" s="1422"/>
      <c r="CU109" s="1346"/>
      <c r="CV109" s="1346"/>
      <c r="CW109" s="1346"/>
      <c r="CX109" s="1504"/>
      <c r="CY109" s="1346"/>
      <c r="CZ109" s="1346"/>
      <c r="DA109" s="1346"/>
      <c r="DB109" s="1346"/>
      <c r="DC109" s="1346"/>
      <c r="DD109" s="1393"/>
      <c r="DE109" s="1391"/>
      <c r="DF109" s="1346"/>
      <c r="DG109" s="1346"/>
      <c r="DH109" s="1346"/>
      <c r="DI109" s="1346"/>
      <c r="DJ109" s="1346"/>
      <c r="DK109" s="1346"/>
      <c r="DL109" s="1346"/>
      <c r="DM109" s="1346"/>
      <c r="DN109" s="1346"/>
      <c r="DO109" s="1392"/>
      <c r="DP109" s="1392"/>
      <c r="DQ109" s="1392"/>
      <c r="DR109" s="1392"/>
      <c r="DS109" s="1392"/>
      <c r="DT109" s="1392"/>
      <c r="DU109" s="1392"/>
      <c r="DV109" s="1392"/>
      <c r="DW109" s="1392"/>
      <c r="DX109" s="1393"/>
      <c r="DY109" s="1391"/>
      <c r="DZ109" s="1346"/>
      <c r="EA109" s="1346"/>
      <c r="EB109" s="1346"/>
      <c r="EC109" s="1346"/>
      <c r="ED109" s="1346"/>
      <c r="EE109" s="1346"/>
      <c r="EF109" s="1346"/>
      <c r="EG109" s="1346"/>
      <c r="EH109" s="1346"/>
      <c r="EI109" s="1397"/>
      <c r="EJ109" s="1346"/>
      <c r="EK109" s="1346"/>
      <c r="EL109" s="1391"/>
      <c r="EM109" s="1389"/>
      <c r="EN109" s="1346"/>
      <c r="EO109" s="1346"/>
      <c r="EP109" s="1346"/>
      <c r="EQ109" s="1504"/>
      <c r="ER109" s="1346"/>
      <c r="ES109" s="1346"/>
      <c r="ET109" s="1346"/>
      <c r="EU109" s="1504"/>
      <c r="EV109" s="1392"/>
      <c r="EW109" s="1346"/>
      <c r="EX109" s="1346"/>
      <c r="EY109" s="1346"/>
      <c r="EZ109" s="1346"/>
      <c r="FA109" s="1346"/>
      <c r="FB109" s="1346"/>
      <c r="FC109" s="1393"/>
      <c r="FD109" s="1679"/>
      <c r="FE109" s="1391"/>
      <c r="FF109" s="1346"/>
      <c r="FG109" s="1346"/>
      <c r="FH109" s="1346"/>
      <c r="FI109" s="1346"/>
      <c r="FJ109" s="1346"/>
      <c r="FK109" s="1346"/>
      <c r="FL109" s="218" t="e">
        <f>SUM(F109+I109+Q109+W109+#REF!+AC109+AF109+AJ109+AM109+AP109+AS109+AV109+AY109+BB109+BH109+BK109+BS109+BW109+CE109+CH109+CK109+CN109+CQ109+CT109+CW109+DA109+DD109+DK109+DN109+DQ109+DW109+DZ109+EC109+EF109+EI109+EL109+EO109+ER109+EV109+FC109)</f>
        <v>#REF!</v>
      </c>
      <c r="FM109" s="396">
        <f t="shared" si="30"/>
        <v>0</v>
      </c>
      <c r="FN109" s="396">
        <f t="shared" si="31"/>
        <v>0</v>
      </c>
      <c r="FO109" s="396" t="e">
        <f>SUM(AB109+#REF!+BE109+BT109+CX109+EQ109+EU109)</f>
        <v>#REF!</v>
      </c>
      <c r="FP109" s="396"/>
      <c r="FQ109" s="396" t="e">
        <f>SUM(L109+#REF!+M109+N109+O109+P109+#REF!+#REF!+BN109+BO109+BP109+BQ109+BR109+BZ109+CA109+CB109+CC109+CD109+DG109+DH109+DI109+DJ109+DT109+DU109+DV109+EY109+EZ109+FA109+FB109+FD109+FE109+FF109+FG109+FH109+FI109+FJ109+FK109)</f>
        <v>#REF!</v>
      </c>
      <c r="FR109" s="1291" t="e">
        <f t="shared" si="16"/>
        <v>#REF!</v>
      </c>
      <c r="FS109" s="1347" t="e">
        <f t="shared" ref="FS109" si="32">IF(FR109=0,1,"")</f>
        <v>#REF!</v>
      </c>
      <c r="FT109" s="1347" t="e">
        <f t="shared" ref="FT109" si="33">IF((FR109&gt;0)*AND(FR109&lt;6),1,"")</f>
        <v>#REF!</v>
      </c>
      <c r="FU109" s="1347" t="e">
        <f t="shared" ref="FU109" si="34">IF((FR109&gt;5)*AND(FR109&lt;11),1,"")</f>
        <v>#REF!</v>
      </c>
      <c r="FV109" s="1347" t="e">
        <f t="shared" ref="FV109" si="35">IF((FR109&gt;10)*AND(FR109&lt;21),1,"")</f>
        <v>#REF!</v>
      </c>
      <c r="FW109" s="1347" t="e">
        <f t="shared" ref="FW109" si="36">IF((FR109&gt;20)*AND(FR109&lt;31),1,"")</f>
        <v>#REF!</v>
      </c>
      <c r="FX109" s="1347" t="e">
        <f t="shared" ref="FX109" si="37">IF((FR109&gt;30)*AND(FR109&lt;41),1,"")</f>
        <v>#REF!</v>
      </c>
      <c r="FY109" s="1347" t="e">
        <f t="shared" ref="FY109" si="38">IF((FR109&gt;40)*AND(FR109&lt;51),1,"")</f>
        <v>#REF!</v>
      </c>
      <c r="FZ109" s="1347" t="e">
        <f t="shared" ref="FZ109" si="39">IF((FR109&gt;50)*AND(FR109&lt;61),1,"")</f>
        <v>#REF!</v>
      </c>
      <c r="GA109" s="1347" t="e">
        <f t="shared" ref="GA109" si="40">IF((FR109&gt;60)*AND(FR109&lt;71),1,"")</f>
        <v>#REF!</v>
      </c>
      <c r="GB109" s="1347" t="e">
        <f t="shared" ref="GB109" si="41">IF((FR109&gt;70)*AND(FR109&lt;81),1,"")</f>
        <v>#REF!</v>
      </c>
      <c r="GC109" s="1347" t="e">
        <f t="shared" ref="GC109" si="42">IF((FR109&gt;80)*AND(FR109&lt;91),1,"")</f>
        <v>#REF!</v>
      </c>
    </row>
    <row r="110" spans="1:185" ht="16.5" thickBot="1" x14ac:dyDescent="0.3">
      <c r="A110" s="1645">
        <v>94</v>
      </c>
      <c r="B110" s="10" t="s">
        <v>2186</v>
      </c>
      <c r="C110" s="1152" t="s">
        <v>1934</v>
      </c>
      <c r="D110" s="1391"/>
      <c r="E110" s="1400"/>
      <c r="F110" s="1346"/>
      <c r="G110" s="1346"/>
      <c r="H110" s="1346"/>
      <c r="I110" s="1346"/>
      <c r="J110" s="1346"/>
      <c r="K110" s="1346"/>
      <c r="L110" s="1346"/>
      <c r="M110" s="1346"/>
      <c r="N110" s="1346"/>
      <c r="O110" s="1346"/>
      <c r="P110" s="1346"/>
      <c r="Q110" s="1346"/>
      <c r="R110" s="1346"/>
      <c r="S110" s="1346"/>
      <c r="T110" s="1346"/>
      <c r="U110" s="1346"/>
      <c r="V110" s="1346"/>
      <c r="W110" s="1393"/>
      <c r="X110" s="1346"/>
      <c r="Y110" s="1346"/>
      <c r="Z110" s="1346"/>
      <c r="AA110" s="1346"/>
      <c r="AB110" s="1514"/>
      <c r="AC110" s="1346"/>
      <c r="AD110" s="1346"/>
      <c r="AE110" s="1346"/>
      <c r="AF110" s="1346"/>
      <c r="AG110" s="1346"/>
      <c r="AH110" s="1346"/>
      <c r="AI110" s="1400"/>
      <c r="AJ110" s="1392"/>
      <c r="AK110" s="1392"/>
      <c r="AL110" s="1393"/>
      <c r="AM110" s="1391"/>
      <c r="AN110" s="1346"/>
      <c r="AO110" s="1346"/>
      <c r="AP110" s="1346"/>
      <c r="AQ110" s="1346"/>
      <c r="AR110" s="1346"/>
      <c r="AS110" s="1346"/>
      <c r="AT110" s="1392"/>
      <c r="AU110" s="1392"/>
      <c r="AV110" s="1346"/>
      <c r="AW110" s="1392"/>
      <c r="AX110" s="1393"/>
      <c r="AY110" s="1346"/>
      <c r="AZ110" s="1389"/>
      <c r="BA110" s="1346"/>
      <c r="BB110" s="1346"/>
      <c r="BC110" s="1346"/>
      <c r="BD110" s="1346"/>
      <c r="BE110" s="1346"/>
      <c r="BF110" s="1504"/>
      <c r="BG110" s="1393"/>
      <c r="BH110" s="1346"/>
      <c r="BI110" s="1346"/>
      <c r="BJ110" s="1346"/>
      <c r="BK110" s="1346"/>
      <c r="BL110" s="1346"/>
      <c r="BM110" s="1346"/>
      <c r="BN110" s="1346"/>
      <c r="BO110" s="1346"/>
      <c r="BP110" s="1346"/>
      <c r="BQ110" s="1346"/>
      <c r="BR110" s="1346"/>
      <c r="BS110" s="1346"/>
      <c r="BT110" s="1504"/>
      <c r="BU110" s="1389"/>
      <c r="BV110" s="1346"/>
      <c r="BW110" s="1346"/>
      <c r="BX110" s="1346"/>
      <c r="BY110" s="1346"/>
      <c r="BZ110" s="1346"/>
      <c r="CA110" s="1346"/>
      <c r="CB110" s="1346"/>
      <c r="CC110" s="1346"/>
      <c r="CD110" s="1346"/>
      <c r="CE110" s="1391"/>
      <c r="CF110" s="1346"/>
      <c r="CG110" s="1346"/>
      <c r="CH110" s="1346"/>
      <c r="CI110" s="1346"/>
      <c r="CJ110" s="1346"/>
      <c r="CK110" s="1346"/>
      <c r="CL110" s="1346"/>
      <c r="CM110" s="1390"/>
      <c r="CN110" s="1346"/>
      <c r="CO110" s="1346"/>
      <c r="CP110" s="1503"/>
      <c r="CQ110" s="1391"/>
      <c r="CR110" s="1346"/>
      <c r="CS110" s="1346"/>
      <c r="CT110" s="1392"/>
      <c r="CU110" s="1346"/>
      <c r="CV110" s="1346"/>
      <c r="CW110" s="1346"/>
      <c r="CX110" s="1504"/>
      <c r="CY110" s="1346"/>
      <c r="CZ110" s="1346"/>
      <c r="DA110" s="1346"/>
      <c r="DB110" s="1346"/>
      <c r="DC110" s="1346"/>
      <c r="DD110" s="1393"/>
      <c r="DE110" s="1391"/>
      <c r="DF110" s="1390"/>
      <c r="DG110" s="1346"/>
      <c r="DH110" s="1346"/>
      <c r="DI110" s="1346"/>
      <c r="DJ110" s="1346"/>
      <c r="DK110" s="1346"/>
      <c r="DL110" s="1346"/>
      <c r="DM110" s="1346"/>
      <c r="DN110" s="1346"/>
      <c r="DO110" s="1392"/>
      <c r="DP110" s="1346"/>
      <c r="DQ110" s="1392"/>
      <c r="DR110" s="1346"/>
      <c r="DS110" s="1392"/>
      <c r="DT110" s="1392"/>
      <c r="DU110" s="1392"/>
      <c r="DV110" s="1392"/>
      <c r="DW110" s="1392"/>
      <c r="DX110" s="1393"/>
      <c r="DY110" s="1391"/>
      <c r="DZ110" s="1390"/>
      <c r="EA110" s="1346"/>
      <c r="EB110" s="1346"/>
      <c r="EC110" s="1346"/>
      <c r="ED110" s="1346"/>
      <c r="EE110" s="1390"/>
      <c r="EF110" s="1346"/>
      <c r="EG110" s="1346"/>
      <c r="EH110" s="1346"/>
      <c r="EI110" s="1346"/>
      <c r="EJ110" s="1346"/>
      <c r="EK110" s="1346"/>
      <c r="EL110" s="1391"/>
      <c r="EM110" s="1389"/>
      <c r="EN110" s="1346"/>
      <c r="EO110" s="1346"/>
      <c r="EP110" s="1346"/>
      <c r="EQ110" s="1504"/>
      <c r="ER110" s="1346"/>
      <c r="ES110" s="1346"/>
      <c r="ET110" s="1346"/>
      <c r="EU110" s="1504"/>
      <c r="EV110" s="1392"/>
      <c r="EW110" s="1346"/>
      <c r="EX110" s="1346"/>
      <c r="EY110" s="1346"/>
      <c r="EZ110" s="1346"/>
      <c r="FA110" s="1346"/>
      <c r="FB110" s="1346"/>
      <c r="FC110" s="1393"/>
      <c r="FD110" s="1679"/>
      <c r="FE110" s="1391"/>
      <c r="FF110" s="1346"/>
      <c r="FG110" s="1346"/>
      <c r="FH110" s="1346"/>
      <c r="FI110" s="1346"/>
      <c r="FJ110" s="1346"/>
      <c r="FK110" s="1346"/>
      <c r="FL110" s="218" t="e">
        <f>SUM(F110+I110+Q110+W110+#REF!+AC110+AF110+AJ110+AM110+AP110+AS110+AV110+AY110+BB110+BH110+BK110+BS110+BW110+CE110+CH110+CK110+CN110+CQ110+CT110+CW110+DA110+DD110+DK110+DN110+DQ110+DW110+DZ110+EC110+EF110+EI110+EL110+EO110+ER110+EV110+FC110)</f>
        <v>#REF!</v>
      </c>
      <c r="FM110" s="396">
        <f t="shared" si="30"/>
        <v>0</v>
      </c>
      <c r="FN110" s="396">
        <f t="shared" si="31"/>
        <v>0</v>
      </c>
      <c r="FO110" s="396" t="e">
        <f>SUM(AB110+#REF!+BE110+BT110+CX110+EQ110+EU110)</f>
        <v>#REF!</v>
      </c>
      <c r="FP110" s="396"/>
      <c r="FQ110" s="396" t="e">
        <f>SUM(L110+#REF!+M110+N110+O110+P110+#REF!+#REF!+BN110+BO110+BP110+BQ110+BR110+BZ110+CA110+CB110+CC110+CD110+DG110+DH110+DI110+DJ110+DT110+DU110+DV110+EY110+EZ110+FA110+FB110+FD110+FE110+FF110+FG110+FH110+FI110+FJ110+FK110)</f>
        <v>#REF!</v>
      </c>
      <c r="FR110" s="1291" t="e">
        <f t="shared" si="16"/>
        <v>#REF!</v>
      </c>
      <c r="FS110" s="1347" t="e">
        <f t="shared" si="17"/>
        <v>#REF!</v>
      </c>
      <c r="FT110" s="1347" t="e">
        <f t="shared" si="18"/>
        <v>#REF!</v>
      </c>
      <c r="FU110" s="1347" t="e">
        <f t="shared" si="19"/>
        <v>#REF!</v>
      </c>
      <c r="FV110" s="1347" t="e">
        <f t="shared" si="20"/>
        <v>#REF!</v>
      </c>
      <c r="FW110" s="1347" t="e">
        <f t="shared" si="21"/>
        <v>#REF!</v>
      </c>
      <c r="FX110" s="1347" t="e">
        <f t="shared" si="22"/>
        <v>#REF!</v>
      </c>
      <c r="FY110" s="1347" t="e">
        <f t="shared" si="23"/>
        <v>#REF!</v>
      </c>
      <c r="FZ110" s="1347" t="e">
        <f t="shared" si="24"/>
        <v>#REF!</v>
      </c>
      <c r="GA110" s="1347" t="e">
        <f t="shared" si="25"/>
        <v>#REF!</v>
      </c>
      <c r="GB110" s="1347" t="e">
        <f t="shared" si="26"/>
        <v>#REF!</v>
      </c>
      <c r="GC110" s="1347" t="e">
        <f t="shared" si="27"/>
        <v>#REF!</v>
      </c>
    </row>
    <row r="111" spans="1:185" ht="16.5" thickBot="1" x14ac:dyDescent="0.3">
      <c r="A111" s="1645">
        <v>95</v>
      </c>
      <c r="B111" s="10" t="s">
        <v>2187</v>
      </c>
      <c r="C111" s="1152" t="s">
        <v>1590</v>
      </c>
      <c r="D111" s="1391"/>
      <c r="E111" s="1400"/>
      <c r="F111" s="1346"/>
      <c r="G111" s="1346"/>
      <c r="H111" s="1346"/>
      <c r="I111" s="1346"/>
      <c r="J111" s="1346"/>
      <c r="K111" s="1346"/>
      <c r="L111" s="1346"/>
      <c r="M111" s="1346"/>
      <c r="N111" s="1346"/>
      <c r="O111" s="1346"/>
      <c r="P111" s="1346"/>
      <c r="Q111" s="1346"/>
      <c r="R111" s="1346"/>
      <c r="S111" s="1346"/>
      <c r="T111" s="1346"/>
      <c r="U111" s="1346"/>
      <c r="V111" s="1346"/>
      <c r="W111" s="1393"/>
      <c r="X111" s="1346"/>
      <c r="Y111" s="1346"/>
      <c r="Z111" s="1346"/>
      <c r="AA111" s="1346"/>
      <c r="AB111" s="1514"/>
      <c r="AC111" s="1346"/>
      <c r="AD111" s="1346"/>
      <c r="AE111" s="1346"/>
      <c r="AF111" s="1346"/>
      <c r="AG111" s="1346"/>
      <c r="AH111" s="1392"/>
      <c r="AI111" s="1400"/>
      <c r="AJ111" s="1392"/>
      <c r="AK111" s="1392"/>
      <c r="AL111" s="1393"/>
      <c r="AM111" s="1391"/>
      <c r="AN111" s="1346"/>
      <c r="AO111" s="1346"/>
      <c r="AP111" s="1346"/>
      <c r="AQ111" s="1346"/>
      <c r="AR111" s="1346"/>
      <c r="AS111" s="1346"/>
      <c r="AT111" s="1392"/>
      <c r="AU111" s="1392"/>
      <c r="AV111" s="1392"/>
      <c r="AW111" s="1392"/>
      <c r="AX111" s="1393"/>
      <c r="AY111" s="1346"/>
      <c r="AZ111" s="1389"/>
      <c r="BA111" s="1346"/>
      <c r="BB111" s="1346"/>
      <c r="BC111" s="1346"/>
      <c r="BD111" s="1346"/>
      <c r="BE111" s="1346"/>
      <c r="BF111" s="1504"/>
      <c r="BG111" s="1393"/>
      <c r="BH111" s="1346"/>
      <c r="BI111" s="1346"/>
      <c r="BJ111" s="1346"/>
      <c r="BK111" s="1346"/>
      <c r="BL111" s="1346"/>
      <c r="BM111" s="1346"/>
      <c r="BN111" s="1346"/>
      <c r="BO111" s="1346"/>
      <c r="BP111" s="1346"/>
      <c r="BQ111" s="1346"/>
      <c r="BR111" s="1346"/>
      <c r="BS111" s="1346"/>
      <c r="BT111" s="1504"/>
      <c r="BU111" s="1389"/>
      <c r="BV111" s="1346"/>
      <c r="BW111" s="1346"/>
      <c r="BX111" s="1346"/>
      <c r="BY111" s="1346"/>
      <c r="BZ111" s="1346"/>
      <c r="CA111" s="1346"/>
      <c r="CB111" s="1346"/>
      <c r="CC111" s="1346"/>
      <c r="CD111" s="1346"/>
      <c r="CE111" s="1391"/>
      <c r="CF111" s="1346"/>
      <c r="CG111" s="1346"/>
      <c r="CH111" s="1346"/>
      <c r="CI111" s="1346"/>
      <c r="CJ111" s="1346"/>
      <c r="CK111" s="1346"/>
      <c r="CL111" s="1346"/>
      <c r="CM111" s="1346"/>
      <c r="CN111" s="1346"/>
      <c r="CO111" s="1346"/>
      <c r="CP111" s="1346"/>
      <c r="CQ111" s="1391"/>
      <c r="CR111" s="1346"/>
      <c r="CS111" s="1346"/>
      <c r="CT111" s="1392"/>
      <c r="CU111" s="1346"/>
      <c r="CV111" s="1346"/>
      <c r="CW111" s="1346"/>
      <c r="CX111" s="1504"/>
      <c r="CY111" s="1346"/>
      <c r="CZ111" s="1346"/>
      <c r="DA111" s="1346"/>
      <c r="DB111" s="1346"/>
      <c r="DC111" s="1346"/>
      <c r="DD111" s="1393"/>
      <c r="DE111" s="1391"/>
      <c r="DF111" s="1346"/>
      <c r="DG111" s="1346"/>
      <c r="DH111" s="1346"/>
      <c r="DI111" s="1346"/>
      <c r="DJ111" s="1346"/>
      <c r="DK111" s="1346"/>
      <c r="DL111" s="1346"/>
      <c r="DM111" s="1346"/>
      <c r="DN111" s="1346"/>
      <c r="DO111" s="1392"/>
      <c r="DP111" s="1392"/>
      <c r="DQ111" s="1392"/>
      <c r="DR111" s="1392"/>
      <c r="DS111" s="1392"/>
      <c r="DT111" s="1392"/>
      <c r="DU111" s="1392"/>
      <c r="DV111" s="1392"/>
      <c r="DW111" s="1392"/>
      <c r="DX111" s="1393"/>
      <c r="DY111" s="1391"/>
      <c r="DZ111" s="1346"/>
      <c r="EA111" s="1346"/>
      <c r="EB111" s="1346"/>
      <c r="EC111" s="1346"/>
      <c r="ED111" s="1346"/>
      <c r="EE111" s="1346"/>
      <c r="EF111" s="1346"/>
      <c r="EG111" s="1346"/>
      <c r="EH111" s="1346"/>
      <c r="EI111" s="1346"/>
      <c r="EJ111" s="1346"/>
      <c r="EK111" s="1346"/>
      <c r="EL111" s="1391"/>
      <c r="EM111" s="1389"/>
      <c r="EN111" s="1346"/>
      <c r="EO111" s="1346"/>
      <c r="EP111" s="1346"/>
      <c r="EQ111" s="1504"/>
      <c r="ER111" s="1346"/>
      <c r="ES111" s="1346"/>
      <c r="ET111" s="1346"/>
      <c r="EU111" s="1504"/>
      <c r="EV111" s="1392"/>
      <c r="EW111" s="1346"/>
      <c r="EX111" s="1346"/>
      <c r="EY111" s="1346"/>
      <c r="EZ111" s="1346"/>
      <c r="FA111" s="1346"/>
      <c r="FB111" s="1346"/>
      <c r="FC111" s="1393"/>
      <c r="FD111" s="1679"/>
      <c r="FE111" s="1391"/>
      <c r="FF111" s="1346"/>
      <c r="FG111" s="1346"/>
      <c r="FH111" s="1346"/>
      <c r="FI111" s="1346"/>
      <c r="FJ111" s="1346"/>
      <c r="FK111" s="1346"/>
      <c r="FL111" s="218" t="e">
        <f>SUM(F111+I111+Q111+W111+#REF!+AC111+AF111+AJ111+AM111+AP111+AS111+AV111+AY111+BB111+BH111+BK111+BS111+BW111+CE111+CH111+CK111+CN111+CQ111+CT111+CW111+DA111+DD111+DK111+DN111+DQ111+DW111+DZ111+EC111+EF111+EI111+EL111+EO111+ER111+EV111+FC111)</f>
        <v>#REF!</v>
      </c>
      <c r="FM111" s="396">
        <f t="shared" si="30"/>
        <v>0</v>
      </c>
      <c r="FN111" s="396">
        <f t="shared" si="31"/>
        <v>0</v>
      </c>
      <c r="FO111" s="396" t="e">
        <f>SUM(AB111+#REF!+BE111+BT111+CX111+EQ111+EU111)</f>
        <v>#REF!</v>
      </c>
      <c r="FP111" s="396"/>
      <c r="FQ111" s="396" t="e">
        <f>SUM(L111+#REF!+M111+N111+O111+P111+#REF!+#REF!+BN111+BO111+BP111+BQ111+BR111+BZ111+CA111+CB111+CC111+CD111+DG111+DH111+DI111+DJ111+DT111+DU111+DV111+EY111+EZ111+FA111+FB111+FD111+FE111+FF111+FG111+FH111+FI111+FJ111+FK111)</f>
        <v>#REF!</v>
      </c>
      <c r="FR111" s="1291" t="e">
        <f t="shared" si="16"/>
        <v>#REF!</v>
      </c>
      <c r="FS111" s="1347" t="e">
        <f t="shared" si="17"/>
        <v>#REF!</v>
      </c>
      <c r="FT111" s="1347" t="e">
        <f t="shared" si="18"/>
        <v>#REF!</v>
      </c>
      <c r="FU111" s="1347" t="e">
        <f t="shared" si="19"/>
        <v>#REF!</v>
      </c>
      <c r="FV111" s="1347" t="e">
        <f t="shared" si="20"/>
        <v>#REF!</v>
      </c>
      <c r="FW111" s="1347" t="e">
        <f t="shared" si="21"/>
        <v>#REF!</v>
      </c>
      <c r="FX111" s="1347" t="e">
        <f t="shared" si="22"/>
        <v>#REF!</v>
      </c>
      <c r="FY111" s="1347" t="e">
        <f t="shared" si="23"/>
        <v>#REF!</v>
      </c>
      <c r="FZ111" s="1347" t="e">
        <f t="shared" si="24"/>
        <v>#REF!</v>
      </c>
      <c r="GA111" s="1347" t="e">
        <f t="shared" si="25"/>
        <v>#REF!</v>
      </c>
      <c r="GB111" s="1347" t="e">
        <f t="shared" si="26"/>
        <v>#REF!</v>
      </c>
      <c r="GC111" s="1347" t="e">
        <f t="shared" si="27"/>
        <v>#REF!</v>
      </c>
    </row>
    <row r="112" spans="1:185" ht="16.5" thickBot="1" x14ac:dyDescent="0.3">
      <c r="A112" s="1645">
        <v>96</v>
      </c>
      <c r="B112" s="10" t="s">
        <v>2188</v>
      </c>
      <c r="C112" s="1152" t="s">
        <v>1772</v>
      </c>
      <c r="D112" s="1391"/>
      <c r="E112" s="1400"/>
      <c r="F112" s="1346"/>
      <c r="G112" s="1346"/>
      <c r="H112" s="1346"/>
      <c r="I112" s="1346"/>
      <c r="J112" s="1346"/>
      <c r="K112" s="1346"/>
      <c r="L112" s="1346"/>
      <c r="M112" s="1346"/>
      <c r="N112" s="1346"/>
      <c r="O112" s="1346"/>
      <c r="P112" s="1346"/>
      <c r="Q112" s="1346"/>
      <c r="R112" s="1346"/>
      <c r="S112" s="1346"/>
      <c r="T112" s="1346"/>
      <c r="U112" s="1346"/>
      <c r="V112" s="1346"/>
      <c r="W112" s="1393"/>
      <c r="X112" s="1346"/>
      <c r="Y112" s="1399"/>
      <c r="Z112" s="1346"/>
      <c r="AA112" s="1399"/>
      <c r="AB112" s="1514"/>
      <c r="AC112" s="1346"/>
      <c r="AD112" s="1346"/>
      <c r="AE112" s="1346"/>
      <c r="AF112" s="1346"/>
      <c r="AG112" s="1346"/>
      <c r="AH112" s="1392"/>
      <c r="AI112" s="1400"/>
      <c r="AJ112" s="1392"/>
      <c r="AK112" s="1392"/>
      <c r="AL112" s="1393"/>
      <c r="AM112" s="1391"/>
      <c r="AN112" s="1346"/>
      <c r="AO112" s="1346"/>
      <c r="AP112" s="1346"/>
      <c r="AQ112" s="1346"/>
      <c r="AR112" s="1346"/>
      <c r="AS112" s="1346"/>
      <c r="AT112" s="1392"/>
      <c r="AU112" s="1392"/>
      <c r="AV112" s="1392"/>
      <c r="AW112" s="1392"/>
      <c r="AX112" s="1393"/>
      <c r="AY112" s="1346"/>
      <c r="AZ112" s="1389"/>
      <c r="BA112" s="1346"/>
      <c r="BB112" s="1346"/>
      <c r="BC112" s="1346"/>
      <c r="BD112" s="1346"/>
      <c r="BE112" s="1346"/>
      <c r="BF112" s="1504"/>
      <c r="BG112" s="1393"/>
      <c r="BH112" s="1346"/>
      <c r="BI112" s="1346"/>
      <c r="BJ112" s="1346"/>
      <c r="BK112" s="1346"/>
      <c r="BL112" s="1346"/>
      <c r="BM112" s="1346"/>
      <c r="BN112" s="1346"/>
      <c r="BO112" s="1346"/>
      <c r="BP112" s="1346"/>
      <c r="BQ112" s="1346"/>
      <c r="BR112" s="1346"/>
      <c r="BS112" s="1346"/>
      <c r="BT112" s="1504"/>
      <c r="BU112" s="1389"/>
      <c r="BV112" s="1346"/>
      <c r="BW112" s="1346"/>
      <c r="BX112" s="1346"/>
      <c r="BY112" s="1346"/>
      <c r="BZ112" s="1346"/>
      <c r="CA112" s="1346"/>
      <c r="CB112" s="1346"/>
      <c r="CC112" s="1346"/>
      <c r="CD112" s="1346"/>
      <c r="CE112" s="1391"/>
      <c r="CF112" s="1346"/>
      <c r="CG112" s="1346"/>
      <c r="CH112" s="1346"/>
      <c r="CI112" s="1346"/>
      <c r="CJ112" s="1346"/>
      <c r="CK112" s="1346"/>
      <c r="CL112" s="1346"/>
      <c r="CM112" s="1346"/>
      <c r="CN112" s="1346"/>
      <c r="CO112" s="1346"/>
      <c r="CP112" s="1346"/>
      <c r="CQ112" s="1391"/>
      <c r="CR112" s="1346"/>
      <c r="CS112" s="1346"/>
      <c r="CT112" s="1392"/>
      <c r="CU112" s="1346"/>
      <c r="CV112" s="1346"/>
      <c r="CW112" s="1346"/>
      <c r="CX112" s="1504"/>
      <c r="CY112" s="1346"/>
      <c r="CZ112" s="1346"/>
      <c r="DA112" s="1346"/>
      <c r="DB112" s="1389"/>
      <c r="DC112" s="1346"/>
      <c r="DD112" s="1393"/>
      <c r="DE112" s="1391"/>
      <c r="DF112" s="1346"/>
      <c r="DG112" s="1346"/>
      <c r="DH112" s="1346"/>
      <c r="DI112" s="1346"/>
      <c r="DJ112" s="1346"/>
      <c r="DK112" s="1346"/>
      <c r="DL112" s="1346"/>
      <c r="DM112" s="1346"/>
      <c r="DN112" s="1346"/>
      <c r="DO112" s="1392"/>
      <c r="DP112" s="1392"/>
      <c r="DQ112" s="1392"/>
      <c r="DR112" s="1392"/>
      <c r="DS112" s="1392"/>
      <c r="DT112" s="1392"/>
      <c r="DU112" s="1392"/>
      <c r="DV112" s="1392"/>
      <c r="DW112" s="1392"/>
      <c r="DX112" s="1393"/>
      <c r="DY112" s="1391"/>
      <c r="DZ112" s="1346"/>
      <c r="EA112" s="1346"/>
      <c r="EB112" s="1346"/>
      <c r="EC112" s="1346"/>
      <c r="ED112" s="1346"/>
      <c r="EE112" s="1346"/>
      <c r="EF112" s="1346"/>
      <c r="EG112" s="1346"/>
      <c r="EH112" s="1346"/>
      <c r="EI112" s="1346"/>
      <c r="EJ112" s="1346"/>
      <c r="EK112" s="1346"/>
      <c r="EL112" s="1391"/>
      <c r="EM112" s="1389"/>
      <c r="EN112" s="1346"/>
      <c r="EO112" s="1346"/>
      <c r="EP112" s="1346"/>
      <c r="EQ112" s="1504"/>
      <c r="ER112" s="1346"/>
      <c r="ES112" s="1346"/>
      <c r="ET112" s="1392"/>
      <c r="EU112" s="1504"/>
      <c r="EV112" s="1392"/>
      <c r="EW112" s="1346"/>
      <c r="EX112" s="1392"/>
      <c r="EY112" s="1392"/>
      <c r="EZ112" s="1392"/>
      <c r="FA112" s="1392"/>
      <c r="FB112" s="1392"/>
      <c r="FC112" s="1393"/>
      <c r="FD112" s="1679"/>
      <c r="FE112" s="1421"/>
      <c r="FF112" s="1392"/>
      <c r="FG112" s="1392"/>
      <c r="FH112" s="1392"/>
      <c r="FI112" s="1392"/>
      <c r="FJ112" s="1392"/>
      <c r="FK112" s="1346"/>
      <c r="FL112" s="218" t="e">
        <f>SUM(F112+I112+Q112+W112+#REF!+AC112+AF112+AJ112+AM112+AP112+AS112+AV112+AY112+BB112+BH112+BK112+BS112+BW112+CE112+CH112+CK112+CN112+CQ112+CT112+CW112+DA112+DD112+DK112+DN112+DQ112+DW112+DZ112+EC112+EF112+EI112+EL112+EO112+ER112+EV112+FC112)</f>
        <v>#REF!</v>
      </c>
      <c r="FM112" s="396">
        <f t="shared" si="30"/>
        <v>0</v>
      </c>
      <c r="FN112" s="396">
        <f t="shared" si="31"/>
        <v>0</v>
      </c>
      <c r="FO112" s="396" t="e">
        <f>SUM(AB112+#REF!+BE112+BT112+CX112+EQ112+EU112)</f>
        <v>#REF!</v>
      </c>
      <c r="FP112" s="396"/>
      <c r="FQ112" s="396" t="e">
        <f>SUM(L112+#REF!+M112+N112+O112+P112+#REF!+#REF!+BN112+BO112+BP112+BQ112+BR112+BZ112+CA112+CB112+CC112+CD112+DG112+DH112+DI112+DJ112+DT112+DU112+DV112+EY112+EZ112+FA112+FB112+FD112+FE112+FF112+FG112+FH112+FI112+FJ112+FK112)</f>
        <v>#REF!</v>
      </c>
      <c r="FR112" s="1291" t="e">
        <f t="shared" si="16"/>
        <v>#REF!</v>
      </c>
      <c r="FS112" s="1347" t="e">
        <f t="shared" si="17"/>
        <v>#REF!</v>
      </c>
      <c r="FT112" s="1347" t="e">
        <f t="shared" si="18"/>
        <v>#REF!</v>
      </c>
      <c r="FU112" s="1347" t="e">
        <f t="shared" si="19"/>
        <v>#REF!</v>
      </c>
      <c r="FV112" s="1347" t="e">
        <f t="shared" si="20"/>
        <v>#REF!</v>
      </c>
      <c r="FW112" s="1347" t="e">
        <f t="shared" si="21"/>
        <v>#REF!</v>
      </c>
      <c r="FX112" s="1347" t="e">
        <f t="shared" si="22"/>
        <v>#REF!</v>
      </c>
      <c r="FY112" s="1347" t="e">
        <f t="shared" si="23"/>
        <v>#REF!</v>
      </c>
      <c r="FZ112" s="1347" t="e">
        <f t="shared" si="24"/>
        <v>#REF!</v>
      </c>
      <c r="GA112" s="1347" t="e">
        <f t="shared" si="25"/>
        <v>#REF!</v>
      </c>
      <c r="GB112" s="1347" t="e">
        <f t="shared" si="26"/>
        <v>#REF!</v>
      </c>
      <c r="GC112" s="1347" t="e">
        <f t="shared" si="27"/>
        <v>#REF!</v>
      </c>
    </row>
    <row r="113" spans="1:185" ht="16.5" thickBot="1" x14ac:dyDescent="0.3">
      <c r="A113" s="1645"/>
      <c r="B113" s="10"/>
      <c r="C113" s="1343" t="s">
        <v>2291</v>
      </c>
      <c r="D113" s="1391"/>
      <c r="E113" s="1400"/>
      <c r="F113" s="1346"/>
      <c r="G113" s="1346"/>
      <c r="H113" s="1346"/>
      <c r="I113" s="1346"/>
      <c r="J113" s="1346"/>
      <c r="K113" s="1346"/>
      <c r="L113" s="1346"/>
      <c r="M113" s="1346"/>
      <c r="N113" s="1346"/>
      <c r="O113" s="1346"/>
      <c r="P113" s="1346"/>
      <c r="Q113" s="1346"/>
      <c r="R113" s="1346"/>
      <c r="S113" s="1346"/>
      <c r="T113" s="1346"/>
      <c r="U113" s="1346"/>
      <c r="V113" s="1346"/>
      <c r="W113" s="1393"/>
      <c r="X113" s="1346"/>
      <c r="Y113" s="1399"/>
      <c r="Z113" s="1346"/>
      <c r="AA113" s="1399"/>
      <c r="AB113" s="1514"/>
      <c r="AC113" s="1346"/>
      <c r="AD113" s="1346"/>
      <c r="AE113" s="1346"/>
      <c r="AF113" s="1346"/>
      <c r="AG113" s="1346"/>
      <c r="AH113" s="1392"/>
      <c r="AI113" s="1400"/>
      <c r="AJ113" s="1392"/>
      <c r="AK113" s="1392"/>
      <c r="AL113" s="1393"/>
      <c r="AM113" s="1391"/>
      <c r="AN113" s="1346"/>
      <c r="AO113" s="1346"/>
      <c r="AP113" s="1346"/>
      <c r="AQ113" s="1346"/>
      <c r="AR113" s="1346"/>
      <c r="AS113" s="1346"/>
      <c r="AT113" s="1392"/>
      <c r="AU113" s="1392"/>
      <c r="AV113" s="1392"/>
      <c r="AW113" s="1392"/>
      <c r="AX113" s="1393"/>
      <c r="AY113" s="1346"/>
      <c r="AZ113" s="1389"/>
      <c r="BA113" s="1346"/>
      <c r="BB113" s="1346"/>
      <c r="BC113" s="1346"/>
      <c r="BD113" s="1346"/>
      <c r="BE113" s="1346"/>
      <c r="BF113" s="1504"/>
      <c r="BG113" s="1393"/>
      <c r="BH113" s="1389"/>
      <c r="BI113" s="1346"/>
      <c r="BJ113" s="1346"/>
      <c r="BK113" s="1346"/>
      <c r="BL113" s="1346"/>
      <c r="BM113" s="1346"/>
      <c r="BN113" s="1346"/>
      <c r="BO113" s="1346"/>
      <c r="BP113" s="1346"/>
      <c r="BQ113" s="1346"/>
      <c r="BR113" s="1346"/>
      <c r="BS113" s="1346"/>
      <c r="BT113" s="1504"/>
      <c r="BU113" s="1389"/>
      <c r="BV113" s="1346"/>
      <c r="BW113" s="1346"/>
      <c r="BX113" s="1346"/>
      <c r="BY113" s="1346"/>
      <c r="BZ113" s="1346"/>
      <c r="CA113" s="1346"/>
      <c r="CB113" s="1346"/>
      <c r="CC113" s="1346"/>
      <c r="CD113" s="1346"/>
      <c r="CE113" s="1389"/>
      <c r="CF113" s="1346"/>
      <c r="CG113" s="1346"/>
      <c r="CH113" s="1346"/>
      <c r="CI113" s="1346"/>
      <c r="CJ113" s="1346"/>
      <c r="CK113" s="1346"/>
      <c r="CL113" s="1346"/>
      <c r="CM113" s="1346"/>
      <c r="CN113" s="1346"/>
      <c r="CO113" s="1346"/>
      <c r="CP113" s="1346"/>
      <c r="CQ113" s="1391"/>
      <c r="CR113" s="1346"/>
      <c r="CS113" s="1346"/>
      <c r="CT113" s="1392"/>
      <c r="CU113" s="1346"/>
      <c r="CV113" s="1346"/>
      <c r="CW113" s="1346"/>
      <c r="CX113" s="1504"/>
      <c r="CY113" s="1346"/>
      <c r="CZ113" s="1346"/>
      <c r="DA113" s="1346"/>
      <c r="DB113" s="1389"/>
      <c r="DC113" s="1346"/>
      <c r="DD113" s="1393"/>
      <c r="DE113" s="1391"/>
      <c r="DF113" s="1346"/>
      <c r="DG113" s="1346"/>
      <c r="DH113" s="1346"/>
      <c r="DI113" s="1346"/>
      <c r="DJ113" s="1346"/>
      <c r="DK113" s="1346"/>
      <c r="DL113" s="1346"/>
      <c r="DM113" s="1346"/>
      <c r="DN113" s="1346"/>
      <c r="DO113" s="1392"/>
      <c r="DP113" s="1392"/>
      <c r="DQ113" s="1392"/>
      <c r="DR113" s="1392"/>
      <c r="DS113" s="1392"/>
      <c r="DT113" s="1392"/>
      <c r="DU113" s="1392"/>
      <c r="DV113" s="1392"/>
      <c r="DW113" s="1392"/>
      <c r="DX113" s="1393"/>
      <c r="DY113" s="1391"/>
      <c r="DZ113" s="1346"/>
      <c r="EA113" s="1346"/>
      <c r="EB113" s="1346"/>
      <c r="EC113" s="1346"/>
      <c r="ED113" s="1346"/>
      <c r="EE113" s="1346"/>
      <c r="EF113" s="1346"/>
      <c r="EG113" s="1346"/>
      <c r="EH113" s="1346"/>
      <c r="EI113" s="1346"/>
      <c r="EJ113" s="1346"/>
      <c r="EK113" s="1392"/>
      <c r="EL113" s="1391"/>
      <c r="EM113" s="1389"/>
      <c r="EN113" s="1346"/>
      <c r="EO113" s="1346"/>
      <c r="EP113" s="1346"/>
      <c r="EQ113" s="1504"/>
      <c r="ER113" s="1346"/>
      <c r="ES113" s="1346"/>
      <c r="ET113" s="1392"/>
      <c r="EU113" s="1504"/>
      <c r="EV113" s="1392"/>
      <c r="EW113" s="1346"/>
      <c r="EX113" s="1392"/>
      <c r="EY113" s="1392"/>
      <c r="EZ113" s="1392"/>
      <c r="FA113" s="1392"/>
      <c r="FB113" s="1392"/>
      <c r="FC113" s="1393"/>
      <c r="FD113" s="1679"/>
      <c r="FE113" s="1421"/>
      <c r="FF113" s="1392"/>
      <c r="FG113" s="1392"/>
      <c r="FH113" s="1392"/>
      <c r="FI113" s="1392"/>
      <c r="FJ113" s="1392"/>
      <c r="FK113" s="1346"/>
      <c r="FL113" s="218"/>
      <c r="FM113" s="396"/>
      <c r="FN113" s="396"/>
      <c r="FO113" s="396"/>
      <c r="FP113" s="396"/>
      <c r="FQ113" s="396"/>
      <c r="FR113" s="1291"/>
      <c r="FS113" s="1347"/>
      <c r="FT113" s="1347"/>
      <c r="FU113" s="1347"/>
      <c r="FV113" s="1347"/>
      <c r="FW113" s="1347"/>
      <c r="FX113" s="1347"/>
      <c r="FY113" s="1347"/>
      <c r="FZ113" s="1347"/>
      <c r="GA113" s="1347"/>
      <c r="GB113" s="1347"/>
      <c r="GC113" s="1347"/>
    </row>
    <row r="114" spans="1:185" ht="16.5" thickBot="1" x14ac:dyDescent="0.3">
      <c r="A114" s="1645">
        <v>97</v>
      </c>
      <c r="B114" s="10" t="s">
        <v>2189</v>
      </c>
      <c r="C114" s="1152" t="s">
        <v>1591</v>
      </c>
      <c r="D114" s="1391"/>
      <c r="E114" s="1400"/>
      <c r="F114" s="1346"/>
      <c r="G114" s="1346"/>
      <c r="H114" s="1346"/>
      <c r="I114" s="1346"/>
      <c r="J114" s="1346"/>
      <c r="K114" s="1346"/>
      <c r="L114" s="1346"/>
      <c r="M114" s="1346"/>
      <c r="N114" s="1346"/>
      <c r="O114" s="1346"/>
      <c r="P114" s="1346"/>
      <c r="Q114" s="1346"/>
      <c r="R114" s="1346"/>
      <c r="S114" s="1346"/>
      <c r="T114" s="1346"/>
      <c r="U114" s="1346"/>
      <c r="V114" s="1346"/>
      <c r="W114" s="1393"/>
      <c r="X114" s="1346"/>
      <c r="Y114" s="1346"/>
      <c r="Z114" s="1346"/>
      <c r="AA114" s="1346"/>
      <c r="AB114" s="1514"/>
      <c r="AC114" s="1346"/>
      <c r="AD114" s="1346"/>
      <c r="AE114" s="1346"/>
      <c r="AF114" s="1346"/>
      <c r="AG114" s="1346"/>
      <c r="AH114" s="1392"/>
      <c r="AI114" s="1400"/>
      <c r="AJ114" s="1346"/>
      <c r="AK114" s="1392"/>
      <c r="AL114" s="1393"/>
      <c r="AM114" s="1391"/>
      <c r="AN114" s="1346"/>
      <c r="AO114" s="1346"/>
      <c r="AP114" s="1346"/>
      <c r="AQ114" s="1346"/>
      <c r="AR114" s="1346"/>
      <c r="AS114" s="1346"/>
      <c r="AT114" s="1392"/>
      <c r="AU114" s="1392"/>
      <c r="AV114" s="1392"/>
      <c r="AW114" s="1392"/>
      <c r="AX114" s="1393"/>
      <c r="AY114" s="1346"/>
      <c r="AZ114" s="1346"/>
      <c r="BA114" s="1346"/>
      <c r="BB114" s="1346"/>
      <c r="BC114" s="1346"/>
      <c r="BD114" s="1346"/>
      <c r="BE114" s="1346"/>
      <c r="BF114" s="1504"/>
      <c r="BG114" s="1393"/>
      <c r="BH114" s="1391"/>
      <c r="BI114" s="1346"/>
      <c r="BJ114" s="1346"/>
      <c r="BK114" s="1346"/>
      <c r="BL114" s="1346"/>
      <c r="BM114" s="1346"/>
      <c r="BN114" s="1346"/>
      <c r="BO114" s="1346"/>
      <c r="BP114" s="1346"/>
      <c r="BQ114" s="1346"/>
      <c r="BR114" s="1346"/>
      <c r="BS114" s="1346"/>
      <c r="BT114" s="1504"/>
      <c r="BU114" s="1389"/>
      <c r="BV114" s="1346"/>
      <c r="BW114" s="1346"/>
      <c r="BX114" s="1346"/>
      <c r="BY114" s="1346"/>
      <c r="BZ114" s="1346"/>
      <c r="CA114" s="1346"/>
      <c r="CB114" s="1346"/>
      <c r="CC114" s="1346"/>
      <c r="CD114" s="1346"/>
      <c r="CE114" s="1390"/>
      <c r="CF114" s="1346"/>
      <c r="CG114" s="1346"/>
      <c r="CH114" s="1390"/>
      <c r="CI114" s="1346"/>
      <c r="CJ114" s="1346"/>
      <c r="CK114" s="1410"/>
      <c r="CL114" s="1346"/>
      <c r="CM114" s="1346"/>
      <c r="CN114" s="1390"/>
      <c r="CO114" s="1346"/>
      <c r="CP114" s="1346"/>
      <c r="CQ114" s="1391"/>
      <c r="CR114" s="1346"/>
      <c r="CS114" s="1346"/>
      <c r="CT114" s="1392"/>
      <c r="CU114" s="1346"/>
      <c r="CV114" s="1346"/>
      <c r="CW114" s="1346"/>
      <c r="CX114" s="1504"/>
      <c r="CY114" s="1346"/>
      <c r="CZ114" s="1390"/>
      <c r="DA114" s="1346"/>
      <c r="DB114" s="1389"/>
      <c r="DC114" s="1346"/>
      <c r="DD114" s="1502"/>
      <c r="DE114" s="1391"/>
      <c r="DF114" s="1346"/>
      <c r="DG114" s="1346"/>
      <c r="DH114" s="1346"/>
      <c r="DI114" s="1346"/>
      <c r="DJ114" s="1346"/>
      <c r="DK114" s="1390"/>
      <c r="DL114" s="1346"/>
      <c r="DM114" s="1346"/>
      <c r="DN114" s="1346"/>
      <c r="DO114" s="1392"/>
      <c r="DP114" s="1392"/>
      <c r="DQ114" s="1346"/>
      <c r="DR114" s="1392"/>
      <c r="DS114" s="1392"/>
      <c r="DT114" s="1392"/>
      <c r="DU114" s="1392"/>
      <c r="DV114" s="1392"/>
      <c r="DW114" s="1410"/>
      <c r="DX114" s="1393"/>
      <c r="DY114" s="1391"/>
      <c r="DZ114" s="1346"/>
      <c r="EA114" s="1346"/>
      <c r="EB114" s="1346"/>
      <c r="EC114" s="1410"/>
      <c r="ED114" s="1346"/>
      <c r="EE114" s="1346"/>
      <c r="EF114" s="1390"/>
      <c r="EG114" s="1346"/>
      <c r="EH114" s="1346"/>
      <c r="EI114" s="1390"/>
      <c r="EJ114" s="1346"/>
      <c r="EK114" s="1393"/>
      <c r="EL114" s="1391"/>
      <c r="EM114" s="1346"/>
      <c r="EN114" s="1346"/>
      <c r="EO114" s="1346"/>
      <c r="EP114" s="1346"/>
      <c r="EQ114" s="1504"/>
      <c r="ER114" s="1346"/>
      <c r="ES114" s="1346"/>
      <c r="ET114" s="1346"/>
      <c r="EU114" s="1504"/>
      <c r="EV114" s="1410"/>
      <c r="EW114" s="1346"/>
      <c r="EX114" s="1392"/>
      <c r="EY114" s="1392"/>
      <c r="EZ114" s="1392"/>
      <c r="FA114" s="1392"/>
      <c r="FB114" s="1392"/>
      <c r="FC114" s="1393"/>
      <c r="FD114" s="1679"/>
      <c r="FE114" s="1421"/>
      <c r="FF114" s="1392"/>
      <c r="FG114" s="1392"/>
      <c r="FH114" s="1392"/>
      <c r="FI114" s="1392"/>
      <c r="FJ114" s="1392"/>
      <c r="FK114" s="1346"/>
      <c r="FL114" s="218" t="e">
        <f>SUM(F114+I114+Q114+W114+#REF!+AC114+AF114+AJ114+AM114+AP114+AS114+AV114+AY114+BB114+BH114+BK114+BS114+BW114+CE114+CH114+CK114+CN114+CQ114+CT114+CW114+DA114+DD114+DK114+DN114+DQ114+DW114+DZ114+EC114+EF114+EI114+EL114+EO114+ER114+EV114+FC114)</f>
        <v>#REF!</v>
      </c>
      <c r="FM114" s="396">
        <f t="shared" ref="FM114:FM134" si="43">SUM(D114+G114+J114+R114+X114+Z114+AD114+AG114+AK114+AN114+AQ114+AT114+AW114+AZ114+BC114+BF114+BI114+BL114+BU114+BX114+CF114+CI114+CL114+CO114+CR114+CU114+CY114+DB114+DE114+DL114+DO114+DR114+DX114+EA114+ED114+EG114+EJ114+EM114+EP114+ES114+EW114)</f>
        <v>0</v>
      </c>
      <c r="FN114" s="396">
        <f t="shared" ref="FN114:FN134" si="44">SUM(E114+H114+K114+V114+Y114+AA114+AE114+AH114+AL114+AO114+AR114+AU114+AX114+BA114+BD114+BG114+BJ114+BM114+BV114+BY114+CG114+CJ114+CM114+CP114+CS114+CV114+CZ114+DC114+DF114+DM114+DP114+DS114+DY114+EB114+EE114+EH114+EK114+EN114+ET114+EX114)</f>
        <v>0</v>
      </c>
      <c r="FO114" s="396" t="e">
        <f>SUM(AB114+#REF!+BE114+BT114+CX114+EQ114+EU114)</f>
        <v>#REF!</v>
      </c>
      <c r="FP114" s="396"/>
      <c r="FQ114" s="396" t="e">
        <f>SUM(L114+#REF!+M114+N114+O114+P114+#REF!+#REF!+BN114+BO114+BP114+BQ114+BR114+BZ114+CA114+CB114+CC114+CD114+DG114+DH114+DI114+DJ114+DT114+DU114+DV114+EY114+EZ114+FA114+FB114+FD114+FE114+FF114+FG114+FH114+FI114+FJ114+FK114)</f>
        <v>#REF!</v>
      </c>
      <c r="FR114" s="1291" t="e">
        <f t="shared" si="16"/>
        <v>#REF!</v>
      </c>
      <c r="FS114" s="1347" t="e">
        <f t="shared" si="17"/>
        <v>#REF!</v>
      </c>
      <c r="FT114" s="1347" t="e">
        <f t="shared" si="18"/>
        <v>#REF!</v>
      </c>
      <c r="FU114" s="1347" t="e">
        <f t="shared" si="19"/>
        <v>#REF!</v>
      </c>
      <c r="FV114" s="1347" t="e">
        <f t="shared" si="20"/>
        <v>#REF!</v>
      </c>
      <c r="FW114" s="1347" t="e">
        <f t="shared" si="21"/>
        <v>#REF!</v>
      </c>
      <c r="FX114" s="1347" t="e">
        <f t="shared" si="22"/>
        <v>#REF!</v>
      </c>
      <c r="FY114" s="1347" t="e">
        <f t="shared" si="23"/>
        <v>#REF!</v>
      </c>
      <c r="FZ114" s="1347" t="e">
        <f t="shared" si="24"/>
        <v>#REF!</v>
      </c>
      <c r="GA114" s="1347" t="e">
        <f t="shared" si="25"/>
        <v>#REF!</v>
      </c>
      <c r="GB114" s="1347" t="e">
        <f t="shared" si="26"/>
        <v>#REF!</v>
      </c>
      <c r="GC114" s="1347" t="e">
        <f t="shared" si="27"/>
        <v>#REF!</v>
      </c>
    </row>
    <row r="115" spans="1:185" ht="16.5" thickBot="1" x14ac:dyDescent="0.3">
      <c r="A115" s="1645">
        <v>98</v>
      </c>
      <c r="B115" s="10" t="s">
        <v>2190</v>
      </c>
      <c r="C115" s="1152" t="s">
        <v>1158</v>
      </c>
      <c r="D115" s="1391"/>
      <c r="E115" s="1400"/>
      <c r="F115" s="1346"/>
      <c r="G115" s="1346"/>
      <c r="H115" s="1346"/>
      <c r="I115" s="1346"/>
      <c r="J115" s="1346"/>
      <c r="K115" s="1346"/>
      <c r="L115" s="1346"/>
      <c r="M115" s="1346"/>
      <c r="N115" s="1346"/>
      <c r="O115" s="1346"/>
      <c r="P115" s="1346"/>
      <c r="Q115" s="1346"/>
      <c r="R115" s="1346"/>
      <c r="S115" s="1346"/>
      <c r="T115" s="1346"/>
      <c r="U115" s="1346"/>
      <c r="V115" s="1346"/>
      <c r="W115" s="1393"/>
      <c r="X115" s="1346"/>
      <c r="Y115" s="1346"/>
      <c r="Z115" s="1346"/>
      <c r="AA115" s="1346"/>
      <c r="AB115" s="1514"/>
      <c r="AC115" s="1346"/>
      <c r="AD115" s="1346"/>
      <c r="AE115" s="1346"/>
      <c r="AF115" s="1346"/>
      <c r="AG115" s="1392"/>
      <c r="AH115" s="1392"/>
      <c r="AI115" s="1400"/>
      <c r="AJ115" s="1392"/>
      <c r="AK115" s="1346"/>
      <c r="AL115" s="1393"/>
      <c r="AM115" s="1391"/>
      <c r="AN115" s="1346"/>
      <c r="AO115" s="1346"/>
      <c r="AP115" s="1346"/>
      <c r="AQ115" s="1346"/>
      <c r="AR115" s="1346"/>
      <c r="AS115" s="1392"/>
      <c r="AT115" s="1392"/>
      <c r="AU115" s="1392"/>
      <c r="AV115" s="1392"/>
      <c r="AW115" s="1346"/>
      <c r="AX115" s="1393"/>
      <c r="AY115" s="1391"/>
      <c r="AZ115" s="1346"/>
      <c r="BA115" s="1346"/>
      <c r="BB115" s="1346"/>
      <c r="BC115" s="1346"/>
      <c r="BD115" s="1346"/>
      <c r="BE115" s="1346"/>
      <c r="BF115" s="1504"/>
      <c r="BG115" s="1393"/>
      <c r="BH115" s="1391"/>
      <c r="BI115" s="1346"/>
      <c r="BJ115" s="1346"/>
      <c r="BK115" s="1346"/>
      <c r="BL115" s="1346"/>
      <c r="BM115" s="1346"/>
      <c r="BN115" s="1346"/>
      <c r="BO115" s="1346"/>
      <c r="BP115" s="1346"/>
      <c r="BQ115" s="1346"/>
      <c r="BR115" s="1346"/>
      <c r="BS115" s="1346"/>
      <c r="BT115" s="1504"/>
      <c r="BU115" s="1621"/>
      <c r="BV115" s="1621"/>
      <c r="BW115" s="1621"/>
      <c r="BX115" s="1621"/>
      <c r="BY115" s="1621"/>
      <c r="BZ115" s="1621"/>
      <c r="CA115" s="1621"/>
      <c r="CB115" s="1621"/>
      <c r="CC115" s="1621"/>
      <c r="CD115" s="1621"/>
      <c r="CE115" s="1624"/>
      <c r="CF115" s="1621"/>
      <c r="CG115" s="1621"/>
      <c r="CH115" s="1621"/>
      <c r="CI115" s="1621"/>
      <c r="CJ115" s="1621"/>
      <c r="CK115" s="1621"/>
      <c r="CL115" s="1621"/>
      <c r="CM115" s="1621"/>
      <c r="CN115" s="1621"/>
      <c r="CO115" s="1621"/>
      <c r="CP115" s="1621"/>
      <c r="CQ115" s="1624"/>
      <c r="CR115" s="1621"/>
      <c r="CS115" s="1621"/>
      <c r="CT115" s="1621"/>
      <c r="CU115" s="1621"/>
      <c r="CV115" s="1621"/>
      <c r="CW115" s="1621"/>
      <c r="CX115" s="1504"/>
      <c r="CY115" s="1621"/>
      <c r="CZ115" s="1621"/>
      <c r="DA115" s="1621"/>
      <c r="DB115" s="1621"/>
      <c r="DC115" s="1621"/>
      <c r="DD115" s="1622"/>
      <c r="DE115" s="1624"/>
      <c r="DF115" s="1621"/>
      <c r="DG115" s="1623"/>
      <c r="DH115" s="1623"/>
      <c r="DI115" s="1623"/>
      <c r="DJ115" s="1623"/>
      <c r="DK115" s="1623"/>
      <c r="DL115" s="1621"/>
      <c r="DM115" s="1623"/>
      <c r="DN115" s="1623"/>
      <c r="DO115" s="1621"/>
      <c r="DP115" s="1621"/>
      <c r="DQ115" s="1621"/>
      <c r="DR115" s="1621"/>
      <c r="DS115" s="1621"/>
      <c r="DT115" s="1660"/>
      <c r="DU115" s="1660"/>
      <c r="DV115" s="1660"/>
      <c r="DW115" s="1621"/>
      <c r="DX115" s="1622"/>
      <c r="DY115" s="1624"/>
      <c r="DZ115" s="1621"/>
      <c r="EA115" s="1621"/>
      <c r="EB115" s="1623"/>
      <c r="EC115" s="1621"/>
      <c r="ED115" s="1621"/>
      <c r="EE115" s="1621"/>
      <c r="EF115" s="1621"/>
      <c r="EG115" s="1621"/>
      <c r="EH115" s="1390"/>
      <c r="EI115" s="1621"/>
      <c r="EJ115" s="1621"/>
      <c r="EK115" s="1622"/>
      <c r="EL115" s="1624"/>
      <c r="EM115" s="1621"/>
      <c r="EN115" s="1621"/>
      <c r="EO115" s="1621"/>
      <c r="EP115" s="1621"/>
      <c r="EQ115" s="1504"/>
      <c r="ER115" s="1621"/>
      <c r="ES115" s="1621"/>
      <c r="ET115" s="1621"/>
      <c r="EU115" s="1504"/>
      <c r="EV115" s="1621"/>
      <c r="EW115" s="1621"/>
      <c r="EX115" s="1621"/>
      <c r="EY115" s="1346"/>
      <c r="EZ115" s="1346"/>
      <c r="FA115" s="1346"/>
      <c r="FB115" s="1346"/>
      <c r="FC115" s="1393"/>
      <c r="FD115" s="1679"/>
      <c r="FE115" s="1391"/>
      <c r="FF115" s="1346"/>
      <c r="FG115" s="1346"/>
      <c r="FH115" s="1346"/>
      <c r="FI115" s="1346"/>
      <c r="FJ115" s="1346"/>
      <c r="FK115" s="1621"/>
      <c r="FL115" s="218" t="e">
        <f>SUM(F115+I115+Q115+W115+#REF!+AC115+AF115+AJ115+AM115+AP115+AS115+AV115+AY115+BB115+BH115+BK115+BS115+BW115+CE115+CH115+CK115+CN115+CQ115+CT115+CW115+DA115+DD115+DK115+DN115+DQ115+DW115+DZ115+EC115+EF115+EI115+EL115+EO115+ER115+EV115+FC115)</f>
        <v>#REF!</v>
      </c>
      <c r="FM115" s="396">
        <f t="shared" si="43"/>
        <v>0</v>
      </c>
      <c r="FN115" s="396">
        <f t="shared" si="44"/>
        <v>0</v>
      </c>
      <c r="FO115" s="396" t="e">
        <f>SUM(AB115+#REF!+BE115+BT115+CX115+EQ115+EU115)</f>
        <v>#REF!</v>
      </c>
      <c r="FP115" s="396"/>
      <c r="FQ115" s="396" t="e">
        <f>SUM(L115+#REF!+M115+N115+O115+P115+#REF!+#REF!+BN115+BO115+BP115+BQ115+BR115+BZ115+CA115+CB115+CC115+CD115+DG115+DH115+DI115+DJ115+DT115+DU115+DV115+EY115+EZ115+FA115+FB115+FD115+FE115+FF115+FG115+FH115+FI115+FJ115+FK115)</f>
        <v>#REF!</v>
      </c>
      <c r="FR115" s="1291" t="e">
        <f t="shared" si="16"/>
        <v>#REF!</v>
      </c>
      <c r="FS115" s="1347" t="e">
        <f t="shared" si="17"/>
        <v>#REF!</v>
      </c>
      <c r="FT115" s="1347" t="e">
        <f t="shared" si="18"/>
        <v>#REF!</v>
      </c>
      <c r="FU115" s="1347" t="e">
        <f t="shared" si="19"/>
        <v>#REF!</v>
      </c>
      <c r="FV115" s="1347" t="e">
        <f t="shared" si="20"/>
        <v>#REF!</v>
      </c>
      <c r="FW115" s="1347" t="e">
        <f t="shared" si="21"/>
        <v>#REF!</v>
      </c>
      <c r="FX115" s="1347" t="e">
        <f t="shared" si="22"/>
        <v>#REF!</v>
      </c>
      <c r="FY115" s="1347" t="e">
        <f t="shared" si="23"/>
        <v>#REF!</v>
      </c>
      <c r="FZ115" s="1347" t="e">
        <f t="shared" si="24"/>
        <v>#REF!</v>
      </c>
      <c r="GA115" s="1347" t="e">
        <f t="shared" si="25"/>
        <v>#REF!</v>
      </c>
      <c r="GB115" s="1347" t="e">
        <f t="shared" si="26"/>
        <v>#REF!</v>
      </c>
      <c r="GC115" s="1347" t="e">
        <f t="shared" si="27"/>
        <v>#REF!</v>
      </c>
    </row>
    <row r="116" spans="1:185" ht="16.5" thickBot="1" x14ac:dyDescent="0.3">
      <c r="A116" s="1645">
        <v>99</v>
      </c>
      <c r="B116" s="10" t="s">
        <v>2191</v>
      </c>
      <c r="C116" s="1152" t="s">
        <v>1782</v>
      </c>
      <c r="D116" s="1391"/>
      <c r="E116" s="1400"/>
      <c r="F116" s="1346"/>
      <c r="G116" s="1346"/>
      <c r="H116" s="1346"/>
      <c r="I116" s="1346"/>
      <c r="J116" s="1346"/>
      <c r="K116" s="1346"/>
      <c r="L116" s="1346"/>
      <c r="M116" s="1346"/>
      <c r="N116" s="1346"/>
      <c r="O116" s="1346"/>
      <c r="P116" s="1346"/>
      <c r="Q116" s="1346"/>
      <c r="R116" s="1346"/>
      <c r="S116" s="1346"/>
      <c r="T116" s="1346"/>
      <c r="U116" s="1346"/>
      <c r="V116" s="1346"/>
      <c r="W116" s="1393"/>
      <c r="X116" s="1346"/>
      <c r="Y116" s="1346"/>
      <c r="Z116" s="1346"/>
      <c r="AA116" s="1346"/>
      <c r="AB116" s="1514"/>
      <c r="AC116" s="1346"/>
      <c r="AD116" s="1346"/>
      <c r="AE116" s="1346"/>
      <c r="AF116" s="1346"/>
      <c r="AG116" s="1346"/>
      <c r="AH116" s="1392"/>
      <c r="AI116" s="1400"/>
      <c r="AJ116" s="1392"/>
      <c r="AK116" s="1346"/>
      <c r="AL116" s="1393"/>
      <c r="AM116" s="1391"/>
      <c r="AN116" s="1346"/>
      <c r="AO116" s="1346"/>
      <c r="AP116" s="1346"/>
      <c r="AQ116" s="1346"/>
      <c r="AR116" s="1346"/>
      <c r="AS116" s="1346"/>
      <c r="AT116" s="1392"/>
      <c r="AU116" s="1392"/>
      <c r="AV116" s="1392"/>
      <c r="AW116" s="1392"/>
      <c r="AX116" s="1393"/>
      <c r="AY116" s="1346"/>
      <c r="AZ116" s="1389"/>
      <c r="BA116" s="1346"/>
      <c r="BB116" s="1346"/>
      <c r="BC116" s="1346"/>
      <c r="BD116" s="1346"/>
      <c r="BE116" s="1346"/>
      <c r="BF116" s="1504"/>
      <c r="BG116" s="1393"/>
      <c r="BH116" s="1346"/>
      <c r="BI116" s="1346"/>
      <c r="BJ116" s="1346"/>
      <c r="BK116" s="1346"/>
      <c r="BL116" s="1346"/>
      <c r="BM116" s="1346"/>
      <c r="BN116" s="1346"/>
      <c r="BO116" s="1346"/>
      <c r="BP116" s="1346"/>
      <c r="BQ116" s="1346"/>
      <c r="BR116" s="1346"/>
      <c r="BS116" s="1346"/>
      <c r="BT116" s="1504"/>
      <c r="BU116" s="1389"/>
      <c r="BV116" s="1346"/>
      <c r="BW116" s="1346"/>
      <c r="BX116" s="1346"/>
      <c r="BY116" s="1346"/>
      <c r="BZ116" s="1346"/>
      <c r="CA116" s="1346"/>
      <c r="CB116" s="1346"/>
      <c r="CC116" s="1346"/>
      <c r="CD116" s="1346"/>
      <c r="CE116" s="1391"/>
      <c r="CF116" s="1346"/>
      <c r="CG116" s="1346"/>
      <c r="CH116" s="1346"/>
      <c r="CI116" s="1346"/>
      <c r="CJ116" s="1346"/>
      <c r="CK116" s="1346"/>
      <c r="CL116" s="1390"/>
      <c r="CM116" s="1346"/>
      <c r="CN116" s="1346"/>
      <c r="CO116" s="1346"/>
      <c r="CP116" s="1346"/>
      <c r="CQ116" s="1391"/>
      <c r="CR116" s="1346"/>
      <c r="CS116" s="1346"/>
      <c r="CT116" s="1392"/>
      <c r="CU116" s="1346"/>
      <c r="CV116" s="1346"/>
      <c r="CW116" s="1346"/>
      <c r="CX116" s="1504"/>
      <c r="CY116" s="1346"/>
      <c r="CZ116" s="1346"/>
      <c r="DA116" s="1346"/>
      <c r="DB116" s="1346"/>
      <c r="DC116" s="1410"/>
      <c r="DD116" s="1393"/>
      <c r="DE116" s="1391"/>
      <c r="DF116" s="1346"/>
      <c r="DG116" s="1346"/>
      <c r="DH116" s="1346"/>
      <c r="DI116" s="1346"/>
      <c r="DJ116" s="1346"/>
      <c r="DK116" s="1346"/>
      <c r="DL116" s="1346"/>
      <c r="DM116" s="1346"/>
      <c r="DN116" s="1346"/>
      <c r="DO116" s="1392"/>
      <c r="DP116" s="1392"/>
      <c r="DQ116" s="1392"/>
      <c r="DR116" s="1392"/>
      <c r="DS116" s="1392"/>
      <c r="DT116" s="1392"/>
      <c r="DU116" s="1392"/>
      <c r="DV116" s="1392"/>
      <c r="DW116" s="1392"/>
      <c r="DX116" s="1393"/>
      <c r="DY116" s="1521"/>
      <c r="DZ116" s="1346"/>
      <c r="EA116" s="1346"/>
      <c r="EB116" s="1346"/>
      <c r="EC116" s="1346"/>
      <c r="ED116" s="1346"/>
      <c r="EE116" s="1346"/>
      <c r="EF116" s="1346"/>
      <c r="EG116" s="1346"/>
      <c r="EH116" s="1346"/>
      <c r="EI116" s="1346"/>
      <c r="EJ116" s="1346"/>
      <c r="EK116" s="1393"/>
      <c r="EL116" s="1391"/>
      <c r="EM116" s="1389"/>
      <c r="EN116" s="1346"/>
      <c r="EO116" s="1346"/>
      <c r="EP116" s="1346"/>
      <c r="EQ116" s="1504"/>
      <c r="ER116" s="1346"/>
      <c r="ES116" s="1346"/>
      <c r="ET116" s="1346"/>
      <c r="EU116" s="1504"/>
      <c r="EV116" s="1392"/>
      <c r="EW116" s="1346"/>
      <c r="EX116" s="1346"/>
      <c r="EY116" s="1346"/>
      <c r="EZ116" s="1346"/>
      <c r="FA116" s="1346"/>
      <c r="FB116" s="1346"/>
      <c r="FC116" s="1393"/>
      <c r="FD116" s="1679"/>
      <c r="FE116" s="1391"/>
      <c r="FF116" s="1346"/>
      <c r="FG116" s="1346"/>
      <c r="FH116" s="1346"/>
      <c r="FI116" s="1346"/>
      <c r="FJ116" s="1346"/>
      <c r="FK116" s="1346"/>
      <c r="FL116" s="218" t="e">
        <f>SUM(F116+I116+Q116+W116+#REF!+AC116+AF116+AJ116+AM116+AP116+AS116+AV116+AY116+BB116+BH116+BK116+BS116+BW116+CE116+CH116+CK116+CN116+CQ116+CT116+CW116+DA116+DD116+DK116+DN116+DQ116+DW116+DZ116+EC116+EF116+EI116+EL116+EO116+ER116+EV116+FC116)</f>
        <v>#REF!</v>
      </c>
      <c r="FM116" s="396">
        <f t="shared" si="43"/>
        <v>0</v>
      </c>
      <c r="FN116" s="396">
        <f t="shared" si="44"/>
        <v>0</v>
      </c>
      <c r="FO116" s="396" t="e">
        <f>SUM(AB116+#REF!+BE116+BT116+CX116+EQ116+EU116)</f>
        <v>#REF!</v>
      </c>
      <c r="FP116" s="396"/>
      <c r="FQ116" s="396" t="e">
        <f>SUM(L116+#REF!+M116+N116+O116+P116+#REF!+#REF!+BN116+BO116+BP116+BQ116+BR116+BZ116+CA116+CB116+CC116+CD116+DG116+DH116+DI116+DJ116+DT116+DU116+DV116+EY116+EZ116+FA116+FB116+FD116+FE116+FF116+FG116+FH116+FI116+FJ116+FK116)</f>
        <v>#REF!</v>
      </c>
      <c r="FR116" s="1291" t="e">
        <f t="shared" si="16"/>
        <v>#REF!</v>
      </c>
      <c r="FS116" s="1347" t="e">
        <f t="shared" si="17"/>
        <v>#REF!</v>
      </c>
      <c r="FT116" s="1347" t="e">
        <f t="shared" si="18"/>
        <v>#REF!</v>
      </c>
      <c r="FU116" s="1347" t="e">
        <f t="shared" si="19"/>
        <v>#REF!</v>
      </c>
      <c r="FV116" s="1347" t="e">
        <f t="shared" si="20"/>
        <v>#REF!</v>
      </c>
      <c r="FW116" s="1347" t="e">
        <f t="shared" si="21"/>
        <v>#REF!</v>
      </c>
      <c r="FX116" s="1347" t="e">
        <f t="shared" si="22"/>
        <v>#REF!</v>
      </c>
      <c r="FY116" s="1347" t="e">
        <f t="shared" si="23"/>
        <v>#REF!</v>
      </c>
      <c r="FZ116" s="1347" t="e">
        <f t="shared" si="24"/>
        <v>#REF!</v>
      </c>
      <c r="GA116" s="1347" t="e">
        <f t="shared" si="25"/>
        <v>#REF!</v>
      </c>
      <c r="GB116" s="1347" t="e">
        <f t="shared" si="26"/>
        <v>#REF!</v>
      </c>
      <c r="GC116" s="1347" t="e">
        <f t="shared" si="27"/>
        <v>#REF!</v>
      </c>
    </row>
    <row r="117" spans="1:185" ht="16.5" thickBot="1" x14ac:dyDescent="0.3">
      <c r="A117" s="1645">
        <v>100</v>
      </c>
      <c r="B117" s="10" t="s">
        <v>2192</v>
      </c>
      <c r="C117" s="1152" t="s">
        <v>2083</v>
      </c>
      <c r="D117" s="1391"/>
      <c r="E117" s="1400"/>
      <c r="F117" s="1346"/>
      <c r="G117" s="1346"/>
      <c r="H117" s="1346"/>
      <c r="I117" s="1346"/>
      <c r="J117" s="1346"/>
      <c r="K117" s="1346"/>
      <c r="L117" s="1346"/>
      <c r="M117" s="1346"/>
      <c r="N117" s="1346"/>
      <c r="O117" s="1346"/>
      <c r="P117" s="1346"/>
      <c r="Q117" s="1346"/>
      <c r="R117" s="1346"/>
      <c r="S117" s="1346"/>
      <c r="T117" s="1346"/>
      <c r="U117" s="1346"/>
      <c r="V117" s="1346"/>
      <c r="W117" s="1393"/>
      <c r="X117" s="1346"/>
      <c r="Y117" s="1399"/>
      <c r="Z117" s="1346"/>
      <c r="AA117" s="1346"/>
      <c r="AB117" s="1514"/>
      <c r="AC117" s="1346"/>
      <c r="AD117" s="1346"/>
      <c r="AE117" s="1346"/>
      <c r="AF117" s="1346"/>
      <c r="AG117" s="1346"/>
      <c r="AH117" s="1392"/>
      <c r="AI117" s="1400"/>
      <c r="AJ117" s="1392"/>
      <c r="AK117" s="1392"/>
      <c r="AL117" s="1393"/>
      <c r="AM117" s="1391"/>
      <c r="AN117" s="1346"/>
      <c r="AO117" s="1346"/>
      <c r="AP117" s="1346"/>
      <c r="AQ117" s="1346"/>
      <c r="AR117" s="1346"/>
      <c r="AS117" s="1346"/>
      <c r="AT117" s="1392"/>
      <c r="AU117" s="1392"/>
      <c r="AV117" s="1392"/>
      <c r="AW117" s="1392"/>
      <c r="AX117" s="1393"/>
      <c r="AY117" s="1389"/>
      <c r="AZ117" s="1389"/>
      <c r="BA117" s="1346"/>
      <c r="BB117" s="1346"/>
      <c r="BC117" s="1346"/>
      <c r="BD117" s="1346"/>
      <c r="BE117" s="1346"/>
      <c r="BF117" s="1504"/>
      <c r="BG117" s="1393"/>
      <c r="BH117" s="1346"/>
      <c r="BI117" s="1346"/>
      <c r="BJ117" s="1346"/>
      <c r="BK117" s="1346"/>
      <c r="BL117" s="1346"/>
      <c r="BM117" s="1346"/>
      <c r="BN117" s="1346"/>
      <c r="BO117" s="1346"/>
      <c r="BP117" s="1346"/>
      <c r="BQ117" s="1346"/>
      <c r="BR117" s="1346"/>
      <c r="BS117" s="1346"/>
      <c r="BT117" s="1504"/>
      <c r="BU117" s="1389"/>
      <c r="BV117" s="1346"/>
      <c r="BW117" s="1346"/>
      <c r="BX117" s="1346"/>
      <c r="BY117" s="1346"/>
      <c r="BZ117" s="1346"/>
      <c r="CA117" s="1346"/>
      <c r="CB117" s="1346"/>
      <c r="CC117" s="1346"/>
      <c r="CD117" s="1346"/>
      <c r="CE117" s="1391"/>
      <c r="CF117" s="1346"/>
      <c r="CG117" s="1346"/>
      <c r="CH117" s="1346"/>
      <c r="CI117" s="1346"/>
      <c r="CJ117" s="1346"/>
      <c r="CK117" s="1346"/>
      <c r="CL117" s="1346"/>
      <c r="CM117" s="1346"/>
      <c r="CN117" s="1346"/>
      <c r="CO117" s="1346"/>
      <c r="CP117" s="1346"/>
      <c r="CQ117" s="1391"/>
      <c r="CR117" s="1346"/>
      <c r="CS117" s="1346"/>
      <c r="CT117" s="1392"/>
      <c r="CU117" s="1346"/>
      <c r="CV117" s="1346"/>
      <c r="CW117" s="1346"/>
      <c r="CX117" s="1504"/>
      <c r="CY117" s="1346"/>
      <c r="CZ117" s="1346"/>
      <c r="DA117" s="1346"/>
      <c r="DB117" s="1346"/>
      <c r="DC117" s="1346"/>
      <c r="DD117" s="1393"/>
      <c r="DE117" s="1391"/>
      <c r="DF117" s="1346"/>
      <c r="DG117" s="1346"/>
      <c r="DH117" s="1346"/>
      <c r="DI117" s="1346"/>
      <c r="DJ117" s="1346"/>
      <c r="DK117" s="1346"/>
      <c r="DL117" s="1346"/>
      <c r="DM117" s="1346"/>
      <c r="DN117" s="1346"/>
      <c r="DO117" s="1392"/>
      <c r="DP117" s="1392"/>
      <c r="DQ117" s="1392"/>
      <c r="DR117" s="1392"/>
      <c r="DS117" s="1392"/>
      <c r="DT117" s="1392"/>
      <c r="DU117" s="1392"/>
      <c r="DV117" s="1392"/>
      <c r="DW117" s="1392"/>
      <c r="DX117" s="1393"/>
      <c r="DY117" s="1391"/>
      <c r="DZ117" s="1346"/>
      <c r="EA117" s="1346"/>
      <c r="EB117" s="1346"/>
      <c r="EC117" s="1346"/>
      <c r="ED117" s="1392"/>
      <c r="EE117" s="1346"/>
      <c r="EF117" s="1346"/>
      <c r="EG117" s="1346"/>
      <c r="EH117" s="1346"/>
      <c r="EI117" s="1346"/>
      <c r="EJ117" s="1346"/>
      <c r="EK117" s="1393"/>
      <c r="EL117" s="1391"/>
      <c r="EM117" s="1389"/>
      <c r="EN117" s="1346"/>
      <c r="EO117" s="1346"/>
      <c r="EP117" s="1346"/>
      <c r="EQ117" s="1504"/>
      <c r="ER117" s="1346"/>
      <c r="ES117" s="1392"/>
      <c r="ET117" s="1346"/>
      <c r="EU117" s="1504"/>
      <c r="EV117" s="1392"/>
      <c r="EW117" s="1392"/>
      <c r="EX117" s="1346"/>
      <c r="EY117" s="1346"/>
      <c r="EZ117" s="1346"/>
      <c r="FA117" s="1346"/>
      <c r="FB117" s="1346"/>
      <c r="FC117" s="1393"/>
      <c r="FD117" s="1679"/>
      <c r="FE117" s="1391"/>
      <c r="FF117" s="1346"/>
      <c r="FG117" s="1346"/>
      <c r="FH117" s="1346"/>
      <c r="FI117" s="1346"/>
      <c r="FJ117" s="1346"/>
      <c r="FK117" s="1346"/>
      <c r="FL117" s="218" t="e">
        <f>SUM(F117+I117+Q117+W117+#REF!+AC117+AF117+AJ117+AM117+AP117+AS117+AV117+AY117+BB117+BH117+BK117+BS117+BW117+CE117+CH117+CK117+CN117+CQ117+CT117+CW117+DA117+DD117+DK117+DN117+DQ117+DW117+DZ117+EC117+EF117+EI117+EL117+EO117+ER117+EV117+FC117)</f>
        <v>#REF!</v>
      </c>
      <c r="FM117" s="396">
        <f t="shared" si="43"/>
        <v>0</v>
      </c>
      <c r="FN117" s="396">
        <f t="shared" si="44"/>
        <v>0</v>
      </c>
      <c r="FO117" s="396" t="e">
        <f>SUM(AB117+#REF!+BE117+BT117+CX117+EQ117+EU117)</f>
        <v>#REF!</v>
      </c>
      <c r="FP117" s="396"/>
      <c r="FQ117" s="396" t="e">
        <f>SUM(L117+#REF!+M117+N117+O117+P117+#REF!+#REF!+BN117+BO117+BP117+BQ117+BR117+BZ117+CA117+CB117+CC117+CD117+DG117+DH117+DI117+DJ117+DT117+DU117+DV117+EY117+EZ117+FA117+FB117+FD117+FE117+FF117+FG117+FH117+FI117+FJ117+FK117)</f>
        <v>#REF!</v>
      </c>
      <c r="FR117" s="1291" t="e">
        <f t="shared" si="16"/>
        <v>#REF!</v>
      </c>
      <c r="FS117" s="1347" t="e">
        <f t="shared" si="17"/>
        <v>#REF!</v>
      </c>
      <c r="FT117" s="1347" t="e">
        <f t="shared" si="18"/>
        <v>#REF!</v>
      </c>
      <c r="FU117" s="1347" t="e">
        <f t="shared" si="19"/>
        <v>#REF!</v>
      </c>
      <c r="FV117" s="1347" t="e">
        <f t="shared" si="20"/>
        <v>#REF!</v>
      </c>
      <c r="FW117" s="1347" t="e">
        <f t="shared" si="21"/>
        <v>#REF!</v>
      </c>
      <c r="FX117" s="1347" t="e">
        <f t="shared" si="22"/>
        <v>#REF!</v>
      </c>
      <c r="FY117" s="1347" t="e">
        <f t="shared" si="23"/>
        <v>#REF!</v>
      </c>
      <c r="FZ117" s="1347" t="e">
        <f t="shared" si="24"/>
        <v>#REF!</v>
      </c>
      <c r="GA117" s="1347" t="e">
        <f t="shared" si="25"/>
        <v>#REF!</v>
      </c>
      <c r="GB117" s="1347" t="e">
        <f t="shared" si="26"/>
        <v>#REF!</v>
      </c>
      <c r="GC117" s="1347" t="e">
        <f t="shared" si="27"/>
        <v>#REF!</v>
      </c>
    </row>
    <row r="118" spans="1:185" ht="16.5" thickBot="1" x14ac:dyDescent="0.3">
      <c r="A118" s="1645">
        <v>101</v>
      </c>
      <c r="B118" s="10" t="s">
        <v>2193</v>
      </c>
      <c r="C118" s="1152" t="s">
        <v>2084</v>
      </c>
      <c r="D118" s="1391"/>
      <c r="E118" s="1400"/>
      <c r="F118" s="1346"/>
      <c r="G118" s="1346"/>
      <c r="H118" s="1346"/>
      <c r="I118" s="1346"/>
      <c r="J118" s="1346"/>
      <c r="K118" s="1346"/>
      <c r="L118" s="1346"/>
      <c r="M118" s="1346"/>
      <c r="N118" s="1346"/>
      <c r="O118" s="1346"/>
      <c r="P118" s="1346"/>
      <c r="Q118" s="1346"/>
      <c r="R118" s="1346"/>
      <c r="S118" s="1346"/>
      <c r="T118" s="1346"/>
      <c r="U118" s="1346"/>
      <c r="V118" s="1346"/>
      <c r="W118" s="1393"/>
      <c r="X118" s="1346"/>
      <c r="Y118" s="1399"/>
      <c r="Z118" s="1346"/>
      <c r="AA118" s="1346"/>
      <c r="AB118" s="1514"/>
      <c r="AC118" s="1346"/>
      <c r="AD118" s="1346"/>
      <c r="AE118" s="1346"/>
      <c r="AF118" s="1346"/>
      <c r="AG118" s="1346"/>
      <c r="AH118" s="1392"/>
      <c r="AI118" s="1400"/>
      <c r="AJ118" s="1392"/>
      <c r="AK118" s="1392"/>
      <c r="AL118" s="1393"/>
      <c r="AM118" s="1391"/>
      <c r="AN118" s="1346"/>
      <c r="AO118" s="1346"/>
      <c r="AP118" s="1346"/>
      <c r="AQ118" s="1346"/>
      <c r="AR118" s="1346"/>
      <c r="AS118" s="1346"/>
      <c r="AT118" s="1392"/>
      <c r="AU118" s="1392"/>
      <c r="AV118" s="1392"/>
      <c r="AW118" s="1392"/>
      <c r="AX118" s="1393"/>
      <c r="AY118" s="1389"/>
      <c r="AZ118" s="1389"/>
      <c r="BA118" s="1346"/>
      <c r="BB118" s="1346"/>
      <c r="BC118" s="1346"/>
      <c r="BD118" s="1346"/>
      <c r="BE118" s="1346"/>
      <c r="BF118" s="1504"/>
      <c r="BG118" s="1393"/>
      <c r="BH118" s="1346"/>
      <c r="BI118" s="1346"/>
      <c r="BJ118" s="1346"/>
      <c r="BK118" s="1346"/>
      <c r="BL118" s="1346"/>
      <c r="BM118" s="1346"/>
      <c r="BN118" s="1346"/>
      <c r="BO118" s="1346"/>
      <c r="BP118" s="1346"/>
      <c r="BQ118" s="1346"/>
      <c r="BR118" s="1346"/>
      <c r="BS118" s="1346"/>
      <c r="BT118" s="1504"/>
      <c r="BU118" s="1389"/>
      <c r="BV118" s="1346"/>
      <c r="BW118" s="1346"/>
      <c r="BX118" s="1346"/>
      <c r="BY118" s="1346"/>
      <c r="BZ118" s="1346"/>
      <c r="CA118" s="1346"/>
      <c r="CB118" s="1346"/>
      <c r="CC118" s="1346"/>
      <c r="CD118" s="1346"/>
      <c r="CE118" s="1391"/>
      <c r="CF118" s="1346"/>
      <c r="CG118" s="1346"/>
      <c r="CH118" s="1346"/>
      <c r="CI118" s="1346"/>
      <c r="CJ118" s="1346"/>
      <c r="CK118" s="1346"/>
      <c r="CL118" s="1346"/>
      <c r="CM118" s="1346"/>
      <c r="CN118" s="1346"/>
      <c r="CO118" s="1346"/>
      <c r="CP118" s="1346"/>
      <c r="CQ118" s="1391"/>
      <c r="CR118" s="1346"/>
      <c r="CS118" s="1346"/>
      <c r="CT118" s="1392"/>
      <c r="CU118" s="1346"/>
      <c r="CV118" s="1346"/>
      <c r="CW118" s="1346"/>
      <c r="CX118" s="1504"/>
      <c r="CY118" s="1346"/>
      <c r="CZ118" s="1346"/>
      <c r="DA118" s="1346"/>
      <c r="DB118" s="1346"/>
      <c r="DC118" s="1346"/>
      <c r="DD118" s="1393"/>
      <c r="DE118" s="1391"/>
      <c r="DF118" s="1346"/>
      <c r="DG118" s="1346"/>
      <c r="DH118" s="1346"/>
      <c r="DI118" s="1346"/>
      <c r="DJ118" s="1346"/>
      <c r="DK118" s="1346"/>
      <c r="DL118" s="1346"/>
      <c r="DM118" s="1346"/>
      <c r="DN118" s="1346"/>
      <c r="DO118" s="1392"/>
      <c r="DP118" s="1392"/>
      <c r="DQ118" s="1392"/>
      <c r="DR118" s="1392"/>
      <c r="DS118" s="1392"/>
      <c r="DT118" s="1417"/>
      <c r="DU118" s="1417"/>
      <c r="DV118" s="1417"/>
      <c r="DW118" s="1392"/>
      <c r="DX118" s="1393"/>
      <c r="DY118" s="1391"/>
      <c r="DZ118" s="1346"/>
      <c r="EA118" s="1346"/>
      <c r="EB118" s="1346"/>
      <c r="EC118" s="1346"/>
      <c r="ED118" s="1392"/>
      <c r="EE118" s="1346"/>
      <c r="EF118" s="1346"/>
      <c r="EG118" s="1346"/>
      <c r="EH118" s="1346"/>
      <c r="EI118" s="1346"/>
      <c r="EJ118" s="1346"/>
      <c r="EK118" s="1393"/>
      <c r="EL118" s="1391"/>
      <c r="EM118" s="1389"/>
      <c r="EN118" s="1346"/>
      <c r="EO118" s="1346"/>
      <c r="EP118" s="1346"/>
      <c r="EQ118" s="1504"/>
      <c r="ER118" s="1346"/>
      <c r="ES118" s="1392"/>
      <c r="ET118" s="1346"/>
      <c r="EU118" s="1504"/>
      <c r="EV118" s="1392"/>
      <c r="EW118" s="1392"/>
      <c r="EX118" s="1346"/>
      <c r="EY118" s="1346"/>
      <c r="EZ118" s="1346"/>
      <c r="FA118" s="1346"/>
      <c r="FB118" s="1346"/>
      <c r="FC118" s="1393"/>
      <c r="FD118" s="1679"/>
      <c r="FE118" s="1391"/>
      <c r="FF118" s="1346"/>
      <c r="FG118" s="1346"/>
      <c r="FH118" s="1346"/>
      <c r="FI118" s="1346"/>
      <c r="FJ118" s="1346"/>
      <c r="FK118" s="1346"/>
      <c r="FL118" s="218" t="e">
        <f>SUM(F118+I118+Q118+W118+#REF!+AC118+AF118+AJ118+AM118+AP118+AS118+AV118+AY118+BB118+BH118+BK118+BS118+BW118+CE118+CH118+CK118+CN118+CQ118+CT118+CW118+DA118+DD118+DK118+DN118+DQ118+DW118+DZ118+EC118+EF118+EI118+EL118+EO118+ER118+EV118+FC118)</f>
        <v>#REF!</v>
      </c>
      <c r="FM118" s="396">
        <f t="shared" si="43"/>
        <v>0</v>
      </c>
      <c r="FN118" s="396">
        <f t="shared" si="44"/>
        <v>0</v>
      </c>
      <c r="FO118" s="396" t="e">
        <f>SUM(AB118+#REF!+BE118+BT118+CX118+EQ118+EU118)</f>
        <v>#REF!</v>
      </c>
      <c r="FP118" s="396"/>
      <c r="FQ118" s="396" t="e">
        <f>SUM(L118+#REF!+M118+N118+O118+P118+#REF!+#REF!+BN118+BO118+BP118+BQ118+BR118+BZ118+CA118+CB118+CC118+CD118+DG118+DH118+DI118+DJ118+DT118+DU118+DV118+EY118+EZ118+FA118+FB118+FD118+FE118+FF118+FG118+FH118+FI118+FJ118+FK118)</f>
        <v>#REF!</v>
      </c>
      <c r="FR118" s="1291" t="e">
        <f t="shared" si="16"/>
        <v>#REF!</v>
      </c>
      <c r="FS118" s="1347" t="e">
        <f t="shared" si="17"/>
        <v>#REF!</v>
      </c>
      <c r="FT118" s="1347" t="e">
        <f t="shared" si="18"/>
        <v>#REF!</v>
      </c>
      <c r="FU118" s="1347" t="e">
        <f t="shared" si="19"/>
        <v>#REF!</v>
      </c>
      <c r="FV118" s="1347" t="e">
        <f t="shared" si="20"/>
        <v>#REF!</v>
      </c>
      <c r="FW118" s="1347" t="e">
        <f t="shared" si="21"/>
        <v>#REF!</v>
      </c>
      <c r="FX118" s="1347" t="e">
        <f t="shared" si="22"/>
        <v>#REF!</v>
      </c>
      <c r="FY118" s="1347" t="e">
        <f t="shared" si="23"/>
        <v>#REF!</v>
      </c>
      <c r="FZ118" s="1347" t="e">
        <f t="shared" si="24"/>
        <v>#REF!</v>
      </c>
      <c r="GA118" s="1347" t="e">
        <f t="shared" si="25"/>
        <v>#REF!</v>
      </c>
      <c r="GB118" s="1347" t="e">
        <f t="shared" si="26"/>
        <v>#REF!</v>
      </c>
      <c r="GC118" s="1347" t="e">
        <f t="shared" si="27"/>
        <v>#REF!</v>
      </c>
    </row>
    <row r="119" spans="1:185" ht="16.5" thickBot="1" x14ac:dyDescent="0.3">
      <c r="A119" s="1645">
        <v>102</v>
      </c>
      <c r="B119" s="10" t="s">
        <v>2194</v>
      </c>
      <c r="C119" s="1152" t="s">
        <v>1576</v>
      </c>
      <c r="D119" s="1391"/>
      <c r="E119" s="1400"/>
      <c r="F119" s="1346"/>
      <c r="G119" s="1346"/>
      <c r="H119" s="1346"/>
      <c r="I119" s="1346"/>
      <c r="J119" s="1346"/>
      <c r="K119" s="1346"/>
      <c r="L119" s="1346"/>
      <c r="M119" s="1346"/>
      <c r="N119" s="1346"/>
      <c r="O119" s="1346"/>
      <c r="P119" s="1346"/>
      <c r="Q119" s="1346"/>
      <c r="R119" s="1346"/>
      <c r="S119" s="1346"/>
      <c r="T119" s="1346"/>
      <c r="U119" s="1346"/>
      <c r="V119" s="1346"/>
      <c r="W119" s="1393"/>
      <c r="X119" s="1346"/>
      <c r="Y119" s="1399"/>
      <c r="Z119" s="1346"/>
      <c r="AA119" s="1346"/>
      <c r="AB119" s="1514"/>
      <c r="AC119" s="1346"/>
      <c r="AD119" s="1346"/>
      <c r="AE119" s="1346"/>
      <c r="AF119" s="1346"/>
      <c r="AG119" s="1346"/>
      <c r="AH119" s="1392"/>
      <c r="AI119" s="1400"/>
      <c r="AJ119" s="1392"/>
      <c r="AK119" s="1346"/>
      <c r="AL119" s="1393"/>
      <c r="AM119" s="1391"/>
      <c r="AN119" s="1346"/>
      <c r="AO119" s="1346"/>
      <c r="AP119" s="1346"/>
      <c r="AQ119" s="1346"/>
      <c r="AR119" s="1346"/>
      <c r="AS119" s="1346"/>
      <c r="AT119" s="1392"/>
      <c r="AU119" s="1392"/>
      <c r="AV119" s="1392"/>
      <c r="AW119" s="1392"/>
      <c r="AX119" s="1393"/>
      <c r="AY119" s="1391"/>
      <c r="AZ119" s="1389"/>
      <c r="BA119" s="1346"/>
      <c r="BB119" s="1346"/>
      <c r="BC119" s="1346"/>
      <c r="BD119" s="1346"/>
      <c r="BE119" s="1346"/>
      <c r="BF119" s="1504"/>
      <c r="BG119" s="1393"/>
      <c r="BH119" s="1346"/>
      <c r="BI119" s="1346"/>
      <c r="BJ119" s="1346"/>
      <c r="BK119" s="1346"/>
      <c r="BL119" s="1346"/>
      <c r="BM119" s="1346"/>
      <c r="BN119" s="1346"/>
      <c r="BO119" s="1346"/>
      <c r="BP119" s="1346"/>
      <c r="BQ119" s="1346"/>
      <c r="BR119" s="1346"/>
      <c r="BS119" s="1346"/>
      <c r="BT119" s="1504"/>
      <c r="BU119" s="1390"/>
      <c r="BV119" s="1346"/>
      <c r="BW119" s="1346"/>
      <c r="BX119" s="1346"/>
      <c r="BY119" s="1346"/>
      <c r="BZ119" s="1346"/>
      <c r="CA119" s="1346"/>
      <c r="CB119" s="1346"/>
      <c r="CC119" s="1346"/>
      <c r="CD119" s="1346"/>
      <c r="CE119" s="1391"/>
      <c r="CF119" s="1346"/>
      <c r="CG119" s="1346"/>
      <c r="CH119" s="1346"/>
      <c r="CI119" s="1346"/>
      <c r="CJ119" s="1346"/>
      <c r="CK119" s="1346"/>
      <c r="CL119" s="1390"/>
      <c r="CM119" s="1346"/>
      <c r="CN119" s="1346"/>
      <c r="CO119" s="1346"/>
      <c r="CP119" s="1346"/>
      <c r="CQ119" s="1391"/>
      <c r="CR119" s="1390"/>
      <c r="CS119" s="1346"/>
      <c r="CT119" s="1392"/>
      <c r="CU119" s="1346"/>
      <c r="CV119" s="1346"/>
      <c r="CW119" s="1346"/>
      <c r="CX119" s="1504"/>
      <c r="CY119" s="1390"/>
      <c r="CZ119" s="1346"/>
      <c r="DA119" s="1346"/>
      <c r="DB119" s="1346"/>
      <c r="DC119" s="1346"/>
      <c r="DD119" s="1393"/>
      <c r="DE119" s="1429"/>
      <c r="DF119" s="1346"/>
      <c r="DG119" s="1346"/>
      <c r="DH119" s="1346"/>
      <c r="DI119" s="1346"/>
      <c r="DJ119" s="1346"/>
      <c r="DK119" s="1346"/>
      <c r="DL119" s="1346"/>
      <c r="DM119" s="1346"/>
      <c r="DN119" s="1346"/>
      <c r="DO119" s="1392"/>
      <c r="DP119" s="1392"/>
      <c r="DQ119" s="1392"/>
      <c r="DR119" s="1392"/>
      <c r="DS119" s="1392"/>
      <c r="DT119" s="1392"/>
      <c r="DU119" s="1392"/>
      <c r="DV119" s="1392"/>
      <c r="DW119" s="1392"/>
      <c r="DX119" s="1393"/>
      <c r="DY119" s="1391"/>
      <c r="DZ119" s="1346"/>
      <c r="EA119" s="1346"/>
      <c r="EB119" s="1346"/>
      <c r="EC119" s="1390"/>
      <c r="ED119" s="1392"/>
      <c r="EE119" s="1346"/>
      <c r="EF119" s="1346"/>
      <c r="EG119" s="1390"/>
      <c r="EH119" s="1346"/>
      <c r="EI119" s="1346"/>
      <c r="EJ119" s="1346"/>
      <c r="EK119" s="1393"/>
      <c r="EL119" s="1391"/>
      <c r="EM119" s="1389"/>
      <c r="EN119" s="1346"/>
      <c r="EO119" s="1346"/>
      <c r="EP119" s="1346"/>
      <c r="EQ119" s="1504"/>
      <c r="ER119" s="1346"/>
      <c r="ES119" s="1392"/>
      <c r="ET119" s="1346"/>
      <c r="EU119" s="1504"/>
      <c r="EV119" s="1392"/>
      <c r="EW119" s="1392"/>
      <c r="EX119" s="1346"/>
      <c r="EY119" s="1346"/>
      <c r="EZ119" s="1346"/>
      <c r="FA119" s="1346"/>
      <c r="FB119" s="1346"/>
      <c r="FC119" s="1393"/>
      <c r="FD119" s="1679"/>
      <c r="FE119" s="1391"/>
      <c r="FF119" s="1346"/>
      <c r="FG119" s="1346"/>
      <c r="FH119" s="1346"/>
      <c r="FI119" s="1346"/>
      <c r="FJ119" s="1346"/>
      <c r="FK119" s="1346"/>
      <c r="FL119" s="218" t="e">
        <f>SUM(F119+I119+Q119+W119+#REF!+AC119+AF119+AJ119+AM119+AP119+AS119+AV119+AY119+BB119+BH119+BK119+BS119+BW119+CE119+CH119+CK119+CN119+CQ119+CT119+CW119+DA119+DD119+DK119+DN119+DQ119+DW119+DZ119+EC119+EF119+EI119+EL119+EO119+ER119+EV119+FC119)</f>
        <v>#REF!</v>
      </c>
      <c r="FM119" s="396">
        <f t="shared" si="43"/>
        <v>0</v>
      </c>
      <c r="FN119" s="396">
        <f t="shared" si="44"/>
        <v>0</v>
      </c>
      <c r="FO119" s="396" t="e">
        <f>SUM(AB119+#REF!+BE119+BT119+CX119+EQ119+EU119)</f>
        <v>#REF!</v>
      </c>
      <c r="FP119" s="396"/>
      <c r="FQ119" s="396" t="e">
        <f>SUM(L119+#REF!+M119+N119+O119+P119+#REF!+#REF!+BN119+BO119+BP119+BQ119+BR119+BZ119+CA119+CB119+CC119+CD119+DG119+DH119+DI119+DJ119+DT119+DU119+DV119+EY119+EZ119+FA119+FB119+FD119+FE119+FF119+FG119+FH119+FI119+FJ119+FK119)</f>
        <v>#REF!</v>
      </c>
      <c r="FR119" s="1291" t="e">
        <f t="shared" si="16"/>
        <v>#REF!</v>
      </c>
      <c r="FS119" s="1347" t="e">
        <f t="shared" si="17"/>
        <v>#REF!</v>
      </c>
      <c r="FT119" s="1347" t="e">
        <f t="shared" si="18"/>
        <v>#REF!</v>
      </c>
      <c r="FU119" s="1347" t="e">
        <f t="shared" si="19"/>
        <v>#REF!</v>
      </c>
      <c r="FV119" s="1347" t="e">
        <f t="shared" si="20"/>
        <v>#REF!</v>
      </c>
      <c r="FW119" s="1347" t="e">
        <f t="shared" si="21"/>
        <v>#REF!</v>
      </c>
      <c r="FX119" s="1347" t="e">
        <f t="shared" si="22"/>
        <v>#REF!</v>
      </c>
      <c r="FY119" s="1347" t="e">
        <f t="shared" si="23"/>
        <v>#REF!</v>
      </c>
      <c r="FZ119" s="1347" t="e">
        <f t="shared" si="24"/>
        <v>#REF!</v>
      </c>
      <c r="GA119" s="1347" t="e">
        <f t="shared" si="25"/>
        <v>#REF!</v>
      </c>
      <c r="GB119" s="1347" t="e">
        <f t="shared" si="26"/>
        <v>#REF!</v>
      </c>
      <c r="GC119" s="1347" t="e">
        <f t="shared" si="27"/>
        <v>#REF!</v>
      </c>
    </row>
    <row r="120" spans="1:185" ht="16.5" thickBot="1" x14ac:dyDescent="0.3">
      <c r="A120" s="1645"/>
      <c r="B120" s="10"/>
      <c r="C120" s="1343" t="s">
        <v>2333</v>
      </c>
      <c r="D120" s="1391"/>
      <c r="E120" s="1400"/>
      <c r="F120" s="1346"/>
      <c r="G120" s="1346"/>
      <c r="H120" s="1346"/>
      <c r="I120" s="1346"/>
      <c r="J120" s="1346"/>
      <c r="K120" s="1346"/>
      <c r="L120" s="1346"/>
      <c r="M120" s="1346"/>
      <c r="N120" s="1346"/>
      <c r="O120" s="1346"/>
      <c r="P120" s="1346"/>
      <c r="Q120" s="1346"/>
      <c r="R120" s="1346"/>
      <c r="S120" s="1346"/>
      <c r="T120" s="1346"/>
      <c r="U120" s="1346"/>
      <c r="V120" s="1346"/>
      <c r="W120" s="1393"/>
      <c r="X120" s="1346"/>
      <c r="Y120" s="1399"/>
      <c r="Z120" s="1346"/>
      <c r="AA120" s="1346"/>
      <c r="AB120" s="1514"/>
      <c r="AC120" s="1346"/>
      <c r="AD120" s="1346"/>
      <c r="AE120" s="1346"/>
      <c r="AF120" s="1346"/>
      <c r="AG120" s="1346"/>
      <c r="AH120" s="1392"/>
      <c r="AI120" s="1400"/>
      <c r="AJ120" s="1392"/>
      <c r="AK120" s="1392"/>
      <c r="AL120" s="1393"/>
      <c r="AM120" s="1391"/>
      <c r="AN120" s="1346"/>
      <c r="AO120" s="1346"/>
      <c r="AP120" s="1346"/>
      <c r="AQ120" s="1346"/>
      <c r="AR120" s="1346"/>
      <c r="AS120" s="1346"/>
      <c r="AT120" s="1392"/>
      <c r="AU120" s="1392"/>
      <c r="AV120" s="1392"/>
      <c r="AW120" s="1392"/>
      <c r="AX120" s="1393"/>
      <c r="AY120" s="1389"/>
      <c r="AZ120" s="1389"/>
      <c r="BA120" s="1346"/>
      <c r="BB120" s="1346"/>
      <c r="BC120" s="1346"/>
      <c r="BD120" s="1346"/>
      <c r="BE120" s="1346"/>
      <c r="BF120" s="1504"/>
      <c r="BG120" s="1393"/>
      <c r="BH120" s="1346"/>
      <c r="BI120" s="1346"/>
      <c r="BJ120" s="1346"/>
      <c r="BK120" s="1346"/>
      <c r="BL120" s="1346"/>
      <c r="BM120" s="1346"/>
      <c r="BN120" s="1346"/>
      <c r="BO120" s="1346"/>
      <c r="BP120" s="1346"/>
      <c r="BQ120" s="1346"/>
      <c r="BR120" s="1346"/>
      <c r="BS120" s="1346"/>
      <c r="BT120" s="1504"/>
      <c r="BU120" s="1690"/>
      <c r="BV120" s="1346"/>
      <c r="BW120" s="1346"/>
      <c r="BX120" s="1346"/>
      <c r="BY120" s="1346"/>
      <c r="BZ120" s="1346"/>
      <c r="CA120" s="1346"/>
      <c r="CB120" s="1346"/>
      <c r="CC120" s="1346"/>
      <c r="CD120" s="1346"/>
      <c r="CE120" s="1391"/>
      <c r="CF120" s="1346"/>
      <c r="CG120" s="1346"/>
      <c r="CH120" s="1346"/>
      <c r="CI120" s="1346"/>
      <c r="CJ120" s="1346"/>
      <c r="CK120" s="1346"/>
      <c r="CL120" s="1390"/>
      <c r="CM120" s="1346"/>
      <c r="CN120" s="1346"/>
      <c r="CO120" s="1346"/>
      <c r="CP120" s="1346"/>
      <c r="CQ120" s="1391"/>
      <c r="CR120" s="1390"/>
      <c r="CS120" s="1346"/>
      <c r="CT120" s="1392"/>
      <c r="CU120" s="1346"/>
      <c r="CV120" s="1346"/>
      <c r="CW120" s="1346"/>
      <c r="CX120" s="1504"/>
      <c r="CY120" s="1390"/>
      <c r="CZ120" s="1346"/>
      <c r="DA120" s="1346"/>
      <c r="DB120" s="1346"/>
      <c r="DC120" s="1346"/>
      <c r="DD120" s="1393"/>
      <c r="DE120" s="1429"/>
      <c r="DF120" s="1346"/>
      <c r="DG120" s="1346"/>
      <c r="DH120" s="1346"/>
      <c r="DI120" s="1346"/>
      <c r="DJ120" s="1346"/>
      <c r="DK120" s="1346"/>
      <c r="DL120" s="1346"/>
      <c r="DM120" s="1346"/>
      <c r="DN120" s="1346"/>
      <c r="DO120" s="1392"/>
      <c r="DP120" s="1392"/>
      <c r="DQ120" s="1392"/>
      <c r="DR120" s="1392"/>
      <c r="DS120" s="1392"/>
      <c r="DT120" s="1392"/>
      <c r="DU120" s="1392"/>
      <c r="DV120" s="1392"/>
      <c r="DW120" s="1392"/>
      <c r="DX120" s="1393"/>
      <c r="DY120" s="1391"/>
      <c r="DZ120" s="1346"/>
      <c r="EA120" s="1346"/>
      <c r="EB120" s="1346"/>
      <c r="EC120" s="1390"/>
      <c r="ED120" s="1392"/>
      <c r="EE120" s="1346"/>
      <c r="EF120" s="1346"/>
      <c r="EG120" s="1390"/>
      <c r="EH120" s="1346"/>
      <c r="EI120" s="1346"/>
      <c r="EJ120" s="1346"/>
      <c r="EK120" s="1392"/>
      <c r="EL120" s="1391"/>
      <c r="EM120" s="1389"/>
      <c r="EN120" s="1346"/>
      <c r="EO120" s="1346"/>
      <c r="EP120" s="1346"/>
      <c r="EQ120" s="1504"/>
      <c r="ER120" s="1346"/>
      <c r="ES120" s="1392"/>
      <c r="ET120" s="1346"/>
      <c r="EU120" s="1504"/>
      <c r="EV120" s="1392"/>
      <c r="EW120" s="1392"/>
      <c r="EX120" s="1346"/>
      <c r="EY120" s="1346"/>
      <c r="EZ120" s="1346"/>
      <c r="FA120" s="1346"/>
      <c r="FB120" s="1346"/>
      <c r="FC120" s="1393"/>
      <c r="FD120" s="1679"/>
      <c r="FE120" s="1391"/>
      <c r="FF120" s="1346"/>
      <c r="FG120" s="1346"/>
      <c r="FH120" s="1346"/>
      <c r="FI120" s="1346"/>
      <c r="FJ120" s="1346"/>
      <c r="FK120" s="1346"/>
      <c r="FL120" s="218"/>
      <c r="FM120" s="396"/>
      <c r="FN120" s="396"/>
      <c r="FO120" s="396"/>
      <c r="FP120" s="396"/>
      <c r="FQ120" s="396"/>
      <c r="FR120" s="1291"/>
      <c r="FS120" s="1347"/>
      <c r="FT120" s="1347"/>
      <c r="FU120" s="1347"/>
      <c r="FV120" s="1347"/>
      <c r="FW120" s="1347"/>
      <c r="FX120" s="1347"/>
      <c r="FY120" s="1347"/>
      <c r="FZ120" s="1347"/>
      <c r="GA120" s="1347"/>
      <c r="GB120" s="1347"/>
      <c r="GC120" s="1347"/>
    </row>
    <row r="121" spans="1:185" ht="16.5" thickBot="1" x14ac:dyDescent="0.3">
      <c r="A121" s="1645"/>
      <c r="B121" s="10"/>
      <c r="C121" s="1343" t="s">
        <v>2334</v>
      </c>
      <c r="D121" s="1391"/>
      <c r="E121" s="1400"/>
      <c r="F121" s="1346"/>
      <c r="G121" s="1346"/>
      <c r="H121" s="1346"/>
      <c r="I121" s="1346"/>
      <c r="J121" s="1346"/>
      <c r="K121" s="1346"/>
      <c r="L121" s="1346"/>
      <c r="M121" s="1346"/>
      <c r="N121" s="1346"/>
      <c r="O121" s="1346"/>
      <c r="P121" s="1346"/>
      <c r="Q121" s="1346"/>
      <c r="R121" s="1346"/>
      <c r="S121" s="1346"/>
      <c r="T121" s="1346"/>
      <c r="U121" s="1346"/>
      <c r="V121" s="1346"/>
      <c r="W121" s="1393"/>
      <c r="X121" s="1346"/>
      <c r="Y121" s="1399"/>
      <c r="Z121" s="1346"/>
      <c r="AA121" s="1346"/>
      <c r="AB121" s="1514"/>
      <c r="AC121" s="1346"/>
      <c r="AD121" s="1346"/>
      <c r="AE121" s="1346"/>
      <c r="AF121" s="1346"/>
      <c r="AG121" s="1346"/>
      <c r="AH121" s="1392"/>
      <c r="AI121" s="1400"/>
      <c r="AJ121" s="1392"/>
      <c r="AK121" s="1392"/>
      <c r="AL121" s="1393"/>
      <c r="AM121" s="1391"/>
      <c r="AN121" s="1346"/>
      <c r="AO121" s="1346"/>
      <c r="AP121" s="1346"/>
      <c r="AQ121" s="1346"/>
      <c r="AR121" s="1346"/>
      <c r="AS121" s="1346"/>
      <c r="AT121" s="1392"/>
      <c r="AU121" s="1392"/>
      <c r="AV121" s="1392"/>
      <c r="AW121" s="1392"/>
      <c r="AX121" s="1393"/>
      <c r="AY121" s="1389"/>
      <c r="AZ121" s="1389"/>
      <c r="BA121" s="1346"/>
      <c r="BB121" s="1346"/>
      <c r="BC121" s="1346"/>
      <c r="BD121" s="1346"/>
      <c r="BE121" s="1346"/>
      <c r="BF121" s="1504"/>
      <c r="BG121" s="1393"/>
      <c r="BH121" s="1346"/>
      <c r="BI121" s="1346"/>
      <c r="BJ121" s="1346"/>
      <c r="BK121" s="1346"/>
      <c r="BL121" s="1346"/>
      <c r="BM121" s="1346"/>
      <c r="BN121" s="1346"/>
      <c r="BO121" s="1346"/>
      <c r="BP121" s="1346"/>
      <c r="BQ121" s="1346"/>
      <c r="BR121" s="1346"/>
      <c r="BS121" s="1346"/>
      <c r="BT121" s="1504"/>
      <c r="BU121" s="1690"/>
      <c r="BV121" s="1346"/>
      <c r="BW121" s="1346"/>
      <c r="BX121" s="1346"/>
      <c r="BY121" s="1346"/>
      <c r="BZ121" s="1346"/>
      <c r="CA121" s="1346"/>
      <c r="CB121" s="1346"/>
      <c r="CC121" s="1346"/>
      <c r="CD121" s="1346"/>
      <c r="CE121" s="1391"/>
      <c r="CF121" s="1346"/>
      <c r="CG121" s="1346"/>
      <c r="CH121" s="1346"/>
      <c r="CI121" s="1346"/>
      <c r="CJ121" s="1346"/>
      <c r="CK121" s="1346"/>
      <c r="CL121" s="1390"/>
      <c r="CM121" s="1346"/>
      <c r="CN121" s="1346"/>
      <c r="CO121" s="1346"/>
      <c r="CP121" s="1346"/>
      <c r="CQ121" s="1391"/>
      <c r="CR121" s="1390"/>
      <c r="CS121" s="1346"/>
      <c r="CT121" s="1392"/>
      <c r="CU121" s="1346"/>
      <c r="CV121" s="1346"/>
      <c r="CW121" s="1346"/>
      <c r="CX121" s="1504"/>
      <c r="CY121" s="1390"/>
      <c r="CZ121" s="1346"/>
      <c r="DA121" s="1346"/>
      <c r="DB121" s="1346"/>
      <c r="DC121" s="1346"/>
      <c r="DD121" s="1393"/>
      <c r="DE121" s="1429"/>
      <c r="DF121" s="1346"/>
      <c r="DG121" s="1346"/>
      <c r="DH121" s="1346"/>
      <c r="DI121" s="1346"/>
      <c r="DJ121" s="1346"/>
      <c r="DK121" s="1346"/>
      <c r="DL121" s="1346"/>
      <c r="DM121" s="1346"/>
      <c r="DN121" s="1346"/>
      <c r="DO121" s="1392"/>
      <c r="DP121" s="1392"/>
      <c r="DQ121" s="1392"/>
      <c r="DR121" s="1392"/>
      <c r="DS121" s="1392"/>
      <c r="DT121" s="1392"/>
      <c r="DU121" s="1392"/>
      <c r="DV121" s="1392"/>
      <c r="DW121" s="1392"/>
      <c r="DX121" s="1393"/>
      <c r="DY121" s="1391"/>
      <c r="DZ121" s="1346"/>
      <c r="EA121" s="1346"/>
      <c r="EB121" s="1346"/>
      <c r="EC121" s="1390"/>
      <c r="ED121" s="1392"/>
      <c r="EE121" s="1346"/>
      <c r="EF121" s="1346"/>
      <c r="EG121" s="1390"/>
      <c r="EH121" s="1346"/>
      <c r="EI121" s="1346"/>
      <c r="EJ121" s="1346"/>
      <c r="EK121" s="1392"/>
      <c r="EL121" s="1391"/>
      <c r="EM121" s="1389"/>
      <c r="EN121" s="1346"/>
      <c r="EO121" s="1346"/>
      <c r="EP121" s="1346"/>
      <c r="EQ121" s="1504"/>
      <c r="ER121" s="1346"/>
      <c r="ES121" s="1392"/>
      <c r="ET121" s="1346"/>
      <c r="EU121" s="1504"/>
      <c r="EV121" s="1392"/>
      <c r="EW121" s="1392"/>
      <c r="EX121" s="1346"/>
      <c r="EY121" s="1346"/>
      <c r="EZ121" s="1346"/>
      <c r="FA121" s="1346"/>
      <c r="FB121" s="1346"/>
      <c r="FC121" s="1393"/>
      <c r="FD121" s="1679"/>
      <c r="FE121" s="1391"/>
      <c r="FF121" s="1346"/>
      <c r="FG121" s="1346"/>
      <c r="FH121" s="1346"/>
      <c r="FI121" s="1346"/>
      <c r="FJ121" s="1346"/>
      <c r="FK121" s="1346"/>
      <c r="FL121" s="218"/>
      <c r="FM121" s="396"/>
      <c r="FN121" s="396"/>
      <c r="FO121" s="396"/>
      <c r="FP121" s="396"/>
      <c r="FQ121" s="396"/>
      <c r="FR121" s="1291"/>
      <c r="FS121" s="1347"/>
      <c r="FT121" s="1347"/>
      <c r="FU121" s="1347"/>
      <c r="FV121" s="1347"/>
      <c r="FW121" s="1347"/>
      <c r="FX121" s="1347"/>
      <c r="FY121" s="1347"/>
      <c r="FZ121" s="1347"/>
      <c r="GA121" s="1347"/>
      <c r="GB121" s="1347"/>
      <c r="GC121" s="1347"/>
    </row>
    <row r="122" spans="1:185" ht="16.5" thickBot="1" x14ac:dyDescent="0.3">
      <c r="A122" s="1645"/>
      <c r="B122" s="10" t="s">
        <v>2195</v>
      </c>
      <c r="C122" s="1373" t="s">
        <v>1592</v>
      </c>
      <c r="D122" s="1391"/>
      <c r="E122" s="1400"/>
      <c r="F122" s="1346"/>
      <c r="G122" s="1346"/>
      <c r="H122" s="1346"/>
      <c r="I122" s="1346"/>
      <c r="J122" s="1346"/>
      <c r="K122" s="1346"/>
      <c r="L122" s="1346"/>
      <c r="M122" s="1346"/>
      <c r="N122" s="1346"/>
      <c r="O122" s="1346"/>
      <c r="P122" s="1346"/>
      <c r="Q122" s="1346"/>
      <c r="R122" s="1346"/>
      <c r="S122" s="1346"/>
      <c r="T122" s="1346"/>
      <c r="U122" s="1346"/>
      <c r="V122" s="1346"/>
      <c r="W122" s="1393"/>
      <c r="X122" s="1346"/>
      <c r="Y122" s="1346"/>
      <c r="Z122" s="1346"/>
      <c r="AA122" s="1346"/>
      <c r="AB122" s="1514"/>
      <c r="AC122" s="1346"/>
      <c r="AD122" s="1346"/>
      <c r="AE122" s="1346"/>
      <c r="AF122" s="1346"/>
      <c r="AG122" s="1346"/>
      <c r="AH122" s="1392"/>
      <c r="AI122" s="1400"/>
      <c r="AJ122" s="1392"/>
      <c r="AK122" s="1392"/>
      <c r="AL122" s="1393"/>
      <c r="AM122" s="1391"/>
      <c r="AN122" s="1346"/>
      <c r="AO122" s="1346"/>
      <c r="AP122" s="1346"/>
      <c r="AQ122" s="1346"/>
      <c r="AR122" s="1346"/>
      <c r="AS122" s="1346"/>
      <c r="AT122" s="1392"/>
      <c r="AU122" s="1392"/>
      <c r="AV122" s="1392"/>
      <c r="AW122" s="1392"/>
      <c r="AX122" s="1393"/>
      <c r="AY122" s="1346"/>
      <c r="AZ122" s="1389"/>
      <c r="BA122" s="1346"/>
      <c r="BB122" s="1346"/>
      <c r="BC122" s="1346"/>
      <c r="BD122" s="1346"/>
      <c r="BE122" s="1346"/>
      <c r="BF122" s="1504"/>
      <c r="BG122" s="1393"/>
      <c r="BH122" s="1346"/>
      <c r="BI122" s="1346"/>
      <c r="BJ122" s="1346"/>
      <c r="BK122" s="1346"/>
      <c r="BL122" s="1346"/>
      <c r="BM122" s="1346"/>
      <c r="BN122" s="1346"/>
      <c r="BO122" s="1346"/>
      <c r="BP122" s="1346"/>
      <c r="BQ122" s="1346"/>
      <c r="BR122" s="1346"/>
      <c r="BS122" s="1346"/>
      <c r="BT122" s="1504"/>
      <c r="BU122" s="1389"/>
      <c r="BV122" s="1346"/>
      <c r="BW122" s="1346"/>
      <c r="BX122" s="1346"/>
      <c r="BY122" s="1346"/>
      <c r="BZ122" s="1346"/>
      <c r="CA122" s="1346"/>
      <c r="CB122" s="1346"/>
      <c r="CC122" s="1346"/>
      <c r="CD122" s="1346"/>
      <c r="CE122" s="1391"/>
      <c r="CF122" s="1346"/>
      <c r="CG122" s="1346"/>
      <c r="CH122" s="1346"/>
      <c r="CI122" s="1346"/>
      <c r="CJ122" s="1346"/>
      <c r="CK122" s="1346"/>
      <c r="CL122" s="1346"/>
      <c r="CM122" s="1346"/>
      <c r="CN122" s="1346"/>
      <c r="CO122" s="1346"/>
      <c r="CP122" s="1346"/>
      <c r="CQ122" s="1391"/>
      <c r="CR122" s="1346"/>
      <c r="CS122" s="1346"/>
      <c r="CT122" s="1392"/>
      <c r="CU122" s="1346"/>
      <c r="CV122" s="1346"/>
      <c r="CW122" s="1346"/>
      <c r="CX122" s="1504"/>
      <c r="CY122" s="1346"/>
      <c r="CZ122" s="1346"/>
      <c r="DA122" s="1346"/>
      <c r="DB122" s="1346"/>
      <c r="DC122" s="1346"/>
      <c r="DD122" s="1393"/>
      <c r="DE122" s="1391"/>
      <c r="DF122" s="1346"/>
      <c r="DG122" s="1346"/>
      <c r="DH122" s="1346"/>
      <c r="DI122" s="1346"/>
      <c r="DJ122" s="1346"/>
      <c r="DK122" s="1346"/>
      <c r="DL122" s="1346"/>
      <c r="DM122" s="1346"/>
      <c r="DN122" s="1346"/>
      <c r="DO122" s="1392"/>
      <c r="DP122" s="1392"/>
      <c r="DQ122" s="1392"/>
      <c r="DR122" s="1392"/>
      <c r="DS122" s="1392"/>
      <c r="DT122" s="1392"/>
      <c r="DU122" s="1392"/>
      <c r="DV122" s="1392"/>
      <c r="DW122" s="1392"/>
      <c r="DX122" s="1393"/>
      <c r="DY122" s="1391"/>
      <c r="DZ122" s="1346"/>
      <c r="EA122" s="1346"/>
      <c r="EB122" s="1346"/>
      <c r="EC122" s="1346"/>
      <c r="ED122" s="1346"/>
      <c r="EE122" s="1346"/>
      <c r="EF122" s="1346"/>
      <c r="EG122" s="1346"/>
      <c r="EH122" s="1346"/>
      <c r="EI122" s="1346"/>
      <c r="EJ122" s="1346"/>
      <c r="EK122" s="1346"/>
      <c r="EL122" s="1391"/>
      <c r="EM122" s="1389"/>
      <c r="EN122" s="1346"/>
      <c r="EO122" s="1346"/>
      <c r="EP122" s="1346"/>
      <c r="EQ122" s="1504"/>
      <c r="ER122" s="1346"/>
      <c r="ES122" s="1346"/>
      <c r="ET122" s="1346"/>
      <c r="EU122" s="1504"/>
      <c r="EV122" s="1392"/>
      <c r="EW122" s="1346"/>
      <c r="EX122" s="1346"/>
      <c r="EY122" s="1346"/>
      <c r="EZ122" s="1346"/>
      <c r="FA122" s="1346"/>
      <c r="FB122" s="1346"/>
      <c r="FC122" s="1393"/>
      <c r="FD122" s="1679"/>
      <c r="FE122" s="1391"/>
      <c r="FF122" s="1346"/>
      <c r="FG122" s="1346"/>
      <c r="FH122" s="1346"/>
      <c r="FI122" s="1346"/>
      <c r="FJ122" s="1346"/>
      <c r="FK122" s="1346"/>
      <c r="FL122" s="218" t="e">
        <f>SUM(F122+I122+Q122+W122+#REF!+AC122+AF122+AJ122+AM122+AP122+AS122+AV122+AY122+BB122+BH122+BK122+BS122+BW122+CE122+CH122+CK122+CN122+CQ122+CT122+CW122+DA122+DD122+DK122+DN122+DQ122+DW122+DZ122+EC122+EF122+EI122+EL122+EO122+ER122+EV122+FC122)</f>
        <v>#REF!</v>
      </c>
      <c r="FM122" s="396">
        <f t="shared" si="43"/>
        <v>0</v>
      </c>
      <c r="FN122" s="396">
        <f t="shared" si="44"/>
        <v>0</v>
      </c>
      <c r="FO122" s="396" t="e">
        <f>SUM(AB122+#REF!+BE122+BT122+CX122+EQ122+EU122)</f>
        <v>#REF!</v>
      </c>
      <c r="FP122" s="396"/>
      <c r="FQ122" s="396" t="e">
        <f>SUM(L122+#REF!+M122+N122+O122+P122+#REF!+#REF!+BN122+BO122+BP122+BQ122+BR122+BZ122+CA122+CB122+CC122+CD122+DG122+DH122+DI122+DJ122+DT122+DU122+DV122+EY122+EZ122+FA122+FB122+FD122+FE122+FF122+FG122+FH122+FI122+FJ122+FK122)</f>
        <v>#REF!</v>
      </c>
      <c r="FR122" s="1291" t="e">
        <f t="shared" si="16"/>
        <v>#REF!</v>
      </c>
      <c r="FS122" s="1347" t="e">
        <f t="shared" si="17"/>
        <v>#REF!</v>
      </c>
      <c r="FT122" s="1347" t="e">
        <f t="shared" si="18"/>
        <v>#REF!</v>
      </c>
      <c r="FU122" s="1347" t="e">
        <f t="shared" si="19"/>
        <v>#REF!</v>
      </c>
      <c r="FV122" s="1347" t="e">
        <f t="shared" si="20"/>
        <v>#REF!</v>
      </c>
      <c r="FW122" s="1347" t="e">
        <f t="shared" si="21"/>
        <v>#REF!</v>
      </c>
      <c r="FX122" s="1347" t="e">
        <f t="shared" si="22"/>
        <v>#REF!</v>
      </c>
      <c r="FY122" s="1347" t="e">
        <f t="shared" si="23"/>
        <v>#REF!</v>
      </c>
      <c r="FZ122" s="1347" t="e">
        <f t="shared" si="24"/>
        <v>#REF!</v>
      </c>
      <c r="GA122" s="1347" t="e">
        <f t="shared" si="25"/>
        <v>#REF!</v>
      </c>
      <c r="GB122" s="1347" t="e">
        <f t="shared" si="26"/>
        <v>#REF!</v>
      </c>
      <c r="GC122" s="1347" t="e">
        <f t="shared" si="27"/>
        <v>#REF!</v>
      </c>
    </row>
    <row r="123" spans="1:185" ht="16.5" thickBot="1" x14ac:dyDescent="0.3">
      <c r="A123" s="1645">
        <v>103</v>
      </c>
      <c r="B123" s="10" t="s">
        <v>2196</v>
      </c>
      <c r="C123" s="1152" t="s">
        <v>250</v>
      </c>
      <c r="D123" s="1391"/>
      <c r="E123" s="1400"/>
      <c r="F123" s="1346"/>
      <c r="G123" s="1346"/>
      <c r="H123" s="1346"/>
      <c r="I123" s="1346"/>
      <c r="J123" s="1346"/>
      <c r="K123" s="1346"/>
      <c r="L123" s="1346"/>
      <c r="M123" s="1346"/>
      <c r="N123" s="1346"/>
      <c r="O123" s="1346"/>
      <c r="P123" s="1346"/>
      <c r="Q123" s="1346"/>
      <c r="R123" s="1346"/>
      <c r="S123" s="1346"/>
      <c r="T123" s="1346"/>
      <c r="U123" s="1346"/>
      <c r="V123" s="1346"/>
      <c r="W123" s="1393"/>
      <c r="X123" s="1346"/>
      <c r="Y123" s="1346"/>
      <c r="Z123" s="1346"/>
      <c r="AA123" s="1346"/>
      <c r="AB123" s="1514"/>
      <c r="AC123" s="1346"/>
      <c r="AD123" s="1346"/>
      <c r="AE123" s="1346"/>
      <c r="AF123" s="1346"/>
      <c r="AG123" s="1346"/>
      <c r="AH123" s="1346"/>
      <c r="AI123" s="1400"/>
      <c r="AJ123" s="1392"/>
      <c r="AK123" s="1392"/>
      <c r="AL123" s="1393"/>
      <c r="AM123" s="1391"/>
      <c r="AN123" s="1346"/>
      <c r="AO123" s="1346"/>
      <c r="AP123" s="1346"/>
      <c r="AQ123" s="1346"/>
      <c r="AR123" s="1346"/>
      <c r="AS123" s="1346"/>
      <c r="AT123" s="1392"/>
      <c r="AU123" s="1392"/>
      <c r="AV123" s="1392"/>
      <c r="AW123" s="1392"/>
      <c r="AX123" s="1393"/>
      <c r="AY123" s="1346"/>
      <c r="AZ123" s="1389"/>
      <c r="BA123" s="1346"/>
      <c r="BB123" s="1346"/>
      <c r="BC123" s="1346"/>
      <c r="BD123" s="1346"/>
      <c r="BE123" s="1346"/>
      <c r="BF123" s="1504"/>
      <c r="BG123" s="1393"/>
      <c r="BH123" s="1346"/>
      <c r="BI123" s="1346"/>
      <c r="BJ123" s="1346"/>
      <c r="BK123" s="1346"/>
      <c r="BL123" s="1346"/>
      <c r="BM123" s="1346"/>
      <c r="BN123" s="1346"/>
      <c r="BO123" s="1346"/>
      <c r="BP123" s="1346"/>
      <c r="BQ123" s="1346"/>
      <c r="BR123" s="1346"/>
      <c r="BS123" s="1346"/>
      <c r="BT123" s="1504"/>
      <c r="BU123" s="1389"/>
      <c r="BV123" s="1346"/>
      <c r="BW123" s="1346"/>
      <c r="BX123" s="1346"/>
      <c r="BY123" s="1346"/>
      <c r="BZ123" s="1346"/>
      <c r="CA123" s="1346"/>
      <c r="CB123" s="1346"/>
      <c r="CC123" s="1346"/>
      <c r="CD123" s="1346"/>
      <c r="CE123" s="1391"/>
      <c r="CF123" s="1346"/>
      <c r="CG123" s="1346"/>
      <c r="CH123" s="1346"/>
      <c r="CI123" s="1346"/>
      <c r="CJ123" s="1346"/>
      <c r="CK123" s="1346"/>
      <c r="CL123" s="1346"/>
      <c r="CM123" s="1346"/>
      <c r="CN123" s="1346"/>
      <c r="CO123" s="1346"/>
      <c r="CP123" s="1346"/>
      <c r="CQ123" s="1391"/>
      <c r="CR123" s="1346"/>
      <c r="CS123" s="1346"/>
      <c r="CT123" s="1392"/>
      <c r="CU123" s="1346"/>
      <c r="CV123" s="1389"/>
      <c r="CW123" s="1389"/>
      <c r="CX123" s="1504"/>
      <c r="CY123" s="1389"/>
      <c r="CZ123" s="1346"/>
      <c r="DA123" s="1346"/>
      <c r="DB123" s="1346"/>
      <c r="DC123" s="1346"/>
      <c r="DD123" s="1393"/>
      <c r="DE123" s="1391"/>
      <c r="DF123" s="1346"/>
      <c r="DG123" s="1346"/>
      <c r="DH123" s="1346"/>
      <c r="DI123" s="1346"/>
      <c r="DJ123" s="1346"/>
      <c r="DK123" s="1346"/>
      <c r="DL123" s="1346"/>
      <c r="DM123" s="1346"/>
      <c r="DN123" s="1346"/>
      <c r="DO123" s="1392"/>
      <c r="DP123" s="1392"/>
      <c r="DQ123" s="1392"/>
      <c r="DR123" s="1392"/>
      <c r="DS123" s="1392"/>
      <c r="DT123" s="1392"/>
      <c r="DU123" s="1392"/>
      <c r="DV123" s="1392"/>
      <c r="DW123" s="1392"/>
      <c r="DX123" s="1393"/>
      <c r="DY123" s="1391"/>
      <c r="DZ123" s="1346"/>
      <c r="EA123" s="1346"/>
      <c r="EB123" s="1346"/>
      <c r="EC123" s="1346"/>
      <c r="ED123" s="1346"/>
      <c r="EE123" s="1346"/>
      <c r="EF123" s="1346"/>
      <c r="EG123" s="1346"/>
      <c r="EH123" s="1346"/>
      <c r="EI123" s="1346"/>
      <c r="EJ123" s="1346"/>
      <c r="EK123" s="1346"/>
      <c r="EL123" s="1391"/>
      <c r="EM123" s="1346"/>
      <c r="EN123" s="1346"/>
      <c r="EO123" s="1346"/>
      <c r="EP123" s="1346"/>
      <c r="EQ123" s="1504"/>
      <c r="ER123" s="1346"/>
      <c r="ES123" s="1346"/>
      <c r="ET123" s="1346"/>
      <c r="EU123" s="1504"/>
      <c r="EV123" s="1392"/>
      <c r="EW123" s="1346"/>
      <c r="EX123" s="1346"/>
      <c r="EY123" s="1397"/>
      <c r="EZ123" s="1397"/>
      <c r="FA123" s="1397"/>
      <c r="FB123" s="1397"/>
      <c r="FC123" s="1393"/>
      <c r="FD123" s="1679"/>
      <c r="FE123" s="1391"/>
      <c r="FF123" s="1346"/>
      <c r="FG123" s="1346"/>
      <c r="FH123" s="1346"/>
      <c r="FI123" s="1346"/>
      <c r="FJ123" s="1346"/>
      <c r="FK123" s="1346"/>
      <c r="FL123" s="218" t="e">
        <f>SUM(F123+I123+Q123+W123+#REF!+AC123+AF123+AJ123+AM123+AP123+AS123+AV123+AY123+BB123+BH123+BK123+BS123+BW123+CE123+CH123+CK123+CN123+CQ123+CT123+CW123+DA123+DD123+DK123+DN123+DQ123+DW123+DZ123+EC123+EF123+EI123+EL123+EO123+ER123+EV123+FC123)</f>
        <v>#REF!</v>
      </c>
      <c r="FM123" s="396">
        <f t="shared" si="43"/>
        <v>0</v>
      </c>
      <c r="FN123" s="396">
        <f t="shared" si="44"/>
        <v>0</v>
      </c>
      <c r="FO123" s="396" t="e">
        <f>SUM(AB123+#REF!+BE123+BT123+CX123+EQ123+EU123)</f>
        <v>#REF!</v>
      </c>
      <c r="FP123" s="396"/>
      <c r="FQ123" s="396" t="e">
        <f>SUM(L123+#REF!+M123+N123+O123+P123+#REF!+#REF!+BN123+BO123+BP123+BQ123+BR123+BZ123+CA123+CB123+CC123+CD123+DG123+DH123+DI123+DJ123+DT123+DU123+DV123+EY123+EZ123+FA123+FB123+FD123+FE123+FF123+FG123+FH123+FI123+FJ123+FK123)</f>
        <v>#REF!</v>
      </c>
      <c r="FR123" s="1291" t="e">
        <f t="shared" si="16"/>
        <v>#REF!</v>
      </c>
      <c r="FS123" s="1347" t="e">
        <f t="shared" si="17"/>
        <v>#REF!</v>
      </c>
      <c r="FT123" s="1347" t="e">
        <f t="shared" si="18"/>
        <v>#REF!</v>
      </c>
      <c r="FU123" s="1347" t="e">
        <f t="shared" si="19"/>
        <v>#REF!</v>
      </c>
      <c r="FV123" s="1347" t="e">
        <f t="shared" si="20"/>
        <v>#REF!</v>
      </c>
      <c r="FW123" s="1347" t="e">
        <f t="shared" si="21"/>
        <v>#REF!</v>
      </c>
      <c r="FX123" s="1347" t="e">
        <f t="shared" si="22"/>
        <v>#REF!</v>
      </c>
      <c r="FY123" s="1347" t="e">
        <f t="shared" si="23"/>
        <v>#REF!</v>
      </c>
      <c r="FZ123" s="1347" t="e">
        <f t="shared" si="24"/>
        <v>#REF!</v>
      </c>
      <c r="GA123" s="1347" t="e">
        <f t="shared" si="25"/>
        <v>#REF!</v>
      </c>
      <c r="GB123" s="1347" t="e">
        <f t="shared" si="26"/>
        <v>#REF!</v>
      </c>
      <c r="GC123" s="1347" t="e">
        <f t="shared" si="27"/>
        <v>#REF!</v>
      </c>
    </row>
    <row r="124" spans="1:185" ht="16.5" thickBot="1" x14ac:dyDescent="0.3">
      <c r="A124" s="1645">
        <v>104</v>
      </c>
      <c r="B124" s="10" t="s">
        <v>2197</v>
      </c>
      <c r="C124" s="1152" t="s">
        <v>183</v>
      </c>
      <c r="D124" s="1391"/>
      <c r="E124" s="1400"/>
      <c r="F124" s="1346"/>
      <c r="G124" s="1346"/>
      <c r="H124" s="1346"/>
      <c r="I124" s="1346"/>
      <c r="J124" s="1346"/>
      <c r="K124" s="1346"/>
      <c r="L124" s="1346"/>
      <c r="M124" s="1346"/>
      <c r="N124" s="1346"/>
      <c r="O124" s="1346"/>
      <c r="P124" s="1346"/>
      <c r="Q124" s="1346"/>
      <c r="R124" s="1346"/>
      <c r="S124" s="1346"/>
      <c r="T124" s="1346"/>
      <c r="U124" s="1346"/>
      <c r="V124" s="1346"/>
      <c r="W124" s="1393"/>
      <c r="X124" s="1346"/>
      <c r="Y124" s="1346"/>
      <c r="Z124" s="1346"/>
      <c r="AA124" s="1346"/>
      <c r="AB124" s="1514"/>
      <c r="AC124" s="1346"/>
      <c r="AD124" s="1346"/>
      <c r="AE124" s="1346"/>
      <c r="AF124" s="1346"/>
      <c r="AG124" s="1346"/>
      <c r="AH124" s="1392"/>
      <c r="AI124" s="1400"/>
      <c r="AJ124" s="1392"/>
      <c r="AK124" s="1392"/>
      <c r="AL124" s="1393"/>
      <c r="AM124" s="1391"/>
      <c r="AN124" s="1346"/>
      <c r="AO124" s="1346"/>
      <c r="AP124" s="1346"/>
      <c r="AQ124" s="1346"/>
      <c r="AR124" s="1346"/>
      <c r="AS124" s="1346"/>
      <c r="AT124" s="1392"/>
      <c r="AU124" s="1392"/>
      <c r="AV124" s="1392"/>
      <c r="AW124" s="1392"/>
      <c r="AX124" s="1393"/>
      <c r="AY124" s="1346"/>
      <c r="AZ124" s="1389"/>
      <c r="BA124" s="1346"/>
      <c r="BB124" s="1346"/>
      <c r="BC124" s="1346"/>
      <c r="BD124" s="1346"/>
      <c r="BE124" s="1346"/>
      <c r="BF124" s="1504"/>
      <c r="BG124" s="1393"/>
      <c r="BH124" s="1346"/>
      <c r="BI124" s="1346"/>
      <c r="BJ124" s="1346"/>
      <c r="BK124" s="1346"/>
      <c r="BL124" s="1346"/>
      <c r="BM124" s="1346"/>
      <c r="BN124" s="1346"/>
      <c r="BO124" s="1346"/>
      <c r="BP124" s="1346"/>
      <c r="BQ124" s="1346"/>
      <c r="BR124" s="1346"/>
      <c r="BS124" s="1346"/>
      <c r="BT124" s="1504"/>
      <c r="BU124" s="1389"/>
      <c r="BV124" s="1346"/>
      <c r="BW124" s="1346"/>
      <c r="BX124" s="1346"/>
      <c r="BY124" s="1346"/>
      <c r="BZ124" s="1346"/>
      <c r="CA124" s="1346"/>
      <c r="CB124" s="1346"/>
      <c r="CC124" s="1346"/>
      <c r="CD124" s="1346"/>
      <c r="CE124" s="1391"/>
      <c r="CF124" s="1346"/>
      <c r="CG124" s="1346"/>
      <c r="CH124" s="1346"/>
      <c r="CI124" s="1346"/>
      <c r="CJ124" s="1346"/>
      <c r="CK124" s="1346"/>
      <c r="CL124" s="1346"/>
      <c r="CM124" s="1346"/>
      <c r="CN124" s="1346"/>
      <c r="CO124" s="1346"/>
      <c r="CP124" s="1346"/>
      <c r="CQ124" s="1391"/>
      <c r="CR124" s="1346"/>
      <c r="CS124" s="1410"/>
      <c r="CT124" s="1392"/>
      <c r="CU124" s="1346"/>
      <c r="CV124" s="1346"/>
      <c r="CW124" s="1346"/>
      <c r="CX124" s="1504"/>
      <c r="CY124" s="1346"/>
      <c r="CZ124" s="1346"/>
      <c r="DA124" s="1392"/>
      <c r="DB124" s="1346"/>
      <c r="DC124" s="1346"/>
      <c r="DD124" s="1393"/>
      <c r="DE124" s="1391"/>
      <c r="DF124" s="1346"/>
      <c r="DG124" s="1392"/>
      <c r="DH124" s="1392"/>
      <c r="DI124" s="1392"/>
      <c r="DJ124" s="1392"/>
      <c r="DK124" s="1392"/>
      <c r="DL124" s="1392"/>
      <c r="DM124" s="1346"/>
      <c r="DN124" s="1346"/>
      <c r="DO124" s="1392"/>
      <c r="DP124" s="1392"/>
      <c r="DQ124" s="1392"/>
      <c r="DR124" s="1392"/>
      <c r="DS124" s="1392"/>
      <c r="DT124" s="1417"/>
      <c r="DU124" s="1417"/>
      <c r="DV124" s="1417"/>
      <c r="DW124" s="1392"/>
      <c r="DX124" s="1393"/>
      <c r="DY124" s="1391"/>
      <c r="DZ124" s="1346"/>
      <c r="EA124" s="1346"/>
      <c r="EB124" s="1346"/>
      <c r="EC124" s="1346"/>
      <c r="ED124" s="1346"/>
      <c r="EE124" s="1346"/>
      <c r="EF124" s="1346"/>
      <c r="EG124" s="1346"/>
      <c r="EH124" s="1390"/>
      <c r="EI124" s="1346"/>
      <c r="EJ124" s="1392"/>
      <c r="EK124" s="1392"/>
      <c r="EL124" s="1391"/>
      <c r="EM124" s="1389"/>
      <c r="EN124" s="1389"/>
      <c r="EO124" s="1346"/>
      <c r="EP124" s="1346"/>
      <c r="EQ124" s="1504"/>
      <c r="ER124" s="1346"/>
      <c r="ES124" s="1346"/>
      <c r="ET124" s="1346"/>
      <c r="EU124" s="1504"/>
      <c r="EV124" s="1392"/>
      <c r="EW124" s="1346"/>
      <c r="EX124" s="1346"/>
      <c r="EY124" s="1346"/>
      <c r="EZ124" s="1346"/>
      <c r="FA124" s="1346"/>
      <c r="FB124" s="1346"/>
      <c r="FC124" s="1393"/>
      <c r="FD124" s="1679"/>
      <c r="FE124" s="1391"/>
      <c r="FF124" s="1346"/>
      <c r="FG124" s="1346"/>
      <c r="FH124" s="1346"/>
      <c r="FI124" s="1346"/>
      <c r="FJ124" s="1346"/>
      <c r="FK124" s="1346"/>
      <c r="FL124" s="218" t="e">
        <f>SUM(F124+I124+Q124+W124+#REF!+AC124+AF124+AJ124+AM124+AP124+AS124+AV124+AY124+BB124+BH124+BK124+BS124+BW124+CE124+CH124+CK124+CN124+CQ124+CT124+CW124+DA124+DD124+DK124+DN124+DQ124+DW124+DZ124+EC124+EF124+EI124+EL124+EO124+ER124+EV124+FC124)</f>
        <v>#REF!</v>
      </c>
      <c r="FM124" s="396">
        <f t="shared" si="43"/>
        <v>0</v>
      </c>
      <c r="FN124" s="396">
        <f t="shared" si="44"/>
        <v>0</v>
      </c>
      <c r="FO124" s="396" t="e">
        <f>SUM(AB124+#REF!+BE124+BT124+CX124+EQ124+EU124)</f>
        <v>#REF!</v>
      </c>
      <c r="FP124" s="396"/>
      <c r="FQ124" s="396" t="e">
        <f>SUM(L124+#REF!+M124+N124+O124+P124+#REF!+#REF!+BN124+BO124+BP124+BQ124+BR124+BZ124+CA124+CB124+CC124+CD124+DG124+DH124+DI124+DJ124+DT124+DU124+DV124+EY124+EZ124+FA124+FB124+FD124+FE124+FF124+FG124+FH124+FI124+FJ124+FK124)</f>
        <v>#REF!</v>
      </c>
      <c r="FR124" s="1291" t="e">
        <f t="shared" si="16"/>
        <v>#REF!</v>
      </c>
      <c r="FS124" s="1347" t="e">
        <f t="shared" si="17"/>
        <v>#REF!</v>
      </c>
      <c r="FT124" s="1347" t="e">
        <f t="shared" si="18"/>
        <v>#REF!</v>
      </c>
      <c r="FU124" s="1347" t="e">
        <f t="shared" si="19"/>
        <v>#REF!</v>
      </c>
      <c r="FV124" s="1347" t="e">
        <f t="shared" si="20"/>
        <v>#REF!</v>
      </c>
      <c r="FW124" s="1347" t="e">
        <f t="shared" si="21"/>
        <v>#REF!</v>
      </c>
      <c r="FX124" s="1347" t="e">
        <f t="shared" si="22"/>
        <v>#REF!</v>
      </c>
      <c r="FY124" s="1347" t="e">
        <f t="shared" si="23"/>
        <v>#REF!</v>
      </c>
      <c r="FZ124" s="1347" t="e">
        <f t="shared" si="24"/>
        <v>#REF!</v>
      </c>
      <c r="GA124" s="1347" t="e">
        <f t="shared" si="25"/>
        <v>#REF!</v>
      </c>
      <c r="GB124" s="1347" t="e">
        <f t="shared" si="26"/>
        <v>#REF!</v>
      </c>
      <c r="GC124" s="1347" t="e">
        <f t="shared" si="27"/>
        <v>#REF!</v>
      </c>
    </row>
    <row r="125" spans="1:185" ht="16.5" thickBot="1" x14ac:dyDescent="0.3">
      <c r="A125" s="1645">
        <v>105</v>
      </c>
      <c r="B125" s="10" t="s">
        <v>2198</v>
      </c>
      <c r="C125" s="1152" t="s">
        <v>1010</v>
      </c>
      <c r="D125" s="1391"/>
      <c r="E125" s="1400"/>
      <c r="F125" s="1346"/>
      <c r="G125" s="1346"/>
      <c r="H125" s="1346"/>
      <c r="I125" s="1346"/>
      <c r="J125" s="1346"/>
      <c r="K125" s="1346"/>
      <c r="L125" s="1346"/>
      <c r="M125" s="1346"/>
      <c r="N125" s="1346"/>
      <c r="O125" s="1346"/>
      <c r="P125" s="1346"/>
      <c r="Q125" s="1346"/>
      <c r="R125" s="1346"/>
      <c r="S125" s="1346"/>
      <c r="T125" s="1346"/>
      <c r="U125" s="1346"/>
      <c r="V125" s="1346"/>
      <c r="W125" s="1393"/>
      <c r="X125" s="1346"/>
      <c r="Y125" s="1346"/>
      <c r="Z125" s="1346"/>
      <c r="AA125" s="1346"/>
      <c r="AB125" s="1514"/>
      <c r="AC125" s="1346"/>
      <c r="AD125" s="1346"/>
      <c r="AE125" s="1346"/>
      <c r="AF125" s="1346"/>
      <c r="AG125" s="1346"/>
      <c r="AH125" s="1392"/>
      <c r="AI125" s="1400"/>
      <c r="AJ125" s="1392"/>
      <c r="AK125" s="1392"/>
      <c r="AL125" s="1393"/>
      <c r="AM125" s="1391"/>
      <c r="AN125" s="1346"/>
      <c r="AO125" s="1346"/>
      <c r="AP125" s="1346"/>
      <c r="AQ125" s="1346"/>
      <c r="AR125" s="1346"/>
      <c r="AS125" s="1346"/>
      <c r="AT125" s="1392"/>
      <c r="AU125" s="1392"/>
      <c r="AV125" s="1392"/>
      <c r="AW125" s="1392"/>
      <c r="AX125" s="1393"/>
      <c r="AY125" s="1346"/>
      <c r="AZ125" s="1389"/>
      <c r="BA125" s="1346"/>
      <c r="BB125" s="1346"/>
      <c r="BC125" s="1346"/>
      <c r="BD125" s="1346"/>
      <c r="BE125" s="1346"/>
      <c r="BF125" s="1504"/>
      <c r="BG125" s="1393"/>
      <c r="BH125" s="1346"/>
      <c r="BI125" s="1346"/>
      <c r="BJ125" s="1346"/>
      <c r="BK125" s="1346"/>
      <c r="BL125" s="1346"/>
      <c r="BM125" s="1346"/>
      <c r="BN125" s="1346"/>
      <c r="BO125" s="1346"/>
      <c r="BP125" s="1346"/>
      <c r="BQ125" s="1346"/>
      <c r="BR125" s="1346"/>
      <c r="BS125" s="1346"/>
      <c r="BT125" s="1504"/>
      <c r="BU125" s="1389"/>
      <c r="BV125" s="1346"/>
      <c r="BW125" s="1346"/>
      <c r="BX125" s="1346"/>
      <c r="BY125" s="1346"/>
      <c r="BZ125" s="1346"/>
      <c r="CA125" s="1346"/>
      <c r="CB125" s="1346"/>
      <c r="CC125" s="1346"/>
      <c r="CD125" s="1346"/>
      <c r="CE125" s="1391"/>
      <c r="CF125" s="1346"/>
      <c r="CG125" s="1346"/>
      <c r="CH125" s="1346"/>
      <c r="CI125" s="1346"/>
      <c r="CJ125" s="1346"/>
      <c r="CK125" s="1346"/>
      <c r="CL125" s="1346"/>
      <c r="CM125" s="1346"/>
      <c r="CN125" s="1346"/>
      <c r="CO125" s="1346"/>
      <c r="CP125" s="1346"/>
      <c r="CQ125" s="1391"/>
      <c r="CR125" s="1346"/>
      <c r="CS125" s="1346"/>
      <c r="CT125" s="1392"/>
      <c r="CU125" s="1346"/>
      <c r="CV125" s="1346"/>
      <c r="CW125" s="1346"/>
      <c r="CX125" s="1504"/>
      <c r="CY125" s="1346"/>
      <c r="CZ125" s="1346"/>
      <c r="DA125" s="1346"/>
      <c r="DB125" s="1346"/>
      <c r="DC125" s="1346"/>
      <c r="DD125" s="1393"/>
      <c r="DE125" s="1391"/>
      <c r="DF125" s="1346"/>
      <c r="DG125" s="1346"/>
      <c r="DH125" s="1346"/>
      <c r="DI125" s="1346"/>
      <c r="DJ125" s="1346"/>
      <c r="DK125" s="1346"/>
      <c r="DL125" s="1346"/>
      <c r="DM125" s="1346"/>
      <c r="DN125" s="1346"/>
      <c r="DO125" s="1392"/>
      <c r="DP125" s="1392"/>
      <c r="DQ125" s="1392"/>
      <c r="DR125" s="1392"/>
      <c r="DS125" s="1392"/>
      <c r="DT125" s="1417"/>
      <c r="DU125" s="1417"/>
      <c r="DV125" s="1417"/>
      <c r="DW125" s="1392"/>
      <c r="DX125" s="1393"/>
      <c r="DY125" s="1391"/>
      <c r="DZ125" s="1346"/>
      <c r="EA125" s="1346"/>
      <c r="EB125" s="1346"/>
      <c r="EC125" s="1346"/>
      <c r="ED125" s="1346"/>
      <c r="EE125" s="1346"/>
      <c r="EF125" s="1346"/>
      <c r="EG125" s="1346"/>
      <c r="EH125" s="1346"/>
      <c r="EI125" s="1346"/>
      <c r="EJ125" s="1346"/>
      <c r="EK125" s="1346"/>
      <c r="EL125" s="1391"/>
      <c r="EM125" s="1389"/>
      <c r="EN125" s="1346"/>
      <c r="EO125" s="1346"/>
      <c r="EP125" s="1346"/>
      <c r="EQ125" s="1504"/>
      <c r="ER125" s="1346"/>
      <c r="ES125" s="1346"/>
      <c r="ET125" s="1346"/>
      <c r="EU125" s="1504"/>
      <c r="EV125" s="1392"/>
      <c r="EW125" s="1346"/>
      <c r="EX125" s="1346"/>
      <c r="EY125" s="1346"/>
      <c r="EZ125" s="1346"/>
      <c r="FA125" s="1346"/>
      <c r="FB125" s="1346"/>
      <c r="FC125" s="1393"/>
      <c r="FD125" s="1679"/>
      <c r="FE125" s="1391"/>
      <c r="FF125" s="1346"/>
      <c r="FG125" s="1346"/>
      <c r="FH125" s="1346"/>
      <c r="FI125" s="1346"/>
      <c r="FJ125" s="1346"/>
      <c r="FK125" s="1346"/>
      <c r="FL125" s="218" t="e">
        <f>SUM(F125+I125+Q125+W125+#REF!+AC125+AF125+AJ125+AM125+AP125+AS125+AV125+AY125+BB125+BH125+BK125+BS125+BW125+CE125+CH125+CK125+CN125+CQ125+CT125+CW125+DA125+DD125+DK125+DN125+DQ125+DW125+DZ125+EC125+EF125+EI125+EL125+EO125+ER125+EV125+FC125)</f>
        <v>#REF!</v>
      </c>
      <c r="FM125" s="396">
        <f t="shared" si="43"/>
        <v>0</v>
      </c>
      <c r="FN125" s="396">
        <f t="shared" si="44"/>
        <v>0</v>
      </c>
      <c r="FO125" s="396" t="e">
        <f>SUM(AB125+#REF!+BE125+BT125+CX125+EQ125+EU125)</f>
        <v>#REF!</v>
      </c>
      <c r="FP125" s="396"/>
      <c r="FQ125" s="396" t="e">
        <f>SUM(L125+#REF!+M125+N125+O125+P125+#REF!+#REF!+BN125+BO125+BP125+BQ125+BR125+BZ125+CA125+CB125+CC125+CD125+DG125+DH125+DI125+DJ125+DT125+DU125+DV125+EY125+EZ125+FA125+FB125+FD125+FE125+FF125+FG125+FH125+FI125+FJ125+FK125)</f>
        <v>#REF!</v>
      </c>
      <c r="FR125" s="1291" t="e">
        <f t="shared" si="16"/>
        <v>#REF!</v>
      </c>
      <c r="FS125" s="1347" t="e">
        <f t="shared" si="17"/>
        <v>#REF!</v>
      </c>
      <c r="FT125" s="1347" t="e">
        <f t="shared" si="18"/>
        <v>#REF!</v>
      </c>
      <c r="FU125" s="1347" t="e">
        <f t="shared" si="19"/>
        <v>#REF!</v>
      </c>
      <c r="FV125" s="1347" t="e">
        <f t="shared" si="20"/>
        <v>#REF!</v>
      </c>
      <c r="FW125" s="1347" t="e">
        <f t="shared" si="21"/>
        <v>#REF!</v>
      </c>
      <c r="FX125" s="1347" t="e">
        <f t="shared" si="22"/>
        <v>#REF!</v>
      </c>
      <c r="FY125" s="1347" t="e">
        <f t="shared" si="23"/>
        <v>#REF!</v>
      </c>
      <c r="FZ125" s="1347" t="e">
        <f t="shared" si="24"/>
        <v>#REF!</v>
      </c>
      <c r="GA125" s="1347" t="e">
        <f t="shared" si="25"/>
        <v>#REF!</v>
      </c>
      <c r="GB125" s="1347" t="e">
        <f t="shared" si="26"/>
        <v>#REF!</v>
      </c>
      <c r="GC125" s="1347" t="e">
        <f t="shared" si="27"/>
        <v>#REF!</v>
      </c>
    </row>
    <row r="126" spans="1:185" ht="16.5" thickBot="1" x14ac:dyDescent="0.3">
      <c r="A126" s="1645">
        <v>106</v>
      </c>
      <c r="B126" s="10" t="s">
        <v>2199</v>
      </c>
      <c r="C126" s="1152" t="s">
        <v>1929</v>
      </c>
      <c r="D126" s="1391"/>
      <c r="E126" s="1400"/>
      <c r="F126" s="1346"/>
      <c r="G126" s="1346"/>
      <c r="H126" s="1346"/>
      <c r="I126" s="1346"/>
      <c r="J126" s="1346"/>
      <c r="K126" s="1346"/>
      <c r="L126" s="1346"/>
      <c r="M126" s="1346"/>
      <c r="N126" s="1346"/>
      <c r="O126" s="1346"/>
      <c r="P126" s="1346"/>
      <c r="Q126" s="1346"/>
      <c r="R126" s="1346"/>
      <c r="S126" s="1346"/>
      <c r="T126" s="1346"/>
      <c r="U126" s="1346"/>
      <c r="V126" s="1346"/>
      <c r="W126" s="1393"/>
      <c r="X126" s="1346"/>
      <c r="Y126" s="1346"/>
      <c r="Z126" s="1346"/>
      <c r="AA126" s="1346"/>
      <c r="AB126" s="1514"/>
      <c r="AC126" s="1346"/>
      <c r="AD126" s="1346"/>
      <c r="AE126" s="1346"/>
      <c r="AF126" s="1346"/>
      <c r="AG126" s="1346"/>
      <c r="AH126" s="1392"/>
      <c r="AI126" s="1400"/>
      <c r="AJ126" s="1392"/>
      <c r="AK126" s="1392"/>
      <c r="AL126" s="1393"/>
      <c r="AM126" s="1391"/>
      <c r="AN126" s="1346"/>
      <c r="AO126" s="1346"/>
      <c r="AP126" s="1346"/>
      <c r="AQ126" s="1346"/>
      <c r="AR126" s="1346"/>
      <c r="AS126" s="1346"/>
      <c r="AT126" s="1392"/>
      <c r="AU126" s="1392"/>
      <c r="AV126" s="1392"/>
      <c r="AW126" s="1392"/>
      <c r="AX126" s="1393"/>
      <c r="AY126" s="1346"/>
      <c r="AZ126" s="1389"/>
      <c r="BA126" s="1346"/>
      <c r="BB126" s="1346"/>
      <c r="BC126" s="1346"/>
      <c r="BD126" s="1346"/>
      <c r="BE126" s="1346"/>
      <c r="BF126" s="1504"/>
      <c r="BG126" s="1393"/>
      <c r="BH126" s="1346"/>
      <c r="BI126" s="1346"/>
      <c r="BJ126" s="1346"/>
      <c r="BK126" s="1346"/>
      <c r="BL126" s="1346"/>
      <c r="BM126" s="1346"/>
      <c r="BN126" s="1346"/>
      <c r="BO126" s="1346"/>
      <c r="BP126" s="1346"/>
      <c r="BQ126" s="1346"/>
      <c r="BR126" s="1346"/>
      <c r="BS126" s="1346"/>
      <c r="BT126" s="1504"/>
      <c r="BU126" s="1389"/>
      <c r="BV126" s="1346"/>
      <c r="BW126" s="1346"/>
      <c r="BX126" s="1346"/>
      <c r="BY126" s="1346"/>
      <c r="BZ126" s="1346"/>
      <c r="CA126" s="1346"/>
      <c r="CB126" s="1346"/>
      <c r="CC126" s="1346"/>
      <c r="CD126" s="1346"/>
      <c r="CE126" s="1391"/>
      <c r="CF126" s="1346"/>
      <c r="CG126" s="1346"/>
      <c r="CH126" s="1346"/>
      <c r="CI126" s="1346"/>
      <c r="CJ126" s="1346"/>
      <c r="CK126" s="1346"/>
      <c r="CL126" s="1346"/>
      <c r="CM126" s="1346"/>
      <c r="CN126" s="1346"/>
      <c r="CO126" s="1346"/>
      <c r="CP126" s="1346"/>
      <c r="CQ126" s="1391"/>
      <c r="CR126" s="1346"/>
      <c r="CS126" s="1346"/>
      <c r="CT126" s="1392"/>
      <c r="CU126" s="1346"/>
      <c r="CV126" s="1346"/>
      <c r="CW126" s="1346"/>
      <c r="CX126" s="1504"/>
      <c r="CY126" s="1346"/>
      <c r="CZ126" s="1346"/>
      <c r="DA126" s="1346"/>
      <c r="DB126" s="1346"/>
      <c r="DC126" s="1346"/>
      <c r="DD126" s="1393"/>
      <c r="DE126" s="1391"/>
      <c r="DF126" s="1346"/>
      <c r="DG126" s="1346"/>
      <c r="DH126" s="1346"/>
      <c r="DI126" s="1346"/>
      <c r="DJ126" s="1346"/>
      <c r="DK126" s="1346"/>
      <c r="DL126" s="1346"/>
      <c r="DM126" s="1346"/>
      <c r="DN126" s="1346"/>
      <c r="DO126" s="1392"/>
      <c r="DP126" s="1392"/>
      <c r="DQ126" s="1392"/>
      <c r="DR126" s="1392"/>
      <c r="DS126" s="1392"/>
      <c r="DT126" s="1392"/>
      <c r="DU126" s="1392"/>
      <c r="DV126" s="1392"/>
      <c r="DW126" s="1392"/>
      <c r="DX126" s="1393"/>
      <c r="DY126" s="1391"/>
      <c r="DZ126" s="1346"/>
      <c r="EA126" s="1346"/>
      <c r="EB126" s="1346"/>
      <c r="EC126" s="1346"/>
      <c r="ED126" s="1346"/>
      <c r="EE126" s="1346"/>
      <c r="EF126" s="1346"/>
      <c r="EG126" s="1346"/>
      <c r="EH126" s="1346"/>
      <c r="EI126" s="1346"/>
      <c r="EJ126" s="1346"/>
      <c r="EK126" s="1346"/>
      <c r="EL126" s="1391"/>
      <c r="EM126" s="1389"/>
      <c r="EN126" s="1346"/>
      <c r="EO126" s="1346"/>
      <c r="EP126" s="1346"/>
      <c r="EQ126" s="1504"/>
      <c r="ER126" s="1346"/>
      <c r="ES126" s="1346"/>
      <c r="ET126" s="1346"/>
      <c r="EU126" s="1504"/>
      <c r="EV126" s="1392"/>
      <c r="EW126" s="1346"/>
      <c r="EX126" s="1346"/>
      <c r="EY126" s="1346"/>
      <c r="EZ126" s="1346"/>
      <c r="FA126" s="1346"/>
      <c r="FB126" s="1346"/>
      <c r="FC126" s="1393"/>
      <c r="FD126" s="1679"/>
      <c r="FE126" s="1391"/>
      <c r="FF126" s="1346"/>
      <c r="FG126" s="1346"/>
      <c r="FH126" s="1346"/>
      <c r="FI126" s="1346"/>
      <c r="FJ126" s="1346"/>
      <c r="FK126" s="1346"/>
      <c r="FL126" s="218" t="e">
        <f>SUM(F126+I126+Q126+W126+#REF!+AC126+AF126+AJ126+AM126+AP126+AS126+AV126+AY126+BB126+BH126+BK126+BS126+BW126+CE126+CH126+CK126+CN126+CQ126+CT126+CW126+DA126+DD126+DK126+DN126+DQ126+DW126+DZ126+EC126+EF126+EI126+EL126+EO126+ER126+EV126+FC126)</f>
        <v>#REF!</v>
      </c>
      <c r="FM126" s="396">
        <f t="shared" si="43"/>
        <v>0</v>
      </c>
      <c r="FN126" s="396">
        <f t="shared" si="44"/>
        <v>0</v>
      </c>
      <c r="FO126" s="396" t="e">
        <f>SUM(AB126+#REF!+BE126+BT126+CX126+EQ126+EU126)</f>
        <v>#REF!</v>
      </c>
      <c r="FP126" s="396"/>
      <c r="FQ126" s="396" t="e">
        <f>SUM(L126+#REF!+M126+N126+O126+P126+#REF!+#REF!+BN126+BO126+BP126+BQ126+BR126+BZ126+CA126+CB126+CC126+CD126+DG126+DH126+DI126+DJ126+DT126+DU126+DV126+EY126+EZ126+FA126+FB126+FD126+FE126+FF126+FG126+FH126+FI126+FJ126+FK126)</f>
        <v>#REF!</v>
      </c>
      <c r="FR126" s="1291" t="e">
        <f t="shared" si="16"/>
        <v>#REF!</v>
      </c>
      <c r="FS126" s="1347" t="e">
        <f t="shared" si="17"/>
        <v>#REF!</v>
      </c>
      <c r="FT126" s="1347" t="e">
        <f t="shared" si="18"/>
        <v>#REF!</v>
      </c>
      <c r="FU126" s="1347" t="e">
        <f t="shared" si="19"/>
        <v>#REF!</v>
      </c>
      <c r="FV126" s="1347" t="e">
        <f t="shared" si="20"/>
        <v>#REF!</v>
      </c>
      <c r="FW126" s="1347" t="e">
        <f t="shared" si="21"/>
        <v>#REF!</v>
      </c>
      <c r="FX126" s="1347" t="e">
        <f t="shared" si="22"/>
        <v>#REF!</v>
      </c>
      <c r="FY126" s="1347" t="e">
        <f t="shared" si="23"/>
        <v>#REF!</v>
      </c>
      <c r="FZ126" s="1347" t="e">
        <f t="shared" si="24"/>
        <v>#REF!</v>
      </c>
      <c r="GA126" s="1347" t="e">
        <f t="shared" si="25"/>
        <v>#REF!</v>
      </c>
      <c r="GB126" s="1347" t="e">
        <f t="shared" si="26"/>
        <v>#REF!</v>
      </c>
      <c r="GC126" s="1347" t="e">
        <f t="shared" si="27"/>
        <v>#REF!</v>
      </c>
    </row>
    <row r="127" spans="1:185" ht="16.5" thickBot="1" x14ac:dyDescent="0.3">
      <c r="A127" s="1645">
        <v>107</v>
      </c>
      <c r="B127" s="10" t="s">
        <v>2200</v>
      </c>
      <c r="C127" s="1152" t="s">
        <v>1209</v>
      </c>
      <c r="D127" s="1391"/>
      <c r="E127" s="1400"/>
      <c r="F127" s="1346"/>
      <c r="G127" s="1346"/>
      <c r="H127" s="1346"/>
      <c r="I127" s="1346"/>
      <c r="J127" s="1346"/>
      <c r="K127" s="1346"/>
      <c r="L127" s="1346"/>
      <c r="M127" s="1346"/>
      <c r="N127" s="1346"/>
      <c r="O127" s="1346"/>
      <c r="P127" s="1346"/>
      <c r="Q127" s="1346"/>
      <c r="R127" s="1346"/>
      <c r="S127" s="1346"/>
      <c r="T127" s="1346"/>
      <c r="U127" s="1346"/>
      <c r="V127" s="1346"/>
      <c r="W127" s="1393"/>
      <c r="X127" s="1346"/>
      <c r="Y127" s="1346"/>
      <c r="Z127" s="1346"/>
      <c r="AA127" s="1346"/>
      <c r="AB127" s="1514"/>
      <c r="AC127" s="1346"/>
      <c r="AD127" s="1346"/>
      <c r="AE127" s="1346"/>
      <c r="AF127" s="1346"/>
      <c r="AG127" s="1346"/>
      <c r="AH127" s="1392"/>
      <c r="AI127" s="1400"/>
      <c r="AJ127" s="1392"/>
      <c r="AK127" s="1392"/>
      <c r="AL127" s="1393"/>
      <c r="AM127" s="1391"/>
      <c r="AN127" s="1346"/>
      <c r="AO127" s="1346"/>
      <c r="AP127" s="1346"/>
      <c r="AQ127" s="1346"/>
      <c r="AR127" s="1346"/>
      <c r="AS127" s="1346"/>
      <c r="AT127" s="1392"/>
      <c r="AU127" s="1392"/>
      <c r="AV127" s="1392"/>
      <c r="AW127" s="1392"/>
      <c r="AX127" s="1393"/>
      <c r="AY127" s="1346"/>
      <c r="AZ127" s="1389"/>
      <c r="BA127" s="1346"/>
      <c r="BB127" s="1346"/>
      <c r="BC127" s="1346"/>
      <c r="BD127" s="1346"/>
      <c r="BE127" s="1346"/>
      <c r="BF127" s="1504"/>
      <c r="BG127" s="1393"/>
      <c r="BH127" s="1346"/>
      <c r="BI127" s="1346"/>
      <c r="BJ127" s="1346"/>
      <c r="BK127" s="1346"/>
      <c r="BL127" s="1346"/>
      <c r="BM127" s="1346"/>
      <c r="BN127" s="1346"/>
      <c r="BO127" s="1346"/>
      <c r="BP127" s="1346"/>
      <c r="BQ127" s="1346"/>
      <c r="BR127" s="1346"/>
      <c r="BS127" s="1346"/>
      <c r="BT127" s="1504"/>
      <c r="BU127" s="1389"/>
      <c r="BV127" s="1346"/>
      <c r="BW127" s="1346"/>
      <c r="BX127" s="1346"/>
      <c r="BY127" s="1346"/>
      <c r="BZ127" s="1346"/>
      <c r="CA127" s="1346"/>
      <c r="CB127" s="1346"/>
      <c r="CC127" s="1346"/>
      <c r="CD127" s="1346"/>
      <c r="CE127" s="1391"/>
      <c r="CF127" s="1346"/>
      <c r="CG127" s="1346"/>
      <c r="CH127" s="1346"/>
      <c r="CI127" s="1346"/>
      <c r="CJ127" s="1346"/>
      <c r="CK127" s="1346"/>
      <c r="CL127" s="1346"/>
      <c r="CM127" s="1346"/>
      <c r="CN127" s="1346"/>
      <c r="CO127" s="1346"/>
      <c r="CP127" s="1346"/>
      <c r="CQ127" s="1391"/>
      <c r="CR127" s="1346"/>
      <c r="CS127" s="1346"/>
      <c r="CT127" s="1392"/>
      <c r="CU127" s="1346"/>
      <c r="CV127" s="1346"/>
      <c r="CW127" s="1346"/>
      <c r="CX127" s="1504"/>
      <c r="CY127" s="1346"/>
      <c r="CZ127" s="1346"/>
      <c r="DA127" s="1346"/>
      <c r="DB127" s="1346"/>
      <c r="DC127" s="1346"/>
      <c r="DD127" s="1393"/>
      <c r="DE127" s="1391"/>
      <c r="DF127" s="1346"/>
      <c r="DG127" s="1346"/>
      <c r="DH127" s="1346"/>
      <c r="DI127" s="1346"/>
      <c r="DJ127" s="1346"/>
      <c r="DK127" s="1346"/>
      <c r="DL127" s="1346"/>
      <c r="DM127" s="1346"/>
      <c r="DN127" s="1346"/>
      <c r="DO127" s="1392"/>
      <c r="DP127" s="1392"/>
      <c r="DQ127" s="1392"/>
      <c r="DR127" s="1392"/>
      <c r="DS127" s="1392"/>
      <c r="DT127" s="1392"/>
      <c r="DU127" s="1392"/>
      <c r="DV127" s="1392"/>
      <c r="DW127" s="1392"/>
      <c r="DX127" s="1393"/>
      <c r="DY127" s="1391"/>
      <c r="DZ127" s="1346"/>
      <c r="EA127" s="1346"/>
      <c r="EB127" s="1346"/>
      <c r="EC127" s="1346"/>
      <c r="ED127" s="1346"/>
      <c r="EE127" s="1346"/>
      <c r="EF127" s="1346"/>
      <c r="EG127" s="1346"/>
      <c r="EH127" s="1346"/>
      <c r="EI127" s="1346"/>
      <c r="EJ127" s="1346"/>
      <c r="EK127" s="1346"/>
      <c r="EL127" s="1391"/>
      <c r="EM127" s="1389"/>
      <c r="EN127" s="1346"/>
      <c r="EO127" s="1346"/>
      <c r="EP127" s="1346"/>
      <c r="EQ127" s="1504"/>
      <c r="ER127" s="1346"/>
      <c r="ES127" s="1346"/>
      <c r="ET127" s="1346"/>
      <c r="EU127" s="1504"/>
      <c r="EV127" s="1392"/>
      <c r="EW127" s="1346"/>
      <c r="EX127" s="1346"/>
      <c r="EY127" s="1346"/>
      <c r="EZ127" s="1346"/>
      <c r="FA127" s="1346"/>
      <c r="FB127" s="1346"/>
      <c r="FC127" s="1393"/>
      <c r="FD127" s="1679"/>
      <c r="FE127" s="1391"/>
      <c r="FF127" s="1346"/>
      <c r="FG127" s="1346"/>
      <c r="FH127" s="1346"/>
      <c r="FI127" s="1346"/>
      <c r="FJ127" s="1346"/>
      <c r="FK127" s="1346"/>
      <c r="FL127" s="218" t="e">
        <f>SUM(F127+I127+Q127+W127+#REF!+AC127+AF127+AJ127+AM127+AP127+AS127+AV127+AY127+BB127+BH127+BK127+BS127+BW127+CE127+CH127+CK127+CN127+CQ127+CT127+CW127+DA127+DD127+DK127+DN127+DQ127+DW127+DZ127+EC127+EF127+EI127+EL127+EO127+ER127+EV127+FC127)</f>
        <v>#REF!</v>
      </c>
      <c r="FM127" s="396">
        <f t="shared" si="43"/>
        <v>0</v>
      </c>
      <c r="FN127" s="396">
        <f t="shared" si="44"/>
        <v>0</v>
      </c>
      <c r="FO127" s="396" t="e">
        <f>SUM(AB127+#REF!+BE127+BT127+CX127+EQ127+EU127)</f>
        <v>#REF!</v>
      </c>
      <c r="FP127" s="396"/>
      <c r="FQ127" s="396" t="e">
        <f>SUM(L127+#REF!+M127+N127+O127+P127+#REF!+#REF!+BN127+BO127+BP127+BQ127+BR127+BZ127+CA127+CB127+CC127+CD127+DG127+DH127+DI127+DJ127+DT127+DU127+DV127+EY127+EZ127+FA127+FB127+FD127+FE127+FF127+FG127+FH127+FI127+FJ127+FK127)</f>
        <v>#REF!</v>
      </c>
      <c r="FR127" s="1291" t="e">
        <f t="shared" si="16"/>
        <v>#REF!</v>
      </c>
      <c r="FS127" s="1347" t="e">
        <f t="shared" si="17"/>
        <v>#REF!</v>
      </c>
      <c r="FT127" s="1347" t="e">
        <f t="shared" si="18"/>
        <v>#REF!</v>
      </c>
      <c r="FU127" s="1347" t="e">
        <f t="shared" si="19"/>
        <v>#REF!</v>
      </c>
      <c r="FV127" s="1347" t="e">
        <f t="shared" si="20"/>
        <v>#REF!</v>
      </c>
      <c r="FW127" s="1347" t="e">
        <f t="shared" si="21"/>
        <v>#REF!</v>
      </c>
      <c r="FX127" s="1347" t="e">
        <f t="shared" si="22"/>
        <v>#REF!</v>
      </c>
      <c r="FY127" s="1347" t="e">
        <f t="shared" si="23"/>
        <v>#REF!</v>
      </c>
      <c r="FZ127" s="1347" t="e">
        <f t="shared" si="24"/>
        <v>#REF!</v>
      </c>
      <c r="GA127" s="1347" t="e">
        <f t="shared" si="25"/>
        <v>#REF!</v>
      </c>
      <c r="GB127" s="1347" t="e">
        <f t="shared" si="26"/>
        <v>#REF!</v>
      </c>
      <c r="GC127" s="1347" t="e">
        <f t="shared" si="27"/>
        <v>#REF!</v>
      </c>
    </row>
    <row r="128" spans="1:185" ht="16.5" thickBot="1" x14ac:dyDescent="0.3">
      <c r="A128" s="1645">
        <v>108</v>
      </c>
      <c r="B128" s="10" t="s">
        <v>2201</v>
      </c>
      <c r="C128" s="1152" t="s">
        <v>2085</v>
      </c>
      <c r="D128" s="1391"/>
      <c r="E128" s="1400"/>
      <c r="F128" s="1346"/>
      <c r="G128" s="1346"/>
      <c r="H128" s="1346"/>
      <c r="I128" s="1346"/>
      <c r="J128" s="1346"/>
      <c r="K128" s="1346"/>
      <c r="L128" s="1346"/>
      <c r="M128" s="1346"/>
      <c r="N128" s="1346"/>
      <c r="O128" s="1346"/>
      <c r="P128" s="1346"/>
      <c r="Q128" s="1346"/>
      <c r="R128" s="1346"/>
      <c r="S128" s="1346"/>
      <c r="T128" s="1346"/>
      <c r="U128" s="1346"/>
      <c r="V128" s="1346"/>
      <c r="W128" s="1393"/>
      <c r="X128" s="1346"/>
      <c r="Y128" s="1346"/>
      <c r="Z128" s="1346"/>
      <c r="AA128" s="1346"/>
      <c r="AB128" s="1514"/>
      <c r="AC128" s="1346"/>
      <c r="AD128" s="1346"/>
      <c r="AE128" s="1346"/>
      <c r="AF128" s="1346"/>
      <c r="AG128" s="1346"/>
      <c r="AH128" s="1392"/>
      <c r="AI128" s="1400"/>
      <c r="AJ128" s="1392"/>
      <c r="AK128" s="1392"/>
      <c r="AL128" s="1393"/>
      <c r="AM128" s="1391"/>
      <c r="AN128" s="1346"/>
      <c r="AO128" s="1346"/>
      <c r="AP128" s="1346"/>
      <c r="AQ128" s="1346"/>
      <c r="AR128" s="1346"/>
      <c r="AS128" s="1346"/>
      <c r="AT128" s="1392"/>
      <c r="AU128" s="1392"/>
      <c r="AV128" s="1392"/>
      <c r="AW128" s="1392"/>
      <c r="AX128" s="1393"/>
      <c r="AY128" s="1346"/>
      <c r="AZ128" s="1389"/>
      <c r="BA128" s="1346"/>
      <c r="BB128" s="1346"/>
      <c r="BC128" s="1346"/>
      <c r="BD128" s="1346"/>
      <c r="BE128" s="1346"/>
      <c r="BF128" s="1504"/>
      <c r="BG128" s="1393"/>
      <c r="BH128" s="1346"/>
      <c r="BI128" s="1346"/>
      <c r="BJ128" s="1346"/>
      <c r="BK128" s="1346"/>
      <c r="BL128" s="1346"/>
      <c r="BM128" s="1346"/>
      <c r="BN128" s="1346"/>
      <c r="BO128" s="1346"/>
      <c r="BP128" s="1346"/>
      <c r="BQ128" s="1346"/>
      <c r="BR128" s="1346"/>
      <c r="BS128" s="1346"/>
      <c r="BT128" s="1504"/>
      <c r="BU128" s="1389"/>
      <c r="BV128" s="1346"/>
      <c r="BW128" s="1346"/>
      <c r="BX128" s="1346"/>
      <c r="BY128" s="1346"/>
      <c r="BZ128" s="1346"/>
      <c r="CA128" s="1346"/>
      <c r="CB128" s="1346"/>
      <c r="CC128" s="1346"/>
      <c r="CD128" s="1346"/>
      <c r="CE128" s="1391"/>
      <c r="CF128" s="1346"/>
      <c r="CG128" s="1346"/>
      <c r="CH128" s="1346"/>
      <c r="CI128" s="1346"/>
      <c r="CJ128" s="1346"/>
      <c r="CK128" s="1346"/>
      <c r="CL128" s="1346"/>
      <c r="CM128" s="1346"/>
      <c r="CN128" s="1346"/>
      <c r="CO128" s="1346"/>
      <c r="CP128" s="1346"/>
      <c r="CQ128" s="1391"/>
      <c r="CR128" s="1346"/>
      <c r="CS128" s="1346"/>
      <c r="CT128" s="1392"/>
      <c r="CU128" s="1346"/>
      <c r="CV128" s="1346"/>
      <c r="CW128" s="1346"/>
      <c r="CX128" s="1504"/>
      <c r="CY128" s="1346"/>
      <c r="CZ128" s="1346"/>
      <c r="DA128" s="1346"/>
      <c r="DB128" s="1346"/>
      <c r="DC128" s="1346"/>
      <c r="DD128" s="1393"/>
      <c r="DE128" s="1391"/>
      <c r="DF128" s="1346"/>
      <c r="DG128" s="1346"/>
      <c r="DH128" s="1346"/>
      <c r="DI128" s="1346"/>
      <c r="DJ128" s="1346"/>
      <c r="DK128" s="1346"/>
      <c r="DL128" s="1346"/>
      <c r="DM128" s="1346"/>
      <c r="DN128" s="1346"/>
      <c r="DO128" s="1392"/>
      <c r="DP128" s="1392"/>
      <c r="DQ128" s="1392"/>
      <c r="DR128" s="1392"/>
      <c r="DS128" s="1392"/>
      <c r="DT128" s="1392"/>
      <c r="DU128" s="1392"/>
      <c r="DV128" s="1392"/>
      <c r="DW128" s="1392"/>
      <c r="DX128" s="1393"/>
      <c r="DY128" s="1391"/>
      <c r="DZ128" s="1346"/>
      <c r="EA128" s="1346"/>
      <c r="EB128" s="1346"/>
      <c r="EC128" s="1346"/>
      <c r="ED128" s="1346"/>
      <c r="EE128" s="1346"/>
      <c r="EF128" s="1346"/>
      <c r="EG128" s="1346"/>
      <c r="EH128" s="1346"/>
      <c r="EI128" s="1346"/>
      <c r="EJ128" s="1346"/>
      <c r="EK128" s="1346"/>
      <c r="EL128" s="1391"/>
      <c r="EM128" s="1389"/>
      <c r="EN128" s="1346"/>
      <c r="EO128" s="1346"/>
      <c r="EP128" s="1346"/>
      <c r="EQ128" s="1504"/>
      <c r="ER128" s="1346"/>
      <c r="ES128" s="1346"/>
      <c r="ET128" s="1346"/>
      <c r="EU128" s="1504"/>
      <c r="EV128" s="1392"/>
      <c r="EW128" s="1346"/>
      <c r="EX128" s="1346"/>
      <c r="EY128" s="1346"/>
      <c r="EZ128" s="1346"/>
      <c r="FA128" s="1346"/>
      <c r="FB128" s="1346"/>
      <c r="FC128" s="1393"/>
      <c r="FD128" s="1679"/>
      <c r="FE128" s="1391"/>
      <c r="FF128" s="1346"/>
      <c r="FG128" s="1346"/>
      <c r="FH128" s="1346"/>
      <c r="FI128" s="1346"/>
      <c r="FJ128" s="1346"/>
      <c r="FK128" s="1346"/>
      <c r="FL128" s="218" t="e">
        <f>SUM(F128+I128+Q128+W128+#REF!+AC128+AF128+AJ128+AM128+AP128+AS128+AV128+AY128+BB128+BH128+BK128+BS128+BW128+CE128+CH128+CK128+CN128+CQ128+CT128+CW128+DA128+DD128+DK128+DN128+DQ128+DW128+DZ128+EC128+EF128+EI128+EL128+EO128+ER128+EV128+FC128)</f>
        <v>#REF!</v>
      </c>
      <c r="FM128" s="396">
        <f t="shared" si="43"/>
        <v>0</v>
      </c>
      <c r="FN128" s="396">
        <f t="shared" si="44"/>
        <v>0</v>
      </c>
      <c r="FO128" s="396" t="e">
        <f>SUM(AB128+#REF!+BE128+BT128+CX128+EQ128+EU128)</f>
        <v>#REF!</v>
      </c>
      <c r="FP128" s="396"/>
      <c r="FQ128" s="396" t="e">
        <f>SUM(L128+#REF!+M128+N128+O128+P128+#REF!+#REF!+BN128+BO128+BP128+BQ128+BR128+BZ128+CA128+CB128+CC128+CD128+DG128+DH128+DI128+DJ128+DT128+DU128+DV128+EY128+EZ128+FA128+FB128+FD128+FE128+FF128+FG128+FH128+FI128+FJ128+FK128)</f>
        <v>#REF!</v>
      </c>
      <c r="FR128" s="1291" t="e">
        <f t="shared" si="16"/>
        <v>#REF!</v>
      </c>
      <c r="FS128" s="1347" t="e">
        <f t="shared" si="17"/>
        <v>#REF!</v>
      </c>
      <c r="FT128" s="1347" t="e">
        <f t="shared" si="18"/>
        <v>#REF!</v>
      </c>
      <c r="FU128" s="1347" t="e">
        <f t="shared" si="19"/>
        <v>#REF!</v>
      </c>
      <c r="FV128" s="1347" t="e">
        <f t="shared" si="20"/>
        <v>#REF!</v>
      </c>
      <c r="FW128" s="1347" t="e">
        <f t="shared" si="21"/>
        <v>#REF!</v>
      </c>
      <c r="FX128" s="1347" t="e">
        <f t="shared" si="22"/>
        <v>#REF!</v>
      </c>
      <c r="FY128" s="1347" t="e">
        <f t="shared" si="23"/>
        <v>#REF!</v>
      </c>
      <c r="FZ128" s="1347" t="e">
        <f t="shared" si="24"/>
        <v>#REF!</v>
      </c>
      <c r="GA128" s="1347" t="e">
        <f t="shared" si="25"/>
        <v>#REF!</v>
      </c>
      <c r="GB128" s="1347" t="e">
        <f t="shared" si="26"/>
        <v>#REF!</v>
      </c>
      <c r="GC128" s="1347" t="e">
        <f t="shared" si="27"/>
        <v>#REF!</v>
      </c>
    </row>
    <row r="129" spans="1:185" ht="16.5" thickBot="1" x14ac:dyDescent="0.3">
      <c r="A129" s="1645">
        <v>109</v>
      </c>
      <c r="B129" s="10" t="s">
        <v>2203</v>
      </c>
      <c r="C129" s="1152" t="s">
        <v>536</v>
      </c>
      <c r="D129" s="1391"/>
      <c r="E129" s="1400"/>
      <c r="F129" s="1346"/>
      <c r="G129" s="1346"/>
      <c r="H129" s="1346"/>
      <c r="I129" s="1346"/>
      <c r="J129" s="1346"/>
      <c r="K129" s="1346"/>
      <c r="L129" s="1346"/>
      <c r="M129" s="1346"/>
      <c r="N129" s="1346"/>
      <c r="O129" s="1346"/>
      <c r="P129" s="1346"/>
      <c r="Q129" s="1346"/>
      <c r="R129" s="1346"/>
      <c r="S129" s="1346"/>
      <c r="T129" s="1346"/>
      <c r="U129" s="1346"/>
      <c r="V129" s="1346"/>
      <c r="W129" s="1393"/>
      <c r="X129" s="1346"/>
      <c r="Y129" s="1346"/>
      <c r="Z129" s="1346"/>
      <c r="AA129" s="1346"/>
      <c r="AB129" s="1514"/>
      <c r="AC129" s="1346"/>
      <c r="AD129" s="1346"/>
      <c r="AE129" s="1346"/>
      <c r="AF129" s="1346"/>
      <c r="AG129" s="1346"/>
      <c r="AH129" s="1392"/>
      <c r="AI129" s="1400"/>
      <c r="AJ129" s="1392"/>
      <c r="AK129" s="1392"/>
      <c r="AL129" s="1393"/>
      <c r="AM129" s="1391"/>
      <c r="AN129" s="1346"/>
      <c r="AO129" s="1346"/>
      <c r="AP129" s="1346"/>
      <c r="AQ129" s="1346"/>
      <c r="AR129" s="1346"/>
      <c r="AS129" s="1346"/>
      <c r="AT129" s="1392"/>
      <c r="AU129" s="1392"/>
      <c r="AV129" s="1392"/>
      <c r="AW129" s="1392"/>
      <c r="AX129" s="1393"/>
      <c r="AY129" s="1346"/>
      <c r="AZ129" s="1389"/>
      <c r="BA129" s="1346"/>
      <c r="BB129" s="1346"/>
      <c r="BC129" s="1346"/>
      <c r="BD129" s="1346"/>
      <c r="BE129" s="1346"/>
      <c r="BF129" s="1504"/>
      <c r="BG129" s="1393"/>
      <c r="BH129" s="1346"/>
      <c r="BI129" s="1346"/>
      <c r="BJ129" s="1346"/>
      <c r="BK129" s="1346"/>
      <c r="BL129" s="1346"/>
      <c r="BM129" s="1346"/>
      <c r="BN129" s="1346"/>
      <c r="BO129" s="1346"/>
      <c r="BP129" s="1346"/>
      <c r="BQ129" s="1346"/>
      <c r="BR129" s="1346"/>
      <c r="BS129" s="1346"/>
      <c r="BT129" s="1504"/>
      <c r="BU129" s="1389"/>
      <c r="BV129" s="1346"/>
      <c r="BW129" s="1346"/>
      <c r="BX129" s="1346"/>
      <c r="BY129" s="1346"/>
      <c r="BZ129" s="1346"/>
      <c r="CA129" s="1346"/>
      <c r="CB129" s="1346"/>
      <c r="CC129" s="1346"/>
      <c r="CD129" s="1346"/>
      <c r="CE129" s="1391"/>
      <c r="CF129" s="1346"/>
      <c r="CG129" s="1346"/>
      <c r="CH129" s="1346"/>
      <c r="CI129" s="1346"/>
      <c r="CJ129" s="1346"/>
      <c r="CK129" s="1346"/>
      <c r="CL129" s="1346"/>
      <c r="CM129" s="1346"/>
      <c r="CN129" s="1346"/>
      <c r="CO129" s="1346"/>
      <c r="CP129" s="1346"/>
      <c r="CQ129" s="1391"/>
      <c r="CR129" s="1346"/>
      <c r="CS129" s="1346"/>
      <c r="CT129" s="1392"/>
      <c r="CU129" s="1346"/>
      <c r="CV129" s="1346"/>
      <c r="CW129" s="1346"/>
      <c r="CX129" s="1504"/>
      <c r="CY129" s="1346"/>
      <c r="CZ129" s="1346"/>
      <c r="DA129" s="1346"/>
      <c r="DB129" s="1346"/>
      <c r="DC129" s="1346"/>
      <c r="DD129" s="1393"/>
      <c r="DE129" s="1391"/>
      <c r="DF129" s="1346"/>
      <c r="DG129" s="1346"/>
      <c r="DH129" s="1346"/>
      <c r="DI129" s="1346"/>
      <c r="DJ129" s="1346"/>
      <c r="DK129" s="1346"/>
      <c r="DL129" s="1346"/>
      <c r="DM129" s="1346"/>
      <c r="DN129" s="1346"/>
      <c r="DO129" s="1392"/>
      <c r="DP129" s="1392"/>
      <c r="DQ129" s="1392"/>
      <c r="DR129" s="1392"/>
      <c r="DS129" s="1392"/>
      <c r="DT129" s="1392"/>
      <c r="DU129" s="1392"/>
      <c r="DV129" s="1392"/>
      <c r="DW129" s="1392"/>
      <c r="DX129" s="1393"/>
      <c r="DY129" s="1391"/>
      <c r="DZ129" s="1346"/>
      <c r="EA129" s="1346"/>
      <c r="EB129" s="1346"/>
      <c r="EC129" s="1346"/>
      <c r="ED129" s="1346"/>
      <c r="EE129" s="1346"/>
      <c r="EF129" s="1346"/>
      <c r="EG129" s="1346"/>
      <c r="EH129" s="1346"/>
      <c r="EI129" s="1346"/>
      <c r="EJ129" s="1346"/>
      <c r="EK129" s="1346"/>
      <c r="EL129" s="1391"/>
      <c r="EM129" s="1389"/>
      <c r="EN129" s="1346"/>
      <c r="EO129" s="1346"/>
      <c r="EP129" s="1346"/>
      <c r="EQ129" s="1504"/>
      <c r="ER129" s="1346"/>
      <c r="ES129" s="1346"/>
      <c r="ET129" s="1346"/>
      <c r="EU129" s="1504"/>
      <c r="EV129" s="1392"/>
      <c r="EW129" s="1346"/>
      <c r="EX129" s="1346"/>
      <c r="EY129" s="1346"/>
      <c r="EZ129" s="1346"/>
      <c r="FA129" s="1346"/>
      <c r="FB129" s="1346"/>
      <c r="FC129" s="1393"/>
      <c r="FD129" s="1679"/>
      <c r="FE129" s="1391"/>
      <c r="FF129" s="1346"/>
      <c r="FG129" s="1346"/>
      <c r="FH129" s="1346"/>
      <c r="FI129" s="1346"/>
      <c r="FJ129" s="1346"/>
      <c r="FK129" s="1346"/>
      <c r="FL129" s="218" t="e">
        <f>SUM(F129+I129+Q129+W129+#REF!+AC129+AF129+AJ129+AM129+AP129+AS129+AV129+AY129+BB129+BH129+BK129+BS129+BW129+CE129+CH129+CK129+CN129+CQ129+CT129+CW129+DA129+DD129+DK129+DN129+DQ129+DW129+DZ129+EC129+EF129+EI129+EL129+EO129+ER129+EV129+FC129)</f>
        <v>#REF!</v>
      </c>
      <c r="FM129" s="396">
        <f t="shared" si="43"/>
        <v>0</v>
      </c>
      <c r="FN129" s="396">
        <f t="shared" si="44"/>
        <v>0</v>
      </c>
      <c r="FO129" s="396" t="e">
        <f>SUM(AB129+#REF!+BE129+BT129+CX129+EQ129+EU129)</f>
        <v>#REF!</v>
      </c>
      <c r="FP129" s="396"/>
      <c r="FQ129" s="396" t="e">
        <f>SUM(L129+#REF!+M129+N129+O129+P129+#REF!+#REF!+BN129+BO129+BP129+BQ129+BR129+BZ129+CA129+CB129+CC129+CD129+DG129+DH129+DI129+DJ129+DT129+DU129+DV129+EY129+EZ129+FA129+FB129+FD129+FE129+FF129+FG129+FH129+FI129+FJ129+FK129)</f>
        <v>#REF!</v>
      </c>
      <c r="FR129" s="1291" t="e">
        <f t="shared" si="16"/>
        <v>#REF!</v>
      </c>
      <c r="FS129" s="1347" t="e">
        <f t="shared" si="17"/>
        <v>#REF!</v>
      </c>
      <c r="FT129" s="1347" t="e">
        <f t="shared" si="18"/>
        <v>#REF!</v>
      </c>
      <c r="FU129" s="1347" t="e">
        <f t="shared" si="19"/>
        <v>#REF!</v>
      </c>
      <c r="FV129" s="1347" t="e">
        <f t="shared" si="20"/>
        <v>#REF!</v>
      </c>
      <c r="FW129" s="1347" t="e">
        <f t="shared" si="21"/>
        <v>#REF!</v>
      </c>
      <c r="FX129" s="1347" t="e">
        <f t="shared" si="22"/>
        <v>#REF!</v>
      </c>
      <c r="FY129" s="1347" t="e">
        <f t="shared" si="23"/>
        <v>#REF!</v>
      </c>
      <c r="FZ129" s="1347" t="e">
        <f t="shared" si="24"/>
        <v>#REF!</v>
      </c>
      <c r="GA129" s="1347" t="e">
        <f t="shared" si="25"/>
        <v>#REF!</v>
      </c>
      <c r="GB129" s="1347" t="e">
        <f t="shared" si="26"/>
        <v>#REF!</v>
      </c>
      <c r="GC129" s="1347" t="e">
        <f t="shared" si="27"/>
        <v>#REF!</v>
      </c>
    </row>
    <row r="130" spans="1:185" ht="16.5" thickBot="1" x14ac:dyDescent="0.3">
      <c r="A130" s="1645">
        <v>110</v>
      </c>
      <c r="B130" s="10" t="s">
        <v>2202</v>
      </c>
      <c r="C130" s="1152" t="s">
        <v>152</v>
      </c>
      <c r="D130" s="1391"/>
      <c r="E130" s="1400"/>
      <c r="F130" s="1399"/>
      <c r="G130" s="1399"/>
      <c r="H130" s="1399"/>
      <c r="I130" s="1399"/>
      <c r="J130" s="1399"/>
      <c r="K130" s="1399"/>
      <c r="L130" s="1399"/>
      <c r="M130" s="1399"/>
      <c r="N130" s="1399"/>
      <c r="O130" s="1399"/>
      <c r="P130" s="1399"/>
      <c r="Q130" s="1399"/>
      <c r="R130" s="1399"/>
      <c r="S130" s="1399"/>
      <c r="T130" s="1399"/>
      <c r="U130" s="1399"/>
      <c r="V130" s="1399"/>
      <c r="W130" s="1420"/>
      <c r="X130" s="1399"/>
      <c r="Y130" s="1399"/>
      <c r="Z130" s="1399"/>
      <c r="AA130" s="1399"/>
      <c r="AB130" s="1514"/>
      <c r="AC130" s="1399"/>
      <c r="AD130" s="1399"/>
      <c r="AE130" s="1399"/>
      <c r="AF130" s="1346"/>
      <c r="AG130" s="1399"/>
      <c r="AH130" s="1417"/>
      <c r="AI130" s="1400"/>
      <c r="AJ130" s="1417"/>
      <c r="AK130" s="1417"/>
      <c r="AL130" s="1420"/>
      <c r="AM130" s="1391"/>
      <c r="AN130" s="1346"/>
      <c r="AO130" s="1346"/>
      <c r="AP130" s="1346"/>
      <c r="AQ130" s="1346"/>
      <c r="AR130" s="1346"/>
      <c r="AS130" s="1346"/>
      <c r="AT130" s="1392"/>
      <c r="AU130" s="1392"/>
      <c r="AV130" s="1392"/>
      <c r="AW130" s="1392"/>
      <c r="AX130" s="1393"/>
      <c r="AY130" s="1346"/>
      <c r="AZ130" s="1346"/>
      <c r="BA130" s="1346"/>
      <c r="BB130" s="1346"/>
      <c r="BC130" s="1346"/>
      <c r="BD130" s="1346"/>
      <c r="BE130" s="1346"/>
      <c r="BF130" s="1504"/>
      <c r="BG130" s="1393"/>
      <c r="BH130" s="1346"/>
      <c r="BI130" s="1346"/>
      <c r="BJ130" s="1346"/>
      <c r="BK130" s="1346"/>
      <c r="BL130" s="1346"/>
      <c r="BM130" s="1346"/>
      <c r="BN130" s="1346"/>
      <c r="BO130" s="1346"/>
      <c r="BP130" s="1346"/>
      <c r="BQ130" s="1346"/>
      <c r="BR130" s="1346"/>
      <c r="BS130" s="1346"/>
      <c r="BT130" s="1504"/>
      <c r="BU130" s="1389"/>
      <c r="BV130" s="1346"/>
      <c r="BW130" s="1346"/>
      <c r="BX130" s="1346"/>
      <c r="BY130" s="1346"/>
      <c r="BZ130" s="1346"/>
      <c r="CA130" s="1346"/>
      <c r="CB130" s="1346"/>
      <c r="CC130" s="1346"/>
      <c r="CD130" s="1346"/>
      <c r="CE130" s="1416"/>
      <c r="CF130" s="1346"/>
      <c r="CG130" s="1346"/>
      <c r="CH130" s="1346"/>
      <c r="CI130" s="1346"/>
      <c r="CJ130" s="1346"/>
      <c r="CK130" s="1390"/>
      <c r="CL130" s="1346"/>
      <c r="CM130" s="1346"/>
      <c r="CN130" s="1346"/>
      <c r="CO130" s="1346"/>
      <c r="CP130" s="1346"/>
      <c r="CQ130" s="1429"/>
      <c r="CR130" s="1346"/>
      <c r="CS130" s="1399"/>
      <c r="CT130" s="1655"/>
      <c r="CU130" s="1399"/>
      <c r="CV130" s="1399"/>
      <c r="CW130" s="1399"/>
      <c r="CX130" s="1504"/>
      <c r="CY130" s="1399"/>
      <c r="CZ130" s="1399"/>
      <c r="DA130" s="1659"/>
      <c r="DB130" s="1399"/>
      <c r="DC130" s="1346"/>
      <c r="DD130" s="1420"/>
      <c r="DE130" s="1431"/>
      <c r="DF130" s="1399"/>
      <c r="DG130" s="1399"/>
      <c r="DH130" s="1399"/>
      <c r="DI130" s="1399"/>
      <c r="DJ130" s="1399"/>
      <c r="DK130" s="1659"/>
      <c r="DL130" s="1399"/>
      <c r="DM130" s="1399"/>
      <c r="DN130" s="1410"/>
      <c r="DO130" s="1417"/>
      <c r="DP130" s="1417"/>
      <c r="DQ130" s="1346"/>
      <c r="DR130" s="1417"/>
      <c r="DS130" s="1417"/>
      <c r="DT130" s="1417"/>
      <c r="DU130" s="1417"/>
      <c r="DV130" s="1417"/>
      <c r="DW130" s="1655"/>
      <c r="DX130" s="1420"/>
      <c r="DY130" s="1431"/>
      <c r="DZ130" s="1399"/>
      <c r="EA130" s="1399"/>
      <c r="EB130" s="1399"/>
      <c r="EC130" s="1346"/>
      <c r="ED130" s="1399"/>
      <c r="EE130" s="1399"/>
      <c r="EF130" s="1399"/>
      <c r="EG130" s="1399"/>
      <c r="EH130" s="1399"/>
      <c r="EI130" s="1399"/>
      <c r="EJ130" s="1399"/>
      <c r="EK130" s="1399"/>
      <c r="EL130" s="1431"/>
      <c r="EM130" s="1430"/>
      <c r="EN130" s="1399"/>
      <c r="EO130" s="1346"/>
      <c r="EP130" s="1399"/>
      <c r="EQ130" s="1504"/>
      <c r="ER130" s="1346"/>
      <c r="ES130" s="1399"/>
      <c r="ET130" s="1399"/>
      <c r="EU130" s="1504"/>
      <c r="EV130" s="1417"/>
      <c r="EW130" s="1399"/>
      <c r="EX130" s="1399"/>
      <c r="EY130" s="1399"/>
      <c r="EZ130" s="1399"/>
      <c r="FA130" s="1399"/>
      <c r="FB130" s="1399"/>
      <c r="FC130" s="1420"/>
      <c r="FD130" s="1681"/>
      <c r="FE130" s="1431"/>
      <c r="FF130" s="1399"/>
      <c r="FG130" s="1399"/>
      <c r="FH130" s="1399"/>
      <c r="FI130" s="1399"/>
      <c r="FJ130" s="1399"/>
      <c r="FK130" s="1346"/>
      <c r="FL130" s="218" t="e">
        <f>SUM(F130+I130+Q130+W130+#REF!+AC130+AF130+AJ130+AM130+AP130+AS130+AV130+AY130+BB130+BH130+BK130+BS130+BW130+CE130+CH130+CK130+CN130+CQ130+CT130+CW130+DA130+DD130+DK130+DN130+DQ130+DW130+DZ130+EC130+EF130+EI130+EL130+EO130+ER130+EV130+FC130)</f>
        <v>#REF!</v>
      </c>
      <c r="FM130" s="396">
        <f t="shared" si="43"/>
        <v>0</v>
      </c>
      <c r="FN130" s="396">
        <f t="shared" si="44"/>
        <v>0</v>
      </c>
      <c r="FO130" s="396" t="e">
        <f>SUM(AB130+#REF!+BE130+BT130+CX130+EQ130+EU130)</f>
        <v>#REF!</v>
      </c>
      <c r="FP130" s="396"/>
      <c r="FQ130" s="396" t="e">
        <f>SUM(L130+#REF!+M130+N130+O130+P130+#REF!+#REF!+BN130+BO130+BP130+BQ130+BR130+BZ130+CA130+CB130+CC130+CD130+DG130+DH130+DI130+DJ130+DT130+DU130+DV130+EY130+EZ130+FA130+FB130+FD130+FE130+FF130+FG130+FH130+FI130+FJ130+FK130)</f>
        <v>#REF!</v>
      </c>
      <c r="FR130" s="1291" t="e">
        <f t="shared" si="16"/>
        <v>#REF!</v>
      </c>
      <c r="FS130" s="1347" t="e">
        <f t="shared" si="17"/>
        <v>#REF!</v>
      </c>
      <c r="FT130" s="1347" t="e">
        <f t="shared" si="18"/>
        <v>#REF!</v>
      </c>
      <c r="FU130" s="1347" t="e">
        <f t="shared" si="19"/>
        <v>#REF!</v>
      </c>
      <c r="FV130" s="1347" t="e">
        <f t="shared" si="20"/>
        <v>#REF!</v>
      </c>
      <c r="FW130" s="1347" t="e">
        <f t="shared" si="21"/>
        <v>#REF!</v>
      </c>
      <c r="FX130" s="1347" t="e">
        <f t="shared" si="22"/>
        <v>#REF!</v>
      </c>
      <c r="FY130" s="1347" t="e">
        <f t="shared" si="23"/>
        <v>#REF!</v>
      </c>
      <c r="FZ130" s="1347" t="e">
        <f t="shared" si="24"/>
        <v>#REF!</v>
      </c>
      <c r="GA130" s="1347" t="e">
        <f t="shared" si="25"/>
        <v>#REF!</v>
      </c>
      <c r="GB130" s="1347" t="e">
        <f t="shared" si="26"/>
        <v>#REF!</v>
      </c>
      <c r="GC130" s="1347" t="e">
        <f t="shared" si="27"/>
        <v>#REF!</v>
      </c>
    </row>
    <row r="131" spans="1:185" ht="16.5" thickBot="1" x14ac:dyDescent="0.3">
      <c r="A131" s="1645">
        <v>111</v>
      </c>
      <c r="B131" s="10" t="s">
        <v>2204</v>
      </c>
      <c r="C131" s="1152" t="s">
        <v>1609</v>
      </c>
      <c r="D131" s="1391"/>
      <c r="E131" s="1400"/>
      <c r="F131" s="1399"/>
      <c r="G131" s="1399"/>
      <c r="H131" s="1399"/>
      <c r="I131" s="1399"/>
      <c r="J131" s="1399"/>
      <c r="K131" s="1399"/>
      <c r="L131" s="1399"/>
      <c r="M131" s="1399"/>
      <c r="N131" s="1399"/>
      <c r="O131" s="1399"/>
      <c r="P131" s="1399"/>
      <c r="Q131" s="1399"/>
      <c r="R131" s="1399"/>
      <c r="S131" s="1399"/>
      <c r="T131" s="1399"/>
      <c r="U131" s="1399"/>
      <c r="V131" s="1399"/>
      <c r="W131" s="1420"/>
      <c r="X131" s="1399"/>
      <c r="Y131" s="1399"/>
      <c r="Z131" s="1399"/>
      <c r="AA131" s="1399"/>
      <c r="AB131" s="1514"/>
      <c r="AC131" s="1399"/>
      <c r="AD131" s="1399"/>
      <c r="AE131" s="1399"/>
      <c r="AF131" s="1399"/>
      <c r="AG131" s="1399"/>
      <c r="AH131" s="1417"/>
      <c r="AI131" s="1400"/>
      <c r="AJ131" s="1417"/>
      <c r="AK131" s="1417"/>
      <c r="AL131" s="1420"/>
      <c r="AM131" s="1431"/>
      <c r="AN131" s="1399"/>
      <c r="AO131" s="1399"/>
      <c r="AP131" s="1399"/>
      <c r="AQ131" s="1399"/>
      <c r="AR131" s="1399"/>
      <c r="AS131" s="1399"/>
      <c r="AT131" s="1417"/>
      <c r="AU131" s="1417"/>
      <c r="AV131" s="1417"/>
      <c r="AW131" s="1417"/>
      <c r="AX131" s="1420"/>
      <c r="AY131" s="1399"/>
      <c r="AZ131" s="1430"/>
      <c r="BA131" s="1399"/>
      <c r="BB131" s="1399"/>
      <c r="BC131" s="1399"/>
      <c r="BD131" s="1399"/>
      <c r="BE131" s="1346"/>
      <c r="BF131" s="1504"/>
      <c r="BG131" s="1420"/>
      <c r="BH131" s="1399"/>
      <c r="BI131" s="1399"/>
      <c r="BJ131" s="1399"/>
      <c r="BK131" s="1399"/>
      <c r="BL131" s="1399"/>
      <c r="BM131" s="1399"/>
      <c r="BN131" s="1399"/>
      <c r="BO131" s="1399"/>
      <c r="BP131" s="1399"/>
      <c r="BQ131" s="1399"/>
      <c r="BR131" s="1399"/>
      <c r="BS131" s="1399"/>
      <c r="BT131" s="1504"/>
      <c r="BU131" s="1430"/>
      <c r="BV131" s="1399"/>
      <c r="BW131" s="1399"/>
      <c r="BX131" s="1399"/>
      <c r="BY131" s="1399"/>
      <c r="BZ131" s="1399"/>
      <c r="CA131" s="1399"/>
      <c r="CB131" s="1399"/>
      <c r="CC131" s="1399"/>
      <c r="CD131" s="1399"/>
      <c r="CE131" s="1431"/>
      <c r="CF131" s="1399"/>
      <c r="CG131" s="1399"/>
      <c r="CH131" s="1399"/>
      <c r="CI131" s="1399"/>
      <c r="CJ131" s="1399"/>
      <c r="CK131" s="1399"/>
      <c r="CL131" s="1399"/>
      <c r="CM131" s="1399"/>
      <c r="CN131" s="1399"/>
      <c r="CO131" s="1399"/>
      <c r="CP131" s="1399"/>
      <c r="CQ131" s="1431"/>
      <c r="CR131" s="1399"/>
      <c r="CS131" s="1399"/>
      <c r="CT131" s="1417"/>
      <c r="CU131" s="1399"/>
      <c r="CV131" s="1399"/>
      <c r="CW131" s="1399"/>
      <c r="CX131" s="1504"/>
      <c r="CY131" s="1399"/>
      <c r="CZ131" s="1399"/>
      <c r="DA131" s="1399"/>
      <c r="DB131" s="1399"/>
      <c r="DC131" s="1346"/>
      <c r="DD131" s="1420"/>
      <c r="DE131" s="1431"/>
      <c r="DF131" s="1399"/>
      <c r="DG131" s="1399"/>
      <c r="DH131" s="1399"/>
      <c r="DI131" s="1399"/>
      <c r="DJ131" s="1399"/>
      <c r="DK131" s="1399"/>
      <c r="DL131" s="1399"/>
      <c r="DM131" s="1399"/>
      <c r="DN131" s="1399"/>
      <c r="DO131" s="1417"/>
      <c r="DP131" s="1417"/>
      <c r="DQ131" s="1417"/>
      <c r="DR131" s="1417"/>
      <c r="DS131" s="1417"/>
      <c r="DT131" s="1417"/>
      <c r="DU131" s="1417"/>
      <c r="DV131" s="1417"/>
      <c r="DW131" s="1417"/>
      <c r="DX131" s="1420"/>
      <c r="DY131" s="1431"/>
      <c r="DZ131" s="1399"/>
      <c r="EA131" s="1399"/>
      <c r="EB131" s="1399"/>
      <c r="EC131" s="1399"/>
      <c r="ED131" s="1399"/>
      <c r="EE131" s="1399"/>
      <c r="EF131" s="1399"/>
      <c r="EG131" s="1399"/>
      <c r="EH131" s="1399"/>
      <c r="EI131" s="1399"/>
      <c r="EJ131" s="1399"/>
      <c r="EK131" s="1399"/>
      <c r="EL131" s="1431"/>
      <c r="EM131" s="1430"/>
      <c r="EN131" s="1399"/>
      <c r="EO131" s="1346"/>
      <c r="EP131" s="1399"/>
      <c r="EQ131" s="1504"/>
      <c r="ER131" s="1399"/>
      <c r="ES131" s="1346"/>
      <c r="ET131" s="1346"/>
      <c r="EU131" s="1504"/>
      <c r="EV131" s="1392"/>
      <c r="EW131" s="1346"/>
      <c r="EX131" s="1399"/>
      <c r="EY131" s="1399"/>
      <c r="EZ131" s="1399"/>
      <c r="FA131" s="1399"/>
      <c r="FB131" s="1399"/>
      <c r="FC131" s="1420"/>
      <c r="FD131" s="1681"/>
      <c r="FE131" s="1431"/>
      <c r="FF131" s="1399"/>
      <c r="FG131" s="1399"/>
      <c r="FH131" s="1399"/>
      <c r="FI131" s="1399"/>
      <c r="FJ131" s="1399"/>
      <c r="FK131" s="1346"/>
      <c r="FL131" s="218" t="e">
        <f>SUM(F131+I131+Q131+W131+#REF!+AC131+AF131+AJ131+AM131+AP131+AS131+AV131+AY131+BB131+BH131+BK131+BS131+BW131+CE131+CH131+CK131+CN131+CQ131+CT131+CW131+DA131+DD131+DK131+DN131+DQ131+DW131+DZ131+EC131+EF131+EI131+EL131+EO131+ER131+EV131+FC131)</f>
        <v>#REF!</v>
      </c>
      <c r="FM131" s="396">
        <f t="shared" si="43"/>
        <v>0</v>
      </c>
      <c r="FN131" s="396">
        <f t="shared" si="44"/>
        <v>0</v>
      </c>
      <c r="FO131" s="396" t="e">
        <f>SUM(AB131+#REF!+BE131+BT131+CX131+EQ131+EU131)</f>
        <v>#REF!</v>
      </c>
      <c r="FP131" s="396"/>
      <c r="FQ131" s="396" t="e">
        <f>SUM(L131+#REF!+M131+N131+O131+P131+#REF!+#REF!+BN131+BO131+BP131+BQ131+BR131+BZ131+CA131+CB131+CC131+CD131+DG131+DH131+DI131+DJ131+DT131+DU131+DV131+EY131+EZ131+FA131+FB131+FD131+FE131+FF131+FG131+FH131+FI131+FJ131+FK131)</f>
        <v>#REF!</v>
      </c>
      <c r="FR131" s="1291" t="e">
        <f t="shared" ref="FR131" si="45">SUM(FL131+FM131+FN131+FP131+FQ131)</f>
        <v>#REF!</v>
      </c>
      <c r="FS131" s="1347" t="e">
        <f t="shared" ref="FS131:FS134" si="46">IF(FR131=0,1,"")</f>
        <v>#REF!</v>
      </c>
      <c r="FT131" s="1347" t="e">
        <f t="shared" ref="FT131:FT134" si="47">IF((FR131&gt;0)*AND(FR131&lt;6),1,"")</f>
        <v>#REF!</v>
      </c>
      <c r="FU131" s="1347" t="e">
        <f t="shared" ref="FU131:FU134" si="48">IF((FR131&gt;5)*AND(FR131&lt;11),1,"")</f>
        <v>#REF!</v>
      </c>
      <c r="FV131" s="1347" t="e">
        <f t="shared" ref="FV131:FV134" si="49">IF((FR131&gt;10)*AND(FR131&lt;21),1,"")</f>
        <v>#REF!</v>
      </c>
      <c r="FW131" s="1347" t="e">
        <f t="shared" ref="FW131:FW134" si="50">IF((FR131&gt;20)*AND(FR131&lt;31),1,"")</f>
        <v>#REF!</v>
      </c>
      <c r="FX131" s="1347" t="e">
        <f t="shared" ref="FX131:FX134" si="51">IF((FR131&gt;30)*AND(FR131&lt;41),1,"")</f>
        <v>#REF!</v>
      </c>
      <c r="FY131" s="1347" t="e">
        <f t="shared" ref="FY131:FY134" si="52">IF((FR131&gt;40)*AND(FR131&lt;51),1,"")</f>
        <v>#REF!</v>
      </c>
      <c r="FZ131" s="1347" t="e">
        <f t="shared" ref="FZ131:FZ134" si="53">IF((FR131&gt;50)*AND(FR131&lt;61),1,"")</f>
        <v>#REF!</v>
      </c>
      <c r="GA131" s="1347" t="e">
        <f t="shared" ref="GA131:GA134" si="54">IF((FR131&gt;60)*AND(FR131&lt;71),1,"")</f>
        <v>#REF!</v>
      </c>
      <c r="GB131" s="1347" t="e">
        <f t="shared" ref="GB131:GB134" si="55">IF((FR131&gt;70)*AND(FR131&lt;81),1,"")</f>
        <v>#REF!</v>
      </c>
      <c r="GC131" s="1347" t="e">
        <f t="shared" ref="GC131:GC134" si="56">IF((FR131&gt;80)*AND(FR131&lt;91),1,"")</f>
        <v>#REF!</v>
      </c>
    </row>
    <row r="132" spans="1:185" ht="16.5" thickBot="1" x14ac:dyDescent="0.3">
      <c r="A132" s="1645">
        <v>112</v>
      </c>
      <c r="B132" s="10" t="s">
        <v>2205</v>
      </c>
      <c r="C132" s="1152" t="s">
        <v>1771</v>
      </c>
      <c r="D132" s="1431"/>
      <c r="E132" s="1400"/>
      <c r="F132" s="1399"/>
      <c r="G132" s="1399"/>
      <c r="H132" s="1399"/>
      <c r="I132" s="1399"/>
      <c r="J132" s="1399"/>
      <c r="K132" s="1399"/>
      <c r="L132" s="1399"/>
      <c r="M132" s="1399"/>
      <c r="N132" s="1399"/>
      <c r="O132" s="1399"/>
      <c r="P132" s="1399"/>
      <c r="Q132" s="1399"/>
      <c r="R132" s="1399"/>
      <c r="S132" s="1399"/>
      <c r="T132" s="1399"/>
      <c r="U132" s="1399"/>
      <c r="V132" s="1399"/>
      <c r="W132" s="1420"/>
      <c r="X132" s="1399"/>
      <c r="Y132" s="1399"/>
      <c r="Z132" s="1399"/>
      <c r="AA132" s="1399"/>
      <c r="AB132" s="1514"/>
      <c r="AC132" s="1399"/>
      <c r="AD132" s="1399"/>
      <c r="AE132" s="1399"/>
      <c r="AF132" s="1346"/>
      <c r="AG132" s="1399"/>
      <c r="AH132" s="1417"/>
      <c r="AI132" s="1400"/>
      <c r="AJ132" s="1346"/>
      <c r="AK132" s="1417"/>
      <c r="AL132" s="1420"/>
      <c r="AM132" s="1431"/>
      <c r="AN132" s="1399"/>
      <c r="AO132" s="1346"/>
      <c r="AP132" s="1399"/>
      <c r="AQ132" s="1346"/>
      <c r="AR132" s="1399"/>
      <c r="AS132" s="1399"/>
      <c r="AT132" s="1417"/>
      <c r="AU132" s="1417"/>
      <c r="AV132" s="1417"/>
      <c r="AW132" s="1417"/>
      <c r="AX132" s="1420"/>
      <c r="AY132" s="1399"/>
      <c r="AZ132" s="1430"/>
      <c r="BA132" s="1399"/>
      <c r="BB132" s="1346"/>
      <c r="BC132" s="1399"/>
      <c r="BD132" s="1399"/>
      <c r="BE132" s="1399"/>
      <c r="BF132" s="1506"/>
      <c r="BG132" s="1420"/>
      <c r="BH132" s="1346"/>
      <c r="BI132" s="1399"/>
      <c r="BJ132" s="1399"/>
      <c r="BK132" s="1346"/>
      <c r="BL132" s="1399"/>
      <c r="BM132" s="1399"/>
      <c r="BN132" s="1399"/>
      <c r="BO132" s="1399"/>
      <c r="BP132" s="1399"/>
      <c r="BQ132" s="1399"/>
      <c r="BR132" s="1399"/>
      <c r="BS132" s="1399"/>
      <c r="BT132" s="1506"/>
      <c r="BU132" s="1430"/>
      <c r="BV132" s="1399"/>
      <c r="BW132" s="1399"/>
      <c r="BX132" s="1399"/>
      <c r="BY132" s="1399"/>
      <c r="BZ132" s="1346"/>
      <c r="CA132" s="1399"/>
      <c r="CB132" s="1399"/>
      <c r="CC132" s="1399"/>
      <c r="CD132" s="1399"/>
      <c r="CE132" s="1431"/>
      <c r="CF132" s="1399"/>
      <c r="CG132" s="1399"/>
      <c r="CH132" s="1346"/>
      <c r="CI132" s="1399"/>
      <c r="CJ132" s="1399"/>
      <c r="CK132" s="1399"/>
      <c r="CL132" s="1399"/>
      <c r="CM132" s="1399"/>
      <c r="CN132" s="1346"/>
      <c r="CO132" s="1399"/>
      <c r="CP132" s="1399"/>
      <c r="CQ132" s="1431"/>
      <c r="CR132" s="1346"/>
      <c r="CS132" s="1399"/>
      <c r="CT132" s="1417"/>
      <c r="CU132" s="1399"/>
      <c r="CV132" s="1399"/>
      <c r="CW132" s="1399"/>
      <c r="CX132" s="1506"/>
      <c r="CY132" s="1399"/>
      <c r="CZ132" s="1399"/>
      <c r="DA132" s="1399"/>
      <c r="DB132" s="1399"/>
      <c r="DC132" s="1399"/>
      <c r="DD132" s="1420"/>
      <c r="DE132" s="1431"/>
      <c r="DF132" s="1399"/>
      <c r="DG132" s="1399"/>
      <c r="DH132" s="1399"/>
      <c r="DI132" s="1399"/>
      <c r="DJ132" s="1399"/>
      <c r="DK132" s="1659"/>
      <c r="DL132" s="1399"/>
      <c r="DM132" s="1417"/>
      <c r="DN132" s="1346"/>
      <c r="DO132" s="1417"/>
      <c r="DP132" s="1417"/>
      <c r="DQ132" s="1417"/>
      <c r="DR132" s="1417"/>
      <c r="DS132" s="1417"/>
      <c r="DT132" s="1417"/>
      <c r="DU132" s="1417"/>
      <c r="DV132" s="1417"/>
      <c r="DW132" s="1417"/>
      <c r="DX132" s="1417"/>
      <c r="DY132" s="1431"/>
      <c r="DZ132" s="1399"/>
      <c r="EA132" s="1399"/>
      <c r="EB132" s="1399"/>
      <c r="EC132" s="1399"/>
      <c r="ED132" s="1399"/>
      <c r="EE132" s="1399"/>
      <c r="EF132" s="1399"/>
      <c r="EG132" s="1399"/>
      <c r="EH132" s="1399"/>
      <c r="EI132" s="1399"/>
      <c r="EJ132" s="1399"/>
      <c r="EK132" s="1399"/>
      <c r="EL132" s="1431"/>
      <c r="EM132" s="1430"/>
      <c r="EN132" s="1399"/>
      <c r="EO132" s="1346"/>
      <c r="EP132" s="1346"/>
      <c r="EQ132" s="1504"/>
      <c r="ER132" s="1399"/>
      <c r="ES132" s="1399"/>
      <c r="ET132" s="1399"/>
      <c r="EU132" s="1504"/>
      <c r="EV132" s="1417"/>
      <c r="EW132" s="1399"/>
      <c r="EX132" s="1399"/>
      <c r="EY132" s="1399"/>
      <c r="EZ132" s="1399"/>
      <c r="FA132" s="1399"/>
      <c r="FB132" s="1399"/>
      <c r="FC132" s="1420"/>
      <c r="FD132" s="1681"/>
      <c r="FE132" s="1431"/>
      <c r="FF132" s="1399"/>
      <c r="FG132" s="1399"/>
      <c r="FH132" s="1399"/>
      <c r="FI132" s="1399"/>
      <c r="FJ132" s="1399"/>
      <c r="FK132" s="1399"/>
      <c r="FL132" s="218" t="e">
        <f>SUM(F132+I132+Q132+W132+#REF!+AC132+AF132+AJ132+AM132+AP132+AS132+AV132+AY132+BB132+BH132+BK132+BS132+BW132+CE132+CH132+CK132+CN132+CQ132+CT132+CW132+DA132+DD132+DK132+DN132+DQ132+DW132+DZ132+EC132+EF132+EI132+EL132+EO132+ER132+EV132+FC132)</f>
        <v>#REF!</v>
      </c>
      <c r="FM132" s="396">
        <f t="shared" si="43"/>
        <v>0</v>
      </c>
      <c r="FN132" s="396">
        <f t="shared" si="44"/>
        <v>0</v>
      </c>
      <c r="FO132" s="396" t="e">
        <f>SUM(AB132+#REF!+BE132+BT132+CX132+EQ132+EU132)</f>
        <v>#REF!</v>
      </c>
      <c r="FP132" s="396"/>
      <c r="FQ132" s="396" t="e">
        <f>SUM(L132+#REF!+M132+N132+O132+P132+#REF!+#REF!+BN132+BO132+BP132+BQ132+BR132+BZ132+CA132+CB132+CC132+CD132+DG132+DH132+DI132+DJ132+DT132+DU132+DV132+EY132+EZ132+FA132+FB132+FD132+FE132+FF132+FG132+FH132+FI132+FJ132+FK132)</f>
        <v>#REF!</v>
      </c>
      <c r="FR132" s="1291" t="e">
        <f t="shared" ref="FR132:FR134" si="57">SUM(FL132+FM132+FN132+FP132+FQ132)</f>
        <v>#REF!</v>
      </c>
      <c r="FS132" s="1347" t="e">
        <f t="shared" si="46"/>
        <v>#REF!</v>
      </c>
      <c r="FT132" s="1347" t="e">
        <f t="shared" si="47"/>
        <v>#REF!</v>
      </c>
      <c r="FU132" s="1347" t="e">
        <f t="shared" si="48"/>
        <v>#REF!</v>
      </c>
      <c r="FV132" s="1347" t="e">
        <f t="shared" si="49"/>
        <v>#REF!</v>
      </c>
      <c r="FW132" s="1347" t="e">
        <f t="shared" si="50"/>
        <v>#REF!</v>
      </c>
      <c r="FX132" s="1347" t="e">
        <f t="shared" si="51"/>
        <v>#REF!</v>
      </c>
      <c r="FY132" s="1347" t="e">
        <f t="shared" si="52"/>
        <v>#REF!</v>
      </c>
      <c r="FZ132" s="1347" t="e">
        <f t="shared" si="53"/>
        <v>#REF!</v>
      </c>
      <c r="GA132" s="1347" t="e">
        <f t="shared" si="54"/>
        <v>#REF!</v>
      </c>
      <c r="GB132" s="1347" t="e">
        <f t="shared" si="55"/>
        <v>#REF!</v>
      </c>
      <c r="GC132" s="1347" t="e">
        <f t="shared" si="56"/>
        <v>#REF!</v>
      </c>
    </row>
    <row r="133" spans="1:185" ht="16.5" thickBot="1" x14ac:dyDescent="0.3">
      <c r="A133" s="1645">
        <v>113</v>
      </c>
      <c r="B133" s="10" t="s">
        <v>2207</v>
      </c>
      <c r="C133" s="1152" t="s">
        <v>1930</v>
      </c>
      <c r="D133" s="1431"/>
      <c r="E133" s="1400"/>
      <c r="F133" s="1399"/>
      <c r="G133" s="1399"/>
      <c r="H133" s="1399"/>
      <c r="I133" s="1399"/>
      <c r="J133" s="1399"/>
      <c r="K133" s="1399"/>
      <c r="L133" s="1399"/>
      <c r="M133" s="1399"/>
      <c r="N133" s="1399"/>
      <c r="O133" s="1399"/>
      <c r="P133" s="1399"/>
      <c r="Q133" s="1399"/>
      <c r="R133" s="1399"/>
      <c r="S133" s="1399"/>
      <c r="T133" s="1399"/>
      <c r="U133" s="1399"/>
      <c r="V133" s="1399"/>
      <c r="W133" s="1420"/>
      <c r="X133" s="1399"/>
      <c r="Y133" s="1399"/>
      <c r="Z133" s="1399"/>
      <c r="AA133" s="1399"/>
      <c r="AB133" s="1514"/>
      <c r="AC133" s="1399"/>
      <c r="AD133" s="1399"/>
      <c r="AE133" s="1399"/>
      <c r="AF133" s="1399"/>
      <c r="AG133" s="1399"/>
      <c r="AH133" s="1417"/>
      <c r="AI133" s="1400"/>
      <c r="AJ133" s="1417"/>
      <c r="AK133" s="1417"/>
      <c r="AL133" s="1420"/>
      <c r="AM133" s="1431"/>
      <c r="AN133" s="1399"/>
      <c r="AO133" s="1399"/>
      <c r="AP133" s="1399"/>
      <c r="AQ133" s="1399"/>
      <c r="AR133" s="1399"/>
      <c r="AS133" s="1399"/>
      <c r="AT133" s="1417"/>
      <c r="AU133" s="1417"/>
      <c r="AV133" s="1417"/>
      <c r="AW133" s="1417"/>
      <c r="AX133" s="1420"/>
      <c r="AY133" s="1399"/>
      <c r="AZ133" s="1430"/>
      <c r="BA133" s="1399"/>
      <c r="BB133" s="1399"/>
      <c r="BC133" s="1399"/>
      <c r="BD133" s="1399"/>
      <c r="BE133" s="1399"/>
      <c r="BF133" s="1506"/>
      <c r="BG133" s="1420"/>
      <c r="BH133" s="1399"/>
      <c r="BI133" s="1399"/>
      <c r="BJ133" s="1399"/>
      <c r="BK133" s="1399"/>
      <c r="BL133" s="1399"/>
      <c r="BM133" s="1399"/>
      <c r="BN133" s="1399"/>
      <c r="BO133" s="1399"/>
      <c r="BP133" s="1399"/>
      <c r="BQ133" s="1399"/>
      <c r="BR133" s="1399"/>
      <c r="BS133" s="1399"/>
      <c r="BT133" s="1506"/>
      <c r="BU133" s="1430"/>
      <c r="BV133" s="1399"/>
      <c r="BW133" s="1399"/>
      <c r="BX133" s="1399"/>
      <c r="BY133" s="1399"/>
      <c r="BZ133" s="1399"/>
      <c r="CA133" s="1399"/>
      <c r="CB133" s="1399"/>
      <c r="CC133" s="1399"/>
      <c r="CD133" s="1399"/>
      <c r="CE133" s="1431"/>
      <c r="CF133" s="1399"/>
      <c r="CG133" s="1399"/>
      <c r="CH133" s="1399"/>
      <c r="CI133" s="1399"/>
      <c r="CJ133" s="1399"/>
      <c r="CK133" s="1399"/>
      <c r="CL133" s="1399"/>
      <c r="CM133" s="1399"/>
      <c r="CN133" s="1399"/>
      <c r="CO133" s="1399"/>
      <c r="CP133" s="1399"/>
      <c r="CQ133" s="1431"/>
      <c r="CR133" s="1399"/>
      <c r="CS133" s="1399"/>
      <c r="CT133" s="1417"/>
      <c r="CU133" s="1399"/>
      <c r="CV133" s="1399"/>
      <c r="CW133" s="1399"/>
      <c r="CX133" s="1506"/>
      <c r="CY133" s="1399"/>
      <c r="CZ133" s="1399"/>
      <c r="DA133" s="1399"/>
      <c r="DB133" s="1399"/>
      <c r="DC133" s="1399"/>
      <c r="DD133" s="1420"/>
      <c r="DE133" s="1431"/>
      <c r="DF133" s="1399"/>
      <c r="DG133" s="1399"/>
      <c r="DH133" s="1399"/>
      <c r="DI133" s="1399"/>
      <c r="DJ133" s="1399"/>
      <c r="DK133" s="1399"/>
      <c r="DL133" s="1399"/>
      <c r="DM133" s="1417"/>
      <c r="DN133" s="1399"/>
      <c r="DO133" s="1417"/>
      <c r="DP133" s="1417"/>
      <c r="DQ133" s="1417"/>
      <c r="DR133" s="1417"/>
      <c r="DS133" s="1417"/>
      <c r="DT133" s="1417"/>
      <c r="DU133" s="1417"/>
      <c r="DV133" s="1417"/>
      <c r="DW133" s="1417"/>
      <c r="DX133" s="1417"/>
      <c r="DY133" s="1431"/>
      <c r="DZ133" s="1399"/>
      <c r="EA133" s="1399"/>
      <c r="EB133" s="1399"/>
      <c r="EC133" s="1399"/>
      <c r="ED133" s="1399"/>
      <c r="EE133" s="1399"/>
      <c r="EF133" s="1399"/>
      <c r="EG133" s="1399"/>
      <c r="EH133" s="1399"/>
      <c r="EI133" s="1399"/>
      <c r="EJ133" s="1399"/>
      <c r="EK133" s="1399"/>
      <c r="EL133" s="1431"/>
      <c r="EM133" s="1430"/>
      <c r="EN133" s="1399"/>
      <c r="EO133" s="1346"/>
      <c r="EP133" s="1399"/>
      <c r="EQ133" s="1504"/>
      <c r="ER133" s="1399"/>
      <c r="ES133" s="1399"/>
      <c r="ET133" s="1399"/>
      <c r="EU133" s="1504"/>
      <c r="EV133" s="1417"/>
      <c r="EW133" s="1399"/>
      <c r="EX133" s="1399"/>
      <c r="EY133" s="1399"/>
      <c r="EZ133" s="1399"/>
      <c r="FA133" s="1399"/>
      <c r="FB133" s="1399"/>
      <c r="FC133" s="1420"/>
      <c r="FD133" s="1681"/>
      <c r="FE133" s="1431"/>
      <c r="FF133" s="1399"/>
      <c r="FG133" s="1399"/>
      <c r="FH133" s="1399"/>
      <c r="FI133" s="1399"/>
      <c r="FJ133" s="1399"/>
      <c r="FK133" s="1399"/>
      <c r="FL133" s="218" t="e">
        <f>SUM(F133+I133+Q133+W133+#REF!+AC133+AF133+AJ133+AM133+AP133+AS133+AV133+AY133+BB133+BH133+BK133+BS133+BW133+CE133+CH133+CK133+CN133+CQ133+CT133+CW133+DA133+DD133+DK133+DN133+DQ133+DW133+DZ133+EC133+EF133+EI133+EL133+EO133+ER133+EV133+FC133)</f>
        <v>#REF!</v>
      </c>
      <c r="FM133" s="396">
        <f t="shared" si="43"/>
        <v>0</v>
      </c>
      <c r="FN133" s="396">
        <f t="shared" si="44"/>
        <v>0</v>
      </c>
      <c r="FO133" s="396" t="e">
        <f>SUM(AB133+#REF!+BE133+BT133+CX133+EQ133+EU133)</f>
        <v>#REF!</v>
      </c>
      <c r="FP133" s="396"/>
      <c r="FQ133" s="396" t="e">
        <f>SUM(L133+#REF!+M133+N133+O133+P133+#REF!+#REF!+BN133+BO133+BP133+BQ133+BR133+BZ133+CA133+CB133+CC133+CD133+DG133+DH133+DI133+DJ133+DT133+DU133+DV133+EY133+EZ133+FA133+FB133+FD133+FE133+FF133+FG133+FH133+FI133+FJ133+FK133)</f>
        <v>#REF!</v>
      </c>
      <c r="FR133" s="1291" t="e">
        <f t="shared" si="57"/>
        <v>#REF!</v>
      </c>
      <c r="FS133" s="1347" t="e">
        <f t="shared" si="46"/>
        <v>#REF!</v>
      </c>
      <c r="FT133" s="1347" t="e">
        <f t="shared" si="47"/>
        <v>#REF!</v>
      </c>
      <c r="FU133" s="1347" t="e">
        <f t="shared" si="48"/>
        <v>#REF!</v>
      </c>
      <c r="FV133" s="1347" t="e">
        <f t="shared" si="49"/>
        <v>#REF!</v>
      </c>
      <c r="FW133" s="1347" t="e">
        <f t="shared" si="50"/>
        <v>#REF!</v>
      </c>
      <c r="FX133" s="1347" t="e">
        <f t="shared" si="51"/>
        <v>#REF!</v>
      </c>
      <c r="FY133" s="1347" t="e">
        <f t="shared" si="52"/>
        <v>#REF!</v>
      </c>
      <c r="FZ133" s="1347" t="e">
        <f t="shared" si="53"/>
        <v>#REF!</v>
      </c>
      <c r="GA133" s="1347" t="e">
        <f t="shared" si="54"/>
        <v>#REF!</v>
      </c>
      <c r="GB133" s="1347" t="e">
        <f t="shared" si="55"/>
        <v>#REF!</v>
      </c>
      <c r="GC133" s="1347" t="e">
        <f t="shared" si="56"/>
        <v>#REF!</v>
      </c>
    </row>
    <row r="134" spans="1:185" ht="16.5" thickBot="1" x14ac:dyDescent="0.3">
      <c r="A134" s="1645">
        <v>114</v>
      </c>
      <c r="B134" s="10" t="s">
        <v>2206</v>
      </c>
      <c r="C134" s="1152" t="s">
        <v>1943</v>
      </c>
      <c r="D134" s="1431"/>
      <c r="E134" s="1400"/>
      <c r="F134" s="1399"/>
      <c r="G134" s="1399"/>
      <c r="H134" s="1399"/>
      <c r="I134" s="1399"/>
      <c r="J134" s="1399"/>
      <c r="K134" s="1399"/>
      <c r="L134" s="1399"/>
      <c r="M134" s="1399"/>
      <c r="N134" s="1399"/>
      <c r="O134" s="1399"/>
      <c r="P134" s="1399"/>
      <c r="Q134" s="1399"/>
      <c r="R134" s="1399"/>
      <c r="S134" s="1399"/>
      <c r="T134" s="1399"/>
      <c r="U134" s="1399"/>
      <c r="V134" s="1399"/>
      <c r="W134" s="1420"/>
      <c r="X134" s="1399"/>
      <c r="Y134" s="1399"/>
      <c r="Z134" s="1399"/>
      <c r="AA134" s="1399"/>
      <c r="AB134" s="1514"/>
      <c r="AC134" s="1399"/>
      <c r="AD134" s="1399"/>
      <c r="AE134" s="1399"/>
      <c r="AF134" s="1399"/>
      <c r="AG134" s="1399"/>
      <c r="AH134" s="1417"/>
      <c r="AI134" s="1400"/>
      <c r="AJ134" s="1417"/>
      <c r="AK134" s="1417"/>
      <c r="AL134" s="1420"/>
      <c r="AM134" s="1431"/>
      <c r="AN134" s="1399"/>
      <c r="AO134" s="1399"/>
      <c r="AP134" s="1399"/>
      <c r="AQ134" s="1399"/>
      <c r="AR134" s="1399"/>
      <c r="AS134" s="1399"/>
      <c r="AT134" s="1417"/>
      <c r="AU134" s="1417"/>
      <c r="AV134" s="1417"/>
      <c r="AW134" s="1417"/>
      <c r="AX134" s="1420"/>
      <c r="AY134" s="1399"/>
      <c r="AZ134" s="1430"/>
      <c r="BA134" s="1399"/>
      <c r="BB134" s="1399"/>
      <c r="BC134" s="1399"/>
      <c r="BD134" s="1399"/>
      <c r="BE134" s="1399"/>
      <c r="BF134" s="1506"/>
      <c r="BG134" s="1420"/>
      <c r="BH134" s="1399"/>
      <c r="BI134" s="1399"/>
      <c r="BJ134" s="1399"/>
      <c r="BK134" s="1399"/>
      <c r="BL134" s="1399"/>
      <c r="BM134" s="1399"/>
      <c r="BN134" s="1399"/>
      <c r="BO134" s="1399"/>
      <c r="BP134" s="1399"/>
      <c r="BQ134" s="1399"/>
      <c r="BR134" s="1399"/>
      <c r="BS134" s="1399"/>
      <c r="BT134" s="1506"/>
      <c r="BU134" s="1430"/>
      <c r="BV134" s="1399"/>
      <c r="BW134" s="1399"/>
      <c r="BX134" s="1399"/>
      <c r="BY134" s="1399"/>
      <c r="BZ134" s="1399"/>
      <c r="CA134" s="1399"/>
      <c r="CB134" s="1399"/>
      <c r="CC134" s="1399"/>
      <c r="CD134" s="1399"/>
      <c r="CE134" s="1431"/>
      <c r="CF134" s="1399"/>
      <c r="CG134" s="1399"/>
      <c r="CH134" s="1399"/>
      <c r="CI134" s="1399"/>
      <c r="CJ134" s="1399"/>
      <c r="CK134" s="1399"/>
      <c r="CL134" s="1399"/>
      <c r="CM134" s="1399"/>
      <c r="CN134" s="1399"/>
      <c r="CO134" s="1399"/>
      <c r="CP134" s="1399"/>
      <c r="CQ134" s="1431"/>
      <c r="CR134" s="1399"/>
      <c r="CS134" s="1399"/>
      <c r="CT134" s="1417"/>
      <c r="CU134" s="1399"/>
      <c r="CV134" s="1399"/>
      <c r="CW134" s="1399"/>
      <c r="CX134" s="1506"/>
      <c r="CY134" s="1399"/>
      <c r="CZ134" s="1399"/>
      <c r="DA134" s="1399"/>
      <c r="DB134" s="1399"/>
      <c r="DC134" s="1399"/>
      <c r="DD134" s="1420"/>
      <c r="DE134" s="1431"/>
      <c r="DF134" s="1399"/>
      <c r="DG134" s="1399"/>
      <c r="DH134" s="1399"/>
      <c r="DI134" s="1399"/>
      <c r="DJ134" s="1399"/>
      <c r="DK134" s="1399"/>
      <c r="DL134" s="1399"/>
      <c r="DM134" s="1417"/>
      <c r="DN134" s="1399"/>
      <c r="DO134" s="1417"/>
      <c r="DP134" s="1417"/>
      <c r="DQ134" s="1417"/>
      <c r="DR134" s="1417"/>
      <c r="DS134" s="1417"/>
      <c r="DT134" s="1417"/>
      <c r="DU134" s="1417"/>
      <c r="DV134" s="1417"/>
      <c r="DW134" s="1417"/>
      <c r="DX134" s="1417"/>
      <c r="DY134" s="1431"/>
      <c r="DZ134" s="1399"/>
      <c r="EA134" s="1399"/>
      <c r="EB134" s="1399"/>
      <c r="EC134" s="1399"/>
      <c r="ED134" s="1399"/>
      <c r="EE134" s="1399"/>
      <c r="EF134" s="1399"/>
      <c r="EG134" s="1399"/>
      <c r="EH134" s="1399"/>
      <c r="EI134" s="1399"/>
      <c r="EJ134" s="1399"/>
      <c r="EK134" s="1399"/>
      <c r="EL134" s="1431"/>
      <c r="EM134" s="1430"/>
      <c r="EN134" s="1399"/>
      <c r="EO134" s="1346"/>
      <c r="EP134" s="1399"/>
      <c r="EQ134" s="1504"/>
      <c r="ER134" s="1399"/>
      <c r="ES134" s="1399"/>
      <c r="ET134" s="1399"/>
      <c r="EU134" s="1504"/>
      <c r="EV134" s="1417"/>
      <c r="EW134" s="1399"/>
      <c r="EX134" s="1399"/>
      <c r="EY134" s="1399"/>
      <c r="EZ134" s="1399"/>
      <c r="FA134" s="1399"/>
      <c r="FB134" s="1399"/>
      <c r="FC134" s="1420"/>
      <c r="FD134" s="1681"/>
      <c r="FE134" s="1431"/>
      <c r="FF134" s="1399"/>
      <c r="FG134" s="1399"/>
      <c r="FH134" s="1399"/>
      <c r="FI134" s="1399"/>
      <c r="FJ134" s="1399"/>
      <c r="FK134" s="1399"/>
      <c r="FL134" s="218" t="e">
        <f>SUM(F134+I134+Q134+W134+#REF!+AC134+AF134+AJ134+AM134+AP134+AS134+AV134+AY134+BB134+BH134+BK134+BS134+BW134+CE134+CH134+CK134+CN134+CQ134+CT134+CW134+DA134+DD134+DK134+DN134+DQ134+DW134+DZ134+EC134+EF134+EI134+EL134+EO134+ER134+EV134+FC134)</f>
        <v>#REF!</v>
      </c>
      <c r="FM134" s="396">
        <f t="shared" si="43"/>
        <v>0</v>
      </c>
      <c r="FN134" s="396">
        <f t="shared" si="44"/>
        <v>0</v>
      </c>
      <c r="FO134" s="396" t="e">
        <f>SUM(AB134+#REF!+BE134+BT134+CX134+EQ134+EU134)</f>
        <v>#REF!</v>
      </c>
      <c r="FP134" s="396"/>
      <c r="FQ134" s="396" t="e">
        <f>SUM(L134+#REF!+M134+N134+O134+P134+#REF!+#REF!+BN134+BO134+BP134+BQ134+BR134+BZ134+CA134+CB134+CC134+CD134+DG134+DH134+DI134+DJ134+DT134+DU134+DV134+EY134+EZ134+FA134+FB134+FD134+FE134+FF134+FG134+FH134+FI134+FJ134+FK134)</f>
        <v>#REF!</v>
      </c>
      <c r="FR134" s="1291" t="e">
        <f t="shared" si="57"/>
        <v>#REF!</v>
      </c>
      <c r="FS134" s="1347" t="e">
        <f t="shared" si="46"/>
        <v>#REF!</v>
      </c>
      <c r="FT134" s="1347" t="e">
        <f t="shared" si="47"/>
        <v>#REF!</v>
      </c>
      <c r="FU134" s="1347" t="e">
        <f t="shared" si="48"/>
        <v>#REF!</v>
      </c>
      <c r="FV134" s="1347" t="e">
        <f t="shared" si="49"/>
        <v>#REF!</v>
      </c>
      <c r="FW134" s="1347" t="e">
        <f t="shared" si="50"/>
        <v>#REF!</v>
      </c>
      <c r="FX134" s="1347" t="e">
        <f t="shared" si="51"/>
        <v>#REF!</v>
      </c>
      <c r="FY134" s="1347" t="e">
        <f t="shared" si="52"/>
        <v>#REF!</v>
      </c>
      <c r="FZ134" s="1347" t="e">
        <f t="shared" si="53"/>
        <v>#REF!</v>
      </c>
      <c r="GA134" s="1347" t="e">
        <f t="shared" si="54"/>
        <v>#REF!</v>
      </c>
      <c r="GB134" s="1347" t="e">
        <f t="shared" si="55"/>
        <v>#REF!</v>
      </c>
      <c r="GC134" s="1347" t="e">
        <f t="shared" si="56"/>
        <v>#REF!</v>
      </c>
    </row>
    <row r="135" spans="1:185" ht="16.5" thickBot="1" x14ac:dyDescent="0.3">
      <c r="A135" s="1647"/>
      <c r="B135" s="1648"/>
      <c r="C135" s="1522"/>
      <c r="D135" s="1438"/>
      <c r="E135" s="1400"/>
      <c r="F135" s="1399"/>
      <c r="G135" s="1399"/>
      <c r="H135" s="1399"/>
      <c r="I135" s="1399"/>
      <c r="J135" s="1399"/>
      <c r="K135" s="1399"/>
      <c r="L135" s="1399"/>
      <c r="M135" s="1399"/>
      <c r="N135" s="1399"/>
      <c r="O135" s="1399"/>
      <c r="P135" s="1399"/>
      <c r="Q135" s="1399"/>
      <c r="R135" s="1399"/>
      <c r="S135" s="1399"/>
      <c r="T135" s="1399"/>
      <c r="U135" s="1399"/>
      <c r="V135" s="1399"/>
      <c r="W135" s="1435"/>
      <c r="X135" s="1399"/>
      <c r="Y135" s="1399"/>
      <c r="Z135" s="1399"/>
      <c r="AA135" s="1399"/>
      <c r="AB135" s="1514"/>
      <c r="AC135" s="1399"/>
      <c r="AD135" s="1399"/>
      <c r="AE135" s="1399"/>
      <c r="AF135" s="1399"/>
      <c r="AG135" s="1399"/>
      <c r="AH135" s="1417"/>
      <c r="AI135" s="1400"/>
      <c r="AJ135" s="1417"/>
      <c r="AK135" s="1417"/>
      <c r="AL135" s="1420"/>
      <c r="AM135" s="1432"/>
      <c r="AN135" s="1433"/>
      <c r="AO135" s="1433"/>
      <c r="AP135" s="1433"/>
      <c r="AQ135" s="1433"/>
      <c r="AR135" s="1433"/>
      <c r="AS135" s="1433"/>
      <c r="AT135" s="1434"/>
      <c r="AU135" s="1434"/>
      <c r="AV135" s="1434"/>
      <c r="AW135" s="1434"/>
      <c r="AX135" s="1435"/>
      <c r="AY135" s="1433"/>
      <c r="AZ135" s="1436"/>
      <c r="BA135" s="1433"/>
      <c r="BB135" s="1433"/>
      <c r="BC135" s="1433"/>
      <c r="BD135" s="1433"/>
      <c r="BE135" s="1433"/>
      <c r="BF135" s="1507"/>
      <c r="BG135" s="1435"/>
      <c r="BH135" s="1433"/>
      <c r="BI135" s="1433"/>
      <c r="BJ135" s="1433"/>
      <c r="BK135" s="1433"/>
      <c r="BL135" s="1433"/>
      <c r="BM135" s="1433"/>
      <c r="BN135" s="1433"/>
      <c r="BO135" s="1433"/>
      <c r="BP135" s="1433"/>
      <c r="BQ135" s="1433"/>
      <c r="BR135" s="1433"/>
      <c r="BS135" s="1433"/>
      <c r="BT135" s="1507"/>
      <c r="BU135" s="1436"/>
      <c r="BV135" s="1433"/>
      <c r="BW135" s="1433"/>
      <c r="BX135" s="1433"/>
      <c r="BY135" s="1433"/>
      <c r="BZ135" s="1433"/>
      <c r="CA135" s="1433"/>
      <c r="CB135" s="1433"/>
      <c r="CC135" s="1433"/>
      <c r="CD135" s="1433"/>
      <c r="CE135" s="1432"/>
      <c r="CF135" s="1433"/>
      <c r="CG135" s="1433"/>
      <c r="CH135" s="1433"/>
      <c r="CI135" s="1433"/>
      <c r="CJ135" s="1433"/>
      <c r="CK135" s="1433"/>
      <c r="CL135" s="1433"/>
      <c r="CM135" s="1433"/>
      <c r="CN135" s="1433"/>
      <c r="CO135" s="1433"/>
      <c r="CP135" s="1433"/>
      <c r="CQ135" s="1432"/>
      <c r="CR135" s="1399"/>
      <c r="CS135" s="1399"/>
      <c r="CT135" s="1417"/>
      <c r="CU135" s="1399"/>
      <c r="CV135" s="1399"/>
      <c r="CW135" s="1399"/>
      <c r="CX135" s="1507"/>
      <c r="CY135" s="1399"/>
      <c r="CZ135" s="1399"/>
      <c r="DA135" s="1399"/>
      <c r="DB135" s="1399"/>
      <c r="DC135" s="1433"/>
      <c r="DD135" s="1420"/>
      <c r="DE135" s="1431"/>
      <c r="DF135" s="1399"/>
      <c r="DG135" s="1399"/>
      <c r="DH135" s="1399"/>
      <c r="DI135" s="1399"/>
      <c r="DJ135" s="1399"/>
      <c r="DK135" s="1399"/>
      <c r="DL135" s="1399"/>
      <c r="DM135" s="1399"/>
      <c r="DN135" s="1399"/>
      <c r="DO135" s="1417"/>
      <c r="DP135" s="1417"/>
      <c r="DQ135" s="1417"/>
      <c r="DR135" s="1417"/>
      <c r="DS135" s="1417"/>
      <c r="DT135" s="1417"/>
      <c r="DU135" s="1417"/>
      <c r="DV135" s="1417"/>
      <c r="DW135" s="1417"/>
      <c r="DX135" s="1420"/>
      <c r="DY135" s="1431"/>
      <c r="DZ135" s="1399"/>
      <c r="EA135" s="1399"/>
      <c r="EB135" s="1399"/>
      <c r="EC135" s="1399"/>
      <c r="ED135" s="1399"/>
      <c r="EE135" s="1399"/>
      <c r="EF135" s="1399"/>
      <c r="EG135" s="1399"/>
      <c r="EH135" s="1399"/>
      <c r="EI135" s="1399"/>
      <c r="EJ135" s="1399"/>
      <c r="EK135" s="1399"/>
      <c r="EL135" s="1431"/>
      <c r="EM135" s="1430"/>
      <c r="EN135" s="1399"/>
      <c r="EO135" s="1346"/>
      <c r="EP135" s="1399"/>
      <c r="EQ135" s="1504"/>
      <c r="ER135" s="1399"/>
      <c r="ES135" s="1399"/>
      <c r="ET135" s="1399"/>
      <c r="EU135" s="1504"/>
      <c r="EV135" s="1417"/>
      <c r="EW135" s="1399"/>
      <c r="EX135" s="1399"/>
      <c r="EY135" s="1399"/>
      <c r="EZ135" s="1399"/>
      <c r="FA135" s="1399"/>
      <c r="FB135" s="1399"/>
      <c r="FC135" s="1420"/>
      <c r="FD135" s="1681"/>
      <c r="FE135" s="1431"/>
      <c r="FF135" s="1399"/>
      <c r="FG135" s="1399"/>
      <c r="FH135" s="1399"/>
      <c r="FI135" s="1399"/>
      <c r="FJ135" s="1399"/>
      <c r="FK135" s="1433"/>
      <c r="FL135" s="218"/>
      <c r="FM135" s="396"/>
      <c r="FN135" s="396"/>
      <c r="FO135" s="396"/>
      <c r="FP135" s="396"/>
      <c r="FQ135" s="396"/>
      <c r="FR135" s="1291"/>
      <c r="FS135" s="1347"/>
      <c r="FT135" s="1347"/>
      <c r="FU135" s="1347"/>
      <c r="FV135" s="1347"/>
      <c r="FW135" s="1347"/>
      <c r="FX135" s="1347"/>
      <c r="FY135" s="1347"/>
      <c r="FZ135" s="1347"/>
      <c r="GA135" s="1347"/>
      <c r="GB135" s="1347"/>
      <c r="GC135" s="1347"/>
    </row>
    <row r="136" spans="1:185" ht="15.75" x14ac:dyDescent="0.25">
      <c r="C136" s="2008" t="s">
        <v>7</v>
      </c>
      <c r="D136" s="1638">
        <f t="shared" ref="D136:U136" si="58">SUM(D4:D135)</f>
        <v>0</v>
      </c>
      <c r="E136" s="722">
        <f t="shared" si="58"/>
        <v>4</v>
      </c>
      <c r="F136" s="1549">
        <f t="shared" si="58"/>
        <v>0</v>
      </c>
      <c r="G136" s="722">
        <f t="shared" si="58"/>
        <v>0</v>
      </c>
      <c r="H136" s="722">
        <f t="shared" si="58"/>
        <v>0</v>
      </c>
      <c r="I136" s="722">
        <f t="shared" si="58"/>
        <v>0</v>
      </c>
      <c r="J136" s="722">
        <f t="shared" si="58"/>
        <v>0</v>
      </c>
      <c r="K136" s="722">
        <f t="shared" si="58"/>
        <v>0</v>
      </c>
      <c r="L136" s="722">
        <f t="shared" si="58"/>
        <v>0</v>
      </c>
      <c r="M136" s="722">
        <f t="shared" si="58"/>
        <v>0</v>
      </c>
      <c r="N136" s="722">
        <f t="shared" si="58"/>
        <v>0</v>
      </c>
      <c r="O136" s="722">
        <f t="shared" si="58"/>
        <v>0</v>
      </c>
      <c r="P136" s="722">
        <f t="shared" si="58"/>
        <v>0</v>
      </c>
      <c r="Q136" s="722">
        <f t="shared" si="58"/>
        <v>0</v>
      </c>
      <c r="R136" s="722">
        <f t="shared" si="58"/>
        <v>0</v>
      </c>
      <c r="S136" s="722">
        <f t="shared" si="58"/>
        <v>0</v>
      </c>
      <c r="T136" s="722">
        <f t="shared" si="58"/>
        <v>0</v>
      </c>
      <c r="U136" s="722">
        <f t="shared" si="58"/>
        <v>0</v>
      </c>
      <c r="V136" s="722">
        <f t="shared" ref="V136:AZ136" si="59">SUM(V4:V135)</f>
        <v>0</v>
      </c>
      <c r="W136" s="1349">
        <f t="shared" si="59"/>
        <v>0</v>
      </c>
      <c r="X136" s="779">
        <f t="shared" si="59"/>
        <v>0</v>
      </c>
      <c r="Y136" s="722">
        <f t="shared" si="59"/>
        <v>0</v>
      </c>
      <c r="Z136" s="722">
        <f t="shared" si="59"/>
        <v>0</v>
      </c>
      <c r="AA136" s="722">
        <f t="shared" si="59"/>
        <v>0</v>
      </c>
      <c r="AB136" s="1549">
        <f t="shared" si="59"/>
        <v>0</v>
      </c>
      <c r="AC136" s="722">
        <f t="shared" si="59"/>
        <v>0</v>
      </c>
      <c r="AD136" s="722">
        <f t="shared" si="59"/>
        <v>0</v>
      </c>
      <c r="AE136" s="722">
        <f t="shared" si="59"/>
        <v>0</v>
      </c>
      <c r="AF136" s="722">
        <f t="shared" si="59"/>
        <v>0</v>
      </c>
      <c r="AG136" s="722">
        <f t="shared" si="59"/>
        <v>0</v>
      </c>
      <c r="AH136" s="1549">
        <f t="shared" si="59"/>
        <v>0</v>
      </c>
      <c r="AI136" s="722">
        <f t="shared" ref="AI136" si="60">SUM(AI4:AI135)</f>
        <v>0</v>
      </c>
      <c r="AJ136" s="1549">
        <f t="shared" si="59"/>
        <v>0</v>
      </c>
      <c r="AK136" s="722">
        <f t="shared" si="59"/>
        <v>0</v>
      </c>
      <c r="AL136" s="1349">
        <f t="shared" si="59"/>
        <v>0</v>
      </c>
      <c r="AM136" s="779">
        <f t="shared" si="59"/>
        <v>0</v>
      </c>
      <c r="AN136" s="722">
        <f t="shared" si="59"/>
        <v>0</v>
      </c>
      <c r="AO136" s="722">
        <f t="shared" si="59"/>
        <v>0</v>
      </c>
      <c r="AP136" s="722">
        <f t="shared" si="59"/>
        <v>0</v>
      </c>
      <c r="AQ136" s="722">
        <f t="shared" si="59"/>
        <v>0</v>
      </c>
      <c r="AR136" s="722">
        <f t="shared" si="59"/>
        <v>0</v>
      </c>
      <c r="AS136" s="722">
        <f t="shared" si="59"/>
        <v>0</v>
      </c>
      <c r="AT136" s="722">
        <f t="shared" si="59"/>
        <v>0</v>
      </c>
      <c r="AU136" s="722">
        <f t="shared" si="59"/>
        <v>0</v>
      </c>
      <c r="AV136" s="1549">
        <f t="shared" si="59"/>
        <v>0</v>
      </c>
      <c r="AW136" s="722">
        <f t="shared" si="59"/>
        <v>0</v>
      </c>
      <c r="AX136" s="1349">
        <f t="shared" si="59"/>
        <v>0</v>
      </c>
      <c r="AY136" s="779">
        <f t="shared" si="59"/>
        <v>0</v>
      </c>
      <c r="AZ136" s="722">
        <f t="shared" si="59"/>
        <v>0</v>
      </c>
      <c r="BA136" s="722">
        <f t="shared" ref="BA136:CF136" si="61">SUM(BA4:BA135)</f>
        <v>0</v>
      </c>
      <c r="BB136" s="722">
        <f t="shared" si="61"/>
        <v>0</v>
      </c>
      <c r="BC136" s="722">
        <f t="shared" si="61"/>
        <v>0</v>
      </c>
      <c r="BD136" s="722">
        <f t="shared" si="61"/>
        <v>0</v>
      </c>
      <c r="BE136" s="722">
        <f t="shared" si="61"/>
        <v>0</v>
      </c>
      <c r="BF136" s="722">
        <f t="shared" si="61"/>
        <v>0</v>
      </c>
      <c r="BG136" s="1349">
        <f t="shared" si="61"/>
        <v>0</v>
      </c>
      <c r="BH136" s="722">
        <f t="shared" si="61"/>
        <v>0</v>
      </c>
      <c r="BI136" s="722">
        <f t="shared" si="61"/>
        <v>0</v>
      </c>
      <c r="BJ136" s="722">
        <f t="shared" si="61"/>
        <v>0</v>
      </c>
      <c r="BK136" s="722">
        <f t="shared" si="61"/>
        <v>0</v>
      </c>
      <c r="BL136" s="722">
        <f t="shared" si="61"/>
        <v>0</v>
      </c>
      <c r="BM136" s="722">
        <f t="shared" si="61"/>
        <v>0</v>
      </c>
      <c r="BN136" s="722">
        <f t="shared" si="61"/>
        <v>0</v>
      </c>
      <c r="BO136" s="722">
        <f t="shared" si="61"/>
        <v>0</v>
      </c>
      <c r="BP136" s="722">
        <f t="shared" si="61"/>
        <v>0</v>
      </c>
      <c r="BQ136" s="722">
        <f t="shared" si="61"/>
        <v>0</v>
      </c>
      <c r="BR136" s="722">
        <f t="shared" si="61"/>
        <v>0</v>
      </c>
      <c r="BS136" s="722">
        <f t="shared" si="61"/>
        <v>0</v>
      </c>
      <c r="BT136" s="722">
        <f t="shared" si="61"/>
        <v>0</v>
      </c>
      <c r="BU136" s="722">
        <f t="shared" si="61"/>
        <v>0</v>
      </c>
      <c r="BV136" s="722">
        <f t="shared" si="61"/>
        <v>0</v>
      </c>
      <c r="BW136" s="722">
        <f t="shared" si="61"/>
        <v>0</v>
      </c>
      <c r="BX136" s="722">
        <f t="shared" si="61"/>
        <v>0</v>
      </c>
      <c r="BY136" s="722">
        <f t="shared" si="61"/>
        <v>0</v>
      </c>
      <c r="BZ136" s="722">
        <f t="shared" si="61"/>
        <v>0</v>
      </c>
      <c r="CA136" s="722">
        <f t="shared" si="61"/>
        <v>0</v>
      </c>
      <c r="CB136" s="722">
        <f t="shared" si="61"/>
        <v>0</v>
      </c>
      <c r="CC136" s="722">
        <f t="shared" si="61"/>
        <v>0</v>
      </c>
      <c r="CD136" s="722">
        <f t="shared" si="61"/>
        <v>0</v>
      </c>
      <c r="CE136" s="779">
        <f t="shared" si="61"/>
        <v>0</v>
      </c>
      <c r="CF136" s="722">
        <f t="shared" si="61"/>
        <v>0</v>
      </c>
      <c r="CG136" s="722">
        <f t="shared" ref="CG136:DL136" si="62">SUM(CG4:CG135)</f>
        <v>0</v>
      </c>
      <c r="CH136" s="722">
        <f t="shared" si="62"/>
        <v>0</v>
      </c>
      <c r="CI136" s="722">
        <f t="shared" si="62"/>
        <v>0</v>
      </c>
      <c r="CJ136" s="722">
        <f t="shared" si="62"/>
        <v>0</v>
      </c>
      <c r="CK136" s="722">
        <f t="shared" si="62"/>
        <v>0</v>
      </c>
      <c r="CL136" s="722">
        <f t="shared" si="62"/>
        <v>0</v>
      </c>
      <c r="CM136" s="722">
        <f t="shared" si="62"/>
        <v>0</v>
      </c>
      <c r="CN136" s="722">
        <f t="shared" si="62"/>
        <v>0</v>
      </c>
      <c r="CO136" s="722">
        <f t="shared" si="62"/>
        <v>0</v>
      </c>
      <c r="CP136" s="1349">
        <f t="shared" si="62"/>
        <v>0</v>
      </c>
      <c r="CQ136" s="779">
        <f t="shared" si="62"/>
        <v>0</v>
      </c>
      <c r="CR136" s="722">
        <f t="shared" si="62"/>
        <v>0</v>
      </c>
      <c r="CS136" s="722">
        <f t="shared" si="62"/>
        <v>0</v>
      </c>
      <c r="CT136" s="722">
        <f t="shared" si="62"/>
        <v>0</v>
      </c>
      <c r="CU136" s="722">
        <f t="shared" si="62"/>
        <v>0</v>
      </c>
      <c r="CV136" s="722">
        <f t="shared" si="62"/>
        <v>0</v>
      </c>
      <c r="CW136" s="722">
        <f t="shared" si="62"/>
        <v>0</v>
      </c>
      <c r="CX136" s="722">
        <f t="shared" si="62"/>
        <v>0</v>
      </c>
      <c r="CY136" s="722">
        <f t="shared" si="62"/>
        <v>0</v>
      </c>
      <c r="CZ136" s="722">
        <f t="shared" si="62"/>
        <v>0</v>
      </c>
      <c r="DA136" s="722">
        <f t="shared" si="62"/>
        <v>0</v>
      </c>
      <c r="DB136" s="722">
        <f t="shared" si="62"/>
        <v>0</v>
      </c>
      <c r="DC136" s="722">
        <f t="shared" si="62"/>
        <v>0</v>
      </c>
      <c r="DD136" s="1349">
        <f t="shared" si="62"/>
        <v>0</v>
      </c>
      <c r="DE136" s="779">
        <f t="shared" si="62"/>
        <v>0</v>
      </c>
      <c r="DF136" s="722">
        <f t="shared" si="62"/>
        <v>0</v>
      </c>
      <c r="DG136" s="722">
        <f t="shared" si="62"/>
        <v>0</v>
      </c>
      <c r="DH136" s="722">
        <f t="shared" si="62"/>
        <v>0</v>
      </c>
      <c r="DI136" s="722">
        <f t="shared" si="62"/>
        <v>0</v>
      </c>
      <c r="DJ136" s="722">
        <f t="shared" si="62"/>
        <v>0</v>
      </c>
      <c r="DK136" s="722">
        <f t="shared" si="62"/>
        <v>0</v>
      </c>
      <c r="DL136" s="722">
        <f t="shared" si="62"/>
        <v>0</v>
      </c>
      <c r="DM136" s="722">
        <f t="shared" ref="DM136:ER136" si="63">SUM(DM4:DM135)</f>
        <v>0</v>
      </c>
      <c r="DN136" s="722">
        <f t="shared" si="63"/>
        <v>0</v>
      </c>
      <c r="DO136" s="722">
        <f t="shared" si="63"/>
        <v>0</v>
      </c>
      <c r="DP136" s="722">
        <f t="shared" si="63"/>
        <v>0</v>
      </c>
      <c r="DQ136" s="722">
        <f t="shared" si="63"/>
        <v>0</v>
      </c>
      <c r="DR136" s="722">
        <f t="shared" si="63"/>
        <v>0</v>
      </c>
      <c r="DS136" s="722">
        <f t="shared" si="63"/>
        <v>0</v>
      </c>
      <c r="DT136" s="722">
        <f t="shared" si="63"/>
        <v>0</v>
      </c>
      <c r="DU136" s="722">
        <f t="shared" si="63"/>
        <v>0</v>
      </c>
      <c r="DV136" s="722">
        <f t="shared" si="63"/>
        <v>0</v>
      </c>
      <c r="DW136" s="722">
        <f t="shared" si="63"/>
        <v>0</v>
      </c>
      <c r="DX136" s="1349">
        <f t="shared" si="63"/>
        <v>0</v>
      </c>
      <c r="DY136" s="779">
        <f t="shared" si="63"/>
        <v>0</v>
      </c>
      <c r="DZ136" s="722">
        <f t="shared" si="63"/>
        <v>0</v>
      </c>
      <c r="EA136" s="722">
        <f t="shared" si="63"/>
        <v>0</v>
      </c>
      <c r="EB136" s="722">
        <f t="shared" si="63"/>
        <v>0</v>
      </c>
      <c r="EC136" s="722">
        <f t="shared" si="63"/>
        <v>0</v>
      </c>
      <c r="ED136" s="722">
        <f t="shared" si="63"/>
        <v>0</v>
      </c>
      <c r="EE136" s="722">
        <f t="shared" si="63"/>
        <v>0</v>
      </c>
      <c r="EF136" s="722">
        <f t="shared" si="63"/>
        <v>0</v>
      </c>
      <c r="EG136" s="722">
        <f t="shared" si="63"/>
        <v>0</v>
      </c>
      <c r="EH136" s="722">
        <f t="shared" si="63"/>
        <v>0</v>
      </c>
      <c r="EI136" s="722">
        <f t="shared" si="63"/>
        <v>0</v>
      </c>
      <c r="EJ136" s="722">
        <f t="shared" si="63"/>
        <v>0</v>
      </c>
      <c r="EK136" s="722">
        <f t="shared" si="63"/>
        <v>0</v>
      </c>
      <c r="EL136" s="779">
        <f t="shared" si="63"/>
        <v>0</v>
      </c>
      <c r="EM136" s="722">
        <f t="shared" si="63"/>
        <v>0</v>
      </c>
      <c r="EN136" s="722">
        <f t="shared" si="63"/>
        <v>0</v>
      </c>
      <c r="EO136" s="722">
        <f t="shared" si="63"/>
        <v>0</v>
      </c>
      <c r="EP136" s="722">
        <f t="shared" si="63"/>
        <v>0</v>
      </c>
      <c r="EQ136" s="722">
        <f t="shared" si="63"/>
        <v>0</v>
      </c>
      <c r="ER136" s="1226">
        <f t="shared" si="63"/>
        <v>0</v>
      </c>
      <c r="ES136" s="1548">
        <f t="shared" ref="ES136:FL136" si="64">SUM(ES4:ES135)</f>
        <v>0</v>
      </c>
      <c r="ET136" s="1548">
        <f t="shared" si="64"/>
        <v>0</v>
      </c>
      <c r="EU136" s="1548">
        <f t="shared" si="64"/>
        <v>0</v>
      </c>
      <c r="EV136" s="1548">
        <f t="shared" si="64"/>
        <v>0</v>
      </c>
      <c r="EW136" s="1548">
        <f t="shared" si="64"/>
        <v>0</v>
      </c>
      <c r="EX136" s="1549">
        <f t="shared" si="64"/>
        <v>0</v>
      </c>
      <c r="EY136" s="722">
        <f t="shared" si="64"/>
        <v>0</v>
      </c>
      <c r="EZ136" s="722">
        <f t="shared" si="64"/>
        <v>0</v>
      </c>
      <c r="FA136" s="722">
        <f t="shared" si="64"/>
        <v>0</v>
      </c>
      <c r="FB136" s="722">
        <f t="shared" si="64"/>
        <v>0</v>
      </c>
      <c r="FC136" s="1349">
        <f t="shared" si="64"/>
        <v>0</v>
      </c>
      <c r="FD136" s="1682">
        <f t="shared" si="64"/>
        <v>0</v>
      </c>
      <c r="FE136" s="779">
        <f t="shared" si="64"/>
        <v>0</v>
      </c>
      <c r="FF136" s="722">
        <f t="shared" si="64"/>
        <v>0</v>
      </c>
      <c r="FG136" s="722">
        <f t="shared" si="64"/>
        <v>0</v>
      </c>
      <c r="FH136" s="722">
        <f t="shared" si="64"/>
        <v>0</v>
      </c>
      <c r="FI136" s="722">
        <f t="shared" si="64"/>
        <v>0</v>
      </c>
      <c r="FJ136" s="722">
        <f t="shared" si="64"/>
        <v>0</v>
      </c>
      <c r="FK136" s="1226">
        <f t="shared" si="64"/>
        <v>0</v>
      </c>
      <c r="FL136" s="1323" t="e">
        <f t="shared" si="64"/>
        <v>#REF!</v>
      </c>
      <c r="FM136" s="1324">
        <f t="shared" ref="FM136:FR136" si="65">SUM(SUM(FM4:FM135))</f>
        <v>0</v>
      </c>
      <c r="FN136" s="1324">
        <f t="shared" si="65"/>
        <v>4</v>
      </c>
      <c r="FO136" s="1324" t="e">
        <f t="shared" si="65"/>
        <v>#REF!</v>
      </c>
      <c r="FP136" s="1324">
        <f t="shared" si="65"/>
        <v>0</v>
      </c>
      <c r="FQ136" s="1324" t="e">
        <f t="shared" si="65"/>
        <v>#REF!</v>
      </c>
      <c r="FR136" s="1291" t="e">
        <f t="shared" si="65"/>
        <v>#REF!</v>
      </c>
      <c r="FS136" s="149" t="e">
        <f t="shared" ref="FS136:GC136" si="66">SUM(FS4:FS135)</f>
        <v>#REF!</v>
      </c>
      <c r="FT136" s="121" t="e">
        <f t="shared" si="66"/>
        <v>#REF!</v>
      </c>
      <c r="FU136" s="121" t="e">
        <f t="shared" si="66"/>
        <v>#REF!</v>
      </c>
      <c r="FV136" s="121" t="e">
        <f t="shared" si="66"/>
        <v>#REF!</v>
      </c>
      <c r="FW136" s="121" t="e">
        <f t="shared" si="66"/>
        <v>#REF!</v>
      </c>
      <c r="FX136" s="121" t="e">
        <f t="shared" si="66"/>
        <v>#REF!</v>
      </c>
      <c r="FY136" s="121" t="e">
        <f t="shared" si="66"/>
        <v>#REF!</v>
      </c>
      <c r="FZ136" s="121" t="e">
        <f t="shared" si="66"/>
        <v>#REF!</v>
      </c>
      <c r="GA136" s="121" t="e">
        <f t="shared" si="66"/>
        <v>#REF!</v>
      </c>
      <c r="GB136" s="121" t="e">
        <f t="shared" si="66"/>
        <v>#REF!</v>
      </c>
      <c r="GC136" s="121" t="e">
        <f t="shared" si="66"/>
        <v>#REF!</v>
      </c>
    </row>
    <row r="137" spans="1:185" x14ac:dyDescent="0.2">
      <c r="C137" s="1965"/>
      <c r="D137" s="1862">
        <f>SUM(D136:E136)</f>
        <v>4</v>
      </c>
      <c r="E137" s="1937"/>
      <c r="F137" s="1937">
        <f>SUM(F136:I136)</f>
        <v>0</v>
      </c>
      <c r="G137" s="1937"/>
      <c r="H137" s="1937"/>
      <c r="I137" s="1937"/>
      <c r="J137" s="1937">
        <f>SUM(J136:Q136)</f>
        <v>0</v>
      </c>
      <c r="K137" s="1937"/>
      <c r="L137" s="1937"/>
      <c r="M137" s="1937"/>
      <c r="N137" s="1937"/>
      <c r="O137" s="1937"/>
      <c r="P137" s="1937"/>
      <c r="Q137" s="1937"/>
      <c r="R137" s="1860">
        <f>SUM(R136:T136)</f>
        <v>0</v>
      </c>
      <c r="S137" s="1861"/>
      <c r="T137" s="1862"/>
      <c r="U137" s="1860">
        <f>SUM(U136:Y136)</f>
        <v>0</v>
      </c>
      <c r="V137" s="1861"/>
      <c r="W137" s="1861"/>
      <c r="X137" s="1861"/>
      <c r="Y137" s="1862"/>
      <c r="Z137" s="1692">
        <f>SUM(Z136:AB136)</f>
        <v>0</v>
      </c>
      <c r="AA137" s="1692"/>
      <c r="AB137" s="1692"/>
      <c r="AC137" s="1692">
        <f>SUM(AC136:AE136)</f>
        <v>0</v>
      </c>
      <c r="AD137" s="1692"/>
      <c r="AE137" s="1692"/>
      <c r="AF137" s="1829">
        <f>SUM(AF136:AI136)</f>
        <v>0</v>
      </c>
      <c r="AG137" s="1791"/>
      <c r="AH137" s="1791"/>
      <c r="AI137" s="1780"/>
      <c r="AJ137" s="1970">
        <f>SUM(AJ136:AL136)</f>
        <v>0</v>
      </c>
      <c r="AK137" s="1977"/>
      <c r="AL137" s="1977"/>
      <c r="AM137" s="1973">
        <f>SUM(AM136:AO136)</f>
        <v>0</v>
      </c>
      <c r="AN137" s="1791"/>
      <c r="AO137" s="1780"/>
      <c r="AP137" s="1829">
        <f>SUM(AP136:AR136)</f>
        <v>0</v>
      </c>
      <c r="AQ137" s="1791"/>
      <c r="AR137" s="1780"/>
      <c r="AS137" s="1829">
        <f>SUM(AS136:AU136)</f>
        <v>0</v>
      </c>
      <c r="AT137" s="1791"/>
      <c r="AU137" s="1791"/>
      <c r="AV137" s="1829">
        <f>SUM(AV136:AX136)</f>
        <v>0</v>
      </c>
      <c r="AW137" s="1791"/>
      <c r="AX137" s="1956"/>
      <c r="AY137" s="1973">
        <f>SUM(AY136:BA136)</f>
        <v>0</v>
      </c>
      <c r="AZ137" s="1791"/>
      <c r="BA137" s="1780"/>
      <c r="BB137" s="1829">
        <f>SUM(BB136:BD136)</f>
        <v>0</v>
      </c>
      <c r="BC137" s="1791"/>
      <c r="BD137" s="1780"/>
      <c r="BE137" s="1970">
        <f>SUM(BE136:BG136)</f>
        <v>0</v>
      </c>
      <c r="BF137" s="1977"/>
      <c r="BG137" s="1977"/>
      <c r="BH137" s="1978">
        <f>SUM(BH136:BJ136)</f>
        <v>0</v>
      </c>
      <c r="BI137" s="1692"/>
      <c r="BJ137" s="1692"/>
      <c r="BK137" s="1692">
        <f>SUM(BK136:BR136)</f>
        <v>0</v>
      </c>
      <c r="BL137" s="1692"/>
      <c r="BM137" s="1692"/>
      <c r="BN137" s="1692"/>
      <c r="BO137" s="1692"/>
      <c r="BP137" s="1692"/>
      <c r="BQ137" s="1692"/>
      <c r="BR137" s="1692"/>
      <c r="BS137" s="1692">
        <f>SUM(BS136:BV136)</f>
        <v>0</v>
      </c>
      <c r="BT137" s="1692"/>
      <c r="BU137" s="1692"/>
      <c r="BV137" s="1692"/>
      <c r="BW137" s="1692">
        <f>SUM(BW136:CD136)</f>
        <v>0</v>
      </c>
      <c r="BX137" s="1692"/>
      <c r="BY137" s="1692"/>
      <c r="BZ137" s="1692"/>
      <c r="CA137" s="1692"/>
      <c r="CB137" s="1692"/>
      <c r="CC137" s="1692"/>
      <c r="CD137" s="1970"/>
      <c r="CE137" s="1973">
        <f>SUM(CE136:CG136)</f>
        <v>0</v>
      </c>
      <c r="CF137" s="1791"/>
      <c r="CG137" s="1780"/>
      <c r="CH137" s="1692">
        <f>SUM(CH136:CJ136)</f>
        <v>0</v>
      </c>
      <c r="CI137" s="1692"/>
      <c r="CJ137" s="1692"/>
      <c r="CK137" s="1829">
        <f>SUM(CK136:CM136)</f>
        <v>0</v>
      </c>
      <c r="CL137" s="1791"/>
      <c r="CM137" s="1780"/>
      <c r="CN137" s="1970">
        <f>SUM(CN136:CP136)</f>
        <v>0</v>
      </c>
      <c r="CO137" s="1977"/>
      <c r="CP137" s="1977"/>
      <c r="CQ137" s="1977">
        <f>SUM(CQ136:CS136)</f>
        <v>0</v>
      </c>
      <c r="CR137" s="1977"/>
      <c r="CS137" s="1978"/>
      <c r="CT137" s="1788">
        <f>SUM(CT136:CV136)</f>
        <v>0</v>
      </c>
      <c r="CU137" s="1788"/>
      <c r="CV137" s="1788"/>
      <c r="CW137" s="1826">
        <f>SUM(CW136:CZ136)</f>
        <v>0</v>
      </c>
      <c r="CX137" s="1827"/>
      <c r="CY137" s="1827"/>
      <c r="CZ137" s="1828"/>
      <c r="DA137" s="1788">
        <f>SUM(DA136:DC136)</f>
        <v>0</v>
      </c>
      <c r="DB137" s="1788"/>
      <c r="DC137" s="1788"/>
      <c r="DD137" s="1826">
        <f>SUM(DD136:DG136)</f>
        <v>0</v>
      </c>
      <c r="DE137" s="1827"/>
      <c r="DF137" s="1827"/>
      <c r="DG137" s="1828"/>
      <c r="DH137" s="1826">
        <f>SUM(DH136:DM136)</f>
        <v>0</v>
      </c>
      <c r="DI137" s="1827"/>
      <c r="DJ137" s="1827"/>
      <c r="DK137" s="1827"/>
      <c r="DL137" s="1827"/>
      <c r="DM137" s="1828"/>
      <c r="DN137" s="1826">
        <f>SUM(DN136:DP136)</f>
        <v>0</v>
      </c>
      <c r="DO137" s="1827"/>
      <c r="DP137" s="1828"/>
      <c r="DQ137" s="1826">
        <f>SUM(DQ136:DS136)</f>
        <v>0</v>
      </c>
      <c r="DR137" s="1827"/>
      <c r="DS137" s="1828"/>
      <c r="DT137" s="1829">
        <f>SUM(DT136:DY136)</f>
        <v>0</v>
      </c>
      <c r="DU137" s="1791"/>
      <c r="DV137" s="1791"/>
      <c r="DW137" s="1791"/>
      <c r="DX137" s="1791"/>
      <c r="DY137" s="1780"/>
      <c r="DZ137" s="1692">
        <f>SUM(DZ136:EB136)</f>
        <v>0</v>
      </c>
      <c r="EA137" s="1692"/>
      <c r="EB137" s="1692"/>
      <c r="EC137" s="1829">
        <f>SUM(EC136:EE136)</f>
        <v>0</v>
      </c>
      <c r="ED137" s="1791"/>
      <c r="EE137" s="1780"/>
      <c r="EF137" s="1829">
        <f>SUM(EF136:EH136)</f>
        <v>0</v>
      </c>
      <c r="EG137" s="1791"/>
      <c r="EH137" s="1780"/>
      <c r="EI137" s="1692">
        <f>SUM(EI136:EK136)</f>
        <v>0</v>
      </c>
      <c r="EJ137" s="1692"/>
      <c r="EK137" s="1692"/>
      <c r="EL137" s="1692">
        <f>SUM(EL136:EN136)</f>
        <v>0</v>
      </c>
      <c r="EM137" s="1692"/>
      <c r="EN137" s="1692"/>
      <c r="EO137" s="1692">
        <f>SUM(EO136:EQ136)</f>
        <v>0</v>
      </c>
      <c r="EP137" s="1692"/>
      <c r="EQ137" s="1692"/>
      <c r="ER137" s="1829">
        <f>SUM(ER136:EU136)</f>
        <v>0</v>
      </c>
      <c r="ES137" s="1791"/>
      <c r="ET137" s="1791"/>
      <c r="EU137" s="1780"/>
      <c r="EV137" s="1829">
        <f>SUM(EV136:FB136)</f>
        <v>0</v>
      </c>
      <c r="EW137" s="1791"/>
      <c r="EX137" s="1791"/>
      <c r="EY137" s="1791"/>
      <c r="EZ137" s="1791"/>
      <c r="FA137" s="1791"/>
      <c r="FB137" s="1780"/>
      <c r="FC137" s="1672">
        <f>SUM(FC136)</f>
        <v>0</v>
      </c>
      <c r="FD137" s="1973">
        <f>SUM(FD136:FG136)</f>
        <v>0</v>
      </c>
      <c r="FE137" s="1791"/>
      <c r="FF137" s="1791"/>
      <c r="FG137" s="1791"/>
      <c r="FH137" s="1791">
        <f>SUM(FH136:FK136)</f>
        <v>0</v>
      </c>
      <c r="FI137" s="1791"/>
      <c r="FJ137" s="1791"/>
      <c r="FK137" s="1956"/>
      <c r="FL137" s="56"/>
      <c r="FM137" s="10"/>
      <c r="FN137" s="10"/>
      <c r="FO137" s="10"/>
      <c r="FP137" s="10"/>
      <c r="FQ137" s="10"/>
      <c r="FR137" s="55"/>
      <c r="FS137" s="1331" t="e">
        <f>SUM(FS136*100)/FV138</f>
        <v>#REF!</v>
      </c>
      <c r="FT137" s="1331" t="e">
        <f>SUM(FT136*100)/FV138</f>
        <v>#REF!</v>
      </c>
      <c r="FU137" s="1331" t="e">
        <f>SUM(FU136*100)/FV138</f>
        <v>#REF!</v>
      </c>
      <c r="FV137" s="1331" t="e">
        <f>SUM(FV136*100)/FV138</f>
        <v>#REF!</v>
      </c>
      <c r="FW137" s="1331" t="e">
        <f>SUM(FW136*100)/FV138</f>
        <v>#REF!</v>
      </c>
      <c r="FX137" s="1331" t="e">
        <f>SUM(FX136*100)/FV138</f>
        <v>#REF!</v>
      </c>
      <c r="FY137" s="1331" t="e">
        <f>SUM(FY136*100)/FV138</f>
        <v>#REF!</v>
      </c>
      <c r="FZ137" s="1331" t="e">
        <f>SUM(FZ136*100)/FV138</f>
        <v>#REF!</v>
      </c>
      <c r="GA137" s="1331" t="e">
        <f>SUM(GA136*100)/FV138</f>
        <v>#REF!</v>
      </c>
      <c r="GB137" s="1331" t="e">
        <f>SUM(GB136*100)/FV138</f>
        <v>#REF!</v>
      </c>
      <c r="GC137" s="1331" t="e">
        <f>SUM(GC136*100)/FV138</f>
        <v>#REF!</v>
      </c>
    </row>
    <row r="138" spans="1:185" ht="13.5" thickBot="1" x14ac:dyDescent="0.25">
      <c r="C138" s="1315" t="s">
        <v>826</v>
      </c>
      <c r="D138" s="2011">
        <v>1</v>
      </c>
      <c r="E138" s="1996"/>
      <c r="F138" s="1996">
        <v>2</v>
      </c>
      <c r="G138" s="1996"/>
      <c r="H138" s="1996"/>
      <c r="I138" s="1996"/>
      <c r="J138" s="1996">
        <v>3</v>
      </c>
      <c r="K138" s="1996"/>
      <c r="L138" s="1996"/>
      <c r="M138" s="1996"/>
      <c r="N138" s="1996"/>
      <c r="O138" s="1996"/>
      <c r="P138" s="1996"/>
      <c r="Q138" s="1996"/>
      <c r="R138" s="2012">
        <v>4</v>
      </c>
      <c r="S138" s="2013"/>
      <c r="T138" s="2011"/>
      <c r="U138" s="2012">
        <v>5</v>
      </c>
      <c r="V138" s="2013"/>
      <c r="W138" s="2013"/>
      <c r="X138" s="2013"/>
      <c r="Y138" s="2011"/>
      <c r="Z138" s="1989">
        <v>6</v>
      </c>
      <c r="AA138" s="1989"/>
      <c r="AB138" s="1989"/>
      <c r="AC138" s="1989">
        <v>7</v>
      </c>
      <c r="AD138" s="1989"/>
      <c r="AE138" s="1989"/>
      <c r="AF138" s="1990">
        <v>8</v>
      </c>
      <c r="AG138" s="1714"/>
      <c r="AH138" s="1714"/>
      <c r="AI138" s="1716"/>
      <c r="AJ138" s="2000">
        <v>9</v>
      </c>
      <c r="AK138" s="1999"/>
      <c r="AL138" s="1999"/>
      <c r="AM138" s="1713">
        <v>10</v>
      </c>
      <c r="AN138" s="1714"/>
      <c r="AO138" s="1716"/>
      <c r="AP138" s="1990">
        <v>11</v>
      </c>
      <c r="AQ138" s="1714"/>
      <c r="AR138" s="1716"/>
      <c r="AS138" s="1990">
        <v>12</v>
      </c>
      <c r="AT138" s="1714"/>
      <c r="AU138" s="1714"/>
      <c r="AV138" s="1990">
        <v>13</v>
      </c>
      <c r="AW138" s="1714"/>
      <c r="AX138" s="1715"/>
      <c r="AY138" s="1713">
        <v>14</v>
      </c>
      <c r="AZ138" s="1714"/>
      <c r="BA138" s="1716"/>
      <c r="BB138" s="1990">
        <v>15</v>
      </c>
      <c r="BC138" s="1714"/>
      <c r="BD138" s="1716"/>
      <c r="BE138" s="1990">
        <v>16</v>
      </c>
      <c r="BF138" s="1714"/>
      <c r="BG138" s="1715"/>
      <c r="BH138" s="1988">
        <v>17</v>
      </c>
      <c r="BI138" s="1989"/>
      <c r="BJ138" s="1989"/>
      <c r="BK138" s="1989">
        <v>18</v>
      </c>
      <c r="BL138" s="1989"/>
      <c r="BM138" s="1989"/>
      <c r="BN138" s="1989"/>
      <c r="BO138" s="1989"/>
      <c r="BP138" s="1989"/>
      <c r="BQ138" s="1989"/>
      <c r="BR138" s="1989"/>
      <c r="BS138" s="1989">
        <v>19</v>
      </c>
      <c r="BT138" s="1989"/>
      <c r="BU138" s="1989"/>
      <c r="BV138" s="1989"/>
      <c r="BW138" s="1989">
        <v>20</v>
      </c>
      <c r="BX138" s="1989"/>
      <c r="BY138" s="1989"/>
      <c r="BZ138" s="1989"/>
      <c r="CA138" s="1989"/>
      <c r="CB138" s="1989"/>
      <c r="CC138" s="1989"/>
      <c r="CD138" s="2000"/>
      <c r="CE138" s="1713">
        <v>21</v>
      </c>
      <c r="CF138" s="1714"/>
      <c r="CG138" s="1716"/>
      <c r="CH138" s="1989">
        <v>22</v>
      </c>
      <c r="CI138" s="1989"/>
      <c r="CJ138" s="1989"/>
      <c r="CK138" s="1990">
        <v>23</v>
      </c>
      <c r="CL138" s="1714"/>
      <c r="CM138" s="1716"/>
      <c r="CN138" s="2000">
        <v>24</v>
      </c>
      <c r="CO138" s="1999"/>
      <c r="CP138" s="1999"/>
      <c r="CQ138" s="1999">
        <v>25</v>
      </c>
      <c r="CR138" s="1999"/>
      <c r="CS138" s="1988"/>
      <c r="CT138" s="1989">
        <v>26</v>
      </c>
      <c r="CU138" s="1989"/>
      <c r="CV138" s="1989"/>
      <c r="CW138" s="1990">
        <v>27</v>
      </c>
      <c r="CX138" s="1714"/>
      <c r="CY138" s="1714"/>
      <c r="CZ138" s="1716"/>
      <c r="DA138" s="1989">
        <v>28</v>
      </c>
      <c r="DB138" s="1989"/>
      <c r="DC138" s="1989"/>
      <c r="DD138" s="1990">
        <v>29</v>
      </c>
      <c r="DE138" s="1714"/>
      <c r="DF138" s="1714"/>
      <c r="DG138" s="1716"/>
      <c r="DH138" s="1990">
        <v>30</v>
      </c>
      <c r="DI138" s="1714"/>
      <c r="DJ138" s="1714"/>
      <c r="DK138" s="1714"/>
      <c r="DL138" s="1714"/>
      <c r="DM138" s="1716"/>
      <c r="DN138" s="2005">
        <v>31</v>
      </c>
      <c r="DO138" s="2006"/>
      <c r="DP138" s="2007"/>
      <c r="DQ138" s="2005">
        <v>32</v>
      </c>
      <c r="DR138" s="2006"/>
      <c r="DS138" s="2007"/>
      <c r="DT138" s="2005">
        <v>33</v>
      </c>
      <c r="DU138" s="2006"/>
      <c r="DV138" s="2006"/>
      <c r="DW138" s="2006"/>
      <c r="DX138" s="2006"/>
      <c r="DY138" s="2007"/>
      <c r="DZ138" s="2004">
        <v>34</v>
      </c>
      <c r="EA138" s="2004"/>
      <c r="EB138" s="2004"/>
      <c r="EC138" s="2005">
        <v>35</v>
      </c>
      <c r="ED138" s="2006"/>
      <c r="EE138" s="2007"/>
      <c r="EF138" s="2005">
        <v>36</v>
      </c>
      <c r="EG138" s="2006"/>
      <c r="EH138" s="2007"/>
      <c r="EI138" s="2004">
        <v>37</v>
      </c>
      <c r="EJ138" s="2004"/>
      <c r="EK138" s="2004"/>
      <c r="EL138" s="2004">
        <v>38</v>
      </c>
      <c r="EM138" s="2004"/>
      <c r="EN138" s="2004"/>
      <c r="EO138" s="2004">
        <v>39</v>
      </c>
      <c r="EP138" s="2004"/>
      <c r="EQ138" s="2004"/>
      <c r="ER138" s="2005">
        <v>40</v>
      </c>
      <c r="ES138" s="2006"/>
      <c r="ET138" s="2006"/>
      <c r="EU138" s="2007"/>
      <c r="EV138" s="2005">
        <v>41</v>
      </c>
      <c r="EW138" s="2006"/>
      <c r="EX138" s="2006"/>
      <c r="EY138" s="2006"/>
      <c r="EZ138" s="2006"/>
      <c r="FA138" s="2006"/>
      <c r="FB138" s="2007"/>
      <c r="FC138" s="1676">
        <v>42</v>
      </c>
      <c r="FD138" s="2014">
        <v>43</v>
      </c>
      <c r="FE138" s="2006"/>
      <c r="FF138" s="2006"/>
      <c r="FG138" s="2006"/>
      <c r="FH138" s="2006">
        <v>44</v>
      </c>
      <c r="FI138" s="2006"/>
      <c r="FJ138" s="2006"/>
      <c r="FK138" s="2015"/>
      <c r="FL138" s="56"/>
      <c r="FM138" s="10"/>
      <c r="FN138" s="10"/>
      <c r="FO138" s="10"/>
      <c r="FP138" s="10"/>
      <c r="FQ138" s="10"/>
      <c r="FR138" s="1672"/>
      <c r="FS138" s="1967" t="s">
        <v>1415</v>
      </c>
      <c r="FT138" s="1827"/>
      <c r="FU138" s="1828"/>
      <c r="FV138" s="1855" t="e">
        <f>SUM(FS136+FT136+FU136+FV136+FW136+FX136+FY136+FZ136+GA136+GB136+GC136)</f>
        <v>#REF!</v>
      </c>
      <c r="FW138" s="1857"/>
      <c r="FX138" s="1857"/>
      <c r="FY138" s="1857"/>
      <c r="FZ138" s="1857"/>
      <c r="GA138" s="1857"/>
      <c r="GB138" s="1857"/>
      <c r="GC138" s="1857"/>
    </row>
    <row r="139" spans="1:185" x14ac:dyDescent="0.2">
      <c r="C139" s="1316" t="s">
        <v>495</v>
      </c>
      <c r="D139" s="1688"/>
      <c r="E139" s="1117">
        <v>1</v>
      </c>
      <c r="F139" s="1577"/>
      <c r="G139" s="1578"/>
      <c r="H139" s="1579"/>
      <c r="I139" s="1601"/>
      <c r="J139" s="1601"/>
      <c r="K139" s="1601"/>
      <c r="L139" s="1601"/>
      <c r="M139" s="1601"/>
      <c r="N139" s="1601"/>
      <c r="O139" s="1601"/>
      <c r="P139" s="1601"/>
      <c r="Q139" s="1115"/>
      <c r="R139" s="1356"/>
      <c r="S139" s="1116"/>
      <c r="T139" s="1115"/>
      <c r="U139" s="1118"/>
      <c r="V139" s="1116"/>
      <c r="W139" s="1689"/>
      <c r="X139" s="1451"/>
      <c r="Y139" s="1115"/>
      <c r="Z139" s="1116"/>
      <c r="AA139" s="1115"/>
      <c r="AB139" s="1115"/>
      <c r="AC139" s="1118"/>
      <c r="AD139" s="1116"/>
      <c r="AE139" s="1115"/>
      <c r="AF139" s="1118"/>
      <c r="AG139" s="1116"/>
      <c r="AH139" s="1115"/>
      <c r="AI139" s="1117">
        <v>2</v>
      </c>
      <c r="AJ139" s="1582"/>
      <c r="AK139" s="1116"/>
      <c r="AL139" s="1581"/>
      <c r="AM139" s="1121"/>
      <c r="AN139" s="1116"/>
      <c r="AO139" s="1579"/>
      <c r="AP139" s="1118"/>
      <c r="AQ139" s="1116"/>
      <c r="AR139" s="1579"/>
      <c r="AS139" s="1118"/>
      <c r="AT139" s="1116"/>
      <c r="AU139" s="1115"/>
      <c r="AV139" s="1118"/>
      <c r="AW139" s="1116"/>
      <c r="AX139" s="1581"/>
      <c r="AY139" s="1121"/>
      <c r="AZ139" s="1116"/>
      <c r="BA139" s="1579"/>
      <c r="BB139" s="1118"/>
      <c r="BC139" s="1116"/>
      <c r="BD139" s="1579"/>
      <c r="BE139" s="1118"/>
      <c r="BF139" s="1117"/>
      <c r="BG139" s="1357"/>
      <c r="BH139" s="1121"/>
      <c r="BI139" s="1116"/>
      <c r="BJ139" s="1579"/>
      <c r="BK139" s="1118"/>
      <c r="BL139" s="1578">
        <v>16</v>
      </c>
      <c r="BM139" s="1579">
        <v>13</v>
      </c>
      <c r="BN139" s="1601">
        <v>9</v>
      </c>
      <c r="BO139" s="1601">
        <v>10</v>
      </c>
      <c r="BP139" s="1601">
        <v>11</v>
      </c>
      <c r="BQ139" s="1601">
        <v>12</v>
      </c>
      <c r="BR139" s="1601">
        <v>13</v>
      </c>
      <c r="BS139" s="1118">
        <v>16</v>
      </c>
      <c r="BT139" s="1117">
        <v>4</v>
      </c>
      <c r="BU139" s="1116">
        <v>17</v>
      </c>
      <c r="BV139" s="1579">
        <v>14</v>
      </c>
      <c r="BW139" s="1118"/>
      <c r="BX139" s="1116">
        <v>18</v>
      </c>
      <c r="BY139" s="1115"/>
      <c r="BZ139" s="1451">
        <v>14</v>
      </c>
      <c r="CA139" s="1451">
        <v>15</v>
      </c>
      <c r="CB139" s="1451">
        <v>16</v>
      </c>
      <c r="CC139" s="1451">
        <v>17</v>
      </c>
      <c r="CD139" s="1448">
        <v>18</v>
      </c>
      <c r="CE139" s="1121">
        <v>17</v>
      </c>
      <c r="CF139" s="1116">
        <v>19</v>
      </c>
      <c r="CG139" s="1579">
        <v>15</v>
      </c>
      <c r="CH139" s="1118">
        <v>18</v>
      </c>
      <c r="CI139" s="1116"/>
      <c r="CJ139" s="1579">
        <v>16</v>
      </c>
      <c r="CK139" s="1118">
        <v>19</v>
      </c>
      <c r="CL139" s="1116">
        <v>20</v>
      </c>
      <c r="CM139" s="1579">
        <v>17</v>
      </c>
      <c r="CN139" s="1118">
        <v>20</v>
      </c>
      <c r="CO139" s="1116"/>
      <c r="CP139" s="1581">
        <v>18</v>
      </c>
      <c r="CQ139" s="1121">
        <v>21</v>
      </c>
      <c r="CR139" s="1116">
        <v>21</v>
      </c>
      <c r="CS139" s="1579">
        <v>19</v>
      </c>
      <c r="CT139" s="1118">
        <v>22</v>
      </c>
      <c r="CU139" s="1116">
        <v>22</v>
      </c>
      <c r="CV139" s="1115"/>
      <c r="CW139" s="1118">
        <v>23</v>
      </c>
      <c r="CX139" s="1593">
        <v>5</v>
      </c>
      <c r="CY139" s="1116">
        <v>23</v>
      </c>
      <c r="CZ139" s="1579">
        <v>20</v>
      </c>
      <c r="DA139" s="1118">
        <v>24</v>
      </c>
      <c r="DB139" s="1116">
        <v>24</v>
      </c>
      <c r="DC139" s="1579">
        <v>21</v>
      </c>
      <c r="DD139" s="1118">
        <v>25</v>
      </c>
      <c r="DE139" s="1116">
        <v>25</v>
      </c>
      <c r="DF139" s="1579">
        <v>22</v>
      </c>
      <c r="DG139" s="1601">
        <v>19</v>
      </c>
      <c r="DH139" s="1601">
        <v>20</v>
      </c>
      <c r="DI139" s="1601">
        <v>21</v>
      </c>
      <c r="DJ139" s="1601">
        <v>22</v>
      </c>
      <c r="DK139" s="1118">
        <v>26</v>
      </c>
      <c r="DL139" s="1116">
        <v>26</v>
      </c>
      <c r="DM139" s="1579">
        <v>23</v>
      </c>
      <c r="DN139" s="1118">
        <v>27</v>
      </c>
      <c r="DO139" s="1116"/>
      <c r="DP139" s="1579"/>
      <c r="DQ139" s="1118">
        <v>28</v>
      </c>
      <c r="DR139" s="1116">
        <v>27</v>
      </c>
      <c r="DS139" s="1115"/>
      <c r="DT139" s="1601">
        <v>23</v>
      </c>
      <c r="DU139" s="1601">
        <v>24</v>
      </c>
      <c r="DV139" s="1601">
        <v>25</v>
      </c>
      <c r="DW139" s="1118">
        <v>29</v>
      </c>
      <c r="DX139" s="1119">
        <v>28</v>
      </c>
      <c r="DY139" s="1579">
        <v>24</v>
      </c>
      <c r="DZ139" s="1118">
        <v>30</v>
      </c>
      <c r="EA139" s="1116">
        <v>29</v>
      </c>
      <c r="EB139" s="1579"/>
      <c r="EC139" s="1118">
        <v>31</v>
      </c>
      <c r="ED139" s="1116">
        <v>30</v>
      </c>
      <c r="EE139" s="1579">
        <v>25</v>
      </c>
      <c r="EF139" s="1118">
        <v>32</v>
      </c>
      <c r="EG139" s="1116">
        <v>31</v>
      </c>
      <c r="EH139" s="1579">
        <v>26</v>
      </c>
      <c r="EI139" s="1118">
        <v>33</v>
      </c>
      <c r="EJ139" s="1116">
        <v>32</v>
      </c>
      <c r="EK139" s="1581">
        <v>27</v>
      </c>
      <c r="EL139" s="1121"/>
      <c r="EM139" s="1116"/>
      <c r="EN139" s="1579">
        <v>28</v>
      </c>
      <c r="EO139" s="1582">
        <v>34</v>
      </c>
      <c r="EP139" s="1578">
        <v>33</v>
      </c>
      <c r="EQ139" s="1593">
        <v>6</v>
      </c>
      <c r="ER139" s="1582">
        <v>35</v>
      </c>
      <c r="ES139" s="1116">
        <v>34</v>
      </c>
      <c r="ET139" s="1115"/>
      <c r="EU139" s="1535">
        <v>7</v>
      </c>
      <c r="EV139" s="1118">
        <v>36</v>
      </c>
      <c r="EW139" s="1116">
        <v>35</v>
      </c>
      <c r="EX139" s="1579"/>
      <c r="EY139" s="1451">
        <v>26</v>
      </c>
      <c r="EZ139" s="1537">
        <v>27</v>
      </c>
      <c r="FA139" s="1537">
        <v>28</v>
      </c>
      <c r="FB139" s="1537">
        <v>29</v>
      </c>
      <c r="FC139" s="1654">
        <v>37</v>
      </c>
      <c r="FD139" s="1677">
        <v>30</v>
      </c>
      <c r="FE139" s="1447">
        <v>31</v>
      </c>
      <c r="FF139" s="1451">
        <v>32</v>
      </c>
      <c r="FG139" s="1451">
        <v>33</v>
      </c>
      <c r="FH139" s="1451">
        <v>34</v>
      </c>
      <c r="FI139" s="1451">
        <v>35</v>
      </c>
      <c r="FJ139" s="1451">
        <v>36</v>
      </c>
      <c r="FK139" s="1448">
        <v>37</v>
      </c>
      <c r="FL139" s="1674">
        <v>37</v>
      </c>
      <c r="FM139" s="1666">
        <v>35</v>
      </c>
      <c r="FN139" s="1666">
        <v>28</v>
      </c>
      <c r="FO139" s="1666">
        <v>7</v>
      </c>
      <c r="FP139" s="1666">
        <v>0</v>
      </c>
      <c r="FQ139" s="1666">
        <v>29</v>
      </c>
      <c r="FR139" s="1308">
        <f>FL139+FM139+FN139+FP139+FQ139</f>
        <v>129</v>
      </c>
      <c r="FS139" s="1202"/>
      <c r="FT139" s="1202"/>
    </row>
    <row r="140" spans="1:185" x14ac:dyDescent="0.2">
      <c r="C140" s="1317" t="s">
        <v>331</v>
      </c>
      <c r="D140" s="1282">
        <v>1</v>
      </c>
      <c r="E140" s="1282">
        <v>2</v>
      </c>
      <c r="F140" s="1282">
        <v>3</v>
      </c>
      <c r="G140" s="1282"/>
      <c r="H140" s="1282"/>
      <c r="I140" s="1282"/>
      <c r="J140" s="1282"/>
      <c r="K140" s="1282"/>
      <c r="L140" s="1282"/>
      <c r="M140" s="1282"/>
      <c r="N140" s="1282"/>
      <c r="O140" s="1282"/>
      <c r="P140" s="1282"/>
      <c r="Q140" s="1282"/>
      <c r="R140" s="1282"/>
      <c r="S140" s="1282"/>
      <c r="T140" s="1282"/>
      <c r="U140" s="1282"/>
      <c r="V140" s="1282"/>
      <c r="W140" s="1350"/>
      <c r="X140" s="877"/>
      <c r="Y140" s="877"/>
      <c r="Z140" s="1282"/>
      <c r="AA140" s="1282"/>
      <c r="AB140" s="1282"/>
      <c r="AC140" s="1282"/>
      <c r="AD140" s="1282"/>
      <c r="AE140" s="1282"/>
      <c r="AF140" s="1282"/>
      <c r="AG140" s="1282"/>
      <c r="AH140" s="877"/>
      <c r="AI140" s="877"/>
      <c r="AJ140" s="877"/>
      <c r="AK140" s="877"/>
      <c r="AL140" s="1350"/>
      <c r="AM140" s="1351"/>
      <c r="AN140" s="1282"/>
      <c r="AO140" s="1282"/>
      <c r="AP140" s="1282"/>
      <c r="AQ140" s="1282"/>
      <c r="AR140" s="1282"/>
      <c r="AS140" s="1282"/>
      <c r="AT140" s="1282"/>
      <c r="AU140" s="1282"/>
      <c r="AV140" s="1282"/>
      <c r="AW140" s="1282"/>
      <c r="AX140" s="1350"/>
      <c r="AY140" s="1351"/>
      <c r="AZ140" s="1282"/>
      <c r="BA140" s="1282"/>
      <c r="BB140" s="1282"/>
      <c r="BC140" s="1282"/>
      <c r="BD140" s="1282"/>
      <c r="BE140" s="1282"/>
      <c r="BF140" s="877"/>
      <c r="BG140" s="1350"/>
      <c r="BH140" s="1282"/>
      <c r="BI140" s="1282"/>
      <c r="BJ140" s="1282"/>
      <c r="BK140" s="1282"/>
      <c r="BL140" s="1282"/>
      <c r="BM140" s="1282">
        <v>64</v>
      </c>
      <c r="BN140" s="1282">
        <v>65</v>
      </c>
      <c r="BO140" s="1282">
        <v>66</v>
      </c>
      <c r="BP140" s="1282">
        <v>67</v>
      </c>
      <c r="BQ140" s="1282">
        <v>68</v>
      </c>
      <c r="BR140" s="1282">
        <v>69</v>
      </c>
      <c r="BS140" s="1282">
        <v>70</v>
      </c>
      <c r="BT140" s="1282">
        <v>71</v>
      </c>
      <c r="BU140" s="1282">
        <v>72</v>
      </c>
      <c r="BV140" s="1282">
        <v>73</v>
      </c>
      <c r="BW140" s="1282">
        <v>74</v>
      </c>
      <c r="BX140" s="1282">
        <v>75</v>
      </c>
      <c r="BY140" s="1282">
        <v>76</v>
      </c>
      <c r="BZ140" s="1282">
        <v>77</v>
      </c>
      <c r="CA140" s="1282">
        <v>78</v>
      </c>
      <c r="CB140" s="1282">
        <v>79</v>
      </c>
      <c r="CC140" s="1282">
        <v>80</v>
      </c>
      <c r="CD140" s="1282">
        <v>81</v>
      </c>
      <c r="CE140" s="1351">
        <v>82</v>
      </c>
      <c r="CF140" s="1282">
        <v>83</v>
      </c>
      <c r="CG140" s="1282">
        <v>84</v>
      </c>
      <c r="CH140" s="1282">
        <v>85</v>
      </c>
      <c r="CI140" s="1282">
        <v>86</v>
      </c>
      <c r="CJ140" s="1282">
        <v>87</v>
      </c>
      <c r="CK140" s="1282">
        <v>88</v>
      </c>
      <c r="CL140" s="1282">
        <v>89</v>
      </c>
      <c r="CM140" s="1282">
        <v>90</v>
      </c>
      <c r="CN140" s="1282">
        <v>91</v>
      </c>
      <c r="CO140" s="1282">
        <v>92</v>
      </c>
      <c r="CP140" s="1513">
        <v>93</v>
      </c>
      <c r="CQ140" s="1351">
        <v>94</v>
      </c>
      <c r="CR140" s="1282">
        <v>95</v>
      </c>
      <c r="CS140" s="1282">
        <v>96</v>
      </c>
      <c r="CT140" s="1282">
        <v>97</v>
      </c>
      <c r="CU140" s="1282">
        <v>98</v>
      </c>
      <c r="CV140" s="1282">
        <v>99</v>
      </c>
      <c r="CW140" s="1282">
        <v>100</v>
      </c>
      <c r="CX140" s="1282">
        <v>101</v>
      </c>
      <c r="CY140" s="1282">
        <v>102</v>
      </c>
      <c r="CZ140" s="1282">
        <v>103</v>
      </c>
      <c r="DA140" s="1282">
        <v>104</v>
      </c>
      <c r="DB140" s="1282">
        <v>105</v>
      </c>
      <c r="DC140" s="1282">
        <v>106</v>
      </c>
      <c r="DD140" s="1350">
        <v>107</v>
      </c>
      <c r="DE140" s="1351">
        <v>108</v>
      </c>
      <c r="DF140" s="1282">
        <v>109</v>
      </c>
      <c r="DG140" s="1282">
        <v>110</v>
      </c>
      <c r="DH140" s="1282">
        <v>111</v>
      </c>
      <c r="DI140" s="1282">
        <v>112</v>
      </c>
      <c r="DJ140" s="1282">
        <v>113</v>
      </c>
      <c r="DK140" s="1282">
        <v>114</v>
      </c>
      <c r="DL140" s="1282">
        <v>115</v>
      </c>
      <c r="DM140" s="1282">
        <v>116</v>
      </c>
      <c r="DN140" s="1282">
        <v>117</v>
      </c>
      <c r="DO140" s="1282">
        <v>118</v>
      </c>
      <c r="DP140" s="1282">
        <v>119</v>
      </c>
      <c r="DQ140" s="1282">
        <v>120</v>
      </c>
      <c r="DR140" s="1282">
        <v>121</v>
      </c>
      <c r="DS140" s="1282">
        <v>122</v>
      </c>
      <c r="DT140" s="1282">
        <v>123</v>
      </c>
      <c r="DU140" s="1282">
        <v>124</v>
      </c>
      <c r="DV140" s="1282">
        <v>125</v>
      </c>
      <c r="DW140" s="1282">
        <v>126</v>
      </c>
      <c r="DX140" s="1350">
        <v>127</v>
      </c>
      <c r="DY140" s="1351">
        <v>128</v>
      </c>
      <c r="DZ140" s="1282">
        <v>129</v>
      </c>
      <c r="EA140" s="1282">
        <v>130</v>
      </c>
      <c r="EB140" s="1282">
        <v>131</v>
      </c>
      <c r="EC140" s="1282">
        <v>132</v>
      </c>
      <c r="ED140" s="1282">
        <v>133</v>
      </c>
      <c r="EE140" s="1282">
        <v>134</v>
      </c>
      <c r="EF140" s="1282">
        <v>135</v>
      </c>
      <c r="EG140" s="1282">
        <v>136</v>
      </c>
      <c r="EH140" s="1282">
        <v>137</v>
      </c>
      <c r="EI140" s="1282">
        <v>138</v>
      </c>
      <c r="EJ140" s="1282">
        <v>139</v>
      </c>
      <c r="EK140" s="1282">
        <v>140</v>
      </c>
      <c r="EL140" s="1351">
        <v>141</v>
      </c>
      <c r="EM140" s="1282">
        <v>142</v>
      </c>
      <c r="EN140" s="1282">
        <v>143</v>
      </c>
      <c r="EO140" s="1282">
        <v>144</v>
      </c>
      <c r="EP140" s="1282">
        <v>145</v>
      </c>
      <c r="EQ140" s="1282">
        <v>146</v>
      </c>
      <c r="ER140" s="1282">
        <v>147</v>
      </c>
      <c r="ES140" s="1282">
        <v>148</v>
      </c>
      <c r="ET140" s="1282">
        <v>149</v>
      </c>
      <c r="EU140" s="1282">
        <v>150</v>
      </c>
      <c r="EV140" s="1282">
        <v>151</v>
      </c>
      <c r="EW140" s="1282">
        <v>152</v>
      </c>
      <c r="EX140" s="1282">
        <v>153</v>
      </c>
      <c r="EY140" s="1282">
        <v>154</v>
      </c>
      <c r="EZ140" s="1282">
        <v>155</v>
      </c>
      <c r="FA140" s="1282">
        <v>156</v>
      </c>
      <c r="FB140" s="1282">
        <v>157</v>
      </c>
      <c r="FC140" s="1350">
        <v>158</v>
      </c>
      <c r="FD140" s="1318">
        <v>159</v>
      </c>
      <c r="FE140" s="1351">
        <v>160</v>
      </c>
      <c r="FF140" s="1282">
        <v>161</v>
      </c>
      <c r="FG140" s="1282">
        <v>162</v>
      </c>
      <c r="FH140" s="1282">
        <v>163</v>
      </c>
      <c r="FI140" s="1282">
        <v>164</v>
      </c>
      <c r="FJ140" s="1282">
        <v>165</v>
      </c>
      <c r="FK140" s="1282">
        <v>166</v>
      </c>
      <c r="FL140" s="819"/>
      <c r="FM140" s="126"/>
      <c r="FN140" s="126"/>
      <c r="FO140" s="126"/>
      <c r="FP140" s="126"/>
      <c r="FQ140" s="126"/>
      <c r="FR140" s="1308"/>
      <c r="FS140" s="598"/>
      <c r="FT140" s="598"/>
    </row>
    <row r="141" spans="1:185" x14ac:dyDescent="0.2">
      <c r="C141" s="1318" t="s">
        <v>546</v>
      </c>
      <c r="D141" s="1282"/>
      <c r="E141" s="877"/>
      <c r="F141" s="877">
        <v>1</v>
      </c>
      <c r="G141" s="877">
        <v>2</v>
      </c>
      <c r="H141" s="877">
        <v>3</v>
      </c>
      <c r="I141" s="877"/>
      <c r="J141" s="877"/>
      <c r="K141" s="877"/>
      <c r="L141" s="877"/>
      <c r="M141" s="877"/>
      <c r="N141" s="877"/>
      <c r="O141" s="877"/>
      <c r="P141" s="877"/>
      <c r="Q141" s="877"/>
      <c r="R141" s="877"/>
      <c r="S141" s="877"/>
      <c r="T141" s="877"/>
      <c r="U141" s="877"/>
      <c r="V141" s="877"/>
      <c r="W141" s="1350"/>
      <c r="X141" s="877"/>
      <c r="Y141" s="877"/>
      <c r="Z141" s="877"/>
      <c r="AA141" s="877"/>
      <c r="AB141" s="877"/>
      <c r="AC141" s="877"/>
      <c r="AD141" s="877"/>
      <c r="AE141" s="877"/>
      <c r="AF141" s="877"/>
      <c r="AG141" s="877"/>
      <c r="AH141" s="876"/>
      <c r="AI141" s="876"/>
      <c r="AJ141" s="876"/>
      <c r="AK141" s="876"/>
      <c r="AL141" s="1350"/>
      <c r="AM141" s="1351"/>
      <c r="AN141" s="877"/>
      <c r="AO141" s="877"/>
      <c r="AP141" s="877"/>
      <c r="AQ141" s="877"/>
      <c r="AR141" s="877"/>
      <c r="AS141" s="877"/>
      <c r="AT141" s="877"/>
      <c r="AU141" s="877"/>
      <c r="AV141" s="877"/>
      <c r="AW141" s="877"/>
      <c r="AX141" s="1350"/>
      <c r="AY141" s="1351"/>
      <c r="AZ141" s="877"/>
      <c r="BA141" s="877"/>
      <c r="BB141" s="877"/>
      <c r="BC141" s="877"/>
      <c r="BD141" s="877"/>
      <c r="BE141" s="877"/>
      <c r="BF141" s="877"/>
      <c r="BG141" s="1350"/>
      <c r="BH141" s="877"/>
      <c r="BI141" s="877"/>
      <c r="BJ141" s="877"/>
      <c r="BK141" s="877"/>
      <c r="BL141" s="877"/>
      <c r="BM141" s="877">
        <v>52</v>
      </c>
      <c r="BN141" s="877">
        <v>53</v>
      </c>
      <c r="BO141" s="877">
        <v>54</v>
      </c>
      <c r="BP141" s="877">
        <v>55</v>
      </c>
      <c r="BQ141" s="877">
        <v>56</v>
      </c>
      <c r="BR141" s="877">
        <v>57</v>
      </c>
      <c r="BS141" s="877">
        <v>58</v>
      </c>
      <c r="BT141" s="877"/>
      <c r="BU141" s="877">
        <v>59</v>
      </c>
      <c r="BV141" s="877">
        <v>60</v>
      </c>
      <c r="BW141" s="877"/>
      <c r="BX141" s="877">
        <v>61</v>
      </c>
      <c r="BY141" s="877"/>
      <c r="BZ141" s="877">
        <v>62</v>
      </c>
      <c r="CA141" s="877">
        <v>63</v>
      </c>
      <c r="CB141" s="877">
        <v>64</v>
      </c>
      <c r="CC141" s="877">
        <v>65</v>
      </c>
      <c r="CD141" s="877">
        <v>66</v>
      </c>
      <c r="CE141" s="1351">
        <v>67</v>
      </c>
      <c r="CF141" s="877">
        <v>68</v>
      </c>
      <c r="CG141" s="877">
        <v>69</v>
      </c>
      <c r="CH141" s="877">
        <v>70</v>
      </c>
      <c r="CI141" s="877"/>
      <c r="CJ141" s="877">
        <v>71</v>
      </c>
      <c r="CK141" s="877">
        <v>72</v>
      </c>
      <c r="CL141" s="877">
        <v>73</v>
      </c>
      <c r="CM141" s="877">
        <v>74</v>
      </c>
      <c r="CN141" s="877">
        <v>75</v>
      </c>
      <c r="CO141" s="877"/>
      <c r="CP141" s="877">
        <v>76</v>
      </c>
      <c r="CQ141" s="1351">
        <v>77</v>
      </c>
      <c r="CR141" s="877">
        <v>78</v>
      </c>
      <c r="CS141" s="877">
        <v>79</v>
      </c>
      <c r="CT141" s="877">
        <v>80</v>
      </c>
      <c r="CU141" s="877">
        <v>81</v>
      </c>
      <c r="CV141" s="877"/>
      <c r="CW141" s="877">
        <v>82</v>
      </c>
      <c r="CX141" s="877"/>
      <c r="CY141" s="877">
        <v>83</v>
      </c>
      <c r="CZ141" s="877">
        <v>84</v>
      </c>
      <c r="DA141" s="877">
        <v>85</v>
      </c>
      <c r="DB141" s="877">
        <v>86</v>
      </c>
      <c r="DC141" s="877">
        <v>87</v>
      </c>
      <c r="DD141" s="1350">
        <v>88</v>
      </c>
      <c r="DE141" s="1351">
        <v>89</v>
      </c>
      <c r="DF141" s="877">
        <v>90</v>
      </c>
      <c r="DG141" s="877">
        <v>91</v>
      </c>
      <c r="DH141" s="877">
        <v>92</v>
      </c>
      <c r="DI141" s="877">
        <v>93</v>
      </c>
      <c r="DJ141" s="877">
        <v>94</v>
      </c>
      <c r="DK141" s="877">
        <v>95</v>
      </c>
      <c r="DL141" s="877">
        <v>96</v>
      </c>
      <c r="DM141" s="877">
        <v>97</v>
      </c>
      <c r="DN141" s="877">
        <v>98</v>
      </c>
      <c r="DO141" s="877"/>
      <c r="DP141" s="877"/>
      <c r="DQ141" s="877">
        <v>99</v>
      </c>
      <c r="DR141" s="877">
        <v>100</v>
      </c>
      <c r="DS141" s="877"/>
      <c r="DT141" s="877">
        <v>101</v>
      </c>
      <c r="DU141" s="877">
        <v>102</v>
      </c>
      <c r="DV141" s="877">
        <v>103</v>
      </c>
      <c r="DW141" s="877">
        <v>104</v>
      </c>
      <c r="DX141" s="1350">
        <v>105</v>
      </c>
      <c r="DY141" s="1351">
        <v>106</v>
      </c>
      <c r="DZ141" s="877">
        <v>107</v>
      </c>
      <c r="EA141" s="877">
        <v>108</v>
      </c>
      <c r="EB141" s="877"/>
      <c r="EC141" s="877">
        <v>109</v>
      </c>
      <c r="ED141" s="877">
        <v>110</v>
      </c>
      <c r="EE141" s="877">
        <v>111</v>
      </c>
      <c r="EF141" s="877">
        <v>112</v>
      </c>
      <c r="EG141" s="877">
        <v>113</v>
      </c>
      <c r="EH141" s="877">
        <v>114</v>
      </c>
      <c r="EI141" s="877">
        <v>115</v>
      </c>
      <c r="EJ141" s="877">
        <v>116</v>
      </c>
      <c r="EK141" s="877">
        <v>117</v>
      </c>
      <c r="EL141" s="1351"/>
      <c r="EM141" s="877"/>
      <c r="EN141" s="877">
        <v>118</v>
      </c>
      <c r="EO141" s="877">
        <v>119</v>
      </c>
      <c r="EP141" s="877">
        <v>120</v>
      </c>
      <c r="EQ141" s="877"/>
      <c r="ER141" s="877">
        <v>121</v>
      </c>
      <c r="ES141" s="877">
        <v>122</v>
      </c>
      <c r="ET141" s="877"/>
      <c r="EU141" s="877"/>
      <c r="EV141" s="877">
        <v>123</v>
      </c>
      <c r="EW141" s="877">
        <v>124</v>
      </c>
      <c r="EX141" s="877"/>
      <c r="EY141" s="877">
        <v>125</v>
      </c>
      <c r="EZ141" s="877">
        <v>126</v>
      </c>
      <c r="FA141" s="877">
        <v>127</v>
      </c>
      <c r="FB141" s="877">
        <v>128</v>
      </c>
      <c r="FC141" s="1350">
        <v>129</v>
      </c>
      <c r="FD141" s="1318">
        <v>130</v>
      </c>
      <c r="FE141" s="1351">
        <v>131</v>
      </c>
      <c r="FF141" s="877">
        <v>132</v>
      </c>
      <c r="FG141" s="877">
        <v>133</v>
      </c>
      <c r="FH141" s="877">
        <v>134</v>
      </c>
      <c r="FI141" s="877">
        <v>135</v>
      </c>
      <c r="FJ141" s="877">
        <v>136</v>
      </c>
      <c r="FK141" s="877">
        <v>137</v>
      </c>
      <c r="FL141" s="1309" t="e">
        <f t="shared" ref="FL141:FR141" si="67">SUM(FL136/FL139)</f>
        <v>#REF!</v>
      </c>
      <c r="FM141" s="1310">
        <f t="shared" si="67"/>
        <v>0</v>
      </c>
      <c r="FN141" s="1310">
        <f t="shared" si="67"/>
        <v>0.14285714285714285</v>
      </c>
      <c r="FO141" s="1310" t="e">
        <f t="shared" si="67"/>
        <v>#REF!</v>
      </c>
      <c r="FP141" s="1310" t="e">
        <f t="shared" si="67"/>
        <v>#DIV/0!</v>
      </c>
      <c r="FQ141" s="1310" t="e">
        <f t="shared" si="67"/>
        <v>#REF!</v>
      </c>
      <c r="FR141" s="1312" t="e">
        <f t="shared" si="67"/>
        <v>#REF!</v>
      </c>
      <c r="FS141" s="1203"/>
      <c r="FT141" s="1203"/>
    </row>
    <row r="142" spans="1:185" ht="13.5" thickBot="1" x14ac:dyDescent="0.25">
      <c r="C142" s="1319" t="s">
        <v>1593</v>
      </c>
      <c r="D142" s="54"/>
      <c r="E142" s="877"/>
      <c r="F142" s="877"/>
      <c r="G142" s="877"/>
      <c r="H142" s="877"/>
      <c r="I142" s="877"/>
      <c r="J142" s="877"/>
      <c r="K142" s="877"/>
      <c r="L142" s="877"/>
      <c r="M142" s="877"/>
      <c r="N142" s="877"/>
      <c r="O142" s="877"/>
      <c r="P142" s="877"/>
      <c r="Q142" s="877"/>
      <c r="R142" s="877"/>
      <c r="S142" s="877"/>
      <c r="T142" s="877"/>
      <c r="U142" s="877"/>
      <c r="V142" s="877"/>
      <c r="W142" s="1350"/>
      <c r="X142" s="877"/>
      <c r="Y142" s="877"/>
      <c r="Z142" s="877"/>
      <c r="AA142" s="877"/>
      <c r="AB142" s="877"/>
      <c r="AC142" s="877"/>
      <c r="AD142" s="877"/>
      <c r="AE142" s="877"/>
      <c r="AF142" s="877"/>
      <c r="AG142" s="877"/>
      <c r="AH142" s="876"/>
      <c r="AI142" s="876"/>
      <c r="AJ142" s="876"/>
      <c r="AK142" s="876"/>
      <c r="AL142" s="1350"/>
      <c r="AM142" s="1351"/>
      <c r="AN142" s="877"/>
      <c r="AO142" s="877"/>
      <c r="AP142" s="877"/>
      <c r="AQ142" s="877"/>
      <c r="AR142" s="877"/>
      <c r="AS142" s="877"/>
      <c r="AT142" s="877"/>
      <c r="AU142" s="877"/>
      <c r="AV142" s="877"/>
      <c r="AW142" s="877"/>
      <c r="AX142" s="1350"/>
      <c r="AY142" s="1351"/>
      <c r="AZ142" s="877"/>
      <c r="BA142" s="877"/>
      <c r="BB142" s="877"/>
      <c r="BC142" s="877"/>
      <c r="BD142" s="877"/>
      <c r="BE142" s="877"/>
      <c r="BF142" s="877"/>
      <c r="BG142" s="1350"/>
      <c r="BH142" s="877"/>
      <c r="BI142" s="877"/>
      <c r="BJ142" s="877"/>
      <c r="BK142" s="877"/>
      <c r="BL142" s="877"/>
      <c r="BM142" s="877"/>
      <c r="BN142" s="877"/>
      <c r="BO142" s="877"/>
      <c r="BP142" s="877"/>
      <c r="BQ142" s="877"/>
      <c r="BR142" s="877"/>
      <c r="BS142" s="877"/>
      <c r="BT142" s="877"/>
      <c r="BU142" s="877"/>
      <c r="BV142" s="877"/>
      <c r="BW142" s="877"/>
      <c r="BX142" s="877"/>
      <c r="BY142" s="877"/>
      <c r="BZ142" s="877"/>
      <c r="CA142" s="877"/>
      <c r="CB142" s="877"/>
      <c r="CC142" s="877"/>
      <c r="CD142" s="877"/>
      <c r="CE142" s="1351"/>
      <c r="CF142" s="877"/>
      <c r="CG142" s="877"/>
      <c r="CH142" s="877"/>
      <c r="CI142" s="877"/>
      <c r="CJ142" s="877"/>
      <c r="CK142" s="877"/>
      <c r="CL142" s="877"/>
      <c r="CM142" s="877"/>
      <c r="CN142" s="877"/>
      <c r="CO142" s="877"/>
      <c r="CP142" s="877"/>
      <c r="CQ142" s="1351"/>
      <c r="CR142" s="877"/>
      <c r="CS142" s="877"/>
      <c r="CT142" s="877"/>
      <c r="CU142" s="877"/>
      <c r="CV142" s="877"/>
      <c r="CW142" s="877"/>
      <c r="CX142" s="877"/>
      <c r="CY142" s="877"/>
      <c r="CZ142" s="877"/>
      <c r="DA142" s="877"/>
      <c r="DB142" s="877"/>
      <c r="DC142" s="877"/>
      <c r="DD142" s="1350"/>
      <c r="DE142" s="1351"/>
      <c r="DF142" s="877"/>
      <c r="DG142" s="877"/>
      <c r="DH142" s="877"/>
      <c r="DI142" s="877"/>
      <c r="DJ142" s="877"/>
      <c r="DK142" s="877"/>
      <c r="DL142" s="877"/>
      <c r="DM142" s="877"/>
      <c r="DN142" s="877"/>
      <c r="DO142" s="877"/>
      <c r="DP142" s="877"/>
      <c r="DQ142" s="877"/>
      <c r="DR142" s="877"/>
      <c r="DS142" s="877"/>
      <c r="DT142" s="877"/>
      <c r="DU142" s="877"/>
      <c r="DV142" s="877"/>
      <c r="DW142" s="877"/>
      <c r="DX142" s="1350"/>
      <c r="DY142" s="1351"/>
      <c r="DZ142" s="877"/>
      <c r="EA142" s="877"/>
      <c r="EB142" s="877"/>
      <c r="EC142" s="877"/>
      <c r="ED142" s="877"/>
      <c r="EE142" s="877"/>
      <c r="EF142" s="877"/>
      <c r="EG142" s="877"/>
      <c r="EH142" s="877"/>
      <c r="EI142" s="877"/>
      <c r="EJ142" s="877"/>
      <c r="EK142" s="877"/>
      <c r="EL142" s="1351"/>
      <c r="EM142" s="877"/>
      <c r="EN142" s="877"/>
      <c r="EO142" s="877"/>
      <c r="EP142" s="877"/>
      <c r="EQ142" s="877"/>
      <c r="ER142" s="877"/>
      <c r="ES142" s="877"/>
      <c r="ET142" s="877"/>
      <c r="EU142" s="379"/>
      <c r="EV142" s="877"/>
      <c r="EW142" s="379"/>
      <c r="EX142" s="379"/>
      <c r="EY142" s="379"/>
      <c r="EZ142" s="379"/>
      <c r="FA142" s="379"/>
      <c r="FB142" s="379"/>
      <c r="FC142" s="1383"/>
      <c r="FD142" s="1683"/>
      <c r="FE142" s="900"/>
      <c r="FF142" s="379"/>
      <c r="FG142" s="379"/>
      <c r="FH142" s="379"/>
      <c r="FI142" s="379"/>
      <c r="FJ142" s="379"/>
      <c r="FK142" s="379"/>
      <c r="FL142" s="1298"/>
      <c r="FM142" s="1299"/>
      <c r="FN142" s="1299"/>
      <c r="FO142" s="1299"/>
      <c r="FP142" s="1300"/>
      <c r="FQ142" s="1300"/>
      <c r="FR142" s="1301" t="e">
        <f>SUM(FR136/FR138)</f>
        <v>#REF!</v>
      </c>
      <c r="FS142" s="1203"/>
      <c r="FT142" s="1203"/>
    </row>
    <row r="143" spans="1:185" ht="205.5" thickBot="1" x14ac:dyDescent="0.25">
      <c r="C143" s="1673"/>
      <c r="D143" s="1340" t="s">
        <v>2335</v>
      </c>
      <c r="E143" s="1588" t="s">
        <v>2292</v>
      </c>
      <c r="F143" s="1442" t="s">
        <v>2336</v>
      </c>
      <c r="G143" s="1442" t="s">
        <v>2337</v>
      </c>
      <c r="H143" s="1028" t="s">
        <v>2042</v>
      </c>
      <c r="I143" s="1367" t="s">
        <v>2295</v>
      </c>
      <c r="J143" s="1028" t="s">
        <v>2295</v>
      </c>
      <c r="K143" s="1028" t="s">
        <v>2295</v>
      </c>
      <c r="L143" s="1028" t="s">
        <v>2295</v>
      </c>
      <c r="M143" s="1028" t="s">
        <v>2296</v>
      </c>
      <c r="N143" s="1028" t="s">
        <v>2296</v>
      </c>
      <c r="O143" s="1028" t="s">
        <v>2296</v>
      </c>
      <c r="P143" s="1028" t="s">
        <v>2296</v>
      </c>
      <c r="Q143" s="1367" t="s">
        <v>2297</v>
      </c>
      <c r="R143" s="1367" t="s">
        <v>2298</v>
      </c>
      <c r="S143" s="1367" t="s">
        <v>2299</v>
      </c>
      <c r="T143" s="1367" t="s">
        <v>2300</v>
      </c>
      <c r="U143" s="1367" t="s">
        <v>2067</v>
      </c>
      <c r="V143" s="1333" t="s">
        <v>38</v>
      </c>
      <c r="W143" s="1557" t="s">
        <v>2301</v>
      </c>
      <c r="X143" s="1670" t="s">
        <v>2301</v>
      </c>
      <c r="Y143" s="1670" t="s">
        <v>2302</v>
      </c>
      <c r="Z143" s="1686" t="s">
        <v>2303</v>
      </c>
      <c r="AA143" s="1670" t="s">
        <v>2304</v>
      </c>
      <c r="AB143" s="1540" t="s">
        <v>1344</v>
      </c>
      <c r="AC143" s="1670" t="s">
        <v>661</v>
      </c>
      <c r="AD143" s="1670" t="s">
        <v>2305</v>
      </c>
      <c r="AE143" s="1686" t="s">
        <v>2306</v>
      </c>
      <c r="AF143" s="1670" t="s">
        <v>2307</v>
      </c>
      <c r="AG143" s="1670" t="s">
        <v>2308</v>
      </c>
      <c r="AH143" s="1559" t="s">
        <v>2309</v>
      </c>
      <c r="AI143" s="1588" t="s">
        <v>2053</v>
      </c>
      <c r="AJ143" s="1559" t="s">
        <v>2310</v>
      </c>
      <c r="AK143" s="1559" t="s">
        <v>1077</v>
      </c>
      <c r="AL143" s="1354" t="s">
        <v>2311</v>
      </c>
      <c r="AM143" s="1355" t="s">
        <v>2048</v>
      </c>
      <c r="AN143" s="1670" t="s">
        <v>2312</v>
      </c>
      <c r="AO143" s="1670" t="s">
        <v>303</v>
      </c>
      <c r="AP143" s="1670" t="s">
        <v>2313</v>
      </c>
      <c r="AQ143" s="1670" t="s">
        <v>2314</v>
      </c>
      <c r="AR143" s="1670" t="s">
        <v>2315</v>
      </c>
      <c r="AS143" s="1670" t="s">
        <v>2316</v>
      </c>
      <c r="AT143" s="1670" t="s">
        <v>1235</v>
      </c>
      <c r="AU143" s="1686" t="s">
        <v>2317</v>
      </c>
      <c r="AV143" s="1686" t="s">
        <v>2318</v>
      </c>
      <c r="AW143" s="1670" t="s">
        <v>2319</v>
      </c>
      <c r="AX143" s="1354" t="s">
        <v>1077</v>
      </c>
      <c r="AY143" s="1355" t="s">
        <v>2320</v>
      </c>
      <c r="AZ143" s="1686" t="s">
        <v>356</v>
      </c>
      <c r="BA143" s="1670" t="s">
        <v>2321</v>
      </c>
      <c r="BB143" s="1670" t="s">
        <v>2067</v>
      </c>
      <c r="BC143" s="1348" t="s">
        <v>2322</v>
      </c>
      <c r="BD143" s="1348" t="s">
        <v>2323</v>
      </c>
      <c r="BE143" s="1540" t="s">
        <v>2324</v>
      </c>
      <c r="BF143" s="1588" t="s">
        <v>2294</v>
      </c>
      <c r="BG143" s="1370" t="s">
        <v>2325</v>
      </c>
      <c r="BH143" s="1364"/>
      <c r="BI143" s="1540"/>
      <c r="BJ143" s="1540"/>
      <c r="BK143" s="1540"/>
      <c r="BL143" s="1540"/>
      <c r="BM143" s="1540"/>
      <c r="BN143" s="1540"/>
      <c r="BO143" s="1540"/>
      <c r="BP143" s="1540"/>
      <c r="BQ143" s="1540"/>
      <c r="BR143" s="1540"/>
      <c r="BS143" s="1540"/>
      <c r="BT143" s="1588"/>
      <c r="BU143" s="1670"/>
      <c r="BV143" s="1364"/>
      <c r="BW143" s="1372"/>
      <c r="BX143" s="1364"/>
      <c r="BY143" s="1372"/>
      <c r="BZ143" s="1364"/>
      <c r="CA143" s="1364"/>
      <c r="CB143" s="1364"/>
      <c r="CC143" s="1364"/>
      <c r="CD143" s="1364"/>
      <c r="CE143" s="1369"/>
      <c r="CF143" s="1364"/>
      <c r="CG143" s="1364"/>
      <c r="CH143" s="1364"/>
      <c r="CI143" s="1372"/>
      <c r="CJ143" s="1364"/>
      <c r="CK143" s="1364"/>
      <c r="CL143" s="1364"/>
      <c r="CM143" s="1364"/>
      <c r="CN143" s="1364"/>
      <c r="CO143" s="1372"/>
      <c r="CP143" s="1364"/>
      <c r="CQ143" s="1365"/>
      <c r="CR143" s="1364"/>
      <c r="CS143" s="1364"/>
      <c r="CT143" s="1364"/>
      <c r="CU143" s="1364"/>
      <c r="CV143" s="1372"/>
      <c r="CW143" s="1364"/>
      <c r="CX143" s="1508"/>
      <c r="CY143" s="1364"/>
      <c r="CZ143" s="1364"/>
      <c r="DA143" s="1364"/>
      <c r="DB143" s="1364"/>
      <c r="DC143" s="1540"/>
      <c r="DD143" s="1370"/>
      <c r="DE143" s="1365"/>
      <c r="DF143" s="1364"/>
      <c r="DG143" s="1364"/>
      <c r="DH143" s="1364"/>
      <c r="DI143" s="1364"/>
      <c r="DJ143" s="1364"/>
      <c r="DK143" s="1364"/>
      <c r="DL143" s="1670"/>
      <c r="DM143" s="1670"/>
      <c r="DN143" s="1670"/>
      <c r="DO143" s="1337"/>
      <c r="DP143" s="1661"/>
      <c r="DQ143" s="1540"/>
      <c r="DR143" s="1670"/>
      <c r="DS143" s="1337"/>
      <c r="DT143" s="1670"/>
      <c r="DU143" s="1670"/>
      <c r="DV143" s="1670"/>
      <c r="DW143" s="1670"/>
      <c r="DX143" s="1354"/>
      <c r="DY143" s="1670"/>
      <c r="DZ143" s="1441"/>
      <c r="EA143" s="1670"/>
      <c r="EB143" s="1337"/>
      <c r="EC143" s="1364"/>
      <c r="ED143" s="1670"/>
      <c r="EE143" s="1670"/>
      <c r="EF143" s="1670"/>
      <c r="EG143" s="1670"/>
      <c r="EH143" s="1670"/>
      <c r="EI143" s="1670"/>
      <c r="EJ143" s="1670"/>
      <c r="EK143" s="1670"/>
      <c r="EL143" s="1662"/>
      <c r="EM143" s="1372"/>
      <c r="EN143" s="1540"/>
      <c r="EO143" s="1540"/>
      <c r="EP143" s="1348"/>
      <c r="EQ143" s="1657"/>
      <c r="ER143" s="1540"/>
      <c r="ES143" s="918"/>
      <c r="ET143" s="1661"/>
      <c r="EU143" s="1657"/>
      <c r="EV143" s="918"/>
      <c r="EW143" s="918"/>
      <c r="EX143" s="1663"/>
      <c r="EY143" s="1658"/>
      <c r="EZ143" s="1658"/>
      <c r="FA143" s="1658"/>
      <c r="FB143" s="1658"/>
      <c r="FC143" s="1368"/>
      <c r="FD143" s="1684"/>
      <c r="FE143" s="1369"/>
      <c r="FF143" s="1540"/>
      <c r="FG143" s="1540"/>
      <c r="FH143" s="1540"/>
      <c r="FI143" s="1540"/>
      <c r="FJ143" s="1540"/>
      <c r="FK143" s="1368"/>
      <c r="FL143" s="1302" t="s">
        <v>818</v>
      </c>
      <c r="FM143" s="1303" t="s">
        <v>1413</v>
      </c>
      <c r="FN143" s="1304" t="s">
        <v>1379</v>
      </c>
      <c r="FO143" s="1305" t="s">
        <v>1729</v>
      </c>
      <c r="FP143" s="1306" t="s">
        <v>300</v>
      </c>
      <c r="FQ143" s="1456" t="s">
        <v>1728</v>
      </c>
      <c r="FR143" s="1307" t="s">
        <v>127</v>
      </c>
      <c r="FS143" s="1204"/>
      <c r="FT143" s="1204"/>
    </row>
    <row r="144" spans="1:185" x14ac:dyDescent="0.2">
      <c r="C144" s="1376" t="s">
        <v>1883</v>
      </c>
      <c r="D144" s="1562">
        <v>13</v>
      </c>
      <c r="E144" s="1619"/>
      <c r="F144" s="1619">
        <v>5.7</v>
      </c>
      <c r="G144" s="1562">
        <v>10</v>
      </c>
      <c r="H144" s="1562">
        <v>7</v>
      </c>
      <c r="I144" s="1562"/>
      <c r="J144" s="1562"/>
      <c r="K144" s="1562"/>
      <c r="L144" s="1562"/>
      <c r="M144" s="1562"/>
      <c r="N144" s="1562"/>
      <c r="O144" s="1562"/>
      <c r="P144" s="1562"/>
      <c r="Q144" s="1562">
        <v>14</v>
      </c>
      <c r="R144" s="1562">
        <v>6.1</v>
      </c>
      <c r="S144" s="1562">
        <v>15</v>
      </c>
      <c r="T144" s="1562">
        <v>12</v>
      </c>
      <c r="U144" s="1562">
        <v>8</v>
      </c>
      <c r="V144" s="1562">
        <v>23</v>
      </c>
      <c r="W144" s="1562"/>
      <c r="X144" s="1562"/>
      <c r="Y144" s="1562">
        <v>16</v>
      </c>
      <c r="Z144" s="1562">
        <v>11</v>
      </c>
      <c r="AA144" s="1562">
        <v>6</v>
      </c>
      <c r="AB144" s="1619"/>
      <c r="AC144" s="1562">
        <v>8</v>
      </c>
      <c r="AD144" s="1562">
        <v>17.5</v>
      </c>
      <c r="AE144" s="1562">
        <v>15</v>
      </c>
      <c r="AF144" s="1562">
        <v>8</v>
      </c>
      <c r="AG144" s="1562">
        <v>18.5</v>
      </c>
      <c r="AH144" s="1562">
        <v>16</v>
      </c>
      <c r="AI144" s="1619"/>
      <c r="AJ144" s="1562">
        <v>7</v>
      </c>
      <c r="AK144" s="1562">
        <v>14</v>
      </c>
      <c r="AL144" s="1562">
        <v>14</v>
      </c>
      <c r="AM144" s="1562">
        <v>8.5</v>
      </c>
      <c r="AN144" s="1562">
        <v>18</v>
      </c>
      <c r="AO144" s="1562">
        <v>13</v>
      </c>
      <c r="AP144" s="1562">
        <v>8</v>
      </c>
      <c r="AQ144" s="1562">
        <v>14</v>
      </c>
      <c r="AR144" s="1562">
        <v>16</v>
      </c>
      <c r="AS144" s="1562">
        <v>6.8</v>
      </c>
      <c r="AT144" s="1562">
        <v>20</v>
      </c>
      <c r="AU144" s="1562">
        <v>15</v>
      </c>
      <c r="AV144" s="1562">
        <v>7</v>
      </c>
      <c r="AW144" s="1562">
        <v>13.5</v>
      </c>
      <c r="AX144" s="1562">
        <v>15</v>
      </c>
      <c r="AY144" s="1562">
        <v>7</v>
      </c>
      <c r="AZ144" s="1562">
        <v>20</v>
      </c>
      <c r="BA144" s="1562">
        <v>13</v>
      </c>
      <c r="BB144" s="1562">
        <v>5.6</v>
      </c>
      <c r="BC144" s="1619">
        <v>20</v>
      </c>
      <c r="BD144" s="1619">
        <v>10.4</v>
      </c>
      <c r="BE144" s="1619">
        <v>6</v>
      </c>
      <c r="BF144" s="1619"/>
      <c r="BG144" s="1562">
        <v>14.5</v>
      </c>
      <c r="BH144" s="635"/>
      <c r="BI144" s="1560"/>
      <c r="BJ144" s="1560"/>
      <c r="BK144" s="1560"/>
      <c r="BL144" s="1560"/>
      <c r="BM144" s="1560"/>
      <c r="BN144" s="1560"/>
      <c r="BO144" s="1560"/>
      <c r="BP144" s="1560"/>
      <c r="BQ144" s="1560"/>
      <c r="BR144" s="1560"/>
      <c r="BS144" s="1560"/>
      <c r="BT144" s="1561"/>
      <c r="BU144" s="635"/>
      <c r="BV144" s="635"/>
      <c r="BW144" s="635"/>
      <c r="BX144" s="635"/>
      <c r="BY144" s="635"/>
      <c r="BZ144" s="635"/>
      <c r="CA144" s="635"/>
      <c r="CB144" s="635"/>
      <c r="CC144" s="635"/>
      <c r="CD144" s="635"/>
      <c r="CE144" s="635"/>
      <c r="CF144" s="635"/>
      <c r="CG144" s="635"/>
      <c r="CH144" s="635"/>
      <c r="CI144" s="635"/>
      <c r="CJ144" s="635"/>
      <c r="CK144" s="635"/>
      <c r="CL144" s="635"/>
      <c r="CM144" s="635"/>
      <c r="CN144" s="635"/>
      <c r="CO144" s="635"/>
      <c r="CP144" s="635"/>
      <c r="CQ144" s="635"/>
      <c r="CR144" s="635"/>
      <c r="CS144" s="635"/>
      <c r="CT144" s="635"/>
      <c r="CU144" s="635"/>
      <c r="CV144" s="635"/>
      <c r="CW144" s="635"/>
      <c r="CX144" s="635"/>
      <c r="CY144" s="635"/>
      <c r="CZ144" s="635"/>
      <c r="DA144" s="635"/>
      <c r="DB144" s="635"/>
      <c r="DC144" s="1560"/>
      <c r="DD144" s="635"/>
      <c r="DE144" s="635"/>
      <c r="DF144" s="635"/>
      <c r="DG144" s="635"/>
      <c r="DH144" s="635"/>
      <c r="DI144" s="635"/>
      <c r="DJ144" s="635"/>
      <c r="DK144" s="635"/>
      <c r="DL144" s="635"/>
      <c r="DM144" s="635"/>
      <c r="DN144" s="635"/>
      <c r="DO144" s="635"/>
      <c r="DP144" s="635"/>
      <c r="DQ144" s="635"/>
      <c r="DR144" s="635"/>
      <c r="DS144" s="635"/>
      <c r="DT144" s="635"/>
      <c r="DU144" s="635"/>
      <c r="DV144" s="635"/>
      <c r="DW144" s="635"/>
      <c r="DX144" s="635"/>
      <c r="DY144" s="635"/>
      <c r="DZ144" s="1560"/>
      <c r="EA144" s="635"/>
      <c r="EB144" s="635"/>
      <c r="EC144" s="635"/>
      <c r="ED144" s="635"/>
      <c r="EE144" s="635"/>
      <c r="EF144" s="635"/>
      <c r="EG144" s="635"/>
      <c r="EH144" s="635"/>
      <c r="EI144" s="635"/>
      <c r="EJ144" s="635"/>
      <c r="EK144" s="635"/>
      <c r="EL144" s="635"/>
      <c r="EM144" s="635"/>
      <c r="EN144" s="1560"/>
      <c r="EO144" s="1560"/>
      <c r="EP144" s="1560"/>
      <c r="EQ144" s="1560"/>
      <c r="ER144" s="1560"/>
      <c r="ES144" s="1560"/>
      <c r="ET144" s="1560"/>
      <c r="EU144" s="1560"/>
      <c r="EV144" s="1560"/>
      <c r="EW144" s="1560"/>
      <c r="EX144" s="1560"/>
      <c r="EY144" s="1560"/>
      <c r="EZ144" s="1560"/>
      <c r="FA144" s="1560"/>
      <c r="FB144" s="1560"/>
      <c r="FC144" s="1560"/>
      <c r="FD144" s="1560"/>
      <c r="FE144" s="1560"/>
      <c r="FF144" s="1560"/>
      <c r="FG144" s="1560"/>
      <c r="FH144" s="1560"/>
      <c r="FI144" s="1560"/>
      <c r="FJ144" s="1560"/>
      <c r="FK144" s="1560"/>
      <c r="FL144" s="635"/>
      <c r="FM144" s="635"/>
      <c r="FN144" s="635"/>
      <c r="FO144" s="635"/>
      <c r="FP144" s="635"/>
      <c r="FQ144" s="635"/>
      <c r="FR144" s="635">
        <f>SUM(D144:FK144)</f>
        <v>516.1</v>
      </c>
      <c r="FS144" s="635"/>
      <c r="FT144" s="635"/>
      <c r="FU144" s="635"/>
      <c r="FV144" s="635"/>
      <c r="FW144" s="635"/>
      <c r="FX144" s="635"/>
      <c r="FY144" s="635"/>
      <c r="FZ144" s="635"/>
      <c r="GA144" s="635"/>
      <c r="GB144" s="635"/>
      <c r="GC144" s="635"/>
    </row>
    <row r="145" spans="3:185" ht="13.5" thickBot="1" x14ac:dyDescent="0.25">
      <c r="C145" s="1552" t="s">
        <v>1884</v>
      </c>
      <c r="D145" s="1562">
        <f>D136*D144</f>
        <v>0</v>
      </c>
      <c r="E145" s="1562"/>
      <c r="F145" s="1562">
        <f t="shared" ref="F145:BY145" si="68">F136*F144</f>
        <v>0</v>
      </c>
      <c r="G145" s="1562">
        <f t="shared" si="68"/>
        <v>0</v>
      </c>
      <c r="H145" s="1562">
        <f t="shared" si="68"/>
        <v>0</v>
      </c>
      <c r="I145" s="1562"/>
      <c r="J145" s="1562"/>
      <c r="K145" s="1562"/>
      <c r="L145" s="1562"/>
      <c r="M145" s="1562"/>
      <c r="N145" s="1562"/>
      <c r="O145" s="1562"/>
      <c r="P145" s="1562"/>
      <c r="Q145" s="1562">
        <f t="shared" si="68"/>
        <v>0</v>
      </c>
      <c r="R145" s="1562">
        <f t="shared" si="68"/>
        <v>0</v>
      </c>
      <c r="S145" s="1562">
        <f t="shared" si="68"/>
        <v>0</v>
      </c>
      <c r="T145" s="1562">
        <f t="shared" si="68"/>
        <v>0</v>
      </c>
      <c r="U145" s="1562">
        <f t="shared" si="68"/>
        <v>0</v>
      </c>
      <c r="V145" s="1562">
        <f t="shared" si="68"/>
        <v>0</v>
      </c>
      <c r="W145" s="1562"/>
      <c r="X145" s="1562"/>
      <c r="Y145" s="1562">
        <f t="shared" si="68"/>
        <v>0</v>
      </c>
      <c r="Z145" s="1562">
        <f t="shared" si="68"/>
        <v>0</v>
      </c>
      <c r="AA145" s="1562">
        <f t="shared" si="68"/>
        <v>0</v>
      </c>
      <c r="AB145" s="1562">
        <f t="shared" si="68"/>
        <v>0</v>
      </c>
      <c r="AC145" s="1562">
        <f t="shared" si="68"/>
        <v>0</v>
      </c>
      <c r="AD145" s="1562">
        <f t="shared" si="68"/>
        <v>0</v>
      </c>
      <c r="AE145" s="1562">
        <f t="shared" si="68"/>
        <v>0</v>
      </c>
      <c r="AF145" s="1562">
        <f t="shared" si="68"/>
        <v>0</v>
      </c>
      <c r="AG145" s="1562">
        <f t="shared" si="68"/>
        <v>0</v>
      </c>
      <c r="AH145" s="1562">
        <f t="shared" si="68"/>
        <v>0</v>
      </c>
      <c r="AI145" s="1562"/>
      <c r="AJ145" s="1562">
        <f t="shared" si="68"/>
        <v>0</v>
      </c>
      <c r="AK145" s="1562">
        <f t="shared" si="68"/>
        <v>0</v>
      </c>
      <c r="AL145" s="1562">
        <f t="shared" si="68"/>
        <v>0</v>
      </c>
      <c r="AM145" s="1562">
        <f t="shared" si="68"/>
        <v>0</v>
      </c>
      <c r="AN145" s="1562">
        <f t="shared" si="68"/>
        <v>0</v>
      </c>
      <c r="AO145" s="1562">
        <f t="shared" si="68"/>
        <v>0</v>
      </c>
      <c r="AP145" s="1562">
        <f t="shared" si="68"/>
        <v>0</v>
      </c>
      <c r="AQ145" s="1562">
        <f t="shared" si="68"/>
        <v>0</v>
      </c>
      <c r="AR145" s="1562">
        <f t="shared" si="68"/>
        <v>0</v>
      </c>
      <c r="AS145" s="1562">
        <f t="shared" si="68"/>
        <v>0</v>
      </c>
      <c r="AT145" s="1562">
        <f t="shared" si="68"/>
        <v>0</v>
      </c>
      <c r="AU145" s="1562">
        <f t="shared" si="68"/>
        <v>0</v>
      </c>
      <c r="AV145" s="1562">
        <f t="shared" si="68"/>
        <v>0</v>
      </c>
      <c r="AW145" s="1562">
        <f t="shared" si="68"/>
        <v>0</v>
      </c>
      <c r="AX145" s="1562">
        <f t="shared" si="68"/>
        <v>0</v>
      </c>
      <c r="AY145" s="1562">
        <f t="shared" si="68"/>
        <v>0</v>
      </c>
      <c r="AZ145" s="1562">
        <f t="shared" si="68"/>
        <v>0</v>
      </c>
      <c r="BA145" s="1562">
        <f t="shared" si="68"/>
        <v>0</v>
      </c>
      <c r="BB145" s="1562">
        <f t="shared" si="68"/>
        <v>0</v>
      </c>
      <c r="BC145" s="1562">
        <f t="shared" si="68"/>
        <v>0</v>
      </c>
      <c r="BD145" s="1562">
        <f t="shared" si="68"/>
        <v>0</v>
      </c>
      <c r="BE145" s="1562">
        <f t="shared" si="68"/>
        <v>0</v>
      </c>
      <c r="BF145" s="1562"/>
      <c r="BG145" s="1562">
        <f t="shared" si="68"/>
        <v>0</v>
      </c>
      <c r="BH145" s="635">
        <f t="shared" si="68"/>
        <v>0</v>
      </c>
      <c r="BI145" s="635">
        <f t="shared" si="68"/>
        <v>0</v>
      </c>
      <c r="BJ145" s="635">
        <f>BJ136*BJ144</f>
        <v>0</v>
      </c>
      <c r="BK145" s="635">
        <f>BK136*BK144</f>
        <v>0</v>
      </c>
      <c r="BL145" s="635">
        <f>BL136*BL144</f>
        <v>0</v>
      </c>
      <c r="BM145" s="635">
        <f>BM136*BM144</f>
        <v>0</v>
      </c>
      <c r="BN145" s="635"/>
      <c r="BO145" s="635"/>
      <c r="BP145" s="635"/>
      <c r="BQ145" s="635"/>
      <c r="BR145" s="635"/>
      <c r="BS145" s="635">
        <f t="shared" si="68"/>
        <v>0</v>
      </c>
      <c r="BT145" s="635"/>
      <c r="BU145" s="635">
        <f t="shared" si="68"/>
        <v>0</v>
      </c>
      <c r="BV145" s="635">
        <f t="shared" si="68"/>
        <v>0</v>
      </c>
      <c r="BW145" s="635">
        <f t="shared" si="68"/>
        <v>0</v>
      </c>
      <c r="BX145" s="635">
        <f t="shared" si="68"/>
        <v>0</v>
      </c>
      <c r="BY145" s="635">
        <f t="shared" si="68"/>
        <v>0</v>
      </c>
      <c r="BZ145" s="635"/>
      <c r="CA145" s="635"/>
      <c r="CB145" s="635"/>
      <c r="CC145" s="635"/>
      <c r="CD145" s="635"/>
      <c r="CE145" s="635">
        <f t="shared" ref="CE145:EP145" si="69">CE136*CE144</f>
        <v>0</v>
      </c>
      <c r="CF145" s="635">
        <f t="shared" si="69"/>
        <v>0</v>
      </c>
      <c r="CG145" s="635">
        <f t="shared" si="69"/>
        <v>0</v>
      </c>
      <c r="CH145" s="635">
        <f t="shared" si="69"/>
        <v>0</v>
      </c>
      <c r="CI145" s="635">
        <f t="shared" si="69"/>
        <v>0</v>
      </c>
      <c r="CJ145" s="635">
        <f t="shared" si="69"/>
        <v>0</v>
      </c>
      <c r="CK145" s="635">
        <f t="shared" si="69"/>
        <v>0</v>
      </c>
      <c r="CL145" s="635">
        <f t="shared" si="69"/>
        <v>0</v>
      </c>
      <c r="CM145" s="635">
        <f t="shared" si="69"/>
        <v>0</v>
      </c>
      <c r="CN145" s="635">
        <f t="shared" si="69"/>
        <v>0</v>
      </c>
      <c r="CO145" s="635">
        <f t="shared" si="69"/>
        <v>0</v>
      </c>
      <c r="CP145" s="635">
        <f t="shared" si="69"/>
        <v>0</v>
      </c>
      <c r="CQ145" s="635">
        <f t="shared" si="69"/>
        <v>0</v>
      </c>
      <c r="CR145" s="635">
        <f t="shared" si="69"/>
        <v>0</v>
      </c>
      <c r="CS145" s="635">
        <f t="shared" si="69"/>
        <v>0</v>
      </c>
      <c r="CT145" s="635">
        <f t="shared" si="69"/>
        <v>0</v>
      </c>
      <c r="CU145" s="635">
        <f t="shared" si="69"/>
        <v>0</v>
      </c>
      <c r="CV145" s="635">
        <f t="shared" si="69"/>
        <v>0</v>
      </c>
      <c r="CW145" s="635">
        <f t="shared" si="69"/>
        <v>0</v>
      </c>
      <c r="CX145" s="635">
        <f t="shared" si="69"/>
        <v>0</v>
      </c>
      <c r="CY145" s="635">
        <f t="shared" si="69"/>
        <v>0</v>
      </c>
      <c r="CZ145" s="635">
        <f t="shared" si="69"/>
        <v>0</v>
      </c>
      <c r="DA145" s="635">
        <f t="shared" si="69"/>
        <v>0</v>
      </c>
      <c r="DB145" s="635">
        <f t="shared" si="69"/>
        <v>0</v>
      </c>
      <c r="DC145" s="635">
        <f t="shared" si="69"/>
        <v>0</v>
      </c>
      <c r="DD145" s="635">
        <f t="shared" si="69"/>
        <v>0</v>
      </c>
      <c r="DE145" s="635">
        <f t="shared" si="69"/>
        <v>0</v>
      </c>
      <c r="DF145" s="635">
        <f t="shared" si="69"/>
        <v>0</v>
      </c>
      <c r="DG145" s="635"/>
      <c r="DH145" s="635"/>
      <c r="DI145" s="635"/>
      <c r="DJ145" s="635"/>
      <c r="DK145" s="635">
        <f t="shared" si="69"/>
        <v>0</v>
      </c>
      <c r="DL145" s="635">
        <f t="shared" si="69"/>
        <v>0</v>
      </c>
      <c r="DM145" s="635">
        <f t="shared" si="69"/>
        <v>0</v>
      </c>
      <c r="DN145" s="635">
        <f t="shared" si="69"/>
        <v>0</v>
      </c>
      <c r="DO145" s="635">
        <f t="shared" si="69"/>
        <v>0</v>
      </c>
      <c r="DP145" s="635">
        <f t="shared" si="69"/>
        <v>0</v>
      </c>
      <c r="DQ145" s="635">
        <f t="shared" si="69"/>
        <v>0</v>
      </c>
      <c r="DR145" s="635">
        <f t="shared" si="69"/>
        <v>0</v>
      </c>
      <c r="DS145" s="635">
        <f t="shared" si="69"/>
        <v>0</v>
      </c>
      <c r="DT145" s="635"/>
      <c r="DU145" s="635"/>
      <c r="DV145" s="635"/>
      <c r="DW145" s="635">
        <f t="shared" si="69"/>
        <v>0</v>
      </c>
      <c r="DX145" s="635">
        <f t="shared" si="69"/>
        <v>0</v>
      </c>
      <c r="DY145" s="635">
        <f t="shared" si="69"/>
        <v>0</v>
      </c>
      <c r="DZ145" s="635">
        <f t="shared" si="69"/>
        <v>0</v>
      </c>
      <c r="EA145" s="635">
        <f t="shared" si="69"/>
        <v>0</v>
      </c>
      <c r="EB145" s="635">
        <f t="shared" si="69"/>
        <v>0</v>
      </c>
      <c r="EC145" s="635">
        <f t="shared" si="69"/>
        <v>0</v>
      </c>
      <c r="ED145" s="635">
        <f t="shared" si="69"/>
        <v>0</v>
      </c>
      <c r="EE145" s="635">
        <f t="shared" si="69"/>
        <v>0</v>
      </c>
      <c r="EF145" s="635">
        <f t="shared" si="69"/>
        <v>0</v>
      </c>
      <c r="EG145" s="635">
        <f t="shared" si="69"/>
        <v>0</v>
      </c>
      <c r="EH145" s="635">
        <f t="shared" si="69"/>
        <v>0</v>
      </c>
      <c r="EI145" s="635">
        <f t="shared" si="69"/>
        <v>0</v>
      </c>
      <c r="EJ145" s="635">
        <f t="shared" si="69"/>
        <v>0</v>
      </c>
      <c r="EK145" s="635">
        <f t="shared" si="69"/>
        <v>0</v>
      </c>
      <c r="EL145" s="635">
        <f t="shared" si="69"/>
        <v>0</v>
      </c>
      <c r="EM145" s="635">
        <f t="shared" si="69"/>
        <v>0</v>
      </c>
      <c r="EN145" s="635">
        <f t="shared" si="69"/>
        <v>0</v>
      </c>
      <c r="EO145" s="635">
        <f>EO136*EO144</f>
        <v>0</v>
      </c>
      <c r="EP145" s="635">
        <f t="shared" si="69"/>
        <v>0</v>
      </c>
      <c r="EQ145" s="635">
        <f t="shared" ref="EQ145:EX145" si="70">EQ136*EQ144</f>
        <v>0</v>
      </c>
      <c r="ER145" s="635">
        <f t="shared" si="70"/>
        <v>0</v>
      </c>
      <c r="ES145" s="635">
        <f t="shared" si="70"/>
        <v>0</v>
      </c>
      <c r="ET145" s="635">
        <f t="shared" si="70"/>
        <v>0</v>
      </c>
      <c r="EU145" s="635">
        <f t="shared" si="70"/>
        <v>0</v>
      </c>
      <c r="EV145" s="635">
        <f t="shared" si="70"/>
        <v>0</v>
      </c>
      <c r="EW145" s="635">
        <f t="shared" si="70"/>
        <v>0</v>
      </c>
      <c r="EX145" s="635">
        <f t="shared" si="70"/>
        <v>0</v>
      </c>
      <c r="EY145" s="635"/>
      <c r="EZ145" s="635"/>
      <c r="FA145" s="635"/>
      <c r="FB145" s="635"/>
      <c r="FC145" s="635">
        <f t="shared" ref="FC145" si="71">FC136*FC144</f>
        <v>0</v>
      </c>
      <c r="FD145" s="635"/>
      <c r="FE145" s="635"/>
      <c r="FF145" s="635"/>
      <c r="FG145" s="635"/>
      <c r="FH145" s="635"/>
      <c r="FI145" s="635"/>
      <c r="FJ145" s="635"/>
      <c r="FK145" s="635"/>
      <c r="FL145" s="635"/>
      <c r="FM145" s="635"/>
      <c r="FN145" s="635"/>
      <c r="FO145" s="635"/>
      <c r="FP145" s="635"/>
      <c r="FQ145" s="635"/>
      <c r="FR145" s="635">
        <f>SUM(D145:FK145)</f>
        <v>0</v>
      </c>
      <c r="FS145" s="635"/>
      <c r="FT145" s="635"/>
      <c r="FU145" s="635"/>
      <c r="FV145" s="635"/>
      <c r="FW145" s="635"/>
      <c r="FX145" s="635"/>
      <c r="FY145" s="635"/>
      <c r="FZ145" s="635"/>
      <c r="GA145" s="635"/>
      <c r="GB145" s="635"/>
      <c r="GC145" s="635"/>
    </row>
    <row r="146" spans="3:185" x14ac:dyDescent="0.2">
      <c r="C146" s="1376" t="s">
        <v>1885</v>
      </c>
      <c r="D146" s="1562">
        <v>300</v>
      </c>
      <c r="E146" s="1562"/>
      <c r="F146" s="1563">
        <v>110</v>
      </c>
      <c r="G146" s="1562">
        <v>980</v>
      </c>
      <c r="H146" s="1562">
        <v>100</v>
      </c>
      <c r="I146" s="1562"/>
      <c r="J146" s="1562"/>
      <c r="K146" s="1562"/>
      <c r="L146" s="1562"/>
      <c r="M146" s="1562"/>
      <c r="N146" s="1562"/>
      <c r="O146" s="1562"/>
      <c r="P146" s="1562"/>
      <c r="Q146" s="1562">
        <v>510</v>
      </c>
      <c r="R146" s="1562">
        <v>195</v>
      </c>
      <c r="S146" s="1562">
        <v>800</v>
      </c>
      <c r="T146" s="1562">
        <v>365</v>
      </c>
      <c r="U146" s="1562">
        <v>165</v>
      </c>
      <c r="V146" s="1562">
        <v>600</v>
      </c>
      <c r="W146" s="1562"/>
      <c r="X146" s="1562"/>
      <c r="Y146" s="1562">
        <v>410</v>
      </c>
      <c r="Z146" s="1562">
        <v>900</v>
      </c>
      <c r="AA146" s="1562">
        <v>50</v>
      </c>
      <c r="AB146" s="1562"/>
      <c r="AC146" s="1562">
        <v>250</v>
      </c>
      <c r="AD146" s="1562">
        <v>900</v>
      </c>
      <c r="AE146" s="1562">
        <v>600</v>
      </c>
      <c r="AF146" s="1562">
        <v>130</v>
      </c>
      <c r="AG146" s="1562">
        <v>700</v>
      </c>
      <c r="AH146" s="1562">
        <v>500</v>
      </c>
      <c r="AI146" s="1562"/>
      <c r="AJ146" s="1562">
        <v>200</v>
      </c>
      <c r="AK146" s="1562">
        <v>630</v>
      </c>
      <c r="AL146" s="1562">
        <v>400</v>
      </c>
      <c r="AM146" s="1562">
        <v>150</v>
      </c>
      <c r="AN146" s="1562">
        <v>780</v>
      </c>
      <c r="AO146" s="1562">
        <v>530</v>
      </c>
      <c r="AP146" s="1562">
        <v>20</v>
      </c>
      <c r="AQ146" s="1562">
        <v>550</v>
      </c>
      <c r="AR146" s="1562">
        <v>350</v>
      </c>
      <c r="AS146" s="1562">
        <v>145</v>
      </c>
      <c r="AT146" s="1562">
        <v>750</v>
      </c>
      <c r="AU146" s="1562">
        <v>450</v>
      </c>
      <c r="AV146" s="1562">
        <v>23</v>
      </c>
      <c r="AW146" s="1562">
        <v>675</v>
      </c>
      <c r="AX146" s="1562">
        <v>390</v>
      </c>
      <c r="AY146" s="1562">
        <v>150</v>
      </c>
      <c r="AZ146" s="1562">
        <v>800</v>
      </c>
      <c r="BA146" s="1562">
        <v>20</v>
      </c>
      <c r="BB146" s="1562">
        <v>120</v>
      </c>
      <c r="BC146" s="1562">
        <v>740</v>
      </c>
      <c r="BD146" s="1562">
        <v>325</v>
      </c>
      <c r="BE146" s="1562">
        <v>45</v>
      </c>
      <c r="BF146" s="1562"/>
      <c r="BG146" s="1562">
        <v>525</v>
      </c>
      <c r="BH146" s="1562"/>
      <c r="BI146" s="1562"/>
      <c r="BJ146" s="1562"/>
      <c r="BK146" s="1562"/>
      <c r="BL146" s="1562"/>
      <c r="BM146" s="1562"/>
      <c r="BN146" s="1562"/>
      <c r="BO146" s="1562"/>
      <c r="BP146" s="1562"/>
      <c r="BQ146" s="1562"/>
      <c r="BR146" s="1562"/>
      <c r="BS146" s="1562"/>
      <c r="BT146" s="1562"/>
      <c r="BU146" s="1562"/>
      <c r="BV146" s="1562"/>
      <c r="BW146" s="1562"/>
      <c r="BX146" s="1562"/>
      <c r="BY146" s="1562"/>
      <c r="BZ146" s="1562"/>
      <c r="CA146" s="1562"/>
      <c r="CB146" s="1562"/>
      <c r="CC146" s="1562"/>
      <c r="CD146" s="1562"/>
      <c r="CE146" s="1562"/>
      <c r="CF146" s="1562"/>
      <c r="CG146" s="1562"/>
      <c r="CH146" s="1562"/>
      <c r="CI146" s="1562"/>
      <c r="CJ146" s="1562"/>
      <c r="CK146" s="1562"/>
      <c r="CL146" s="1562"/>
      <c r="CM146" s="1562"/>
      <c r="CN146" s="1562"/>
      <c r="CO146" s="1562"/>
      <c r="CP146" s="1562"/>
      <c r="CQ146" s="1562"/>
      <c r="CR146" s="1562"/>
      <c r="CS146" s="1562"/>
      <c r="CT146" s="1562"/>
      <c r="CU146" s="1562"/>
      <c r="CV146" s="1562"/>
      <c r="CW146" s="1562"/>
      <c r="CX146" s="1562"/>
      <c r="CY146" s="1562"/>
      <c r="CZ146" s="1562"/>
      <c r="DA146" s="1562"/>
      <c r="DB146" s="1562"/>
      <c r="DC146" s="1562"/>
      <c r="DD146" s="1562"/>
      <c r="DE146" s="1562"/>
      <c r="DF146" s="1562"/>
      <c r="DG146" s="1562"/>
      <c r="DH146" s="1562"/>
      <c r="DI146" s="1562"/>
      <c r="DJ146" s="1562"/>
      <c r="DK146" s="1562"/>
      <c r="DL146" s="1562"/>
      <c r="DM146" s="1562"/>
      <c r="DN146" s="1562"/>
      <c r="DO146" s="1562"/>
      <c r="DP146" s="1562"/>
      <c r="DQ146" s="1562"/>
      <c r="DR146" s="1562"/>
      <c r="DS146" s="1562"/>
      <c r="DT146" s="1562"/>
      <c r="DU146" s="1562"/>
      <c r="DV146" s="1562"/>
      <c r="DW146" s="1562"/>
      <c r="DX146" s="1562"/>
      <c r="DY146" s="1562"/>
      <c r="DZ146" s="1563"/>
      <c r="EA146" s="1562"/>
      <c r="EB146" s="1562"/>
      <c r="EC146" s="1562"/>
      <c r="ED146" s="1562"/>
      <c r="EE146" s="1562"/>
      <c r="EF146" s="1562"/>
      <c r="EG146" s="1562"/>
      <c r="EH146" s="1562"/>
      <c r="EI146" s="1562"/>
      <c r="EJ146" s="1562"/>
      <c r="EK146" s="1562"/>
      <c r="EL146" s="1562"/>
      <c r="EM146" s="1562"/>
      <c r="EN146" s="1562"/>
      <c r="EO146" s="1562"/>
      <c r="EP146" s="1562"/>
      <c r="EQ146" s="1562"/>
      <c r="ER146" s="1562"/>
      <c r="ES146" s="1562"/>
      <c r="ET146" s="1562"/>
      <c r="EU146" s="1562"/>
      <c r="EV146" s="1562"/>
      <c r="EW146" s="1562"/>
      <c r="EX146" s="1562"/>
      <c r="EY146" s="1562"/>
      <c r="EZ146" s="1562"/>
      <c r="FA146" s="1562"/>
      <c r="FB146" s="1562"/>
      <c r="FC146" s="1562"/>
      <c r="FD146" s="1562"/>
      <c r="FE146" s="1562"/>
      <c r="FF146" s="1562"/>
      <c r="FG146" s="1562"/>
      <c r="FH146" s="1562"/>
      <c r="FI146" s="1562"/>
      <c r="FJ146" s="1562"/>
      <c r="FK146" s="1562"/>
      <c r="FL146" s="635"/>
      <c r="FM146" s="635"/>
      <c r="FN146" s="635"/>
      <c r="FO146" s="635"/>
      <c r="FP146" s="635"/>
      <c r="FQ146" s="635"/>
      <c r="FR146" s="635">
        <f>SUM(D146:FK146)</f>
        <v>17333</v>
      </c>
      <c r="FS146" s="635"/>
      <c r="FT146" s="635"/>
      <c r="FU146" s="635"/>
      <c r="FV146" s="635"/>
      <c r="FW146" s="635"/>
      <c r="FX146" s="635"/>
      <c r="FY146" s="635"/>
      <c r="FZ146" s="635"/>
      <c r="GA146" s="635"/>
      <c r="GB146" s="635"/>
      <c r="GC146" s="635"/>
    </row>
    <row r="147" spans="3:185" ht="13.5" thickBot="1" x14ac:dyDescent="0.25">
      <c r="C147" s="1552" t="s">
        <v>1886</v>
      </c>
      <c r="D147" s="1562">
        <f>D136*D146</f>
        <v>0</v>
      </c>
      <c r="E147" s="1562"/>
      <c r="F147" s="1562">
        <f t="shared" ref="F147:H147" si="72">F136*F146</f>
        <v>0</v>
      </c>
      <c r="G147" s="1562">
        <f t="shared" si="72"/>
        <v>0</v>
      </c>
      <c r="H147" s="1562">
        <f t="shared" si="72"/>
        <v>0</v>
      </c>
      <c r="I147" s="1562"/>
      <c r="J147" s="1562"/>
      <c r="K147" s="1562"/>
      <c r="L147" s="1562"/>
      <c r="M147" s="1562"/>
      <c r="N147" s="1562"/>
      <c r="O147" s="1562"/>
      <c r="P147" s="1562"/>
      <c r="Q147" s="1562">
        <f t="shared" ref="Q147:V147" si="73">Q136*Q146</f>
        <v>0</v>
      </c>
      <c r="R147" s="1562">
        <f t="shared" si="73"/>
        <v>0</v>
      </c>
      <c r="S147" s="1562">
        <f t="shared" si="73"/>
        <v>0</v>
      </c>
      <c r="T147" s="1562">
        <f t="shared" si="73"/>
        <v>0</v>
      </c>
      <c r="U147" s="1562">
        <f t="shared" si="73"/>
        <v>0</v>
      </c>
      <c r="V147" s="1562">
        <f t="shared" si="73"/>
        <v>0</v>
      </c>
      <c r="W147" s="1562"/>
      <c r="X147" s="1562"/>
      <c r="Y147" s="1562">
        <f t="shared" ref="Y147:AE147" si="74">Y136*Y146</f>
        <v>0</v>
      </c>
      <c r="Z147" s="1562">
        <f t="shared" si="74"/>
        <v>0</v>
      </c>
      <c r="AA147" s="1562">
        <f t="shared" si="74"/>
        <v>0</v>
      </c>
      <c r="AB147" s="1562">
        <f t="shared" si="74"/>
        <v>0</v>
      </c>
      <c r="AC147" s="1562">
        <f t="shared" si="74"/>
        <v>0</v>
      </c>
      <c r="AD147" s="1562">
        <f t="shared" si="74"/>
        <v>0</v>
      </c>
      <c r="AE147" s="1562">
        <f t="shared" si="74"/>
        <v>0</v>
      </c>
      <c r="AF147" s="1562">
        <f t="shared" ref="AF147:BC147" si="75">AF136*AF146</f>
        <v>0</v>
      </c>
      <c r="AG147" s="1562">
        <f t="shared" si="75"/>
        <v>0</v>
      </c>
      <c r="AH147" s="1562">
        <f t="shared" si="75"/>
        <v>0</v>
      </c>
      <c r="AI147" s="1562"/>
      <c r="AJ147" s="1562">
        <f t="shared" si="75"/>
        <v>0</v>
      </c>
      <c r="AK147" s="1562">
        <f t="shared" si="75"/>
        <v>0</v>
      </c>
      <c r="AL147" s="1562">
        <f t="shared" si="75"/>
        <v>0</v>
      </c>
      <c r="AM147" s="1562">
        <f t="shared" si="75"/>
        <v>0</v>
      </c>
      <c r="AN147" s="1562">
        <f t="shared" si="75"/>
        <v>0</v>
      </c>
      <c r="AO147" s="1562">
        <f t="shared" si="75"/>
        <v>0</v>
      </c>
      <c r="AP147" s="1562">
        <f t="shared" si="75"/>
        <v>0</v>
      </c>
      <c r="AQ147" s="1562">
        <f t="shared" si="75"/>
        <v>0</v>
      </c>
      <c r="AR147" s="1562">
        <f t="shared" si="75"/>
        <v>0</v>
      </c>
      <c r="AS147" s="1562">
        <f t="shared" si="75"/>
        <v>0</v>
      </c>
      <c r="AT147" s="1562">
        <f t="shared" si="75"/>
        <v>0</v>
      </c>
      <c r="AU147" s="1562">
        <f t="shared" si="75"/>
        <v>0</v>
      </c>
      <c r="AV147" s="1562">
        <f t="shared" si="75"/>
        <v>0</v>
      </c>
      <c r="AW147" s="1562">
        <f t="shared" si="75"/>
        <v>0</v>
      </c>
      <c r="AX147" s="1562">
        <f t="shared" si="75"/>
        <v>0</v>
      </c>
      <c r="AY147" s="1562">
        <f t="shared" si="75"/>
        <v>0</v>
      </c>
      <c r="AZ147" s="1562">
        <f t="shared" si="75"/>
        <v>0</v>
      </c>
      <c r="BA147" s="1562">
        <f t="shared" si="75"/>
        <v>0</v>
      </c>
      <c r="BB147" s="1562">
        <f t="shared" si="75"/>
        <v>0</v>
      </c>
      <c r="BC147" s="1562">
        <f t="shared" si="75"/>
        <v>0</v>
      </c>
      <c r="BD147" s="1562">
        <f>BD136*BD146</f>
        <v>0</v>
      </c>
      <c r="BE147" s="1562">
        <f>BE136*BE146</f>
        <v>0</v>
      </c>
      <c r="BF147" s="1562"/>
      <c r="BG147" s="1562">
        <f t="shared" ref="BG147:BM147" si="76">BG136*BG146</f>
        <v>0</v>
      </c>
      <c r="BH147" s="1562">
        <f t="shared" si="76"/>
        <v>0</v>
      </c>
      <c r="BI147" s="1562">
        <f t="shared" si="76"/>
        <v>0</v>
      </c>
      <c r="BJ147" s="1562">
        <f t="shared" si="76"/>
        <v>0</v>
      </c>
      <c r="BK147" s="1562">
        <f t="shared" si="76"/>
        <v>0</v>
      </c>
      <c r="BL147" s="1562">
        <f t="shared" si="76"/>
        <v>0</v>
      </c>
      <c r="BM147" s="1562">
        <f t="shared" si="76"/>
        <v>0</v>
      </c>
      <c r="BN147" s="635"/>
      <c r="BO147" s="635"/>
      <c r="BP147" s="635"/>
      <c r="BQ147" s="635"/>
      <c r="BR147" s="635"/>
      <c r="BS147" s="1562">
        <f t="shared" ref="BS147" si="77">BS136*BS146</f>
        <v>0</v>
      </c>
      <c r="BT147" s="1562"/>
      <c r="BU147" s="1562">
        <f>BU136*BU146</f>
        <v>0</v>
      </c>
      <c r="BV147" s="1562">
        <f>BV136*BV146</f>
        <v>0</v>
      </c>
      <c r="BW147" s="1562">
        <f>BW136*BW146</f>
        <v>0</v>
      </c>
      <c r="BX147" s="1562">
        <f>BX136*BX146</f>
        <v>0</v>
      </c>
      <c r="BY147" s="1562">
        <f>BY136*BY146</f>
        <v>0</v>
      </c>
      <c r="BZ147" s="1562"/>
      <c r="CA147" s="1562"/>
      <c r="CB147" s="1562"/>
      <c r="CC147" s="1562"/>
      <c r="CD147" s="1562"/>
      <c r="CE147" s="1562">
        <f>CE136*CE146</f>
        <v>0</v>
      </c>
      <c r="CF147" s="1562">
        <f>CF136*CF146</f>
        <v>0</v>
      </c>
      <c r="CG147" s="1562">
        <f>CG136*CG146</f>
        <v>0</v>
      </c>
      <c r="CH147" s="1562">
        <f>CH136*CH146</f>
        <v>0</v>
      </c>
      <c r="CI147" s="1562">
        <f>CI136*CI146</f>
        <v>0</v>
      </c>
      <c r="CJ147" s="1562">
        <f t="shared" ref="CJ147:DS147" si="78">CJ136*CJ146</f>
        <v>0</v>
      </c>
      <c r="CK147" s="1562">
        <f t="shared" si="78"/>
        <v>0</v>
      </c>
      <c r="CL147" s="1562">
        <f t="shared" si="78"/>
        <v>0</v>
      </c>
      <c r="CM147" s="1562">
        <f t="shared" si="78"/>
        <v>0</v>
      </c>
      <c r="CN147" s="1562">
        <f t="shared" si="78"/>
        <v>0</v>
      </c>
      <c r="CO147" s="1562">
        <f t="shared" si="78"/>
        <v>0</v>
      </c>
      <c r="CP147" s="1562">
        <f t="shared" si="78"/>
        <v>0</v>
      </c>
      <c r="CQ147" s="1562">
        <f t="shared" si="78"/>
        <v>0</v>
      </c>
      <c r="CR147" s="1562">
        <f t="shared" si="78"/>
        <v>0</v>
      </c>
      <c r="CS147" s="1562">
        <f t="shared" si="78"/>
        <v>0</v>
      </c>
      <c r="CT147" s="1562">
        <f t="shared" si="78"/>
        <v>0</v>
      </c>
      <c r="CU147" s="1562">
        <f t="shared" si="78"/>
        <v>0</v>
      </c>
      <c r="CV147" s="1562">
        <f t="shared" si="78"/>
        <v>0</v>
      </c>
      <c r="CW147" s="1562">
        <f t="shared" si="78"/>
        <v>0</v>
      </c>
      <c r="CX147" s="1562">
        <f t="shared" si="78"/>
        <v>0</v>
      </c>
      <c r="CY147" s="1562">
        <f t="shared" si="78"/>
        <v>0</v>
      </c>
      <c r="CZ147" s="1562">
        <f t="shared" si="78"/>
        <v>0</v>
      </c>
      <c r="DA147" s="1562">
        <f t="shared" si="78"/>
        <v>0</v>
      </c>
      <c r="DB147" s="1562">
        <f t="shared" si="78"/>
        <v>0</v>
      </c>
      <c r="DC147" s="1562">
        <f t="shared" si="78"/>
        <v>0</v>
      </c>
      <c r="DD147" s="1562">
        <f t="shared" si="78"/>
        <v>0</v>
      </c>
      <c r="DE147" s="1562">
        <f t="shared" si="78"/>
        <v>0</v>
      </c>
      <c r="DF147" s="1562">
        <f t="shared" si="78"/>
        <v>0</v>
      </c>
      <c r="DG147" s="1562"/>
      <c r="DH147" s="1562"/>
      <c r="DI147" s="1562"/>
      <c r="DJ147" s="1562"/>
      <c r="DK147" s="1562">
        <f t="shared" si="78"/>
        <v>0</v>
      </c>
      <c r="DL147" s="1562">
        <f t="shared" si="78"/>
        <v>0</v>
      </c>
      <c r="DM147" s="1562">
        <f t="shared" si="78"/>
        <v>0</v>
      </c>
      <c r="DN147" s="1562">
        <f t="shared" si="78"/>
        <v>0</v>
      </c>
      <c r="DO147" s="1562">
        <f t="shared" si="78"/>
        <v>0</v>
      </c>
      <c r="DP147" s="1562">
        <f t="shared" si="78"/>
        <v>0</v>
      </c>
      <c r="DQ147" s="1562">
        <f t="shared" si="78"/>
        <v>0</v>
      </c>
      <c r="DR147" s="1562">
        <f t="shared" si="78"/>
        <v>0</v>
      </c>
      <c r="DS147" s="1562">
        <f t="shared" si="78"/>
        <v>0</v>
      </c>
      <c r="DT147" s="635"/>
      <c r="DU147" s="635"/>
      <c r="DV147" s="635"/>
      <c r="DW147" s="1562">
        <f t="shared" ref="DW147:EG147" si="79">DW136*DW146</f>
        <v>0</v>
      </c>
      <c r="DX147" s="1562">
        <f t="shared" si="79"/>
        <v>0</v>
      </c>
      <c r="DY147" s="1562">
        <f t="shared" si="79"/>
        <v>0</v>
      </c>
      <c r="DZ147" s="1562">
        <f t="shared" si="79"/>
        <v>0</v>
      </c>
      <c r="EA147" s="1562">
        <f t="shared" si="79"/>
        <v>0</v>
      </c>
      <c r="EB147" s="1562">
        <f t="shared" si="79"/>
        <v>0</v>
      </c>
      <c r="EC147" s="1562">
        <f t="shared" si="79"/>
        <v>0</v>
      </c>
      <c r="ED147" s="1562">
        <f t="shared" si="79"/>
        <v>0</v>
      </c>
      <c r="EE147" s="1562">
        <f t="shared" si="79"/>
        <v>0</v>
      </c>
      <c r="EF147" s="1562">
        <f t="shared" si="79"/>
        <v>0</v>
      </c>
      <c r="EG147" s="1562">
        <f t="shared" si="79"/>
        <v>0</v>
      </c>
      <c r="EH147" s="635"/>
      <c r="EI147" s="1562">
        <f t="shared" ref="EI147:EK147" si="80">EI136*EI146</f>
        <v>0</v>
      </c>
      <c r="EJ147" s="1562">
        <f t="shared" si="80"/>
        <v>0</v>
      </c>
      <c r="EK147" s="1562">
        <f t="shared" si="80"/>
        <v>0</v>
      </c>
      <c r="EL147" s="635"/>
      <c r="EM147" s="1562">
        <f t="shared" ref="EM147" si="81">EM136*EM146</f>
        <v>0</v>
      </c>
      <c r="EN147" s="635"/>
      <c r="EO147" s="1562">
        <f t="shared" ref="EO147:EX147" si="82">EO136*EO146</f>
        <v>0</v>
      </c>
      <c r="EP147" s="1562">
        <f t="shared" si="82"/>
        <v>0</v>
      </c>
      <c r="EQ147" s="635"/>
      <c r="ER147" s="1562">
        <f t="shared" si="82"/>
        <v>0</v>
      </c>
      <c r="ES147" s="1562">
        <f t="shared" si="82"/>
        <v>0</v>
      </c>
      <c r="ET147" s="1562">
        <f t="shared" si="82"/>
        <v>0</v>
      </c>
      <c r="EU147" s="635"/>
      <c r="EV147" s="1562">
        <f t="shared" si="82"/>
        <v>0</v>
      </c>
      <c r="EW147" s="1562">
        <f t="shared" si="82"/>
        <v>0</v>
      </c>
      <c r="EX147" s="1562">
        <f t="shared" si="82"/>
        <v>0</v>
      </c>
      <c r="EY147" s="635"/>
      <c r="EZ147" s="635"/>
      <c r="FA147" s="635"/>
      <c r="FB147" s="635"/>
      <c r="FC147" s="1562">
        <f t="shared" ref="FC147" si="83">FC136*FC146</f>
        <v>0</v>
      </c>
      <c r="FD147" s="635"/>
      <c r="FE147" s="635"/>
      <c r="FF147" s="635"/>
      <c r="FG147" s="635"/>
      <c r="FH147" s="635"/>
      <c r="FI147" s="635"/>
      <c r="FJ147" s="635"/>
      <c r="FK147" s="1562"/>
      <c r="FL147" s="635"/>
      <c r="FM147" s="635"/>
      <c r="FN147" s="635"/>
      <c r="FO147" s="635"/>
      <c r="FP147" s="635"/>
      <c r="FQ147" s="635"/>
      <c r="FR147" s="635">
        <f>SUM(D147:FK147)</f>
        <v>0</v>
      </c>
      <c r="FS147" s="635"/>
      <c r="FT147" s="635"/>
      <c r="FU147" s="635"/>
      <c r="FV147" s="635"/>
      <c r="FW147" s="635"/>
      <c r="FX147" s="635"/>
      <c r="FY147" s="635"/>
      <c r="FZ147" s="635"/>
      <c r="GA147" s="635"/>
      <c r="GB147" s="635"/>
      <c r="GC147" s="635"/>
    </row>
    <row r="148" spans="3:185" x14ac:dyDescent="0.2">
      <c r="C148" s="1376" t="s">
        <v>1887</v>
      </c>
      <c r="D148" s="1562"/>
      <c r="E148" s="1562"/>
      <c r="F148" s="1563"/>
      <c r="G148" s="1562"/>
      <c r="H148" s="1562"/>
      <c r="I148" s="1562"/>
      <c r="J148" s="1562"/>
      <c r="K148" s="1562"/>
      <c r="L148" s="1562"/>
      <c r="M148" s="1562"/>
      <c r="N148" s="1562"/>
      <c r="O148" s="1562"/>
      <c r="P148" s="1562"/>
      <c r="Q148" s="1562"/>
      <c r="R148" s="1562"/>
      <c r="S148" s="1562"/>
      <c r="T148" s="1562"/>
      <c r="U148" s="1562"/>
      <c r="V148" s="1562"/>
      <c r="W148" s="1562"/>
      <c r="X148" s="1562"/>
      <c r="Y148" s="1562"/>
      <c r="Z148" s="1562"/>
      <c r="AA148" s="1562"/>
      <c r="AB148" s="1562"/>
      <c r="AC148" s="1562"/>
      <c r="AD148" s="1562"/>
      <c r="AE148" s="1562"/>
      <c r="AF148" s="1562"/>
      <c r="AG148" s="1562"/>
      <c r="AH148" s="1562"/>
      <c r="AI148" s="1562"/>
      <c r="AJ148" s="1562"/>
      <c r="AK148" s="1562"/>
      <c r="AL148" s="1562"/>
      <c r="AM148" s="1562"/>
      <c r="AN148" s="1562"/>
      <c r="AO148" s="1562"/>
      <c r="AP148" s="1562"/>
      <c r="AQ148" s="1562"/>
      <c r="AR148" s="1562"/>
      <c r="AS148" s="1562"/>
      <c r="AT148" s="1562"/>
      <c r="AU148" s="1562"/>
      <c r="AV148" s="1562"/>
      <c r="AW148" s="1562"/>
      <c r="AX148" s="1562"/>
      <c r="AY148" s="1562"/>
      <c r="AZ148" s="1562"/>
      <c r="BA148" s="1562"/>
      <c r="BB148" s="1562"/>
      <c r="BC148" s="1562"/>
      <c r="BD148" s="1562"/>
      <c r="BE148" s="1562"/>
      <c r="BF148" s="1562"/>
      <c r="BG148" s="1562"/>
      <c r="BH148" s="635"/>
      <c r="BI148" s="635"/>
      <c r="BJ148" s="635"/>
      <c r="BK148" s="635"/>
      <c r="BL148" s="635"/>
      <c r="BM148" s="635"/>
      <c r="BN148" s="635"/>
      <c r="BO148" s="635"/>
      <c r="BP148" s="635"/>
      <c r="BQ148" s="635"/>
      <c r="BR148" s="635"/>
      <c r="BS148" s="635"/>
      <c r="BT148" s="635"/>
      <c r="BU148" s="635"/>
      <c r="BV148" s="635"/>
      <c r="BW148" s="635"/>
      <c r="BX148" s="635"/>
      <c r="BY148" s="635"/>
      <c r="BZ148" s="635"/>
      <c r="CA148" s="635"/>
      <c r="CB148" s="635"/>
      <c r="CC148" s="635"/>
      <c r="CD148" s="635"/>
      <c r="CE148" s="635"/>
      <c r="CF148" s="635"/>
      <c r="CG148" s="635"/>
      <c r="CH148" s="635"/>
      <c r="CI148" s="635"/>
      <c r="CJ148" s="635"/>
      <c r="CK148" s="635"/>
      <c r="CL148" s="635"/>
      <c r="CM148" s="635"/>
      <c r="CN148" s="635"/>
      <c r="CO148" s="635"/>
      <c r="CP148" s="635"/>
      <c r="CQ148" s="635"/>
      <c r="CR148" s="635"/>
      <c r="CS148" s="635"/>
      <c r="CT148" s="635"/>
      <c r="CU148" s="635"/>
      <c r="CV148" s="635"/>
      <c r="CW148" s="635"/>
      <c r="CX148" s="635"/>
      <c r="CY148" s="635"/>
      <c r="CZ148" s="635"/>
      <c r="DA148" s="635"/>
      <c r="DB148" s="635"/>
      <c r="DC148" s="635"/>
      <c r="DD148" s="635"/>
      <c r="DE148" s="635"/>
      <c r="DF148" s="635"/>
      <c r="DG148" s="635"/>
      <c r="DH148" s="635"/>
      <c r="DI148" s="635"/>
      <c r="DJ148" s="635"/>
      <c r="DK148" s="635"/>
      <c r="DL148" s="635"/>
      <c r="DM148" s="635"/>
      <c r="DN148" s="635"/>
      <c r="DO148" s="635"/>
      <c r="DP148" s="635"/>
      <c r="DQ148" s="635"/>
      <c r="DR148" s="635"/>
      <c r="DS148" s="635"/>
      <c r="DT148" s="635"/>
      <c r="DU148" s="635"/>
      <c r="DV148" s="635"/>
      <c r="DW148" s="635"/>
      <c r="DX148" s="635"/>
      <c r="DY148" s="635"/>
      <c r="DZ148" s="1561"/>
      <c r="EA148" s="635"/>
      <c r="EB148" s="635"/>
      <c r="EC148" s="635"/>
      <c r="ED148" s="635"/>
      <c r="EE148" s="635"/>
      <c r="EF148" s="635"/>
      <c r="EG148" s="635"/>
      <c r="EH148" s="635"/>
      <c r="EI148" s="635"/>
      <c r="EJ148" s="635"/>
      <c r="EK148" s="635"/>
      <c r="EL148" s="635"/>
      <c r="EM148" s="635"/>
      <c r="EN148" s="635"/>
      <c r="EO148" s="635"/>
      <c r="EP148" s="635"/>
      <c r="EQ148" s="635"/>
      <c r="ER148" s="635"/>
      <c r="ES148" s="635"/>
      <c r="ET148" s="635"/>
      <c r="EU148" s="635"/>
      <c r="EV148" s="635"/>
      <c r="EW148" s="635"/>
      <c r="EX148" s="635"/>
      <c r="EY148" s="635"/>
      <c r="EZ148" s="635"/>
      <c r="FA148" s="635"/>
      <c r="FB148" s="635"/>
      <c r="FC148" s="635"/>
      <c r="FD148" s="635"/>
      <c r="FE148" s="635"/>
      <c r="FF148" s="635"/>
      <c r="FG148" s="635"/>
      <c r="FH148" s="635"/>
      <c r="FI148" s="635"/>
      <c r="FJ148" s="635"/>
      <c r="FK148" s="635"/>
      <c r="FL148" s="635"/>
      <c r="FM148" s="635"/>
      <c r="FN148" s="635"/>
      <c r="FO148" s="635"/>
      <c r="FP148" s="635"/>
      <c r="FQ148" s="635"/>
      <c r="FR148" s="635"/>
      <c r="FS148" s="635"/>
      <c r="FT148" s="635"/>
      <c r="FU148" s="635"/>
      <c r="FV148" s="635"/>
      <c r="FW148" s="635"/>
      <c r="FX148" s="635"/>
      <c r="FY148" s="635"/>
      <c r="FZ148" s="635"/>
      <c r="GA148" s="635"/>
      <c r="GB148" s="635"/>
      <c r="GC148" s="635"/>
    </row>
    <row r="149" spans="3:185" ht="13.5" thickBot="1" x14ac:dyDescent="0.25">
      <c r="C149" s="1552" t="s">
        <v>1888</v>
      </c>
      <c r="D149" s="1562"/>
      <c r="E149" s="1562"/>
      <c r="F149" s="1563"/>
      <c r="G149" s="1562"/>
      <c r="H149" s="1562"/>
      <c r="I149" s="1562"/>
      <c r="J149" s="1562"/>
      <c r="K149" s="1562"/>
      <c r="L149" s="1562"/>
      <c r="M149" s="1562"/>
      <c r="N149" s="1562"/>
      <c r="O149" s="1562"/>
      <c r="P149" s="1562"/>
      <c r="Q149" s="1562"/>
      <c r="R149" s="1562"/>
      <c r="S149" s="1562"/>
      <c r="T149" s="1562"/>
      <c r="U149" s="1562"/>
      <c r="V149" s="1562"/>
      <c r="W149" s="1562"/>
      <c r="X149" s="1562"/>
      <c r="Y149" s="1562"/>
      <c r="Z149" s="1562"/>
      <c r="AA149" s="1562"/>
      <c r="AB149" s="1562"/>
      <c r="AC149" s="1562"/>
      <c r="AD149" s="1562"/>
      <c r="AE149" s="1562"/>
      <c r="AF149" s="1562"/>
      <c r="AG149" s="1562"/>
      <c r="AH149" s="1562"/>
      <c r="AI149" s="1562"/>
      <c r="AJ149" s="1562"/>
      <c r="AK149" s="1562"/>
      <c r="AL149" s="1562"/>
      <c r="AM149" s="1562"/>
      <c r="AN149" s="1562"/>
      <c r="AO149" s="1562"/>
      <c r="AP149" s="1562"/>
      <c r="AQ149" s="1562"/>
      <c r="AR149" s="1562"/>
      <c r="AS149" s="1562"/>
      <c r="AT149" s="1562"/>
      <c r="AU149" s="1562"/>
      <c r="AV149" s="1562"/>
      <c r="AW149" s="1562"/>
      <c r="AX149" s="1562"/>
      <c r="AY149" s="1562"/>
      <c r="AZ149" s="1562"/>
      <c r="BA149" s="1562"/>
      <c r="BB149" s="1562"/>
      <c r="BC149" s="1562"/>
      <c r="BD149" s="1562"/>
      <c r="BE149" s="1562"/>
      <c r="BF149" s="1562"/>
      <c r="BG149" s="1562"/>
      <c r="BH149" s="635"/>
      <c r="BI149" s="635"/>
      <c r="BJ149" s="635"/>
      <c r="BK149" s="635"/>
      <c r="BL149" s="635"/>
      <c r="BM149" s="635"/>
      <c r="BN149" s="635"/>
      <c r="BO149" s="635"/>
      <c r="BP149" s="635"/>
      <c r="BQ149" s="635"/>
      <c r="BR149" s="635"/>
      <c r="BS149" s="635"/>
      <c r="BT149" s="635"/>
      <c r="BU149" s="635"/>
      <c r="BV149" s="635"/>
      <c r="BW149" s="635"/>
      <c r="BX149" s="635"/>
      <c r="BY149" s="635"/>
      <c r="BZ149" s="635"/>
      <c r="CA149" s="635"/>
      <c r="CB149" s="635"/>
      <c r="CC149" s="635"/>
      <c r="CD149" s="635"/>
      <c r="CE149" s="635"/>
      <c r="CF149" s="635"/>
      <c r="CG149" s="635"/>
      <c r="CH149" s="635"/>
      <c r="CI149" s="635"/>
      <c r="CJ149" s="635"/>
      <c r="CK149" s="635"/>
      <c r="CL149" s="635"/>
      <c r="CM149" s="635"/>
      <c r="CN149" s="635"/>
      <c r="CO149" s="635"/>
      <c r="CP149" s="635"/>
      <c r="CQ149" s="635"/>
      <c r="CR149" s="635"/>
      <c r="CS149" s="635"/>
      <c r="CT149" s="635"/>
      <c r="CU149" s="635"/>
      <c r="CV149" s="635"/>
      <c r="CW149" s="635"/>
      <c r="CX149" s="635"/>
      <c r="CY149" s="635"/>
      <c r="CZ149" s="635"/>
      <c r="DA149" s="635"/>
      <c r="DB149" s="635"/>
      <c r="DC149" s="635"/>
      <c r="DD149" s="635"/>
      <c r="DE149" s="635"/>
      <c r="DF149" s="635"/>
      <c r="DG149" s="635"/>
      <c r="DH149" s="635"/>
      <c r="DI149" s="635"/>
      <c r="DJ149" s="635"/>
      <c r="DK149" s="635"/>
      <c r="DL149" s="635"/>
      <c r="DM149" s="635"/>
      <c r="DN149" s="635"/>
      <c r="DO149" s="635"/>
      <c r="DP149" s="635"/>
      <c r="DQ149" s="635"/>
      <c r="DR149" s="635"/>
      <c r="DS149" s="635"/>
      <c r="DT149" s="635"/>
      <c r="DU149" s="635"/>
      <c r="DV149" s="635"/>
      <c r="DW149" s="635"/>
      <c r="DX149" s="635"/>
      <c r="DY149" s="635"/>
      <c r="DZ149" s="1561"/>
      <c r="EA149" s="635"/>
      <c r="EB149" s="635"/>
      <c r="EC149" s="635"/>
      <c r="ED149" s="635"/>
      <c r="EE149" s="635"/>
      <c r="EF149" s="635"/>
      <c r="EG149" s="635"/>
      <c r="EH149" s="635"/>
      <c r="EI149" s="635"/>
      <c r="EJ149" s="635"/>
      <c r="EK149" s="635"/>
      <c r="EL149" s="635"/>
      <c r="EM149" s="635"/>
      <c r="EN149" s="635"/>
      <c r="EO149" s="635"/>
      <c r="EP149" s="635"/>
      <c r="EQ149" s="635"/>
      <c r="ER149" s="635"/>
      <c r="ES149" s="635"/>
      <c r="ET149" s="635"/>
      <c r="EU149" s="635"/>
      <c r="EV149" s="635"/>
      <c r="EW149" s="635"/>
      <c r="EX149" s="635"/>
      <c r="EY149" s="635"/>
      <c r="EZ149" s="635"/>
      <c r="FA149" s="635"/>
      <c r="FB149" s="635"/>
      <c r="FC149" s="635"/>
      <c r="FD149" s="635"/>
      <c r="FE149" s="635"/>
      <c r="FF149" s="635"/>
      <c r="FG149" s="635"/>
      <c r="FH149" s="635"/>
      <c r="FI149" s="635"/>
      <c r="FJ149" s="635"/>
      <c r="FK149" s="635"/>
      <c r="FL149" s="635"/>
      <c r="FM149" s="635"/>
      <c r="FN149" s="635"/>
      <c r="FO149" s="635"/>
      <c r="FP149" s="635"/>
      <c r="FQ149" s="635"/>
      <c r="FR149" s="635"/>
      <c r="FS149" s="635"/>
      <c r="FT149" s="635"/>
      <c r="FU149" s="635"/>
      <c r="FV149" s="635"/>
      <c r="FW149" s="635"/>
      <c r="FX149" s="635"/>
      <c r="FY149" s="635"/>
      <c r="FZ149" s="635"/>
      <c r="GA149" s="635"/>
      <c r="GB149" s="635"/>
      <c r="GC149" s="635"/>
    </row>
    <row r="150" spans="3:185" x14ac:dyDescent="0.2">
      <c r="F150" s="123"/>
      <c r="DZ150" s="123"/>
    </row>
    <row r="151" spans="3:185" ht="13.5" thickBot="1" x14ac:dyDescent="0.25"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DZ151" s="123"/>
    </row>
    <row r="152" spans="3:185" x14ac:dyDescent="0.2">
      <c r="C152" s="1565" t="s">
        <v>1673</v>
      </c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DB152" s="123"/>
      <c r="DC152" s="123"/>
      <c r="DD152" s="123"/>
      <c r="DE152" s="123"/>
      <c r="DF152" s="123"/>
      <c r="DG152" s="123"/>
      <c r="DH152" s="123"/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</row>
    <row r="153" spans="3:185" x14ac:dyDescent="0.2">
      <c r="C153" s="746" t="s">
        <v>1917</v>
      </c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DB153" s="123"/>
      <c r="DC153" s="123"/>
      <c r="DD153" s="123"/>
      <c r="DE153" s="123"/>
      <c r="DF153" s="123"/>
      <c r="DG153" s="123"/>
      <c r="DH153" s="123"/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</row>
    <row r="154" spans="3:185" x14ac:dyDescent="0.2">
      <c r="C154" s="1566" t="s">
        <v>1918</v>
      </c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DB154" s="123"/>
      <c r="DC154" s="123"/>
      <c r="DD154" s="123"/>
      <c r="DE154" s="123"/>
      <c r="DF154" s="123"/>
      <c r="DG154" s="123"/>
      <c r="DH154" s="123"/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</row>
    <row r="155" spans="3:185" x14ac:dyDescent="0.2">
      <c r="C155" s="1567" t="s">
        <v>1919</v>
      </c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DB155" s="123"/>
      <c r="DC155" s="123"/>
      <c r="DD155" s="123"/>
      <c r="DE155" s="123"/>
      <c r="DF155" s="123"/>
      <c r="DG155" s="123"/>
      <c r="DH155" s="123"/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</row>
    <row r="156" spans="3:185" x14ac:dyDescent="0.2">
      <c r="C156" s="1568" t="s">
        <v>1920</v>
      </c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DB156" s="123"/>
      <c r="DC156" s="123"/>
      <c r="DD156" s="123"/>
      <c r="DE156" s="123"/>
      <c r="DF156" s="123"/>
      <c r="DG156" s="123"/>
      <c r="DH156" s="123"/>
      <c r="DI156" s="123"/>
      <c r="DJ156" s="123"/>
      <c r="DK156" s="123"/>
      <c r="DL156" s="123"/>
      <c r="DM156" s="123"/>
      <c r="DN156" s="123"/>
      <c r="DO156" s="123"/>
      <c r="DP156" s="123"/>
      <c r="DQ156" s="123"/>
      <c r="DR156" s="123"/>
      <c r="DS156" s="123"/>
      <c r="DT156" s="123"/>
      <c r="DU156" s="123"/>
      <c r="DV156" s="123"/>
      <c r="DW156" s="123"/>
      <c r="EW156" s="123"/>
    </row>
    <row r="157" spans="3:185" x14ac:dyDescent="0.2">
      <c r="C157" s="1569" t="s">
        <v>1921</v>
      </c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DB157" s="123"/>
      <c r="DC157" s="123"/>
      <c r="DD157" s="123"/>
      <c r="DE157" s="123"/>
      <c r="DF157" s="123"/>
      <c r="DG157" s="123"/>
      <c r="DH157" s="123"/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EW157" s="123"/>
    </row>
    <row r="158" spans="3:185" x14ac:dyDescent="0.2">
      <c r="C158" s="1570" t="s">
        <v>1922</v>
      </c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DB158" s="123"/>
      <c r="DC158" s="123"/>
      <c r="DD158" s="123"/>
      <c r="DE158" s="123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EW158" s="123"/>
    </row>
    <row r="159" spans="3:185" ht="13.5" thickBot="1" x14ac:dyDescent="0.25">
      <c r="C159" s="1571" t="s">
        <v>1923</v>
      </c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DB159" s="123"/>
      <c r="DC159" s="123"/>
      <c r="DD159" s="123"/>
      <c r="DE159" s="123"/>
      <c r="DF159" s="123"/>
      <c r="DG159" s="123"/>
      <c r="DH159" s="123"/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</row>
    <row r="160" spans="3:185" x14ac:dyDescent="0.2"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DB160" s="123"/>
      <c r="DC160" s="123"/>
      <c r="DD160" s="123"/>
      <c r="DE160" s="123"/>
      <c r="DF160" s="123"/>
      <c r="DG160" s="123"/>
      <c r="DH160" s="123"/>
      <c r="DI160" s="123"/>
      <c r="DJ160" s="123"/>
      <c r="DK160" s="123"/>
      <c r="DL160" s="123"/>
      <c r="DM160" s="123"/>
      <c r="DN160" s="123"/>
      <c r="DO160" s="123"/>
      <c r="DP160" s="123"/>
      <c r="DQ160" s="123"/>
      <c r="DR160" s="123"/>
      <c r="DS160" s="123"/>
      <c r="DT160" s="123"/>
      <c r="DU160" s="123"/>
      <c r="DV160" s="123"/>
      <c r="DW160" s="123"/>
    </row>
  </sheetData>
  <mergeCells count="108">
    <mergeCell ref="F138:I138"/>
    <mergeCell ref="J137:Q137"/>
    <mergeCell ref="J138:Q138"/>
    <mergeCell ref="R137:T137"/>
    <mergeCell ref="R138:T138"/>
    <mergeCell ref="U137:Y137"/>
    <mergeCell ref="U138:Y138"/>
    <mergeCell ref="AF137:AI137"/>
    <mergeCell ref="AF138:AI138"/>
    <mergeCell ref="CE1:CP1"/>
    <mergeCell ref="CQ1:DD1"/>
    <mergeCell ref="DE1:DX1"/>
    <mergeCell ref="DY1:EK1"/>
    <mergeCell ref="EL1:FC1"/>
    <mergeCell ref="FE1:FK1"/>
    <mergeCell ref="A1:C2"/>
    <mergeCell ref="D1:W1"/>
    <mergeCell ref="X1:AL1"/>
    <mergeCell ref="AM1:AX1"/>
    <mergeCell ref="AY1:BG1"/>
    <mergeCell ref="BH1:CD1"/>
    <mergeCell ref="FR2:FR3"/>
    <mergeCell ref="C136:C137"/>
    <mergeCell ref="D137:E137"/>
    <mergeCell ref="Z137:AB137"/>
    <mergeCell ref="AC137:AE137"/>
    <mergeCell ref="FL2:FL3"/>
    <mergeCell ref="FM2:FM3"/>
    <mergeCell ref="FN2:FN3"/>
    <mergeCell ref="FO2:FO3"/>
    <mergeCell ref="FP2:FP3"/>
    <mergeCell ref="FQ2:FQ3"/>
    <mergeCell ref="F137:I137"/>
    <mergeCell ref="FD137:FG137"/>
    <mergeCell ref="FH137:FK137"/>
    <mergeCell ref="EO137:EQ137"/>
    <mergeCell ref="ER137:EU137"/>
    <mergeCell ref="EV137:FB137"/>
    <mergeCell ref="BB137:BD137"/>
    <mergeCell ref="BE137:BG137"/>
    <mergeCell ref="BH137:BJ137"/>
    <mergeCell ref="BK137:BR137"/>
    <mergeCell ref="BS137:BV137"/>
    <mergeCell ref="BW137:CD137"/>
    <mergeCell ref="AJ137:AL137"/>
    <mergeCell ref="D138:E138"/>
    <mergeCell ref="DT137:DY137"/>
    <mergeCell ref="DZ137:EB137"/>
    <mergeCell ref="EC137:EE137"/>
    <mergeCell ref="EF137:EH137"/>
    <mergeCell ref="EI137:EK137"/>
    <mergeCell ref="EL137:EN137"/>
    <mergeCell ref="CW137:CZ137"/>
    <mergeCell ref="DA137:DC137"/>
    <mergeCell ref="DD137:DG137"/>
    <mergeCell ref="DH137:DM137"/>
    <mergeCell ref="DN137:DP137"/>
    <mergeCell ref="DQ137:DS137"/>
    <mergeCell ref="CE137:CG137"/>
    <mergeCell ref="CH137:CJ137"/>
    <mergeCell ref="CK137:CM137"/>
    <mergeCell ref="CN137:CP137"/>
    <mergeCell ref="CQ137:CS137"/>
    <mergeCell ref="Z138:AB138"/>
    <mergeCell ref="AC138:AE138"/>
    <mergeCell ref="AJ138:AL138"/>
    <mergeCell ref="AM138:AO138"/>
    <mergeCell ref="AP138:AR138"/>
    <mergeCell ref="CT137:CV137"/>
    <mergeCell ref="AM137:AO137"/>
    <mergeCell ref="AP137:AR137"/>
    <mergeCell ref="AS137:AU137"/>
    <mergeCell ref="AV137:AX137"/>
    <mergeCell ref="AY137:BA137"/>
    <mergeCell ref="BK138:BR138"/>
    <mergeCell ref="BS138:BV138"/>
    <mergeCell ref="BW138:CD138"/>
    <mergeCell ref="CE138:CG138"/>
    <mergeCell ref="CH138:CJ138"/>
    <mergeCell ref="CK138:CM138"/>
    <mergeCell ref="AS138:AU138"/>
    <mergeCell ref="AV138:AX138"/>
    <mergeCell ref="AY138:BA138"/>
    <mergeCell ref="BB138:BD138"/>
    <mergeCell ref="BE138:BG138"/>
    <mergeCell ref="BH138:BJ138"/>
    <mergeCell ref="DH138:DM138"/>
    <mergeCell ref="DN138:DP138"/>
    <mergeCell ref="DQ138:DS138"/>
    <mergeCell ref="DT138:DY138"/>
    <mergeCell ref="DZ138:EB138"/>
    <mergeCell ref="EC138:EE138"/>
    <mergeCell ref="CN138:CP138"/>
    <mergeCell ref="CQ138:CS138"/>
    <mergeCell ref="CT138:CV138"/>
    <mergeCell ref="CW138:CZ138"/>
    <mergeCell ref="DA138:DC138"/>
    <mergeCell ref="DD138:DG138"/>
    <mergeCell ref="FD138:FG138"/>
    <mergeCell ref="FH138:FK138"/>
    <mergeCell ref="FS138:FU138"/>
    <mergeCell ref="FV138:GC138"/>
    <mergeCell ref="EF138:EH138"/>
    <mergeCell ref="EI138:EK138"/>
    <mergeCell ref="EL138:EN138"/>
    <mergeCell ref="EO138:EQ138"/>
    <mergeCell ref="ER138:EU138"/>
    <mergeCell ref="EV138:FB138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I57"/>
  <sheetViews>
    <sheetView topLeftCell="A28" workbookViewId="0">
      <selection activeCell="CJ52" sqref="CJ52"/>
    </sheetView>
  </sheetViews>
  <sheetFormatPr baseColWidth="10" defaultRowHeight="12.75" x14ac:dyDescent="0.2"/>
  <cols>
    <col min="1" max="1" width="3.28515625" customWidth="1"/>
    <col min="2" max="2" width="20.85546875" customWidth="1"/>
    <col min="3" max="50" width="3.28515625" customWidth="1"/>
    <col min="51" max="87" width="3.85546875" customWidth="1"/>
  </cols>
  <sheetData>
    <row r="1" spans="1:87" ht="14.1" customHeight="1" x14ac:dyDescent="0.2">
      <c r="A1" s="61"/>
      <c r="B1" s="61" t="s">
        <v>1182</v>
      </c>
      <c r="C1" s="1698">
        <v>41153</v>
      </c>
      <c r="D1" s="1698"/>
      <c r="E1" s="1698"/>
      <c r="F1" s="1698"/>
      <c r="G1" s="1698"/>
      <c r="H1" s="1698"/>
      <c r="I1" s="1698"/>
      <c r="J1" s="1698">
        <v>41183</v>
      </c>
      <c r="K1" s="1698"/>
      <c r="L1" s="1698"/>
      <c r="M1" s="1698"/>
      <c r="N1" s="1698"/>
      <c r="O1" s="1700"/>
      <c r="P1" s="1701">
        <v>41214</v>
      </c>
      <c r="Q1" s="1702"/>
      <c r="R1" s="1702"/>
      <c r="S1" s="1703"/>
      <c r="T1" s="1704">
        <v>41244</v>
      </c>
      <c r="U1" s="1705"/>
      <c r="V1" s="1705"/>
      <c r="W1" s="1705"/>
      <c r="X1" s="1706"/>
      <c r="Y1" s="1698">
        <v>41275</v>
      </c>
      <c r="Z1" s="1698"/>
      <c r="AA1" s="1698"/>
      <c r="AB1" s="1698"/>
      <c r="AC1" s="1698"/>
      <c r="AD1" s="1698"/>
      <c r="AE1" s="1698"/>
      <c r="AF1" s="1698"/>
      <c r="AG1" s="1698"/>
      <c r="AH1" s="1698"/>
      <c r="AI1" s="1698"/>
      <c r="AJ1" s="1698">
        <v>41306</v>
      </c>
      <c r="AK1" s="1698"/>
      <c r="AL1" s="1698"/>
      <c r="AM1" s="1698"/>
      <c r="AN1" s="1698"/>
      <c r="AO1" s="1698"/>
      <c r="AP1" s="1698"/>
      <c r="AQ1" s="1698">
        <v>41334</v>
      </c>
      <c r="AR1" s="1698"/>
      <c r="AS1" s="1698"/>
      <c r="AT1" s="1698"/>
      <c r="AU1" s="1698"/>
      <c r="AV1" s="1698"/>
      <c r="AW1" s="1698"/>
      <c r="AX1" s="1700"/>
      <c r="AY1" s="1701">
        <v>41365</v>
      </c>
      <c r="AZ1" s="1702"/>
      <c r="BA1" s="1702"/>
      <c r="BB1" s="1702"/>
      <c r="BC1" s="1702"/>
      <c r="BD1" s="1702"/>
      <c r="BE1" s="1702"/>
      <c r="BF1" s="1702"/>
      <c r="BG1" s="1707"/>
      <c r="BH1" s="1701">
        <v>41395</v>
      </c>
      <c r="BI1" s="1702"/>
      <c r="BJ1" s="1702"/>
      <c r="BK1" s="1702"/>
      <c r="BL1" s="1702"/>
      <c r="BM1" s="1702"/>
      <c r="BN1" s="1702"/>
      <c r="BO1" s="1703"/>
      <c r="BP1" s="1701">
        <v>41426</v>
      </c>
      <c r="BQ1" s="1702"/>
      <c r="BR1" s="1702"/>
      <c r="BS1" s="1702"/>
      <c r="BT1" s="1702"/>
      <c r="BU1" s="1702"/>
      <c r="BV1" s="1702"/>
      <c r="BW1" s="1702"/>
      <c r="BX1" s="1702"/>
      <c r="BY1" s="1702"/>
      <c r="BZ1" s="1702"/>
      <c r="CA1" s="1702"/>
      <c r="CB1" s="1702"/>
      <c r="CC1" s="1702"/>
      <c r="CD1" s="1707"/>
      <c r="CE1" s="1703"/>
      <c r="CF1" s="1701">
        <v>41456</v>
      </c>
      <c r="CG1" s="1705"/>
      <c r="CH1" s="1703"/>
      <c r="CI1" s="76"/>
    </row>
    <row r="2" spans="1:87" s="4" customFormat="1" ht="14.1" customHeight="1" x14ac:dyDescent="0.25">
      <c r="A2" s="7"/>
      <c r="B2" s="78" t="s">
        <v>1104</v>
      </c>
      <c r="C2" s="57">
        <v>6</v>
      </c>
      <c r="D2" s="5">
        <v>10</v>
      </c>
      <c r="E2" s="5">
        <v>11</v>
      </c>
      <c r="F2" s="5">
        <v>12</v>
      </c>
      <c r="G2" s="5">
        <v>13</v>
      </c>
      <c r="H2" s="146">
        <v>18</v>
      </c>
      <c r="I2" s="82">
        <v>20</v>
      </c>
      <c r="J2" s="57">
        <v>4</v>
      </c>
      <c r="K2" s="116">
        <v>9</v>
      </c>
      <c r="L2" s="5">
        <v>11</v>
      </c>
      <c r="M2" s="5">
        <v>18</v>
      </c>
      <c r="N2" s="146">
        <v>23</v>
      </c>
      <c r="O2" s="147">
        <v>30</v>
      </c>
      <c r="P2" s="90">
        <v>8</v>
      </c>
      <c r="Q2" s="148">
        <v>13</v>
      </c>
      <c r="R2" s="77">
        <v>22</v>
      </c>
      <c r="S2" s="127">
        <v>27</v>
      </c>
      <c r="T2" s="64">
        <v>6</v>
      </c>
      <c r="U2" s="146">
        <v>11</v>
      </c>
      <c r="V2" s="146">
        <v>18</v>
      </c>
      <c r="W2" s="5">
        <v>20</v>
      </c>
      <c r="X2" s="82">
        <v>27</v>
      </c>
      <c r="Y2" s="57">
        <v>3</v>
      </c>
      <c r="Z2" s="116">
        <v>8</v>
      </c>
      <c r="AA2" s="5">
        <v>10</v>
      </c>
      <c r="AB2" s="126">
        <v>15</v>
      </c>
      <c r="AC2" s="5">
        <v>17</v>
      </c>
      <c r="AD2" s="146">
        <v>22</v>
      </c>
      <c r="AE2" s="5">
        <v>24</v>
      </c>
      <c r="AF2" s="146">
        <v>29</v>
      </c>
      <c r="AG2" s="7">
        <v>29</v>
      </c>
      <c r="AH2" s="7">
        <v>30</v>
      </c>
      <c r="AI2" s="82">
        <v>31</v>
      </c>
      <c r="AJ2" s="118">
        <v>5</v>
      </c>
      <c r="AK2" s="5">
        <v>7</v>
      </c>
      <c r="AL2" s="146">
        <v>12</v>
      </c>
      <c r="AM2" s="5">
        <v>14</v>
      </c>
      <c r="AN2" s="5">
        <v>21</v>
      </c>
      <c r="AO2" s="146">
        <v>26</v>
      </c>
      <c r="AP2" s="82">
        <v>28</v>
      </c>
      <c r="AQ2" s="118">
        <v>5</v>
      </c>
      <c r="AR2" s="5">
        <v>7</v>
      </c>
      <c r="AS2" s="146">
        <v>12</v>
      </c>
      <c r="AT2" s="5">
        <v>14</v>
      </c>
      <c r="AU2" s="146">
        <v>19</v>
      </c>
      <c r="AV2" s="5">
        <v>21</v>
      </c>
      <c r="AW2" s="146">
        <v>26</v>
      </c>
      <c r="AX2" s="7">
        <v>28</v>
      </c>
      <c r="AY2" s="118">
        <v>2</v>
      </c>
      <c r="AZ2" s="5">
        <v>4</v>
      </c>
      <c r="BA2" s="121">
        <v>9</v>
      </c>
      <c r="BB2" s="5">
        <v>11</v>
      </c>
      <c r="BC2" s="116">
        <v>16</v>
      </c>
      <c r="BD2" s="5">
        <v>18</v>
      </c>
      <c r="BE2" s="116">
        <v>23</v>
      </c>
      <c r="BF2" s="5">
        <v>25</v>
      </c>
      <c r="BG2" s="122">
        <v>30</v>
      </c>
      <c r="BH2" s="90">
        <v>2</v>
      </c>
      <c r="BI2" s="117">
        <v>7</v>
      </c>
      <c r="BJ2" s="117">
        <v>14</v>
      </c>
      <c r="BK2" s="77">
        <v>16</v>
      </c>
      <c r="BL2" s="125">
        <v>21</v>
      </c>
      <c r="BM2" s="77">
        <v>23</v>
      </c>
      <c r="BN2" s="117">
        <v>28</v>
      </c>
      <c r="BO2" s="88">
        <v>30</v>
      </c>
      <c r="BP2" s="119">
        <v>4</v>
      </c>
      <c r="BQ2" s="77">
        <v>6</v>
      </c>
      <c r="BR2" s="77">
        <v>10</v>
      </c>
      <c r="BS2" s="77">
        <v>11</v>
      </c>
      <c r="BT2" s="117">
        <v>11</v>
      </c>
      <c r="BU2" s="77">
        <v>12</v>
      </c>
      <c r="BV2" s="77">
        <v>13</v>
      </c>
      <c r="BW2" s="77">
        <v>13</v>
      </c>
      <c r="BX2" s="77">
        <v>14</v>
      </c>
      <c r="BY2" s="77">
        <v>15</v>
      </c>
      <c r="BZ2" s="77">
        <v>16</v>
      </c>
      <c r="CA2" s="117">
        <v>18</v>
      </c>
      <c r="CB2" s="77">
        <v>20</v>
      </c>
      <c r="CC2" s="117">
        <v>25</v>
      </c>
      <c r="CD2" s="120">
        <v>25</v>
      </c>
      <c r="CE2" s="88">
        <v>27</v>
      </c>
      <c r="CF2" s="90">
        <v>2</v>
      </c>
      <c r="CG2" s="99">
        <v>3</v>
      </c>
      <c r="CH2" s="88">
        <v>4</v>
      </c>
      <c r="CI2" s="64"/>
    </row>
    <row r="3" spans="1:87" ht="14.1" customHeight="1" x14ac:dyDescent="0.2">
      <c r="A3" s="61">
        <v>1</v>
      </c>
      <c r="B3" s="7" t="s">
        <v>445</v>
      </c>
      <c r="C3" s="56"/>
      <c r="D3" s="10"/>
      <c r="E3" s="10"/>
      <c r="F3" s="10"/>
      <c r="G3" s="10"/>
      <c r="H3" s="10"/>
      <c r="I3" s="55"/>
      <c r="J3" s="56"/>
      <c r="K3" s="10"/>
      <c r="L3" s="10"/>
      <c r="M3" s="10"/>
      <c r="N3" s="10"/>
      <c r="O3" s="61"/>
      <c r="P3" s="56"/>
      <c r="Q3" s="10">
        <v>1</v>
      </c>
      <c r="R3" s="10">
        <v>1</v>
      </c>
      <c r="S3" s="55">
        <v>1</v>
      </c>
      <c r="T3" s="54">
        <v>1</v>
      </c>
      <c r="U3" s="10"/>
      <c r="V3" s="10"/>
      <c r="W3" s="10">
        <v>1</v>
      </c>
      <c r="X3" s="55"/>
      <c r="Y3" s="56"/>
      <c r="Z3" s="10"/>
      <c r="AA3" s="10"/>
      <c r="AB3" s="10"/>
      <c r="AC3" s="10"/>
      <c r="AD3" s="10"/>
      <c r="AE3" s="10">
        <v>1</v>
      </c>
      <c r="AF3" s="10">
        <v>1</v>
      </c>
      <c r="AG3" s="61"/>
      <c r="AH3" s="61"/>
      <c r="AI3" s="55"/>
      <c r="AJ3" s="56"/>
      <c r="AK3" s="10">
        <v>1</v>
      </c>
      <c r="AL3" s="10"/>
      <c r="AM3" s="10">
        <v>1</v>
      </c>
      <c r="AN3" s="10">
        <v>1</v>
      </c>
      <c r="AO3" s="10"/>
      <c r="AP3" s="55"/>
      <c r="AQ3" s="56"/>
      <c r="AR3" s="10">
        <v>1</v>
      </c>
      <c r="AS3" s="10">
        <v>1</v>
      </c>
      <c r="AT3" s="10"/>
      <c r="AU3" s="10"/>
      <c r="AV3" s="10"/>
      <c r="AW3" s="10"/>
      <c r="AX3" s="61"/>
      <c r="AY3" s="56"/>
      <c r="AZ3" s="10">
        <v>1</v>
      </c>
      <c r="BA3" s="10"/>
      <c r="BB3" s="10"/>
      <c r="BC3" s="54"/>
      <c r="BD3" s="10"/>
      <c r="BE3" s="10"/>
      <c r="BF3" s="10"/>
      <c r="BG3" s="61"/>
      <c r="BH3" s="56"/>
      <c r="BI3" s="10"/>
      <c r="BJ3" s="10"/>
      <c r="BK3" s="10"/>
      <c r="BL3" s="10"/>
      <c r="BM3" s="10"/>
      <c r="BN3" s="10"/>
      <c r="BO3" s="55"/>
      <c r="BP3" s="56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61"/>
      <c r="CE3" s="55"/>
      <c r="CF3" s="56"/>
      <c r="CG3" s="100"/>
      <c r="CH3" s="55"/>
      <c r="CI3" s="54">
        <f t="shared" ref="CI3:CI34" si="0">SUM(C3:CH3)-S3</f>
        <v>12</v>
      </c>
    </row>
    <row r="4" spans="1:87" ht="14.1" customHeight="1" x14ac:dyDescent="0.2">
      <c r="A4" s="61">
        <v>2</v>
      </c>
      <c r="B4" s="7" t="s">
        <v>1450</v>
      </c>
      <c r="C4" s="56"/>
      <c r="D4" s="10"/>
      <c r="E4" s="10"/>
      <c r="F4" s="10"/>
      <c r="G4" s="10"/>
      <c r="H4" s="10"/>
      <c r="I4" s="55"/>
      <c r="J4" s="56"/>
      <c r="K4" s="10"/>
      <c r="L4" s="10"/>
      <c r="M4" s="10"/>
      <c r="N4" s="10"/>
      <c r="O4" s="61"/>
      <c r="P4" s="56"/>
      <c r="Q4" s="10">
        <v>1</v>
      </c>
      <c r="R4" s="10">
        <v>1</v>
      </c>
      <c r="S4" s="55">
        <v>1</v>
      </c>
      <c r="T4" s="54">
        <v>1</v>
      </c>
      <c r="U4" s="10">
        <v>1</v>
      </c>
      <c r="V4" s="10"/>
      <c r="W4" s="10">
        <v>1</v>
      </c>
      <c r="X4" s="55"/>
      <c r="Y4" s="56">
        <v>1</v>
      </c>
      <c r="Z4" s="10"/>
      <c r="AA4" s="10"/>
      <c r="AB4" s="10"/>
      <c r="AC4" s="10"/>
      <c r="AD4" s="10"/>
      <c r="AE4" s="10"/>
      <c r="AF4" s="10"/>
      <c r="AG4" s="61"/>
      <c r="AH4" s="61"/>
      <c r="AI4" s="55"/>
      <c r="AJ4" s="56"/>
      <c r="AK4" s="10">
        <v>1</v>
      </c>
      <c r="AL4" s="10"/>
      <c r="AM4" s="10">
        <v>1</v>
      </c>
      <c r="AN4" s="10">
        <v>1</v>
      </c>
      <c r="AO4" s="10"/>
      <c r="AP4" s="55">
        <v>1</v>
      </c>
      <c r="AQ4" s="56"/>
      <c r="AR4" s="10"/>
      <c r="AS4" s="10"/>
      <c r="AT4" s="10"/>
      <c r="AU4" s="10"/>
      <c r="AV4" s="10">
        <v>1</v>
      </c>
      <c r="AW4" s="10"/>
      <c r="AX4" s="61"/>
      <c r="AY4" s="56"/>
      <c r="AZ4" s="10">
        <v>1</v>
      </c>
      <c r="BA4" s="10"/>
      <c r="BB4" s="10"/>
      <c r="BC4" s="54"/>
      <c r="BD4" s="10"/>
      <c r="BE4" s="10"/>
      <c r="BF4" s="10"/>
      <c r="BG4" s="61"/>
      <c r="BH4" s="56"/>
      <c r="BI4" s="10"/>
      <c r="BJ4" s="10"/>
      <c r="BK4" s="10"/>
      <c r="BL4" s="10"/>
      <c r="BM4" s="10"/>
      <c r="BN4" s="10"/>
      <c r="BO4" s="55"/>
      <c r="BP4" s="56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61"/>
      <c r="CE4" s="55"/>
      <c r="CF4" s="56"/>
      <c r="CG4" s="100"/>
      <c r="CH4" s="55"/>
      <c r="CI4" s="54">
        <f t="shared" si="0"/>
        <v>12</v>
      </c>
    </row>
    <row r="5" spans="1:87" ht="14.1" customHeight="1" x14ac:dyDescent="0.2">
      <c r="A5" s="61">
        <v>3</v>
      </c>
      <c r="B5" s="7" t="s">
        <v>1260</v>
      </c>
      <c r="C5" s="56"/>
      <c r="D5" s="10"/>
      <c r="E5" s="10"/>
      <c r="F5" s="10"/>
      <c r="G5" s="10"/>
      <c r="H5" s="10"/>
      <c r="I5" s="55"/>
      <c r="J5" s="56"/>
      <c r="K5" s="10"/>
      <c r="L5" s="10"/>
      <c r="M5" s="10"/>
      <c r="N5" s="10"/>
      <c r="O5" s="61"/>
      <c r="P5" s="56"/>
      <c r="Q5" s="10">
        <v>1</v>
      </c>
      <c r="R5" s="10">
        <v>1</v>
      </c>
      <c r="S5" s="55">
        <v>2</v>
      </c>
      <c r="T5" s="54">
        <v>1</v>
      </c>
      <c r="U5" s="10"/>
      <c r="V5" s="10"/>
      <c r="W5" s="10"/>
      <c r="X5" s="55"/>
      <c r="Y5" s="56"/>
      <c r="Z5" s="10">
        <v>1</v>
      </c>
      <c r="AA5" s="10"/>
      <c r="AB5" s="10"/>
      <c r="AC5" s="10"/>
      <c r="AD5" s="10"/>
      <c r="AE5" s="10"/>
      <c r="AF5" s="10"/>
      <c r="AG5" s="61"/>
      <c r="AH5" s="61"/>
      <c r="AI5" s="55"/>
      <c r="AJ5" s="56"/>
      <c r="AK5" s="10"/>
      <c r="AL5" s="10"/>
      <c r="AM5" s="10"/>
      <c r="AN5" s="10">
        <v>1</v>
      </c>
      <c r="AO5" s="10">
        <v>1</v>
      </c>
      <c r="AP5" s="55"/>
      <c r="AQ5" s="56"/>
      <c r="AR5" s="10"/>
      <c r="AS5" s="10">
        <v>1</v>
      </c>
      <c r="AT5" s="10"/>
      <c r="AU5" s="10">
        <v>1</v>
      </c>
      <c r="AV5" s="10"/>
      <c r="AW5" s="10">
        <v>1</v>
      </c>
      <c r="AX5" s="61"/>
      <c r="AY5" s="56"/>
      <c r="AZ5" s="10"/>
      <c r="BA5" s="10"/>
      <c r="BB5" s="10"/>
      <c r="BC5" s="54"/>
      <c r="BD5" s="10"/>
      <c r="BE5" s="10"/>
      <c r="BF5" s="10"/>
      <c r="BG5" s="61"/>
      <c r="BH5" s="56"/>
      <c r="BI5" s="10"/>
      <c r="BJ5" s="10"/>
      <c r="BK5" s="10"/>
      <c r="BL5" s="10"/>
      <c r="BM5" s="10"/>
      <c r="BN5" s="10"/>
      <c r="BO5" s="55"/>
      <c r="BP5" s="56"/>
      <c r="BQ5" s="10"/>
      <c r="BR5" s="10">
        <v>1</v>
      </c>
      <c r="BS5" s="10">
        <v>1</v>
      </c>
      <c r="BT5" s="10"/>
      <c r="BU5" s="10">
        <v>1</v>
      </c>
      <c r="BV5" s="10"/>
      <c r="BW5" s="10">
        <v>1</v>
      </c>
      <c r="BX5" s="10">
        <v>1</v>
      </c>
      <c r="BY5" s="10">
        <v>1</v>
      </c>
      <c r="BZ5" s="10">
        <v>1</v>
      </c>
      <c r="CA5" s="10"/>
      <c r="CB5" s="10"/>
      <c r="CC5" s="10"/>
      <c r="CD5" s="61"/>
      <c r="CE5" s="55"/>
      <c r="CF5" s="56"/>
      <c r="CG5" s="100"/>
      <c r="CH5" s="55"/>
      <c r="CI5" s="54">
        <f t="shared" si="0"/>
        <v>16</v>
      </c>
    </row>
    <row r="6" spans="1:87" ht="14.1" customHeight="1" x14ac:dyDescent="0.2">
      <c r="A6" s="61">
        <v>4</v>
      </c>
      <c r="B6" s="7" t="s">
        <v>413</v>
      </c>
      <c r="C6" s="56"/>
      <c r="D6" s="10"/>
      <c r="E6" s="10"/>
      <c r="F6" s="10"/>
      <c r="G6" s="10">
        <v>1</v>
      </c>
      <c r="H6" s="10"/>
      <c r="I6" s="55"/>
      <c r="J6" s="56"/>
      <c r="K6" s="10"/>
      <c r="L6" s="10"/>
      <c r="M6" s="10"/>
      <c r="N6" s="10">
        <v>1</v>
      </c>
      <c r="O6" s="61"/>
      <c r="P6" s="56"/>
      <c r="Q6" s="10"/>
      <c r="R6" s="10"/>
      <c r="S6" s="55">
        <v>1</v>
      </c>
      <c r="T6" s="54"/>
      <c r="U6" s="10"/>
      <c r="V6" s="10"/>
      <c r="W6" s="10"/>
      <c r="X6" s="55"/>
      <c r="Y6" s="56"/>
      <c r="Z6" s="10"/>
      <c r="AA6" s="10"/>
      <c r="AB6" s="10"/>
      <c r="AC6" s="10"/>
      <c r="AD6" s="10"/>
      <c r="AE6" s="10"/>
      <c r="AF6" s="10"/>
      <c r="AG6" s="61"/>
      <c r="AH6" s="61"/>
      <c r="AI6" s="55"/>
      <c r="AJ6" s="56"/>
      <c r="AK6" s="10"/>
      <c r="AL6" s="10"/>
      <c r="AM6" s="10"/>
      <c r="AN6" s="10"/>
      <c r="AO6" s="10"/>
      <c r="AP6" s="55"/>
      <c r="AQ6" s="56"/>
      <c r="AR6" s="10"/>
      <c r="AS6" s="10"/>
      <c r="AT6" s="10"/>
      <c r="AU6" s="10"/>
      <c r="AV6" s="10"/>
      <c r="AW6" s="10"/>
      <c r="AX6" s="61"/>
      <c r="AY6" s="56"/>
      <c r="AZ6" s="10"/>
      <c r="BA6" s="10"/>
      <c r="BB6" s="10"/>
      <c r="BC6" s="54"/>
      <c r="BD6" s="10"/>
      <c r="BE6" s="10"/>
      <c r="BF6" s="10"/>
      <c r="BG6" s="61"/>
      <c r="BH6" s="56"/>
      <c r="BI6" s="10"/>
      <c r="BJ6" s="10"/>
      <c r="BK6" s="10"/>
      <c r="BL6" s="10"/>
      <c r="BM6" s="10"/>
      <c r="BN6" s="10"/>
      <c r="BO6" s="55"/>
      <c r="BP6" s="56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61"/>
      <c r="CE6" s="55"/>
      <c r="CF6" s="56"/>
      <c r="CG6" s="100"/>
      <c r="CH6" s="55"/>
      <c r="CI6" s="54">
        <f t="shared" si="0"/>
        <v>2</v>
      </c>
    </row>
    <row r="7" spans="1:87" ht="14.1" customHeight="1" x14ac:dyDescent="0.2">
      <c r="A7" s="61">
        <v>5</v>
      </c>
      <c r="B7" s="7" t="s">
        <v>825</v>
      </c>
      <c r="C7" s="56"/>
      <c r="D7" s="10"/>
      <c r="E7" s="10"/>
      <c r="F7" s="10"/>
      <c r="G7" s="10"/>
      <c r="H7" s="10"/>
      <c r="I7" s="55"/>
      <c r="J7" s="56"/>
      <c r="K7" s="10"/>
      <c r="L7" s="10">
        <v>1</v>
      </c>
      <c r="M7" s="10"/>
      <c r="N7" s="10"/>
      <c r="O7" s="61"/>
      <c r="P7" s="56"/>
      <c r="Q7" s="10"/>
      <c r="R7" s="10"/>
      <c r="S7" s="55">
        <v>1</v>
      </c>
      <c r="T7" s="54">
        <v>1</v>
      </c>
      <c r="U7" s="10">
        <v>1</v>
      </c>
      <c r="V7" s="10">
        <v>1</v>
      </c>
      <c r="W7" s="10"/>
      <c r="X7" s="55"/>
      <c r="Y7" s="56"/>
      <c r="Z7" s="10"/>
      <c r="AA7" s="10"/>
      <c r="AB7" s="10"/>
      <c r="AC7" s="10"/>
      <c r="AD7" s="10"/>
      <c r="AE7" s="10"/>
      <c r="AF7" s="10"/>
      <c r="AG7" s="61"/>
      <c r="AH7" s="61"/>
      <c r="AI7" s="55"/>
      <c r="AJ7" s="56"/>
      <c r="AK7" s="10">
        <v>1</v>
      </c>
      <c r="AL7" s="10"/>
      <c r="AM7" s="10">
        <v>1</v>
      </c>
      <c r="AN7" s="10">
        <v>1</v>
      </c>
      <c r="AO7" s="10"/>
      <c r="AP7" s="55">
        <v>1</v>
      </c>
      <c r="AQ7" s="56"/>
      <c r="AR7" s="10">
        <v>1</v>
      </c>
      <c r="AS7" s="10"/>
      <c r="AT7" s="10">
        <v>1</v>
      </c>
      <c r="AU7" s="10"/>
      <c r="AV7" s="10"/>
      <c r="AW7" s="10"/>
      <c r="AX7" s="61"/>
      <c r="AY7" s="56"/>
      <c r="AZ7" s="10">
        <v>1</v>
      </c>
      <c r="BA7" s="10"/>
      <c r="BB7" s="10"/>
      <c r="BC7" s="54"/>
      <c r="BD7" s="10">
        <v>1</v>
      </c>
      <c r="BE7" s="10"/>
      <c r="BF7" s="10">
        <v>1</v>
      </c>
      <c r="BG7" s="61"/>
      <c r="BH7" s="56">
        <v>1</v>
      </c>
      <c r="BI7" s="10">
        <v>1</v>
      </c>
      <c r="BJ7" s="10"/>
      <c r="BK7" s="10"/>
      <c r="BL7" s="10"/>
      <c r="BM7" s="10">
        <v>1</v>
      </c>
      <c r="BN7" s="10"/>
      <c r="BO7" s="55"/>
      <c r="BP7" s="56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>
        <v>1</v>
      </c>
      <c r="CC7" s="10"/>
      <c r="CD7" s="61"/>
      <c r="CE7" s="55"/>
      <c r="CF7" s="56"/>
      <c r="CG7" s="100"/>
      <c r="CH7" s="55"/>
      <c r="CI7" s="54">
        <f t="shared" si="0"/>
        <v>17</v>
      </c>
    </row>
    <row r="8" spans="1:87" ht="14.1" customHeight="1" x14ac:dyDescent="0.2">
      <c r="A8" s="61">
        <v>6</v>
      </c>
      <c r="B8" s="7" t="s">
        <v>380</v>
      </c>
      <c r="C8" s="56">
        <v>1</v>
      </c>
      <c r="D8" s="10"/>
      <c r="E8" s="10"/>
      <c r="F8" s="10"/>
      <c r="G8" s="10"/>
      <c r="H8" s="10"/>
      <c r="I8" s="55"/>
      <c r="J8" s="56">
        <v>1</v>
      </c>
      <c r="K8" s="10"/>
      <c r="L8" s="10">
        <v>1</v>
      </c>
      <c r="M8" s="10"/>
      <c r="N8" s="10"/>
      <c r="O8" s="61">
        <v>1</v>
      </c>
      <c r="P8" s="56"/>
      <c r="Q8" s="10">
        <v>1</v>
      </c>
      <c r="R8" s="10">
        <v>1</v>
      </c>
      <c r="S8" s="55"/>
      <c r="T8" s="54">
        <v>1</v>
      </c>
      <c r="U8" s="10"/>
      <c r="V8" s="10">
        <v>1</v>
      </c>
      <c r="W8" s="10"/>
      <c r="X8" s="55"/>
      <c r="Y8" s="56"/>
      <c r="Z8" s="10"/>
      <c r="AA8" s="10"/>
      <c r="AB8" s="10"/>
      <c r="AC8" s="10">
        <v>1</v>
      </c>
      <c r="AD8" s="10"/>
      <c r="AE8" s="10">
        <v>1</v>
      </c>
      <c r="AF8" s="10"/>
      <c r="AG8" s="61"/>
      <c r="AH8" s="61"/>
      <c r="AI8" s="55"/>
      <c r="AJ8" s="56"/>
      <c r="AK8" s="10">
        <v>1</v>
      </c>
      <c r="AL8" s="10"/>
      <c r="AM8" s="10">
        <v>1</v>
      </c>
      <c r="AN8" s="10">
        <v>1</v>
      </c>
      <c r="AO8" s="10">
        <v>1</v>
      </c>
      <c r="AP8" s="55">
        <v>1</v>
      </c>
      <c r="AQ8" s="56"/>
      <c r="AR8" s="10">
        <v>1</v>
      </c>
      <c r="AS8" s="10">
        <v>1</v>
      </c>
      <c r="AT8" s="10"/>
      <c r="AU8" s="10"/>
      <c r="AV8" s="10">
        <v>1</v>
      </c>
      <c r="AW8" s="10"/>
      <c r="AX8" s="61"/>
      <c r="AY8" s="56"/>
      <c r="AZ8" s="10"/>
      <c r="BA8" s="10"/>
      <c r="BB8" s="10"/>
      <c r="BC8" s="54"/>
      <c r="BD8" s="10">
        <v>1</v>
      </c>
      <c r="BE8" s="10"/>
      <c r="BF8" s="10"/>
      <c r="BG8" s="61"/>
      <c r="BH8" s="56">
        <v>1</v>
      </c>
      <c r="BI8" s="10">
        <v>1</v>
      </c>
      <c r="BJ8" s="10"/>
      <c r="BK8" s="10"/>
      <c r="BL8" s="10"/>
      <c r="BM8" s="10"/>
      <c r="BN8" s="10"/>
      <c r="BO8" s="55"/>
      <c r="BP8" s="56"/>
      <c r="BQ8" s="10">
        <v>1</v>
      </c>
      <c r="BR8" s="10"/>
      <c r="BS8" s="10"/>
      <c r="BT8" s="10"/>
      <c r="BU8" s="10"/>
      <c r="BV8" s="10">
        <v>1</v>
      </c>
      <c r="BW8" s="10"/>
      <c r="BX8" s="10"/>
      <c r="BY8" s="10"/>
      <c r="BZ8" s="10"/>
      <c r="CA8" s="10"/>
      <c r="CB8" s="10">
        <v>1</v>
      </c>
      <c r="CC8" s="10"/>
      <c r="CD8" s="61">
        <v>1</v>
      </c>
      <c r="CE8" s="55"/>
      <c r="CF8" s="67">
        <v>1</v>
      </c>
      <c r="CG8" s="138">
        <v>1</v>
      </c>
      <c r="CH8" s="96">
        <v>1</v>
      </c>
      <c r="CI8" s="54">
        <f t="shared" si="0"/>
        <v>28</v>
      </c>
    </row>
    <row r="9" spans="1:87" ht="14.1" customHeight="1" x14ac:dyDescent="0.2">
      <c r="A9" s="61">
        <v>7</v>
      </c>
      <c r="B9" s="7" t="s">
        <v>1105</v>
      </c>
      <c r="C9" s="56"/>
      <c r="D9" s="10">
        <v>1</v>
      </c>
      <c r="E9" s="10">
        <v>1</v>
      </c>
      <c r="F9" s="10">
        <v>1</v>
      </c>
      <c r="G9" s="10"/>
      <c r="H9" s="10"/>
      <c r="I9" s="55"/>
      <c r="J9" s="56">
        <v>1</v>
      </c>
      <c r="K9" s="10"/>
      <c r="L9" s="10">
        <v>1</v>
      </c>
      <c r="M9" s="50">
        <v>1</v>
      </c>
      <c r="N9" s="10"/>
      <c r="O9" s="61">
        <v>1</v>
      </c>
      <c r="P9" s="56"/>
      <c r="Q9" s="50">
        <v>1</v>
      </c>
      <c r="R9" s="10">
        <v>1</v>
      </c>
      <c r="S9" s="55">
        <v>1</v>
      </c>
      <c r="T9" s="54">
        <v>1</v>
      </c>
      <c r="U9" s="10"/>
      <c r="V9" s="10">
        <v>1</v>
      </c>
      <c r="W9" s="10"/>
      <c r="X9" s="55"/>
      <c r="Y9" s="56"/>
      <c r="Z9" s="10"/>
      <c r="AA9" s="10"/>
      <c r="AB9" s="10"/>
      <c r="AC9" s="10">
        <v>1</v>
      </c>
      <c r="AD9" s="10"/>
      <c r="AE9" s="50">
        <v>1</v>
      </c>
      <c r="AF9" s="10"/>
      <c r="AG9" s="61"/>
      <c r="AH9" s="61"/>
      <c r="AI9" s="55"/>
      <c r="AJ9" s="56"/>
      <c r="AK9" s="50">
        <v>1</v>
      </c>
      <c r="AL9" s="10"/>
      <c r="AM9" s="10">
        <v>1</v>
      </c>
      <c r="AN9" s="10">
        <v>1</v>
      </c>
      <c r="AO9" s="10"/>
      <c r="AP9" s="55">
        <v>1</v>
      </c>
      <c r="AQ9" s="56"/>
      <c r="AR9" s="10"/>
      <c r="AS9" s="10">
        <v>1</v>
      </c>
      <c r="AT9" s="10">
        <v>1</v>
      </c>
      <c r="AU9" s="10"/>
      <c r="AV9" s="10">
        <v>1</v>
      </c>
      <c r="AW9" s="10"/>
      <c r="AX9" s="61"/>
      <c r="AY9" s="56"/>
      <c r="AZ9" s="10"/>
      <c r="BA9" s="10"/>
      <c r="BB9" s="10"/>
      <c r="BC9" s="54"/>
      <c r="BD9" s="10">
        <v>1</v>
      </c>
      <c r="BE9" s="10"/>
      <c r="BF9" s="10"/>
      <c r="BG9" s="61"/>
      <c r="BH9" s="56">
        <v>1</v>
      </c>
      <c r="BI9" s="10">
        <v>1</v>
      </c>
      <c r="BJ9" s="10"/>
      <c r="BK9" s="10"/>
      <c r="BL9" s="10"/>
      <c r="BM9" s="50">
        <v>1</v>
      </c>
      <c r="BN9" s="10"/>
      <c r="BO9" s="96">
        <v>1</v>
      </c>
      <c r="BP9" s="56"/>
      <c r="BQ9" s="10"/>
      <c r="BR9" s="10"/>
      <c r="BS9" s="10"/>
      <c r="BT9" s="10"/>
      <c r="BU9" s="10"/>
      <c r="BV9" s="50">
        <v>1</v>
      </c>
      <c r="BW9" s="10"/>
      <c r="BX9" s="10"/>
      <c r="BY9" s="10"/>
      <c r="BZ9" s="10"/>
      <c r="CA9" s="10"/>
      <c r="CB9" s="10">
        <v>1</v>
      </c>
      <c r="CC9" s="10"/>
      <c r="CD9" s="63">
        <v>1</v>
      </c>
      <c r="CE9" s="55"/>
      <c r="CF9" s="67">
        <v>1</v>
      </c>
      <c r="CG9" s="138">
        <v>1</v>
      </c>
      <c r="CH9" s="96">
        <v>1</v>
      </c>
      <c r="CI9" s="54">
        <f t="shared" si="0"/>
        <v>31</v>
      </c>
    </row>
    <row r="10" spans="1:87" ht="14.1" customHeight="1" x14ac:dyDescent="0.2">
      <c r="A10" s="61">
        <v>8</v>
      </c>
      <c r="B10" s="7" t="s">
        <v>1039</v>
      </c>
      <c r="C10" s="56"/>
      <c r="D10" s="10"/>
      <c r="E10" s="10"/>
      <c r="F10" s="10"/>
      <c r="G10" s="10"/>
      <c r="H10" s="10"/>
      <c r="I10" s="55"/>
      <c r="J10" s="56"/>
      <c r="K10" s="10"/>
      <c r="L10" s="10"/>
      <c r="M10" s="10"/>
      <c r="N10" s="10"/>
      <c r="O10" s="61">
        <v>1</v>
      </c>
      <c r="P10" s="56"/>
      <c r="Q10" s="10">
        <v>1</v>
      </c>
      <c r="R10" s="10"/>
      <c r="S10" s="55">
        <v>1</v>
      </c>
      <c r="T10" s="54">
        <v>1</v>
      </c>
      <c r="U10" s="10"/>
      <c r="V10" s="10"/>
      <c r="W10" s="10">
        <v>1</v>
      </c>
      <c r="X10" s="55"/>
      <c r="Y10" s="56"/>
      <c r="Z10" s="10"/>
      <c r="AA10" s="10">
        <v>1</v>
      </c>
      <c r="AB10" s="10"/>
      <c r="AC10" s="10"/>
      <c r="AD10" s="10"/>
      <c r="AE10" s="10">
        <v>1</v>
      </c>
      <c r="AF10" s="10"/>
      <c r="AG10" s="61">
        <v>1</v>
      </c>
      <c r="AH10" s="61">
        <v>1</v>
      </c>
      <c r="AI10" s="55">
        <v>1</v>
      </c>
      <c r="AJ10" s="56"/>
      <c r="AK10" s="10"/>
      <c r="AL10" s="10"/>
      <c r="AM10" s="10"/>
      <c r="AN10" s="10"/>
      <c r="AO10" s="10"/>
      <c r="AP10" s="55"/>
      <c r="AQ10" s="56"/>
      <c r="AR10" s="10"/>
      <c r="AS10" s="10"/>
      <c r="AT10" s="10"/>
      <c r="AU10" s="10"/>
      <c r="AV10" s="10"/>
      <c r="AW10" s="10"/>
      <c r="AX10" s="61"/>
      <c r="AY10" s="56"/>
      <c r="AZ10" s="10"/>
      <c r="BA10" s="10"/>
      <c r="BB10" s="10">
        <v>1</v>
      </c>
      <c r="BC10" s="54"/>
      <c r="BD10" s="10"/>
      <c r="BE10" s="10">
        <v>1</v>
      </c>
      <c r="BF10" s="10"/>
      <c r="BG10" s="61"/>
      <c r="BH10" s="56"/>
      <c r="BI10" s="10"/>
      <c r="BJ10" s="10">
        <v>1</v>
      </c>
      <c r="BK10" s="10"/>
      <c r="BL10" s="10"/>
      <c r="BM10" s="10"/>
      <c r="BN10" s="10"/>
      <c r="BO10" s="55">
        <v>1</v>
      </c>
      <c r="BP10" s="56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50">
        <v>1</v>
      </c>
      <c r="CB10" s="10"/>
      <c r="CC10" s="10"/>
      <c r="CD10" s="61"/>
      <c r="CE10" s="55"/>
      <c r="CF10" s="56"/>
      <c r="CG10" s="100"/>
      <c r="CH10" s="55"/>
      <c r="CI10" s="54">
        <f t="shared" si="0"/>
        <v>14</v>
      </c>
    </row>
    <row r="11" spans="1:87" ht="14.1" customHeight="1" x14ac:dyDescent="0.2">
      <c r="A11" s="61">
        <v>9</v>
      </c>
      <c r="B11" s="7" t="s">
        <v>980</v>
      </c>
      <c r="C11" s="56"/>
      <c r="D11" s="50">
        <v>1</v>
      </c>
      <c r="E11" s="50">
        <v>1</v>
      </c>
      <c r="F11" s="50">
        <v>1</v>
      </c>
      <c r="G11" s="10"/>
      <c r="H11" s="10">
        <v>1</v>
      </c>
      <c r="I11" s="55"/>
      <c r="J11" s="56"/>
      <c r="K11" s="10"/>
      <c r="L11" s="10">
        <v>1</v>
      </c>
      <c r="M11" s="10"/>
      <c r="N11" s="10"/>
      <c r="O11" s="61"/>
      <c r="P11" s="56"/>
      <c r="Q11" s="10"/>
      <c r="R11" s="10"/>
      <c r="S11" s="55">
        <v>1</v>
      </c>
      <c r="T11" s="54"/>
      <c r="U11" s="10"/>
      <c r="V11" s="10">
        <v>1</v>
      </c>
      <c r="W11" s="10"/>
      <c r="X11" s="55"/>
      <c r="Y11" s="56"/>
      <c r="Z11" s="10"/>
      <c r="AA11" s="10">
        <v>1</v>
      </c>
      <c r="AB11" s="10"/>
      <c r="AC11" s="50">
        <v>1</v>
      </c>
      <c r="AD11" s="10"/>
      <c r="AE11" s="10">
        <v>1</v>
      </c>
      <c r="AF11" s="10"/>
      <c r="AG11" s="63">
        <v>1</v>
      </c>
      <c r="AH11" s="63">
        <v>1</v>
      </c>
      <c r="AI11" s="96">
        <v>1</v>
      </c>
      <c r="AJ11" s="56"/>
      <c r="AK11" s="10"/>
      <c r="AL11" s="10"/>
      <c r="AM11" s="10"/>
      <c r="AN11" s="10"/>
      <c r="AO11" s="10"/>
      <c r="AP11" s="55"/>
      <c r="AQ11" s="56"/>
      <c r="AR11" s="10"/>
      <c r="AS11" s="10"/>
      <c r="AT11" s="10"/>
      <c r="AU11" s="10"/>
      <c r="AV11" s="10">
        <v>1</v>
      </c>
      <c r="AW11" s="10"/>
      <c r="AX11" s="61"/>
      <c r="AY11" s="56"/>
      <c r="AZ11" s="10"/>
      <c r="BA11" s="10"/>
      <c r="BB11" s="10"/>
      <c r="BC11" s="54"/>
      <c r="BD11" s="10"/>
      <c r="BE11" s="10"/>
      <c r="BF11" s="50">
        <v>1</v>
      </c>
      <c r="BG11" s="61"/>
      <c r="BH11" s="56"/>
      <c r="BI11" s="10">
        <v>1</v>
      </c>
      <c r="BJ11" s="10"/>
      <c r="BK11" s="10"/>
      <c r="BL11" s="10"/>
      <c r="BM11" s="10">
        <v>1</v>
      </c>
      <c r="BN11" s="10"/>
      <c r="BO11" s="55"/>
      <c r="BP11" s="56"/>
      <c r="BQ11" s="10"/>
      <c r="BR11" s="10"/>
      <c r="BS11" s="10"/>
      <c r="BT11" s="10"/>
      <c r="BU11" s="10"/>
      <c r="BV11" s="10">
        <v>1</v>
      </c>
      <c r="BW11" s="10"/>
      <c r="BX11" s="10"/>
      <c r="BY11" s="10"/>
      <c r="BZ11" s="10"/>
      <c r="CA11" s="10">
        <v>1</v>
      </c>
      <c r="CB11" s="10"/>
      <c r="CC11" s="10"/>
      <c r="CD11" s="61"/>
      <c r="CE11" s="55"/>
      <c r="CF11" s="56">
        <v>1</v>
      </c>
      <c r="CG11" s="100">
        <v>1</v>
      </c>
      <c r="CH11" s="55">
        <v>1</v>
      </c>
      <c r="CI11" s="54">
        <f t="shared" si="0"/>
        <v>21</v>
      </c>
    </row>
    <row r="12" spans="1:87" ht="14.1" customHeight="1" x14ac:dyDescent="0.2">
      <c r="A12" s="61">
        <v>10</v>
      </c>
      <c r="B12" s="7" t="s">
        <v>1088</v>
      </c>
      <c r="C12" s="56"/>
      <c r="D12" s="10">
        <v>1</v>
      </c>
      <c r="E12" s="10">
        <v>1</v>
      </c>
      <c r="F12" s="10">
        <v>1</v>
      </c>
      <c r="G12" s="10"/>
      <c r="H12" s="10"/>
      <c r="I12" s="55"/>
      <c r="J12" s="56"/>
      <c r="K12" s="10"/>
      <c r="L12" s="10"/>
      <c r="M12" s="10"/>
      <c r="N12" s="10"/>
      <c r="O12" s="61"/>
      <c r="P12" s="56"/>
      <c r="Q12" s="10"/>
      <c r="R12" s="10"/>
      <c r="S12" s="55">
        <v>1</v>
      </c>
      <c r="T12" s="54"/>
      <c r="U12" s="10"/>
      <c r="V12" s="10"/>
      <c r="W12" s="10"/>
      <c r="X12" s="55"/>
      <c r="Y12" s="56"/>
      <c r="Z12" s="10"/>
      <c r="AA12" s="10">
        <v>1</v>
      </c>
      <c r="AB12" s="10"/>
      <c r="AC12" s="10">
        <v>1</v>
      </c>
      <c r="AD12" s="10"/>
      <c r="AE12" s="10">
        <v>1</v>
      </c>
      <c r="AF12" s="10"/>
      <c r="AG12" s="61">
        <v>1</v>
      </c>
      <c r="AH12" s="61">
        <v>1</v>
      </c>
      <c r="AI12" s="55">
        <v>1</v>
      </c>
      <c r="AJ12" s="56"/>
      <c r="AK12" s="10"/>
      <c r="AL12" s="10"/>
      <c r="AM12" s="10"/>
      <c r="AN12" s="10"/>
      <c r="AO12" s="10"/>
      <c r="AP12" s="55"/>
      <c r="AQ12" s="56"/>
      <c r="AR12" s="10"/>
      <c r="AS12" s="10"/>
      <c r="AT12" s="10"/>
      <c r="AU12" s="10"/>
      <c r="AV12" s="10"/>
      <c r="AW12" s="10"/>
      <c r="AX12" s="61"/>
      <c r="AY12" s="56"/>
      <c r="AZ12" s="10"/>
      <c r="BA12" s="10"/>
      <c r="BB12" s="10"/>
      <c r="BC12" s="54"/>
      <c r="BD12" s="10"/>
      <c r="BE12" s="10"/>
      <c r="BF12" s="10">
        <v>1</v>
      </c>
      <c r="BG12" s="61"/>
      <c r="BH12" s="56"/>
      <c r="BI12" s="10">
        <v>1</v>
      </c>
      <c r="BJ12" s="10"/>
      <c r="BK12" s="10"/>
      <c r="BL12" s="10"/>
      <c r="BM12" s="10"/>
      <c r="BN12" s="10"/>
      <c r="BO12" s="55"/>
      <c r="BP12" s="56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>
        <v>1</v>
      </c>
      <c r="CB12" s="10"/>
      <c r="CC12" s="10">
        <v>1</v>
      </c>
      <c r="CD12" s="61"/>
      <c r="CE12" s="55"/>
      <c r="CF12" s="56">
        <v>1</v>
      </c>
      <c r="CG12" s="100">
        <v>1</v>
      </c>
      <c r="CH12" s="55">
        <v>1</v>
      </c>
      <c r="CI12" s="54">
        <f t="shared" si="0"/>
        <v>16</v>
      </c>
    </row>
    <row r="13" spans="1:87" ht="14.1" customHeight="1" x14ac:dyDescent="0.2">
      <c r="A13" s="61">
        <v>11</v>
      </c>
      <c r="B13" s="7" t="s">
        <v>375</v>
      </c>
      <c r="C13" s="56"/>
      <c r="D13" s="10"/>
      <c r="E13" s="10"/>
      <c r="F13" s="10"/>
      <c r="G13" s="10"/>
      <c r="H13" s="10">
        <v>1</v>
      </c>
      <c r="I13" s="55"/>
      <c r="J13" s="56">
        <v>1</v>
      </c>
      <c r="K13" s="10"/>
      <c r="L13" s="10">
        <v>1</v>
      </c>
      <c r="M13" s="10">
        <v>1</v>
      </c>
      <c r="N13" s="10">
        <v>1</v>
      </c>
      <c r="O13" s="61">
        <v>1</v>
      </c>
      <c r="P13" s="56">
        <v>1</v>
      </c>
      <c r="Q13" s="10">
        <v>1</v>
      </c>
      <c r="R13" s="10">
        <v>1</v>
      </c>
      <c r="S13" s="55"/>
      <c r="T13" s="54">
        <v>1</v>
      </c>
      <c r="U13" s="10">
        <v>1</v>
      </c>
      <c r="V13" s="10">
        <v>1</v>
      </c>
      <c r="W13" s="10">
        <v>1</v>
      </c>
      <c r="X13" s="55"/>
      <c r="Y13" s="56"/>
      <c r="Z13" s="10"/>
      <c r="AA13" s="10"/>
      <c r="AB13" s="10"/>
      <c r="AC13" s="10">
        <v>1</v>
      </c>
      <c r="AD13" s="10"/>
      <c r="AE13" s="10">
        <v>1</v>
      </c>
      <c r="AF13" s="10"/>
      <c r="AG13" s="61"/>
      <c r="AH13" s="61"/>
      <c r="AI13" s="55"/>
      <c r="AJ13" s="56"/>
      <c r="AK13" s="10">
        <v>1</v>
      </c>
      <c r="AL13" s="10"/>
      <c r="AM13" s="10">
        <v>1</v>
      </c>
      <c r="AN13" s="10">
        <v>1</v>
      </c>
      <c r="AO13" s="10"/>
      <c r="AP13" s="55">
        <v>1</v>
      </c>
      <c r="AQ13" s="56"/>
      <c r="AR13" s="10">
        <v>1</v>
      </c>
      <c r="AS13" s="10"/>
      <c r="AT13" s="10"/>
      <c r="AU13" s="10"/>
      <c r="AV13" s="10">
        <v>1</v>
      </c>
      <c r="AW13" s="10"/>
      <c r="AX13" s="61"/>
      <c r="AY13" s="56"/>
      <c r="AZ13" s="10">
        <v>1</v>
      </c>
      <c r="BA13" s="10"/>
      <c r="BB13" s="10"/>
      <c r="BC13" s="54"/>
      <c r="BD13" s="10"/>
      <c r="BE13" s="10"/>
      <c r="BF13" s="10"/>
      <c r="BG13" s="61"/>
      <c r="BH13" s="56"/>
      <c r="BI13" s="10"/>
      <c r="BJ13" s="10"/>
      <c r="BK13" s="10"/>
      <c r="BL13" s="10"/>
      <c r="BM13" s="10"/>
      <c r="BN13" s="10"/>
      <c r="BO13" s="55">
        <v>1</v>
      </c>
      <c r="BP13" s="56"/>
      <c r="BQ13" s="10">
        <v>1</v>
      </c>
      <c r="BR13" s="10"/>
      <c r="BS13" s="10"/>
      <c r="BT13" s="10"/>
      <c r="BU13" s="10"/>
      <c r="BV13" s="10">
        <v>1</v>
      </c>
      <c r="BW13" s="10"/>
      <c r="BX13" s="10"/>
      <c r="BY13" s="10"/>
      <c r="BZ13" s="10"/>
      <c r="CA13" s="10"/>
      <c r="CB13" s="50">
        <v>1</v>
      </c>
      <c r="CC13" s="10"/>
      <c r="CD13" s="61"/>
      <c r="CE13" s="55"/>
      <c r="CF13" s="56"/>
      <c r="CG13" s="100"/>
      <c r="CH13" s="55"/>
      <c r="CI13" s="54">
        <f t="shared" si="0"/>
        <v>26</v>
      </c>
    </row>
    <row r="14" spans="1:87" ht="14.1" customHeight="1" x14ac:dyDescent="0.2">
      <c r="A14" s="61">
        <v>12</v>
      </c>
      <c r="B14" s="7" t="s">
        <v>264</v>
      </c>
      <c r="C14" s="56"/>
      <c r="D14" s="10"/>
      <c r="E14" s="10"/>
      <c r="F14" s="10"/>
      <c r="G14" s="10"/>
      <c r="H14" s="10"/>
      <c r="I14" s="55"/>
      <c r="J14" s="56"/>
      <c r="K14" s="10"/>
      <c r="L14" s="10"/>
      <c r="M14" s="10"/>
      <c r="N14" s="10"/>
      <c r="O14" s="61"/>
      <c r="P14" s="56"/>
      <c r="Q14" s="10"/>
      <c r="R14" s="10"/>
      <c r="S14" s="55"/>
      <c r="T14" s="54"/>
      <c r="U14" s="10"/>
      <c r="V14" s="10">
        <v>1</v>
      </c>
      <c r="W14" s="10">
        <v>1</v>
      </c>
      <c r="X14" s="55"/>
      <c r="Y14" s="56"/>
      <c r="Z14" s="10"/>
      <c r="AA14" s="10">
        <v>1</v>
      </c>
      <c r="AB14" s="10"/>
      <c r="AC14" s="10"/>
      <c r="AD14" s="10"/>
      <c r="AE14" s="10"/>
      <c r="AF14" s="10"/>
      <c r="AG14" s="61"/>
      <c r="AH14" s="61"/>
      <c r="AI14" s="55"/>
      <c r="AJ14" s="56"/>
      <c r="AK14" s="10"/>
      <c r="AL14" s="10"/>
      <c r="AM14" s="10"/>
      <c r="AN14" s="10"/>
      <c r="AO14" s="10"/>
      <c r="AP14" s="55"/>
      <c r="AQ14" s="56"/>
      <c r="AR14" s="10"/>
      <c r="AS14" s="10"/>
      <c r="AT14" s="10"/>
      <c r="AU14" s="10"/>
      <c r="AV14" s="10"/>
      <c r="AW14" s="10"/>
      <c r="AX14" s="61"/>
      <c r="AY14" s="56"/>
      <c r="AZ14" s="10"/>
      <c r="BA14" s="10"/>
      <c r="BB14" s="10"/>
      <c r="BC14" s="54"/>
      <c r="BD14" s="10"/>
      <c r="BE14" s="10"/>
      <c r="BF14" s="10"/>
      <c r="BG14" s="61"/>
      <c r="BH14" s="56"/>
      <c r="BI14" s="10"/>
      <c r="BJ14" s="10"/>
      <c r="BK14" s="10"/>
      <c r="BL14" s="10"/>
      <c r="BM14" s="10"/>
      <c r="BN14" s="10"/>
      <c r="BO14" s="55"/>
      <c r="BP14" s="56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61"/>
      <c r="CE14" s="55"/>
      <c r="CF14" s="56"/>
      <c r="CG14" s="100"/>
      <c r="CH14" s="55"/>
      <c r="CI14" s="54">
        <f t="shared" si="0"/>
        <v>3</v>
      </c>
    </row>
    <row r="15" spans="1:87" ht="14.1" customHeight="1" x14ac:dyDescent="0.2">
      <c r="A15" s="61">
        <v>13</v>
      </c>
      <c r="B15" s="7" t="s">
        <v>816</v>
      </c>
      <c r="C15" s="56"/>
      <c r="D15" s="10"/>
      <c r="E15" s="10"/>
      <c r="F15" s="10"/>
      <c r="G15" s="10"/>
      <c r="H15" s="10"/>
      <c r="I15" s="55"/>
      <c r="J15" s="56">
        <v>1</v>
      </c>
      <c r="K15" s="10"/>
      <c r="L15" s="10">
        <v>1</v>
      </c>
      <c r="M15" s="10"/>
      <c r="N15" s="10">
        <v>1</v>
      </c>
      <c r="O15" s="61"/>
      <c r="P15" s="56"/>
      <c r="Q15" s="10">
        <v>1</v>
      </c>
      <c r="R15" s="10"/>
      <c r="S15" s="55">
        <v>1</v>
      </c>
      <c r="T15" s="54"/>
      <c r="U15" s="10">
        <v>1</v>
      </c>
      <c r="V15" s="10">
        <v>1</v>
      </c>
      <c r="W15" s="10"/>
      <c r="X15" s="55"/>
      <c r="Y15" s="56"/>
      <c r="Z15" s="10"/>
      <c r="AA15" s="10"/>
      <c r="AB15" s="10"/>
      <c r="AC15" s="10"/>
      <c r="AD15" s="10"/>
      <c r="AE15" s="10"/>
      <c r="AF15" s="10"/>
      <c r="AG15" s="61"/>
      <c r="AH15" s="61"/>
      <c r="AI15" s="55"/>
      <c r="AJ15" s="56"/>
      <c r="AK15" s="10"/>
      <c r="AL15" s="10"/>
      <c r="AM15" s="10">
        <v>1</v>
      </c>
      <c r="AN15" s="10"/>
      <c r="AO15" s="10"/>
      <c r="AP15" s="55"/>
      <c r="AQ15" s="56"/>
      <c r="AR15" s="10"/>
      <c r="AS15" s="10"/>
      <c r="AT15" s="10"/>
      <c r="AU15" s="10"/>
      <c r="AV15" s="10">
        <v>1</v>
      </c>
      <c r="AW15" s="10"/>
      <c r="AX15" s="61"/>
      <c r="AY15" s="56"/>
      <c r="AZ15" s="10">
        <v>1</v>
      </c>
      <c r="BA15" s="10"/>
      <c r="BB15" s="10"/>
      <c r="BC15" s="54"/>
      <c r="BD15" s="10">
        <v>1</v>
      </c>
      <c r="BE15" s="10"/>
      <c r="BF15" s="10"/>
      <c r="BG15" s="61"/>
      <c r="BH15" s="56"/>
      <c r="BI15" s="10"/>
      <c r="BJ15" s="10"/>
      <c r="BK15" s="10"/>
      <c r="BL15" s="10"/>
      <c r="BM15" s="10"/>
      <c r="BN15" s="10"/>
      <c r="BO15" s="55">
        <v>1</v>
      </c>
      <c r="BP15" s="56"/>
      <c r="BQ15" s="10"/>
      <c r="BR15" s="10"/>
      <c r="BS15" s="10"/>
      <c r="BT15" s="10"/>
      <c r="BU15" s="10"/>
      <c r="BV15" s="10">
        <v>1</v>
      </c>
      <c r="BW15" s="10"/>
      <c r="BX15" s="10"/>
      <c r="BY15" s="10"/>
      <c r="BZ15" s="10"/>
      <c r="CA15" s="10"/>
      <c r="CB15" s="50">
        <v>1</v>
      </c>
      <c r="CC15" s="10"/>
      <c r="CD15" s="61"/>
      <c r="CE15" s="55"/>
      <c r="CF15" s="56"/>
      <c r="CG15" s="100"/>
      <c r="CH15" s="55"/>
      <c r="CI15" s="54">
        <f t="shared" si="0"/>
        <v>13</v>
      </c>
    </row>
    <row r="16" spans="1:87" ht="14.1" customHeight="1" x14ac:dyDescent="0.2">
      <c r="A16" s="61">
        <v>14</v>
      </c>
      <c r="B16" s="7" t="s">
        <v>1340</v>
      </c>
      <c r="C16" s="56"/>
      <c r="D16" s="10"/>
      <c r="E16" s="10"/>
      <c r="F16" s="10"/>
      <c r="G16" s="10"/>
      <c r="H16" s="10"/>
      <c r="I16" s="55"/>
      <c r="J16" s="56"/>
      <c r="K16" s="10"/>
      <c r="L16" s="10"/>
      <c r="M16" s="10"/>
      <c r="N16" s="10"/>
      <c r="O16" s="61"/>
      <c r="P16" s="56"/>
      <c r="Q16" s="10"/>
      <c r="R16" s="10"/>
      <c r="S16" s="55">
        <v>1</v>
      </c>
      <c r="T16" s="54"/>
      <c r="U16" s="10"/>
      <c r="V16" s="10"/>
      <c r="W16" s="10"/>
      <c r="X16" s="55"/>
      <c r="Y16" s="56"/>
      <c r="Z16" s="10"/>
      <c r="AA16" s="10"/>
      <c r="AB16" s="10"/>
      <c r="AC16" s="10"/>
      <c r="AD16" s="10"/>
      <c r="AE16" s="10"/>
      <c r="AF16" s="10"/>
      <c r="AG16" s="61"/>
      <c r="AH16" s="61"/>
      <c r="AI16" s="55"/>
      <c r="AJ16" s="56"/>
      <c r="AK16" s="10"/>
      <c r="AL16" s="10"/>
      <c r="AM16" s="10"/>
      <c r="AN16" s="10"/>
      <c r="AO16" s="10"/>
      <c r="AP16" s="55"/>
      <c r="AQ16" s="56"/>
      <c r="AR16" s="10"/>
      <c r="AS16" s="10"/>
      <c r="AT16" s="10"/>
      <c r="AU16" s="10"/>
      <c r="AV16" s="10"/>
      <c r="AW16" s="10"/>
      <c r="AX16" s="61"/>
      <c r="AY16" s="56"/>
      <c r="AZ16" s="10"/>
      <c r="BA16" s="10"/>
      <c r="BB16" s="10"/>
      <c r="BC16" s="54"/>
      <c r="BD16" s="10"/>
      <c r="BE16" s="10"/>
      <c r="BF16" s="10"/>
      <c r="BG16" s="61"/>
      <c r="BH16" s="56"/>
      <c r="BI16" s="10"/>
      <c r="BJ16" s="10"/>
      <c r="BK16" s="10"/>
      <c r="BL16" s="10"/>
      <c r="BM16" s="10"/>
      <c r="BN16" s="10"/>
      <c r="BO16" s="55"/>
      <c r="BP16" s="56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61"/>
      <c r="CE16" s="55"/>
      <c r="CF16" s="56"/>
      <c r="CG16" s="100"/>
      <c r="CH16" s="55"/>
      <c r="CI16" s="54">
        <f t="shared" si="0"/>
        <v>0</v>
      </c>
    </row>
    <row r="17" spans="1:87" ht="14.1" customHeight="1" x14ac:dyDescent="0.2">
      <c r="A17" s="61">
        <v>15</v>
      </c>
      <c r="B17" s="7" t="s">
        <v>582</v>
      </c>
      <c r="C17" s="56">
        <v>1</v>
      </c>
      <c r="D17" s="10"/>
      <c r="E17" s="10"/>
      <c r="F17" s="10"/>
      <c r="G17" s="10"/>
      <c r="H17" s="10"/>
      <c r="I17" s="55"/>
      <c r="J17" s="56"/>
      <c r="K17" s="10"/>
      <c r="L17" s="10">
        <v>1</v>
      </c>
      <c r="M17" s="10">
        <v>1</v>
      </c>
      <c r="N17" s="10">
        <v>1</v>
      </c>
      <c r="O17" s="61">
        <v>1</v>
      </c>
      <c r="P17" s="56">
        <v>1</v>
      </c>
      <c r="Q17" s="10">
        <v>1</v>
      </c>
      <c r="R17" s="10"/>
      <c r="S17" s="55">
        <v>1</v>
      </c>
      <c r="T17" s="54"/>
      <c r="U17" s="10">
        <v>1</v>
      </c>
      <c r="V17" s="10"/>
      <c r="W17" s="10"/>
      <c r="X17" s="55"/>
      <c r="Y17" s="56">
        <v>1</v>
      </c>
      <c r="Z17" s="10"/>
      <c r="AA17" s="10">
        <v>1</v>
      </c>
      <c r="AB17" s="10"/>
      <c r="AC17" s="10">
        <v>1</v>
      </c>
      <c r="AD17" s="10"/>
      <c r="AE17" s="10"/>
      <c r="AF17" s="10"/>
      <c r="AG17" s="61">
        <v>1</v>
      </c>
      <c r="AH17" s="61">
        <v>1</v>
      </c>
      <c r="AI17" s="55">
        <v>1</v>
      </c>
      <c r="AJ17" s="56"/>
      <c r="AK17" s="10"/>
      <c r="AL17" s="10"/>
      <c r="AM17" s="10">
        <v>1</v>
      </c>
      <c r="AN17" s="10">
        <v>1</v>
      </c>
      <c r="AO17" s="10"/>
      <c r="AP17" s="96">
        <v>1</v>
      </c>
      <c r="AQ17" s="56"/>
      <c r="AR17" s="10">
        <v>1</v>
      </c>
      <c r="AS17" s="10">
        <v>1</v>
      </c>
      <c r="AT17" s="10"/>
      <c r="AU17" s="10"/>
      <c r="AV17" s="10"/>
      <c r="AW17" s="10">
        <v>1</v>
      </c>
      <c r="AX17" s="61"/>
      <c r="AY17" s="56"/>
      <c r="AZ17" s="10"/>
      <c r="BA17" s="10"/>
      <c r="BB17" s="10"/>
      <c r="BC17" s="54">
        <v>1</v>
      </c>
      <c r="BD17" s="10"/>
      <c r="BE17" s="10">
        <v>1</v>
      </c>
      <c r="BF17" s="10"/>
      <c r="BG17" s="61"/>
      <c r="BH17" s="56"/>
      <c r="BI17" s="10"/>
      <c r="BJ17" s="10"/>
      <c r="BK17" s="10"/>
      <c r="BL17" s="10"/>
      <c r="BM17" s="10"/>
      <c r="BN17" s="10"/>
      <c r="BO17" s="55"/>
      <c r="BP17" s="56">
        <v>1</v>
      </c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>
        <v>1</v>
      </c>
      <c r="CB17" s="10"/>
      <c r="CC17" s="10">
        <v>1</v>
      </c>
      <c r="CD17" s="61"/>
      <c r="CE17" s="55"/>
      <c r="CF17" s="56"/>
      <c r="CG17" s="100"/>
      <c r="CH17" s="55"/>
      <c r="CI17" s="54">
        <f t="shared" si="0"/>
        <v>25</v>
      </c>
    </row>
    <row r="18" spans="1:87" ht="14.1" customHeight="1" x14ac:dyDescent="0.2">
      <c r="A18" s="61">
        <v>16</v>
      </c>
      <c r="B18" s="7" t="s">
        <v>154</v>
      </c>
      <c r="C18" s="56">
        <v>1</v>
      </c>
      <c r="D18" s="10"/>
      <c r="E18" s="10"/>
      <c r="F18" s="10"/>
      <c r="G18" s="10"/>
      <c r="H18" s="10"/>
      <c r="I18" s="55"/>
      <c r="J18" s="56">
        <v>1</v>
      </c>
      <c r="K18" s="10"/>
      <c r="L18" s="10">
        <v>1</v>
      </c>
      <c r="M18" s="10"/>
      <c r="N18" s="10"/>
      <c r="O18" s="61">
        <v>1</v>
      </c>
      <c r="P18" s="56">
        <v>1</v>
      </c>
      <c r="Q18" s="10">
        <v>1</v>
      </c>
      <c r="R18" s="10"/>
      <c r="S18" s="55">
        <v>1</v>
      </c>
      <c r="T18" s="54">
        <v>1</v>
      </c>
      <c r="U18" s="10">
        <v>1</v>
      </c>
      <c r="V18" s="10">
        <v>1</v>
      </c>
      <c r="W18" s="10"/>
      <c r="X18" s="55"/>
      <c r="Y18" s="56"/>
      <c r="Z18" s="10">
        <v>1</v>
      </c>
      <c r="AA18" s="10"/>
      <c r="AB18" s="10"/>
      <c r="AC18" s="10"/>
      <c r="AD18" s="10">
        <v>1</v>
      </c>
      <c r="AE18" s="10">
        <v>1</v>
      </c>
      <c r="AF18" s="10">
        <v>1</v>
      </c>
      <c r="AG18" s="61"/>
      <c r="AH18" s="61"/>
      <c r="AI18" s="55"/>
      <c r="AJ18" s="56"/>
      <c r="AK18" s="10"/>
      <c r="AL18" s="10"/>
      <c r="AM18" s="10"/>
      <c r="AN18" s="10">
        <v>1</v>
      </c>
      <c r="AO18" s="10">
        <v>1</v>
      </c>
      <c r="AP18" s="55"/>
      <c r="AQ18" s="56"/>
      <c r="AR18" s="10"/>
      <c r="AS18" s="10"/>
      <c r="AT18" s="10">
        <v>1</v>
      </c>
      <c r="AU18" s="10">
        <v>1</v>
      </c>
      <c r="AV18" s="10"/>
      <c r="AW18" s="10"/>
      <c r="AX18" s="61"/>
      <c r="AY18" s="56">
        <v>1</v>
      </c>
      <c r="AZ18" s="10"/>
      <c r="BA18" s="10"/>
      <c r="BB18" s="10"/>
      <c r="BC18" s="54">
        <v>1</v>
      </c>
      <c r="BD18" s="10">
        <v>1</v>
      </c>
      <c r="BE18" s="10"/>
      <c r="BF18" s="10"/>
      <c r="BG18" s="61"/>
      <c r="BH18" s="56"/>
      <c r="BI18" s="10"/>
      <c r="BJ18" s="10">
        <v>1</v>
      </c>
      <c r="BK18" s="10"/>
      <c r="BL18" s="10"/>
      <c r="BM18" s="10"/>
      <c r="BN18" s="10">
        <v>1</v>
      </c>
      <c r="BO18" s="55">
        <v>1</v>
      </c>
      <c r="BP18" s="56"/>
      <c r="BQ18" s="10">
        <v>1</v>
      </c>
      <c r="BR18" s="10">
        <v>1</v>
      </c>
      <c r="BS18" s="10">
        <v>1</v>
      </c>
      <c r="BT18" s="10"/>
      <c r="BU18" s="10">
        <v>1</v>
      </c>
      <c r="BV18" s="10"/>
      <c r="BW18" s="10">
        <v>1</v>
      </c>
      <c r="BX18" s="10">
        <v>1</v>
      </c>
      <c r="BY18" s="10">
        <v>1</v>
      </c>
      <c r="BZ18" s="10">
        <v>1</v>
      </c>
      <c r="CA18" s="10"/>
      <c r="CB18" s="10">
        <v>1</v>
      </c>
      <c r="CC18" s="10"/>
      <c r="CD18" s="61"/>
      <c r="CE18" s="55"/>
      <c r="CF18" s="56"/>
      <c r="CG18" s="100"/>
      <c r="CH18" s="55"/>
      <c r="CI18" s="54">
        <f t="shared" si="0"/>
        <v>32</v>
      </c>
    </row>
    <row r="19" spans="1:87" ht="14.1" customHeight="1" x14ac:dyDescent="0.2">
      <c r="A19" s="61">
        <v>17</v>
      </c>
      <c r="B19" s="7" t="s">
        <v>79</v>
      </c>
      <c r="C19" s="56"/>
      <c r="D19" s="10">
        <v>1</v>
      </c>
      <c r="E19" s="10">
        <v>1</v>
      </c>
      <c r="F19" s="10">
        <v>1</v>
      </c>
      <c r="G19" s="10"/>
      <c r="H19" s="10"/>
      <c r="I19" s="55"/>
      <c r="J19" s="56">
        <v>1</v>
      </c>
      <c r="K19" s="10"/>
      <c r="L19" s="10">
        <v>1</v>
      </c>
      <c r="M19" s="10">
        <v>1</v>
      </c>
      <c r="N19" s="10"/>
      <c r="O19" s="61"/>
      <c r="P19" s="56"/>
      <c r="Q19" s="10"/>
      <c r="R19" s="10">
        <v>1</v>
      </c>
      <c r="S19" s="55"/>
      <c r="T19" s="54"/>
      <c r="U19" s="10"/>
      <c r="V19" s="10"/>
      <c r="W19" s="10"/>
      <c r="X19" s="55"/>
      <c r="Y19" s="56"/>
      <c r="Z19" s="10"/>
      <c r="AA19" s="10"/>
      <c r="AB19" s="10"/>
      <c r="AC19" s="10"/>
      <c r="AD19" s="10"/>
      <c r="AE19" s="10"/>
      <c r="AF19" s="10">
        <v>1</v>
      </c>
      <c r="AG19" s="61"/>
      <c r="AH19" s="61"/>
      <c r="AI19" s="55"/>
      <c r="AJ19" s="56"/>
      <c r="AK19" s="10"/>
      <c r="AL19" s="10"/>
      <c r="AM19" s="10">
        <v>1</v>
      </c>
      <c r="AN19" s="10">
        <v>1</v>
      </c>
      <c r="AO19" s="10"/>
      <c r="AP19" s="55"/>
      <c r="AQ19" s="56"/>
      <c r="AR19" s="10"/>
      <c r="AS19" s="10"/>
      <c r="AT19" s="10">
        <v>1</v>
      </c>
      <c r="AU19" s="10"/>
      <c r="AV19" s="10">
        <v>1</v>
      </c>
      <c r="AW19" s="10"/>
      <c r="AX19" s="61"/>
      <c r="AY19" s="56"/>
      <c r="AZ19" s="10">
        <v>1</v>
      </c>
      <c r="BA19" s="10"/>
      <c r="BB19" s="10">
        <v>1</v>
      </c>
      <c r="BC19" s="54"/>
      <c r="BD19" s="10">
        <v>1</v>
      </c>
      <c r="BE19" s="10"/>
      <c r="BF19" s="10"/>
      <c r="BG19" s="61"/>
      <c r="BH19" s="56"/>
      <c r="BI19" s="10"/>
      <c r="BJ19" s="10"/>
      <c r="BK19" s="10"/>
      <c r="BL19" s="10"/>
      <c r="BM19" s="10">
        <v>1</v>
      </c>
      <c r="BN19" s="10"/>
      <c r="BO19" s="55"/>
      <c r="BP19" s="56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61"/>
      <c r="CE19" s="55"/>
      <c r="CF19" s="56"/>
      <c r="CG19" s="100"/>
      <c r="CH19" s="55"/>
      <c r="CI19" s="54">
        <f t="shared" si="0"/>
        <v>16</v>
      </c>
    </row>
    <row r="20" spans="1:87" ht="14.1" customHeight="1" x14ac:dyDescent="0.2">
      <c r="A20" s="61">
        <v>18</v>
      </c>
      <c r="B20" s="7" t="s">
        <v>417</v>
      </c>
      <c r="C20" s="56"/>
      <c r="D20" s="10">
        <v>1</v>
      </c>
      <c r="E20" s="10">
        <v>1</v>
      </c>
      <c r="F20" s="10">
        <v>1</v>
      </c>
      <c r="G20" s="10"/>
      <c r="H20" s="10"/>
      <c r="I20" s="55"/>
      <c r="J20" s="56">
        <v>1</v>
      </c>
      <c r="K20" s="10"/>
      <c r="L20" s="10">
        <v>1</v>
      </c>
      <c r="M20" s="10"/>
      <c r="N20" s="10"/>
      <c r="O20" s="61"/>
      <c r="P20" s="56"/>
      <c r="Q20" s="10"/>
      <c r="R20" s="10">
        <v>1</v>
      </c>
      <c r="S20" s="55"/>
      <c r="T20" s="54">
        <v>1</v>
      </c>
      <c r="U20" s="10"/>
      <c r="V20" s="10"/>
      <c r="W20" s="10"/>
      <c r="X20" s="55"/>
      <c r="Y20" s="56"/>
      <c r="Z20" s="10"/>
      <c r="AA20" s="10"/>
      <c r="AB20" s="10"/>
      <c r="AC20" s="10"/>
      <c r="AD20" s="10"/>
      <c r="AE20" s="10">
        <v>1</v>
      </c>
      <c r="AF20" s="10">
        <v>1</v>
      </c>
      <c r="AG20" s="61"/>
      <c r="AH20" s="61"/>
      <c r="AI20" s="55"/>
      <c r="AJ20" s="56"/>
      <c r="AK20" s="10"/>
      <c r="AL20" s="10"/>
      <c r="AM20" s="10">
        <v>1</v>
      </c>
      <c r="AN20" s="10">
        <v>1</v>
      </c>
      <c r="AO20" s="10"/>
      <c r="AP20" s="55"/>
      <c r="AQ20" s="56"/>
      <c r="AR20" s="10"/>
      <c r="AS20" s="10"/>
      <c r="AT20" s="10"/>
      <c r="AU20" s="10"/>
      <c r="AV20" s="10"/>
      <c r="AW20" s="10"/>
      <c r="AX20" s="61"/>
      <c r="AY20" s="56"/>
      <c r="AZ20" s="10">
        <v>1</v>
      </c>
      <c r="BA20" s="10"/>
      <c r="BB20" s="10">
        <v>1</v>
      </c>
      <c r="BC20" s="54"/>
      <c r="BD20" s="10">
        <v>1</v>
      </c>
      <c r="BE20" s="10"/>
      <c r="BF20" s="10"/>
      <c r="BG20" s="61"/>
      <c r="BH20" s="56"/>
      <c r="BI20" s="10"/>
      <c r="BJ20" s="10"/>
      <c r="BK20" s="10"/>
      <c r="BL20" s="10"/>
      <c r="BM20" s="10">
        <v>1</v>
      </c>
      <c r="BN20" s="10"/>
      <c r="BO20" s="55"/>
      <c r="BP20" s="56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61"/>
      <c r="CE20" s="55"/>
      <c r="CF20" s="56"/>
      <c r="CG20" s="100"/>
      <c r="CH20" s="55"/>
      <c r="CI20" s="54">
        <f t="shared" si="0"/>
        <v>15</v>
      </c>
    </row>
    <row r="21" spans="1:87" ht="14.1" customHeight="1" x14ac:dyDescent="0.2">
      <c r="A21" s="61">
        <v>19</v>
      </c>
      <c r="B21" s="7" t="s">
        <v>856</v>
      </c>
      <c r="C21" s="56">
        <v>1</v>
      </c>
      <c r="D21" s="10"/>
      <c r="E21" s="10"/>
      <c r="F21" s="10"/>
      <c r="G21" s="10"/>
      <c r="H21" s="10"/>
      <c r="I21" s="55"/>
      <c r="J21" s="56">
        <v>1</v>
      </c>
      <c r="K21" s="10"/>
      <c r="L21" s="10"/>
      <c r="M21" s="10"/>
      <c r="N21" s="10"/>
      <c r="O21" s="61"/>
      <c r="P21" s="56"/>
      <c r="Q21" s="10">
        <v>1</v>
      </c>
      <c r="R21" s="10">
        <v>1</v>
      </c>
      <c r="S21" s="55">
        <v>1</v>
      </c>
      <c r="T21" s="54"/>
      <c r="U21" s="10">
        <v>1</v>
      </c>
      <c r="V21" s="10"/>
      <c r="W21" s="10"/>
      <c r="X21" s="55"/>
      <c r="Y21" s="56"/>
      <c r="Z21" s="10"/>
      <c r="AA21" s="10"/>
      <c r="AB21" s="10"/>
      <c r="AC21" s="10"/>
      <c r="AD21" s="10"/>
      <c r="AE21" s="10"/>
      <c r="AF21" s="10"/>
      <c r="AG21" s="61"/>
      <c r="AH21" s="61"/>
      <c r="AI21" s="55"/>
      <c r="AJ21" s="56"/>
      <c r="AK21" s="10">
        <v>1</v>
      </c>
      <c r="AL21" s="10"/>
      <c r="AM21" s="10"/>
      <c r="AN21" s="10">
        <v>1</v>
      </c>
      <c r="AO21" s="10"/>
      <c r="AP21" s="55"/>
      <c r="AQ21" s="56"/>
      <c r="AR21" s="10"/>
      <c r="AS21" s="10"/>
      <c r="AT21" s="10"/>
      <c r="AU21" s="10"/>
      <c r="AV21" s="10"/>
      <c r="AW21" s="10"/>
      <c r="AX21" s="61"/>
      <c r="AY21" s="56"/>
      <c r="AZ21" s="10"/>
      <c r="BA21" s="10"/>
      <c r="BB21" s="10"/>
      <c r="BC21" s="54"/>
      <c r="BD21" s="10"/>
      <c r="BE21" s="10"/>
      <c r="BF21" s="10"/>
      <c r="BG21" s="61"/>
      <c r="BH21" s="56"/>
      <c r="BI21" s="10"/>
      <c r="BJ21" s="10"/>
      <c r="BK21" s="10"/>
      <c r="BL21" s="10"/>
      <c r="BM21" s="10"/>
      <c r="BN21" s="10"/>
      <c r="BO21" s="55"/>
      <c r="BP21" s="56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61"/>
      <c r="CE21" s="55"/>
      <c r="CF21" s="56"/>
      <c r="CG21" s="100"/>
      <c r="CH21" s="55"/>
      <c r="CI21" s="54">
        <f t="shared" si="0"/>
        <v>7</v>
      </c>
    </row>
    <row r="22" spans="1:87" ht="14.1" customHeight="1" x14ac:dyDescent="0.2">
      <c r="A22" s="61">
        <v>20</v>
      </c>
      <c r="B22" s="7" t="s">
        <v>432</v>
      </c>
      <c r="C22" s="56">
        <v>1</v>
      </c>
      <c r="D22" s="10"/>
      <c r="E22" s="10"/>
      <c r="F22" s="10"/>
      <c r="G22" s="10"/>
      <c r="H22" s="10"/>
      <c r="I22" s="55"/>
      <c r="J22" s="56">
        <v>1</v>
      </c>
      <c r="K22" s="10"/>
      <c r="L22" s="10"/>
      <c r="M22" s="10"/>
      <c r="N22" s="10"/>
      <c r="O22" s="61"/>
      <c r="P22" s="56"/>
      <c r="Q22" s="10">
        <v>1</v>
      </c>
      <c r="R22" s="10">
        <v>1</v>
      </c>
      <c r="S22" s="55">
        <v>1</v>
      </c>
      <c r="T22" s="54"/>
      <c r="U22" s="10"/>
      <c r="V22" s="10"/>
      <c r="W22" s="10"/>
      <c r="X22" s="55"/>
      <c r="Y22" s="56"/>
      <c r="Z22" s="10"/>
      <c r="AA22" s="10"/>
      <c r="AB22" s="10"/>
      <c r="AC22" s="10"/>
      <c r="AD22" s="10"/>
      <c r="AE22" s="10"/>
      <c r="AF22" s="10"/>
      <c r="AG22" s="61"/>
      <c r="AH22" s="61"/>
      <c r="AI22" s="55"/>
      <c r="AJ22" s="56"/>
      <c r="AK22" s="10">
        <v>1</v>
      </c>
      <c r="AL22" s="10"/>
      <c r="AM22" s="10"/>
      <c r="AN22" s="10">
        <v>1</v>
      </c>
      <c r="AO22" s="10"/>
      <c r="AP22" s="55"/>
      <c r="AQ22" s="56"/>
      <c r="AR22" s="10"/>
      <c r="AS22" s="10"/>
      <c r="AT22" s="10"/>
      <c r="AU22" s="10"/>
      <c r="AV22" s="10"/>
      <c r="AW22" s="10"/>
      <c r="AX22" s="61"/>
      <c r="AY22" s="56"/>
      <c r="AZ22" s="10"/>
      <c r="BA22" s="10"/>
      <c r="BB22" s="10"/>
      <c r="BC22" s="54"/>
      <c r="BD22" s="10"/>
      <c r="BE22" s="10"/>
      <c r="BF22" s="10"/>
      <c r="BG22" s="61"/>
      <c r="BH22" s="56"/>
      <c r="BI22" s="10"/>
      <c r="BJ22" s="10"/>
      <c r="BK22" s="10"/>
      <c r="BL22" s="10"/>
      <c r="BM22" s="10"/>
      <c r="BN22" s="10"/>
      <c r="BO22" s="55"/>
      <c r="BP22" s="56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61"/>
      <c r="CE22" s="55"/>
      <c r="CF22" s="56"/>
      <c r="CG22" s="100"/>
      <c r="CH22" s="55"/>
      <c r="CI22" s="54">
        <f t="shared" si="0"/>
        <v>6</v>
      </c>
    </row>
    <row r="23" spans="1:87" ht="14.1" customHeight="1" x14ac:dyDescent="0.2">
      <c r="A23" s="61">
        <v>21</v>
      </c>
      <c r="B23" s="7" t="s">
        <v>575</v>
      </c>
      <c r="C23" s="56">
        <v>1</v>
      </c>
      <c r="D23" s="10"/>
      <c r="E23" s="10"/>
      <c r="F23" s="10"/>
      <c r="G23" s="10">
        <v>1</v>
      </c>
      <c r="H23" s="10">
        <v>1</v>
      </c>
      <c r="I23" s="55">
        <v>1</v>
      </c>
      <c r="J23" s="56">
        <v>1</v>
      </c>
      <c r="K23" s="10"/>
      <c r="L23" s="10">
        <v>1</v>
      </c>
      <c r="M23" s="10"/>
      <c r="N23" s="10">
        <v>1</v>
      </c>
      <c r="O23" s="61">
        <v>1</v>
      </c>
      <c r="P23" s="56">
        <v>1</v>
      </c>
      <c r="Q23" s="10">
        <v>1</v>
      </c>
      <c r="R23" s="10">
        <v>1</v>
      </c>
      <c r="S23" s="55">
        <v>1</v>
      </c>
      <c r="T23" s="54">
        <v>1</v>
      </c>
      <c r="U23" s="11">
        <v>1</v>
      </c>
      <c r="V23" s="50">
        <v>1</v>
      </c>
      <c r="W23" s="10">
        <v>1</v>
      </c>
      <c r="X23" s="55">
        <v>1</v>
      </c>
      <c r="Y23" s="56">
        <v>1</v>
      </c>
      <c r="Z23" s="10"/>
      <c r="AA23" s="10">
        <v>1</v>
      </c>
      <c r="AB23" s="10"/>
      <c r="AC23" s="10"/>
      <c r="AD23" s="10">
        <v>1</v>
      </c>
      <c r="AE23" s="10"/>
      <c r="AF23" s="10">
        <v>1</v>
      </c>
      <c r="AG23" s="61"/>
      <c r="AH23" s="61"/>
      <c r="AI23" s="55"/>
      <c r="AJ23" s="56"/>
      <c r="AK23" s="10">
        <v>1</v>
      </c>
      <c r="AL23" s="10">
        <v>1</v>
      </c>
      <c r="AM23" s="10">
        <v>1</v>
      </c>
      <c r="AN23" s="10">
        <v>1</v>
      </c>
      <c r="AO23" s="10">
        <v>1</v>
      </c>
      <c r="AP23" s="55">
        <v>1</v>
      </c>
      <c r="AQ23" s="56"/>
      <c r="AR23" s="10">
        <v>1</v>
      </c>
      <c r="AS23" s="10">
        <v>1</v>
      </c>
      <c r="AT23" s="10">
        <v>1</v>
      </c>
      <c r="AU23" s="10"/>
      <c r="AV23" s="10">
        <v>1</v>
      </c>
      <c r="AW23" s="10">
        <v>1</v>
      </c>
      <c r="AX23" s="61"/>
      <c r="AY23" s="56"/>
      <c r="AZ23" s="10">
        <v>1</v>
      </c>
      <c r="BA23" s="10"/>
      <c r="BB23" s="10">
        <v>1</v>
      </c>
      <c r="BC23" s="54">
        <v>1</v>
      </c>
      <c r="BD23" s="10">
        <v>1</v>
      </c>
      <c r="BE23" s="10"/>
      <c r="BF23" s="10"/>
      <c r="BG23" s="61"/>
      <c r="BH23" s="56">
        <v>1</v>
      </c>
      <c r="BI23" s="10"/>
      <c r="BJ23" s="10">
        <v>1</v>
      </c>
      <c r="BK23" s="10"/>
      <c r="BL23" s="10"/>
      <c r="BM23" s="10"/>
      <c r="BN23" s="10"/>
      <c r="BO23" s="55"/>
      <c r="BP23" s="56"/>
      <c r="BQ23" s="10">
        <v>1</v>
      </c>
      <c r="BR23" s="10">
        <v>1</v>
      </c>
      <c r="BS23" s="10">
        <v>1</v>
      </c>
      <c r="BT23" s="10"/>
      <c r="BU23" s="10">
        <v>1</v>
      </c>
      <c r="BV23" s="10"/>
      <c r="BW23" s="10">
        <v>1</v>
      </c>
      <c r="BX23" s="10">
        <v>1</v>
      </c>
      <c r="BY23" s="10">
        <v>1</v>
      </c>
      <c r="BZ23" s="10">
        <v>1</v>
      </c>
      <c r="CA23" s="10"/>
      <c r="CB23" s="10">
        <v>1</v>
      </c>
      <c r="CC23" s="10"/>
      <c r="CD23" s="61"/>
      <c r="CE23" s="55"/>
      <c r="CF23" s="56"/>
      <c r="CG23" s="100"/>
      <c r="CH23" s="55"/>
      <c r="CI23" s="54">
        <f t="shared" si="0"/>
        <v>46</v>
      </c>
    </row>
    <row r="24" spans="1:87" ht="14.1" customHeight="1" x14ac:dyDescent="0.2">
      <c r="A24" s="61">
        <v>22</v>
      </c>
      <c r="B24" s="7" t="s">
        <v>247</v>
      </c>
      <c r="C24" s="56">
        <v>1</v>
      </c>
      <c r="D24" s="10"/>
      <c r="E24" s="10"/>
      <c r="F24" s="10"/>
      <c r="G24" s="10">
        <v>1</v>
      </c>
      <c r="H24" s="10"/>
      <c r="I24" s="55"/>
      <c r="J24" s="56"/>
      <c r="K24" s="10"/>
      <c r="L24" s="10"/>
      <c r="M24" s="10"/>
      <c r="N24" s="10"/>
      <c r="O24" s="61"/>
      <c r="P24" s="56"/>
      <c r="Q24" s="10"/>
      <c r="R24" s="10"/>
      <c r="S24" s="55">
        <v>1</v>
      </c>
      <c r="T24" s="54"/>
      <c r="U24" s="10"/>
      <c r="V24" s="10"/>
      <c r="W24" s="10"/>
      <c r="X24" s="55"/>
      <c r="Y24" s="56"/>
      <c r="Z24" s="10"/>
      <c r="AA24" s="10"/>
      <c r="AB24" s="10"/>
      <c r="AC24" s="10"/>
      <c r="AD24" s="10"/>
      <c r="AE24" s="10"/>
      <c r="AF24" s="10"/>
      <c r="AG24" s="61"/>
      <c r="AH24" s="61"/>
      <c r="AI24" s="55"/>
      <c r="AJ24" s="56"/>
      <c r="AK24" s="10"/>
      <c r="AL24" s="10"/>
      <c r="AM24" s="10"/>
      <c r="AN24" s="10"/>
      <c r="AO24" s="10"/>
      <c r="AP24" s="55"/>
      <c r="AQ24" s="56"/>
      <c r="AR24" s="10"/>
      <c r="AS24" s="10"/>
      <c r="AT24" s="10"/>
      <c r="AU24" s="10"/>
      <c r="AV24" s="10"/>
      <c r="AW24" s="10"/>
      <c r="AX24" s="61"/>
      <c r="AY24" s="56"/>
      <c r="AZ24" s="10"/>
      <c r="BA24" s="10"/>
      <c r="BB24" s="10"/>
      <c r="BC24" s="54"/>
      <c r="BD24" s="10"/>
      <c r="BE24" s="10"/>
      <c r="BF24" s="10"/>
      <c r="BG24" s="61"/>
      <c r="BH24" s="56"/>
      <c r="BI24" s="10"/>
      <c r="BJ24" s="10"/>
      <c r="BK24" s="10"/>
      <c r="BL24" s="10"/>
      <c r="BM24" s="10"/>
      <c r="BN24" s="10"/>
      <c r="BO24" s="55"/>
      <c r="BP24" s="56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61"/>
      <c r="CE24" s="55"/>
      <c r="CF24" s="56"/>
      <c r="CG24" s="100"/>
      <c r="CH24" s="55"/>
      <c r="CI24" s="54">
        <f t="shared" si="0"/>
        <v>2</v>
      </c>
    </row>
    <row r="25" spans="1:87" ht="14.1" customHeight="1" x14ac:dyDescent="0.2">
      <c r="A25" s="61">
        <v>23</v>
      </c>
      <c r="B25" s="7" t="s">
        <v>1188</v>
      </c>
      <c r="C25" s="56"/>
      <c r="D25" s="10"/>
      <c r="E25" s="10"/>
      <c r="F25" s="10"/>
      <c r="G25" s="10"/>
      <c r="H25" s="10"/>
      <c r="I25" s="55"/>
      <c r="J25" s="56">
        <v>1</v>
      </c>
      <c r="K25" s="10"/>
      <c r="L25" s="10"/>
      <c r="M25" s="10"/>
      <c r="N25" s="10"/>
      <c r="O25" s="61">
        <v>1</v>
      </c>
      <c r="P25" s="56"/>
      <c r="Q25" s="10">
        <v>1</v>
      </c>
      <c r="R25" s="10">
        <v>1</v>
      </c>
      <c r="S25" s="55">
        <v>1</v>
      </c>
      <c r="T25" s="54"/>
      <c r="U25" s="10"/>
      <c r="V25" s="10">
        <v>1</v>
      </c>
      <c r="W25" s="10"/>
      <c r="X25" s="55"/>
      <c r="Y25" s="56"/>
      <c r="Z25" s="10"/>
      <c r="AA25" s="10"/>
      <c r="AB25" s="10"/>
      <c r="AC25" s="10"/>
      <c r="AD25" s="10">
        <v>1</v>
      </c>
      <c r="AE25" s="10"/>
      <c r="AF25" s="10">
        <v>1</v>
      </c>
      <c r="AG25" s="61"/>
      <c r="AH25" s="61"/>
      <c r="AI25" s="55"/>
      <c r="AJ25" s="56"/>
      <c r="AK25" s="10"/>
      <c r="AL25" s="10"/>
      <c r="AM25" s="10"/>
      <c r="AN25" s="10">
        <v>1</v>
      </c>
      <c r="AO25" s="10">
        <v>1</v>
      </c>
      <c r="AP25" s="55"/>
      <c r="AQ25" s="56"/>
      <c r="AR25" s="10"/>
      <c r="AS25" s="10"/>
      <c r="AT25" s="10"/>
      <c r="AU25" s="10"/>
      <c r="AV25" s="10">
        <v>1</v>
      </c>
      <c r="AW25" s="10"/>
      <c r="AX25" s="61"/>
      <c r="AY25" s="56"/>
      <c r="AZ25" s="10"/>
      <c r="BA25" s="10"/>
      <c r="BB25" s="10"/>
      <c r="BC25" s="54">
        <v>1</v>
      </c>
      <c r="BD25" s="10"/>
      <c r="BE25" s="10"/>
      <c r="BF25" s="10"/>
      <c r="BG25" s="61"/>
      <c r="BH25" s="56"/>
      <c r="BI25" s="10"/>
      <c r="BJ25" s="10">
        <v>1</v>
      </c>
      <c r="BK25" s="10"/>
      <c r="BL25" s="10"/>
      <c r="BM25" s="10"/>
      <c r="BN25" s="10"/>
      <c r="BO25" s="55">
        <v>1</v>
      </c>
      <c r="BP25" s="56"/>
      <c r="BQ25" s="10"/>
      <c r="BR25" s="10">
        <v>1</v>
      </c>
      <c r="BS25" s="10">
        <v>1</v>
      </c>
      <c r="BT25" s="10"/>
      <c r="BU25" s="10">
        <v>1</v>
      </c>
      <c r="BV25" s="10"/>
      <c r="BW25" s="10">
        <v>1</v>
      </c>
      <c r="BX25" s="10">
        <v>1</v>
      </c>
      <c r="BY25" s="10">
        <v>1</v>
      </c>
      <c r="BZ25" s="10">
        <v>1</v>
      </c>
      <c r="CA25" s="10"/>
      <c r="CB25" s="10"/>
      <c r="CC25" s="50">
        <v>1</v>
      </c>
      <c r="CD25" s="61"/>
      <c r="CE25" s="55"/>
      <c r="CF25" s="56"/>
      <c r="CG25" s="100"/>
      <c r="CH25" s="55"/>
      <c r="CI25" s="54">
        <f t="shared" si="0"/>
        <v>21</v>
      </c>
    </row>
    <row r="26" spans="1:87" ht="14.1" customHeight="1" x14ac:dyDescent="0.2">
      <c r="A26" s="61">
        <v>24</v>
      </c>
      <c r="B26" s="7" t="s">
        <v>66</v>
      </c>
      <c r="C26" s="56"/>
      <c r="D26" s="10"/>
      <c r="E26" s="10"/>
      <c r="F26" s="10"/>
      <c r="G26" s="10"/>
      <c r="H26" s="10"/>
      <c r="I26" s="55"/>
      <c r="J26" s="56"/>
      <c r="K26" s="10"/>
      <c r="L26" s="10"/>
      <c r="M26" s="10"/>
      <c r="N26" s="10"/>
      <c r="O26" s="61"/>
      <c r="P26" s="56"/>
      <c r="Q26" s="10"/>
      <c r="R26" s="10"/>
      <c r="S26" s="55"/>
      <c r="T26" s="54"/>
      <c r="U26" s="10"/>
      <c r="V26" s="10"/>
      <c r="W26" s="10"/>
      <c r="X26" s="55"/>
      <c r="Y26" s="56"/>
      <c r="Z26" s="10"/>
      <c r="AA26" s="10"/>
      <c r="AB26" s="10"/>
      <c r="AC26" s="10"/>
      <c r="AD26" s="10"/>
      <c r="AE26" s="10"/>
      <c r="AF26" s="10"/>
      <c r="AG26" s="61"/>
      <c r="AH26" s="61"/>
      <c r="AI26" s="55"/>
      <c r="AJ26" s="56"/>
      <c r="AK26" s="10">
        <v>1</v>
      </c>
      <c r="AL26" s="10"/>
      <c r="AM26" s="10"/>
      <c r="AN26" s="10">
        <v>1</v>
      </c>
      <c r="AO26" s="10"/>
      <c r="AP26" s="55"/>
      <c r="AQ26" s="56"/>
      <c r="AR26" s="10">
        <v>1</v>
      </c>
      <c r="AS26" s="10"/>
      <c r="AT26" s="10">
        <v>1</v>
      </c>
      <c r="AU26" s="10"/>
      <c r="AV26" s="10"/>
      <c r="AW26" s="10"/>
      <c r="AX26" s="61"/>
      <c r="AY26" s="56"/>
      <c r="AZ26" s="10">
        <v>1</v>
      </c>
      <c r="BA26" s="10"/>
      <c r="BB26" s="10"/>
      <c r="BC26" s="54"/>
      <c r="BD26" s="10">
        <v>1</v>
      </c>
      <c r="BE26" s="10"/>
      <c r="BF26" s="10"/>
      <c r="BG26" s="61"/>
      <c r="BH26" s="56">
        <v>1</v>
      </c>
      <c r="BI26" s="10"/>
      <c r="BJ26" s="10"/>
      <c r="BK26" s="10"/>
      <c r="BL26" s="10"/>
      <c r="BM26" s="10">
        <v>1</v>
      </c>
      <c r="BN26" s="10"/>
      <c r="BO26" s="55"/>
      <c r="BP26" s="56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>
        <v>1</v>
      </c>
      <c r="CC26" s="10"/>
      <c r="CD26" s="61"/>
      <c r="CE26" s="55"/>
      <c r="CF26" s="56"/>
      <c r="CG26" s="100"/>
      <c r="CH26" s="55"/>
      <c r="CI26" s="54">
        <f t="shared" si="0"/>
        <v>9</v>
      </c>
    </row>
    <row r="27" spans="1:87" ht="14.1" customHeight="1" x14ac:dyDescent="0.2">
      <c r="A27" s="61">
        <v>25</v>
      </c>
      <c r="B27" s="7" t="s">
        <v>1412</v>
      </c>
      <c r="C27" s="56">
        <v>1</v>
      </c>
      <c r="D27" s="10">
        <v>1</v>
      </c>
      <c r="E27" s="10">
        <v>1</v>
      </c>
      <c r="F27" s="10">
        <v>1</v>
      </c>
      <c r="G27" s="10">
        <v>1</v>
      </c>
      <c r="H27" s="10"/>
      <c r="I27" s="55"/>
      <c r="J27" s="56"/>
      <c r="K27" s="10">
        <v>1</v>
      </c>
      <c r="L27" s="10">
        <v>1</v>
      </c>
      <c r="M27" s="10"/>
      <c r="N27" s="50">
        <v>1</v>
      </c>
      <c r="O27" s="61"/>
      <c r="P27" s="56"/>
      <c r="Q27" s="10">
        <v>1</v>
      </c>
      <c r="R27" s="10">
        <v>1</v>
      </c>
      <c r="S27" s="55">
        <v>1</v>
      </c>
      <c r="T27" s="54">
        <v>1</v>
      </c>
      <c r="U27" s="10"/>
      <c r="V27" s="10"/>
      <c r="W27" s="10"/>
      <c r="X27" s="55"/>
      <c r="Y27" s="56"/>
      <c r="Z27" s="10"/>
      <c r="AA27" s="10"/>
      <c r="AB27" s="10"/>
      <c r="AC27" s="10"/>
      <c r="AD27" s="10">
        <v>1</v>
      </c>
      <c r="AE27" s="10"/>
      <c r="AF27" s="10"/>
      <c r="AG27" s="63">
        <v>1</v>
      </c>
      <c r="AH27" s="63">
        <v>1</v>
      </c>
      <c r="AI27" s="96">
        <v>1</v>
      </c>
      <c r="AJ27" s="56"/>
      <c r="AK27" s="10"/>
      <c r="AL27" s="10">
        <v>1</v>
      </c>
      <c r="AM27" s="10"/>
      <c r="AN27" s="10"/>
      <c r="AO27" s="10">
        <v>1</v>
      </c>
      <c r="AP27" s="55">
        <v>1</v>
      </c>
      <c r="AQ27" s="67">
        <v>1</v>
      </c>
      <c r="AR27" s="10">
        <v>1</v>
      </c>
      <c r="AS27" s="10">
        <v>1</v>
      </c>
      <c r="AT27" s="10"/>
      <c r="AU27" s="10">
        <v>1</v>
      </c>
      <c r="AV27" s="10"/>
      <c r="AW27" s="10">
        <v>1</v>
      </c>
      <c r="AX27" s="61"/>
      <c r="AY27" s="56">
        <v>1</v>
      </c>
      <c r="AZ27" s="10"/>
      <c r="BA27" s="10"/>
      <c r="BB27" s="10"/>
      <c r="BC27" s="54"/>
      <c r="BD27" s="10"/>
      <c r="BE27" s="10"/>
      <c r="BF27" s="10"/>
      <c r="BG27" s="61"/>
      <c r="BH27" s="56"/>
      <c r="BI27" s="10"/>
      <c r="BJ27" s="10"/>
      <c r="BK27" s="10"/>
      <c r="BL27" s="10"/>
      <c r="BM27" s="10">
        <v>1</v>
      </c>
      <c r="BN27" s="50">
        <v>1</v>
      </c>
      <c r="BO27" s="55">
        <v>1</v>
      </c>
      <c r="BP27" s="56">
        <v>1</v>
      </c>
      <c r="BQ27" s="10">
        <v>1</v>
      </c>
      <c r="BR27" s="50">
        <v>1</v>
      </c>
      <c r="BS27" s="50">
        <v>1</v>
      </c>
      <c r="BT27" s="10"/>
      <c r="BU27" s="50">
        <v>1</v>
      </c>
      <c r="BV27" s="11"/>
      <c r="BW27" s="50">
        <v>1</v>
      </c>
      <c r="BX27" s="50">
        <v>1</v>
      </c>
      <c r="BY27" s="50">
        <v>1</v>
      </c>
      <c r="BZ27" s="50">
        <v>1</v>
      </c>
      <c r="CA27" s="10"/>
      <c r="CB27" s="10"/>
      <c r="CC27" s="10">
        <v>1</v>
      </c>
      <c r="CD27" s="61"/>
      <c r="CE27" s="55"/>
      <c r="CF27" s="56">
        <v>1</v>
      </c>
      <c r="CG27" s="100">
        <v>1</v>
      </c>
      <c r="CH27" s="55">
        <v>1</v>
      </c>
      <c r="CI27" s="54">
        <f t="shared" si="0"/>
        <v>40</v>
      </c>
    </row>
    <row r="28" spans="1:87" ht="14.1" customHeight="1" x14ac:dyDescent="0.2">
      <c r="A28" s="61">
        <v>26</v>
      </c>
      <c r="B28" s="7" t="s">
        <v>876</v>
      </c>
      <c r="C28" s="56">
        <v>1</v>
      </c>
      <c r="D28" s="10">
        <v>1</v>
      </c>
      <c r="E28" s="10">
        <v>1</v>
      </c>
      <c r="F28" s="10">
        <v>1</v>
      </c>
      <c r="G28" s="10"/>
      <c r="H28" s="10"/>
      <c r="I28" s="55">
        <v>1</v>
      </c>
      <c r="J28" s="56">
        <v>1</v>
      </c>
      <c r="K28" s="10">
        <v>1</v>
      </c>
      <c r="L28" s="10">
        <v>1</v>
      </c>
      <c r="M28" s="10">
        <v>1</v>
      </c>
      <c r="N28" s="10">
        <v>1</v>
      </c>
      <c r="O28" s="61">
        <v>1</v>
      </c>
      <c r="P28" s="56"/>
      <c r="Q28" s="10">
        <v>1</v>
      </c>
      <c r="R28" s="10">
        <v>1</v>
      </c>
      <c r="S28" s="55">
        <v>1</v>
      </c>
      <c r="T28" s="54">
        <v>1</v>
      </c>
      <c r="U28" s="10">
        <v>1</v>
      </c>
      <c r="V28" s="10">
        <v>1</v>
      </c>
      <c r="W28" s="10"/>
      <c r="X28" s="55"/>
      <c r="Y28" s="56"/>
      <c r="Z28" s="10"/>
      <c r="AA28" s="10"/>
      <c r="AB28" s="10"/>
      <c r="AC28" s="10"/>
      <c r="AD28" s="10">
        <v>1</v>
      </c>
      <c r="AE28" s="10">
        <v>1</v>
      </c>
      <c r="AF28" s="10"/>
      <c r="AG28" s="61">
        <v>1</v>
      </c>
      <c r="AH28" s="61">
        <v>1</v>
      </c>
      <c r="AI28" s="55">
        <v>1</v>
      </c>
      <c r="AJ28" s="56">
        <v>1</v>
      </c>
      <c r="AK28" s="10"/>
      <c r="AL28" s="10"/>
      <c r="AM28" s="10">
        <v>1</v>
      </c>
      <c r="AN28" s="10"/>
      <c r="AO28" s="10">
        <v>1</v>
      </c>
      <c r="AP28" s="55">
        <v>1</v>
      </c>
      <c r="AQ28" s="56">
        <v>1</v>
      </c>
      <c r="AR28" s="10">
        <v>1</v>
      </c>
      <c r="AS28" s="10">
        <v>1</v>
      </c>
      <c r="AT28" s="10"/>
      <c r="AU28" s="10"/>
      <c r="AV28" s="10">
        <v>1</v>
      </c>
      <c r="AW28" s="10"/>
      <c r="AX28" s="61"/>
      <c r="AY28" s="56">
        <v>1</v>
      </c>
      <c r="AZ28" s="10"/>
      <c r="BA28" s="10"/>
      <c r="BB28" s="10"/>
      <c r="BC28" s="54"/>
      <c r="BD28" s="10">
        <v>1</v>
      </c>
      <c r="BE28" s="10"/>
      <c r="BF28" s="10">
        <v>1</v>
      </c>
      <c r="BG28" s="61"/>
      <c r="BH28" s="56">
        <v>1</v>
      </c>
      <c r="BI28" s="10">
        <v>1</v>
      </c>
      <c r="BJ28" s="10"/>
      <c r="BK28" s="10"/>
      <c r="BL28" s="10"/>
      <c r="BM28" s="10"/>
      <c r="BN28" s="10"/>
      <c r="BO28" s="55">
        <v>1</v>
      </c>
      <c r="BP28" s="56"/>
      <c r="BQ28" s="10"/>
      <c r="BR28" s="10">
        <v>1</v>
      </c>
      <c r="BS28" s="10">
        <v>1</v>
      </c>
      <c r="BT28" s="10"/>
      <c r="BU28" s="10">
        <v>1</v>
      </c>
      <c r="BV28" s="10"/>
      <c r="BW28" s="10">
        <v>1</v>
      </c>
      <c r="BX28" s="10">
        <v>1</v>
      </c>
      <c r="BY28" s="10">
        <v>1</v>
      </c>
      <c r="BZ28" s="10">
        <v>1</v>
      </c>
      <c r="CA28" s="10"/>
      <c r="CB28" s="50">
        <v>1</v>
      </c>
      <c r="CC28" s="10"/>
      <c r="CD28" s="61"/>
      <c r="CE28" s="55"/>
      <c r="CF28" s="56">
        <v>1</v>
      </c>
      <c r="CG28" s="100">
        <v>1</v>
      </c>
      <c r="CH28" s="55">
        <v>1</v>
      </c>
      <c r="CI28" s="54">
        <f t="shared" si="0"/>
        <v>46</v>
      </c>
    </row>
    <row r="29" spans="1:87" ht="14.1" customHeight="1" x14ac:dyDescent="0.2">
      <c r="A29" s="61">
        <v>27</v>
      </c>
      <c r="B29" s="7" t="s">
        <v>916</v>
      </c>
      <c r="C29" s="56"/>
      <c r="D29" s="50">
        <v>1</v>
      </c>
      <c r="E29" s="50">
        <v>1</v>
      </c>
      <c r="F29" s="50">
        <v>1</v>
      </c>
      <c r="G29" s="10"/>
      <c r="H29" s="10"/>
      <c r="I29" s="55"/>
      <c r="J29" s="56"/>
      <c r="K29" s="10"/>
      <c r="L29" s="10"/>
      <c r="M29" s="10"/>
      <c r="N29" s="10"/>
      <c r="O29" s="61"/>
      <c r="P29" s="56"/>
      <c r="Q29" s="10"/>
      <c r="R29" s="10"/>
      <c r="S29" s="55">
        <v>1</v>
      </c>
      <c r="T29" s="54"/>
      <c r="U29" s="10"/>
      <c r="V29" s="10"/>
      <c r="W29" s="10"/>
      <c r="X29" s="55"/>
      <c r="Y29" s="56"/>
      <c r="Z29" s="10"/>
      <c r="AA29" s="10"/>
      <c r="AB29" s="10"/>
      <c r="AC29" s="10"/>
      <c r="AD29" s="10"/>
      <c r="AE29" s="10"/>
      <c r="AF29" s="10"/>
      <c r="AG29" s="61">
        <v>1</v>
      </c>
      <c r="AH29" s="61">
        <v>1</v>
      </c>
      <c r="AI29" s="55">
        <v>1</v>
      </c>
      <c r="AJ29" s="56"/>
      <c r="AK29" s="10"/>
      <c r="AL29" s="10"/>
      <c r="AM29" s="10"/>
      <c r="AN29" s="10"/>
      <c r="AO29" s="10"/>
      <c r="AP29" s="55"/>
      <c r="AQ29" s="56"/>
      <c r="AR29" s="10"/>
      <c r="AS29" s="10"/>
      <c r="AT29" s="10"/>
      <c r="AU29" s="10"/>
      <c r="AV29" s="10"/>
      <c r="AW29" s="10"/>
      <c r="AX29" s="61"/>
      <c r="AY29" s="56"/>
      <c r="AZ29" s="10"/>
      <c r="BA29" s="10"/>
      <c r="BB29" s="10"/>
      <c r="BC29" s="54"/>
      <c r="BD29" s="98">
        <v>1</v>
      </c>
      <c r="BE29" s="10"/>
      <c r="BF29" s="10"/>
      <c r="BG29" s="61"/>
      <c r="BH29" s="56">
        <v>1</v>
      </c>
      <c r="BI29" s="50">
        <v>1</v>
      </c>
      <c r="BJ29" s="10"/>
      <c r="BK29" s="10"/>
      <c r="BL29" s="10"/>
      <c r="BM29" s="10"/>
      <c r="BN29" s="10"/>
      <c r="BO29" s="55"/>
      <c r="BP29" s="56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61"/>
      <c r="CE29" s="55"/>
      <c r="CF29" s="56"/>
      <c r="CG29" s="100"/>
      <c r="CH29" s="55"/>
      <c r="CI29" s="54">
        <f t="shared" si="0"/>
        <v>9</v>
      </c>
    </row>
    <row r="30" spans="1:87" ht="14.1" customHeight="1" x14ac:dyDescent="0.2">
      <c r="A30" s="61">
        <v>28</v>
      </c>
      <c r="B30" s="7" t="s">
        <v>824</v>
      </c>
      <c r="C30" s="56"/>
      <c r="D30" s="10">
        <v>1</v>
      </c>
      <c r="E30" s="10">
        <v>1</v>
      </c>
      <c r="F30" s="10">
        <v>1</v>
      </c>
      <c r="G30" s="10"/>
      <c r="H30" s="10"/>
      <c r="I30" s="55"/>
      <c r="J30" s="56"/>
      <c r="K30" s="10"/>
      <c r="L30" s="10"/>
      <c r="M30" s="10"/>
      <c r="N30" s="10"/>
      <c r="O30" s="61"/>
      <c r="P30" s="56"/>
      <c r="Q30" s="10"/>
      <c r="R30" s="10"/>
      <c r="S30" s="55">
        <v>1</v>
      </c>
      <c r="T30" s="54"/>
      <c r="U30" s="10"/>
      <c r="V30" s="10"/>
      <c r="W30" s="10"/>
      <c r="X30" s="55"/>
      <c r="Y30" s="56"/>
      <c r="Z30" s="10"/>
      <c r="AA30" s="10"/>
      <c r="AB30" s="10"/>
      <c r="AC30" s="10"/>
      <c r="AD30" s="10"/>
      <c r="AE30" s="10"/>
      <c r="AF30" s="10"/>
      <c r="AG30" s="61">
        <v>1</v>
      </c>
      <c r="AH30" s="61">
        <v>1</v>
      </c>
      <c r="AI30" s="55">
        <v>1</v>
      </c>
      <c r="AJ30" s="56"/>
      <c r="AK30" s="10"/>
      <c r="AL30" s="10"/>
      <c r="AM30" s="10"/>
      <c r="AN30" s="10"/>
      <c r="AO30" s="10"/>
      <c r="AP30" s="55"/>
      <c r="AQ30" s="56"/>
      <c r="AR30" s="10"/>
      <c r="AS30" s="10"/>
      <c r="AT30" s="10"/>
      <c r="AU30" s="10"/>
      <c r="AV30" s="10"/>
      <c r="AW30" s="10"/>
      <c r="AX30" s="61"/>
      <c r="AY30" s="56"/>
      <c r="AZ30" s="10"/>
      <c r="BA30" s="10"/>
      <c r="BB30" s="10"/>
      <c r="BC30" s="54"/>
      <c r="BD30" s="10">
        <v>1</v>
      </c>
      <c r="BE30" s="10"/>
      <c r="BF30" s="10"/>
      <c r="BG30" s="61"/>
      <c r="BH30" s="56">
        <v>1</v>
      </c>
      <c r="BI30" s="10">
        <v>1</v>
      </c>
      <c r="BJ30" s="10"/>
      <c r="BK30" s="10"/>
      <c r="BL30" s="10"/>
      <c r="BM30" s="10"/>
      <c r="BN30" s="10"/>
      <c r="BO30" s="55"/>
      <c r="BP30" s="56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61"/>
      <c r="CE30" s="55"/>
      <c r="CF30" s="56"/>
      <c r="CG30" s="100"/>
      <c r="CH30" s="55"/>
      <c r="CI30" s="54">
        <f t="shared" si="0"/>
        <v>9</v>
      </c>
    </row>
    <row r="31" spans="1:87" ht="14.1" customHeight="1" x14ac:dyDescent="0.2">
      <c r="A31" s="61">
        <v>29</v>
      </c>
      <c r="B31" s="7" t="s">
        <v>414</v>
      </c>
      <c r="C31" s="56"/>
      <c r="D31" s="10"/>
      <c r="E31" s="10"/>
      <c r="F31" s="10"/>
      <c r="G31" s="10"/>
      <c r="H31" s="10"/>
      <c r="I31" s="55"/>
      <c r="J31" s="56"/>
      <c r="K31" s="10"/>
      <c r="L31" s="10"/>
      <c r="M31" s="10"/>
      <c r="N31" s="10"/>
      <c r="O31" s="61"/>
      <c r="P31" s="56"/>
      <c r="Q31" s="10">
        <v>1</v>
      </c>
      <c r="R31" s="10">
        <v>1</v>
      </c>
      <c r="S31" s="55">
        <v>1</v>
      </c>
      <c r="T31" s="54">
        <v>1</v>
      </c>
      <c r="U31" s="10">
        <v>1</v>
      </c>
      <c r="V31" s="10"/>
      <c r="W31" s="10">
        <v>1</v>
      </c>
      <c r="X31" s="55"/>
      <c r="Y31" s="56"/>
      <c r="Z31" s="10"/>
      <c r="AA31" s="10"/>
      <c r="AB31" s="10"/>
      <c r="AC31" s="10"/>
      <c r="AD31" s="10"/>
      <c r="AE31" s="10"/>
      <c r="AF31" s="10"/>
      <c r="AG31" s="61"/>
      <c r="AH31" s="61"/>
      <c r="AI31" s="55"/>
      <c r="AJ31" s="56"/>
      <c r="AK31" s="10"/>
      <c r="AL31" s="10"/>
      <c r="AM31" s="10">
        <v>1</v>
      </c>
      <c r="AN31" s="10">
        <v>1</v>
      </c>
      <c r="AO31" s="10"/>
      <c r="AP31" s="55"/>
      <c r="AQ31" s="56"/>
      <c r="AR31" s="10"/>
      <c r="AS31" s="10">
        <v>1</v>
      </c>
      <c r="AT31" s="10"/>
      <c r="AU31" s="10"/>
      <c r="AV31" s="10">
        <v>1</v>
      </c>
      <c r="AW31" s="10">
        <v>1</v>
      </c>
      <c r="AX31" s="61"/>
      <c r="AY31" s="56"/>
      <c r="AZ31" s="10"/>
      <c r="BA31" s="10"/>
      <c r="BB31" s="10">
        <v>1</v>
      </c>
      <c r="BC31" s="54"/>
      <c r="BD31" s="10"/>
      <c r="BE31" s="10"/>
      <c r="BF31" s="10"/>
      <c r="BG31" s="61"/>
      <c r="BH31" s="56">
        <v>1</v>
      </c>
      <c r="BI31" s="10"/>
      <c r="BJ31" s="10">
        <v>1</v>
      </c>
      <c r="BK31" s="10"/>
      <c r="BL31" s="10"/>
      <c r="BM31" s="10"/>
      <c r="BN31" s="10"/>
      <c r="BO31" s="55">
        <v>1</v>
      </c>
      <c r="BP31" s="56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>
        <v>1</v>
      </c>
      <c r="CC31" s="10"/>
      <c r="CD31" s="61">
        <v>1</v>
      </c>
      <c r="CE31" s="55"/>
      <c r="CF31" s="56"/>
      <c r="CG31" s="100"/>
      <c r="CH31" s="55"/>
      <c r="CI31" s="54">
        <f t="shared" si="0"/>
        <v>16</v>
      </c>
    </row>
    <row r="32" spans="1:87" ht="14.1" customHeight="1" x14ac:dyDescent="0.2">
      <c r="A32" s="61">
        <v>30</v>
      </c>
      <c r="B32" s="7" t="s">
        <v>937</v>
      </c>
      <c r="C32" s="67">
        <v>1</v>
      </c>
      <c r="D32" s="10">
        <v>1</v>
      </c>
      <c r="E32" s="10">
        <v>1</v>
      </c>
      <c r="F32" s="10">
        <v>1</v>
      </c>
      <c r="G32" s="10"/>
      <c r="H32" s="50">
        <v>1</v>
      </c>
      <c r="I32" s="55"/>
      <c r="J32" s="56"/>
      <c r="K32" s="10"/>
      <c r="L32" s="50">
        <v>1</v>
      </c>
      <c r="M32" s="10">
        <v>1</v>
      </c>
      <c r="N32" s="10"/>
      <c r="O32" s="61"/>
      <c r="P32" s="56">
        <v>1</v>
      </c>
      <c r="Q32" s="10"/>
      <c r="R32" s="10">
        <v>1</v>
      </c>
      <c r="S32" s="55">
        <v>1</v>
      </c>
      <c r="T32" s="54"/>
      <c r="U32" s="10">
        <v>1</v>
      </c>
      <c r="V32" s="10">
        <v>1</v>
      </c>
      <c r="W32" s="10"/>
      <c r="X32" s="55"/>
      <c r="Y32" s="56"/>
      <c r="Z32" s="10"/>
      <c r="AA32" s="50">
        <v>1</v>
      </c>
      <c r="AB32" s="10"/>
      <c r="AC32" s="10">
        <v>1</v>
      </c>
      <c r="AD32" s="10"/>
      <c r="AE32" s="10"/>
      <c r="AF32" s="10"/>
      <c r="AG32" s="61">
        <v>1</v>
      </c>
      <c r="AH32" s="61">
        <v>1</v>
      </c>
      <c r="AI32" s="55">
        <v>1</v>
      </c>
      <c r="AJ32" s="56"/>
      <c r="AK32" s="10">
        <v>1</v>
      </c>
      <c r="AL32" s="10">
        <v>1</v>
      </c>
      <c r="AM32" s="50">
        <v>1</v>
      </c>
      <c r="AN32" s="10"/>
      <c r="AO32" s="50">
        <v>1</v>
      </c>
      <c r="AP32" s="55">
        <v>1</v>
      </c>
      <c r="AQ32" s="56"/>
      <c r="AR32" s="10"/>
      <c r="AS32" s="50">
        <v>1</v>
      </c>
      <c r="AT32" s="10"/>
      <c r="AU32" s="10"/>
      <c r="AV32" s="10"/>
      <c r="AW32" s="10">
        <v>1</v>
      </c>
      <c r="AX32" s="62"/>
      <c r="AY32" s="56"/>
      <c r="AZ32" s="10">
        <v>1</v>
      </c>
      <c r="BA32" s="10"/>
      <c r="BB32" s="50">
        <v>1</v>
      </c>
      <c r="BC32" s="54">
        <v>1</v>
      </c>
      <c r="BD32" s="10"/>
      <c r="BE32" s="10">
        <v>1</v>
      </c>
      <c r="BF32" s="10"/>
      <c r="BG32" s="61"/>
      <c r="BH32" s="56"/>
      <c r="BI32" s="10"/>
      <c r="BJ32" s="10"/>
      <c r="BK32" s="10"/>
      <c r="BL32" s="10"/>
      <c r="BM32" s="10">
        <v>1</v>
      </c>
      <c r="BN32" s="10">
        <v>1</v>
      </c>
      <c r="BO32" s="55">
        <v>1</v>
      </c>
      <c r="BP32" s="56"/>
      <c r="BQ32" s="50">
        <v>1</v>
      </c>
      <c r="BR32" s="10">
        <v>1</v>
      </c>
      <c r="BS32" s="10">
        <v>1</v>
      </c>
      <c r="BT32" s="10"/>
      <c r="BU32" s="10">
        <v>1</v>
      </c>
      <c r="BV32" s="10"/>
      <c r="BW32" s="10">
        <v>1</v>
      </c>
      <c r="BX32" s="10">
        <v>1</v>
      </c>
      <c r="BY32" s="10">
        <v>1</v>
      </c>
      <c r="BZ32" s="10">
        <v>1</v>
      </c>
      <c r="CA32" s="10">
        <v>1</v>
      </c>
      <c r="CB32" s="10"/>
      <c r="CC32" s="10">
        <v>1</v>
      </c>
      <c r="CD32" s="61"/>
      <c r="CE32" s="55"/>
      <c r="CF32" s="56">
        <v>1</v>
      </c>
      <c r="CG32" s="100">
        <v>1</v>
      </c>
      <c r="CH32" s="55">
        <v>1</v>
      </c>
      <c r="CI32" s="54">
        <f t="shared" si="0"/>
        <v>43</v>
      </c>
    </row>
    <row r="33" spans="1:87" ht="14.1" customHeight="1" x14ac:dyDescent="0.2">
      <c r="A33" s="61">
        <v>31</v>
      </c>
      <c r="B33" s="7" t="s">
        <v>456</v>
      </c>
      <c r="C33" s="56"/>
      <c r="D33" s="10"/>
      <c r="E33" s="10"/>
      <c r="F33" s="10"/>
      <c r="G33" s="10"/>
      <c r="H33" s="10">
        <v>1</v>
      </c>
      <c r="I33" s="55"/>
      <c r="J33" s="56"/>
      <c r="K33" s="50">
        <v>1</v>
      </c>
      <c r="L33" s="10"/>
      <c r="M33" s="10"/>
      <c r="N33" s="10">
        <v>1</v>
      </c>
      <c r="O33" s="63">
        <v>1</v>
      </c>
      <c r="P33" s="56"/>
      <c r="Q33" s="10">
        <v>1</v>
      </c>
      <c r="R33" s="10"/>
      <c r="S33" s="55">
        <v>1</v>
      </c>
      <c r="T33" s="54">
        <v>1</v>
      </c>
      <c r="U33" s="10"/>
      <c r="V33" s="10"/>
      <c r="W33" s="10"/>
      <c r="X33" s="55"/>
      <c r="Y33" s="56"/>
      <c r="Z33" s="10"/>
      <c r="AA33" s="10"/>
      <c r="AB33" s="10"/>
      <c r="AC33" s="10"/>
      <c r="AD33" s="50">
        <v>1</v>
      </c>
      <c r="AE33" s="10"/>
      <c r="AF33" s="50">
        <v>1</v>
      </c>
      <c r="AG33" s="62"/>
      <c r="AH33" s="62"/>
      <c r="AI33" s="55"/>
      <c r="AJ33" s="56"/>
      <c r="AK33" s="10"/>
      <c r="AL33" s="10"/>
      <c r="AM33" s="10"/>
      <c r="AN33" s="10"/>
      <c r="AO33" s="10">
        <v>1</v>
      </c>
      <c r="AP33" s="55"/>
      <c r="AQ33" s="56"/>
      <c r="AR33" s="10"/>
      <c r="AS33" s="10"/>
      <c r="AT33" s="10"/>
      <c r="AU33" s="50">
        <v>1</v>
      </c>
      <c r="AV33" s="10"/>
      <c r="AW33" s="10">
        <v>1</v>
      </c>
      <c r="AX33" s="61"/>
      <c r="AY33" s="56">
        <v>1</v>
      </c>
      <c r="AZ33" s="10"/>
      <c r="BA33" s="10"/>
      <c r="BB33" s="10"/>
      <c r="BC33" s="54"/>
      <c r="BD33" s="10"/>
      <c r="BE33" s="10"/>
      <c r="BF33" s="10"/>
      <c r="BG33" s="61"/>
      <c r="BH33" s="56"/>
      <c r="BI33" s="10"/>
      <c r="BJ33" s="10"/>
      <c r="BK33" s="10"/>
      <c r="BL33" s="10"/>
      <c r="BM33" s="10"/>
      <c r="BN33" s="10"/>
      <c r="BO33" s="55"/>
      <c r="BP33" s="56"/>
      <c r="BQ33" s="10"/>
      <c r="BR33" s="10"/>
      <c r="BS33" s="10"/>
      <c r="BT33" s="10">
        <v>1</v>
      </c>
      <c r="BU33" s="10"/>
      <c r="BV33" s="10"/>
      <c r="BW33" s="10"/>
      <c r="BX33" s="10"/>
      <c r="BY33" s="10"/>
      <c r="BZ33" s="10"/>
      <c r="CA33" s="10">
        <v>1</v>
      </c>
      <c r="CB33" s="10"/>
      <c r="CC33" s="10">
        <v>1</v>
      </c>
      <c r="CD33" s="61"/>
      <c r="CE33" s="55"/>
      <c r="CF33" s="56"/>
      <c r="CG33" s="100"/>
      <c r="CH33" s="55"/>
      <c r="CI33" s="54">
        <f t="shared" si="0"/>
        <v>15</v>
      </c>
    </row>
    <row r="34" spans="1:87" ht="14.1" customHeight="1" x14ac:dyDescent="0.2">
      <c r="A34" s="61">
        <v>32</v>
      </c>
      <c r="B34" s="7" t="s">
        <v>1222</v>
      </c>
      <c r="C34" s="56">
        <v>1</v>
      </c>
      <c r="D34" s="10"/>
      <c r="E34" s="10"/>
      <c r="F34" s="10"/>
      <c r="G34" s="10">
        <v>1</v>
      </c>
      <c r="H34" s="10"/>
      <c r="I34" s="55"/>
      <c r="J34" s="56">
        <v>1</v>
      </c>
      <c r="K34" s="10"/>
      <c r="L34" s="10">
        <v>1</v>
      </c>
      <c r="M34" s="10">
        <v>1</v>
      </c>
      <c r="N34" s="10"/>
      <c r="O34" s="61">
        <v>1</v>
      </c>
      <c r="P34" s="56"/>
      <c r="Q34" s="10">
        <v>1</v>
      </c>
      <c r="R34" s="10"/>
      <c r="S34" s="55">
        <v>1</v>
      </c>
      <c r="T34" s="54">
        <v>1</v>
      </c>
      <c r="U34" s="10"/>
      <c r="V34" s="10"/>
      <c r="W34" s="10">
        <v>1</v>
      </c>
      <c r="X34" s="55">
        <v>1</v>
      </c>
      <c r="Y34" s="56"/>
      <c r="Z34" s="10">
        <v>1</v>
      </c>
      <c r="AA34" s="10"/>
      <c r="AB34" s="10"/>
      <c r="AC34" s="10"/>
      <c r="AD34" s="10"/>
      <c r="AE34" s="10">
        <v>1</v>
      </c>
      <c r="AF34" s="10"/>
      <c r="AG34" s="61"/>
      <c r="AH34" s="61"/>
      <c r="AI34" s="55"/>
      <c r="AJ34" s="56">
        <v>1</v>
      </c>
      <c r="AK34" s="10"/>
      <c r="AL34" s="10"/>
      <c r="AM34" s="10"/>
      <c r="AN34" s="10">
        <v>1</v>
      </c>
      <c r="AO34" s="10"/>
      <c r="AP34" s="55"/>
      <c r="AQ34" s="56">
        <v>1</v>
      </c>
      <c r="AR34" s="10"/>
      <c r="AS34" s="10"/>
      <c r="AT34" s="10">
        <v>1</v>
      </c>
      <c r="AU34" s="10"/>
      <c r="AV34" s="10">
        <v>1</v>
      </c>
      <c r="AW34" s="10">
        <v>1</v>
      </c>
      <c r="AX34" s="61"/>
      <c r="AY34" s="56"/>
      <c r="AZ34" s="10"/>
      <c r="BA34" s="10"/>
      <c r="BB34" s="10"/>
      <c r="BC34" s="54"/>
      <c r="BD34" s="10"/>
      <c r="BE34" s="10"/>
      <c r="BF34" s="10"/>
      <c r="BG34" s="61"/>
      <c r="BH34" s="56"/>
      <c r="BI34" s="10">
        <v>1</v>
      </c>
      <c r="BJ34" s="50">
        <v>1</v>
      </c>
      <c r="BK34" s="10"/>
      <c r="BL34" s="10"/>
      <c r="BM34" s="10"/>
      <c r="BN34" s="10"/>
      <c r="BO34" s="55"/>
      <c r="BP34" s="56"/>
      <c r="BQ34" s="10"/>
      <c r="BR34" s="10"/>
      <c r="BS34" s="10"/>
      <c r="BT34" s="10"/>
      <c r="BU34" s="10"/>
      <c r="BV34" s="10">
        <v>1</v>
      </c>
      <c r="BW34" s="10"/>
      <c r="BX34" s="10"/>
      <c r="BY34" s="10"/>
      <c r="BZ34" s="10"/>
      <c r="CA34" s="10"/>
      <c r="CB34" s="10"/>
      <c r="CC34" s="10"/>
      <c r="CD34" s="61">
        <v>1</v>
      </c>
      <c r="CE34" s="55"/>
      <c r="CF34" s="56"/>
      <c r="CG34" s="100"/>
      <c r="CH34" s="55"/>
      <c r="CI34" s="54">
        <f t="shared" si="0"/>
        <v>22</v>
      </c>
    </row>
    <row r="35" spans="1:87" ht="14.1" customHeight="1" x14ac:dyDescent="0.2">
      <c r="A35" s="61">
        <v>33</v>
      </c>
      <c r="B35" s="7" t="s">
        <v>451</v>
      </c>
      <c r="C35" s="56"/>
      <c r="D35" s="10"/>
      <c r="E35" s="10"/>
      <c r="F35" s="10"/>
      <c r="G35" s="10"/>
      <c r="H35" s="10"/>
      <c r="I35" s="55"/>
      <c r="J35" s="56"/>
      <c r="K35" s="10"/>
      <c r="L35" s="10"/>
      <c r="M35" s="10"/>
      <c r="N35" s="10"/>
      <c r="O35" s="61"/>
      <c r="P35" s="56"/>
      <c r="Q35" s="10"/>
      <c r="R35" s="10"/>
      <c r="S35" s="55">
        <v>1</v>
      </c>
      <c r="T35" s="54"/>
      <c r="U35" s="10"/>
      <c r="V35" s="10">
        <v>1</v>
      </c>
      <c r="W35" s="10"/>
      <c r="X35" s="55"/>
      <c r="Y35" s="56"/>
      <c r="Z35" s="10"/>
      <c r="AA35" s="10"/>
      <c r="AB35" s="10"/>
      <c r="AC35" s="10"/>
      <c r="AD35" s="10"/>
      <c r="AE35" s="10"/>
      <c r="AF35" s="10"/>
      <c r="AG35" s="61"/>
      <c r="AH35" s="61"/>
      <c r="AI35" s="55"/>
      <c r="AJ35" s="56"/>
      <c r="AK35" s="10"/>
      <c r="AL35" s="10"/>
      <c r="AM35" s="10"/>
      <c r="AN35" s="10"/>
      <c r="AO35" s="10"/>
      <c r="AP35" s="55"/>
      <c r="AQ35" s="56"/>
      <c r="AR35" s="10">
        <v>1</v>
      </c>
      <c r="AS35" s="10"/>
      <c r="AT35" s="10"/>
      <c r="AU35" s="10"/>
      <c r="AV35" s="10"/>
      <c r="AW35" s="10"/>
      <c r="AX35" s="61"/>
      <c r="AY35" s="56"/>
      <c r="AZ35" s="10"/>
      <c r="BA35" s="10"/>
      <c r="BB35" s="10"/>
      <c r="BC35" s="54"/>
      <c r="BD35" s="10">
        <v>1</v>
      </c>
      <c r="BE35" s="10"/>
      <c r="BF35" s="10"/>
      <c r="BG35" s="61"/>
      <c r="BH35" s="56">
        <v>1</v>
      </c>
      <c r="BI35" s="10"/>
      <c r="BJ35" s="10"/>
      <c r="BK35" s="10"/>
      <c r="BL35" s="10"/>
      <c r="BM35" s="10"/>
      <c r="BN35" s="10"/>
      <c r="BO35" s="55"/>
      <c r="BP35" s="56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61"/>
      <c r="CE35" s="55"/>
      <c r="CF35" s="56"/>
      <c r="CG35" s="100"/>
      <c r="CH35" s="55"/>
      <c r="CI35" s="54">
        <f t="shared" ref="CI35:CI51" si="1">SUM(C35:CH35)-S35</f>
        <v>4</v>
      </c>
    </row>
    <row r="36" spans="1:87" ht="14.1" customHeight="1" x14ac:dyDescent="0.2">
      <c r="A36" s="61">
        <v>34</v>
      </c>
      <c r="B36" s="7" t="s">
        <v>821</v>
      </c>
      <c r="C36" s="56"/>
      <c r="D36" s="10"/>
      <c r="E36" s="10"/>
      <c r="F36" s="10"/>
      <c r="G36" s="10"/>
      <c r="H36" s="10"/>
      <c r="I36" s="55"/>
      <c r="J36" s="56">
        <v>1</v>
      </c>
      <c r="K36" s="10"/>
      <c r="L36" s="10"/>
      <c r="M36" s="10"/>
      <c r="N36" s="10"/>
      <c r="O36" s="61"/>
      <c r="P36" s="56"/>
      <c r="Q36" s="10">
        <v>1</v>
      </c>
      <c r="R36" s="10">
        <v>1</v>
      </c>
      <c r="S36" s="55">
        <v>1</v>
      </c>
      <c r="T36" s="54"/>
      <c r="U36" s="10"/>
      <c r="V36" s="10">
        <v>1</v>
      </c>
      <c r="W36" s="10"/>
      <c r="X36" s="55"/>
      <c r="Y36" s="56"/>
      <c r="Z36" s="10"/>
      <c r="AA36" s="10"/>
      <c r="AB36" s="10"/>
      <c r="AC36" s="10"/>
      <c r="AD36" s="10"/>
      <c r="AE36" s="10"/>
      <c r="AF36" s="10"/>
      <c r="AG36" s="61"/>
      <c r="AH36" s="61"/>
      <c r="AI36" s="55"/>
      <c r="AJ36" s="56"/>
      <c r="AK36" s="10"/>
      <c r="AL36" s="10"/>
      <c r="AM36" s="10"/>
      <c r="AN36" s="10"/>
      <c r="AO36" s="10">
        <v>1</v>
      </c>
      <c r="AP36" s="55"/>
      <c r="AQ36" s="56"/>
      <c r="AR36" s="10">
        <v>1</v>
      </c>
      <c r="AS36" s="10"/>
      <c r="AT36" s="10"/>
      <c r="AU36" s="10"/>
      <c r="AV36" s="10"/>
      <c r="AW36" s="10"/>
      <c r="AX36" s="61"/>
      <c r="AY36" s="56"/>
      <c r="AZ36" s="10"/>
      <c r="BA36" s="10"/>
      <c r="BB36" s="10"/>
      <c r="BC36" s="54">
        <v>1</v>
      </c>
      <c r="BD36" s="10"/>
      <c r="BE36" s="10">
        <v>1</v>
      </c>
      <c r="BF36" s="10"/>
      <c r="BG36" s="61"/>
      <c r="BH36" s="56">
        <v>1</v>
      </c>
      <c r="BI36" s="10"/>
      <c r="BJ36" s="10">
        <v>1</v>
      </c>
      <c r="BK36" s="10"/>
      <c r="BL36" s="10"/>
      <c r="BM36" s="10"/>
      <c r="BN36" s="10"/>
      <c r="BO36" s="55"/>
      <c r="BP36" s="56"/>
      <c r="BQ36" s="10"/>
      <c r="BR36" s="10">
        <v>1</v>
      </c>
      <c r="BS36" s="10">
        <v>1</v>
      </c>
      <c r="BT36" s="10"/>
      <c r="BU36" s="10">
        <v>1</v>
      </c>
      <c r="BV36" s="10"/>
      <c r="BW36" s="10">
        <v>1</v>
      </c>
      <c r="BX36" s="10">
        <v>1</v>
      </c>
      <c r="BY36" s="10">
        <v>1</v>
      </c>
      <c r="BZ36" s="10">
        <v>1</v>
      </c>
      <c r="CA36" s="10"/>
      <c r="CB36" s="10"/>
      <c r="CC36" s="10"/>
      <c r="CD36" s="61"/>
      <c r="CE36" s="55"/>
      <c r="CF36" s="56"/>
      <c r="CG36" s="100"/>
      <c r="CH36" s="55"/>
      <c r="CI36" s="54">
        <f t="shared" si="1"/>
        <v>17</v>
      </c>
    </row>
    <row r="37" spans="1:87" ht="14.1" customHeight="1" x14ac:dyDescent="0.2">
      <c r="A37" s="61">
        <v>35</v>
      </c>
      <c r="B37" s="7" t="s">
        <v>1342</v>
      </c>
      <c r="C37" s="56"/>
      <c r="D37" s="10"/>
      <c r="E37" s="10"/>
      <c r="F37" s="10"/>
      <c r="G37" s="10"/>
      <c r="H37" s="10"/>
      <c r="I37" s="55"/>
      <c r="J37" s="56"/>
      <c r="K37" s="10"/>
      <c r="L37" s="10">
        <v>1</v>
      </c>
      <c r="M37" s="10"/>
      <c r="N37" s="10"/>
      <c r="O37" s="61"/>
      <c r="P37" s="56"/>
      <c r="Q37" s="10"/>
      <c r="R37" s="10"/>
      <c r="S37" s="55">
        <v>1</v>
      </c>
      <c r="T37" s="54"/>
      <c r="U37" s="10"/>
      <c r="V37" s="10">
        <v>1</v>
      </c>
      <c r="W37" s="10"/>
      <c r="X37" s="55"/>
      <c r="Y37" s="56"/>
      <c r="Z37" s="10"/>
      <c r="AA37" s="10"/>
      <c r="AB37" s="10"/>
      <c r="AC37" s="10"/>
      <c r="AD37" s="10"/>
      <c r="AE37" s="10"/>
      <c r="AF37" s="10"/>
      <c r="AG37" s="61"/>
      <c r="AH37" s="61"/>
      <c r="AI37" s="55"/>
      <c r="AJ37" s="56"/>
      <c r="AK37" s="10"/>
      <c r="AL37" s="10"/>
      <c r="AM37" s="10">
        <v>1</v>
      </c>
      <c r="AN37" s="10"/>
      <c r="AO37" s="10"/>
      <c r="AP37" s="55">
        <v>1</v>
      </c>
      <c r="AQ37" s="56"/>
      <c r="AR37" s="10"/>
      <c r="AS37" s="10"/>
      <c r="AT37" s="10"/>
      <c r="AU37" s="10"/>
      <c r="AV37" s="10">
        <v>1</v>
      </c>
      <c r="AW37" s="10"/>
      <c r="AX37" s="61"/>
      <c r="AY37" s="56"/>
      <c r="AZ37" s="10"/>
      <c r="BA37" s="10"/>
      <c r="BB37" s="10"/>
      <c r="BC37" s="54"/>
      <c r="BD37" s="10">
        <v>1</v>
      </c>
      <c r="BE37" s="10"/>
      <c r="BF37" s="10">
        <v>1</v>
      </c>
      <c r="BG37" s="61"/>
      <c r="BH37" s="56">
        <v>1</v>
      </c>
      <c r="BI37" s="10">
        <v>1</v>
      </c>
      <c r="BJ37" s="10"/>
      <c r="BK37" s="10"/>
      <c r="BL37" s="10"/>
      <c r="BM37" s="10"/>
      <c r="BN37" s="10"/>
      <c r="BO37" s="55"/>
      <c r="BP37" s="56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61"/>
      <c r="CE37" s="55"/>
      <c r="CF37" s="56"/>
      <c r="CG37" s="100"/>
      <c r="CH37" s="55"/>
      <c r="CI37" s="54">
        <f t="shared" si="1"/>
        <v>9</v>
      </c>
    </row>
    <row r="38" spans="1:87" ht="14.1" customHeight="1" x14ac:dyDescent="0.2">
      <c r="A38" s="61">
        <v>36</v>
      </c>
      <c r="B38" s="7" t="s">
        <v>1221</v>
      </c>
      <c r="C38" s="56">
        <v>1</v>
      </c>
      <c r="D38" s="10"/>
      <c r="E38" s="10"/>
      <c r="F38" s="10"/>
      <c r="G38" s="10"/>
      <c r="H38" s="10"/>
      <c r="I38" s="55"/>
      <c r="J38" s="56"/>
      <c r="K38" s="10"/>
      <c r="L38" s="10"/>
      <c r="M38" s="10"/>
      <c r="N38" s="10"/>
      <c r="O38" s="61"/>
      <c r="P38" s="56"/>
      <c r="Q38" s="10"/>
      <c r="R38" s="10"/>
      <c r="S38" s="55"/>
      <c r="T38" s="54">
        <v>1</v>
      </c>
      <c r="U38" s="10">
        <v>1</v>
      </c>
      <c r="V38" s="10">
        <v>1</v>
      </c>
      <c r="W38" s="10"/>
      <c r="X38" s="55"/>
      <c r="Y38" s="56"/>
      <c r="Z38" s="10">
        <v>1</v>
      </c>
      <c r="AA38" s="10"/>
      <c r="AB38" s="10"/>
      <c r="AC38" s="10"/>
      <c r="AD38" s="10">
        <v>1</v>
      </c>
      <c r="AE38" s="10"/>
      <c r="AF38" s="10">
        <v>1</v>
      </c>
      <c r="AG38" s="61"/>
      <c r="AH38" s="61"/>
      <c r="AI38" s="55"/>
      <c r="AJ38" s="56">
        <v>1</v>
      </c>
      <c r="AK38" s="10">
        <v>1</v>
      </c>
      <c r="AL38" s="10"/>
      <c r="AM38" s="10"/>
      <c r="AN38" s="10"/>
      <c r="AO38" s="10"/>
      <c r="AP38" s="55"/>
      <c r="AQ38" s="56">
        <v>1</v>
      </c>
      <c r="AR38" s="50">
        <v>1</v>
      </c>
      <c r="AS38" s="10"/>
      <c r="AT38" s="10"/>
      <c r="AU38" s="10">
        <v>1</v>
      </c>
      <c r="AV38" s="10">
        <v>1</v>
      </c>
      <c r="AW38" s="10">
        <v>1</v>
      </c>
      <c r="AX38" s="61"/>
      <c r="AY38" s="56">
        <v>1</v>
      </c>
      <c r="AZ38" s="10"/>
      <c r="BA38" s="10"/>
      <c r="BB38" s="10"/>
      <c r="BC38" s="54"/>
      <c r="BD38" s="10"/>
      <c r="BE38" s="10"/>
      <c r="BF38" s="10"/>
      <c r="BG38" s="61"/>
      <c r="BH38" s="56"/>
      <c r="BI38" s="10"/>
      <c r="BJ38" s="10"/>
      <c r="BK38" s="10"/>
      <c r="BL38" s="10"/>
      <c r="BM38" s="10"/>
      <c r="BN38" s="10"/>
      <c r="BO38" s="55"/>
      <c r="BP38" s="56"/>
      <c r="BQ38" s="10"/>
      <c r="BR38" s="10">
        <v>1</v>
      </c>
      <c r="BS38" s="10">
        <v>1</v>
      </c>
      <c r="BT38" s="10"/>
      <c r="BU38" s="10">
        <v>1</v>
      </c>
      <c r="BV38" s="10"/>
      <c r="BW38" s="10">
        <v>1</v>
      </c>
      <c r="BX38" s="10">
        <v>1</v>
      </c>
      <c r="BY38" s="10">
        <v>1</v>
      </c>
      <c r="BZ38" s="10">
        <v>1</v>
      </c>
      <c r="CA38" s="10"/>
      <c r="CB38" s="10"/>
      <c r="CC38" s="10"/>
      <c r="CD38" s="61"/>
      <c r="CE38" s="55"/>
      <c r="CF38" s="56"/>
      <c r="CG38" s="100"/>
      <c r="CH38" s="55"/>
      <c r="CI38" s="54">
        <f t="shared" si="1"/>
        <v>22</v>
      </c>
    </row>
    <row r="39" spans="1:87" ht="14.1" customHeight="1" x14ac:dyDescent="0.2">
      <c r="A39" s="61">
        <v>37</v>
      </c>
      <c r="B39" s="7" t="s">
        <v>1479</v>
      </c>
      <c r="C39" s="56"/>
      <c r="D39" s="10">
        <v>1</v>
      </c>
      <c r="E39" s="10">
        <v>1</v>
      </c>
      <c r="F39" s="10">
        <v>1</v>
      </c>
      <c r="G39" s="10"/>
      <c r="H39" s="10">
        <v>1</v>
      </c>
      <c r="I39" s="55"/>
      <c r="J39" s="56">
        <v>1</v>
      </c>
      <c r="K39" s="10"/>
      <c r="L39" s="10">
        <v>1</v>
      </c>
      <c r="M39" s="10">
        <v>1</v>
      </c>
      <c r="N39" s="10">
        <v>1</v>
      </c>
      <c r="O39" s="61"/>
      <c r="P39" s="56">
        <v>1</v>
      </c>
      <c r="Q39" s="10"/>
      <c r="R39" s="10">
        <v>1</v>
      </c>
      <c r="S39" s="55"/>
      <c r="T39" s="54"/>
      <c r="U39" s="10"/>
      <c r="V39" s="10"/>
      <c r="W39" s="10"/>
      <c r="X39" s="55"/>
      <c r="Y39" s="56"/>
      <c r="Z39" s="10">
        <v>1</v>
      </c>
      <c r="AA39" s="10"/>
      <c r="AB39" s="10"/>
      <c r="AC39" s="10"/>
      <c r="AD39" s="10">
        <v>1</v>
      </c>
      <c r="AE39" s="10"/>
      <c r="AF39" s="10"/>
      <c r="AG39" s="61"/>
      <c r="AH39" s="61"/>
      <c r="AI39" s="55"/>
      <c r="AJ39" s="56"/>
      <c r="AK39" s="10">
        <v>1</v>
      </c>
      <c r="AL39" s="10"/>
      <c r="AM39" s="10">
        <v>1</v>
      </c>
      <c r="AN39" s="10"/>
      <c r="AO39" s="10"/>
      <c r="AP39" s="55"/>
      <c r="AQ39" s="56"/>
      <c r="AR39" s="10"/>
      <c r="AS39" s="10"/>
      <c r="AT39" s="10"/>
      <c r="AU39" s="10"/>
      <c r="AV39" s="10"/>
      <c r="AW39" s="10"/>
      <c r="AX39" s="61"/>
      <c r="AY39" s="56"/>
      <c r="AZ39" s="10">
        <v>1</v>
      </c>
      <c r="BA39" s="10"/>
      <c r="BB39" s="10">
        <v>1</v>
      </c>
      <c r="BC39" s="54"/>
      <c r="BD39" s="10"/>
      <c r="BE39" s="10">
        <v>1</v>
      </c>
      <c r="BF39" s="10"/>
      <c r="BG39" s="61"/>
      <c r="BH39" s="56"/>
      <c r="BI39" s="10"/>
      <c r="BJ39" s="10"/>
      <c r="BK39" s="10"/>
      <c r="BL39" s="10"/>
      <c r="BM39" s="10"/>
      <c r="BN39" s="10"/>
      <c r="BO39" s="55">
        <v>1</v>
      </c>
      <c r="BP39" s="56"/>
      <c r="BQ39" s="10"/>
      <c r="BR39" s="10">
        <v>1</v>
      </c>
      <c r="BS39" s="10">
        <v>1</v>
      </c>
      <c r="BT39" s="10"/>
      <c r="BU39" s="10">
        <v>1</v>
      </c>
      <c r="BV39" s="10"/>
      <c r="BW39" s="10">
        <v>1</v>
      </c>
      <c r="BX39" s="10">
        <v>1</v>
      </c>
      <c r="BY39" s="10">
        <v>1</v>
      </c>
      <c r="BZ39" s="10">
        <v>1</v>
      </c>
      <c r="CA39" s="10"/>
      <c r="CB39" s="50">
        <v>1</v>
      </c>
      <c r="CC39" s="10"/>
      <c r="CD39" s="61"/>
      <c r="CE39" s="55"/>
      <c r="CF39" s="56"/>
      <c r="CG39" s="100"/>
      <c r="CH39" s="55"/>
      <c r="CI39" s="54">
        <f t="shared" si="1"/>
        <v>26</v>
      </c>
    </row>
    <row r="40" spans="1:87" ht="14.1" customHeight="1" x14ac:dyDescent="0.2">
      <c r="A40" s="61">
        <v>38</v>
      </c>
      <c r="B40" s="7" t="s">
        <v>259</v>
      </c>
      <c r="C40" s="56"/>
      <c r="D40" s="10"/>
      <c r="E40" s="10"/>
      <c r="F40" s="10"/>
      <c r="G40" s="10">
        <v>1</v>
      </c>
      <c r="H40" s="10">
        <v>1</v>
      </c>
      <c r="I40" s="55"/>
      <c r="J40" s="56">
        <v>1</v>
      </c>
      <c r="K40" s="10"/>
      <c r="L40" s="10">
        <v>1</v>
      </c>
      <c r="M40" s="10"/>
      <c r="N40" s="10"/>
      <c r="O40" s="61">
        <v>1</v>
      </c>
      <c r="P40" s="56"/>
      <c r="Q40" s="10">
        <v>1</v>
      </c>
      <c r="R40" s="10"/>
      <c r="S40" s="55"/>
      <c r="T40" s="54"/>
      <c r="U40" s="10"/>
      <c r="V40" s="10"/>
      <c r="W40" s="10"/>
      <c r="X40" s="55"/>
      <c r="Y40" s="56"/>
      <c r="Z40" s="10"/>
      <c r="AA40" s="10"/>
      <c r="AB40" s="10"/>
      <c r="AC40" s="10"/>
      <c r="AD40" s="10"/>
      <c r="AE40" s="10"/>
      <c r="AF40" s="10">
        <v>1</v>
      </c>
      <c r="AG40" s="61"/>
      <c r="AH40" s="61"/>
      <c r="AI40" s="55"/>
      <c r="AJ40" s="56"/>
      <c r="AK40" s="10"/>
      <c r="AL40" s="10"/>
      <c r="AM40" s="10"/>
      <c r="AN40" s="10">
        <v>1</v>
      </c>
      <c r="AO40" s="10"/>
      <c r="AP40" s="55">
        <v>1</v>
      </c>
      <c r="AQ40" s="56"/>
      <c r="AR40" s="10"/>
      <c r="AS40" s="10"/>
      <c r="AT40" s="10">
        <v>1</v>
      </c>
      <c r="AU40" s="10"/>
      <c r="AV40" s="10">
        <v>1</v>
      </c>
      <c r="AW40" s="10">
        <v>1</v>
      </c>
      <c r="AX40" s="61"/>
      <c r="AY40" s="56"/>
      <c r="AZ40" s="10"/>
      <c r="BA40" s="10"/>
      <c r="BB40" s="10">
        <v>1</v>
      </c>
      <c r="BC40" s="54"/>
      <c r="BD40" s="10"/>
      <c r="BE40" s="10"/>
      <c r="BF40" s="10"/>
      <c r="BG40" s="61"/>
      <c r="BH40" s="56"/>
      <c r="BI40" s="10"/>
      <c r="BJ40" s="10"/>
      <c r="BK40" s="10"/>
      <c r="BL40" s="10"/>
      <c r="BM40" s="10"/>
      <c r="BN40" s="10"/>
      <c r="BO40" s="55">
        <v>1</v>
      </c>
      <c r="BP40" s="56"/>
      <c r="BQ40" s="10"/>
      <c r="BR40" s="10"/>
      <c r="BS40" s="10"/>
      <c r="BT40" s="10"/>
      <c r="BU40" s="10"/>
      <c r="BV40" s="10">
        <v>1</v>
      </c>
      <c r="BW40" s="10"/>
      <c r="BX40" s="10"/>
      <c r="BY40" s="10"/>
      <c r="BZ40" s="10"/>
      <c r="CA40" s="10">
        <v>1</v>
      </c>
      <c r="CB40" s="10"/>
      <c r="CC40" s="10">
        <v>1</v>
      </c>
      <c r="CD40" s="61"/>
      <c r="CE40" s="55"/>
      <c r="CF40" s="56"/>
      <c r="CG40" s="100"/>
      <c r="CH40" s="55"/>
      <c r="CI40" s="54">
        <f t="shared" si="1"/>
        <v>17</v>
      </c>
    </row>
    <row r="41" spans="1:87" ht="14.1" customHeight="1" x14ac:dyDescent="0.2">
      <c r="A41" s="61">
        <v>39</v>
      </c>
      <c r="B41" s="7" t="s">
        <v>833</v>
      </c>
      <c r="C41" s="56"/>
      <c r="D41" s="10"/>
      <c r="E41" s="10"/>
      <c r="F41" s="10"/>
      <c r="G41" s="10"/>
      <c r="H41" s="10"/>
      <c r="I41" s="55"/>
      <c r="J41" s="56"/>
      <c r="K41" s="10"/>
      <c r="L41" s="10">
        <v>1</v>
      </c>
      <c r="M41" s="10"/>
      <c r="N41" s="10"/>
      <c r="O41" s="61"/>
      <c r="P41" s="56"/>
      <c r="Q41" s="10"/>
      <c r="R41" s="10"/>
      <c r="S41" s="55">
        <v>1</v>
      </c>
      <c r="T41" s="54"/>
      <c r="U41" s="10"/>
      <c r="V41" s="10">
        <v>1</v>
      </c>
      <c r="W41" s="10"/>
      <c r="X41" s="55"/>
      <c r="Y41" s="56"/>
      <c r="Z41" s="10"/>
      <c r="AA41" s="10"/>
      <c r="AB41" s="10"/>
      <c r="AC41" s="10"/>
      <c r="AD41" s="10"/>
      <c r="AE41" s="10"/>
      <c r="AF41" s="10"/>
      <c r="AG41" s="61"/>
      <c r="AH41" s="61"/>
      <c r="AI41" s="55"/>
      <c r="AJ41" s="56"/>
      <c r="AK41" s="10"/>
      <c r="AL41" s="10"/>
      <c r="AM41" s="10"/>
      <c r="AN41" s="10"/>
      <c r="AO41" s="10"/>
      <c r="AP41" s="55"/>
      <c r="AQ41" s="56"/>
      <c r="AR41" s="10"/>
      <c r="AS41" s="10"/>
      <c r="AT41" s="10"/>
      <c r="AU41" s="10"/>
      <c r="AV41" s="10"/>
      <c r="AW41" s="10"/>
      <c r="AX41" s="61"/>
      <c r="AY41" s="56"/>
      <c r="AZ41" s="10"/>
      <c r="BA41" s="10"/>
      <c r="BB41" s="10"/>
      <c r="BC41" s="54"/>
      <c r="BD41" s="10">
        <v>1</v>
      </c>
      <c r="BE41" s="10"/>
      <c r="BF41" s="10"/>
      <c r="BG41" s="61"/>
      <c r="BH41" s="67">
        <v>1</v>
      </c>
      <c r="BI41" s="10"/>
      <c r="BJ41" s="10"/>
      <c r="BK41" s="10"/>
      <c r="BL41" s="10"/>
      <c r="BM41" s="10"/>
      <c r="BN41" s="10"/>
      <c r="BO41" s="55"/>
      <c r="BP41" s="56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>
        <v>1</v>
      </c>
      <c r="CC41" s="10"/>
      <c r="CD41" s="61"/>
      <c r="CE41" s="55"/>
      <c r="CF41" s="56"/>
      <c r="CG41" s="100"/>
      <c r="CH41" s="55"/>
      <c r="CI41" s="54">
        <f t="shared" si="1"/>
        <v>5</v>
      </c>
    </row>
    <row r="42" spans="1:87" ht="14.1" customHeight="1" x14ac:dyDescent="0.2">
      <c r="A42" s="61">
        <v>40</v>
      </c>
      <c r="B42" s="7" t="s">
        <v>496</v>
      </c>
      <c r="C42" s="56"/>
      <c r="D42" s="10"/>
      <c r="E42" s="10"/>
      <c r="F42" s="10"/>
      <c r="G42" s="10"/>
      <c r="H42" s="10"/>
      <c r="I42" s="55">
        <v>1</v>
      </c>
      <c r="J42" s="56">
        <v>1</v>
      </c>
      <c r="K42" s="10">
        <v>1</v>
      </c>
      <c r="L42" s="10"/>
      <c r="M42" s="10">
        <v>1</v>
      </c>
      <c r="N42" s="10"/>
      <c r="O42" s="61">
        <v>1</v>
      </c>
      <c r="P42" s="56">
        <v>1</v>
      </c>
      <c r="Q42" s="10">
        <v>1</v>
      </c>
      <c r="R42" s="10">
        <v>1</v>
      </c>
      <c r="S42" s="55">
        <v>1</v>
      </c>
      <c r="T42" s="54"/>
      <c r="U42" s="10">
        <v>1</v>
      </c>
      <c r="V42" s="10">
        <v>1</v>
      </c>
      <c r="W42" s="10"/>
      <c r="X42" s="55">
        <v>1</v>
      </c>
      <c r="Y42" s="56">
        <v>1</v>
      </c>
      <c r="Z42" s="10">
        <v>1</v>
      </c>
      <c r="AA42" s="10"/>
      <c r="AB42" s="10"/>
      <c r="AC42" s="10"/>
      <c r="AD42" s="10">
        <v>1</v>
      </c>
      <c r="AE42" s="10"/>
      <c r="AF42" s="10">
        <v>1</v>
      </c>
      <c r="AG42" s="61"/>
      <c r="AH42" s="61"/>
      <c r="AI42" s="55"/>
      <c r="AJ42" s="56">
        <v>1</v>
      </c>
      <c r="AK42" s="10"/>
      <c r="AL42" s="10"/>
      <c r="AM42" s="10"/>
      <c r="AN42" s="10">
        <v>1</v>
      </c>
      <c r="AO42" s="10">
        <v>1</v>
      </c>
      <c r="AP42" s="55"/>
      <c r="AQ42" s="56">
        <v>1</v>
      </c>
      <c r="AR42" s="10"/>
      <c r="AS42" s="10"/>
      <c r="AT42" s="10">
        <v>1</v>
      </c>
      <c r="AU42" s="10">
        <v>1</v>
      </c>
      <c r="AV42" s="10">
        <v>1</v>
      </c>
      <c r="AW42" s="10"/>
      <c r="AX42" s="61"/>
      <c r="AY42" s="56"/>
      <c r="AZ42" s="10">
        <v>1</v>
      </c>
      <c r="BA42" s="10"/>
      <c r="BB42" s="10">
        <v>1</v>
      </c>
      <c r="BC42" s="54"/>
      <c r="BD42" s="10">
        <v>1</v>
      </c>
      <c r="BE42" s="10"/>
      <c r="BF42" s="10"/>
      <c r="BG42" s="61"/>
      <c r="BH42" s="56">
        <v>1</v>
      </c>
      <c r="BI42" s="10"/>
      <c r="BJ42" s="10"/>
      <c r="BK42" s="10"/>
      <c r="BL42" s="10"/>
      <c r="BM42" s="10"/>
      <c r="BN42" s="10"/>
      <c r="BO42" s="55"/>
      <c r="BP42" s="56"/>
      <c r="BQ42" s="10">
        <v>1</v>
      </c>
      <c r="BR42" s="10"/>
      <c r="BS42" s="10"/>
      <c r="BT42" s="10"/>
      <c r="BU42" s="10"/>
      <c r="BV42" s="10">
        <v>1</v>
      </c>
      <c r="BW42" s="10"/>
      <c r="BX42" s="10"/>
      <c r="BY42" s="10"/>
      <c r="BZ42" s="10"/>
      <c r="CA42" s="10"/>
      <c r="CB42" s="10">
        <v>1</v>
      </c>
      <c r="CC42" s="10"/>
      <c r="CD42" s="61"/>
      <c r="CE42" s="55"/>
      <c r="CF42" s="56">
        <v>1</v>
      </c>
      <c r="CG42" s="100">
        <v>1</v>
      </c>
      <c r="CH42" s="55">
        <v>1</v>
      </c>
      <c r="CI42" s="54">
        <f t="shared" si="1"/>
        <v>32</v>
      </c>
    </row>
    <row r="43" spans="1:87" ht="14.1" customHeight="1" x14ac:dyDescent="0.2">
      <c r="A43" s="61">
        <v>41</v>
      </c>
      <c r="B43" s="7" t="s">
        <v>754</v>
      </c>
      <c r="C43" s="56"/>
      <c r="D43" s="10"/>
      <c r="E43" s="10"/>
      <c r="F43" s="10"/>
      <c r="G43" s="10">
        <v>1</v>
      </c>
      <c r="H43" s="10"/>
      <c r="I43" s="55">
        <v>1</v>
      </c>
      <c r="J43" s="56">
        <v>1</v>
      </c>
      <c r="K43" s="10"/>
      <c r="L43" s="10"/>
      <c r="M43" s="10"/>
      <c r="N43" s="10">
        <v>1</v>
      </c>
      <c r="O43" s="61"/>
      <c r="P43" s="56"/>
      <c r="Q43" s="10"/>
      <c r="R43" s="10"/>
      <c r="S43" s="55"/>
      <c r="T43" s="54"/>
      <c r="U43" s="10"/>
      <c r="V43" s="10"/>
      <c r="W43" s="10"/>
      <c r="X43" s="55"/>
      <c r="Y43" s="56"/>
      <c r="Z43" s="10"/>
      <c r="AA43" s="10"/>
      <c r="AB43" s="10"/>
      <c r="AC43" s="10"/>
      <c r="AD43" s="10"/>
      <c r="AE43" s="10"/>
      <c r="AF43" s="10"/>
      <c r="AG43" s="61"/>
      <c r="AH43" s="61"/>
      <c r="AI43" s="55"/>
      <c r="AJ43" s="56"/>
      <c r="AK43" s="10"/>
      <c r="AL43" s="10"/>
      <c r="AM43" s="10"/>
      <c r="AN43" s="10">
        <v>1</v>
      </c>
      <c r="AO43" s="10"/>
      <c r="AP43" s="55">
        <v>1</v>
      </c>
      <c r="AQ43" s="56"/>
      <c r="AR43" s="10"/>
      <c r="AS43" s="10"/>
      <c r="AT43" s="10">
        <v>1</v>
      </c>
      <c r="AU43" s="10"/>
      <c r="AV43" s="10">
        <v>1</v>
      </c>
      <c r="AW43" s="10"/>
      <c r="AX43" s="61"/>
      <c r="AY43" s="56"/>
      <c r="AZ43" s="10">
        <v>1</v>
      </c>
      <c r="BA43" s="10"/>
      <c r="BB43" s="10"/>
      <c r="BC43" s="54"/>
      <c r="BD43" s="10"/>
      <c r="BE43" s="10"/>
      <c r="BF43" s="10"/>
      <c r="BG43" s="61"/>
      <c r="BH43" s="56"/>
      <c r="BI43" s="10"/>
      <c r="BJ43" s="10"/>
      <c r="BK43" s="10"/>
      <c r="BL43" s="10"/>
      <c r="BM43" s="10"/>
      <c r="BN43" s="10"/>
      <c r="BO43" s="55"/>
      <c r="BP43" s="56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61"/>
      <c r="CE43" s="55"/>
      <c r="CF43" s="56"/>
      <c r="CG43" s="100"/>
      <c r="CH43" s="55"/>
      <c r="CI43" s="54">
        <f t="shared" si="1"/>
        <v>9</v>
      </c>
    </row>
    <row r="44" spans="1:87" ht="14.1" customHeight="1" x14ac:dyDescent="0.2">
      <c r="A44" s="61">
        <v>42</v>
      </c>
      <c r="B44" s="7" t="s">
        <v>1343</v>
      </c>
      <c r="C44" s="56">
        <v>1</v>
      </c>
      <c r="D44" s="10"/>
      <c r="E44" s="10"/>
      <c r="F44" s="10"/>
      <c r="G44" s="10"/>
      <c r="H44" s="10">
        <v>1</v>
      </c>
      <c r="I44" s="55"/>
      <c r="J44" s="56">
        <v>1</v>
      </c>
      <c r="K44" s="10"/>
      <c r="L44" s="10"/>
      <c r="M44" s="10"/>
      <c r="N44" s="10"/>
      <c r="O44" s="61">
        <v>1</v>
      </c>
      <c r="P44" s="56">
        <v>1</v>
      </c>
      <c r="Q44" s="10">
        <v>1</v>
      </c>
      <c r="R44" s="10">
        <v>1</v>
      </c>
      <c r="S44" s="55">
        <v>1</v>
      </c>
      <c r="T44" s="54">
        <v>1</v>
      </c>
      <c r="U44" s="10">
        <v>1</v>
      </c>
      <c r="V44" s="10">
        <v>1</v>
      </c>
      <c r="W44" s="10"/>
      <c r="X44" s="55">
        <v>1</v>
      </c>
      <c r="Y44" s="56"/>
      <c r="Z44" s="10">
        <v>1</v>
      </c>
      <c r="AA44" s="10"/>
      <c r="AB44" s="10"/>
      <c r="AC44" s="10"/>
      <c r="AD44" s="10">
        <v>1</v>
      </c>
      <c r="AE44" s="10">
        <v>1</v>
      </c>
      <c r="AF44" s="10"/>
      <c r="AG44" s="61"/>
      <c r="AH44" s="61"/>
      <c r="AI44" s="55"/>
      <c r="AJ44" s="56">
        <v>1</v>
      </c>
      <c r="AK44" s="10"/>
      <c r="AL44" s="10"/>
      <c r="AM44" s="10"/>
      <c r="AN44" s="10">
        <v>1</v>
      </c>
      <c r="AO44" s="10">
        <v>1</v>
      </c>
      <c r="AP44" s="55"/>
      <c r="AQ44" s="56"/>
      <c r="AR44" s="10"/>
      <c r="AS44" s="10"/>
      <c r="AT44" s="10"/>
      <c r="AU44" s="10"/>
      <c r="AV44" s="10"/>
      <c r="AW44" s="10"/>
      <c r="AX44" s="61"/>
      <c r="AY44" s="56"/>
      <c r="AZ44" s="10"/>
      <c r="BA44" s="10"/>
      <c r="BB44" s="10">
        <v>1</v>
      </c>
      <c r="BC44" s="54"/>
      <c r="BD44" s="10"/>
      <c r="BE44" s="10"/>
      <c r="BF44" s="10"/>
      <c r="BG44" s="61"/>
      <c r="BH44" s="56"/>
      <c r="BI44" s="10">
        <v>1</v>
      </c>
      <c r="BJ44" s="10">
        <v>1</v>
      </c>
      <c r="BK44" s="10"/>
      <c r="BL44" s="10"/>
      <c r="BM44" s="10">
        <v>1</v>
      </c>
      <c r="BN44" s="10"/>
      <c r="BO44" s="55"/>
      <c r="BP44" s="56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61"/>
      <c r="CE44" s="55"/>
      <c r="CF44" s="56"/>
      <c r="CG44" s="100"/>
      <c r="CH44" s="55"/>
      <c r="CI44" s="54">
        <f t="shared" si="1"/>
        <v>21</v>
      </c>
    </row>
    <row r="45" spans="1:87" ht="14.1" customHeight="1" x14ac:dyDescent="0.2">
      <c r="A45" s="61">
        <v>43</v>
      </c>
      <c r="B45" s="7" t="s">
        <v>1507</v>
      </c>
      <c r="C45" s="56">
        <v>1</v>
      </c>
      <c r="D45" s="10">
        <v>1</v>
      </c>
      <c r="E45" s="10">
        <v>1</v>
      </c>
      <c r="F45" s="10">
        <v>1</v>
      </c>
      <c r="G45" s="10"/>
      <c r="H45" s="10">
        <v>1</v>
      </c>
      <c r="I45" s="55"/>
      <c r="J45" s="56">
        <v>1</v>
      </c>
      <c r="K45" s="10"/>
      <c r="L45" s="10"/>
      <c r="M45" s="10"/>
      <c r="N45" s="10"/>
      <c r="O45" s="61">
        <v>1</v>
      </c>
      <c r="P45" s="56">
        <v>1</v>
      </c>
      <c r="Q45" s="10">
        <v>1</v>
      </c>
      <c r="R45" s="10">
        <v>1</v>
      </c>
      <c r="S45" s="55">
        <v>1</v>
      </c>
      <c r="T45" s="54">
        <v>1</v>
      </c>
      <c r="U45" s="10">
        <v>1</v>
      </c>
      <c r="V45" s="10">
        <v>1</v>
      </c>
      <c r="W45" s="10">
        <v>1</v>
      </c>
      <c r="X45" s="96">
        <v>1</v>
      </c>
      <c r="Y45" s="56">
        <v>1</v>
      </c>
      <c r="Z45" s="10">
        <v>1</v>
      </c>
      <c r="AA45" s="10"/>
      <c r="AB45" s="10"/>
      <c r="AC45" s="10"/>
      <c r="AD45" s="10">
        <v>1</v>
      </c>
      <c r="AE45" s="10">
        <v>1</v>
      </c>
      <c r="AF45" s="10">
        <v>1</v>
      </c>
      <c r="AG45" s="61"/>
      <c r="AH45" s="61"/>
      <c r="AI45" s="55"/>
      <c r="AJ45" s="56">
        <v>1</v>
      </c>
      <c r="AK45" s="10"/>
      <c r="AL45" s="10">
        <v>1</v>
      </c>
      <c r="AM45" s="10"/>
      <c r="AN45" s="10">
        <v>1</v>
      </c>
      <c r="AO45" s="10">
        <v>1</v>
      </c>
      <c r="AP45" s="55"/>
      <c r="AQ45" s="56"/>
      <c r="AR45" s="10"/>
      <c r="AS45" s="10"/>
      <c r="AT45" s="10"/>
      <c r="AU45" s="10"/>
      <c r="AV45" s="10"/>
      <c r="AW45" s="10"/>
      <c r="AX45" s="61"/>
      <c r="AY45" s="56"/>
      <c r="AZ45" s="10">
        <v>1</v>
      </c>
      <c r="BA45" s="10"/>
      <c r="BB45" s="10">
        <v>1</v>
      </c>
      <c r="BC45" s="54">
        <v>1</v>
      </c>
      <c r="BD45" s="10"/>
      <c r="BE45" s="10"/>
      <c r="BF45" s="10"/>
      <c r="BG45" s="61"/>
      <c r="BH45" s="56"/>
      <c r="BI45" s="10">
        <v>1</v>
      </c>
      <c r="BJ45" s="10">
        <v>1</v>
      </c>
      <c r="BK45" s="10"/>
      <c r="BL45" s="10"/>
      <c r="BM45" s="10">
        <v>1</v>
      </c>
      <c r="BN45" s="10"/>
      <c r="BO45" s="55"/>
      <c r="BP45" s="56"/>
      <c r="BQ45" s="10">
        <v>1</v>
      </c>
      <c r="BR45" s="10">
        <v>1</v>
      </c>
      <c r="BS45" s="10">
        <v>1</v>
      </c>
      <c r="BT45" s="10"/>
      <c r="BU45" s="10">
        <v>1</v>
      </c>
      <c r="BV45" s="10"/>
      <c r="BW45" s="10">
        <v>1</v>
      </c>
      <c r="BX45" s="10">
        <v>1</v>
      </c>
      <c r="BY45" s="10">
        <v>1</v>
      </c>
      <c r="BZ45" s="10">
        <v>1</v>
      </c>
      <c r="CA45" s="10"/>
      <c r="CB45" s="10"/>
      <c r="CC45" s="10"/>
      <c r="CD45" s="61"/>
      <c r="CE45" s="55"/>
      <c r="CF45" s="56"/>
      <c r="CG45" s="100"/>
      <c r="CH45" s="55"/>
      <c r="CI45" s="54">
        <f t="shared" si="1"/>
        <v>38</v>
      </c>
    </row>
    <row r="46" spans="1:87" ht="14.1" customHeight="1" x14ac:dyDescent="0.2">
      <c r="A46" s="61">
        <v>44</v>
      </c>
      <c r="B46" s="7" t="s">
        <v>654</v>
      </c>
      <c r="C46" s="56">
        <v>1</v>
      </c>
      <c r="D46" s="10"/>
      <c r="E46" s="10"/>
      <c r="F46" s="10"/>
      <c r="G46" s="50">
        <v>1</v>
      </c>
      <c r="H46" s="10"/>
      <c r="I46" s="96">
        <v>1</v>
      </c>
      <c r="J46" s="56">
        <v>1</v>
      </c>
      <c r="K46" s="10"/>
      <c r="L46" s="10"/>
      <c r="M46" s="10">
        <v>1</v>
      </c>
      <c r="N46" s="50">
        <v>1</v>
      </c>
      <c r="O46" s="61">
        <v>1</v>
      </c>
      <c r="P46" s="67">
        <v>1</v>
      </c>
      <c r="Q46" s="10">
        <v>1</v>
      </c>
      <c r="R46" s="10"/>
      <c r="S46" s="55">
        <v>1</v>
      </c>
      <c r="T46" s="65">
        <v>1</v>
      </c>
      <c r="U46" s="10"/>
      <c r="V46" s="10"/>
      <c r="W46" s="50">
        <v>1</v>
      </c>
      <c r="X46" s="55"/>
      <c r="Y46" s="67">
        <v>1</v>
      </c>
      <c r="Z46" s="50">
        <v>1</v>
      </c>
      <c r="AA46" s="10"/>
      <c r="AB46" s="10"/>
      <c r="AC46" s="10"/>
      <c r="AD46" s="10"/>
      <c r="AE46" s="10"/>
      <c r="AF46" s="10">
        <v>1</v>
      </c>
      <c r="AG46" s="61"/>
      <c r="AH46" s="61"/>
      <c r="AI46" s="55"/>
      <c r="AJ46" s="56">
        <v>1</v>
      </c>
      <c r="AK46" s="10"/>
      <c r="AL46" s="50">
        <v>1</v>
      </c>
      <c r="AM46" s="10"/>
      <c r="AN46" s="10">
        <v>1</v>
      </c>
      <c r="AO46" s="10">
        <v>1</v>
      </c>
      <c r="AP46" s="55"/>
      <c r="AQ46" s="56"/>
      <c r="AR46" s="10"/>
      <c r="AS46" s="10"/>
      <c r="AT46" s="50">
        <v>1</v>
      </c>
      <c r="AU46" s="10">
        <v>1</v>
      </c>
      <c r="AV46" s="10"/>
      <c r="AW46" s="50">
        <v>1</v>
      </c>
      <c r="AX46" s="61"/>
      <c r="AY46" s="56">
        <v>1</v>
      </c>
      <c r="AZ46" s="10"/>
      <c r="BA46" s="10"/>
      <c r="BB46" s="10"/>
      <c r="BC46" s="65">
        <v>1</v>
      </c>
      <c r="BD46" s="10"/>
      <c r="BE46" s="50">
        <v>1</v>
      </c>
      <c r="BF46" s="10"/>
      <c r="BG46" s="61"/>
      <c r="BH46" s="56"/>
      <c r="BI46" s="10"/>
      <c r="BJ46" s="10"/>
      <c r="BK46" s="10"/>
      <c r="BL46" s="10"/>
      <c r="BM46" s="10"/>
      <c r="BN46" s="10"/>
      <c r="BO46" s="55"/>
      <c r="BP46" s="67">
        <v>1</v>
      </c>
      <c r="BQ46" s="10"/>
      <c r="BR46" s="10"/>
      <c r="BS46" s="10"/>
      <c r="BT46" s="50">
        <v>1</v>
      </c>
      <c r="BU46" s="10"/>
      <c r="BV46" s="10"/>
      <c r="BW46" s="10"/>
      <c r="BX46" s="10"/>
      <c r="BY46" s="10"/>
      <c r="BZ46" s="10"/>
      <c r="CA46" s="10"/>
      <c r="CB46" s="10"/>
      <c r="CC46" s="10"/>
      <c r="CD46" s="61"/>
      <c r="CE46" s="55"/>
      <c r="CF46" s="56"/>
      <c r="CG46" s="100"/>
      <c r="CH46" s="55"/>
      <c r="CI46" s="54">
        <f t="shared" si="1"/>
        <v>26</v>
      </c>
    </row>
    <row r="47" spans="1:87" ht="14.1" customHeight="1" x14ac:dyDescent="0.2">
      <c r="A47" s="61">
        <v>45</v>
      </c>
      <c r="B47" s="7" t="s">
        <v>183</v>
      </c>
      <c r="C47" s="56"/>
      <c r="D47" s="10">
        <v>1</v>
      </c>
      <c r="E47" s="10">
        <v>1</v>
      </c>
      <c r="F47" s="10">
        <v>1</v>
      </c>
      <c r="G47" s="10"/>
      <c r="H47" s="10"/>
      <c r="I47" s="55"/>
      <c r="J47" s="67">
        <v>1</v>
      </c>
      <c r="K47" s="10">
        <v>1</v>
      </c>
      <c r="L47" s="10"/>
      <c r="M47" s="10">
        <v>1</v>
      </c>
      <c r="N47" s="10">
        <v>1</v>
      </c>
      <c r="O47" s="61"/>
      <c r="P47" s="56">
        <v>1</v>
      </c>
      <c r="Q47" s="10">
        <v>1</v>
      </c>
      <c r="R47" s="10">
        <v>1</v>
      </c>
      <c r="S47" s="96">
        <v>1</v>
      </c>
      <c r="T47" s="54">
        <v>1</v>
      </c>
      <c r="U47" s="10">
        <v>1</v>
      </c>
      <c r="V47" s="10"/>
      <c r="W47" s="10">
        <v>1</v>
      </c>
      <c r="X47" s="55"/>
      <c r="Y47" s="56">
        <v>1</v>
      </c>
      <c r="Z47" s="10">
        <v>1</v>
      </c>
      <c r="AA47" s="10"/>
      <c r="AB47" s="10"/>
      <c r="AC47" s="10"/>
      <c r="AD47" s="10">
        <v>1</v>
      </c>
      <c r="AE47" s="10"/>
      <c r="AF47" s="10"/>
      <c r="AG47" s="61"/>
      <c r="AH47" s="61"/>
      <c r="AI47" s="55"/>
      <c r="AJ47" s="67">
        <v>1</v>
      </c>
      <c r="AK47" s="10"/>
      <c r="AL47" s="10"/>
      <c r="AM47" s="10"/>
      <c r="AN47" s="50">
        <v>1</v>
      </c>
      <c r="AO47" s="10">
        <v>1</v>
      </c>
      <c r="AP47" s="55"/>
      <c r="AQ47" s="56">
        <v>1</v>
      </c>
      <c r="AR47" s="10"/>
      <c r="AS47" s="10"/>
      <c r="AT47" s="10">
        <v>1</v>
      </c>
      <c r="AU47" s="10"/>
      <c r="AV47" s="50">
        <v>1</v>
      </c>
      <c r="AW47" s="10">
        <v>1</v>
      </c>
      <c r="AX47" s="61"/>
      <c r="AY47" s="67">
        <v>1</v>
      </c>
      <c r="AZ47" s="10"/>
      <c r="BA47" s="10"/>
      <c r="BB47" s="10"/>
      <c r="BC47" s="54">
        <v>1</v>
      </c>
      <c r="BD47" s="10"/>
      <c r="BE47" s="10">
        <v>1</v>
      </c>
      <c r="BF47" s="10"/>
      <c r="BG47" s="61"/>
      <c r="BH47" s="56"/>
      <c r="BI47" s="10"/>
      <c r="BJ47" s="10"/>
      <c r="BK47" s="10"/>
      <c r="BL47" s="10"/>
      <c r="BM47" s="10"/>
      <c r="BN47" s="10"/>
      <c r="BO47" s="96">
        <v>1</v>
      </c>
      <c r="BP47" s="56"/>
      <c r="BQ47" s="10">
        <v>1</v>
      </c>
      <c r="BR47" s="10"/>
      <c r="BS47" s="10"/>
      <c r="BT47" s="10">
        <v>1</v>
      </c>
      <c r="BU47" s="10"/>
      <c r="BV47" s="10"/>
      <c r="BW47" s="10"/>
      <c r="BX47" s="10"/>
      <c r="BY47" s="10"/>
      <c r="BZ47" s="10"/>
      <c r="CA47" s="10"/>
      <c r="CB47" s="10"/>
      <c r="CC47" s="10"/>
      <c r="CD47" s="61">
        <v>1</v>
      </c>
      <c r="CE47" s="55"/>
      <c r="CF47" s="56">
        <v>1</v>
      </c>
      <c r="CG47" s="100">
        <v>1</v>
      </c>
      <c r="CH47" s="55">
        <v>1</v>
      </c>
      <c r="CI47" s="54">
        <f t="shared" si="1"/>
        <v>33</v>
      </c>
    </row>
    <row r="48" spans="1:87" ht="14.1" customHeight="1" x14ac:dyDescent="0.2">
      <c r="A48" s="61">
        <v>46</v>
      </c>
      <c r="B48" s="7" t="s">
        <v>1178</v>
      </c>
      <c r="C48" s="56"/>
      <c r="D48" s="10"/>
      <c r="E48" s="10"/>
      <c r="F48" s="10"/>
      <c r="G48" s="10"/>
      <c r="H48" s="10"/>
      <c r="I48" s="55"/>
      <c r="J48" s="56"/>
      <c r="K48" s="10"/>
      <c r="L48" s="10">
        <v>1</v>
      </c>
      <c r="M48" s="10"/>
      <c r="N48" s="10"/>
      <c r="O48" s="61"/>
      <c r="P48" s="56"/>
      <c r="Q48" s="10"/>
      <c r="R48" s="10"/>
      <c r="S48" s="55"/>
      <c r="T48" s="54"/>
      <c r="U48" s="10"/>
      <c r="V48" s="10"/>
      <c r="W48" s="10"/>
      <c r="X48" s="55"/>
      <c r="Y48" s="56"/>
      <c r="Z48" s="10"/>
      <c r="AA48" s="10"/>
      <c r="AB48" s="10"/>
      <c r="AC48" s="10"/>
      <c r="AD48" s="10"/>
      <c r="AE48" s="10"/>
      <c r="AF48" s="10"/>
      <c r="AG48" s="61"/>
      <c r="AH48" s="61"/>
      <c r="AI48" s="55"/>
      <c r="AJ48" s="56"/>
      <c r="AK48" s="10"/>
      <c r="AL48" s="10"/>
      <c r="AM48" s="10"/>
      <c r="AN48" s="10"/>
      <c r="AO48" s="10"/>
      <c r="AP48" s="55"/>
      <c r="AQ48" s="56"/>
      <c r="AR48" s="10"/>
      <c r="AS48" s="10"/>
      <c r="AT48" s="10"/>
      <c r="AU48" s="10"/>
      <c r="AV48" s="10"/>
      <c r="AW48" s="10"/>
      <c r="AX48" s="61"/>
      <c r="AY48" s="56"/>
      <c r="AZ48" s="10"/>
      <c r="BA48" s="10"/>
      <c r="BB48" s="10"/>
      <c r="BC48" s="54"/>
      <c r="BD48" s="10"/>
      <c r="BE48" s="10"/>
      <c r="BF48" s="10"/>
      <c r="BG48" s="61"/>
      <c r="BH48" s="56"/>
      <c r="BI48" s="10"/>
      <c r="BJ48" s="10"/>
      <c r="BK48" s="10"/>
      <c r="BL48" s="10"/>
      <c r="BM48" s="10"/>
      <c r="BN48" s="10"/>
      <c r="BO48" s="55"/>
      <c r="BP48" s="56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>
        <v>1</v>
      </c>
      <c r="CC48" s="10"/>
      <c r="CD48" s="61"/>
      <c r="CE48" s="55"/>
      <c r="CF48" s="56">
        <v>1</v>
      </c>
      <c r="CG48" s="100">
        <v>1</v>
      </c>
      <c r="CH48" s="55">
        <v>1</v>
      </c>
      <c r="CI48" s="54">
        <f t="shared" si="1"/>
        <v>5</v>
      </c>
    </row>
    <row r="49" spans="1:87" ht="14.1" customHeight="1" x14ac:dyDescent="0.2">
      <c r="A49" s="61">
        <v>47</v>
      </c>
      <c r="B49" s="7" t="s">
        <v>952</v>
      </c>
      <c r="C49" s="56"/>
      <c r="D49" s="10">
        <v>1</v>
      </c>
      <c r="E49" s="10">
        <v>1</v>
      </c>
      <c r="F49" s="10">
        <v>1</v>
      </c>
      <c r="G49" s="10"/>
      <c r="H49" s="10">
        <v>1</v>
      </c>
      <c r="I49" s="55">
        <v>1</v>
      </c>
      <c r="J49" s="56">
        <v>1</v>
      </c>
      <c r="K49" s="10"/>
      <c r="L49" s="10">
        <v>1</v>
      </c>
      <c r="M49" s="10">
        <v>1</v>
      </c>
      <c r="N49" s="10"/>
      <c r="O49" s="61"/>
      <c r="P49" s="56"/>
      <c r="Q49" s="10"/>
      <c r="R49" s="10"/>
      <c r="S49" s="55">
        <v>1</v>
      </c>
      <c r="T49" s="54"/>
      <c r="U49" s="10"/>
      <c r="V49" s="10"/>
      <c r="W49" s="10"/>
      <c r="X49" s="55"/>
      <c r="Y49" s="56"/>
      <c r="Z49" s="10"/>
      <c r="AA49" s="10"/>
      <c r="AB49" s="10"/>
      <c r="AC49" s="10"/>
      <c r="AD49" s="10"/>
      <c r="AE49" s="10"/>
      <c r="AF49" s="10"/>
      <c r="AG49" s="61"/>
      <c r="AH49" s="61"/>
      <c r="AI49" s="55"/>
      <c r="AJ49" s="56"/>
      <c r="AK49" s="10"/>
      <c r="AL49" s="10"/>
      <c r="AM49" s="10"/>
      <c r="AN49" s="10">
        <v>1</v>
      </c>
      <c r="AO49" s="10"/>
      <c r="AP49" s="55">
        <v>1</v>
      </c>
      <c r="AQ49" s="56"/>
      <c r="AR49" s="10"/>
      <c r="AS49" s="10"/>
      <c r="AT49" s="10"/>
      <c r="AU49" s="10"/>
      <c r="AV49" s="10"/>
      <c r="AW49" s="10"/>
      <c r="AX49" s="61"/>
      <c r="AY49" s="56"/>
      <c r="AZ49" s="10"/>
      <c r="BA49" s="10"/>
      <c r="BB49" s="10"/>
      <c r="BC49" s="54"/>
      <c r="BD49" s="10">
        <v>1</v>
      </c>
      <c r="BE49" s="10"/>
      <c r="BF49" s="10"/>
      <c r="BG49" s="61"/>
      <c r="BH49" s="56"/>
      <c r="BI49" s="10"/>
      <c r="BJ49" s="10"/>
      <c r="BK49" s="10"/>
      <c r="BL49" s="10"/>
      <c r="BM49" s="10"/>
      <c r="BN49" s="10"/>
      <c r="BO49" s="55"/>
      <c r="BP49" s="56"/>
      <c r="BQ49" s="10">
        <v>1</v>
      </c>
      <c r="BR49" s="10"/>
      <c r="BS49" s="10"/>
      <c r="BT49" s="10"/>
      <c r="BU49" s="10"/>
      <c r="BV49" s="10">
        <v>1</v>
      </c>
      <c r="BW49" s="10"/>
      <c r="BX49" s="10"/>
      <c r="BY49" s="10"/>
      <c r="BZ49" s="10"/>
      <c r="CA49" s="10"/>
      <c r="CB49" s="10">
        <v>1</v>
      </c>
      <c r="CC49" s="10"/>
      <c r="CD49" s="61"/>
      <c r="CE49" s="55"/>
      <c r="CF49" s="56">
        <v>1</v>
      </c>
      <c r="CG49" s="100">
        <v>1</v>
      </c>
      <c r="CH49" s="55">
        <v>1</v>
      </c>
      <c r="CI49" s="54">
        <f t="shared" si="1"/>
        <v>17</v>
      </c>
    </row>
    <row r="50" spans="1:87" ht="14.1" customHeight="1" x14ac:dyDescent="0.2">
      <c r="A50" s="61">
        <v>48</v>
      </c>
      <c r="B50" s="7" t="s">
        <v>536</v>
      </c>
      <c r="C50" s="56"/>
      <c r="D50" s="10"/>
      <c r="E50" s="10"/>
      <c r="F50" s="10"/>
      <c r="G50" s="10"/>
      <c r="H50" s="10"/>
      <c r="I50" s="55"/>
      <c r="J50" s="56"/>
      <c r="K50" s="10"/>
      <c r="L50" s="10"/>
      <c r="M50" s="10"/>
      <c r="N50" s="10"/>
      <c r="O50" s="61"/>
      <c r="P50" s="56"/>
      <c r="Q50" s="10">
        <v>1</v>
      </c>
      <c r="R50" s="10">
        <v>1</v>
      </c>
      <c r="S50" s="55"/>
      <c r="T50" s="54"/>
      <c r="U50" s="10">
        <v>1</v>
      </c>
      <c r="V50" s="10"/>
      <c r="W50" s="10"/>
      <c r="X50" s="55"/>
      <c r="Y50" s="56"/>
      <c r="Z50" s="10"/>
      <c r="AA50" s="10"/>
      <c r="AB50" s="10"/>
      <c r="AC50" s="10"/>
      <c r="AD50" s="10"/>
      <c r="AE50" s="10"/>
      <c r="AF50" s="10"/>
      <c r="AG50" s="61"/>
      <c r="AH50" s="61"/>
      <c r="AI50" s="55"/>
      <c r="AJ50" s="56"/>
      <c r="AK50" s="10"/>
      <c r="AL50" s="10"/>
      <c r="AM50" s="10"/>
      <c r="AN50" s="10">
        <v>1</v>
      </c>
      <c r="AO50" s="10"/>
      <c r="AP50" s="55"/>
      <c r="AQ50" s="56"/>
      <c r="AR50" s="10"/>
      <c r="AS50" s="10"/>
      <c r="AT50" s="10"/>
      <c r="AU50" s="10"/>
      <c r="AV50" s="10"/>
      <c r="AW50" s="10"/>
      <c r="AX50" s="61"/>
      <c r="AY50" s="56"/>
      <c r="AZ50" s="10">
        <v>1</v>
      </c>
      <c r="BA50" s="10"/>
      <c r="BB50" s="10">
        <v>1</v>
      </c>
      <c r="BC50" s="54"/>
      <c r="BD50" s="10">
        <v>1</v>
      </c>
      <c r="BE50" s="10"/>
      <c r="BF50" s="10"/>
      <c r="BG50" s="61"/>
      <c r="BH50" s="56">
        <v>1</v>
      </c>
      <c r="BI50" s="10"/>
      <c r="BJ50" s="10"/>
      <c r="BK50" s="10"/>
      <c r="BL50" s="10"/>
      <c r="BM50" s="10"/>
      <c r="BN50" s="10"/>
      <c r="BO50" s="55"/>
      <c r="BP50" s="56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61"/>
      <c r="CE50" s="55"/>
      <c r="CF50" s="56"/>
      <c r="CG50" s="100"/>
      <c r="CH50" s="55"/>
      <c r="CI50" s="54">
        <f t="shared" si="1"/>
        <v>8</v>
      </c>
    </row>
    <row r="51" spans="1:87" ht="14.1" customHeight="1" thickBot="1" x14ac:dyDescent="0.25">
      <c r="A51" s="61">
        <v>49</v>
      </c>
      <c r="B51" s="7" t="s">
        <v>152</v>
      </c>
      <c r="C51" s="69"/>
      <c r="D51" s="71"/>
      <c r="E51" s="71"/>
      <c r="F51" s="71"/>
      <c r="G51" s="71"/>
      <c r="H51" s="71"/>
      <c r="I51" s="72">
        <v>1</v>
      </c>
      <c r="J51" s="69"/>
      <c r="K51" s="71"/>
      <c r="L51" s="71"/>
      <c r="M51" s="71"/>
      <c r="N51" s="71"/>
      <c r="O51" s="68"/>
      <c r="P51" s="69"/>
      <c r="Q51" s="71">
        <v>1</v>
      </c>
      <c r="R51" s="70">
        <v>1</v>
      </c>
      <c r="S51" s="72">
        <v>1</v>
      </c>
      <c r="T51" s="58">
        <v>1</v>
      </c>
      <c r="U51" s="70">
        <v>1</v>
      </c>
      <c r="V51" s="71"/>
      <c r="W51" s="71"/>
      <c r="X51" s="72"/>
      <c r="Y51" s="69">
        <v>1</v>
      </c>
      <c r="Z51" s="71"/>
      <c r="AA51" s="71"/>
      <c r="AB51" s="71"/>
      <c r="AC51" s="71"/>
      <c r="AD51" s="71"/>
      <c r="AE51" s="71"/>
      <c r="AF51" s="71"/>
      <c r="AG51" s="68"/>
      <c r="AH51" s="68"/>
      <c r="AI51" s="72"/>
      <c r="AJ51" s="69"/>
      <c r="AK51" s="71"/>
      <c r="AL51" s="71"/>
      <c r="AM51" s="71"/>
      <c r="AN51" s="71">
        <v>1</v>
      </c>
      <c r="AO51" s="71"/>
      <c r="AP51" s="72"/>
      <c r="AQ51" s="69"/>
      <c r="AR51" s="71"/>
      <c r="AS51" s="71"/>
      <c r="AT51" s="71">
        <v>1</v>
      </c>
      <c r="AU51" s="71"/>
      <c r="AV51" s="71"/>
      <c r="AW51" s="71"/>
      <c r="AX51" s="68"/>
      <c r="AY51" s="83"/>
      <c r="AZ51" s="95">
        <v>1</v>
      </c>
      <c r="BA51" s="84"/>
      <c r="BB51" s="84">
        <v>1</v>
      </c>
      <c r="BC51" s="89"/>
      <c r="BD51" s="84">
        <v>1</v>
      </c>
      <c r="BE51" s="84"/>
      <c r="BF51" s="84"/>
      <c r="BG51" s="97"/>
      <c r="BH51" s="83">
        <v>1</v>
      </c>
      <c r="BI51" s="84"/>
      <c r="BJ51" s="84"/>
      <c r="BK51" s="84"/>
      <c r="BL51" s="84"/>
      <c r="BM51" s="84"/>
      <c r="BN51" s="84"/>
      <c r="BO51" s="85"/>
      <c r="BP51" s="83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97"/>
      <c r="CE51" s="85"/>
      <c r="CF51" s="83"/>
      <c r="CG51" s="101"/>
      <c r="CH51" s="85"/>
      <c r="CI51" s="54">
        <f t="shared" si="1"/>
        <v>12</v>
      </c>
    </row>
    <row r="52" spans="1:87" ht="14.1" customHeight="1" thickBot="1" x14ac:dyDescent="0.25">
      <c r="A52" s="1708" t="s">
        <v>262</v>
      </c>
      <c r="B52" s="1709"/>
      <c r="C52" s="92">
        <f t="shared" ref="C52:AH52" si="2">SUM(C3:C51)</f>
        <v>15</v>
      </c>
      <c r="D52" s="93">
        <f t="shared" si="2"/>
        <v>14</v>
      </c>
      <c r="E52" s="93">
        <f t="shared" si="2"/>
        <v>14</v>
      </c>
      <c r="F52" s="93">
        <f t="shared" si="2"/>
        <v>14</v>
      </c>
      <c r="G52" s="93">
        <f t="shared" si="2"/>
        <v>8</v>
      </c>
      <c r="H52" s="93">
        <f t="shared" si="2"/>
        <v>10</v>
      </c>
      <c r="I52" s="94">
        <f t="shared" si="2"/>
        <v>7</v>
      </c>
      <c r="J52" s="92">
        <f t="shared" si="2"/>
        <v>23</v>
      </c>
      <c r="K52" s="93">
        <f t="shared" si="2"/>
        <v>5</v>
      </c>
      <c r="L52" s="93">
        <f t="shared" si="2"/>
        <v>21</v>
      </c>
      <c r="M52" s="93">
        <f t="shared" si="2"/>
        <v>12</v>
      </c>
      <c r="N52" s="93">
        <f t="shared" si="2"/>
        <v>12</v>
      </c>
      <c r="O52" s="94">
        <f t="shared" si="2"/>
        <v>16</v>
      </c>
      <c r="P52" s="92">
        <f t="shared" si="2"/>
        <v>11</v>
      </c>
      <c r="Q52" s="93">
        <f t="shared" si="2"/>
        <v>28</v>
      </c>
      <c r="R52" s="93">
        <f t="shared" si="2"/>
        <v>24</v>
      </c>
      <c r="S52" s="94">
        <f t="shared" si="2"/>
        <v>38</v>
      </c>
      <c r="T52" s="92">
        <f t="shared" si="2"/>
        <v>22</v>
      </c>
      <c r="U52" s="93">
        <f t="shared" si="2"/>
        <v>18</v>
      </c>
      <c r="V52" s="93">
        <f t="shared" si="2"/>
        <v>20</v>
      </c>
      <c r="W52" s="93">
        <f t="shared" si="2"/>
        <v>11</v>
      </c>
      <c r="X52" s="94">
        <f t="shared" si="2"/>
        <v>5</v>
      </c>
      <c r="Y52" s="108">
        <f t="shared" si="2"/>
        <v>8</v>
      </c>
      <c r="Z52" s="109">
        <f t="shared" si="2"/>
        <v>10</v>
      </c>
      <c r="AA52" s="109">
        <f t="shared" si="2"/>
        <v>7</v>
      </c>
      <c r="AB52" s="124">
        <f t="shared" si="2"/>
        <v>0</v>
      </c>
      <c r="AC52" s="109">
        <f t="shared" si="2"/>
        <v>7</v>
      </c>
      <c r="AD52" s="109">
        <f t="shared" si="2"/>
        <v>12</v>
      </c>
      <c r="AE52" s="109">
        <f t="shared" si="2"/>
        <v>13</v>
      </c>
      <c r="AF52" s="109">
        <f t="shared" si="2"/>
        <v>12</v>
      </c>
      <c r="AG52" s="110">
        <f t="shared" si="2"/>
        <v>9</v>
      </c>
      <c r="AH52" s="110">
        <f t="shared" si="2"/>
        <v>9</v>
      </c>
      <c r="AI52" s="110">
        <f t="shared" ref="AI52:BN52" si="3">SUM(AI3:AI51)</f>
        <v>9</v>
      </c>
      <c r="AJ52" s="108">
        <f t="shared" si="3"/>
        <v>8</v>
      </c>
      <c r="AK52" s="109">
        <f t="shared" si="3"/>
        <v>13</v>
      </c>
      <c r="AL52" s="109">
        <f t="shared" si="3"/>
        <v>5</v>
      </c>
      <c r="AM52" s="109">
        <f t="shared" si="3"/>
        <v>16</v>
      </c>
      <c r="AN52" s="109">
        <f t="shared" si="3"/>
        <v>28</v>
      </c>
      <c r="AO52" s="109">
        <f t="shared" si="3"/>
        <v>15</v>
      </c>
      <c r="AP52" s="111">
        <f t="shared" si="3"/>
        <v>14</v>
      </c>
      <c r="AQ52" s="108">
        <f t="shared" si="3"/>
        <v>6</v>
      </c>
      <c r="AR52" s="109">
        <f t="shared" si="3"/>
        <v>12</v>
      </c>
      <c r="AS52" s="109">
        <f t="shared" si="3"/>
        <v>10</v>
      </c>
      <c r="AT52" s="109">
        <f t="shared" si="3"/>
        <v>13</v>
      </c>
      <c r="AU52" s="109">
        <f t="shared" si="3"/>
        <v>7</v>
      </c>
      <c r="AV52" s="109">
        <f t="shared" si="3"/>
        <v>18</v>
      </c>
      <c r="AW52" s="109">
        <f t="shared" si="3"/>
        <v>12</v>
      </c>
      <c r="AX52" s="111">
        <f t="shared" si="3"/>
        <v>0</v>
      </c>
      <c r="AY52" s="108">
        <f t="shared" si="3"/>
        <v>7</v>
      </c>
      <c r="AZ52" s="109">
        <f t="shared" si="3"/>
        <v>16</v>
      </c>
      <c r="BA52" s="109">
        <f t="shared" si="3"/>
        <v>0</v>
      </c>
      <c r="BB52" s="109">
        <f t="shared" si="3"/>
        <v>13</v>
      </c>
      <c r="BC52" s="102">
        <f t="shared" si="3"/>
        <v>9</v>
      </c>
      <c r="BD52" s="109">
        <f t="shared" si="3"/>
        <v>19</v>
      </c>
      <c r="BE52" s="109">
        <f t="shared" si="3"/>
        <v>7</v>
      </c>
      <c r="BF52" s="109">
        <f t="shared" si="3"/>
        <v>5</v>
      </c>
      <c r="BG52" s="111">
        <f t="shared" si="3"/>
        <v>0</v>
      </c>
      <c r="BH52" s="112">
        <f t="shared" si="3"/>
        <v>16</v>
      </c>
      <c r="BI52" s="103">
        <f t="shared" si="3"/>
        <v>12</v>
      </c>
      <c r="BJ52" s="102">
        <f t="shared" si="3"/>
        <v>9</v>
      </c>
      <c r="BK52" s="109">
        <f t="shared" si="3"/>
        <v>0</v>
      </c>
      <c r="BL52" s="109">
        <f t="shared" si="3"/>
        <v>0</v>
      </c>
      <c r="BM52" s="109">
        <f t="shared" si="3"/>
        <v>10</v>
      </c>
      <c r="BN52" s="109">
        <f t="shared" si="3"/>
        <v>3</v>
      </c>
      <c r="BO52" s="111">
        <f>SUM(BO3:BO51)</f>
        <v>13</v>
      </c>
      <c r="BP52" s="108">
        <f>SUM(BP3:BP51)</f>
        <v>3</v>
      </c>
      <c r="BQ52" s="109">
        <f>SUM(BQ3:BQ51)</f>
        <v>10</v>
      </c>
      <c r="BR52" s="109">
        <f>SUM(SUM(BR3:BR51))</f>
        <v>11</v>
      </c>
      <c r="BS52" s="109">
        <f t="shared" ref="BS52:BY52" si="4">SUM(BS3:BS51)</f>
        <v>11</v>
      </c>
      <c r="BT52" s="109">
        <f t="shared" si="4"/>
        <v>3</v>
      </c>
      <c r="BU52" s="109">
        <f t="shared" si="4"/>
        <v>11</v>
      </c>
      <c r="BV52" s="109">
        <f t="shared" si="4"/>
        <v>9</v>
      </c>
      <c r="BW52" s="109">
        <f t="shared" si="4"/>
        <v>11</v>
      </c>
      <c r="BX52" s="109">
        <f t="shared" si="4"/>
        <v>11</v>
      </c>
      <c r="BY52" s="109">
        <f t="shared" si="4"/>
        <v>11</v>
      </c>
      <c r="BZ52" s="109">
        <f t="shared" ref="BZ52:CH52" si="5">SUM(BZ3:BZ51)</f>
        <v>11</v>
      </c>
      <c r="CA52" s="109">
        <v>7</v>
      </c>
      <c r="CB52" s="109">
        <f t="shared" si="5"/>
        <v>15</v>
      </c>
      <c r="CC52" s="93">
        <f t="shared" si="5"/>
        <v>7</v>
      </c>
      <c r="CD52" s="93">
        <f t="shared" si="5"/>
        <v>5</v>
      </c>
      <c r="CE52" s="94">
        <f t="shared" si="5"/>
        <v>0</v>
      </c>
      <c r="CF52" s="92">
        <f t="shared" si="5"/>
        <v>11</v>
      </c>
      <c r="CG52" s="92">
        <f t="shared" si="5"/>
        <v>11</v>
      </c>
      <c r="CH52" s="94">
        <f t="shared" si="5"/>
        <v>11</v>
      </c>
      <c r="CI52" s="73">
        <f>SUM(CI3:CI51)-S51/73</f>
        <v>890.98630136986299</v>
      </c>
    </row>
    <row r="53" spans="1:87" ht="14.1" customHeight="1" thickBot="1" x14ac:dyDescent="0.25">
      <c r="A53" s="1710"/>
      <c r="B53" s="1711"/>
      <c r="C53" s="83"/>
      <c r="D53" s="84"/>
      <c r="E53" s="84"/>
      <c r="F53" s="84"/>
      <c r="G53" s="84"/>
      <c r="H53" s="84"/>
      <c r="I53" s="85"/>
      <c r="J53" s="83"/>
      <c r="K53" s="84"/>
      <c r="L53" s="84"/>
      <c r="M53" s="87"/>
      <c r="N53" s="87"/>
      <c r="O53" s="91"/>
      <c r="P53" s="83"/>
      <c r="Q53" s="84"/>
      <c r="R53" s="84"/>
      <c r="S53" s="85"/>
      <c r="T53" s="86"/>
      <c r="U53" s="87"/>
      <c r="V53" s="87"/>
      <c r="W53" s="87"/>
      <c r="X53" s="107"/>
      <c r="Y53" s="113">
        <v>8</v>
      </c>
      <c r="Z53" s="1699">
        <v>17</v>
      </c>
      <c r="AA53" s="1699"/>
      <c r="AB53" s="1699">
        <v>7</v>
      </c>
      <c r="AC53" s="1712"/>
      <c r="AD53" s="1699">
        <v>25</v>
      </c>
      <c r="AE53" s="1699"/>
      <c r="AF53" s="1699">
        <v>39</v>
      </c>
      <c r="AG53" s="1699"/>
      <c r="AH53" s="1699"/>
      <c r="AI53" s="1699"/>
      <c r="AJ53" s="1699">
        <v>21</v>
      </c>
      <c r="AK53" s="1699"/>
      <c r="AL53" s="1699">
        <v>21</v>
      </c>
      <c r="AM53" s="1699"/>
      <c r="AN53" s="113">
        <v>28</v>
      </c>
      <c r="AO53" s="1699">
        <v>29</v>
      </c>
      <c r="AP53" s="1699"/>
      <c r="AQ53" s="1699">
        <v>18</v>
      </c>
      <c r="AR53" s="1699"/>
      <c r="AS53" s="1699">
        <v>23</v>
      </c>
      <c r="AT53" s="1699"/>
      <c r="AU53" s="1699">
        <v>25</v>
      </c>
      <c r="AV53" s="1699"/>
      <c r="AW53" s="1699">
        <v>12</v>
      </c>
      <c r="AX53" s="1699"/>
      <c r="AY53" s="1699">
        <v>23</v>
      </c>
      <c r="AZ53" s="1699"/>
      <c r="BA53" s="1699">
        <v>13</v>
      </c>
      <c r="BB53" s="1699"/>
      <c r="BC53" s="1699">
        <v>28</v>
      </c>
      <c r="BD53" s="1699"/>
      <c r="BE53" s="1699">
        <v>12</v>
      </c>
      <c r="BF53" s="1699"/>
      <c r="BG53" s="1699">
        <v>16</v>
      </c>
      <c r="BH53" s="1699"/>
      <c r="BI53" s="113">
        <v>12</v>
      </c>
      <c r="BJ53" s="113">
        <v>9</v>
      </c>
      <c r="BK53" s="114"/>
      <c r="BL53" s="115"/>
      <c r="BM53" s="113">
        <v>10</v>
      </c>
      <c r="BN53" s="1699">
        <v>16</v>
      </c>
      <c r="BO53" s="1699"/>
      <c r="BP53" s="1699">
        <v>13</v>
      </c>
      <c r="BQ53" s="1699"/>
      <c r="BR53" s="1699">
        <f>SUM(BR52:BZ52)</f>
        <v>89</v>
      </c>
      <c r="BS53" s="1699"/>
      <c r="BT53" s="1699"/>
      <c r="BU53" s="1699"/>
      <c r="BV53" s="1699"/>
      <c r="BW53" s="1699"/>
      <c r="BX53" s="1699"/>
      <c r="BY53" s="1699"/>
      <c r="BZ53" s="1699"/>
      <c r="CA53" s="1699">
        <v>22</v>
      </c>
      <c r="CB53" s="1699"/>
      <c r="CC53" s="1713">
        <v>12</v>
      </c>
      <c r="CD53" s="1716"/>
      <c r="CE53" s="85"/>
      <c r="CF53" s="1713">
        <v>33</v>
      </c>
      <c r="CG53" s="1714"/>
      <c r="CH53" s="1715"/>
      <c r="CI53" s="74"/>
    </row>
    <row r="54" spans="1:87" s="13" customFormat="1" ht="152.25" x14ac:dyDescent="0.2">
      <c r="A54" s="75"/>
      <c r="B54" s="79"/>
      <c r="C54" s="81" t="s">
        <v>661</v>
      </c>
      <c r="D54" s="81" t="s">
        <v>423</v>
      </c>
      <c r="E54" s="81" t="s">
        <v>423</v>
      </c>
      <c r="F54" s="81" t="s">
        <v>423</v>
      </c>
      <c r="G54" s="81" t="s">
        <v>1062</v>
      </c>
      <c r="H54" s="81" t="s">
        <v>777</v>
      </c>
      <c r="I54" s="81" t="s">
        <v>568</v>
      </c>
      <c r="J54" s="81" t="s">
        <v>463</v>
      </c>
      <c r="K54" s="81" t="s">
        <v>713</v>
      </c>
      <c r="L54" s="81" t="s">
        <v>1501</v>
      </c>
      <c r="M54" s="81" t="s">
        <v>38</v>
      </c>
      <c r="N54" s="81" t="s">
        <v>1522</v>
      </c>
      <c r="O54" s="81" t="s">
        <v>935</v>
      </c>
      <c r="P54" s="81" t="s">
        <v>96</v>
      </c>
      <c r="Q54" s="81" t="s">
        <v>397</v>
      </c>
      <c r="R54" s="81" t="s">
        <v>565</v>
      </c>
      <c r="S54" s="104" t="s">
        <v>1403</v>
      </c>
      <c r="T54" s="81" t="s">
        <v>1235</v>
      </c>
      <c r="U54" s="81" t="s">
        <v>628</v>
      </c>
      <c r="V54" s="81" t="s">
        <v>618</v>
      </c>
      <c r="W54" s="81" t="s">
        <v>1269</v>
      </c>
      <c r="X54" s="81" t="s">
        <v>863</v>
      </c>
      <c r="Y54" s="81" t="s">
        <v>1077</v>
      </c>
      <c r="Z54" s="81" t="s">
        <v>1235</v>
      </c>
      <c r="AA54" s="81" t="s">
        <v>787</v>
      </c>
      <c r="AB54" s="80" t="s">
        <v>1453</v>
      </c>
      <c r="AC54" s="81" t="s">
        <v>488</v>
      </c>
      <c r="AD54" s="81" t="s">
        <v>343</v>
      </c>
      <c r="AE54" s="81" t="s">
        <v>1427</v>
      </c>
      <c r="AF54" s="81" t="s">
        <v>356</v>
      </c>
      <c r="AG54" s="81" t="s">
        <v>1392</v>
      </c>
      <c r="AH54" s="81" t="s">
        <v>1392</v>
      </c>
      <c r="AI54" s="81" t="s">
        <v>1392</v>
      </c>
      <c r="AJ54" s="81" t="s">
        <v>303</v>
      </c>
      <c r="AK54" s="81" t="s">
        <v>274</v>
      </c>
      <c r="AL54" s="81" t="s">
        <v>320</v>
      </c>
      <c r="AM54" s="81" t="s">
        <v>73</v>
      </c>
      <c r="AN54" s="81" t="s">
        <v>578</v>
      </c>
      <c r="AO54" s="81" t="s">
        <v>661</v>
      </c>
      <c r="AP54" s="81" t="s">
        <v>235</v>
      </c>
      <c r="AQ54" s="81" t="s">
        <v>122</v>
      </c>
      <c r="AR54" s="81" t="s">
        <v>830</v>
      </c>
      <c r="AS54" s="81" t="s">
        <v>817</v>
      </c>
      <c r="AT54" s="81" t="s">
        <v>863</v>
      </c>
      <c r="AU54" s="81" t="s">
        <v>968</v>
      </c>
      <c r="AV54" s="81" t="s">
        <v>1030</v>
      </c>
      <c r="AW54" s="81" t="s">
        <v>393</v>
      </c>
      <c r="AX54" s="80" t="s">
        <v>61</v>
      </c>
      <c r="AY54" s="81" t="s">
        <v>617</v>
      </c>
      <c r="AZ54" s="81" t="s">
        <v>332</v>
      </c>
      <c r="BA54" s="80" t="s">
        <v>647</v>
      </c>
      <c r="BB54" s="81" t="s">
        <v>399</v>
      </c>
      <c r="BC54" s="81" t="s">
        <v>1062</v>
      </c>
      <c r="BD54" s="81" t="s">
        <v>748</v>
      </c>
      <c r="BE54" s="81" t="s">
        <v>610</v>
      </c>
      <c r="BF54" s="81" t="s">
        <v>954</v>
      </c>
      <c r="BG54" s="80" t="s">
        <v>153</v>
      </c>
      <c r="BH54" s="81" t="s">
        <v>1247</v>
      </c>
      <c r="BI54" s="81" t="s">
        <v>1096</v>
      </c>
      <c r="BJ54" s="81" t="s">
        <v>1292</v>
      </c>
      <c r="BK54" s="80" t="s">
        <v>490</v>
      </c>
      <c r="BL54" s="80" t="s">
        <v>269</v>
      </c>
      <c r="BM54" s="81" t="s">
        <v>1071</v>
      </c>
      <c r="BN54" s="81" t="s">
        <v>333</v>
      </c>
      <c r="BO54" s="81" t="s">
        <v>623</v>
      </c>
      <c r="BP54" s="81" t="s">
        <v>181</v>
      </c>
      <c r="BQ54" s="81" t="s">
        <v>725</v>
      </c>
      <c r="BR54" s="81" t="s">
        <v>433</v>
      </c>
      <c r="BS54" s="81" t="s">
        <v>433</v>
      </c>
      <c r="BT54" s="81" t="s">
        <v>25</v>
      </c>
      <c r="BU54" s="81" t="s">
        <v>433</v>
      </c>
      <c r="BV54" s="81" t="s">
        <v>317</v>
      </c>
      <c r="BW54" s="81" t="s">
        <v>433</v>
      </c>
      <c r="BX54" s="81" t="s">
        <v>433</v>
      </c>
      <c r="BY54" s="81" t="s">
        <v>433</v>
      </c>
      <c r="BZ54" s="81" t="s">
        <v>433</v>
      </c>
      <c r="CA54" s="81" t="s">
        <v>739</v>
      </c>
      <c r="CB54" s="81" t="s">
        <v>1344</v>
      </c>
      <c r="CC54" s="81" t="s">
        <v>538</v>
      </c>
      <c r="CD54" s="81" t="s">
        <v>580</v>
      </c>
      <c r="CE54" s="104" t="s">
        <v>719</v>
      </c>
      <c r="CF54" s="81" t="s">
        <v>915</v>
      </c>
      <c r="CG54" s="81" t="s">
        <v>915</v>
      </c>
      <c r="CH54" s="81" t="s">
        <v>915</v>
      </c>
      <c r="CI54" s="75">
        <f>SUM(CI52/76)</f>
        <v>11.723503965392934</v>
      </c>
    </row>
    <row r="55" spans="1:87" x14ac:dyDescent="0.2">
      <c r="A55" s="10"/>
      <c r="B55" s="10"/>
      <c r="C55" s="66">
        <v>1</v>
      </c>
      <c r="D55" s="66">
        <v>2</v>
      </c>
      <c r="E55" s="66">
        <v>3</v>
      </c>
      <c r="F55" s="66">
        <v>4</v>
      </c>
      <c r="G55" s="66">
        <v>5</v>
      </c>
      <c r="H55" s="66">
        <v>6</v>
      </c>
      <c r="I55" s="66">
        <v>7</v>
      </c>
      <c r="J55" s="66">
        <v>8</v>
      </c>
      <c r="K55" s="66">
        <v>9</v>
      </c>
      <c r="L55" s="66">
        <v>10</v>
      </c>
      <c r="M55" s="10">
        <v>11</v>
      </c>
      <c r="N55" s="10">
        <v>12</v>
      </c>
      <c r="O55" s="10">
        <v>13</v>
      </c>
      <c r="P55" s="10">
        <v>14</v>
      </c>
      <c r="Q55" s="10">
        <v>15</v>
      </c>
      <c r="R55" s="10">
        <v>16</v>
      </c>
      <c r="S55" s="10"/>
      <c r="T55" s="10">
        <v>17</v>
      </c>
      <c r="U55" s="10">
        <v>18</v>
      </c>
      <c r="V55" s="10">
        <v>19</v>
      </c>
      <c r="W55" s="10">
        <v>20</v>
      </c>
      <c r="X55" s="10">
        <v>21</v>
      </c>
      <c r="Y55" s="10">
        <v>22</v>
      </c>
      <c r="Z55" s="10">
        <v>23</v>
      </c>
      <c r="AA55" s="10">
        <v>24</v>
      </c>
      <c r="AB55" s="10"/>
      <c r="AC55" s="10">
        <v>25</v>
      </c>
      <c r="AD55" s="10">
        <v>26</v>
      </c>
      <c r="AE55" s="10">
        <v>27</v>
      </c>
      <c r="AF55" s="10">
        <v>28</v>
      </c>
      <c r="AG55" s="10">
        <v>29</v>
      </c>
      <c r="AH55" s="10">
        <v>30</v>
      </c>
      <c r="AI55" s="10">
        <v>31</v>
      </c>
      <c r="AJ55" s="10">
        <v>32</v>
      </c>
      <c r="AK55" s="10">
        <v>33</v>
      </c>
      <c r="AL55" s="10">
        <v>34</v>
      </c>
      <c r="AM55" s="10">
        <v>35</v>
      </c>
      <c r="AN55" s="10">
        <v>36</v>
      </c>
      <c r="AO55" s="10">
        <v>37</v>
      </c>
      <c r="AP55" s="10">
        <v>38</v>
      </c>
      <c r="AQ55" s="10">
        <v>39</v>
      </c>
      <c r="AR55" s="10">
        <v>40</v>
      </c>
      <c r="AS55" s="10">
        <v>41</v>
      </c>
      <c r="AT55" s="10">
        <v>42</v>
      </c>
      <c r="AU55" s="10">
        <v>43</v>
      </c>
      <c r="AV55" s="10">
        <v>44</v>
      </c>
      <c r="AW55" s="10">
        <v>45</v>
      </c>
      <c r="AX55" s="10"/>
      <c r="AY55" s="10">
        <v>46</v>
      </c>
      <c r="AZ55" s="10">
        <v>47</v>
      </c>
      <c r="BA55" s="10"/>
      <c r="BB55" s="10">
        <v>48</v>
      </c>
      <c r="BC55" s="10">
        <v>49</v>
      </c>
      <c r="BD55" s="10">
        <v>50</v>
      </c>
      <c r="BE55" s="10">
        <v>51</v>
      </c>
      <c r="BF55" s="10">
        <v>52</v>
      </c>
      <c r="BG55" s="10"/>
      <c r="BH55" s="10">
        <v>53</v>
      </c>
      <c r="BI55" s="10">
        <v>54</v>
      </c>
      <c r="BJ55" s="10">
        <v>55</v>
      </c>
      <c r="BK55" s="10"/>
      <c r="BL55" s="10"/>
      <c r="BM55" s="10">
        <v>56</v>
      </c>
      <c r="BN55" s="10">
        <v>57</v>
      </c>
      <c r="BO55" s="10">
        <v>58</v>
      </c>
      <c r="BP55" s="10">
        <v>59</v>
      </c>
      <c r="BQ55" s="10">
        <v>60</v>
      </c>
      <c r="BR55" s="10">
        <v>61</v>
      </c>
      <c r="BS55" s="10">
        <v>62</v>
      </c>
      <c r="BT55" s="10">
        <v>63</v>
      </c>
      <c r="BU55" s="10">
        <v>64</v>
      </c>
      <c r="BV55" s="10">
        <v>65</v>
      </c>
      <c r="BW55" s="10">
        <v>66</v>
      </c>
      <c r="BX55" s="10">
        <v>67</v>
      </c>
      <c r="BY55" s="10">
        <v>68</v>
      </c>
      <c r="BZ55" s="10">
        <v>69</v>
      </c>
      <c r="CA55" s="10">
        <v>70</v>
      </c>
      <c r="CB55" s="10">
        <v>71</v>
      </c>
      <c r="CC55" s="10">
        <v>72</v>
      </c>
      <c r="CD55" s="10">
        <v>73</v>
      </c>
      <c r="CE55" s="10"/>
      <c r="CF55" s="10">
        <v>74</v>
      </c>
      <c r="CG55" s="10">
        <v>75</v>
      </c>
      <c r="CH55" s="10">
        <v>76</v>
      </c>
      <c r="CI55" s="10"/>
    </row>
    <row r="57" spans="1:87" x14ac:dyDescent="0.2">
      <c r="H57" s="123"/>
    </row>
  </sheetData>
  <mergeCells count="34">
    <mergeCell ref="AQ1:AX1"/>
    <mergeCell ref="AU53:AV53"/>
    <mergeCell ref="CF53:CH53"/>
    <mergeCell ref="BH1:BO1"/>
    <mergeCell ref="BP1:CE1"/>
    <mergeCell ref="BN53:BO53"/>
    <mergeCell ref="CA53:CB53"/>
    <mergeCell ref="BR53:BZ53"/>
    <mergeCell ref="CF1:CH1"/>
    <mergeCell ref="CC53:CD53"/>
    <mergeCell ref="BG53:BH53"/>
    <mergeCell ref="BP53:BQ53"/>
    <mergeCell ref="A52:B53"/>
    <mergeCell ref="Z53:AA53"/>
    <mergeCell ref="AB53:AC53"/>
    <mergeCell ref="AD53:AE53"/>
    <mergeCell ref="AL53:AM53"/>
    <mergeCell ref="AJ53:AK53"/>
    <mergeCell ref="AJ1:AP1"/>
    <mergeCell ref="AY53:AZ53"/>
    <mergeCell ref="C1:I1"/>
    <mergeCell ref="J1:O1"/>
    <mergeCell ref="P1:S1"/>
    <mergeCell ref="T1:X1"/>
    <mergeCell ref="Y1:AI1"/>
    <mergeCell ref="AO53:AP53"/>
    <mergeCell ref="AF53:AI53"/>
    <mergeCell ref="AQ53:AR53"/>
    <mergeCell ref="AY1:BG1"/>
    <mergeCell ref="AS53:AT53"/>
    <mergeCell ref="BE53:BF53"/>
    <mergeCell ref="BC53:BD53"/>
    <mergeCell ref="BA53:BB53"/>
    <mergeCell ref="AW53:AX53"/>
  </mergeCells>
  <phoneticPr fontId="9" type="noConversion"/>
  <pageMargins left="0" right="0" top="0.59055118110236227" bottom="0" header="0.51181102362204722" footer="0.51181102362204722"/>
  <pageSetup paperSize="9" scale="75" orientation="landscape" horizontalDpi="4294967292" verticalDpi="4294967292"/>
  <headerFooter alignWithMargins="0">
    <oddHeader xml:space="preserve">&amp;L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B63"/>
  <sheetViews>
    <sheetView topLeftCell="A32" workbookViewId="0">
      <selection activeCell="B1" sqref="B1"/>
    </sheetView>
  </sheetViews>
  <sheetFormatPr baseColWidth="10" defaultRowHeight="12.75" x14ac:dyDescent="0.2"/>
  <cols>
    <col min="1" max="1" width="4.42578125" customWidth="1"/>
    <col min="2" max="2" width="23" customWidth="1"/>
    <col min="3" max="100" width="3.28515625" customWidth="1"/>
    <col min="101" max="101" width="4.7109375" customWidth="1"/>
    <col min="102" max="102" width="4" customWidth="1"/>
    <col min="103" max="103" width="4.7109375" customWidth="1"/>
    <col min="104" max="104" width="6.42578125" customWidth="1"/>
  </cols>
  <sheetData>
    <row r="1" spans="1:104" ht="13.5" thickBot="1" x14ac:dyDescent="0.25">
      <c r="A1" s="61"/>
      <c r="B1" s="61" t="s">
        <v>566</v>
      </c>
      <c r="C1" s="1698">
        <v>41518</v>
      </c>
      <c r="D1" s="1698"/>
      <c r="E1" s="1698"/>
      <c r="F1" s="1698"/>
      <c r="G1" s="1698"/>
      <c r="H1" s="1698"/>
      <c r="I1" s="1698"/>
      <c r="J1" s="1698"/>
      <c r="K1" s="1698"/>
      <c r="L1" s="1698"/>
      <c r="M1" s="1698"/>
      <c r="N1" s="1700"/>
      <c r="O1" s="1744">
        <v>41913</v>
      </c>
      <c r="P1" s="1751"/>
      <c r="Q1" s="1751"/>
      <c r="R1" s="1751"/>
      <c r="S1" s="1751"/>
      <c r="T1" s="1751"/>
      <c r="U1" s="1751"/>
      <c r="V1" s="1751"/>
      <c r="W1" s="1751"/>
      <c r="X1" s="1734"/>
      <c r="Y1" s="1752">
        <v>41579</v>
      </c>
      <c r="Z1" s="1753"/>
      <c r="AA1" s="1753"/>
      <c r="AB1" s="1754"/>
      <c r="AC1" s="1754"/>
      <c r="AD1" s="1754"/>
      <c r="AE1" s="1754"/>
      <c r="AF1" s="1755"/>
      <c r="AG1" s="1744">
        <v>41609</v>
      </c>
      <c r="AH1" s="1745"/>
      <c r="AI1" s="1745"/>
      <c r="AJ1" s="1745"/>
      <c r="AK1" s="1745"/>
      <c r="AL1" s="1746"/>
      <c r="AM1" s="1743">
        <v>41640</v>
      </c>
      <c r="AN1" s="1743"/>
      <c r="AO1" s="1743"/>
      <c r="AP1" s="1743"/>
      <c r="AQ1" s="1743"/>
      <c r="AR1" s="1743"/>
      <c r="AS1" s="1743"/>
      <c r="AT1" s="1743"/>
      <c r="AU1" s="1743"/>
      <c r="AV1" s="1743"/>
      <c r="AW1" s="1743">
        <v>41671</v>
      </c>
      <c r="AX1" s="1743"/>
      <c r="AY1" s="1743"/>
      <c r="AZ1" s="1743"/>
      <c r="BA1" s="1743"/>
      <c r="BB1" s="1743"/>
      <c r="BC1" s="1743"/>
      <c r="BD1" s="1743"/>
      <c r="BE1" s="1743">
        <v>41699</v>
      </c>
      <c r="BF1" s="1743"/>
      <c r="BG1" s="1743"/>
      <c r="BH1" s="1743"/>
      <c r="BI1" s="1743"/>
      <c r="BJ1" s="1743"/>
      <c r="BK1" s="1743"/>
      <c r="BL1" s="1743"/>
      <c r="BM1" s="1744">
        <v>41730</v>
      </c>
      <c r="BN1" s="1745"/>
      <c r="BO1" s="1745"/>
      <c r="BP1" s="1745"/>
      <c r="BQ1" s="1745"/>
      <c r="BR1" s="1745"/>
      <c r="BS1" s="1745"/>
      <c r="BT1" s="1745"/>
      <c r="BU1" s="1745"/>
      <c r="BV1" s="1734"/>
      <c r="BW1" s="1744">
        <v>41760</v>
      </c>
      <c r="BX1" s="1745"/>
      <c r="BY1" s="1745"/>
      <c r="BZ1" s="1745"/>
      <c r="CA1" s="1745"/>
      <c r="CB1" s="1745"/>
      <c r="CC1" s="1745"/>
      <c r="CD1" s="1745"/>
      <c r="CE1" s="1745"/>
      <c r="CF1" s="1746"/>
      <c r="CG1" s="1744">
        <v>41791</v>
      </c>
      <c r="CH1" s="1745"/>
      <c r="CI1" s="1745"/>
      <c r="CJ1" s="1745"/>
      <c r="CK1" s="1745"/>
      <c r="CL1" s="1745"/>
      <c r="CM1" s="1745"/>
      <c r="CN1" s="1745"/>
      <c r="CO1" s="1745"/>
      <c r="CP1" s="1745"/>
      <c r="CQ1" s="1745"/>
      <c r="CR1" s="1745"/>
      <c r="CS1" s="1745"/>
      <c r="CT1" s="1746"/>
      <c r="CU1" s="184"/>
      <c r="CV1" s="203"/>
      <c r="CW1" s="197"/>
      <c r="CX1" s="197"/>
      <c r="CY1" s="197"/>
      <c r="CZ1" s="76"/>
    </row>
    <row r="2" spans="1:104" ht="17.100000000000001" customHeight="1" thickBot="1" x14ac:dyDescent="0.25">
      <c r="A2" s="61"/>
      <c r="B2" s="61"/>
      <c r="C2" s="202" t="s">
        <v>1169</v>
      </c>
      <c r="D2" s="187" t="s">
        <v>1429</v>
      </c>
      <c r="E2" s="187" t="s">
        <v>1429</v>
      </c>
      <c r="F2" s="187" t="s">
        <v>997</v>
      </c>
      <c r="G2" s="187" t="s">
        <v>81</v>
      </c>
      <c r="H2" s="188" t="s">
        <v>130</v>
      </c>
      <c r="I2" s="202" t="s">
        <v>1429</v>
      </c>
      <c r="J2" s="188" t="s">
        <v>81</v>
      </c>
      <c r="K2" s="202" t="s">
        <v>1429</v>
      </c>
      <c r="L2" s="188" t="s">
        <v>81</v>
      </c>
      <c r="M2" s="202" t="s">
        <v>1429</v>
      </c>
      <c r="N2" s="188" t="s">
        <v>81</v>
      </c>
      <c r="O2" s="202" t="s">
        <v>1429</v>
      </c>
      <c r="P2" s="188" t="s">
        <v>81</v>
      </c>
      <c r="Q2" s="189" t="s">
        <v>1429</v>
      </c>
      <c r="R2" s="189" t="s">
        <v>81</v>
      </c>
      <c r="S2" s="189" t="s">
        <v>1429</v>
      </c>
      <c r="T2" s="189" t="s">
        <v>81</v>
      </c>
      <c r="U2" s="189" t="s">
        <v>1429</v>
      </c>
      <c r="V2" s="189" t="s">
        <v>81</v>
      </c>
      <c r="W2" s="189" t="s">
        <v>1429</v>
      </c>
      <c r="X2" s="189" t="s">
        <v>81</v>
      </c>
      <c r="Y2" s="190" t="s">
        <v>1429</v>
      </c>
      <c r="Z2" s="191" t="s">
        <v>81</v>
      </c>
      <c r="AA2" s="191" t="s">
        <v>1429</v>
      </c>
      <c r="AB2" s="192" t="s">
        <v>81</v>
      </c>
      <c r="AC2" s="220" t="s">
        <v>1429</v>
      </c>
      <c r="AD2" s="220" t="s">
        <v>81</v>
      </c>
      <c r="AE2" s="220" t="s">
        <v>1429</v>
      </c>
      <c r="AF2" s="224" t="s">
        <v>81</v>
      </c>
      <c r="AG2" s="189" t="s">
        <v>1429</v>
      </c>
      <c r="AH2" s="189" t="s">
        <v>81</v>
      </c>
      <c r="AI2" s="189" t="s">
        <v>1429</v>
      </c>
      <c r="AJ2" s="189" t="s">
        <v>81</v>
      </c>
      <c r="AK2" s="193" t="s">
        <v>1429</v>
      </c>
      <c r="AL2" s="194" t="s">
        <v>81</v>
      </c>
      <c r="AM2" s="189" t="s">
        <v>1429</v>
      </c>
      <c r="AN2" s="189" t="s">
        <v>81</v>
      </c>
      <c r="AO2" s="189" t="s">
        <v>1429</v>
      </c>
      <c r="AP2" s="189" t="s">
        <v>81</v>
      </c>
      <c r="AQ2" s="189" t="s">
        <v>1429</v>
      </c>
      <c r="AR2" s="189" t="s">
        <v>997</v>
      </c>
      <c r="AS2" s="189" t="s">
        <v>81</v>
      </c>
      <c r="AT2" s="189" t="s">
        <v>81</v>
      </c>
      <c r="AU2" s="189" t="s">
        <v>1429</v>
      </c>
      <c r="AV2" s="195" t="s">
        <v>81</v>
      </c>
      <c r="AW2" s="196" t="s">
        <v>1429</v>
      </c>
      <c r="AX2" s="189" t="s">
        <v>81</v>
      </c>
      <c r="AY2" s="189" t="s">
        <v>1429</v>
      </c>
      <c r="AZ2" s="189" t="s">
        <v>81</v>
      </c>
      <c r="BA2" s="189" t="s">
        <v>1429</v>
      </c>
      <c r="BB2" s="189" t="s">
        <v>81</v>
      </c>
      <c r="BC2" s="189" t="s">
        <v>1429</v>
      </c>
      <c r="BD2" s="195" t="s">
        <v>81</v>
      </c>
      <c r="BE2" s="196" t="s">
        <v>1429</v>
      </c>
      <c r="BF2" s="189" t="s">
        <v>81</v>
      </c>
      <c r="BG2" s="189" t="s">
        <v>1429</v>
      </c>
      <c r="BH2" s="189" t="s">
        <v>81</v>
      </c>
      <c r="BI2" s="189" t="s">
        <v>1429</v>
      </c>
      <c r="BJ2" s="189" t="s">
        <v>81</v>
      </c>
      <c r="BK2" s="189" t="s">
        <v>1429</v>
      </c>
      <c r="BL2" s="189" t="s">
        <v>81</v>
      </c>
      <c r="BM2" s="232" t="s">
        <v>1429</v>
      </c>
      <c r="BN2" s="220" t="s">
        <v>81</v>
      </c>
      <c r="BO2" s="203" t="s">
        <v>1429</v>
      </c>
      <c r="BP2" s="209" t="s">
        <v>81</v>
      </c>
      <c r="BQ2" s="237" t="s">
        <v>1429</v>
      </c>
      <c r="BR2" s="233" t="s">
        <v>81</v>
      </c>
      <c r="BS2" s="233" t="s">
        <v>1429</v>
      </c>
      <c r="BT2" s="233" t="s">
        <v>81</v>
      </c>
      <c r="BU2" s="220" t="s">
        <v>1429</v>
      </c>
      <c r="BV2" s="189" t="s">
        <v>1429</v>
      </c>
      <c r="BW2" s="190" t="s">
        <v>1497</v>
      </c>
      <c r="BX2" s="197" t="s">
        <v>1497</v>
      </c>
      <c r="BY2" s="233" t="s">
        <v>1497</v>
      </c>
      <c r="BZ2" s="233" t="s">
        <v>1266</v>
      </c>
      <c r="CA2" s="233" t="s">
        <v>472</v>
      </c>
      <c r="CB2" s="233" t="s">
        <v>81</v>
      </c>
      <c r="CC2" s="233" t="s">
        <v>1352</v>
      </c>
      <c r="CD2" s="233" t="s">
        <v>1145</v>
      </c>
      <c r="CE2" s="233" t="s">
        <v>1363</v>
      </c>
      <c r="CF2" s="191" t="s">
        <v>848</v>
      </c>
      <c r="CG2" s="232" t="s">
        <v>848</v>
      </c>
      <c r="CH2" s="233" t="s">
        <v>81</v>
      </c>
      <c r="CI2" s="233" t="s">
        <v>848</v>
      </c>
      <c r="CJ2" s="233" t="s">
        <v>1363</v>
      </c>
      <c r="CK2" s="233" t="s">
        <v>894</v>
      </c>
      <c r="CL2" s="233" t="s">
        <v>1429</v>
      </c>
      <c r="CM2" s="233" t="s">
        <v>472</v>
      </c>
      <c r="CN2" s="233" t="s">
        <v>81</v>
      </c>
      <c r="CO2" s="233" t="s">
        <v>210</v>
      </c>
      <c r="CP2" s="233" t="s">
        <v>942</v>
      </c>
      <c r="CQ2" s="233" t="s">
        <v>1525</v>
      </c>
      <c r="CR2" s="233" t="s">
        <v>848</v>
      </c>
      <c r="CS2" s="233" t="s">
        <v>848</v>
      </c>
      <c r="CT2" s="191" t="s">
        <v>636</v>
      </c>
      <c r="CU2" s="197" t="s">
        <v>894</v>
      </c>
      <c r="CV2" s="190" t="s">
        <v>1266</v>
      </c>
      <c r="CW2" s="197" t="s">
        <v>1098</v>
      </c>
      <c r="CX2" s="197" t="s">
        <v>883</v>
      </c>
      <c r="CY2" s="197" t="s">
        <v>545</v>
      </c>
      <c r="CZ2" s="76"/>
    </row>
    <row r="3" spans="1:104" ht="17.100000000000001" customHeight="1" thickBot="1" x14ac:dyDescent="0.3">
      <c r="A3" s="122"/>
      <c r="B3" s="167" t="s">
        <v>1104</v>
      </c>
      <c r="C3" s="280">
        <v>2</v>
      </c>
      <c r="D3" s="281">
        <v>3</v>
      </c>
      <c r="E3" s="281">
        <v>3</v>
      </c>
      <c r="F3" s="282">
        <v>4</v>
      </c>
      <c r="G3" s="283">
        <v>5</v>
      </c>
      <c r="H3" s="284">
        <v>6</v>
      </c>
      <c r="I3" s="285">
        <v>10</v>
      </c>
      <c r="J3" s="286">
        <v>12</v>
      </c>
      <c r="K3" s="287">
        <v>17</v>
      </c>
      <c r="L3" s="286">
        <v>19</v>
      </c>
      <c r="M3" s="287">
        <v>24</v>
      </c>
      <c r="N3" s="286">
        <v>26</v>
      </c>
      <c r="O3" s="288">
        <v>1</v>
      </c>
      <c r="P3" s="289">
        <v>3</v>
      </c>
      <c r="Q3" s="285">
        <v>8</v>
      </c>
      <c r="R3" s="290">
        <v>10</v>
      </c>
      <c r="S3" s="285">
        <v>15</v>
      </c>
      <c r="T3" s="290">
        <v>17</v>
      </c>
      <c r="U3" s="287">
        <v>22</v>
      </c>
      <c r="V3" s="291">
        <v>24</v>
      </c>
      <c r="W3" s="287">
        <v>29</v>
      </c>
      <c r="X3" s="291">
        <v>31</v>
      </c>
      <c r="Y3" s="292">
        <v>5</v>
      </c>
      <c r="Z3" s="293">
        <v>7</v>
      </c>
      <c r="AA3" s="294">
        <v>12</v>
      </c>
      <c r="AB3" s="295">
        <v>14</v>
      </c>
      <c r="AC3" s="287">
        <v>19</v>
      </c>
      <c r="AD3" s="291">
        <v>21</v>
      </c>
      <c r="AE3" s="287">
        <v>26</v>
      </c>
      <c r="AF3" s="290">
        <v>28</v>
      </c>
      <c r="AG3" s="285">
        <v>3</v>
      </c>
      <c r="AH3" s="290">
        <v>5</v>
      </c>
      <c r="AI3" s="285">
        <v>10</v>
      </c>
      <c r="AJ3" s="290">
        <v>12</v>
      </c>
      <c r="AK3" s="296">
        <v>17</v>
      </c>
      <c r="AL3" s="297">
        <v>19</v>
      </c>
      <c r="AM3" s="285">
        <v>7</v>
      </c>
      <c r="AN3" s="290">
        <v>9</v>
      </c>
      <c r="AO3" s="296">
        <v>14</v>
      </c>
      <c r="AP3" s="298">
        <v>16</v>
      </c>
      <c r="AQ3" s="285">
        <v>21</v>
      </c>
      <c r="AR3" s="299">
        <v>22</v>
      </c>
      <c r="AS3" s="300">
        <v>23</v>
      </c>
      <c r="AT3" s="290">
        <v>23</v>
      </c>
      <c r="AU3" s="287">
        <v>28</v>
      </c>
      <c r="AV3" s="290">
        <v>30</v>
      </c>
      <c r="AW3" s="285">
        <v>4</v>
      </c>
      <c r="AX3" s="290">
        <v>6</v>
      </c>
      <c r="AY3" s="285">
        <v>11</v>
      </c>
      <c r="AZ3" s="290">
        <v>13</v>
      </c>
      <c r="BA3" s="296">
        <v>18</v>
      </c>
      <c r="BB3" s="298">
        <v>20</v>
      </c>
      <c r="BC3" s="287">
        <v>25</v>
      </c>
      <c r="BD3" s="290">
        <v>27</v>
      </c>
      <c r="BE3" s="285">
        <v>4</v>
      </c>
      <c r="BF3" s="290">
        <v>6</v>
      </c>
      <c r="BG3" s="285">
        <v>11</v>
      </c>
      <c r="BH3" s="290">
        <v>13</v>
      </c>
      <c r="BI3" s="285">
        <v>18</v>
      </c>
      <c r="BJ3" s="290">
        <v>20</v>
      </c>
      <c r="BK3" s="301">
        <v>25</v>
      </c>
      <c r="BL3" s="302">
        <v>27</v>
      </c>
      <c r="BM3" s="303">
        <v>1</v>
      </c>
      <c r="BN3" s="304">
        <v>3</v>
      </c>
      <c r="BO3" s="288">
        <v>8</v>
      </c>
      <c r="BP3" s="305">
        <v>10</v>
      </c>
      <c r="BQ3" s="285">
        <v>15</v>
      </c>
      <c r="BR3" s="290">
        <v>17</v>
      </c>
      <c r="BS3" s="285">
        <v>22</v>
      </c>
      <c r="BT3" s="290">
        <v>24</v>
      </c>
      <c r="BU3" s="285">
        <v>29</v>
      </c>
      <c r="BV3" s="306">
        <v>29</v>
      </c>
      <c r="BW3" s="307">
        <v>6</v>
      </c>
      <c r="BX3" s="308">
        <v>6</v>
      </c>
      <c r="BY3" s="285">
        <v>13</v>
      </c>
      <c r="BZ3" s="309">
        <v>13</v>
      </c>
      <c r="CA3" s="299">
        <v>14</v>
      </c>
      <c r="CB3" s="300">
        <v>15</v>
      </c>
      <c r="CC3" s="290">
        <v>15</v>
      </c>
      <c r="CD3" s="285">
        <v>20</v>
      </c>
      <c r="CE3" s="290">
        <v>22</v>
      </c>
      <c r="CF3" s="308">
        <v>27</v>
      </c>
      <c r="CG3" s="285">
        <v>3</v>
      </c>
      <c r="CH3" s="304">
        <v>5</v>
      </c>
      <c r="CI3" s="310">
        <v>10</v>
      </c>
      <c r="CJ3" s="311">
        <v>12</v>
      </c>
      <c r="CK3" s="312">
        <v>16</v>
      </c>
      <c r="CL3" s="313">
        <v>17</v>
      </c>
      <c r="CM3" s="314">
        <v>18</v>
      </c>
      <c r="CN3" s="315">
        <v>19</v>
      </c>
      <c r="CO3" s="312">
        <v>20</v>
      </c>
      <c r="CP3" s="313">
        <v>17</v>
      </c>
      <c r="CQ3" s="302">
        <v>19</v>
      </c>
      <c r="CR3" s="285">
        <v>24</v>
      </c>
      <c r="CS3" s="316">
        <v>24</v>
      </c>
      <c r="CT3" s="317">
        <v>26</v>
      </c>
      <c r="CU3" s="318">
        <v>30</v>
      </c>
      <c r="CV3" s="319">
        <v>1</v>
      </c>
      <c r="CW3" s="183"/>
      <c r="CX3" s="204"/>
      <c r="CY3" s="205"/>
      <c r="CZ3" s="149"/>
    </row>
    <row r="4" spans="1:104" ht="17.100000000000001" customHeight="1" x14ac:dyDescent="0.25">
      <c r="A4" s="61">
        <v>1</v>
      </c>
      <c r="B4" s="7" t="s">
        <v>445</v>
      </c>
      <c r="C4" s="128"/>
      <c r="D4" s="154"/>
      <c r="E4" s="11"/>
      <c r="F4" s="11"/>
      <c r="G4" s="11"/>
      <c r="H4" s="129"/>
      <c r="I4" s="128"/>
      <c r="J4" s="129"/>
      <c r="K4" s="142"/>
      <c r="L4" s="129"/>
      <c r="M4" s="142"/>
      <c r="N4" s="129"/>
      <c r="O4" s="128"/>
      <c r="P4" s="210"/>
      <c r="Q4" s="128"/>
      <c r="R4" s="129"/>
      <c r="S4" s="157"/>
      <c r="T4" s="129"/>
      <c r="U4" s="142"/>
      <c r="V4" s="210"/>
      <c r="W4" s="142"/>
      <c r="X4" s="210"/>
      <c r="Y4" s="216"/>
      <c r="Z4" s="217">
        <v>1</v>
      </c>
      <c r="AA4" s="218"/>
      <c r="AB4" s="219">
        <v>1</v>
      </c>
      <c r="AC4" s="142"/>
      <c r="AD4" s="221"/>
      <c r="AE4" s="142"/>
      <c r="AF4" s="129">
        <v>1</v>
      </c>
      <c r="AG4" s="128"/>
      <c r="AH4" s="129">
        <v>1</v>
      </c>
      <c r="AI4" s="128"/>
      <c r="AJ4" s="129"/>
      <c r="AK4" s="218"/>
      <c r="AL4" s="225"/>
      <c r="AM4" s="128"/>
      <c r="AN4" s="129">
        <v>1</v>
      </c>
      <c r="AO4" s="218"/>
      <c r="AP4" s="226"/>
      <c r="AQ4" s="128"/>
      <c r="AR4" s="11"/>
      <c r="AS4" s="11"/>
      <c r="AT4" s="129"/>
      <c r="AU4" s="142"/>
      <c r="AV4" s="129">
        <v>1</v>
      </c>
      <c r="AW4" s="128"/>
      <c r="AX4" s="129"/>
      <c r="AY4" s="128"/>
      <c r="AZ4" s="199">
        <v>1</v>
      </c>
      <c r="BA4" s="218"/>
      <c r="BB4" s="226">
        <v>1</v>
      </c>
      <c r="BC4" s="142"/>
      <c r="BD4" s="129"/>
      <c r="BE4" s="128"/>
      <c r="BF4" s="129"/>
      <c r="BG4" s="128"/>
      <c r="BH4" s="129">
        <v>1</v>
      </c>
      <c r="BI4" s="128">
        <v>1</v>
      </c>
      <c r="BJ4" s="129"/>
      <c r="BK4" s="130"/>
      <c r="BL4" s="62"/>
      <c r="BM4" s="128"/>
      <c r="BN4" s="62">
        <v>1</v>
      </c>
      <c r="BO4" s="234"/>
      <c r="BP4" s="129"/>
      <c r="BQ4" s="128"/>
      <c r="BR4" s="129"/>
      <c r="BS4" s="128"/>
      <c r="BT4" s="55">
        <v>1</v>
      </c>
      <c r="BU4" s="56"/>
      <c r="BV4" s="238"/>
      <c r="BW4" s="54"/>
      <c r="BX4" s="100"/>
      <c r="BY4" s="240"/>
      <c r="BZ4" s="10"/>
      <c r="CA4" s="10"/>
      <c r="CB4" s="10"/>
      <c r="CC4" s="55"/>
      <c r="CD4" s="56"/>
      <c r="CE4" s="55"/>
      <c r="CF4" s="100"/>
      <c r="CG4" s="56"/>
      <c r="CH4" s="61"/>
      <c r="CI4" s="244"/>
      <c r="CJ4" s="243"/>
      <c r="CK4" s="10"/>
      <c r="CL4" s="10"/>
      <c r="CM4" s="10"/>
      <c r="CN4" s="10"/>
      <c r="CO4" s="10"/>
      <c r="CP4" s="10"/>
      <c r="CQ4" s="61"/>
      <c r="CR4" s="56"/>
      <c r="CS4" s="245"/>
      <c r="CT4" s="198"/>
      <c r="CU4" s="54"/>
      <c r="CV4" s="56"/>
      <c r="CW4" s="64">
        <f>SUM(E4+I4+K4+M4+O4+Q4+U4+W4+AA4+AC4+AE4+AG4+AI4+AK4+AM4+AO4+AQ4+AU4+AW4+AY4+BA4+BC4+BE4+BG4+BI4+BK4+BM4+BQ4+BS4+BU4+BV4+BW4+BX4+BZ4+CD4+CF4+CG4+CI4+CL4+CP4+CR4+CS4+CV4)</f>
        <v>1</v>
      </c>
      <c r="CX4" s="64">
        <f>SUM(G4+J4+L4+N4+P4+R4+T4+V4+X4+Z4+AF4+AH4+AJ4+AN4+AP4+AS4+AT4+AV4+AX4+BB4+BD4+BF4+BH4+BJ4+BL4+BN4+BP4+BR4+BT4+CB4+CC4+CE4+CH4+CJ4+CN4+CQ4+CT4)</f>
        <v>9</v>
      </c>
      <c r="CY4" s="64">
        <f>SUM(C4+F4+H4+AR4+CA4+CK4+CM4+CO4+CU4)</f>
        <v>0</v>
      </c>
      <c r="CZ4" s="207">
        <f>SUM(C4:CV4)-AB4-AZ4</f>
        <v>10</v>
      </c>
    </row>
    <row r="5" spans="1:104" ht="17.100000000000001" customHeight="1" x14ac:dyDescent="0.25">
      <c r="A5" s="61">
        <v>2</v>
      </c>
      <c r="B5" s="7" t="s">
        <v>1450</v>
      </c>
      <c r="C5" s="128"/>
      <c r="D5" s="154"/>
      <c r="E5" s="11"/>
      <c r="F5" s="11"/>
      <c r="G5" s="11"/>
      <c r="H5" s="129"/>
      <c r="I5" s="128"/>
      <c r="J5" s="129"/>
      <c r="K5" s="142"/>
      <c r="L5" s="129"/>
      <c r="M5" s="142"/>
      <c r="N5" s="129"/>
      <c r="O5" s="128"/>
      <c r="P5" s="210"/>
      <c r="Q5" s="128"/>
      <c r="R5" s="129"/>
      <c r="S5" s="157"/>
      <c r="T5" s="129"/>
      <c r="U5" s="142"/>
      <c r="V5" s="210"/>
      <c r="W5" s="142"/>
      <c r="X5" s="210"/>
      <c r="Y5" s="157"/>
      <c r="Z5" s="129">
        <v>1</v>
      </c>
      <c r="AA5" s="128"/>
      <c r="AB5" s="199">
        <v>1</v>
      </c>
      <c r="AC5" s="142"/>
      <c r="AD5" s="221"/>
      <c r="AE5" s="142"/>
      <c r="AF5" s="129">
        <v>1</v>
      </c>
      <c r="AG5" s="128"/>
      <c r="AH5" s="129"/>
      <c r="AI5" s="128"/>
      <c r="AJ5" s="129"/>
      <c r="AK5" s="128"/>
      <c r="AL5" s="168"/>
      <c r="AM5" s="128"/>
      <c r="AN5" s="129">
        <v>1</v>
      </c>
      <c r="AO5" s="128"/>
      <c r="AP5" s="62"/>
      <c r="AQ5" s="128"/>
      <c r="AR5" s="11"/>
      <c r="AS5" s="11"/>
      <c r="AT5" s="129"/>
      <c r="AU5" s="142"/>
      <c r="AV5" s="129"/>
      <c r="AW5" s="128"/>
      <c r="AX5" s="129"/>
      <c r="AY5" s="128"/>
      <c r="AZ5" s="199">
        <v>1</v>
      </c>
      <c r="BA5" s="128"/>
      <c r="BB5" s="62">
        <v>1</v>
      </c>
      <c r="BC5" s="142"/>
      <c r="BD5" s="129"/>
      <c r="BE5" s="128"/>
      <c r="BF5" s="129"/>
      <c r="BG5" s="128"/>
      <c r="BH5" s="129">
        <v>1</v>
      </c>
      <c r="BI5" s="128">
        <v>1</v>
      </c>
      <c r="BJ5" s="129"/>
      <c r="BK5" s="130"/>
      <c r="BL5" s="62"/>
      <c r="BM5" s="128"/>
      <c r="BN5" s="62">
        <v>1</v>
      </c>
      <c r="BO5" s="234"/>
      <c r="BP5" s="129"/>
      <c r="BQ5" s="128"/>
      <c r="BR5" s="129"/>
      <c r="BS5" s="128"/>
      <c r="BT5" s="129">
        <v>1</v>
      </c>
      <c r="BU5" s="128"/>
      <c r="BV5" s="210"/>
      <c r="BW5" s="130"/>
      <c r="BX5" s="182"/>
      <c r="BY5" s="240"/>
      <c r="BZ5" s="11"/>
      <c r="CA5" s="11"/>
      <c r="CB5" s="11"/>
      <c r="CC5" s="129"/>
      <c r="CD5" s="128"/>
      <c r="CE5" s="129"/>
      <c r="CF5" s="182"/>
      <c r="CG5" s="128"/>
      <c r="CH5" s="62"/>
      <c r="CI5" s="128"/>
      <c r="CJ5" s="62"/>
      <c r="CK5" s="11"/>
      <c r="CL5" s="11"/>
      <c r="CM5" s="11"/>
      <c r="CN5" s="11"/>
      <c r="CO5" s="11"/>
      <c r="CP5" s="11"/>
      <c r="CQ5" s="62"/>
      <c r="CR5" s="128"/>
      <c r="CS5" s="245"/>
      <c r="CT5" s="198"/>
      <c r="CU5" s="130"/>
      <c r="CV5" s="56"/>
      <c r="CW5" s="64">
        <f t="shared" ref="CW5:CW58" si="0">SUM(E5+I5+K5+M5+O5+Q5+U5+W5+AA5+AC5+AE5+AG5+AI5+AK5+AM5+AO5+AQ5+AU5+AW5+AY5+BA5+BC5+BE5+BG5+BI5+BK5+BM5+BQ5+BS5+BU5+BV5+BW5+BX5+BZ5+CD5+CF5+CG5+CI5+CL5+CP5+CR5+CS5+CV5)</f>
        <v>1</v>
      </c>
      <c r="CX5" s="64">
        <f t="shared" ref="CX5:CX58" si="1">SUM(G5+J5+L5+N5+P5+R5+T5+V5+X5+Z5+AF5+AH5+AJ5+AN5+AP5+AS5+AT5+AV5+AX5+BB5+BD5+BF5+BH5+BJ5+BL5+BN5+BP5+BR5+BT5+CB5+CC5+CE5+CH5+CJ5+CN5+CQ5+CT5)</f>
        <v>7</v>
      </c>
      <c r="CY5" s="64">
        <f t="shared" ref="CY5:CY58" si="2">SUM(C5+F5+H5+AR5+CA5+CK5+CM5+CO5+CU5)</f>
        <v>0</v>
      </c>
      <c r="CZ5" s="207">
        <f>SUM(C5:CV5)-AB5-AZ5</f>
        <v>8</v>
      </c>
    </row>
    <row r="6" spans="1:104" ht="17.100000000000001" customHeight="1" x14ac:dyDescent="0.25">
      <c r="A6" s="61">
        <v>3</v>
      </c>
      <c r="B6" s="7" t="s">
        <v>1449</v>
      </c>
      <c r="C6" s="128"/>
      <c r="D6" s="154"/>
      <c r="E6" s="11"/>
      <c r="F6" s="11"/>
      <c r="G6" s="11"/>
      <c r="H6" s="129"/>
      <c r="I6" s="128"/>
      <c r="J6" s="129"/>
      <c r="K6" s="142"/>
      <c r="L6" s="129"/>
      <c r="M6" s="142"/>
      <c r="N6" s="129"/>
      <c r="O6" s="128"/>
      <c r="P6" s="210"/>
      <c r="Q6" s="128"/>
      <c r="R6" s="129"/>
      <c r="S6" s="157"/>
      <c r="T6" s="129"/>
      <c r="U6" s="142"/>
      <c r="V6" s="210"/>
      <c r="W6" s="142"/>
      <c r="X6" s="210"/>
      <c r="Y6" s="157"/>
      <c r="Z6" s="129"/>
      <c r="AA6" s="128"/>
      <c r="AB6" s="199"/>
      <c r="AC6" s="142"/>
      <c r="AD6" s="221"/>
      <c r="AE6" s="142"/>
      <c r="AF6" s="129"/>
      <c r="AG6" s="128"/>
      <c r="AH6" s="129"/>
      <c r="AI6" s="128"/>
      <c r="AJ6" s="129"/>
      <c r="AK6" s="128"/>
      <c r="AL6" s="168"/>
      <c r="AM6" s="128"/>
      <c r="AN6" s="129"/>
      <c r="AO6" s="128"/>
      <c r="AP6" s="62"/>
      <c r="AQ6" s="128"/>
      <c r="AR6" s="11"/>
      <c r="AS6" s="11"/>
      <c r="AT6" s="129">
        <v>1</v>
      </c>
      <c r="AU6" s="142"/>
      <c r="AV6" s="129">
        <v>1</v>
      </c>
      <c r="AW6" s="128"/>
      <c r="AX6" s="129"/>
      <c r="AY6" s="128"/>
      <c r="AZ6" s="199"/>
      <c r="BA6" s="128"/>
      <c r="BB6" s="62">
        <v>1</v>
      </c>
      <c r="BC6" s="142"/>
      <c r="BD6" s="129"/>
      <c r="BE6" s="128"/>
      <c r="BF6" s="129"/>
      <c r="BG6" s="128"/>
      <c r="BH6" s="129"/>
      <c r="BI6" s="128"/>
      <c r="BJ6" s="129"/>
      <c r="BK6" s="130"/>
      <c r="BL6" s="62"/>
      <c r="BM6" s="128"/>
      <c r="BN6" s="62"/>
      <c r="BO6" s="234"/>
      <c r="BP6" s="129"/>
      <c r="BQ6" s="128"/>
      <c r="BR6" s="129">
        <v>1</v>
      </c>
      <c r="BS6" s="128"/>
      <c r="BT6" s="129">
        <v>1</v>
      </c>
      <c r="BU6" s="128"/>
      <c r="BV6" s="210">
        <v>1</v>
      </c>
      <c r="BW6" s="130"/>
      <c r="BX6" s="182">
        <v>1</v>
      </c>
      <c r="BY6" s="240"/>
      <c r="BZ6" s="11"/>
      <c r="CA6" s="11"/>
      <c r="CB6" s="11"/>
      <c r="CC6" s="129">
        <v>1</v>
      </c>
      <c r="CD6" s="128"/>
      <c r="CE6" s="129">
        <v>1</v>
      </c>
      <c r="CF6" s="182"/>
      <c r="CG6" s="128"/>
      <c r="CH6" s="62"/>
      <c r="CI6" s="128"/>
      <c r="CJ6" s="62">
        <v>1</v>
      </c>
      <c r="CK6" s="11"/>
      <c r="CL6" s="11"/>
      <c r="CM6" s="11"/>
      <c r="CN6" s="11"/>
      <c r="CO6" s="11"/>
      <c r="CP6" s="11"/>
      <c r="CQ6" s="62"/>
      <c r="CR6" s="128"/>
      <c r="CS6" s="245"/>
      <c r="CT6" s="198"/>
      <c r="CU6" s="130"/>
      <c r="CV6" s="56"/>
      <c r="CW6" s="64">
        <f t="shared" si="0"/>
        <v>2</v>
      </c>
      <c r="CX6" s="64">
        <f t="shared" si="1"/>
        <v>8</v>
      </c>
      <c r="CY6" s="64">
        <f t="shared" si="2"/>
        <v>0</v>
      </c>
      <c r="CZ6" s="207">
        <f t="shared" ref="CZ6:CZ58" si="3">SUM(C6:CV6)-AB6-AZ6</f>
        <v>10</v>
      </c>
    </row>
    <row r="7" spans="1:104" ht="17.100000000000001" customHeight="1" x14ac:dyDescent="0.25">
      <c r="A7" s="61">
        <v>4</v>
      </c>
      <c r="B7" s="7" t="s">
        <v>1260</v>
      </c>
      <c r="C7" s="128"/>
      <c r="D7" s="154"/>
      <c r="E7" s="11"/>
      <c r="F7" s="11"/>
      <c r="G7" s="11"/>
      <c r="H7" s="129"/>
      <c r="I7" s="128"/>
      <c r="J7" s="129"/>
      <c r="K7" s="142"/>
      <c r="L7" s="129"/>
      <c r="M7" s="142"/>
      <c r="N7" s="129"/>
      <c r="O7" s="128"/>
      <c r="P7" s="210"/>
      <c r="Q7" s="128"/>
      <c r="R7" s="129"/>
      <c r="S7" s="157"/>
      <c r="T7" s="129"/>
      <c r="U7" s="142"/>
      <c r="V7" s="210"/>
      <c r="W7" s="142"/>
      <c r="X7" s="210"/>
      <c r="Y7" s="157"/>
      <c r="Z7" s="129"/>
      <c r="AA7" s="128"/>
      <c r="AB7" s="199">
        <v>1</v>
      </c>
      <c r="AC7" s="142">
        <v>1</v>
      </c>
      <c r="AD7" s="221"/>
      <c r="AE7" s="142"/>
      <c r="AF7" s="129"/>
      <c r="AG7" s="128"/>
      <c r="AH7" s="129">
        <v>1</v>
      </c>
      <c r="AI7" s="128"/>
      <c r="AJ7" s="129"/>
      <c r="AK7" s="128"/>
      <c r="AL7" s="168"/>
      <c r="AM7" s="128"/>
      <c r="AN7" s="129"/>
      <c r="AO7" s="128"/>
      <c r="AP7" s="62"/>
      <c r="AQ7" s="128"/>
      <c r="AR7" s="11"/>
      <c r="AS7" s="11"/>
      <c r="AT7" s="129"/>
      <c r="AU7" s="142"/>
      <c r="AV7" s="129"/>
      <c r="AW7" s="128">
        <v>1</v>
      </c>
      <c r="AX7" s="129"/>
      <c r="AY7" s="128"/>
      <c r="AZ7" s="199"/>
      <c r="BA7" s="128"/>
      <c r="BB7" s="62"/>
      <c r="BC7" s="142"/>
      <c r="BD7" s="129"/>
      <c r="BE7" s="128"/>
      <c r="BF7" s="129"/>
      <c r="BG7" s="128"/>
      <c r="BH7" s="129"/>
      <c r="BI7" s="128"/>
      <c r="BJ7" s="129"/>
      <c r="BK7" s="130"/>
      <c r="BL7" s="62"/>
      <c r="BM7" s="128"/>
      <c r="BN7" s="62">
        <v>1</v>
      </c>
      <c r="BO7" s="234"/>
      <c r="BP7" s="129"/>
      <c r="BQ7" s="128"/>
      <c r="BR7" s="129">
        <v>1</v>
      </c>
      <c r="BS7" s="128"/>
      <c r="BT7" s="129">
        <v>1</v>
      </c>
      <c r="BU7" s="128"/>
      <c r="BV7" s="210"/>
      <c r="BW7" s="130"/>
      <c r="BX7" s="182"/>
      <c r="BY7" s="240"/>
      <c r="BZ7" s="11"/>
      <c r="CA7" s="11"/>
      <c r="CB7" s="11"/>
      <c r="CC7" s="129"/>
      <c r="CD7" s="128"/>
      <c r="CE7" s="129"/>
      <c r="CF7" s="182"/>
      <c r="CG7" s="128"/>
      <c r="CH7" s="62"/>
      <c r="CI7" s="128"/>
      <c r="CJ7" s="62"/>
      <c r="CK7" s="11"/>
      <c r="CL7" s="11"/>
      <c r="CM7" s="11"/>
      <c r="CN7" s="11"/>
      <c r="CO7" s="11"/>
      <c r="CP7" s="11"/>
      <c r="CQ7" s="62"/>
      <c r="CR7" s="128"/>
      <c r="CS7" s="245"/>
      <c r="CT7" s="198"/>
      <c r="CU7" s="130"/>
      <c r="CV7" s="56"/>
      <c r="CW7" s="64">
        <f t="shared" si="0"/>
        <v>2</v>
      </c>
      <c r="CX7" s="64">
        <f t="shared" si="1"/>
        <v>4</v>
      </c>
      <c r="CY7" s="64">
        <f t="shared" si="2"/>
        <v>0</v>
      </c>
      <c r="CZ7" s="207">
        <f t="shared" si="3"/>
        <v>6</v>
      </c>
    </row>
    <row r="8" spans="1:104" ht="17.100000000000001" customHeight="1" x14ac:dyDescent="0.25">
      <c r="A8" s="61">
        <v>5</v>
      </c>
      <c r="B8" s="7" t="s">
        <v>825</v>
      </c>
      <c r="C8" s="128"/>
      <c r="D8" s="154"/>
      <c r="E8" s="11"/>
      <c r="F8" s="11"/>
      <c r="G8" s="11"/>
      <c r="H8" s="129"/>
      <c r="I8" s="128"/>
      <c r="J8" s="129">
        <v>1</v>
      </c>
      <c r="K8" s="142"/>
      <c r="L8" s="129">
        <v>1</v>
      </c>
      <c r="M8" s="142"/>
      <c r="N8" s="129">
        <v>1</v>
      </c>
      <c r="O8" s="128"/>
      <c r="P8" s="210">
        <v>1</v>
      </c>
      <c r="Q8" s="128"/>
      <c r="R8" s="140">
        <v>1</v>
      </c>
      <c r="S8" s="157"/>
      <c r="T8" s="129">
        <v>1</v>
      </c>
      <c r="U8" s="142"/>
      <c r="V8" s="210"/>
      <c r="W8" s="142"/>
      <c r="X8" s="210">
        <v>1</v>
      </c>
      <c r="Y8" s="157"/>
      <c r="Z8" s="129">
        <v>1</v>
      </c>
      <c r="AA8" s="128"/>
      <c r="AB8" s="199">
        <v>1</v>
      </c>
      <c r="AC8" s="142"/>
      <c r="AD8" s="221"/>
      <c r="AE8" s="142"/>
      <c r="AF8" s="129">
        <v>1</v>
      </c>
      <c r="AG8" s="128"/>
      <c r="AH8" s="129">
        <v>1</v>
      </c>
      <c r="AI8" s="128"/>
      <c r="AJ8" s="129"/>
      <c r="AK8" s="128"/>
      <c r="AL8" s="168"/>
      <c r="AM8" s="128"/>
      <c r="AN8" s="129">
        <v>1</v>
      </c>
      <c r="AO8" s="128"/>
      <c r="AP8" s="62">
        <v>1</v>
      </c>
      <c r="AQ8" s="128"/>
      <c r="AR8" s="11"/>
      <c r="AS8" s="11"/>
      <c r="AT8" s="129"/>
      <c r="AU8" s="142"/>
      <c r="AV8" s="129">
        <v>1</v>
      </c>
      <c r="AW8" s="128"/>
      <c r="AX8" s="129">
        <v>1</v>
      </c>
      <c r="AY8" s="128"/>
      <c r="AZ8" s="199">
        <v>1</v>
      </c>
      <c r="BA8" s="128"/>
      <c r="BB8" s="62">
        <v>1</v>
      </c>
      <c r="BC8" s="142"/>
      <c r="BD8" s="129">
        <v>1</v>
      </c>
      <c r="BE8" s="128"/>
      <c r="BF8" s="129">
        <v>1</v>
      </c>
      <c r="BG8" s="128"/>
      <c r="BH8" s="129">
        <v>1</v>
      </c>
      <c r="BI8" s="128">
        <v>1</v>
      </c>
      <c r="BJ8" s="129">
        <v>1</v>
      </c>
      <c r="BK8" s="130"/>
      <c r="BL8" s="62">
        <v>1</v>
      </c>
      <c r="BM8" s="128"/>
      <c r="BN8" s="62"/>
      <c r="BO8" s="234"/>
      <c r="BP8" s="129"/>
      <c r="BQ8" s="128"/>
      <c r="BR8" s="129">
        <v>1</v>
      </c>
      <c r="BS8" s="128"/>
      <c r="BT8" s="129">
        <v>1</v>
      </c>
      <c r="BU8" s="128"/>
      <c r="BV8" s="210"/>
      <c r="BW8" s="130"/>
      <c r="BX8" s="182">
        <v>1</v>
      </c>
      <c r="BY8" s="240"/>
      <c r="BZ8" s="11"/>
      <c r="CA8" s="11"/>
      <c r="CB8" s="11"/>
      <c r="CC8" s="129"/>
      <c r="CD8" s="128"/>
      <c r="CE8" s="129"/>
      <c r="CF8" s="182">
        <v>1</v>
      </c>
      <c r="CG8" s="128"/>
      <c r="CH8" s="62">
        <v>1</v>
      </c>
      <c r="CI8" s="128"/>
      <c r="CJ8" s="62"/>
      <c r="CK8" s="11"/>
      <c r="CL8" s="11"/>
      <c r="CM8" s="11"/>
      <c r="CN8" s="11"/>
      <c r="CO8" s="11"/>
      <c r="CP8" s="11"/>
      <c r="CQ8" s="62">
        <v>1</v>
      </c>
      <c r="CR8" s="128"/>
      <c r="CS8" s="245"/>
      <c r="CT8" s="198"/>
      <c r="CU8" s="130"/>
      <c r="CV8" s="56"/>
      <c r="CW8" s="64">
        <f t="shared" si="0"/>
        <v>3</v>
      </c>
      <c r="CX8" s="64">
        <f t="shared" si="1"/>
        <v>24</v>
      </c>
      <c r="CY8" s="64">
        <f t="shared" si="2"/>
        <v>0</v>
      </c>
      <c r="CZ8" s="207">
        <f t="shared" si="3"/>
        <v>27</v>
      </c>
    </row>
    <row r="9" spans="1:104" ht="17.100000000000001" customHeight="1" x14ac:dyDescent="0.25">
      <c r="A9" s="61">
        <v>6</v>
      </c>
      <c r="B9" s="247" t="s">
        <v>380</v>
      </c>
      <c r="C9" s="128">
        <v>1</v>
      </c>
      <c r="D9" s="154"/>
      <c r="E9" s="11">
        <v>1</v>
      </c>
      <c r="F9" s="11">
        <v>1</v>
      </c>
      <c r="G9" s="11">
        <v>1</v>
      </c>
      <c r="H9" s="129">
        <v>1</v>
      </c>
      <c r="I9" s="128"/>
      <c r="J9" s="129"/>
      <c r="K9" s="142"/>
      <c r="L9" s="129"/>
      <c r="M9" s="142"/>
      <c r="N9" s="129">
        <v>1</v>
      </c>
      <c r="O9" s="128"/>
      <c r="P9" s="210">
        <v>1</v>
      </c>
      <c r="Q9" s="128"/>
      <c r="R9" s="129"/>
      <c r="S9" s="157"/>
      <c r="T9" s="129">
        <v>1</v>
      </c>
      <c r="U9" s="142"/>
      <c r="V9" s="210">
        <v>1</v>
      </c>
      <c r="W9" s="142">
        <v>1</v>
      </c>
      <c r="X9" s="210"/>
      <c r="Y9" s="157"/>
      <c r="Z9" s="129">
        <v>1</v>
      </c>
      <c r="AA9" s="128"/>
      <c r="AB9" s="199">
        <v>1</v>
      </c>
      <c r="AC9" s="142"/>
      <c r="AD9" s="221"/>
      <c r="AE9" s="142"/>
      <c r="AF9" s="129"/>
      <c r="AG9" s="128"/>
      <c r="AH9" s="129"/>
      <c r="AI9" s="128"/>
      <c r="AJ9" s="129"/>
      <c r="AK9" s="128"/>
      <c r="AL9" s="168"/>
      <c r="AM9" s="128"/>
      <c r="AN9" s="129"/>
      <c r="AO9" s="128"/>
      <c r="AP9" s="62"/>
      <c r="AQ9" s="128"/>
      <c r="AR9" s="11"/>
      <c r="AS9" s="11"/>
      <c r="AT9" s="129"/>
      <c r="AU9" s="142"/>
      <c r="AV9" s="129"/>
      <c r="AW9" s="128"/>
      <c r="AX9" s="129"/>
      <c r="AY9" s="128"/>
      <c r="AZ9" s="199">
        <v>1</v>
      </c>
      <c r="BA9" s="128"/>
      <c r="BB9" s="62">
        <v>1</v>
      </c>
      <c r="BC9" s="142"/>
      <c r="BD9" s="129">
        <v>1</v>
      </c>
      <c r="BE9" s="128"/>
      <c r="BF9" s="129"/>
      <c r="BG9" s="128"/>
      <c r="BH9" s="129"/>
      <c r="BI9" s="128"/>
      <c r="BJ9" s="129"/>
      <c r="BK9" s="130"/>
      <c r="BL9" s="62">
        <v>1</v>
      </c>
      <c r="BM9" s="128"/>
      <c r="BN9" s="62"/>
      <c r="BO9" s="234"/>
      <c r="BP9" s="129">
        <v>1</v>
      </c>
      <c r="BQ9" s="128"/>
      <c r="BR9" s="129">
        <v>1</v>
      </c>
      <c r="BS9" s="128"/>
      <c r="BT9" s="129">
        <v>1</v>
      </c>
      <c r="BU9" s="128"/>
      <c r="BV9" s="210"/>
      <c r="BW9" s="130"/>
      <c r="BX9" s="182">
        <v>1</v>
      </c>
      <c r="BY9" s="240"/>
      <c r="BZ9" s="11">
        <v>1</v>
      </c>
      <c r="CA9" s="11">
        <v>1</v>
      </c>
      <c r="CB9" s="11">
        <v>1</v>
      </c>
      <c r="CC9" s="129"/>
      <c r="CD9" s="128"/>
      <c r="CE9" s="129">
        <v>1</v>
      </c>
      <c r="CF9" s="182">
        <v>1</v>
      </c>
      <c r="CG9" s="128"/>
      <c r="CH9" s="62">
        <v>1</v>
      </c>
      <c r="CI9" s="128"/>
      <c r="CJ9" s="62"/>
      <c r="CK9" s="11"/>
      <c r="CL9" s="11"/>
      <c r="CM9" s="11"/>
      <c r="CN9" s="11"/>
      <c r="CO9" s="11"/>
      <c r="CP9" s="11"/>
      <c r="CQ9" s="62"/>
      <c r="CR9" s="128"/>
      <c r="CS9" s="245">
        <v>1</v>
      </c>
      <c r="CT9" s="198">
        <v>1</v>
      </c>
      <c r="CU9" s="130"/>
      <c r="CV9" s="56"/>
      <c r="CW9" s="64">
        <f t="shared" si="0"/>
        <v>6</v>
      </c>
      <c r="CX9" s="64">
        <f t="shared" si="1"/>
        <v>16</v>
      </c>
      <c r="CY9" s="64">
        <f t="shared" si="2"/>
        <v>4</v>
      </c>
      <c r="CZ9" s="207">
        <f t="shared" si="3"/>
        <v>26</v>
      </c>
    </row>
    <row r="10" spans="1:104" ht="17.100000000000001" customHeight="1" x14ac:dyDescent="0.25">
      <c r="A10" s="61">
        <v>7</v>
      </c>
      <c r="B10" s="247" t="s">
        <v>1105</v>
      </c>
      <c r="C10" s="128">
        <v>1</v>
      </c>
      <c r="D10" s="154"/>
      <c r="E10" s="11">
        <v>1</v>
      </c>
      <c r="F10" s="11">
        <v>1</v>
      </c>
      <c r="G10" s="11">
        <v>1</v>
      </c>
      <c r="H10" s="129">
        <v>1</v>
      </c>
      <c r="I10" s="128"/>
      <c r="J10" s="129"/>
      <c r="K10" s="142"/>
      <c r="L10" s="129"/>
      <c r="M10" s="142"/>
      <c r="N10" s="140">
        <v>1</v>
      </c>
      <c r="O10" s="128"/>
      <c r="P10" s="211">
        <v>1</v>
      </c>
      <c r="Q10" s="128"/>
      <c r="R10" s="129"/>
      <c r="S10" s="157"/>
      <c r="T10" s="129">
        <v>1</v>
      </c>
      <c r="U10" s="142"/>
      <c r="V10" s="210">
        <v>1</v>
      </c>
      <c r="W10" s="142"/>
      <c r="X10" s="210">
        <v>1</v>
      </c>
      <c r="Y10" s="157"/>
      <c r="Z10" s="129">
        <v>1</v>
      </c>
      <c r="AA10" s="128"/>
      <c r="AB10" s="199">
        <v>1</v>
      </c>
      <c r="AC10" s="142"/>
      <c r="AD10" s="221"/>
      <c r="AE10" s="142"/>
      <c r="AF10" s="129">
        <v>1</v>
      </c>
      <c r="AG10" s="128"/>
      <c r="AH10" s="140">
        <v>1</v>
      </c>
      <c r="AI10" s="128"/>
      <c r="AJ10" s="129"/>
      <c r="AK10" s="128"/>
      <c r="AL10" s="169"/>
      <c r="AM10" s="128"/>
      <c r="AN10" s="129">
        <v>1</v>
      </c>
      <c r="AO10" s="128"/>
      <c r="AP10" s="62">
        <v>1</v>
      </c>
      <c r="AQ10" s="128"/>
      <c r="AR10" s="11"/>
      <c r="AS10" s="11"/>
      <c r="AT10" s="129"/>
      <c r="AU10" s="142">
        <v>1</v>
      </c>
      <c r="AV10" s="129"/>
      <c r="AW10" s="128"/>
      <c r="AX10" s="129">
        <v>1</v>
      </c>
      <c r="AY10" s="128"/>
      <c r="AZ10" s="199">
        <v>1</v>
      </c>
      <c r="BA10" s="128"/>
      <c r="BB10" s="150">
        <v>1</v>
      </c>
      <c r="BC10" s="142"/>
      <c r="BD10" s="129">
        <v>1</v>
      </c>
      <c r="BE10" s="128"/>
      <c r="BF10" s="129"/>
      <c r="BG10" s="128"/>
      <c r="BH10" s="129">
        <v>1</v>
      </c>
      <c r="BI10" s="128">
        <v>1</v>
      </c>
      <c r="BJ10" s="129">
        <v>1</v>
      </c>
      <c r="BK10" s="130"/>
      <c r="BL10" s="150">
        <v>1</v>
      </c>
      <c r="BM10" s="128"/>
      <c r="BN10" s="62"/>
      <c r="BO10" s="234"/>
      <c r="BP10" s="129"/>
      <c r="BQ10" s="128"/>
      <c r="BR10" s="140">
        <v>1</v>
      </c>
      <c r="BS10" s="128"/>
      <c r="BT10" s="129">
        <v>1</v>
      </c>
      <c r="BU10" s="128"/>
      <c r="BV10" s="210">
        <v>1</v>
      </c>
      <c r="BW10" s="130"/>
      <c r="BX10" s="186">
        <v>1</v>
      </c>
      <c r="BY10" s="240"/>
      <c r="BZ10" s="98">
        <v>1</v>
      </c>
      <c r="CA10" s="98">
        <v>1</v>
      </c>
      <c r="CB10" s="98">
        <v>1</v>
      </c>
      <c r="CC10" s="129"/>
      <c r="CD10" s="128"/>
      <c r="CE10" s="129">
        <v>1</v>
      </c>
      <c r="CF10" s="182">
        <v>1</v>
      </c>
      <c r="CG10" s="128"/>
      <c r="CH10" s="62">
        <v>1</v>
      </c>
      <c r="CI10" s="128"/>
      <c r="CJ10" s="62">
        <v>1</v>
      </c>
      <c r="CK10" s="11"/>
      <c r="CL10" s="11"/>
      <c r="CM10" s="11"/>
      <c r="CN10" s="11"/>
      <c r="CO10" s="11"/>
      <c r="CP10" s="11"/>
      <c r="CQ10" s="62">
        <v>1</v>
      </c>
      <c r="CR10" s="128"/>
      <c r="CS10" s="245">
        <v>1</v>
      </c>
      <c r="CT10" s="198">
        <v>1</v>
      </c>
      <c r="CU10" s="130"/>
      <c r="CV10" s="56"/>
      <c r="CW10" s="64">
        <f t="shared" si="0"/>
        <v>8</v>
      </c>
      <c r="CX10" s="64">
        <f t="shared" si="1"/>
        <v>25</v>
      </c>
      <c r="CY10" s="64">
        <f t="shared" si="2"/>
        <v>4</v>
      </c>
      <c r="CZ10" s="207">
        <f t="shared" si="3"/>
        <v>37</v>
      </c>
    </row>
    <row r="11" spans="1:104" ht="17.100000000000001" customHeight="1" x14ac:dyDescent="0.25">
      <c r="A11" s="61">
        <v>8</v>
      </c>
      <c r="B11" s="7" t="s">
        <v>1039</v>
      </c>
      <c r="C11" s="128"/>
      <c r="D11" s="154"/>
      <c r="E11" s="11"/>
      <c r="F11" s="11"/>
      <c r="G11" s="11"/>
      <c r="H11" s="129"/>
      <c r="I11" s="128"/>
      <c r="J11" s="129"/>
      <c r="K11" s="142"/>
      <c r="L11" s="129"/>
      <c r="M11" s="142">
        <v>1</v>
      </c>
      <c r="N11" s="129"/>
      <c r="O11" s="139">
        <v>1</v>
      </c>
      <c r="P11" s="210"/>
      <c r="Q11" s="213">
        <v>1</v>
      </c>
      <c r="R11" s="129"/>
      <c r="S11" s="157"/>
      <c r="T11" s="129">
        <v>1</v>
      </c>
      <c r="U11" s="142"/>
      <c r="V11" s="210">
        <v>1</v>
      </c>
      <c r="W11" s="142"/>
      <c r="X11" s="210"/>
      <c r="Y11" s="157"/>
      <c r="Z11" s="129"/>
      <c r="AA11" s="128">
        <v>1</v>
      </c>
      <c r="AB11" s="199">
        <v>1</v>
      </c>
      <c r="AC11" s="142"/>
      <c r="AD11" s="221"/>
      <c r="AE11" s="142"/>
      <c r="AF11" s="129">
        <v>1</v>
      </c>
      <c r="AG11" s="128"/>
      <c r="AH11" s="129">
        <v>1</v>
      </c>
      <c r="AI11" s="128"/>
      <c r="AJ11" s="129"/>
      <c r="AK11" s="128"/>
      <c r="AL11" s="168"/>
      <c r="AM11" s="128"/>
      <c r="AN11" s="129">
        <v>1</v>
      </c>
      <c r="AO11" s="128"/>
      <c r="AP11" s="62">
        <v>1</v>
      </c>
      <c r="AQ11" s="128"/>
      <c r="AR11" s="11"/>
      <c r="AS11" s="11"/>
      <c r="AT11" s="129"/>
      <c r="AU11" s="142"/>
      <c r="AV11" s="129"/>
      <c r="AW11" s="128"/>
      <c r="AX11" s="129"/>
      <c r="AY11" s="128"/>
      <c r="AZ11" s="199">
        <v>1</v>
      </c>
      <c r="BA11" s="128"/>
      <c r="BB11" s="62"/>
      <c r="BC11" s="142"/>
      <c r="BD11" s="129"/>
      <c r="BE11" s="128"/>
      <c r="BF11" s="129"/>
      <c r="BG11" s="128"/>
      <c r="BH11" s="129"/>
      <c r="BI11" s="128"/>
      <c r="BJ11" s="129"/>
      <c r="BK11" s="130"/>
      <c r="BL11" s="62"/>
      <c r="BM11" s="128"/>
      <c r="BN11" s="62"/>
      <c r="BO11" s="234"/>
      <c r="BP11" s="129"/>
      <c r="BQ11" s="128"/>
      <c r="BR11" s="129"/>
      <c r="BS11" s="128"/>
      <c r="BT11" s="129">
        <v>1</v>
      </c>
      <c r="BU11" s="128"/>
      <c r="BV11" s="210"/>
      <c r="BW11" s="130"/>
      <c r="BX11" s="182"/>
      <c r="BY11" s="240"/>
      <c r="BZ11" s="11">
        <v>1</v>
      </c>
      <c r="CA11" s="11">
        <v>1</v>
      </c>
      <c r="CB11" s="11">
        <v>1</v>
      </c>
      <c r="CC11" s="129"/>
      <c r="CD11" s="128"/>
      <c r="CE11" s="129"/>
      <c r="CF11" s="182"/>
      <c r="CG11" s="128">
        <v>1</v>
      </c>
      <c r="CH11" s="62"/>
      <c r="CI11" s="139">
        <v>1</v>
      </c>
      <c r="CJ11" s="62"/>
      <c r="CK11" s="11"/>
      <c r="CL11" s="11"/>
      <c r="CM11" s="11"/>
      <c r="CN11" s="11"/>
      <c r="CO11" s="11"/>
      <c r="CP11" s="11"/>
      <c r="CQ11" s="62"/>
      <c r="CR11" s="128"/>
      <c r="CS11" s="245"/>
      <c r="CT11" s="198"/>
      <c r="CU11" s="130">
        <v>1</v>
      </c>
      <c r="CV11" s="56">
        <v>1</v>
      </c>
      <c r="CW11" s="64">
        <f t="shared" si="0"/>
        <v>8</v>
      </c>
      <c r="CX11" s="64">
        <f t="shared" si="1"/>
        <v>8</v>
      </c>
      <c r="CY11" s="64">
        <f t="shared" si="2"/>
        <v>2</v>
      </c>
      <c r="CZ11" s="207">
        <f t="shared" si="3"/>
        <v>18</v>
      </c>
    </row>
    <row r="12" spans="1:104" ht="17.100000000000001" customHeight="1" x14ac:dyDescent="0.25">
      <c r="A12" s="61">
        <v>9</v>
      </c>
      <c r="B12" s="247" t="s">
        <v>980</v>
      </c>
      <c r="C12" s="139">
        <v>1</v>
      </c>
      <c r="D12" s="154"/>
      <c r="E12" s="98">
        <v>1</v>
      </c>
      <c r="F12" s="98">
        <v>1</v>
      </c>
      <c r="G12" s="98">
        <v>1</v>
      </c>
      <c r="H12" s="140">
        <v>1</v>
      </c>
      <c r="I12" s="128"/>
      <c r="J12" s="129">
        <v>1</v>
      </c>
      <c r="K12" s="142"/>
      <c r="L12" s="129"/>
      <c r="M12" s="142">
        <v>1</v>
      </c>
      <c r="N12" s="129"/>
      <c r="O12" s="128"/>
      <c r="P12" s="210"/>
      <c r="Q12" s="128"/>
      <c r="R12" s="140">
        <v>1</v>
      </c>
      <c r="S12" s="157"/>
      <c r="T12" s="129"/>
      <c r="U12" s="142"/>
      <c r="V12" s="210"/>
      <c r="W12" s="142"/>
      <c r="X12" s="210"/>
      <c r="Y12" s="157"/>
      <c r="Z12" s="129"/>
      <c r="AA12" s="128"/>
      <c r="AB12" s="199"/>
      <c r="AC12" s="142"/>
      <c r="AD12" s="221"/>
      <c r="AE12" s="142"/>
      <c r="AF12" s="140">
        <v>1</v>
      </c>
      <c r="AG12" s="128"/>
      <c r="AH12" s="129">
        <v>1</v>
      </c>
      <c r="AI12" s="128"/>
      <c r="AJ12" s="129"/>
      <c r="AK12" s="128"/>
      <c r="AL12" s="168"/>
      <c r="AM12" s="128"/>
      <c r="AN12" s="129"/>
      <c r="AO12" s="128"/>
      <c r="AP12" s="62">
        <v>1</v>
      </c>
      <c r="AQ12" s="139">
        <v>1</v>
      </c>
      <c r="AR12" s="98">
        <v>1</v>
      </c>
      <c r="AS12" s="98">
        <v>1</v>
      </c>
      <c r="AT12" s="129"/>
      <c r="AU12" s="227"/>
      <c r="AV12" s="140">
        <v>1</v>
      </c>
      <c r="AW12" s="128"/>
      <c r="AX12" s="129"/>
      <c r="AY12" s="128"/>
      <c r="AZ12" s="199">
        <v>1</v>
      </c>
      <c r="BA12" s="128"/>
      <c r="BB12" s="62">
        <v>1</v>
      </c>
      <c r="BC12" s="142"/>
      <c r="BD12" s="129">
        <v>1</v>
      </c>
      <c r="BE12" s="128"/>
      <c r="BF12" s="129">
        <v>1</v>
      </c>
      <c r="BG12" s="128"/>
      <c r="BH12" s="140">
        <v>1</v>
      </c>
      <c r="BI12" s="128"/>
      <c r="BJ12" s="129"/>
      <c r="BK12" s="130"/>
      <c r="BL12" s="62">
        <v>1</v>
      </c>
      <c r="BM12" s="128"/>
      <c r="BN12" s="62"/>
      <c r="BO12" s="234"/>
      <c r="BP12" s="129"/>
      <c r="BQ12" s="128"/>
      <c r="BR12" s="129">
        <v>1</v>
      </c>
      <c r="BS12" s="128"/>
      <c r="BT12" s="129">
        <v>1</v>
      </c>
      <c r="BU12" s="128"/>
      <c r="BV12" s="210"/>
      <c r="BW12" s="130"/>
      <c r="BX12" s="182"/>
      <c r="BY12" s="240"/>
      <c r="BZ12" s="98">
        <v>1</v>
      </c>
      <c r="CA12" s="98">
        <v>1</v>
      </c>
      <c r="CB12" s="98">
        <v>1</v>
      </c>
      <c r="CC12" s="129"/>
      <c r="CD12" s="128"/>
      <c r="CE12" s="140">
        <v>1</v>
      </c>
      <c r="CF12" s="182">
        <v>1</v>
      </c>
      <c r="CG12" s="128"/>
      <c r="CH12" s="62"/>
      <c r="CI12" s="128">
        <v>1</v>
      </c>
      <c r="CJ12" s="62"/>
      <c r="CK12" s="11"/>
      <c r="CL12" s="11"/>
      <c r="CM12" s="11"/>
      <c r="CN12" s="11"/>
      <c r="CO12" s="11"/>
      <c r="CP12" s="98">
        <v>1</v>
      </c>
      <c r="CQ12" s="62"/>
      <c r="CR12" s="139">
        <v>1</v>
      </c>
      <c r="CS12" s="245">
        <v>1</v>
      </c>
      <c r="CT12" s="198">
        <v>1</v>
      </c>
      <c r="CU12" s="153">
        <v>1</v>
      </c>
      <c r="CV12" s="139">
        <v>1</v>
      </c>
      <c r="CW12" s="64">
        <f t="shared" si="0"/>
        <v>10</v>
      </c>
      <c r="CX12" s="64">
        <f t="shared" si="1"/>
        <v>18</v>
      </c>
      <c r="CY12" s="64">
        <f t="shared" si="2"/>
        <v>6</v>
      </c>
      <c r="CZ12" s="207">
        <f t="shared" si="3"/>
        <v>34</v>
      </c>
    </row>
    <row r="13" spans="1:104" ht="17.100000000000001" customHeight="1" x14ac:dyDescent="0.25">
      <c r="A13" s="61">
        <v>10</v>
      </c>
      <c r="B13" s="7" t="s">
        <v>1088</v>
      </c>
      <c r="C13" s="139">
        <v>1</v>
      </c>
      <c r="D13" s="154"/>
      <c r="E13" s="98">
        <v>1</v>
      </c>
      <c r="F13" s="98">
        <v>1</v>
      </c>
      <c r="G13" s="98">
        <v>1</v>
      </c>
      <c r="H13" s="140">
        <v>1</v>
      </c>
      <c r="I13" s="128"/>
      <c r="J13" s="129"/>
      <c r="K13" s="142"/>
      <c r="L13" s="129"/>
      <c r="M13" s="142"/>
      <c r="N13" s="129"/>
      <c r="O13" s="128"/>
      <c r="P13" s="210"/>
      <c r="Q13" s="128"/>
      <c r="R13" s="129"/>
      <c r="S13" s="157"/>
      <c r="T13" s="129"/>
      <c r="U13" s="142"/>
      <c r="V13" s="210"/>
      <c r="W13" s="142"/>
      <c r="X13" s="210"/>
      <c r="Y13" s="157"/>
      <c r="Z13" s="129"/>
      <c r="AA13" s="128"/>
      <c r="AB13" s="199"/>
      <c r="AC13" s="142"/>
      <c r="AD13" s="221"/>
      <c r="AE13" s="142"/>
      <c r="AF13" s="129"/>
      <c r="AG13" s="128"/>
      <c r="AH13" s="129">
        <v>1</v>
      </c>
      <c r="AI13" s="128"/>
      <c r="AJ13" s="129"/>
      <c r="AK13" s="128"/>
      <c r="AL13" s="168"/>
      <c r="AM13" s="128"/>
      <c r="AN13" s="129"/>
      <c r="AO13" s="128"/>
      <c r="AP13" s="62"/>
      <c r="AQ13" s="128">
        <v>1</v>
      </c>
      <c r="AR13" s="11">
        <v>1</v>
      </c>
      <c r="AS13" s="11">
        <v>1</v>
      </c>
      <c r="AT13" s="129"/>
      <c r="AU13" s="142"/>
      <c r="AV13" s="129"/>
      <c r="AW13" s="128"/>
      <c r="AX13" s="129"/>
      <c r="AY13" s="128"/>
      <c r="AZ13" s="199"/>
      <c r="BA13" s="128"/>
      <c r="BB13" s="62"/>
      <c r="BC13" s="142"/>
      <c r="BD13" s="129"/>
      <c r="BE13" s="128"/>
      <c r="BF13" s="129">
        <v>1</v>
      </c>
      <c r="BG13" s="128"/>
      <c r="BH13" s="129"/>
      <c r="BI13" s="128"/>
      <c r="BJ13" s="129"/>
      <c r="BK13" s="130"/>
      <c r="BL13" s="62">
        <v>1</v>
      </c>
      <c r="BM13" s="128"/>
      <c r="BN13" s="62"/>
      <c r="BO13" s="234"/>
      <c r="BP13" s="129"/>
      <c r="BQ13" s="128"/>
      <c r="BR13" s="129"/>
      <c r="BS13" s="128"/>
      <c r="BT13" s="129"/>
      <c r="BU13" s="128"/>
      <c r="BV13" s="210"/>
      <c r="BW13" s="130"/>
      <c r="BX13" s="182"/>
      <c r="BY13" s="240"/>
      <c r="BZ13" s="11"/>
      <c r="CA13" s="11"/>
      <c r="CB13" s="11"/>
      <c r="CC13" s="129"/>
      <c r="CD13" s="128"/>
      <c r="CE13" s="129"/>
      <c r="CF13" s="182"/>
      <c r="CG13" s="128"/>
      <c r="CH13" s="62"/>
      <c r="CI13" s="128">
        <v>1</v>
      </c>
      <c r="CJ13" s="62"/>
      <c r="CK13" s="11"/>
      <c r="CL13" s="11"/>
      <c r="CM13" s="11"/>
      <c r="CN13" s="11"/>
      <c r="CO13" s="11"/>
      <c r="CP13" s="11"/>
      <c r="CQ13" s="62"/>
      <c r="CR13" s="139">
        <v>1</v>
      </c>
      <c r="CS13" s="245">
        <v>1</v>
      </c>
      <c r="CT13" s="198">
        <v>1</v>
      </c>
      <c r="CU13" s="130">
        <v>1</v>
      </c>
      <c r="CV13" s="56">
        <v>1</v>
      </c>
      <c r="CW13" s="64">
        <f t="shared" si="0"/>
        <v>6</v>
      </c>
      <c r="CX13" s="64">
        <f t="shared" si="1"/>
        <v>6</v>
      </c>
      <c r="CY13" s="64">
        <f t="shared" si="2"/>
        <v>5</v>
      </c>
      <c r="CZ13" s="207">
        <f t="shared" si="3"/>
        <v>17</v>
      </c>
    </row>
    <row r="14" spans="1:104" ht="17.100000000000001" customHeight="1" x14ac:dyDescent="0.25">
      <c r="A14" s="61">
        <v>11</v>
      </c>
      <c r="B14" s="7" t="s">
        <v>375</v>
      </c>
      <c r="C14" s="128"/>
      <c r="D14" s="154"/>
      <c r="E14" s="11"/>
      <c r="F14" s="11"/>
      <c r="G14" s="11"/>
      <c r="H14" s="129"/>
      <c r="I14" s="128"/>
      <c r="J14" s="129"/>
      <c r="K14" s="142"/>
      <c r="L14" s="129"/>
      <c r="M14" s="142"/>
      <c r="N14" s="129"/>
      <c r="O14" s="128"/>
      <c r="P14" s="210"/>
      <c r="Q14" s="128"/>
      <c r="R14" s="129">
        <v>1</v>
      </c>
      <c r="S14" s="157"/>
      <c r="T14" s="129">
        <v>1</v>
      </c>
      <c r="U14" s="142"/>
      <c r="V14" s="210">
        <v>1</v>
      </c>
      <c r="W14" s="142"/>
      <c r="X14" s="210">
        <v>1</v>
      </c>
      <c r="Y14" s="157"/>
      <c r="Z14" s="129">
        <v>1</v>
      </c>
      <c r="AA14" s="128"/>
      <c r="AB14" s="199">
        <v>1</v>
      </c>
      <c r="AC14" s="142"/>
      <c r="AD14" s="221"/>
      <c r="AE14" s="142"/>
      <c r="AF14" s="129">
        <v>1</v>
      </c>
      <c r="AG14" s="128"/>
      <c r="AH14" s="129">
        <v>1</v>
      </c>
      <c r="AI14" s="128"/>
      <c r="AJ14" s="129">
        <v>1</v>
      </c>
      <c r="AK14" s="128"/>
      <c r="AL14" s="168"/>
      <c r="AM14" s="128"/>
      <c r="AN14" s="129">
        <v>1</v>
      </c>
      <c r="AO14" s="128"/>
      <c r="AP14" s="62"/>
      <c r="AQ14" s="128"/>
      <c r="AR14" s="11"/>
      <c r="AS14" s="11"/>
      <c r="AT14" s="129">
        <v>1</v>
      </c>
      <c r="AU14" s="142"/>
      <c r="AV14" s="129">
        <v>1</v>
      </c>
      <c r="AW14" s="128"/>
      <c r="AX14" s="129"/>
      <c r="AY14" s="128"/>
      <c r="AZ14" s="199">
        <v>1</v>
      </c>
      <c r="BA14" s="128"/>
      <c r="BB14" s="62">
        <v>1</v>
      </c>
      <c r="BC14" s="142"/>
      <c r="BD14" s="129">
        <v>1</v>
      </c>
      <c r="BE14" s="128"/>
      <c r="BF14" s="129"/>
      <c r="BG14" s="128"/>
      <c r="BH14" s="129">
        <v>1</v>
      </c>
      <c r="BI14" s="139">
        <v>1</v>
      </c>
      <c r="BJ14" s="129"/>
      <c r="BK14" s="130"/>
      <c r="BL14" s="62">
        <v>1</v>
      </c>
      <c r="BM14" s="128"/>
      <c r="BN14" s="62">
        <v>1</v>
      </c>
      <c r="BO14" s="234"/>
      <c r="BP14" s="129">
        <v>1</v>
      </c>
      <c r="BQ14" s="128"/>
      <c r="BR14" s="129">
        <v>1</v>
      </c>
      <c r="BS14" s="128"/>
      <c r="BT14" s="129">
        <v>1</v>
      </c>
      <c r="BU14" s="128"/>
      <c r="BV14" s="210"/>
      <c r="BW14" s="130"/>
      <c r="BX14" s="182"/>
      <c r="BY14" s="240"/>
      <c r="BZ14" s="11"/>
      <c r="CA14" s="11"/>
      <c r="CB14" s="11"/>
      <c r="CC14" s="129">
        <v>1</v>
      </c>
      <c r="CD14" s="128"/>
      <c r="CE14" s="129"/>
      <c r="CF14" s="182"/>
      <c r="CG14" s="128"/>
      <c r="CH14" s="62"/>
      <c r="CI14" s="128"/>
      <c r="CJ14" s="62"/>
      <c r="CK14" s="11"/>
      <c r="CL14" s="11"/>
      <c r="CM14" s="11"/>
      <c r="CN14" s="11"/>
      <c r="CO14" s="11"/>
      <c r="CP14" s="11"/>
      <c r="CQ14" s="62"/>
      <c r="CR14" s="128"/>
      <c r="CS14" s="245"/>
      <c r="CT14" s="198"/>
      <c r="CU14" s="130"/>
      <c r="CV14" s="56"/>
      <c r="CW14" s="64">
        <f t="shared" si="0"/>
        <v>1</v>
      </c>
      <c r="CX14" s="64">
        <f t="shared" si="1"/>
        <v>20</v>
      </c>
      <c r="CY14" s="64">
        <f t="shared" si="2"/>
        <v>0</v>
      </c>
      <c r="CZ14" s="207">
        <f t="shared" si="3"/>
        <v>21</v>
      </c>
    </row>
    <row r="15" spans="1:104" ht="17.100000000000001" customHeight="1" x14ac:dyDescent="0.25">
      <c r="A15" s="61">
        <v>12</v>
      </c>
      <c r="B15" s="7" t="s">
        <v>264</v>
      </c>
      <c r="C15" s="128"/>
      <c r="D15" s="154"/>
      <c r="E15" s="11"/>
      <c r="F15" s="11"/>
      <c r="G15" s="11"/>
      <c r="H15" s="129"/>
      <c r="I15" s="128"/>
      <c r="J15" s="129"/>
      <c r="K15" s="142"/>
      <c r="L15" s="129"/>
      <c r="M15" s="142"/>
      <c r="N15" s="129">
        <v>1</v>
      </c>
      <c r="O15" s="128"/>
      <c r="P15" s="210"/>
      <c r="Q15" s="128"/>
      <c r="R15" s="129"/>
      <c r="S15" s="157"/>
      <c r="T15" s="129">
        <v>1</v>
      </c>
      <c r="U15" s="142"/>
      <c r="V15" s="210">
        <v>1</v>
      </c>
      <c r="W15" s="142"/>
      <c r="X15" s="210"/>
      <c r="Y15" s="157"/>
      <c r="Z15" s="129"/>
      <c r="AA15" s="128"/>
      <c r="AB15" s="199">
        <v>1</v>
      </c>
      <c r="AC15" s="142"/>
      <c r="AD15" s="221"/>
      <c r="AE15" s="142"/>
      <c r="AF15" s="129"/>
      <c r="AG15" s="128"/>
      <c r="AH15" s="129"/>
      <c r="AI15" s="128"/>
      <c r="AJ15" s="129"/>
      <c r="AK15" s="128"/>
      <c r="AL15" s="168"/>
      <c r="AM15" s="128"/>
      <c r="AN15" s="129"/>
      <c r="AO15" s="128"/>
      <c r="AP15" s="62"/>
      <c r="AQ15" s="128"/>
      <c r="AR15" s="11"/>
      <c r="AS15" s="11"/>
      <c r="AT15" s="129"/>
      <c r="AU15" s="142"/>
      <c r="AV15" s="129"/>
      <c r="AW15" s="128"/>
      <c r="AX15" s="129"/>
      <c r="AY15" s="128"/>
      <c r="AZ15" s="199"/>
      <c r="BA15" s="128"/>
      <c r="BB15" s="62">
        <v>1</v>
      </c>
      <c r="BC15" s="142"/>
      <c r="BD15" s="129"/>
      <c r="BE15" s="128"/>
      <c r="BF15" s="129"/>
      <c r="BG15" s="128"/>
      <c r="BH15" s="129"/>
      <c r="BI15" s="128"/>
      <c r="BJ15" s="129"/>
      <c r="BK15" s="130"/>
      <c r="BL15" s="62"/>
      <c r="BM15" s="128"/>
      <c r="BN15" s="62">
        <v>1</v>
      </c>
      <c r="BO15" s="234"/>
      <c r="BP15" s="129"/>
      <c r="BQ15" s="128"/>
      <c r="BR15" s="129"/>
      <c r="BS15" s="128"/>
      <c r="BT15" s="129"/>
      <c r="BU15" s="128"/>
      <c r="BV15" s="210"/>
      <c r="BW15" s="130"/>
      <c r="BX15" s="182"/>
      <c r="BY15" s="240"/>
      <c r="BZ15" s="11"/>
      <c r="CA15" s="11"/>
      <c r="CB15" s="11"/>
      <c r="CC15" s="129"/>
      <c r="CD15" s="128"/>
      <c r="CE15" s="129"/>
      <c r="CF15" s="182"/>
      <c r="CG15" s="128"/>
      <c r="CH15" s="62"/>
      <c r="CI15" s="128"/>
      <c r="CJ15" s="62"/>
      <c r="CK15" s="11"/>
      <c r="CL15" s="11"/>
      <c r="CM15" s="11"/>
      <c r="CN15" s="11"/>
      <c r="CO15" s="11"/>
      <c r="CP15" s="11"/>
      <c r="CQ15" s="62"/>
      <c r="CR15" s="128"/>
      <c r="CS15" s="245"/>
      <c r="CT15" s="198"/>
      <c r="CU15" s="130"/>
      <c r="CV15" s="56"/>
      <c r="CW15" s="64">
        <f t="shared" si="0"/>
        <v>0</v>
      </c>
      <c r="CX15" s="64">
        <f t="shared" si="1"/>
        <v>5</v>
      </c>
      <c r="CY15" s="64">
        <f t="shared" si="2"/>
        <v>0</v>
      </c>
      <c r="CZ15" s="207">
        <f t="shared" si="3"/>
        <v>5</v>
      </c>
    </row>
    <row r="16" spans="1:104" ht="17.100000000000001" customHeight="1" x14ac:dyDescent="0.25">
      <c r="A16" s="61">
        <v>13</v>
      </c>
      <c r="B16" s="7" t="s">
        <v>816</v>
      </c>
      <c r="C16" s="128"/>
      <c r="D16" s="154"/>
      <c r="E16" s="11"/>
      <c r="F16" s="11"/>
      <c r="G16" s="11"/>
      <c r="H16" s="129"/>
      <c r="I16" s="128"/>
      <c r="J16" s="129"/>
      <c r="K16" s="142"/>
      <c r="L16" s="129"/>
      <c r="M16" s="142"/>
      <c r="N16" s="129"/>
      <c r="O16" s="128"/>
      <c r="P16" s="210"/>
      <c r="Q16" s="128"/>
      <c r="R16" s="129"/>
      <c r="S16" s="157"/>
      <c r="T16" s="129"/>
      <c r="U16" s="142"/>
      <c r="V16" s="210"/>
      <c r="W16" s="142"/>
      <c r="X16" s="210"/>
      <c r="Y16" s="157"/>
      <c r="Z16" s="129">
        <v>1</v>
      </c>
      <c r="AA16" s="128"/>
      <c r="AB16" s="199">
        <v>1</v>
      </c>
      <c r="AC16" s="142"/>
      <c r="AD16" s="221"/>
      <c r="AE16" s="142"/>
      <c r="AF16" s="129"/>
      <c r="AG16" s="128"/>
      <c r="AH16" s="129">
        <v>1</v>
      </c>
      <c r="AI16" s="128"/>
      <c r="AJ16" s="129"/>
      <c r="AK16" s="128"/>
      <c r="AL16" s="168"/>
      <c r="AM16" s="128"/>
      <c r="AN16" s="129">
        <v>1</v>
      </c>
      <c r="AO16" s="128"/>
      <c r="AP16" s="62">
        <v>1</v>
      </c>
      <c r="AQ16" s="128"/>
      <c r="AR16" s="11"/>
      <c r="AS16" s="11"/>
      <c r="AT16" s="129">
        <v>1</v>
      </c>
      <c r="AU16" s="142"/>
      <c r="AV16" s="129">
        <v>1</v>
      </c>
      <c r="AW16" s="128"/>
      <c r="AX16" s="129"/>
      <c r="AY16" s="128"/>
      <c r="AZ16" s="199">
        <v>1</v>
      </c>
      <c r="BA16" s="128"/>
      <c r="BB16" s="62">
        <v>1</v>
      </c>
      <c r="BC16" s="142"/>
      <c r="BD16" s="129">
        <v>1</v>
      </c>
      <c r="BE16" s="128"/>
      <c r="BF16" s="129"/>
      <c r="BG16" s="128"/>
      <c r="BH16" s="129"/>
      <c r="BI16" s="128"/>
      <c r="BJ16" s="129">
        <v>1</v>
      </c>
      <c r="BK16" s="130"/>
      <c r="BL16" s="62"/>
      <c r="BM16" s="128"/>
      <c r="BN16" s="62">
        <v>1</v>
      </c>
      <c r="BO16" s="234"/>
      <c r="BP16" s="129"/>
      <c r="BQ16" s="128"/>
      <c r="BR16" s="129"/>
      <c r="BS16" s="128"/>
      <c r="BT16" s="129"/>
      <c r="BU16" s="128"/>
      <c r="BV16" s="210"/>
      <c r="BW16" s="130"/>
      <c r="BX16" s="182"/>
      <c r="BY16" s="240"/>
      <c r="BZ16" s="11"/>
      <c r="CA16" s="11"/>
      <c r="CB16" s="11"/>
      <c r="CC16" s="129"/>
      <c r="CD16" s="128"/>
      <c r="CE16" s="129"/>
      <c r="CF16" s="182"/>
      <c r="CG16" s="128"/>
      <c r="CH16" s="62">
        <v>1</v>
      </c>
      <c r="CI16" s="128"/>
      <c r="CJ16" s="62"/>
      <c r="CK16" s="11"/>
      <c r="CL16" s="11"/>
      <c r="CM16" s="11"/>
      <c r="CN16" s="11"/>
      <c r="CO16" s="11"/>
      <c r="CP16" s="11"/>
      <c r="CQ16" s="62"/>
      <c r="CR16" s="128"/>
      <c r="CS16" s="245">
        <v>1</v>
      </c>
      <c r="CT16" s="198">
        <v>1</v>
      </c>
      <c r="CU16" s="130"/>
      <c r="CV16" s="56"/>
      <c r="CW16" s="64">
        <f t="shared" si="0"/>
        <v>1</v>
      </c>
      <c r="CX16" s="64">
        <f t="shared" si="1"/>
        <v>12</v>
      </c>
      <c r="CY16" s="64">
        <f t="shared" si="2"/>
        <v>0</v>
      </c>
      <c r="CZ16" s="207">
        <f t="shared" si="3"/>
        <v>13</v>
      </c>
    </row>
    <row r="17" spans="1:104" ht="17.100000000000001" customHeight="1" x14ac:dyDescent="0.25">
      <c r="A17" s="61">
        <v>14</v>
      </c>
      <c r="B17" s="7" t="s">
        <v>1340</v>
      </c>
      <c r="C17" s="128"/>
      <c r="D17" s="154"/>
      <c r="E17" s="11"/>
      <c r="F17" s="11"/>
      <c r="G17" s="11"/>
      <c r="H17" s="129"/>
      <c r="I17" s="128"/>
      <c r="J17" s="129"/>
      <c r="K17" s="142"/>
      <c r="L17" s="129"/>
      <c r="M17" s="142"/>
      <c r="N17" s="129"/>
      <c r="O17" s="128"/>
      <c r="P17" s="210"/>
      <c r="Q17" s="128"/>
      <c r="R17" s="129"/>
      <c r="S17" s="157"/>
      <c r="T17" s="129"/>
      <c r="U17" s="142"/>
      <c r="V17" s="210"/>
      <c r="W17" s="142"/>
      <c r="X17" s="210"/>
      <c r="Y17" s="157"/>
      <c r="Z17" s="129"/>
      <c r="AA17" s="128"/>
      <c r="AB17" s="199"/>
      <c r="AC17" s="142"/>
      <c r="AD17" s="221"/>
      <c r="AE17" s="142"/>
      <c r="AF17" s="129"/>
      <c r="AG17" s="128"/>
      <c r="AH17" s="129"/>
      <c r="AI17" s="128"/>
      <c r="AJ17" s="129"/>
      <c r="AK17" s="128"/>
      <c r="AL17" s="168"/>
      <c r="AM17" s="128"/>
      <c r="AN17" s="129"/>
      <c r="AO17" s="128"/>
      <c r="AP17" s="62"/>
      <c r="AQ17" s="128"/>
      <c r="AR17" s="11"/>
      <c r="AS17" s="11"/>
      <c r="AT17" s="129"/>
      <c r="AU17" s="142"/>
      <c r="AV17" s="129"/>
      <c r="AW17" s="128"/>
      <c r="AX17" s="129"/>
      <c r="AY17" s="128"/>
      <c r="AZ17" s="199"/>
      <c r="BA17" s="128"/>
      <c r="BB17" s="62"/>
      <c r="BC17" s="142"/>
      <c r="BD17" s="129"/>
      <c r="BE17" s="128"/>
      <c r="BF17" s="129"/>
      <c r="BG17" s="128"/>
      <c r="BH17" s="129"/>
      <c r="BI17" s="128"/>
      <c r="BJ17" s="129"/>
      <c r="BK17" s="130"/>
      <c r="BL17" s="62"/>
      <c r="BM17" s="128"/>
      <c r="BN17" s="62"/>
      <c r="BO17" s="234"/>
      <c r="BP17" s="129"/>
      <c r="BQ17" s="128"/>
      <c r="BR17" s="129"/>
      <c r="BS17" s="128"/>
      <c r="BT17" s="129"/>
      <c r="BU17" s="128"/>
      <c r="BV17" s="210"/>
      <c r="BW17" s="130"/>
      <c r="BX17" s="182"/>
      <c r="BY17" s="240"/>
      <c r="BZ17" s="11"/>
      <c r="CA17" s="11"/>
      <c r="CB17" s="11"/>
      <c r="CC17" s="129"/>
      <c r="CD17" s="128"/>
      <c r="CE17" s="129"/>
      <c r="CF17" s="182"/>
      <c r="CG17" s="128"/>
      <c r="CH17" s="62"/>
      <c r="CI17" s="128"/>
      <c r="CJ17" s="62"/>
      <c r="CK17" s="11"/>
      <c r="CL17" s="11"/>
      <c r="CM17" s="11"/>
      <c r="CN17" s="11"/>
      <c r="CO17" s="11"/>
      <c r="CP17" s="11"/>
      <c r="CQ17" s="62"/>
      <c r="CR17" s="128"/>
      <c r="CS17" s="245"/>
      <c r="CT17" s="198"/>
      <c r="CU17" s="130"/>
      <c r="CV17" s="56"/>
      <c r="CW17" s="64">
        <f t="shared" si="0"/>
        <v>0</v>
      </c>
      <c r="CX17" s="64">
        <f t="shared" si="1"/>
        <v>0</v>
      </c>
      <c r="CY17" s="64">
        <f t="shared" si="2"/>
        <v>0</v>
      </c>
      <c r="CZ17" s="207">
        <f t="shared" si="3"/>
        <v>0</v>
      </c>
    </row>
    <row r="18" spans="1:104" ht="17.100000000000001" customHeight="1" x14ac:dyDescent="0.25">
      <c r="A18" s="61">
        <v>15</v>
      </c>
      <c r="B18" s="7" t="s">
        <v>582</v>
      </c>
      <c r="C18" s="128"/>
      <c r="D18" s="154"/>
      <c r="E18" s="11"/>
      <c r="F18" s="11"/>
      <c r="G18" s="11"/>
      <c r="H18" s="129"/>
      <c r="I18" s="128">
        <v>1</v>
      </c>
      <c r="J18" s="129"/>
      <c r="K18" s="142"/>
      <c r="L18" s="129"/>
      <c r="M18" s="142">
        <v>1</v>
      </c>
      <c r="N18" s="129"/>
      <c r="O18" s="128">
        <v>1</v>
      </c>
      <c r="P18" s="210"/>
      <c r="Q18" s="128"/>
      <c r="R18" s="129">
        <v>1</v>
      </c>
      <c r="S18" s="157"/>
      <c r="T18" s="129"/>
      <c r="U18" s="145">
        <v>1</v>
      </c>
      <c r="V18" s="210"/>
      <c r="W18" s="142"/>
      <c r="X18" s="210"/>
      <c r="Y18" s="157"/>
      <c r="Z18" s="129"/>
      <c r="AA18" s="128">
        <v>1</v>
      </c>
      <c r="AB18" s="199">
        <v>1</v>
      </c>
      <c r="AC18" s="142">
        <v>1</v>
      </c>
      <c r="AD18" s="221"/>
      <c r="AE18" s="142">
        <v>1</v>
      </c>
      <c r="AF18" s="159"/>
      <c r="AG18" s="128"/>
      <c r="AH18" s="129"/>
      <c r="AI18" s="128">
        <v>1</v>
      </c>
      <c r="AJ18" s="129"/>
      <c r="AK18" s="128">
        <v>1</v>
      </c>
      <c r="AL18" s="168"/>
      <c r="AM18" s="128"/>
      <c r="AN18" s="129"/>
      <c r="AO18" s="128">
        <v>1</v>
      </c>
      <c r="AP18" s="62"/>
      <c r="AQ18" s="128"/>
      <c r="AR18" s="11"/>
      <c r="AS18" s="11"/>
      <c r="AT18" s="129"/>
      <c r="AU18" s="142"/>
      <c r="AV18" s="129"/>
      <c r="AW18" s="128"/>
      <c r="AX18" s="129">
        <v>1</v>
      </c>
      <c r="AY18" s="128">
        <v>1</v>
      </c>
      <c r="AZ18" s="199">
        <v>1</v>
      </c>
      <c r="BA18" s="128"/>
      <c r="BB18" s="62"/>
      <c r="BC18" s="142">
        <v>1</v>
      </c>
      <c r="BD18" s="129"/>
      <c r="BE18" s="128"/>
      <c r="BF18" s="129"/>
      <c r="BG18" s="128"/>
      <c r="BH18" s="129"/>
      <c r="BI18" s="128">
        <v>1</v>
      </c>
      <c r="BJ18" s="129"/>
      <c r="BK18" s="130"/>
      <c r="BL18" s="62"/>
      <c r="BM18" s="128"/>
      <c r="BN18" s="62"/>
      <c r="BO18" s="234"/>
      <c r="BP18" s="129"/>
      <c r="BQ18" s="128"/>
      <c r="BR18" s="129"/>
      <c r="BS18" s="128"/>
      <c r="BT18" s="129">
        <v>1</v>
      </c>
      <c r="BU18" s="128"/>
      <c r="BV18" s="210"/>
      <c r="BW18" s="130"/>
      <c r="BX18" s="182"/>
      <c r="BY18" s="240"/>
      <c r="BZ18" s="11"/>
      <c r="CA18" s="11"/>
      <c r="CB18" s="11"/>
      <c r="CC18" s="129"/>
      <c r="CD18" s="128"/>
      <c r="CE18" s="129"/>
      <c r="CF18" s="182"/>
      <c r="CG18" s="128"/>
      <c r="CH18" s="62"/>
      <c r="CI18" s="128"/>
      <c r="CJ18" s="62"/>
      <c r="CK18" s="11"/>
      <c r="CL18" s="11"/>
      <c r="CM18" s="11"/>
      <c r="CN18" s="11"/>
      <c r="CO18" s="11"/>
      <c r="CP18" s="11"/>
      <c r="CQ18" s="62"/>
      <c r="CR18" s="128">
        <v>1</v>
      </c>
      <c r="CS18" s="245">
        <v>1</v>
      </c>
      <c r="CT18" s="198">
        <v>1</v>
      </c>
      <c r="CU18" s="130"/>
      <c r="CV18" s="56"/>
      <c r="CW18" s="64">
        <f t="shared" si="0"/>
        <v>15</v>
      </c>
      <c r="CX18" s="64">
        <f t="shared" si="1"/>
        <v>4</v>
      </c>
      <c r="CY18" s="64">
        <f t="shared" si="2"/>
        <v>0</v>
      </c>
      <c r="CZ18" s="207">
        <f t="shared" si="3"/>
        <v>19</v>
      </c>
    </row>
    <row r="19" spans="1:104" ht="17.100000000000001" customHeight="1" x14ac:dyDescent="0.25">
      <c r="A19" s="61">
        <v>16</v>
      </c>
      <c r="B19" s="7" t="s">
        <v>154</v>
      </c>
      <c r="C19" s="128"/>
      <c r="D19" s="154"/>
      <c r="E19" s="11"/>
      <c r="F19" s="11"/>
      <c r="G19" s="11"/>
      <c r="H19" s="129"/>
      <c r="I19" s="128"/>
      <c r="J19" s="129">
        <v>1</v>
      </c>
      <c r="K19" s="142">
        <v>1</v>
      </c>
      <c r="L19" s="129"/>
      <c r="M19" s="142">
        <v>1</v>
      </c>
      <c r="N19" s="129">
        <v>1</v>
      </c>
      <c r="O19" s="128"/>
      <c r="P19" s="210"/>
      <c r="Q19" s="128">
        <v>1</v>
      </c>
      <c r="R19" s="129">
        <v>1</v>
      </c>
      <c r="S19" s="157"/>
      <c r="T19" s="129">
        <v>1</v>
      </c>
      <c r="U19" s="142"/>
      <c r="V19" s="210"/>
      <c r="W19" s="142">
        <v>1</v>
      </c>
      <c r="X19" s="210"/>
      <c r="Y19" s="157"/>
      <c r="Z19" s="129">
        <v>1</v>
      </c>
      <c r="AA19" s="128"/>
      <c r="AB19" s="199">
        <v>1</v>
      </c>
      <c r="AC19" s="142">
        <v>1</v>
      </c>
      <c r="AD19" s="221"/>
      <c r="AE19" s="142">
        <v>1</v>
      </c>
      <c r="AF19" s="129">
        <v>1</v>
      </c>
      <c r="AG19" s="128">
        <v>1</v>
      </c>
      <c r="AH19" s="129">
        <v>1</v>
      </c>
      <c r="AI19" s="128">
        <v>1</v>
      </c>
      <c r="AJ19" s="129"/>
      <c r="AK19" s="128">
        <v>1</v>
      </c>
      <c r="AL19" s="168"/>
      <c r="AM19" s="128">
        <v>1</v>
      </c>
      <c r="AN19" s="129"/>
      <c r="AO19" s="128">
        <v>1</v>
      </c>
      <c r="AP19" s="62"/>
      <c r="AQ19" s="128"/>
      <c r="AR19" s="11"/>
      <c r="AS19" s="11"/>
      <c r="AT19" s="129">
        <v>1</v>
      </c>
      <c r="AU19" s="142">
        <v>1</v>
      </c>
      <c r="AV19" s="129">
        <v>1</v>
      </c>
      <c r="AW19" s="128">
        <v>1</v>
      </c>
      <c r="AX19" s="129"/>
      <c r="AY19" s="128"/>
      <c r="AZ19" s="199">
        <v>1</v>
      </c>
      <c r="BA19" s="128">
        <v>1</v>
      </c>
      <c r="BB19" s="62">
        <v>1</v>
      </c>
      <c r="BC19" s="142"/>
      <c r="BD19" s="129">
        <v>1</v>
      </c>
      <c r="BE19" s="128">
        <v>1</v>
      </c>
      <c r="BF19" s="129"/>
      <c r="BG19" s="128">
        <v>1</v>
      </c>
      <c r="BH19" s="129"/>
      <c r="BI19" s="128">
        <v>1</v>
      </c>
      <c r="BJ19" s="129">
        <v>1</v>
      </c>
      <c r="BK19" s="130"/>
      <c r="BL19" s="62"/>
      <c r="BM19" s="128"/>
      <c r="BN19" s="62"/>
      <c r="BO19" s="234"/>
      <c r="BP19" s="129"/>
      <c r="BQ19" s="128"/>
      <c r="BR19" s="129"/>
      <c r="BS19" s="128"/>
      <c r="BT19" s="129"/>
      <c r="BU19" s="128"/>
      <c r="BV19" s="210"/>
      <c r="BW19" s="130"/>
      <c r="BX19" s="182"/>
      <c r="BY19" s="240"/>
      <c r="BZ19" s="11"/>
      <c r="CA19" s="11"/>
      <c r="CB19" s="11"/>
      <c r="CC19" s="129"/>
      <c r="CD19" s="128"/>
      <c r="CE19" s="129"/>
      <c r="CF19" s="182"/>
      <c r="CG19" s="128"/>
      <c r="CH19" s="62">
        <v>1</v>
      </c>
      <c r="CI19" s="128"/>
      <c r="CJ19" s="62"/>
      <c r="CK19" s="11"/>
      <c r="CL19" s="11"/>
      <c r="CM19" s="11"/>
      <c r="CN19" s="11"/>
      <c r="CO19" s="11"/>
      <c r="CP19" s="11"/>
      <c r="CQ19" s="62"/>
      <c r="CR19" s="128"/>
      <c r="CS19" s="245"/>
      <c r="CT19" s="198"/>
      <c r="CU19" s="130"/>
      <c r="CV19" s="56"/>
      <c r="CW19" s="64">
        <f t="shared" si="0"/>
        <v>17</v>
      </c>
      <c r="CX19" s="64">
        <f t="shared" si="1"/>
        <v>13</v>
      </c>
      <c r="CY19" s="64">
        <f t="shared" si="2"/>
        <v>0</v>
      </c>
      <c r="CZ19" s="207">
        <f t="shared" si="3"/>
        <v>30</v>
      </c>
    </row>
    <row r="20" spans="1:104" ht="17.100000000000001" customHeight="1" x14ac:dyDescent="0.25">
      <c r="A20" s="61">
        <v>17</v>
      </c>
      <c r="B20" s="7" t="s">
        <v>79</v>
      </c>
      <c r="C20" s="128"/>
      <c r="D20" s="154"/>
      <c r="E20" s="11"/>
      <c r="F20" s="11"/>
      <c r="G20" s="11"/>
      <c r="H20" s="129"/>
      <c r="I20" s="128"/>
      <c r="J20" s="129"/>
      <c r="K20" s="142"/>
      <c r="L20" s="129"/>
      <c r="M20" s="142"/>
      <c r="N20" s="129"/>
      <c r="O20" s="128"/>
      <c r="P20" s="210">
        <v>1</v>
      </c>
      <c r="Q20" s="128"/>
      <c r="R20" s="129"/>
      <c r="S20" s="157"/>
      <c r="T20" s="129"/>
      <c r="U20" s="142"/>
      <c r="V20" s="210"/>
      <c r="W20" s="142"/>
      <c r="X20" s="210"/>
      <c r="Y20" s="157"/>
      <c r="Z20" s="129"/>
      <c r="AA20" s="128"/>
      <c r="AB20" s="199">
        <v>1</v>
      </c>
      <c r="AC20" s="142"/>
      <c r="AD20" s="222"/>
      <c r="AE20" s="142">
        <v>1</v>
      </c>
      <c r="AF20" s="129"/>
      <c r="AG20" s="128"/>
      <c r="AH20" s="129">
        <v>1</v>
      </c>
      <c r="AI20" s="128"/>
      <c r="AJ20" s="129"/>
      <c r="AK20" s="128"/>
      <c r="AL20" s="168"/>
      <c r="AM20" s="128"/>
      <c r="AN20" s="129">
        <v>1</v>
      </c>
      <c r="AO20" s="128"/>
      <c r="AP20" s="62"/>
      <c r="AQ20" s="128"/>
      <c r="AR20" s="11"/>
      <c r="AS20" s="11"/>
      <c r="AT20" s="129">
        <v>1</v>
      </c>
      <c r="AU20" s="142"/>
      <c r="AV20" s="129">
        <v>1</v>
      </c>
      <c r="AW20" s="128"/>
      <c r="AX20" s="129"/>
      <c r="AY20" s="128"/>
      <c r="AZ20" s="199">
        <v>1</v>
      </c>
      <c r="BA20" s="128"/>
      <c r="BB20" s="62"/>
      <c r="BC20" s="142"/>
      <c r="BD20" s="129"/>
      <c r="BE20" s="128"/>
      <c r="BF20" s="129"/>
      <c r="BG20" s="128"/>
      <c r="BH20" s="129"/>
      <c r="BI20" s="128"/>
      <c r="BJ20" s="129"/>
      <c r="BK20" s="130"/>
      <c r="BL20" s="62"/>
      <c r="BM20" s="128"/>
      <c r="BN20" s="150"/>
      <c r="BO20" s="234"/>
      <c r="BP20" s="129">
        <v>1</v>
      </c>
      <c r="BQ20" s="128"/>
      <c r="BR20" s="129"/>
      <c r="BS20" s="128"/>
      <c r="BT20" s="129"/>
      <c r="BU20" s="128"/>
      <c r="BV20" s="210">
        <v>1</v>
      </c>
      <c r="BW20" s="130"/>
      <c r="BX20" s="182">
        <v>1</v>
      </c>
      <c r="BY20" s="240"/>
      <c r="BZ20" s="11">
        <v>1</v>
      </c>
      <c r="CA20" s="11">
        <v>1</v>
      </c>
      <c r="CB20" s="11">
        <v>1</v>
      </c>
      <c r="CC20" s="129"/>
      <c r="CD20" s="128"/>
      <c r="CE20" s="129"/>
      <c r="CF20" s="182"/>
      <c r="CG20" s="128"/>
      <c r="CH20" s="62">
        <v>1</v>
      </c>
      <c r="CI20" s="128"/>
      <c r="CJ20" s="62"/>
      <c r="CK20" s="11"/>
      <c r="CL20" s="11"/>
      <c r="CM20" s="11"/>
      <c r="CN20" s="11"/>
      <c r="CO20" s="11"/>
      <c r="CP20" s="11"/>
      <c r="CQ20" s="62"/>
      <c r="CR20" s="128"/>
      <c r="CS20" s="245">
        <v>1</v>
      </c>
      <c r="CT20" s="198">
        <v>1</v>
      </c>
      <c r="CU20" s="130"/>
      <c r="CV20" s="56"/>
      <c r="CW20" s="64">
        <f t="shared" si="0"/>
        <v>5</v>
      </c>
      <c r="CX20" s="64">
        <f t="shared" si="1"/>
        <v>9</v>
      </c>
      <c r="CY20" s="64">
        <f t="shared" si="2"/>
        <v>1</v>
      </c>
      <c r="CZ20" s="207">
        <f t="shared" si="3"/>
        <v>15</v>
      </c>
    </row>
    <row r="21" spans="1:104" ht="17.100000000000001" customHeight="1" x14ac:dyDescent="0.25">
      <c r="A21" s="61">
        <v>18</v>
      </c>
      <c r="B21" s="7" t="s">
        <v>417</v>
      </c>
      <c r="C21" s="128"/>
      <c r="D21" s="154"/>
      <c r="E21" s="11"/>
      <c r="F21" s="11"/>
      <c r="G21" s="11"/>
      <c r="H21" s="129"/>
      <c r="I21" s="128"/>
      <c r="J21" s="129"/>
      <c r="K21" s="142"/>
      <c r="L21" s="129"/>
      <c r="M21" s="142"/>
      <c r="N21" s="129"/>
      <c r="O21" s="128"/>
      <c r="P21" s="210">
        <v>1</v>
      </c>
      <c r="Q21" s="128"/>
      <c r="R21" s="129"/>
      <c r="S21" s="157"/>
      <c r="T21" s="129"/>
      <c r="U21" s="142"/>
      <c r="V21" s="210"/>
      <c r="W21" s="142"/>
      <c r="X21" s="210"/>
      <c r="Y21" s="157"/>
      <c r="Z21" s="129"/>
      <c r="AA21" s="128"/>
      <c r="AB21" s="199">
        <v>1</v>
      </c>
      <c r="AC21" s="142"/>
      <c r="AD21" s="221"/>
      <c r="AE21" s="142">
        <v>1</v>
      </c>
      <c r="AF21" s="129"/>
      <c r="AG21" s="128"/>
      <c r="AH21" s="129"/>
      <c r="AI21" s="128"/>
      <c r="AJ21" s="129"/>
      <c r="AK21" s="128"/>
      <c r="AL21" s="168"/>
      <c r="AM21" s="128"/>
      <c r="AN21" s="129">
        <v>1</v>
      </c>
      <c r="AO21" s="128"/>
      <c r="AP21" s="62"/>
      <c r="AQ21" s="128"/>
      <c r="AR21" s="11"/>
      <c r="AS21" s="11"/>
      <c r="AT21" s="129">
        <v>1</v>
      </c>
      <c r="AU21" s="142"/>
      <c r="AV21" s="129">
        <v>1</v>
      </c>
      <c r="AW21" s="128"/>
      <c r="AX21" s="129"/>
      <c r="AY21" s="128"/>
      <c r="AZ21" s="199">
        <v>1</v>
      </c>
      <c r="BA21" s="128"/>
      <c r="BB21" s="62">
        <v>1</v>
      </c>
      <c r="BC21" s="142"/>
      <c r="BD21" s="129"/>
      <c r="BE21" s="128"/>
      <c r="BF21" s="129"/>
      <c r="BG21" s="128"/>
      <c r="BH21" s="129"/>
      <c r="BI21" s="128"/>
      <c r="BJ21" s="129"/>
      <c r="BK21" s="130"/>
      <c r="BL21" s="62"/>
      <c r="BM21" s="128"/>
      <c r="BN21" s="62">
        <v>1</v>
      </c>
      <c r="BO21" s="234"/>
      <c r="BP21" s="129"/>
      <c r="BQ21" s="128"/>
      <c r="BR21" s="129"/>
      <c r="BS21" s="128"/>
      <c r="BT21" s="129"/>
      <c r="BU21" s="128"/>
      <c r="BV21" s="210">
        <v>1</v>
      </c>
      <c r="BW21" s="130"/>
      <c r="BX21" s="182">
        <v>1</v>
      </c>
      <c r="BY21" s="240"/>
      <c r="BZ21" s="11">
        <v>1</v>
      </c>
      <c r="CA21" s="11">
        <v>1</v>
      </c>
      <c r="CB21" s="11">
        <v>1</v>
      </c>
      <c r="CC21" s="129"/>
      <c r="CD21" s="128"/>
      <c r="CE21" s="129"/>
      <c r="CF21" s="182"/>
      <c r="CG21" s="128"/>
      <c r="CH21" s="62"/>
      <c r="CI21" s="128"/>
      <c r="CJ21" s="62"/>
      <c r="CK21" s="11"/>
      <c r="CL21" s="11"/>
      <c r="CM21" s="11"/>
      <c r="CN21" s="11"/>
      <c r="CO21" s="11"/>
      <c r="CP21" s="11"/>
      <c r="CQ21" s="62"/>
      <c r="CR21" s="128"/>
      <c r="CS21" s="245"/>
      <c r="CT21" s="198">
        <v>1</v>
      </c>
      <c r="CU21" s="130"/>
      <c r="CV21" s="56"/>
      <c r="CW21" s="64">
        <f t="shared" si="0"/>
        <v>4</v>
      </c>
      <c r="CX21" s="64">
        <f t="shared" si="1"/>
        <v>8</v>
      </c>
      <c r="CY21" s="64">
        <f t="shared" si="2"/>
        <v>1</v>
      </c>
      <c r="CZ21" s="207">
        <f t="shared" si="3"/>
        <v>13</v>
      </c>
    </row>
    <row r="22" spans="1:104" ht="17.100000000000001" customHeight="1" x14ac:dyDescent="0.25">
      <c r="A22" s="61">
        <v>19</v>
      </c>
      <c r="B22" s="7" t="s">
        <v>856</v>
      </c>
      <c r="C22" s="128"/>
      <c r="D22" s="154"/>
      <c r="E22" s="11"/>
      <c r="F22" s="11"/>
      <c r="G22" s="11"/>
      <c r="H22" s="129"/>
      <c r="I22" s="128"/>
      <c r="J22" s="129"/>
      <c r="K22" s="142"/>
      <c r="L22" s="129">
        <v>1</v>
      </c>
      <c r="M22" s="142"/>
      <c r="N22" s="129"/>
      <c r="O22" s="128"/>
      <c r="P22" s="210"/>
      <c r="Q22" s="128"/>
      <c r="R22" s="129"/>
      <c r="S22" s="157"/>
      <c r="T22" s="129"/>
      <c r="U22" s="142"/>
      <c r="V22" s="210">
        <v>1</v>
      </c>
      <c r="W22" s="142"/>
      <c r="X22" s="210"/>
      <c r="Y22" s="157"/>
      <c r="Z22" s="129"/>
      <c r="AA22" s="128"/>
      <c r="AB22" s="199">
        <v>1</v>
      </c>
      <c r="AC22" s="142"/>
      <c r="AD22" s="221"/>
      <c r="AE22" s="142"/>
      <c r="AF22" s="129">
        <v>1</v>
      </c>
      <c r="AG22" s="128"/>
      <c r="AH22" s="129">
        <v>1</v>
      </c>
      <c r="AI22" s="128"/>
      <c r="AJ22" s="129"/>
      <c r="AK22" s="128"/>
      <c r="AL22" s="168"/>
      <c r="AM22" s="128"/>
      <c r="AN22" s="129"/>
      <c r="AO22" s="128"/>
      <c r="AP22" s="62"/>
      <c r="AQ22" s="128"/>
      <c r="AR22" s="11"/>
      <c r="AS22" s="11"/>
      <c r="AT22" s="129"/>
      <c r="AU22" s="142"/>
      <c r="AV22" s="129">
        <v>1</v>
      </c>
      <c r="AW22" s="128"/>
      <c r="AX22" s="129"/>
      <c r="AY22" s="128"/>
      <c r="AZ22" s="199">
        <v>1</v>
      </c>
      <c r="BA22" s="128"/>
      <c r="BB22" s="62"/>
      <c r="BC22" s="142"/>
      <c r="BD22" s="129"/>
      <c r="BE22" s="128"/>
      <c r="BF22" s="129"/>
      <c r="BG22" s="128"/>
      <c r="BH22" s="129"/>
      <c r="BI22" s="128"/>
      <c r="BJ22" s="129"/>
      <c r="BK22" s="130"/>
      <c r="BL22" s="62"/>
      <c r="BM22" s="128"/>
      <c r="BN22" s="62">
        <v>1</v>
      </c>
      <c r="BO22" s="234"/>
      <c r="BP22" s="129"/>
      <c r="BQ22" s="128"/>
      <c r="BR22" s="129"/>
      <c r="BS22" s="128"/>
      <c r="BT22" s="129"/>
      <c r="BU22" s="128"/>
      <c r="BV22" s="210"/>
      <c r="BW22" s="130"/>
      <c r="BX22" s="182"/>
      <c r="BY22" s="240"/>
      <c r="BZ22" s="11"/>
      <c r="CA22" s="11"/>
      <c r="CB22" s="11"/>
      <c r="CC22" s="129"/>
      <c r="CD22" s="128"/>
      <c r="CE22" s="129"/>
      <c r="CF22" s="182"/>
      <c r="CG22" s="128"/>
      <c r="CH22" s="62"/>
      <c r="CI22" s="128"/>
      <c r="CJ22" s="62"/>
      <c r="CK22" s="11"/>
      <c r="CL22" s="11"/>
      <c r="CM22" s="11"/>
      <c r="CN22" s="11"/>
      <c r="CO22" s="11"/>
      <c r="CP22" s="11"/>
      <c r="CQ22" s="62"/>
      <c r="CR22" s="128"/>
      <c r="CS22" s="245"/>
      <c r="CT22" s="198"/>
      <c r="CU22" s="130"/>
      <c r="CV22" s="56"/>
      <c r="CW22" s="64">
        <f t="shared" si="0"/>
        <v>0</v>
      </c>
      <c r="CX22" s="64">
        <f t="shared" si="1"/>
        <v>6</v>
      </c>
      <c r="CY22" s="64">
        <f t="shared" si="2"/>
        <v>0</v>
      </c>
      <c r="CZ22" s="207">
        <f t="shared" si="3"/>
        <v>6</v>
      </c>
    </row>
    <row r="23" spans="1:104" ht="17.100000000000001" customHeight="1" x14ac:dyDescent="0.25">
      <c r="A23" s="61">
        <v>20</v>
      </c>
      <c r="B23" s="7" t="s">
        <v>432</v>
      </c>
      <c r="C23" s="128"/>
      <c r="D23" s="154"/>
      <c r="E23" s="11"/>
      <c r="F23" s="11"/>
      <c r="G23" s="11"/>
      <c r="H23" s="129"/>
      <c r="I23" s="128"/>
      <c r="J23" s="129"/>
      <c r="K23" s="142"/>
      <c r="L23" s="129">
        <v>1</v>
      </c>
      <c r="M23" s="142"/>
      <c r="N23" s="129"/>
      <c r="O23" s="128"/>
      <c r="P23" s="210"/>
      <c r="Q23" s="128"/>
      <c r="R23" s="129"/>
      <c r="S23" s="157"/>
      <c r="T23" s="129"/>
      <c r="U23" s="142"/>
      <c r="V23" s="210">
        <v>1</v>
      </c>
      <c r="W23" s="142"/>
      <c r="X23" s="210"/>
      <c r="Y23" s="157"/>
      <c r="Z23" s="129"/>
      <c r="AA23" s="128"/>
      <c r="AB23" s="199">
        <v>1</v>
      </c>
      <c r="AC23" s="142"/>
      <c r="AD23" s="221"/>
      <c r="AE23" s="142"/>
      <c r="AF23" s="129">
        <v>1</v>
      </c>
      <c r="AG23" s="128"/>
      <c r="AH23" s="129">
        <v>1</v>
      </c>
      <c r="AI23" s="128"/>
      <c r="AJ23" s="129"/>
      <c r="AK23" s="128"/>
      <c r="AL23" s="168"/>
      <c r="AM23" s="128"/>
      <c r="AN23" s="129"/>
      <c r="AO23" s="128"/>
      <c r="AP23" s="62"/>
      <c r="AQ23" s="128"/>
      <c r="AR23" s="11"/>
      <c r="AS23" s="11"/>
      <c r="AT23" s="129"/>
      <c r="AU23" s="142"/>
      <c r="AV23" s="129">
        <v>1</v>
      </c>
      <c r="AW23" s="128"/>
      <c r="AX23" s="129"/>
      <c r="AY23" s="128"/>
      <c r="AZ23" s="199">
        <v>1</v>
      </c>
      <c r="BA23" s="128"/>
      <c r="BB23" s="62"/>
      <c r="BC23" s="142"/>
      <c r="BD23" s="129"/>
      <c r="BE23" s="128"/>
      <c r="BF23" s="129"/>
      <c r="BG23" s="128"/>
      <c r="BH23" s="129"/>
      <c r="BI23" s="128"/>
      <c r="BJ23" s="129"/>
      <c r="BK23" s="130"/>
      <c r="BL23" s="62"/>
      <c r="BM23" s="128"/>
      <c r="BN23" s="62">
        <v>1</v>
      </c>
      <c r="BO23" s="234"/>
      <c r="BP23" s="129"/>
      <c r="BQ23" s="128"/>
      <c r="BR23" s="129"/>
      <c r="BS23" s="128"/>
      <c r="BT23" s="129"/>
      <c r="BU23" s="128"/>
      <c r="BV23" s="210"/>
      <c r="BW23" s="130"/>
      <c r="BX23" s="182"/>
      <c r="BY23" s="240"/>
      <c r="BZ23" s="11"/>
      <c r="CA23" s="11"/>
      <c r="CB23" s="11"/>
      <c r="CC23" s="129"/>
      <c r="CD23" s="128"/>
      <c r="CE23" s="129"/>
      <c r="CF23" s="182"/>
      <c r="CG23" s="128"/>
      <c r="CH23" s="62"/>
      <c r="CI23" s="128"/>
      <c r="CJ23" s="62"/>
      <c r="CK23" s="11"/>
      <c r="CL23" s="11"/>
      <c r="CM23" s="11"/>
      <c r="CN23" s="11"/>
      <c r="CO23" s="11"/>
      <c r="CP23" s="11"/>
      <c r="CQ23" s="62"/>
      <c r="CR23" s="128"/>
      <c r="CS23" s="245"/>
      <c r="CT23" s="198"/>
      <c r="CU23" s="130"/>
      <c r="CV23" s="56"/>
      <c r="CW23" s="64">
        <f t="shared" si="0"/>
        <v>0</v>
      </c>
      <c r="CX23" s="64">
        <f t="shared" si="1"/>
        <v>6</v>
      </c>
      <c r="CY23" s="64">
        <f t="shared" si="2"/>
        <v>0</v>
      </c>
      <c r="CZ23" s="207">
        <f t="shared" si="3"/>
        <v>6</v>
      </c>
    </row>
    <row r="24" spans="1:104" ht="17.100000000000001" customHeight="1" x14ac:dyDescent="0.25">
      <c r="A24" s="61">
        <v>21</v>
      </c>
      <c r="B24" s="7" t="s">
        <v>575</v>
      </c>
      <c r="C24" s="128"/>
      <c r="D24" s="154"/>
      <c r="E24" s="11"/>
      <c r="F24" s="11"/>
      <c r="G24" s="11"/>
      <c r="H24" s="129"/>
      <c r="I24" s="128"/>
      <c r="J24" s="129">
        <v>1</v>
      </c>
      <c r="K24" s="142">
        <v>1</v>
      </c>
      <c r="L24" s="129">
        <v>1</v>
      </c>
      <c r="M24" s="142"/>
      <c r="N24" s="129">
        <v>1</v>
      </c>
      <c r="O24" s="128"/>
      <c r="P24" s="210"/>
      <c r="Q24" s="128"/>
      <c r="R24" s="129">
        <v>1</v>
      </c>
      <c r="S24" s="157"/>
      <c r="T24" s="129">
        <v>1</v>
      </c>
      <c r="U24" s="142">
        <v>1</v>
      </c>
      <c r="V24" s="210"/>
      <c r="W24" s="142">
        <v>1</v>
      </c>
      <c r="X24" s="211">
        <v>1</v>
      </c>
      <c r="Y24" s="157"/>
      <c r="Z24" s="129">
        <v>1</v>
      </c>
      <c r="AA24" s="128"/>
      <c r="AB24" s="199">
        <v>1</v>
      </c>
      <c r="AC24" s="142"/>
      <c r="AD24" s="221"/>
      <c r="AE24" s="142">
        <v>1</v>
      </c>
      <c r="AF24" s="129"/>
      <c r="AG24" s="128"/>
      <c r="AH24" s="129">
        <v>1</v>
      </c>
      <c r="AI24" s="128">
        <v>1</v>
      </c>
      <c r="AJ24" s="129"/>
      <c r="AK24" s="128">
        <v>1</v>
      </c>
      <c r="AL24" s="168"/>
      <c r="AM24" s="128"/>
      <c r="AN24" s="129">
        <v>1</v>
      </c>
      <c r="AO24" s="128"/>
      <c r="AP24" s="62">
        <v>1</v>
      </c>
      <c r="AQ24" s="128"/>
      <c r="AR24" s="11"/>
      <c r="AS24" s="11"/>
      <c r="AT24" s="129">
        <v>1</v>
      </c>
      <c r="AU24" s="142">
        <v>1</v>
      </c>
      <c r="AV24" s="129">
        <v>1</v>
      </c>
      <c r="AW24" s="128"/>
      <c r="AX24" s="129"/>
      <c r="AY24" s="128">
        <v>1</v>
      </c>
      <c r="AZ24" s="199">
        <v>1</v>
      </c>
      <c r="BA24" s="128">
        <v>1</v>
      </c>
      <c r="BB24" s="62">
        <v>1</v>
      </c>
      <c r="BC24" s="142">
        <v>1</v>
      </c>
      <c r="BD24" s="129">
        <v>1</v>
      </c>
      <c r="BE24" s="128"/>
      <c r="BF24" s="129">
        <v>1</v>
      </c>
      <c r="BG24" s="128">
        <v>1</v>
      </c>
      <c r="BH24" s="129"/>
      <c r="BI24" s="128">
        <v>1</v>
      </c>
      <c r="BJ24" s="129">
        <v>1</v>
      </c>
      <c r="BK24" s="130"/>
      <c r="BL24" s="62"/>
      <c r="BM24" s="128"/>
      <c r="BN24" s="62"/>
      <c r="BO24" s="234"/>
      <c r="BP24" s="129"/>
      <c r="BQ24" s="128"/>
      <c r="BR24" s="129">
        <v>1</v>
      </c>
      <c r="BS24" s="128"/>
      <c r="BT24" s="129"/>
      <c r="BU24" s="128"/>
      <c r="BV24" s="210"/>
      <c r="BW24" s="130"/>
      <c r="BX24" s="182">
        <v>1</v>
      </c>
      <c r="BY24" s="240"/>
      <c r="BZ24" s="11"/>
      <c r="CA24" s="11"/>
      <c r="CB24" s="11"/>
      <c r="CC24" s="129"/>
      <c r="CD24" s="128"/>
      <c r="CE24" s="129"/>
      <c r="CF24" s="182">
        <v>1</v>
      </c>
      <c r="CG24" s="128"/>
      <c r="CH24" s="62"/>
      <c r="CI24" s="128"/>
      <c r="CJ24" s="62"/>
      <c r="CK24" s="11"/>
      <c r="CL24" s="11"/>
      <c r="CM24" s="11"/>
      <c r="CN24" s="11"/>
      <c r="CO24" s="11"/>
      <c r="CP24" s="11"/>
      <c r="CQ24" s="62"/>
      <c r="CR24" s="128"/>
      <c r="CS24" s="245"/>
      <c r="CT24" s="198">
        <v>1</v>
      </c>
      <c r="CU24" s="130"/>
      <c r="CV24" s="56"/>
      <c r="CW24" s="64">
        <f t="shared" si="0"/>
        <v>14</v>
      </c>
      <c r="CX24" s="64">
        <f t="shared" si="1"/>
        <v>18</v>
      </c>
      <c r="CY24" s="64">
        <f t="shared" si="2"/>
        <v>0</v>
      </c>
      <c r="CZ24" s="207">
        <f t="shared" si="3"/>
        <v>32</v>
      </c>
    </row>
    <row r="25" spans="1:104" ht="17.100000000000001" customHeight="1" x14ac:dyDescent="0.25">
      <c r="A25" s="61">
        <v>22</v>
      </c>
      <c r="B25" s="7" t="s">
        <v>516</v>
      </c>
      <c r="C25" s="128"/>
      <c r="D25" s="154"/>
      <c r="E25" s="11"/>
      <c r="F25" s="11"/>
      <c r="G25" s="11"/>
      <c r="H25" s="129"/>
      <c r="I25" s="128"/>
      <c r="J25" s="129"/>
      <c r="K25" s="142"/>
      <c r="L25" s="129"/>
      <c r="M25" s="142"/>
      <c r="N25" s="129"/>
      <c r="O25" s="128"/>
      <c r="P25" s="210"/>
      <c r="Q25" s="128"/>
      <c r="R25" s="129">
        <v>1</v>
      </c>
      <c r="S25" s="157"/>
      <c r="T25" s="129">
        <v>1</v>
      </c>
      <c r="U25" s="142"/>
      <c r="V25" s="210"/>
      <c r="W25" s="142"/>
      <c r="X25" s="210"/>
      <c r="Y25" s="157"/>
      <c r="Z25" s="129"/>
      <c r="AA25" s="128"/>
      <c r="AB25" s="199">
        <v>1</v>
      </c>
      <c r="AC25" s="142"/>
      <c r="AD25" s="221"/>
      <c r="AE25" s="142"/>
      <c r="AF25" s="129"/>
      <c r="AG25" s="128"/>
      <c r="AH25" s="129"/>
      <c r="AI25" s="128"/>
      <c r="AJ25" s="129"/>
      <c r="AK25" s="128"/>
      <c r="AL25" s="168"/>
      <c r="AM25" s="128"/>
      <c r="AN25" s="129"/>
      <c r="AO25" s="128"/>
      <c r="AP25" s="62"/>
      <c r="AQ25" s="128"/>
      <c r="AR25" s="11"/>
      <c r="AS25" s="11"/>
      <c r="AT25" s="129">
        <v>1</v>
      </c>
      <c r="AU25" s="142"/>
      <c r="AV25" s="129">
        <v>1</v>
      </c>
      <c r="AW25" s="128">
        <v>1</v>
      </c>
      <c r="AX25" s="129"/>
      <c r="AY25" s="128"/>
      <c r="AZ25" s="199">
        <v>1</v>
      </c>
      <c r="BA25" s="128"/>
      <c r="BB25" s="62"/>
      <c r="BC25" s="142"/>
      <c r="BD25" s="129"/>
      <c r="BE25" s="128"/>
      <c r="BF25" s="129">
        <v>1</v>
      </c>
      <c r="BG25" s="128"/>
      <c r="BH25" s="129"/>
      <c r="BI25" s="128"/>
      <c r="BJ25" s="129"/>
      <c r="BK25" s="130"/>
      <c r="BL25" s="62"/>
      <c r="BM25" s="128"/>
      <c r="BN25" s="62">
        <v>1</v>
      </c>
      <c r="BO25" s="234"/>
      <c r="BP25" s="129"/>
      <c r="BQ25" s="128">
        <v>1</v>
      </c>
      <c r="BR25" s="129"/>
      <c r="BS25" s="128"/>
      <c r="BT25" s="129"/>
      <c r="BU25" s="128"/>
      <c r="BV25" s="210"/>
      <c r="BW25" s="130"/>
      <c r="BX25" s="182"/>
      <c r="BY25" s="240"/>
      <c r="BZ25" s="11"/>
      <c r="CA25" s="11"/>
      <c r="CB25" s="11"/>
      <c r="CC25" s="129">
        <v>1</v>
      </c>
      <c r="CD25" s="128"/>
      <c r="CE25" s="129"/>
      <c r="CF25" s="182">
        <v>1</v>
      </c>
      <c r="CG25" s="128"/>
      <c r="CH25" s="62"/>
      <c r="CI25" s="128"/>
      <c r="CJ25" s="62"/>
      <c r="CK25" s="11"/>
      <c r="CL25" s="11"/>
      <c r="CM25" s="11"/>
      <c r="CN25" s="11"/>
      <c r="CO25" s="11"/>
      <c r="CP25" s="11"/>
      <c r="CQ25" s="62"/>
      <c r="CR25" s="128"/>
      <c r="CS25" s="245"/>
      <c r="CT25" s="198"/>
      <c r="CU25" s="130"/>
      <c r="CV25" s="56"/>
      <c r="CW25" s="64">
        <f t="shared" si="0"/>
        <v>3</v>
      </c>
      <c r="CX25" s="64">
        <f t="shared" si="1"/>
        <v>7</v>
      </c>
      <c r="CY25" s="64">
        <f t="shared" si="2"/>
        <v>0</v>
      </c>
      <c r="CZ25" s="207">
        <f t="shared" si="3"/>
        <v>10</v>
      </c>
    </row>
    <row r="26" spans="1:104" ht="17.100000000000001" customHeight="1" x14ac:dyDescent="0.25">
      <c r="A26" s="61">
        <v>23</v>
      </c>
      <c r="B26" s="7" t="s">
        <v>1188</v>
      </c>
      <c r="C26" s="128"/>
      <c r="D26" s="154"/>
      <c r="E26" s="11"/>
      <c r="F26" s="11"/>
      <c r="G26" s="11"/>
      <c r="H26" s="129"/>
      <c r="I26" s="128"/>
      <c r="J26" s="129"/>
      <c r="K26" s="142"/>
      <c r="L26" s="129"/>
      <c r="M26" s="145">
        <v>1</v>
      </c>
      <c r="N26" s="129"/>
      <c r="O26" s="128"/>
      <c r="P26" s="210"/>
      <c r="Q26" s="128"/>
      <c r="R26" s="129">
        <v>1</v>
      </c>
      <c r="S26" s="158"/>
      <c r="T26" s="129"/>
      <c r="U26" s="142">
        <v>1</v>
      </c>
      <c r="V26" s="210"/>
      <c r="W26" s="142"/>
      <c r="X26" s="210"/>
      <c r="Y26" s="157"/>
      <c r="Z26" s="129"/>
      <c r="AA26" s="128"/>
      <c r="AB26" s="199"/>
      <c r="AC26" s="142"/>
      <c r="AD26" s="221"/>
      <c r="AE26" s="142"/>
      <c r="AF26" s="129"/>
      <c r="AG26" s="128"/>
      <c r="AH26" s="129"/>
      <c r="AI26" s="128">
        <v>1</v>
      </c>
      <c r="AJ26" s="129"/>
      <c r="AK26" s="128">
        <v>1</v>
      </c>
      <c r="AL26" s="168"/>
      <c r="AM26" s="128"/>
      <c r="AN26" s="129"/>
      <c r="AO26" s="128">
        <v>1</v>
      </c>
      <c r="AP26" s="62"/>
      <c r="AQ26" s="128"/>
      <c r="AR26" s="11"/>
      <c r="AS26" s="11"/>
      <c r="AT26" s="129">
        <v>1</v>
      </c>
      <c r="AU26" s="142">
        <v>1</v>
      </c>
      <c r="AV26" s="129"/>
      <c r="AW26" s="128"/>
      <c r="AX26" s="129"/>
      <c r="AY26" s="128">
        <v>1</v>
      </c>
      <c r="AZ26" s="199">
        <v>1</v>
      </c>
      <c r="BA26" s="128">
        <v>1</v>
      </c>
      <c r="BB26" s="62"/>
      <c r="BC26" s="142">
        <v>1</v>
      </c>
      <c r="BD26" s="129"/>
      <c r="BE26" s="128"/>
      <c r="BF26" s="129"/>
      <c r="BG26" s="128"/>
      <c r="BH26" s="129"/>
      <c r="BI26" s="128"/>
      <c r="BJ26" s="129"/>
      <c r="BK26" s="130">
        <v>1</v>
      </c>
      <c r="BL26" s="62"/>
      <c r="BM26" s="128"/>
      <c r="BN26" s="62"/>
      <c r="BO26" s="234"/>
      <c r="BP26" s="129"/>
      <c r="BQ26" s="128"/>
      <c r="BR26" s="129"/>
      <c r="BS26" s="128">
        <v>1</v>
      </c>
      <c r="BT26" s="129"/>
      <c r="BU26" s="128"/>
      <c r="BV26" s="210"/>
      <c r="BW26" s="130"/>
      <c r="BX26" s="182"/>
      <c r="BY26" s="240"/>
      <c r="BZ26" s="11">
        <v>1</v>
      </c>
      <c r="CA26" s="11">
        <v>1</v>
      </c>
      <c r="CB26" s="11">
        <v>1</v>
      </c>
      <c r="CC26" s="129"/>
      <c r="CD26" s="128">
        <v>1</v>
      </c>
      <c r="CE26" s="129"/>
      <c r="CF26" s="186">
        <v>1</v>
      </c>
      <c r="CG26" s="139">
        <v>1</v>
      </c>
      <c r="CH26" s="62"/>
      <c r="CI26" s="128">
        <v>1</v>
      </c>
      <c r="CJ26" s="62"/>
      <c r="CK26" s="11">
        <v>1</v>
      </c>
      <c r="CL26" s="11">
        <v>1</v>
      </c>
      <c r="CM26" s="11">
        <v>1</v>
      </c>
      <c r="CN26" s="11">
        <v>1</v>
      </c>
      <c r="CO26" s="11">
        <v>1</v>
      </c>
      <c r="CP26" s="11"/>
      <c r="CQ26" s="62"/>
      <c r="CR26" s="128"/>
      <c r="CS26" s="245"/>
      <c r="CT26" s="198">
        <v>1</v>
      </c>
      <c r="CU26" s="130">
        <v>1</v>
      </c>
      <c r="CV26" s="56">
        <v>1</v>
      </c>
      <c r="CW26" s="64">
        <f t="shared" si="0"/>
        <v>18</v>
      </c>
      <c r="CX26" s="64">
        <f t="shared" si="1"/>
        <v>5</v>
      </c>
      <c r="CY26" s="64">
        <f t="shared" si="2"/>
        <v>5</v>
      </c>
      <c r="CZ26" s="207">
        <f t="shared" si="3"/>
        <v>28</v>
      </c>
    </row>
    <row r="27" spans="1:104" ht="17.100000000000001" customHeight="1" x14ac:dyDescent="0.25">
      <c r="A27" s="61">
        <v>24</v>
      </c>
      <c r="B27" s="7" t="s">
        <v>886</v>
      </c>
      <c r="C27" s="128"/>
      <c r="D27" s="154"/>
      <c r="E27" s="11"/>
      <c r="F27" s="11"/>
      <c r="G27" s="11"/>
      <c r="H27" s="129"/>
      <c r="I27" s="128"/>
      <c r="J27" s="129"/>
      <c r="K27" s="142"/>
      <c r="L27" s="129"/>
      <c r="M27" s="142"/>
      <c r="N27" s="129"/>
      <c r="O27" s="128"/>
      <c r="P27" s="210"/>
      <c r="Q27" s="128"/>
      <c r="R27" s="129"/>
      <c r="S27" s="157"/>
      <c r="T27" s="129"/>
      <c r="U27" s="142"/>
      <c r="V27" s="210"/>
      <c r="W27" s="142"/>
      <c r="X27" s="210"/>
      <c r="Y27" s="157"/>
      <c r="Z27" s="129"/>
      <c r="AA27" s="128"/>
      <c r="AB27" s="199">
        <v>1</v>
      </c>
      <c r="AC27" s="142"/>
      <c r="AD27" s="221"/>
      <c r="AE27" s="142"/>
      <c r="AF27" s="129">
        <v>1</v>
      </c>
      <c r="AG27" s="128"/>
      <c r="AH27" s="129">
        <v>1</v>
      </c>
      <c r="AI27" s="128"/>
      <c r="AJ27" s="129">
        <v>1</v>
      </c>
      <c r="AK27" s="128"/>
      <c r="AL27" s="168"/>
      <c r="AM27" s="128"/>
      <c r="AN27" s="129"/>
      <c r="AO27" s="128"/>
      <c r="AP27" s="62">
        <v>1</v>
      </c>
      <c r="AQ27" s="128"/>
      <c r="AR27" s="11"/>
      <c r="AS27" s="11"/>
      <c r="AT27" s="129"/>
      <c r="AU27" s="142"/>
      <c r="AV27" s="129"/>
      <c r="AW27" s="128"/>
      <c r="AX27" s="129">
        <v>1</v>
      </c>
      <c r="AY27" s="128"/>
      <c r="AZ27" s="199">
        <v>1</v>
      </c>
      <c r="BA27" s="128">
        <v>1</v>
      </c>
      <c r="BB27" s="62">
        <v>1</v>
      </c>
      <c r="BC27" s="142">
        <v>1</v>
      </c>
      <c r="BD27" s="129"/>
      <c r="BE27" s="128"/>
      <c r="BF27" s="129">
        <v>1</v>
      </c>
      <c r="BG27" s="128"/>
      <c r="BH27" s="129">
        <v>1</v>
      </c>
      <c r="BI27" s="128">
        <v>1</v>
      </c>
      <c r="BJ27" s="129"/>
      <c r="BK27" s="130"/>
      <c r="BL27" s="62">
        <v>1</v>
      </c>
      <c r="BM27" s="128">
        <v>1</v>
      </c>
      <c r="BN27" s="62"/>
      <c r="BO27" s="234"/>
      <c r="BP27" s="129">
        <v>1</v>
      </c>
      <c r="BQ27" s="128"/>
      <c r="BR27" s="129">
        <v>1</v>
      </c>
      <c r="BS27" s="128"/>
      <c r="BT27" s="129">
        <v>1</v>
      </c>
      <c r="BU27" s="128"/>
      <c r="BV27" s="210">
        <v>1</v>
      </c>
      <c r="BW27" s="130"/>
      <c r="BX27" s="182"/>
      <c r="BY27" s="240"/>
      <c r="BZ27" s="11"/>
      <c r="CA27" s="11"/>
      <c r="CB27" s="11"/>
      <c r="CC27" s="129"/>
      <c r="CD27" s="128"/>
      <c r="CE27" s="129">
        <v>1</v>
      </c>
      <c r="CF27" s="182">
        <v>1</v>
      </c>
      <c r="CG27" s="128"/>
      <c r="CH27" s="62">
        <v>1</v>
      </c>
      <c r="CI27" s="128"/>
      <c r="CJ27" s="62"/>
      <c r="CK27" s="11"/>
      <c r="CL27" s="11"/>
      <c r="CM27" s="11"/>
      <c r="CN27" s="11"/>
      <c r="CO27" s="11"/>
      <c r="CP27" s="11">
        <v>1</v>
      </c>
      <c r="CQ27" s="62">
        <v>1</v>
      </c>
      <c r="CR27" s="128">
        <v>1</v>
      </c>
      <c r="CS27" s="245"/>
      <c r="CT27" s="198">
        <v>1</v>
      </c>
      <c r="CU27" s="130"/>
      <c r="CV27" s="56"/>
      <c r="CW27" s="64">
        <f t="shared" si="0"/>
        <v>8</v>
      </c>
      <c r="CX27" s="64">
        <f t="shared" si="1"/>
        <v>16</v>
      </c>
      <c r="CY27" s="64">
        <f t="shared" si="2"/>
        <v>0</v>
      </c>
      <c r="CZ27" s="207">
        <f t="shared" si="3"/>
        <v>24</v>
      </c>
    </row>
    <row r="28" spans="1:104" ht="17.100000000000001" customHeight="1" x14ac:dyDescent="0.25">
      <c r="A28" s="61">
        <v>25</v>
      </c>
      <c r="B28" s="7" t="s">
        <v>66</v>
      </c>
      <c r="C28" s="128"/>
      <c r="D28" s="154"/>
      <c r="E28" s="11"/>
      <c r="F28" s="11"/>
      <c r="G28" s="11"/>
      <c r="H28" s="129"/>
      <c r="I28" s="128"/>
      <c r="J28" s="129">
        <v>1</v>
      </c>
      <c r="K28" s="142"/>
      <c r="L28" s="129">
        <v>1</v>
      </c>
      <c r="M28" s="142"/>
      <c r="N28" s="129">
        <v>1</v>
      </c>
      <c r="O28" s="128"/>
      <c r="P28" s="210"/>
      <c r="Q28" s="128"/>
      <c r="R28" s="129"/>
      <c r="S28" s="157"/>
      <c r="T28" s="129">
        <v>1</v>
      </c>
      <c r="U28" s="142"/>
      <c r="V28" s="210"/>
      <c r="W28" s="142"/>
      <c r="X28" s="210"/>
      <c r="Y28" s="157"/>
      <c r="Z28" s="129">
        <v>1</v>
      </c>
      <c r="AA28" s="128"/>
      <c r="AB28" s="199">
        <v>1</v>
      </c>
      <c r="AC28" s="142"/>
      <c r="AD28" s="221"/>
      <c r="AE28" s="142"/>
      <c r="AF28" s="129"/>
      <c r="AG28" s="128"/>
      <c r="AH28" s="129"/>
      <c r="AI28" s="128"/>
      <c r="AJ28" s="129">
        <v>1</v>
      </c>
      <c r="AK28" s="128"/>
      <c r="AL28" s="168"/>
      <c r="AM28" s="128"/>
      <c r="AN28" s="129">
        <v>1</v>
      </c>
      <c r="AO28" s="128"/>
      <c r="AP28" s="62">
        <v>1</v>
      </c>
      <c r="AQ28" s="128"/>
      <c r="AR28" s="11"/>
      <c r="AS28" s="11"/>
      <c r="AT28" s="129"/>
      <c r="AU28" s="142"/>
      <c r="AV28" s="129"/>
      <c r="AW28" s="128"/>
      <c r="AX28" s="129">
        <v>1</v>
      </c>
      <c r="AY28" s="128"/>
      <c r="AZ28" s="199">
        <v>1</v>
      </c>
      <c r="BA28" s="128"/>
      <c r="BB28" s="62">
        <v>1</v>
      </c>
      <c r="BC28" s="142"/>
      <c r="BD28" s="129"/>
      <c r="BE28" s="128"/>
      <c r="BF28" s="129">
        <v>1</v>
      </c>
      <c r="BG28" s="128"/>
      <c r="BH28" s="129">
        <v>1</v>
      </c>
      <c r="BI28" s="128">
        <v>1</v>
      </c>
      <c r="BJ28" s="129"/>
      <c r="BK28" s="130"/>
      <c r="BL28" s="62"/>
      <c r="BM28" s="128">
        <v>1</v>
      </c>
      <c r="BN28" s="62"/>
      <c r="BO28" s="234"/>
      <c r="BP28" s="129">
        <v>1</v>
      </c>
      <c r="BQ28" s="128"/>
      <c r="BR28" s="129">
        <v>1</v>
      </c>
      <c r="BS28" s="128"/>
      <c r="BT28" s="129"/>
      <c r="BU28" s="128"/>
      <c r="BV28" s="210">
        <v>1</v>
      </c>
      <c r="BW28" s="130"/>
      <c r="BX28" s="182"/>
      <c r="BY28" s="240"/>
      <c r="BZ28" s="11"/>
      <c r="CA28" s="11"/>
      <c r="CB28" s="11"/>
      <c r="CC28" s="129"/>
      <c r="CD28" s="128"/>
      <c r="CE28" s="129">
        <v>1</v>
      </c>
      <c r="CF28" s="182">
        <v>1</v>
      </c>
      <c r="CG28" s="128"/>
      <c r="CH28" s="62"/>
      <c r="CI28" s="128"/>
      <c r="CJ28" s="62">
        <v>1</v>
      </c>
      <c r="CK28" s="11"/>
      <c r="CL28" s="11"/>
      <c r="CM28" s="11"/>
      <c r="CN28" s="11"/>
      <c r="CO28" s="11"/>
      <c r="CP28" s="11"/>
      <c r="CQ28" s="62">
        <v>1</v>
      </c>
      <c r="CR28" s="128"/>
      <c r="CS28" s="245"/>
      <c r="CT28" s="198">
        <v>1</v>
      </c>
      <c r="CU28" s="130"/>
      <c r="CV28" s="56"/>
      <c r="CW28" s="64">
        <f t="shared" si="0"/>
        <v>4</v>
      </c>
      <c r="CX28" s="64">
        <f t="shared" si="1"/>
        <v>18</v>
      </c>
      <c r="CY28" s="64">
        <f t="shared" si="2"/>
        <v>0</v>
      </c>
      <c r="CZ28" s="207">
        <f t="shared" si="3"/>
        <v>22</v>
      </c>
    </row>
    <row r="29" spans="1:104" ht="17.100000000000001" customHeight="1" x14ac:dyDescent="0.25">
      <c r="A29" s="61">
        <v>26</v>
      </c>
      <c r="B29" s="247" t="s">
        <v>1412</v>
      </c>
      <c r="C29" s="128">
        <v>1</v>
      </c>
      <c r="D29" s="154"/>
      <c r="E29" s="11">
        <v>1</v>
      </c>
      <c r="F29" s="11">
        <v>1</v>
      </c>
      <c r="G29" s="11">
        <v>1</v>
      </c>
      <c r="H29" s="129">
        <v>1</v>
      </c>
      <c r="I29" s="128">
        <v>1</v>
      </c>
      <c r="J29" s="129"/>
      <c r="K29" s="142">
        <v>1</v>
      </c>
      <c r="L29" s="129"/>
      <c r="M29" s="142">
        <v>1</v>
      </c>
      <c r="N29" s="129">
        <v>1</v>
      </c>
      <c r="O29" s="128">
        <v>1</v>
      </c>
      <c r="P29" s="210"/>
      <c r="Q29" s="128">
        <v>1</v>
      </c>
      <c r="R29" s="129">
        <v>1</v>
      </c>
      <c r="S29" s="157"/>
      <c r="T29" s="129">
        <v>1</v>
      </c>
      <c r="U29" s="142">
        <v>1</v>
      </c>
      <c r="V29" s="210">
        <v>1</v>
      </c>
      <c r="W29" s="142">
        <v>1</v>
      </c>
      <c r="X29" s="210"/>
      <c r="Y29" s="157"/>
      <c r="Z29" s="129">
        <v>1</v>
      </c>
      <c r="AA29" s="139">
        <v>1</v>
      </c>
      <c r="AB29" s="199">
        <v>1</v>
      </c>
      <c r="AC29" s="142"/>
      <c r="AD29" s="221"/>
      <c r="AE29" s="142">
        <v>1</v>
      </c>
      <c r="AF29" s="129"/>
      <c r="AG29" s="128">
        <v>1</v>
      </c>
      <c r="AH29" s="129">
        <v>1</v>
      </c>
      <c r="AI29" s="128">
        <v>1</v>
      </c>
      <c r="AJ29" s="140">
        <v>1</v>
      </c>
      <c r="AK29" s="128">
        <v>1</v>
      </c>
      <c r="AL29" s="168"/>
      <c r="AM29" s="128">
        <v>1</v>
      </c>
      <c r="AN29" s="129"/>
      <c r="AO29" s="128">
        <v>1</v>
      </c>
      <c r="AP29" s="150">
        <v>1</v>
      </c>
      <c r="AQ29" s="139">
        <v>1</v>
      </c>
      <c r="AR29" s="98">
        <v>1</v>
      </c>
      <c r="AS29" s="98">
        <v>1</v>
      </c>
      <c r="AT29" s="129"/>
      <c r="AU29" s="142">
        <v>1</v>
      </c>
      <c r="AV29" s="129"/>
      <c r="AW29" s="128">
        <v>1</v>
      </c>
      <c r="AX29" s="129">
        <v>1</v>
      </c>
      <c r="AY29" s="128">
        <v>1</v>
      </c>
      <c r="AZ29" s="199">
        <v>1</v>
      </c>
      <c r="BA29" s="128">
        <v>1</v>
      </c>
      <c r="BB29" s="62">
        <v>1</v>
      </c>
      <c r="BC29" s="231">
        <v>1</v>
      </c>
      <c r="BD29" s="140">
        <v>1</v>
      </c>
      <c r="BE29" s="128">
        <v>1</v>
      </c>
      <c r="BF29" s="129">
        <v>1</v>
      </c>
      <c r="BG29" s="128"/>
      <c r="BH29" s="129">
        <v>1</v>
      </c>
      <c r="BI29" s="128">
        <v>1</v>
      </c>
      <c r="BJ29" s="129">
        <v>1</v>
      </c>
      <c r="BK29" s="130">
        <v>1</v>
      </c>
      <c r="BL29" s="62"/>
      <c r="BM29" s="139">
        <v>1</v>
      </c>
      <c r="BN29" s="62"/>
      <c r="BO29" s="234"/>
      <c r="BP29" s="129"/>
      <c r="BQ29" s="213">
        <v>1</v>
      </c>
      <c r="BR29" s="129"/>
      <c r="BS29" s="128">
        <v>1</v>
      </c>
      <c r="BT29" s="129"/>
      <c r="BU29" s="139">
        <v>1</v>
      </c>
      <c r="BV29" s="210"/>
      <c r="BW29" s="130">
        <v>1</v>
      </c>
      <c r="BX29" s="182"/>
      <c r="BY29" s="240"/>
      <c r="BZ29" s="11">
        <v>1</v>
      </c>
      <c r="CA29" s="11">
        <v>1</v>
      </c>
      <c r="CB29" s="11">
        <v>1</v>
      </c>
      <c r="CC29" s="129"/>
      <c r="CD29" s="128">
        <v>1</v>
      </c>
      <c r="CE29" s="129"/>
      <c r="CF29" s="182">
        <v>1</v>
      </c>
      <c r="CG29" s="128">
        <v>1</v>
      </c>
      <c r="CH29" s="62"/>
      <c r="CI29" s="128"/>
      <c r="CJ29" s="62"/>
      <c r="CK29" s="98">
        <v>1</v>
      </c>
      <c r="CL29" s="98">
        <v>1</v>
      </c>
      <c r="CM29" s="98">
        <v>1</v>
      </c>
      <c r="CN29" s="98">
        <v>1</v>
      </c>
      <c r="CO29" s="98">
        <v>1</v>
      </c>
      <c r="CP29" s="11"/>
      <c r="CQ29" s="62"/>
      <c r="CR29" s="128">
        <v>1</v>
      </c>
      <c r="CS29" s="245"/>
      <c r="CT29" s="198">
        <v>1</v>
      </c>
      <c r="CU29" s="130">
        <v>1</v>
      </c>
      <c r="CV29" s="56">
        <v>1</v>
      </c>
      <c r="CW29" s="64">
        <f t="shared" si="0"/>
        <v>36</v>
      </c>
      <c r="CX29" s="64">
        <f t="shared" si="1"/>
        <v>19</v>
      </c>
      <c r="CY29" s="64">
        <f t="shared" si="2"/>
        <v>9</v>
      </c>
      <c r="CZ29" s="207">
        <f t="shared" si="3"/>
        <v>64</v>
      </c>
    </row>
    <row r="30" spans="1:104" ht="17.100000000000001" customHeight="1" x14ac:dyDescent="0.25">
      <c r="A30" s="61">
        <v>27</v>
      </c>
      <c r="B30" s="7" t="s">
        <v>876</v>
      </c>
      <c r="C30" s="128"/>
      <c r="D30" s="154"/>
      <c r="E30" s="11"/>
      <c r="F30" s="11"/>
      <c r="G30" s="11"/>
      <c r="H30" s="129"/>
      <c r="I30" s="128">
        <v>1</v>
      </c>
      <c r="J30" s="129"/>
      <c r="K30" s="142"/>
      <c r="L30" s="129">
        <v>1</v>
      </c>
      <c r="M30" s="142"/>
      <c r="N30" s="129">
        <v>1</v>
      </c>
      <c r="O30" s="128"/>
      <c r="P30" s="210">
        <v>1</v>
      </c>
      <c r="Q30" s="128"/>
      <c r="R30" s="129">
        <v>1</v>
      </c>
      <c r="S30" s="157"/>
      <c r="T30" s="129">
        <v>1</v>
      </c>
      <c r="U30" s="142"/>
      <c r="V30" s="210">
        <v>1</v>
      </c>
      <c r="W30" s="142"/>
      <c r="X30" s="210"/>
      <c r="Y30" s="157"/>
      <c r="Z30" s="129">
        <v>1</v>
      </c>
      <c r="AA30" s="128"/>
      <c r="AB30" s="199">
        <v>1</v>
      </c>
      <c r="AC30" s="142"/>
      <c r="AD30" s="221"/>
      <c r="AE30" s="142"/>
      <c r="AF30" s="129">
        <v>1</v>
      </c>
      <c r="AG30" s="128">
        <v>1</v>
      </c>
      <c r="AH30" s="129"/>
      <c r="AI30" s="128"/>
      <c r="AJ30" s="129">
        <v>1</v>
      </c>
      <c r="AK30" s="128"/>
      <c r="AL30" s="168"/>
      <c r="AM30" s="128"/>
      <c r="AN30" s="129">
        <v>1</v>
      </c>
      <c r="AO30" s="128"/>
      <c r="AP30" s="62">
        <v>1</v>
      </c>
      <c r="AQ30" s="128">
        <v>1</v>
      </c>
      <c r="AR30" s="11">
        <v>1</v>
      </c>
      <c r="AS30" s="11">
        <v>1</v>
      </c>
      <c r="AT30" s="129"/>
      <c r="AU30" s="142"/>
      <c r="AV30" s="129">
        <v>1</v>
      </c>
      <c r="AW30" s="128">
        <v>1</v>
      </c>
      <c r="AX30" s="129"/>
      <c r="AY30" s="128"/>
      <c r="AZ30" s="199">
        <v>1</v>
      </c>
      <c r="BA30" s="128"/>
      <c r="BB30" s="62">
        <v>1</v>
      </c>
      <c r="BC30" s="142"/>
      <c r="BD30" s="129">
        <v>1</v>
      </c>
      <c r="BE30" s="128">
        <v>1</v>
      </c>
      <c r="BF30" s="129"/>
      <c r="BG30" s="128"/>
      <c r="BH30" s="129">
        <v>1</v>
      </c>
      <c r="BI30" s="128">
        <v>1</v>
      </c>
      <c r="BJ30" s="129"/>
      <c r="BK30" s="130"/>
      <c r="BL30" s="62">
        <v>1</v>
      </c>
      <c r="BM30" s="128"/>
      <c r="BN30" s="62">
        <v>1</v>
      </c>
      <c r="BO30" s="234"/>
      <c r="BP30" s="129"/>
      <c r="BQ30" s="128"/>
      <c r="BR30" s="129"/>
      <c r="BS30" s="128"/>
      <c r="BT30" s="129">
        <v>1</v>
      </c>
      <c r="BU30" s="128"/>
      <c r="BV30" s="210">
        <v>1</v>
      </c>
      <c r="BW30" s="130"/>
      <c r="BX30" s="182">
        <v>1</v>
      </c>
      <c r="BY30" s="240"/>
      <c r="BZ30" s="11">
        <v>1</v>
      </c>
      <c r="CA30" s="11">
        <v>1</v>
      </c>
      <c r="CB30" s="11">
        <v>1</v>
      </c>
      <c r="CC30" s="129"/>
      <c r="CD30" s="128"/>
      <c r="CE30" s="129">
        <v>1</v>
      </c>
      <c r="CF30" s="182">
        <v>1</v>
      </c>
      <c r="CG30" s="128"/>
      <c r="CH30" s="62">
        <v>1</v>
      </c>
      <c r="CI30" s="128"/>
      <c r="CJ30" s="62">
        <v>1</v>
      </c>
      <c r="CK30" s="11">
        <v>1</v>
      </c>
      <c r="CL30" s="11">
        <v>1</v>
      </c>
      <c r="CM30" s="11">
        <v>1</v>
      </c>
      <c r="CN30" s="11">
        <v>1</v>
      </c>
      <c r="CO30" s="11">
        <v>1</v>
      </c>
      <c r="CP30" s="11"/>
      <c r="CQ30" s="62"/>
      <c r="CR30" s="128"/>
      <c r="CS30" s="245"/>
      <c r="CT30" s="198">
        <v>1</v>
      </c>
      <c r="CU30" s="130"/>
      <c r="CV30" s="56"/>
      <c r="CW30" s="64">
        <f t="shared" si="0"/>
        <v>11</v>
      </c>
      <c r="CX30" s="64">
        <f t="shared" si="1"/>
        <v>25</v>
      </c>
      <c r="CY30" s="64">
        <f t="shared" si="2"/>
        <v>5</v>
      </c>
      <c r="CZ30" s="207">
        <f t="shared" si="3"/>
        <v>41</v>
      </c>
    </row>
    <row r="31" spans="1:104" ht="17.100000000000001" customHeight="1" x14ac:dyDescent="0.25">
      <c r="A31" s="61">
        <v>28</v>
      </c>
      <c r="B31" s="7" t="s">
        <v>916</v>
      </c>
      <c r="C31" s="128"/>
      <c r="D31" s="154"/>
      <c r="E31" s="11"/>
      <c r="F31" s="11"/>
      <c r="G31" s="11"/>
      <c r="H31" s="129"/>
      <c r="I31" s="128"/>
      <c r="J31" s="129"/>
      <c r="K31" s="142"/>
      <c r="L31" s="129"/>
      <c r="M31" s="142"/>
      <c r="N31" s="129">
        <v>1</v>
      </c>
      <c r="O31" s="128"/>
      <c r="P31" s="210"/>
      <c r="Q31" s="128"/>
      <c r="R31" s="129"/>
      <c r="S31" s="157"/>
      <c r="T31" s="129"/>
      <c r="U31" s="142"/>
      <c r="V31" s="210"/>
      <c r="W31" s="142"/>
      <c r="X31" s="210"/>
      <c r="Y31" s="157"/>
      <c r="Z31" s="140">
        <v>1</v>
      </c>
      <c r="AA31" s="128"/>
      <c r="AB31" s="199"/>
      <c r="AC31" s="142"/>
      <c r="AD31" s="221"/>
      <c r="AE31" s="142"/>
      <c r="AF31" s="129"/>
      <c r="AG31" s="128"/>
      <c r="AH31" s="129"/>
      <c r="AI31" s="128"/>
      <c r="AJ31" s="129"/>
      <c r="AK31" s="128"/>
      <c r="AL31" s="168"/>
      <c r="AM31" s="128"/>
      <c r="AN31" s="129"/>
      <c r="AO31" s="128"/>
      <c r="AP31" s="62"/>
      <c r="AQ31" s="128">
        <v>1</v>
      </c>
      <c r="AR31" s="11">
        <v>1</v>
      </c>
      <c r="AS31" s="11">
        <v>1</v>
      </c>
      <c r="AT31" s="129"/>
      <c r="AU31" s="142"/>
      <c r="AV31" s="129"/>
      <c r="AW31" s="128"/>
      <c r="AX31" s="129"/>
      <c r="AY31" s="128"/>
      <c r="AZ31" s="199">
        <v>1</v>
      </c>
      <c r="BA31" s="128"/>
      <c r="BB31" s="62"/>
      <c r="BC31" s="142"/>
      <c r="BD31" s="129"/>
      <c r="BE31" s="128"/>
      <c r="BF31" s="129"/>
      <c r="BG31" s="128"/>
      <c r="BH31" s="129"/>
      <c r="BI31" s="128"/>
      <c r="BJ31" s="129"/>
      <c r="BK31" s="130"/>
      <c r="BL31" s="62"/>
      <c r="BM31" s="128"/>
      <c r="BN31" s="62"/>
      <c r="BO31" s="234"/>
      <c r="BP31" s="129"/>
      <c r="BQ31" s="128"/>
      <c r="BR31" s="129"/>
      <c r="BS31" s="128"/>
      <c r="BT31" s="129"/>
      <c r="BU31" s="128"/>
      <c r="BV31" s="210"/>
      <c r="BW31" s="130"/>
      <c r="BX31" s="182"/>
      <c r="BY31" s="240"/>
      <c r="BZ31" s="11">
        <v>1</v>
      </c>
      <c r="CA31" s="11">
        <v>1</v>
      </c>
      <c r="CB31" s="11">
        <v>1</v>
      </c>
      <c r="CC31" s="129"/>
      <c r="CD31" s="128">
        <v>1</v>
      </c>
      <c r="CE31" s="129">
        <v>1</v>
      </c>
      <c r="CF31" s="182">
        <v>1</v>
      </c>
      <c r="CG31" s="128"/>
      <c r="CH31" s="62"/>
      <c r="CI31" s="128"/>
      <c r="CJ31" s="62">
        <v>1</v>
      </c>
      <c r="CK31" s="11"/>
      <c r="CL31" s="11"/>
      <c r="CM31" s="11"/>
      <c r="CN31" s="11"/>
      <c r="CO31" s="11"/>
      <c r="CP31" s="11"/>
      <c r="CQ31" s="150">
        <v>1</v>
      </c>
      <c r="CR31" s="128"/>
      <c r="CS31" s="245"/>
      <c r="CT31" s="198">
        <v>1</v>
      </c>
      <c r="CU31" s="130">
        <v>1</v>
      </c>
      <c r="CV31" s="56">
        <v>1</v>
      </c>
      <c r="CW31" s="64">
        <f t="shared" si="0"/>
        <v>5</v>
      </c>
      <c r="CX31" s="64">
        <f t="shared" si="1"/>
        <v>8</v>
      </c>
      <c r="CY31" s="64">
        <f t="shared" si="2"/>
        <v>3</v>
      </c>
      <c r="CZ31" s="207">
        <f t="shared" si="3"/>
        <v>16</v>
      </c>
    </row>
    <row r="32" spans="1:104" ht="17.100000000000001" customHeight="1" x14ac:dyDescent="0.25">
      <c r="A32" s="61">
        <v>29</v>
      </c>
      <c r="B32" s="7" t="s">
        <v>824</v>
      </c>
      <c r="C32" s="128"/>
      <c r="D32" s="154"/>
      <c r="E32" s="11"/>
      <c r="F32" s="11"/>
      <c r="G32" s="11"/>
      <c r="H32" s="129"/>
      <c r="I32" s="128"/>
      <c r="J32" s="129"/>
      <c r="K32" s="142"/>
      <c r="L32" s="129"/>
      <c r="M32" s="142"/>
      <c r="N32" s="129">
        <v>1</v>
      </c>
      <c r="O32" s="128"/>
      <c r="P32" s="210"/>
      <c r="Q32" s="128"/>
      <c r="R32" s="129"/>
      <c r="S32" s="157"/>
      <c r="T32" s="129"/>
      <c r="U32" s="142"/>
      <c r="V32" s="210"/>
      <c r="W32" s="142"/>
      <c r="X32" s="210"/>
      <c r="Y32" s="157"/>
      <c r="Z32" s="129">
        <v>1</v>
      </c>
      <c r="AA32" s="128"/>
      <c r="AB32" s="199"/>
      <c r="AC32" s="142"/>
      <c r="AD32" s="221"/>
      <c r="AE32" s="142"/>
      <c r="AF32" s="129"/>
      <c r="AG32" s="128"/>
      <c r="AH32" s="129"/>
      <c r="AI32" s="128"/>
      <c r="AJ32" s="129"/>
      <c r="AK32" s="128"/>
      <c r="AL32" s="168"/>
      <c r="AM32" s="128"/>
      <c r="AN32" s="129"/>
      <c r="AO32" s="128"/>
      <c r="AP32" s="62"/>
      <c r="AQ32" s="128">
        <v>1</v>
      </c>
      <c r="AR32" s="11">
        <v>1</v>
      </c>
      <c r="AS32" s="11">
        <v>1</v>
      </c>
      <c r="AT32" s="129"/>
      <c r="AU32" s="142"/>
      <c r="AV32" s="129"/>
      <c r="AW32" s="128"/>
      <c r="AX32" s="129"/>
      <c r="AY32" s="128"/>
      <c r="AZ32" s="199">
        <v>1</v>
      </c>
      <c r="BA32" s="128"/>
      <c r="BB32" s="62"/>
      <c r="BC32" s="142"/>
      <c r="BD32" s="129"/>
      <c r="BE32" s="128"/>
      <c r="BF32" s="129"/>
      <c r="BG32" s="128"/>
      <c r="BH32" s="129"/>
      <c r="BI32" s="128"/>
      <c r="BJ32" s="129"/>
      <c r="BK32" s="130"/>
      <c r="BL32" s="62"/>
      <c r="BM32" s="128"/>
      <c r="BN32" s="62"/>
      <c r="BO32" s="234"/>
      <c r="BP32" s="129"/>
      <c r="BQ32" s="128"/>
      <c r="BR32" s="129"/>
      <c r="BS32" s="128"/>
      <c r="BT32" s="129"/>
      <c r="BU32" s="128"/>
      <c r="BV32" s="210"/>
      <c r="BW32" s="130"/>
      <c r="BX32" s="182"/>
      <c r="BY32" s="240"/>
      <c r="BZ32" s="11">
        <v>1</v>
      </c>
      <c r="CA32" s="11">
        <v>1</v>
      </c>
      <c r="CB32" s="11">
        <v>1</v>
      </c>
      <c r="CC32" s="129"/>
      <c r="CD32" s="128"/>
      <c r="CE32" s="129">
        <v>1</v>
      </c>
      <c r="CF32" s="182">
        <v>1</v>
      </c>
      <c r="CG32" s="128"/>
      <c r="CH32" s="62"/>
      <c r="CI32" s="128"/>
      <c r="CJ32" s="62"/>
      <c r="CK32" s="11"/>
      <c r="CL32" s="11"/>
      <c r="CM32" s="11"/>
      <c r="CN32" s="11"/>
      <c r="CO32" s="11"/>
      <c r="CP32" s="11"/>
      <c r="CQ32" s="62">
        <v>1</v>
      </c>
      <c r="CR32" s="128"/>
      <c r="CS32" s="245"/>
      <c r="CT32" s="198">
        <v>1</v>
      </c>
      <c r="CU32" s="130"/>
      <c r="CV32" s="56"/>
      <c r="CW32" s="64">
        <f t="shared" si="0"/>
        <v>3</v>
      </c>
      <c r="CX32" s="64">
        <f t="shared" si="1"/>
        <v>7</v>
      </c>
      <c r="CY32" s="64">
        <f t="shared" si="2"/>
        <v>2</v>
      </c>
      <c r="CZ32" s="207">
        <f t="shared" si="3"/>
        <v>12</v>
      </c>
    </row>
    <row r="33" spans="1:104" ht="17.100000000000001" customHeight="1" x14ac:dyDescent="0.25">
      <c r="A33" s="61">
        <v>30</v>
      </c>
      <c r="B33" s="7" t="s">
        <v>414</v>
      </c>
      <c r="C33" s="128"/>
      <c r="D33" s="154"/>
      <c r="E33" s="11"/>
      <c r="F33" s="11"/>
      <c r="G33" s="11"/>
      <c r="H33" s="129"/>
      <c r="I33" s="128"/>
      <c r="J33" s="129">
        <v>1</v>
      </c>
      <c r="K33" s="142"/>
      <c r="L33" s="129">
        <v>1</v>
      </c>
      <c r="M33" s="142"/>
      <c r="N33" s="129">
        <v>1</v>
      </c>
      <c r="O33" s="128"/>
      <c r="P33" s="210"/>
      <c r="Q33" s="128"/>
      <c r="R33" s="129">
        <v>1</v>
      </c>
      <c r="S33" s="157"/>
      <c r="T33" s="129">
        <v>1</v>
      </c>
      <c r="U33" s="142"/>
      <c r="V33" s="210">
        <v>1</v>
      </c>
      <c r="W33" s="142"/>
      <c r="X33" s="210">
        <v>1</v>
      </c>
      <c r="Y33" s="157"/>
      <c r="Z33" s="129"/>
      <c r="AA33" s="128"/>
      <c r="AB33" s="199">
        <v>1</v>
      </c>
      <c r="AC33" s="142"/>
      <c r="AD33" s="221"/>
      <c r="AE33" s="142"/>
      <c r="AF33" s="129"/>
      <c r="AG33" s="128"/>
      <c r="AH33" s="129">
        <v>1</v>
      </c>
      <c r="AI33" s="128"/>
      <c r="AJ33" s="129">
        <v>1</v>
      </c>
      <c r="AK33" s="128">
        <v>1</v>
      </c>
      <c r="AL33" s="168"/>
      <c r="AM33" s="128"/>
      <c r="AN33" s="129">
        <v>1</v>
      </c>
      <c r="AO33" s="128"/>
      <c r="AP33" s="62"/>
      <c r="AQ33" s="128"/>
      <c r="AR33" s="11"/>
      <c r="AS33" s="11"/>
      <c r="AT33" s="129">
        <v>1</v>
      </c>
      <c r="AU33" s="142"/>
      <c r="AV33" s="129">
        <v>1</v>
      </c>
      <c r="AW33" s="128"/>
      <c r="AX33" s="129">
        <v>1</v>
      </c>
      <c r="AY33" s="128"/>
      <c r="AZ33" s="199">
        <v>1</v>
      </c>
      <c r="BA33" s="128"/>
      <c r="BB33" s="62">
        <v>1</v>
      </c>
      <c r="BC33" s="142"/>
      <c r="BD33" s="129">
        <v>1</v>
      </c>
      <c r="BE33" s="128">
        <v>1</v>
      </c>
      <c r="BF33" s="129">
        <v>1</v>
      </c>
      <c r="BG33" s="128">
        <v>1</v>
      </c>
      <c r="BH33" s="129">
        <v>1</v>
      </c>
      <c r="BI33" s="128">
        <v>1</v>
      </c>
      <c r="BJ33" s="129"/>
      <c r="BK33" s="130"/>
      <c r="BL33" s="62"/>
      <c r="BM33" s="128"/>
      <c r="BN33" s="62">
        <v>1</v>
      </c>
      <c r="BO33" s="234"/>
      <c r="BP33" s="129"/>
      <c r="BQ33" s="128">
        <v>1</v>
      </c>
      <c r="BR33" s="129">
        <v>1</v>
      </c>
      <c r="BS33" s="128"/>
      <c r="BT33" s="129">
        <v>1</v>
      </c>
      <c r="BU33" s="128"/>
      <c r="BV33" s="210">
        <v>1</v>
      </c>
      <c r="BW33" s="130"/>
      <c r="BX33" s="182"/>
      <c r="BY33" s="240"/>
      <c r="BZ33" s="11"/>
      <c r="CA33" s="11"/>
      <c r="CB33" s="11"/>
      <c r="CC33" s="140">
        <v>1</v>
      </c>
      <c r="CD33" s="128"/>
      <c r="CE33" s="129">
        <v>1</v>
      </c>
      <c r="CF33" s="182">
        <v>1</v>
      </c>
      <c r="CG33" s="128"/>
      <c r="CH33" s="62">
        <v>1</v>
      </c>
      <c r="CI33" s="128"/>
      <c r="CJ33" s="62">
        <v>1</v>
      </c>
      <c r="CK33" s="11"/>
      <c r="CL33" s="11"/>
      <c r="CM33" s="11"/>
      <c r="CN33" s="11"/>
      <c r="CO33" s="11"/>
      <c r="CP33" s="11"/>
      <c r="CQ33" s="62">
        <v>1</v>
      </c>
      <c r="CR33" s="128"/>
      <c r="CS33" s="245"/>
      <c r="CT33" s="198"/>
      <c r="CU33" s="130"/>
      <c r="CV33" s="56"/>
      <c r="CW33" s="64">
        <f t="shared" si="0"/>
        <v>7</v>
      </c>
      <c r="CX33" s="64">
        <f t="shared" si="1"/>
        <v>25</v>
      </c>
      <c r="CY33" s="64">
        <f t="shared" si="2"/>
        <v>0</v>
      </c>
      <c r="CZ33" s="207">
        <f t="shared" si="3"/>
        <v>32</v>
      </c>
    </row>
    <row r="34" spans="1:104" ht="17.100000000000001" customHeight="1" x14ac:dyDescent="0.25">
      <c r="A34" s="61">
        <v>31</v>
      </c>
      <c r="B34" s="7" t="s">
        <v>125</v>
      </c>
      <c r="C34" s="128">
        <v>1</v>
      </c>
      <c r="D34" s="154"/>
      <c r="E34" s="11">
        <v>1</v>
      </c>
      <c r="F34" s="11">
        <v>1</v>
      </c>
      <c r="G34" s="11">
        <v>1</v>
      </c>
      <c r="H34" s="129">
        <v>1</v>
      </c>
      <c r="I34" s="128">
        <v>1</v>
      </c>
      <c r="J34" s="129"/>
      <c r="K34" s="142"/>
      <c r="L34" s="129"/>
      <c r="M34" s="142"/>
      <c r="N34" s="129"/>
      <c r="O34" s="128"/>
      <c r="P34" s="210"/>
      <c r="Q34" s="128"/>
      <c r="R34" s="129"/>
      <c r="S34" s="157"/>
      <c r="T34" s="129"/>
      <c r="U34" s="142"/>
      <c r="V34" s="210"/>
      <c r="W34" s="142"/>
      <c r="X34" s="210"/>
      <c r="Y34" s="157"/>
      <c r="Z34" s="129"/>
      <c r="AA34" s="128"/>
      <c r="AB34" s="199">
        <v>1</v>
      </c>
      <c r="AC34" s="142">
        <v>1</v>
      </c>
      <c r="AD34" s="221"/>
      <c r="AE34" s="142"/>
      <c r="AF34" s="129"/>
      <c r="AG34" s="128"/>
      <c r="AH34" s="129">
        <v>1</v>
      </c>
      <c r="AI34" s="128"/>
      <c r="AJ34" s="129">
        <v>1</v>
      </c>
      <c r="AK34" s="128">
        <v>1</v>
      </c>
      <c r="AL34" s="168"/>
      <c r="AM34" s="128"/>
      <c r="AN34" s="129">
        <v>1</v>
      </c>
      <c r="AO34" s="128">
        <v>1</v>
      </c>
      <c r="AP34" s="62"/>
      <c r="AQ34" s="128">
        <v>1</v>
      </c>
      <c r="AR34" s="11">
        <v>1</v>
      </c>
      <c r="AS34" s="11">
        <v>1</v>
      </c>
      <c r="AT34" s="129"/>
      <c r="AU34" s="142"/>
      <c r="AV34" s="129"/>
      <c r="AW34" s="128"/>
      <c r="AX34" s="129"/>
      <c r="AY34" s="128">
        <v>1</v>
      </c>
      <c r="AZ34" s="199"/>
      <c r="BA34" s="128"/>
      <c r="BB34" s="62">
        <v>1</v>
      </c>
      <c r="BC34" s="142">
        <v>1</v>
      </c>
      <c r="BD34" s="129">
        <v>1</v>
      </c>
      <c r="BE34" s="128">
        <v>1</v>
      </c>
      <c r="BF34" s="129"/>
      <c r="BG34" s="128"/>
      <c r="BH34" s="129"/>
      <c r="BI34" s="128"/>
      <c r="BJ34" s="129"/>
      <c r="BK34" s="130"/>
      <c r="BL34" s="62">
        <v>1</v>
      </c>
      <c r="BM34" s="128">
        <v>1</v>
      </c>
      <c r="BN34" s="62"/>
      <c r="BO34" s="234"/>
      <c r="BP34" s="129"/>
      <c r="BQ34" s="128">
        <v>1</v>
      </c>
      <c r="BR34" s="129">
        <v>1</v>
      </c>
      <c r="BS34" s="128">
        <v>1</v>
      </c>
      <c r="BT34" s="129"/>
      <c r="BU34" s="128"/>
      <c r="BV34" s="210"/>
      <c r="BW34" s="130">
        <v>1</v>
      </c>
      <c r="BX34" s="182"/>
      <c r="BY34" s="240"/>
      <c r="BZ34" s="11">
        <v>1</v>
      </c>
      <c r="CA34" s="11">
        <v>1</v>
      </c>
      <c r="CB34" s="11">
        <v>1</v>
      </c>
      <c r="CC34" s="129"/>
      <c r="CD34" s="128"/>
      <c r="CE34" s="129"/>
      <c r="CF34" s="182"/>
      <c r="CG34" s="128">
        <v>1</v>
      </c>
      <c r="CH34" s="62"/>
      <c r="CI34" s="128"/>
      <c r="CJ34" s="62"/>
      <c r="CK34" s="11"/>
      <c r="CL34" s="11"/>
      <c r="CM34" s="11"/>
      <c r="CN34" s="11"/>
      <c r="CO34" s="11"/>
      <c r="CP34" s="11"/>
      <c r="CQ34" s="62"/>
      <c r="CR34" s="128"/>
      <c r="CS34" s="245"/>
      <c r="CT34" s="198"/>
      <c r="CU34" s="130">
        <v>1</v>
      </c>
      <c r="CV34" s="56">
        <v>1</v>
      </c>
      <c r="CW34" s="64">
        <f t="shared" si="0"/>
        <v>16</v>
      </c>
      <c r="CX34" s="64">
        <f t="shared" si="1"/>
        <v>10</v>
      </c>
      <c r="CY34" s="64">
        <f t="shared" si="2"/>
        <v>6</v>
      </c>
      <c r="CZ34" s="207">
        <f t="shared" si="3"/>
        <v>32</v>
      </c>
    </row>
    <row r="35" spans="1:104" ht="17.100000000000001" customHeight="1" x14ac:dyDescent="0.25">
      <c r="A35" s="61">
        <v>32</v>
      </c>
      <c r="B35" s="247" t="s">
        <v>937</v>
      </c>
      <c r="C35" s="128">
        <v>1</v>
      </c>
      <c r="D35" s="154"/>
      <c r="E35" s="11">
        <v>1</v>
      </c>
      <c r="F35" s="11">
        <v>1</v>
      </c>
      <c r="G35" s="11">
        <v>1</v>
      </c>
      <c r="H35" s="129">
        <v>1</v>
      </c>
      <c r="I35" s="128">
        <v>1</v>
      </c>
      <c r="J35" s="129"/>
      <c r="K35" s="142"/>
      <c r="L35" s="129"/>
      <c r="M35" s="142">
        <v>1</v>
      </c>
      <c r="N35" s="129"/>
      <c r="O35" s="128"/>
      <c r="P35" s="210"/>
      <c r="Q35" s="128"/>
      <c r="R35" s="129">
        <v>1</v>
      </c>
      <c r="S35" s="157"/>
      <c r="T35" s="129"/>
      <c r="U35" s="142">
        <v>1</v>
      </c>
      <c r="V35" s="211">
        <v>1</v>
      </c>
      <c r="W35" s="142"/>
      <c r="X35" s="210"/>
      <c r="Y35" s="157"/>
      <c r="Z35" s="129"/>
      <c r="AA35" s="128"/>
      <c r="AB35" s="199">
        <v>1</v>
      </c>
      <c r="AC35" s="142">
        <v>1</v>
      </c>
      <c r="AD35" s="221"/>
      <c r="AE35" s="145">
        <v>1</v>
      </c>
      <c r="AF35" s="129"/>
      <c r="AG35" s="128"/>
      <c r="AH35" s="129">
        <v>1</v>
      </c>
      <c r="AI35" s="128">
        <v>1</v>
      </c>
      <c r="AJ35" s="129"/>
      <c r="AK35" s="139">
        <v>1</v>
      </c>
      <c r="AL35" s="168"/>
      <c r="AM35" s="128"/>
      <c r="AN35" s="140">
        <v>1</v>
      </c>
      <c r="AO35" s="128">
        <v>1</v>
      </c>
      <c r="AP35" s="62"/>
      <c r="AQ35" s="128">
        <v>1</v>
      </c>
      <c r="AR35" s="11">
        <v>1</v>
      </c>
      <c r="AS35" s="11">
        <v>1</v>
      </c>
      <c r="AT35" s="129"/>
      <c r="AU35" s="142"/>
      <c r="AV35" s="129"/>
      <c r="AW35" s="128"/>
      <c r="AX35" s="140">
        <v>1</v>
      </c>
      <c r="AY35" s="128">
        <v>1</v>
      </c>
      <c r="AZ35" s="199">
        <v>1</v>
      </c>
      <c r="BA35" s="128"/>
      <c r="BB35" s="62">
        <v>1</v>
      </c>
      <c r="BC35" s="142">
        <v>1</v>
      </c>
      <c r="BD35" s="129">
        <v>1</v>
      </c>
      <c r="BE35" s="139">
        <v>1</v>
      </c>
      <c r="BF35" s="129"/>
      <c r="BG35" s="128"/>
      <c r="BH35" s="129"/>
      <c r="BI35" s="128"/>
      <c r="BJ35" s="140">
        <v>1</v>
      </c>
      <c r="BK35" s="130"/>
      <c r="BL35" s="62">
        <v>1</v>
      </c>
      <c r="BM35" s="128"/>
      <c r="BN35" s="62"/>
      <c r="BO35" s="234"/>
      <c r="BP35" s="129"/>
      <c r="BQ35" s="128">
        <v>1</v>
      </c>
      <c r="BR35" s="129">
        <v>1</v>
      </c>
      <c r="BS35" s="128">
        <v>1</v>
      </c>
      <c r="BT35" s="140">
        <v>1</v>
      </c>
      <c r="BU35" s="128"/>
      <c r="BV35" s="210"/>
      <c r="BW35" s="130">
        <v>1</v>
      </c>
      <c r="BX35" s="182"/>
      <c r="BY35" s="240"/>
      <c r="BZ35" s="11">
        <v>1</v>
      </c>
      <c r="CA35" s="11">
        <v>1</v>
      </c>
      <c r="CB35" s="11">
        <v>1</v>
      </c>
      <c r="CC35" s="129"/>
      <c r="CD35" s="128"/>
      <c r="CE35" s="129"/>
      <c r="CF35" s="182"/>
      <c r="CG35" s="128"/>
      <c r="CH35" s="150">
        <v>1</v>
      </c>
      <c r="CI35" s="128">
        <v>1</v>
      </c>
      <c r="CJ35" s="62"/>
      <c r="CK35" s="11">
        <v>1</v>
      </c>
      <c r="CL35" s="11">
        <v>1</v>
      </c>
      <c r="CM35" s="11">
        <v>1</v>
      </c>
      <c r="CN35" s="11">
        <v>1</v>
      </c>
      <c r="CO35" s="11">
        <v>1</v>
      </c>
      <c r="CP35" s="11"/>
      <c r="CQ35" s="62"/>
      <c r="CR35" s="128">
        <v>1</v>
      </c>
      <c r="CS35" s="245"/>
      <c r="CT35" s="198">
        <v>1</v>
      </c>
      <c r="CU35" s="130">
        <v>1</v>
      </c>
      <c r="CV35" s="56">
        <v>1</v>
      </c>
      <c r="CW35" s="64">
        <f t="shared" si="0"/>
        <v>21</v>
      </c>
      <c r="CX35" s="64">
        <f t="shared" si="1"/>
        <v>17</v>
      </c>
      <c r="CY35" s="64">
        <f t="shared" si="2"/>
        <v>9</v>
      </c>
      <c r="CZ35" s="207">
        <f t="shared" si="3"/>
        <v>47</v>
      </c>
    </row>
    <row r="36" spans="1:104" ht="17.100000000000001" customHeight="1" x14ac:dyDescent="0.25">
      <c r="A36" s="61">
        <v>33</v>
      </c>
      <c r="B36" s="7" t="s">
        <v>1443</v>
      </c>
      <c r="C36" s="128"/>
      <c r="D36" s="154"/>
      <c r="E36" s="11"/>
      <c r="F36" s="11"/>
      <c r="G36" s="11"/>
      <c r="H36" s="129"/>
      <c r="I36" s="128"/>
      <c r="J36" s="129"/>
      <c r="K36" s="142"/>
      <c r="L36" s="129"/>
      <c r="M36" s="142"/>
      <c r="N36" s="129"/>
      <c r="O36" s="128"/>
      <c r="P36" s="210"/>
      <c r="Q36" s="128"/>
      <c r="R36" s="129"/>
      <c r="S36" s="157"/>
      <c r="T36" s="129"/>
      <c r="U36" s="142"/>
      <c r="V36" s="210"/>
      <c r="W36" s="142"/>
      <c r="X36" s="210"/>
      <c r="Y36" s="157"/>
      <c r="Z36" s="129"/>
      <c r="AA36" s="128"/>
      <c r="AB36" s="199"/>
      <c r="AC36" s="142"/>
      <c r="AD36" s="221"/>
      <c r="AE36" s="142"/>
      <c r="AF36" s="129"/>
      <c r="AG36" s="128"/>
      <c r="AH36" s="129"/>
      <c r="AI36" s="128"/>
      <c r="AJ36" s="129"/>
      <c r="AK36" s="128"/>
      <c r="AL36" s="168"/>
      <c r="AM36" s="128"/>
      <c r="AN36" s="129"/>
      <c r="AO36" s="128"/>
      <c r="AP36" s="62"/>
      <c r="AQ36" s="128"/>
      <c r="AR36" s="11"/>
      <c r="AS36" s="11"/>
      <c r="AT36" s="129">
        <v>1</v>
      </c>
      <c r="AU36" s="142"/>
      <c r="AV36" s="129"/>
      <c r="AW36" s="128"/>
      <c r="AX36" s="129"/>
      <c r="AY36" s="128"/>
      <c r="AZ36" s="199"/>
      <c r="BA36" s="128">
        <v>1</v>
      </c>
      <c r="BB36" s="62"/>
      <c r="BC36" s="142"/>
      <c r="BD36" s="129"/>
      <c r="BE36" s="128"/>
      <c r="BF36" s="129">
        <v>1</v>
      </c>
      <c r="BG36" s="128"/>
      <c r="BH36" s="129"/>
      <c r="BI36" s="128"/>
      <c r="BJ36" s="129"/>
      <c r="BK36" s="130"/>
      <c r="BL36" s="62"/>
      <c r="BM36" s="128"/>
      <c r="BN36" s="62">
        <v>1</v>
      </c>
      <c r="BO36" s="234"/>
      <c r="BP36" s="129"/>
      <c r="BQ36" s="128"/>
      <c r="BR36" s="129"/>
      <c r="BS36" s="128"/>
      <c r="BT36" s="129"/>
      <c r="BU36" s="128"/>
      <c r="BV36" s="210"/>
      <c r="BW36" s="130"/>
      <c r="BX36" s="182"/>
      <c r="BY36" s="240"/>
      <c r="BZ36" s="11"/>
      <c r="CA36" s="11"/>
      <c r="CB36" s="11"/>
      <c r="CC36" s="129"/>
      <c r="CD36" s="128"/>
      <c r="CE36" s="129"/>
      <c r="CF36" s="182"/>
      <c r="CG36" s="128"/>
      <c r="CH36" s="62"/>
      <c r="CI36" s="128"/>
      <c r="CJ36" s="62"/>
      <c r="CK36" s="11"/>
      <c r="CL36" s="11"/>
      <c r="CM36" s="11"/>
      <c r="CN36" s="11"/>
      <c r="CO36" s="11"/>
      <c r="CP36" s="11"/>
      <c r="CQ36" s="62"/>
      <c r="CR36" s="128">
        <v>1</v>
      </c>
      <c r="CS36" s="245"/>
      <c r="CT36" s="198"/>
      <c r="CU36" s="130"/>
      <c r="CV36" s="56"/>
      <c r="CW36" s="64">
        <f t="shared" si="0"/>
        <v>2</v>
      </c>
      <c r="CX36" s="64">
        <f t="shared" si="1"/>
        <v>3</v>
      </c>
      <c r="CY36" s="64">
        <f t="shared" si="2"/>
        <v>0</v>
      </c>
      <c r="CZ36" s="207">
        <f t="shared" si="3"/>
        <v>5</v>
      </c>
    </row>
    <row r="37" spans="1:104" ht="17.100000000000001" customHeight="1" x14ac:dyDescent="0.25">
      <c r="A37" s="61">
        <v>34</v>
      </c>
      <c r="B37" s="7" t="s">
        <v>456</v>
      </c>
      <c r="C37" s="128"/>
      <c r="D37" s="155"/>
      <c r="E37" s="11"/>
      <c r="F37" s="11"/>
      <c r="G37" s="11"/>
      <c r="H37" s="129"/>
      <c r="I37" s="139">
        <v>1</v>
      </c>
      <c r="J37" s="129"/>
      <c r="K37" s="145">
        <v>1</v>
      </c>
      <c r="L37" s="129"/>
      <c r="M37" s="142">
        <v>1</v>
      </c>
      <c r="N37" s="129"/>
      <c r="O37" s="128">
        <v>1</v>
      </c>
      <c r="P37" s="210"/>
      <c r="Q37" s="128">
        <v>1</v>
      </c>
      <c r="R37" s="129"/>
      <c r="S37" s="157"/>
      <c r="T37" s="129"/>
      <c r="U37" s="142">
        <v>1</v>
      </c>
      <c r="V37" s="210"/>
      <c r="W37" s="142"/>
      <c r="X37" s="210"/>
      <c r="Y37" s="157"/>
      <c r="Z37" s="129"/>
      <c r="AA37" s="128">
        <v>1</v>
      </c>
      <c r="AB37" s="199">
        <v>1</v>
      </c>
      <c r="AC37" s="145">
        <v>1</v>
      </c>
      <c r="AD37" s="221"/>
      <c r="AE37" s="142"/>
      <c r="AF37" s="129"/>
      <c r="AG37" s="128">
        <v>1</v>
      </c>
      <c r="AH37" s="129"/>
      <c r="AI37" s="128">
        <v>1</v>
      </c>
      <c r="AJ37" s="129"/>
      <c r="AK37" s="128">
        <v>1</v>
      </c>
      <c r="AL37" s="168"/>
      <c r="AM37" s="128">
        <v>1</v>
      </c>
      <c r="AN37" s="129"/>
      <c r="AO37" s="139">
        <v>1</v>
      </c>
      <c r="AP37" s="62"/>
      <c r="AQ37" s="128"/>
      <c r="AR37" s="11"/>
      <c r="AS37" s="11"/>
      <c r="AT37" s="129"/>
      <c r="AU37" s="142">
        <v>1</v>
      </c>
      <c r="AV37" s="129"/>
      <c r="AW37" s="139">
        <v>1</v>
      </c>
      <c r="AX37" s="129"/>
      <c r="AY37" s="128">
        <v>1</v>
      </c>
      <c r="AZ37" s="199"/>
      <c r="BA37" s="128"/>
      <c r="BB37" s="62"/>
      <c r="BC37" s="142"/>
      <c r="BD37" s="129"/>
      <c r="BE37" s="128"/>
      <c r="BF37" s="129"/>
      <c r="BG37" s="128"/>
      <c r="BH37" s="129"/>
      <c r="BI37" s="128">
        <v>1</v>
      </c>
      <c r="BJ37" s="129"/>
      <c r="BK37" s="130"/>
      <c r="BL37" s="62"/>
      <c r="BM37" s="128">
        <v>1</v>
      </c>
      <c r="BN37" s="62"/>
      <c r="BO37" s="234"/>
      <c r="BP37" s="129"/>
      <c r="BQ37" s="128"/>
      <c r="BR37" s="129"/>
      <c r="BS37" s="128"/>
      <c r="BT37" s="129"/>
      <c r="BU37" s="128">
        <v>1</v>
      </c>
      <c r="BV37" s="210"/>
      <c r="BW37" s="130"/>
      <c r="BX37" s="182"/>
      <c r="BY37" s="240"/>
      <c r="BZ37" s="11"/>
      <c r="CA37" s="11"/>
      <c r="CB37" s="11"/>
      <c r="CC37" s="129"/>
      <c r="CD37" s="128"/>
      <c r="CE37" s="129"/>
      <c r="CF37" s="182"/>
      <c r="CG37" s="128">
        <v>1</v>
      </c>
      <c r="CH37" s="62"/>
      <c r="CI37" s="128">
        <v>1</v>
      </c>
      <c r="CJ37" s="150">
        <v>1</v>
      </c>
      <c r="CK37" s="11"/>
      <c r="CL37" s="11"/>
      <c r="CM37" s="11"/>
      <c r="CN37" s="11"/>
      <c r="CO37" s="11"/>
      <c r="CP37" s="11">
        <v>1</v>
      </c>
      <c r="CQ37" s="62"/>
      <c r="CR37" s="128">
        <v>1</v>
      </c>
      <c r="CS37" s="245"/>
      <c r="CT37" s="198">
        <v>1</v>
      </c>
      <c r="CU37" s="130">
        <v>1</v>
      </c>
      <c r="CV37" s="56">
        <v>1</v>
      </c>
      <c r="CW37" s="64">
        <f t="shared" si="0"/>
        <v>24</v>
      </c>
      <c r="CX37" s="64">
        <f t="shared" si="1"/>
        <v>2</v>
      </c>
      <c r="CY37" s="64">
        <f t="shared" si="2"/>
        <v>1</v>
      </c>
      <c r="CZ37" s="207">
        <f t="shared" si="3"/>
        <v>27</v>
      </c>
    </row>
    <row r="38" spans="1:104" ht="17.100000000000001" customHeight="1" x14ac:dyDescent="0.25">
      <c r="A38" s="61">
        <v>35</v>
      </c>
      <c r="B38" s="7" t="s">
        <v>1222</v>
      </c>
      <c r="C38" s="128"/>
      <c r="D38" s="154"/>
      <c r="E38" s="11"/>
      <c r="F38" s="11"/>
      <c r="G38" s="11"/>
      <c r="H38" s="129"/>
      <c r="I38" s="128"/>
      <c r="J38" s="129"/>
      <c r="K38" s="142"/>
      <c r="L38" s="129">
        <v>1</v>
      </c>
      <c r="M38" s="142"/>
      <c r="N38" s="129">
        <v>1</v>
      </c>
      <c r="O38" s="128"/>
      <c r="P38" s="210">
        <v>1</v>
      </c>
      <c r="Q38" s="128"/>
      <c r="R38" s="129"/>
      <c r="S38" s="157"/>
      <c r="T38" s="129"/>
      <c r="U38" s="142"/>
      <c r="V38" s="210">
        <v>1</v>
      </c>
      <c r="W38" s="142"/>
      <c r="X38" s="210"/>
      <c r="Y38" s="157"/>
      <c r="Z38" s="129"/>
      <c r="AA38" s="128">
        <v>1</v>
      </c>
      <c r="AB38" s="199">
        <v>1</v>
      </c>
      <c r="AC38" s="142"/>
      <c r="AD38" s="221"/>
      <c r="AE38" s="142"/>
      <c r="AF38" s="129"/>
      <c r="AG38" s="128">
        <v>1</v>
      </c>
      <c r="AH38" s="129"/>
      <c r="AI38" s="128">
        <v>1</v>
      </c>
      <c r="AJ38" s="129"/>
      <c r="AK38" s="128">
        <v>1</v>
      </c>
      <c r="AL38" s="168"/>
      <c r="AM38" s="128">
        <v>1</v>
      </c>
      <c r="AN38" s="129"/>
      <c r="AO38" s="128"/>
      <c r="AP38" s="62"/>
      <c r="AQ38" s="128"/>
      <c r="AR38" s="11"/>
      <c r="AS38" s="11"/>
      <c r="AT38" s="129"/>
      <c r="AU38" s="142"/>
      <c r="AV38" s="129"/>
      <c r="AW38" s="128">
        <v>1</v>
      </c>
      <c r="AX38" s="129"/>
      <c r="AY38" s="128"/>
      <c r="AZ38" s="199">
        <v>1</v>
      </c>
      <c r="BA38" s="128"/>
      <c r="BB38" s="62"/>
      <c r="BC38" s="142">
        <v>1</v>
      </c>
      <c r="BD38" s="129"/>
      <c r="BE38" s="128">
        <v>1</v>
      </c>
      <c r="BF38" s="129"/>
      <c r="BG38" s="128">
        <v>1</v>
      </c>
      <c r="BH38" s="129"/>
      <c r="BI38" s="128"/>
      <c r="BJ38" s="129"/>
      <c r="BK38" s="130"/>
      <c r="BL38" s="62">
        <v>1</v>
      </c>
      <c r="BM38" s="128">
        <v>1</v>
      </c>
      <c r="BN38" s="62"/>
      <c r="BO38" s="234"/>
      <c r="BP38" s="129"/>
      <c r="BQ38" s="128"/>
      <c r="BR38" s="129"/>
      <c r="BS38" s="128"/>
      <c r="BT38" s="129"/>
      <c r="BU38" s="128"/>
      <c r="BV38" s="210"/>
      <c r="BW38" s="130"/>
      <c r="BX38" s="182"/>
      <c r="BY38" s="240"/>
      <c r="BZ38" s="11"/>
      <c r="CA38" s="11"/>
      <c r="CB38" s="11"/>
      <c r="CC38" s="129"/>
      <c r="CD38" s="128"/>
      <c r="CE38" s="129">
        <v>1</v>
      </c>
      <c r="CF38" s="182"/>
      <c r="CG38" s="128"/>
      <c r="CH38" s="62">
        <v>1</v>
      </c>
      <c r="CI38" s="128"/>
      <c r="CJ38" s="62"/>
      <c r="CK38" s="11"/>
      <c r="CL38" s="11"/>
      <c r="CM38" s="11"/>
      <c r="CN38" s="11"/>
      <c r="CO38" s="11"/>
      <c r="CP38" s="11"/>
      <c r="CQ38" s="62"/>
      <c r="CR38" s="128"/>
      <c r="CS38" s="245"/>
      <c r="CT38" s="198"/>
      <c r="CU38" s="130"/>
      <c r="CV38" s="56"/>
      <c r="CW38" s="64">
        <f t="shared" si="0"/>
        <v>10</v>
      </c>
      <c r="CX38" s="64">
        <f t="shared" si="1"/>
        <v>7</v>
      </c>
      <c r="CY38" s="64">
        <f t="shared" si="2"/>
        <v>0</v>
      </c>
      <c r="CZ38" s="207">
        <f t="shared" si="3"/>
        <v>17</v>
      </c>
    </row>
    <row r="39" spans="1:104" ht="17.100000000000001" customHeight="1" x14ac:dyDescent="0.25">
      <c r="A39" s="61">
        <v>36</v>
      </c>
      <c r="B39" s="7" t="s">
        <v>1199</v>
      </c>
      <c r="C39" s="128"/>
      <c r="D39" s="154"/>
      <c r="E39" s="11"/>
      <c r="F39" s="11"/>
      <c r="G39" s="11"/>
      <c r="H39" s="129"/>
      <c r="I39" s="128"/>
      <c r="J39" s="129"/>
      <c r="K39" s="142"/>
      <c r="L39" s="129"/>
      <c r="M39" s="142"/>
      <c r="N39" s="129"/>
      <c r="O39" s="128"/>
      <c r="P39" s="210"/>
      <c r="Q39" s="128"/>
      <c r="R39" s="129"/>
      <c r="S39" s="157"/>
      <c r="T39" s="129"/>
      <c r="U39" s="142"/>
      <c r="V39" s="210"/>
      <c r="W39" s="142"/>
      <c r="X39" s="210"/>
      <c r="Y39" s="157"/>
      <c r="Z39" s="129"/>
      <c r="AA39" s="128"/>
      <c r="AB39" s="199"/>
      <c r="AC39" s="142"/>
      <c r="AD39" s="221"/>
      <c r="AE39" s="142"/>
      <c r="AF39" s="129"/>
      <c r="AG39" s="128"/>
      <c r="AH39" s="129"/>
      <c r="AI39" s="128"/>
      <c r="AJ39" s="129"/>
      <c r="AK39" s="128"/>
      <c r="AL39" s="168"/>
      <c r="AM39" s="128"/>
      <c r="AN39" s="129"/>
      <c r="AO39" s="128">
        <v>1</v>
      </c>
      <c r="AP39" s="62"/>
      <c r="AQ39" s="128"/>
      <c r="AR39" s="11"/>
      <c r="AS39" s="11"/>
      <c r="AT39" s="129"/>
      <c r="AU39" s="142"/>
      <c r="AV39" s="129"/>
      <c r="AW39" s="128"/>
      <c r="AX39" s="129"/>
      <c r="AY39" s="128">
        <v>1</v>
      </c>
      <c r="AZ39" s="199">
        <v>1</v>
      </c>
      <c r="BA39" s="128">
        <v>1</v>
      </c>
      <c r="BB39" s="62"/>
      <c r="BC39" s="142"/>
      <c r="BD39" s="129"/>
      <c r="BE39" s="128"/>
      <c r="BF39" s="129"/>
      <c r="BG39" s="128">
        <v>1</v>
      </c>
      <c r="BH39" s="129"/>
      <c r="BI39" s="128"/>
      <c r="BJ39" s="129"/>
      <c r="BK39" s="130"/>
      <c r="BL39" s="62"/>
      <c r="BM39" s="128"/>
      <c r="BN39" s="62"/>
      <c r="BO39" s="234"/>
      <c r="BP39" s="129"/>
      <c r="BQ39" s="128"/>
      <c r="BR39" s="129"/>
      <c r="BS39" s="128"/>
      <c r="BT39" s="129"/>
      <c r="BU39" s="128"/>
      <c r="BV39" s="210">
        <v>1</v>
      </c>
      <c r="BW39" s="130">
        <v>1</v>
      </c>
      <c r="BX39" s="182"/>
      <c r="BY39" s="240"/>
      <c r="BZ39" s="11"/>
      <c r="CA39" s="11"/>
      <c r="CB39" s="11"/>
      <c r="CC39" s="129"/>
      <c r="CD39" s="128"/>
      <c r="CE39" s="129"/>
      <c r="CF39" s="182"/>
      <c r="CG39" s="128"/>
      <c r="CH39" s="62"/>
      <c r="CI39" s="128"/>
      <c r="CJ39" s="62"/>
      <c r="CK39" s="11"/>
      <c r="CL39" s="11"/>
      <c r="CM39" s="11"/>
      <c r="CN39" s="11"/>
      <c r="CO39" s="11"/>
      <c r="CP39" s="11"/>
      <c r="CQ39" s="62"/>
      <c r="CR39" s="128"/>
      <c r="CS39" s="245"/>
      <c r="CT39" s="198"/>
      <c r="CU39" s="130"/>
      <c r="CV39" s="56"/>
      <c r="CW39" s="64">
        <f t="shared" si="0"/>
        <v>6</v>
      </c>
      <c r="CX39" s="64">
        <f t="shared" si="1"/>
        <v>0</v>
      </c>
      <c r="CY39" s="64">
        <f t="shared" si="2"/>
        <v>0</v>
      </c>
      <c r="CZ39" s="207">
        <f t="shared" si="3"/>
        <v>6</v>
      </c>
    </row>
    <row r="40" spans="1:104" ht="17.100000000000001" customHeight="1" x14ac:dyDescent="0.25">
      <c r="A40" s="61">
        <v>37</v>
      </c>
      <c r="B40" s="7" t="s">
        <v>451</v>
      </c>
      <c r="C40" s="128"/>
      <c r="D40" s="154"/>
      <c r="E40" s="11"/>
      <c r="F40" s="11"/>
      <c r="G40" s="11"/>
      <c r="H40" s="129"/>
      <c r="I40" s="128"/>
      <c r="J40" s="129"/>
      <c r="K40" s="142"/>
      <c r="L40" s="129"/>
      <c r="M40" s="142"/>
      <c r="N40" s="129"/>
      <c r="O40" s="128"/>
      <c r="P40" s="210"/>
      <c r="Q40" s="128"/>
      <c r="R40" s="129"/>
      <c r="S40" s="157"/>
      <c r="T40" s="129"/>
      <c r="U40" s="142"/>
      <c r="V40" s="210"/>
      <c r="W40" s="142"/>
      <c r="X40" s="210"/>
      <c r="Y40" s="157"/>
      <c r="Z40" s="129"/>
      <c r="AA40" s="128"/>
      <c r="AB40" s="199">
        <v>1</v>
      </c>
      <c r="AC40" s="142"/>
      <c r="AD40" s="221"/>
      <c r="AE40" s="142"/>
      <c r="AF40" s="129"/>
      <c r="AG40" s="128"/>
      <c r="AH40" s="129"/>
      <c r="AI40" s="128"/>
      <c r="AJ40" s="129"/>
      <c r="AK40" s="128"/>
      <c r="AL40" s="168"/>
      <c r="AM40" s="128"/>
      <c r="AN40" s="129"/>
      <c r="AO40" s="128"/>
      <c r="AP40" s="62"/>
      <c r="AQ40" s="128"/>
      <c r="AR40" s="11"/>
      <c r="AS40" s="11"/>
      <c r="AT40" s="129"/>
      <c r="AU40" s="142"/>
      <c r="AV40" s="129"/>
      <c r="AW40" s="128"/>
      <c r="AX40" s="129"/>
      <c r="AY40" s="128"/>
      <c r="AZ40" s="199"/>
      <c r="BA40" s="128"/>
      <c r="BB40" s="62"/>
      <c r="BC40" s="142"/>
      <c r="BD40" s="129"/>
      <c r="BE40" s="128"/>
      <c r="BF40" s="129"/>
      <c r="BG40" s="128"/>
      <c r="BH40" s="129"/>
      <c r="BI40" s="128"/>
      <c r="BJ40" s="129"/>
      <c r="BK40" s="130"/>
      <c r="BL40" s="62"/>
      <c r="BM40" s="128"/>
      <c r="BN40" s="62"/>
      <c r="BO40" s="234"/>
      <c r="BP40" s="129"/>
      <c r="BQ40" s="128"/>
      <c r="BR40" s="129"/>
      <c r="BS40" s="128"/>
      <c r="BT40" s="129"/>
      <c r="BU40" s="128"/>
      <c r="BV40" s="210"/>
      <c r="BW40" s="130"/>
      <c r="BX40" s="182"/>
      <c r="BY40" s="240"/>
      <c r="BZ40" s="11"/>
      <c r="CA40" s="11"/>
      <c r="CB40" s="11"/>
      <c r="CC40" s="129"/>
      <c r="CD40" s="128"/>
      <c r="CE40" s="129"/>
      <c r="CF40" s="182"/>
      <c r="CG40" s="128"/>
      <c r="CH40" s="62"/>
      <c r="CI40" s="128"/>
      <c r="CJ40" s="62"/>
      <c r="CK40" s="11"/>
      <c r="CL40" s="11"/>
      <c r="CM40" s="11"/>
      <c r="CN40" s="11"/>
      <c r="CO40" s="11"/>
      <c r="CP40" s="11"/>
      <c r="CQ40" s="62"/>
      <c r="CR40" s="128"/>
      <c r="CS40" s="245"/>
      <c r="CT40" s="198">
        <v>1</v>
      </c>
      <c r="CU40" s="130"/>
      <c r="CV40" s="56"/>
      <c r="CW40" s="64">
        <f t="shared" si="0"/>
        <v>0</v>
      </c>
      <c r="CX40" s="64">
        <f t="shared" si="1"/>
        <v>1</v>
      </c>
      <c r="CY40" s="64">
        <f t="shared" si="2"/>
        <v>0</v>
      </c>
      <c r="CZ40" s="207">
        <f t="shared" si="3"/>
        <v>1</v>
      </c>
    </row>
    <row r="41" spans="1:104" ht="17.100000000000001" customHeight="1" x14ac:dyDescent="0.25">
      <c r="A41" s="61">
        <v>38</v>
      </c>
      <c r="B41" s="7" t="s">
        <v>821</v>
      </c>
      <c r="C41" s="128"/>
      <c r="D41" s="154"/>
      <c r="E41" s="11"/>
      <c r="F41" s="11"/>
      <c r="G41" s="11"/>
      <c r="H41" s="129"/>
      <c r="I41" s="128"/>
      <c r="J41" s="129"/>
      <c r="K41" s="142"/>
      <c r="L41" s="129"/>
      <c r="M41" s="142"/>
      <c r="N41" s="129"/>
      <c r="O41" s="128"/>
      <c r="P41" s="210"/>
      <c r="Q41" s="128"/>
      <c r="R41" s="129"/>
      <c r="S41" s="157"/>
      <c r="T41" s="129"/>
      <c r="U41" s="142">
        <v>1</v>
      </c>
      <c r="V41" s="210"/>
      <c r="W41" s="142"/>
      <c r="X41" s="210"/>
      <c r="Y41" s="157"/>
      <c r="Z41" s="129"/>
      <c r="AA41" s="128"/>
      <c r="AB41" s="199">
        <v>1</v>
      </c>
      <c r="AC41" s="142"/>
      <c r="AD41" s="221"/>
      <c r="AE41" s="142">
        <v>1</v>
      </c>
      <c r="AF41" s="129"/>
      <c r="AG41" s="128"/>
      <c r="AH41" s="129"/>
      <c r="AI41" s="128"/>
      <c r="AJ41" s="129"/>
      <c r="AK41" s="128"/>
      <c r="AL41" s="168"/>
      <c r="AM41" s="128"/>
      <c r="AN41" s="129"/>
      <c r="AO41" s="128"/>
      <c r="AP41" s="62"/>
      <c r="AQ41" s="128">
        <v>1</v>
      </c>
      <c r="AR41" s="11">
        <v>1</v>
      </c>
      <c r="AS41" s="11">
        <v>1</v>
      </c>
      <c r="AT41" s="129"/>
      <c r="AU41" s="142"/>
      <c r="AV41" s="129"/>
      <c r="AW41" s="128"/>
      <c r="AX41" s="129"/>
      <c r="AY41" s="128"/>
      <c r="AZ41" s="199"/>
      <c r="BA41" s="128"/>
      <c r="BB41" s="62"/>
      <c r="BC41" s="142"/>
      <c r="BD41" s="129"/>
      <c r="BE41" s="128"/>
      <c r="BF41" s="129"/>
      <c r="BG41" s="128"/>
      <c r="BH41" s="129"/>
      <c r="BI41" s="128"/>
      <c r="BJ41" s="129">
        <v>1</v>
      </c>
      <c r="BK41" s="130"/>
      <c r="BL41" s="62"/>
      <c r="BM41" s="128"/>
      <c r="BN41" s="62">
        <v>1</v>
      </c>
      <c r="BO41" s="234"/>
      <c r="BP41" s="129"/>
      <c r="BQ41" s="128"/>
      <c r="BR41" s="129"/>
      <c r="BS41" s="128"/>
      <c r="BT41" s="129"/>
      <c r="BU41" s="128"/>
      <c r="BV41" s="210"/>
      <c r="BW41" s="130"/>
      <c r="BX41" s="182"/>
      <c r="BY41" s="240"/>
      <c r="BZ41" s="11"/>
      <c r="CA41" s="11"/>
      <c r="CB41" s="11"/>
      <c r="CC41" s="129"/>
      <c r="CD41" s="128">
        <v>1</v>
      </c>
      <c r="CE41" s="129"/>
      <c r="CF41" s="182">
        <v>1</v>
      </c>
      <c r="CG41" s="128"/>
      <c r="CH41" s="62"/>
      <c r="CI41" s="128"/>
      <c r="CJ41" s="62"/>
      <c r="CK41" s="11">
        <v>1</v>
      </c>
      <c r="CL41" s="11">
        <v>1</v>
      </c>
      <c r="CM41" s="11">
        <v>1</v>
      </c>
      <c r="CN41" s="11">
        <v>1</v>
      </c>
      <c r="CO41" s="11">
        <v>1</v>
      </c>
      <c r="CP41" s="11"/>
      <c r="CQ41" s="62"/>
      <c r="CR41" s="128"/>
      <c r="CS41" s="245"/>
      <c r="CT41" s="198">
        <v>1</v>
      </c>
      <c r="CU41" s="130"/>
      <c r="CV41" s="56"/>
      <c r="CW41" s="64">
        <f t="shared" si="0"/>
        <v>6</v>
      </c>
      <c r="CX41" s="64">
        <f t="shared" si="1"/>
        <v>5</v>
      </c>
      <c r="CY41" s="64">
        <f t="shared" si="2"/>
        <v>4</v>
      </c>
      <c r="CZ41" s="207">
        <f t="shared" si="3"/>
        <v>15</v>
      </c>
    </row>
    <row r="42" spans="1:104" ht="17.100000000000001" customHeight="1" x14ac:dyDescent="0.25">
      <c r="A42" s="61">
        <v>39</v>
      </c>
      <c r="B42" s="7" t="s">
        <v>1342</v>
      </c>
      <c r="C42" s="128"/>
      <c r="D42" s="154"/>
      <c r="E42" s="11"/>
      <c r="F42" s="11"/>
      <c r="G42" s="11"/>
      <c r="H42" s="129"/>
      <c r="I42" s="128"/>
      <c r="J42" s="129">
        <v>1</v>
      </c>
      <c r="K42" s="142"/>
      <c r="L42" s="129">
        <v>1</v>
      </c>
      <c r="M42" s="142"/>
      <c r="N42" s="129">
        <v>1</v>
      </c>
      <c r="O42" s="128"/>
      <c r="P42" s="210">
        <v>1</v>
      </c>
      <c r="Q42" s="128"/>
      <c r="R42" s="129">
        <v>1</v>
      </c>
      <c r="S42" s="157"/>
      <c r="T42" s="129"/>
      <c r="U42" s="142"/>
      <c r="V42" s="210">
        <v>1</v>
      </c>
      <c r="W42" s="142"/>
      <c r="X42" s="210"/>
      <c r="Y42" s="157"/>
      <c r="Z42" s="129">
        <v>1</v>
      </c>
      <c r="AA42" s="128"/>
      <c r="AB42" s="199">
        <v>1</v>
      </c>
      <c r="AC42" s="142"/>
      <c r="AD42" s="221"/>
      <c r="AE42" s="142"/>
      <c r="AF42" s="129">
        <v>1</v>
      </c>
      <c r="AG42" s="128"/>
      <c r="AH42" s="129">
        <v>1</v>
      </c>
      <c r="AI42" s="128"/>
      <c r="AJ42" s="129"/>
      <c r="AK42" s="128"/>
      <c r="AL42" s="168"/>
      <c r="AM42" s="128"/>
      <c r="AN42" s="129">
        <v>1</v>
      </c>
      <c r="AO42" s="128"/>
      <c r="AP42" s="62"/>
      <c r="AQ42" s="128"/>
      <c r="AR42" s="11"/>
      <c r="AS42" s="11"/>
      <c r="AT42" s="129">
        <v>1</v>
      </c>
      <c r="AU42" s="142"/>
      <c r="AV42" s="129">
        <v>1</v>
      </c>
      <c r="AW42" s="128"/>
      <c r="AX42" s="228">
        <v>1</v>
      </c>
      <c r="AY42" s="128"/>
      <c r="AZ42" s="199">
        <v>1</v>
      </c>
      <c r="BA42" s="128"/>
      <c r="BB42" s="62">
        <v>1</v>
      </c>
      <c r="BC42" s="142"/>
      <c r="BD42" s="129">
        <v>1</v>
      </c>
      <c r="BE42" s="128"/>
      <c r="BF42" s="129">
        <v>1</v>
      </c>
      <c r="BG42" s="128"/>
      <c r="BH42" s="129">
        <v>1</v>
      </c>
      <c r="BI42" s="128">
        <v>1</v>
      </c>
      <c r="BJ42" s="129">
        <v>1</v>
      </c>
      <c r="BK42" s="130"/>
      <c r="BL42" s="62">
        <v>1</v>
      </c>
      <c r="BM42" s="128"/>
      <c r="BN42" s="62"/>
      <c r="BO42" s="234"/>
      <c r="BP42" s="129"/>
      <c r="BQ42" s="128"/>
      <c r="BR42" s="129">
        <v>1</v>
      </c>
      <c r="BS42" s="128"/>
      <c r="BT42" s="129">
        <v>1</v>
      </c>
      <c r="BU42" s="128"/>
      <c r="BV42" s="210"/>
      <c r="BW42" s="130"/>
      <c r="BX42" s="182">
        <v>1</v>
      </c>
      <c r="BY42" s="240"/>
      <c r="BZ42" s="11"/>
      <c r="CA42" s="11"/>
      <c r="CB42" s="11"/>
      <c r="CC42" s="129"/>
      <c r="CD42" s="128"/>
      <c r="CE42" s="129">
        <v>1</v>
      </c>
      <c r="CF42" s="182">
        <v>1</v>
      </c>
      <c r="CG42" s="128"/>
      <c r="CH42" s="62">
        <v>1</v>
      </c>
      <c r="CI42" s="128"/>
      <c r="CJ42" s="62"/>
      <c r="CK42" s="11"/>
      <c r="CL42" s="11"/>
      <c r="CM42" s="11"/>
      <c r="CN42" s="11"/>
      <c r="CO42" s="11"/>
      <c r="CP42" s="11"/>
      <c r="CQ42" s="62">
        <v>1</v>
      </c>
      <c r="CR42" s="128"/>
      <c r="CS42" s="245"/>
      <c r="CT42" s="198"/>
      <c r="CU42" s="130"/>
      <c r="CV42" s="56"/>
      <c r="CW42" s="64">
        <f t="shared" si="0"/>
        <v>3</v>
      </c>
      <c r="CX42" s="64">
        <f t="shared" si="1"/>
        <v>24</v>
      </c>
      <c r="CY42" s="64">
        <f t="shared" si="2"/>
        <v>0</v>
      </c>
      <c r="CZ42" s="207">
        <f t="shared" si="3"/>
        <v>27</v>
      </c>
    </row>
    <row r="43" spans="1:104" ht="17.100000000000001" customHeight="1" x14ac:dyDescent="0.25">
      <c r="A43" s="61">
        <v>40</v>
      </c>
      <c r="B43" s="7" t="s">
        <v>1221</v>
      </c>
      <c r="C43" s="128"/>
      <c r="D43" s="154"/>
      <c r="E43" s="11"/>
      <c r="F43" s="11"/>
      <c r="G43" s="11"/>
      <c r="H43" s="129"/>
      <c r="I43" s="128"/>
      <c r="J43" s="129"/>
      <c r="K43" s="142"/>
      <c r="L43" s="129">
        <v>1</v>
      </c>
      <c r="M43" s="142">
        <v>1</v>
      </c>
      <c r="N43" s="129"/>
      <c r="O43" s="128"/>
      <c r="P43" s="210"/>
      <c r="Q43" s="128"/>
      <c r="R43" s="129"/>
      <c r="S43" s="157"/>
      <c r="T43" s="129"/>
      <c r="U43" s="142">
        <v>1</v>
      </c>
      <c r="V43" s="210"/>
      <c r="W43" s="142"/>
      <c r="X43" s="210"/>
      <c r="Y43" s="157"/>
      <c r="Z43" s="129"/>
      <c r="AA43" s="128">
        <v>1</v>
      </c>
      <c r="AB43" s="199"/>
      <c r="AC43" s="142">
        <v>1</v>
      </c>
      <c r="AD43" s="221"/>
      <c r="AE43" s="142">
        <v>1</v>
      </c>
      <c r="AF43" s="129"/>
      <c r="AG43" s="128"/>
      <c r="AH43" s="129"/>
      <c r="AI43" s="128"/>
      <c r="AJ43" s="129"/>
      <c r="AK43" s="128"/>
      <c r="AL43" s="168"/>
      <c r="AM43" s="128">
        <v>1</v>
      </c>
      <c r="AN43" s="129"/>
      <c r="AO43" s="128">
        <v>1</v>
      </c>
      <c r="AP43" s="62">
        <v>1</v>
      </c>
      <c r="AQ43" s="128"/>
      <c r="AR43" s="11"/>
      <c r="AS43" s="11"/>
      <c r="AT43" s="129"/>
      <c r="AU43" s="142">
        <v>1</v>
      </c>
      <c r="AV43" s="129"/>
      <c r="AW43" s="128">
        <v>1</v>
      </c>
      <c r="AX43" s="129"/>
      <c r="AY43" s="128">
        <v>1</v>
      </c>
      <c r="AZ43" s="199">
        <v>1</v>
      </c>
      <c r="BA43" s="128"/>
      <c r="BB43" s="62"/>
      <c r="BC43" s="142"/>
      <c r="BD43" s="129"/>
      <c r="BE43" s="128"/>
      <c r="BF43" s="129"/>
      <c r="BG43" s="128"/>
      <c r="BH43" s="129">
        <v>1</v>
      </c>
      <c r="BI43" s="128">
        <v>1</v>
      </c>
      <c r="BJ43" s="129"/>
      <c r="BK43" s="153">
        <v>1</v>
      </c>
      <c r="BL43" s="62"/>
      <c r="BM43" s="128">
        <v>1</v>
      </c>
      <c r="BN43" s="62"/>
      <c r="BO43" s="234"/>
      <c r="BP43" s="129"/>
      <c r="BQ43" s="128"/>
      <c r="BR43" s="129"/>
      <c r="BS43" s="128"/>
      <c r="BT43" s="129"/>
      <c r="BU43" s="128">
        <v>1</v>
      </c>
      <c r="BV43" s="210"/>
      <c r="BW43" s="130">
        <v>1</v>
      </c>
      <c r="BX43" s="182"/>
      <c r="BY43" s="240"/>
      <c r="BZ43" s="11"/>
      <c r="CA43" s="11"/>
      <c r="CB43" s="11"/>
      <c r="CC43" s="129"/>
      <c r="CD43" s="139">
        <v>1</v>
      </c>
      <c r="CE43" s="129"/>
      <c r="CF43" s="182"/>
      <c r="CG43" s="128"/>
      <c r="CH43" s="62"/>
      <c r="CI43" s="128"/>
      <c r="CJ43" s="62"/>
      <c r="CK43" s="11">
        <v>1</v>
      </c>
      <c r="CL43" s="11">
        <v>1</v>
      </c>
      <c r="CM43" s="11">
        <v>1</v>
      </c>
      <c r="CN43" s="11">
        <v>1</v>
      </c>
      <c r="CO43" s="11">
        <v>1</v>
      </c>
      <c r="CP43" s="11"/>
      <c r="CQ43" s="62"/>
      <c r="CR43" s="128"/>
      <c r="CS43" s="245"/>
      <c r="CT43" s="198"/>
      <c r="CU43" s="130"/>
      <c r="CV43" s="56"/>
      <c r="CW43" s="64">
        <f t="shared" si="0"/>
        <v>17</v>
      </c>
      <c r="CX43" s="64">
        <f t="shared" si="1"/>
        <v>4</v>
      </c>
      <c r="CY43" s="64">
        <f t="shared" si="2"/>
        <v>3</v>
      </c>
      <c r="CZ43" s="207">
        <f t="shared" si="3"/>
        <v>24</v>
      </c>
    </row>
    <row r="44" spans="1:104" ht="17.100000000000001" customHeight="1" x14ac:dyDescent="0.25">
      <c r="A44" s="61">
        <v>41</v>
      </c>
      <c r="B44" s="7" t="s">
        <v>1479</v>
      </c>
      <c r="C44" s="128"/>
      <c r="D44" s="154"/>
      <c r="E44" s="11"/>
      <c r="F44" s="11"/>
      <c r="G44" s="11"/>
      <c r="H44" s="129"/>
      <c r="I44" s="128"/>
      <c r="J44" s="129">
        <v>1</v>
      </c>
      <c r="K44" s="142"/>
      <c r="L44" s="129">
        <v>1</v>
      </c>
      <c r="M44" s="142"/>
      <c r="N44" s="129"/>
      <c r="O44" s="128">
        <v>1</v>
      </c>
      <c r="P44" s="210"/>
      <c r="Q44" s="128"/>
      <c r="R44" s="129">
        <v>1</v>
      </c>
      <c r="S44" s="157"/>
      <c r="T44" s="129">
        <v>1</v>
      </c>
      <c r="U44" s="142"/>
      <c r="V44" s="210"/>
      <c r="W44" s="142"/>
      <c r="X44" s="210"/>
      <c r="Y44" s="157"/>
      <c r="Z44" s="129">
        <v>1</v>
      </c>
      <c r="AA44" s="128"/>
      <c r="AB44" s="199">
        <v>1</v>
      </c>
      <c r="AC44" s="142"/>
      <c r="AD44" s="221"/>
      <c r="AE44" s="142"/>
      <c r="AF44" s="129"/>
      <c r="AG44" s="128"/>
      <c r="AH44" s="129"/>
      <c r="AI44" s="128"/>
      <c r="AJ44" s="129">
        <v>1</v>
      </c>
      <c r="AK44" s="128"/>
      <c r="AL44" s="168"/>
      <c r="AM44" s="128"/>
      <c r="AN44" s="129"/>
      <c r="AO44" s="128"/>
      <c r="AP44" s="62"/>
      <c r="AQ44" s="128">
        <v>1</v>
      </c>
      <c r="AR44" s="11">
        <v>1</v>
      </c>
      <c r="AS44" s="11">
        <v>1</v>
      </c>
      <c r="AT44" s="129"/>
      <c r="AU44" s="142"/>
      <c r="AV44" s="129">
        <v>1</v>
      </c>
      <c r="AW44" s="128"/>
      <c r="AX44" s="129">
        <v>1</v>
      </c>
      <c r="AY44" s="128"/>
      <c r="AZ44" s="199"/>
      <c r="BA44" s="128"/>
      <c r="BB44" s="62">
        <v>1</v>
      </c>
      <c r="BC44" s="142"/>
      <c r="BD44" s="129">
        <v>1</v>
      </c>
      <c r="BE44" s="128"/>
      <c r="BF44" s="129"/>
      <c r="BG44" s="128"/>
      <c r="BH44" s="129"/>
      <c r="BI44" s="139">
        <v>1</v>
      </c>
      <c r="BJ44" s="129"/>
      <c r="BK44" s="130"/>
      <c r="BL44" s="62">
        <v>1</v>
      </c>
      <c r="BM44" s="128"/>
      <c r="BN44" s="62"/>
      <c r="BO44" s="234"/>
      <c r="BP44" s="129"/>
      <c r="BQ44" s="128"/>
      <c r="BR44" s="129">
        <v>1</v>
      </c>
      <c r="BS44" s="128"/>
      <c r="BT44" s="129">
        <v>1</v>
      </c>
      <c r="BU44" s="128"/>
      <c r="BV44" s="210"/>
      <c r="BW44" s="130"/>
      <c r="BX44" s="182"/>
      <c r="BY44" s="240"/>
      <c r="BZ44" s="11"/>
      <c r="CA44" s="11"/>
      <c r="CB44" s="11"/>
      <c r="CC44" s="129">
        <v>1</v>
      </c>
      <c r="CD44" s="128"/>
      <c r="CE44" s="129">
        <v>1</v>
      </c>
      <c r="CF44" s="182">
        <v>1</v>
      </c>
      <c r="CG44" s="128"/>
      <c r="CH44" s="62">
        <v>1</v>
      </c>
      <c r="CI44" s="128"/>
      <c r="CJ44" s="62">
        <v>1</v>
      </c>
      <c r="CK44" s="11"/>
      <c r="CL44" s="11"/>
      <c r="CM44" s="11"/>
      <c r="CN44" s="11"/>
      <c r="CO44" s="11"/>
      <c r="CP44" s="11"/>
      <c r="CQ44" s="62">
        <v>1</v>
      </c>
      <c r="CR44" s="128"/>
      <c r="CS44" s="245"/>
      <c r="CT44" s="198">
        <v>1</v>
      </c>
      <c r="CU44" s="130"/>
      <c r="CV44" s="56"/>
      <c r="CW44" s="64">
        <f t="shared" si="0"/>
        <v>4</v>
      </c>
      <c r="CX44" s="64">
        <f t="shared" si="1"/>
        <v>20</v>
      </c>
      <c r="CY44" s="64">
        <f t="shared" si="2"/>
        <v>1</v>
      </c>
      <c r="CZ44" s="207">
        <f t="shared" si="3"/>
        <v>25</v>
      </c>
    </row>
    <row r="45" spans="1:104" ht="17.100000000000001" customHeight="1" x14ac:dyDescent="0.25">
      <c r="A45" s="61">
        <v>42</v>
      </c>
      <c r="B45" s="7" t="s">
        <v>259</v>
      </c>
      <c r="C45" s="128"/>
      <c r="D45" s="154"/>
      <c r="E45" s="11"/>
      <c r="F45" s="11"/>
      <c r="G45" s="11"/>
      <c r="H45" s="129"/>
      <c r="I45" s="128"/>
      <c r="J45" s="129"/>
      <c r="K45" s="142">
        <v>1</v>
      </c>
      <c r="L45" s="129"/>
      <c r="M45" s="142"/>
      <c r="N45" s="129"/>
      <c r="O45" s="128"/>
      <c r="P45" s="210">
        <v>1</v>
      </c>
      <c r="Q45" s="128">
        <v>1</v>
      </c>
      <c r="R45" s="129"/>
      <c r="S45" s="157"/>
      <c r="T45" s="129"/>
      <c r="U45" s="142">
        <v>1</v>
      </c>
      <c r="V45" s="210"/>
      <c r="W45" s="142"/>
      <c r="X45" s="210"/>
      <c r="Y45" s="157"/>
      <c r="Z45" s="129"/>
      <c r="AA45" s="128"/>
      <c r="AB45" s="199">
        <v>1</v>
      </c>
      <c r="AC45" s="142"/>
      <c r="AD45" s="221"/>
      <c r="AE45" s="142"/>
      <c r="AF45" s="129">
        <v>1</v>
      </c>
      <c r="AG45" s="128">
        <v>1</v>
      </c>
      <c r="AH45" s="129"/>
      <c r="AI45" s="128"/>
      <c r="AJ45" s="129"/>
      <c r="AK45" s="128"/>
      <c r="AL45" s="168"/>
      <c r="AM45" s="128">
        <v>1</v>
      </c>
      <c r="AN45" s="129"/>
      <c r="AO45" s="128">
        <v>1</v>
      </c>
      <c r="AP45" s="62"/>
      <c r="AQ45" s="128"/>
      <c r="AR45" s="11"/>
      <c r="AS45" s="11"/>
      <c r="AT45" s="129"/>
      <c r="AU45" s="142"/>
      <c r="AV45" s="129"/>
      <c r="AW45" s="128"/>
      <c r="AX45" s="129"/>
      <c r="AY45" s="128">
        <v>1</v>
      </c>
      <c r="AZ45" s="199"/>
      <c r="BA45" s="128"/>
      <c r="BB45" s="62"/>
      <c r="BC45" s="142">
        <v>1</v>
      </c>
      <c r="BD45" s="129"/>
      <c r="BE45" s="128"/>
      <c r="BF45" s="129"/>
      <c r="BG45" s="128"/>
      <c r="BH45" s="129"/>
      <c r="BI45" s="128">
        <v>1</v>
      </c>
      <c r="BJ45" s="129"/>
      <c r="BK45" s="130"/>
      <c r="BL45" s="62"/>
      <c r="BM45" s="128"/>
      <c r="BN45" s="62"/>
      <c r="BO45" s="234"/>
      <c r="BP45" s="129"/>
      <c r="BQ45" s="128"/>
      <c r="BR45" s="129"/>
      <c r="BS45" s="128"/>
      <c r="BT45" s="129"/>
      <c r="BU45" s="128"/>
      <c r="BV45" s="210"/>
      <c r="BW45" s="130"/>
      <c r="BX45" s="182"/>
      <c r="BY45" s="240"/>
      <c r="BZ45" s="11"/>
      <c r="CA45" s="11"/>
      <c r="CB45" s="11"/>
      <c r="CC45" s="129"/>
      <c r="CD45" s="128"/>
      <c r="CE45" s="129"/>
      <c r="CF45" s="182"/>
      <c r="CG45" s="128"/>
      <c r="CH45" s="62"/>
      <c r="CI45" s="128">
        <v>1</v>
      </c>
      <c r="CJ45" s="62"/>
      <c r="CK45" s="11"/>
      <c r="CL45" s="11"/>
      <c r="CM45" s="11"/>
      <c r="CN45" s="11"/>
      <c r="CO45" s="11"/>
      <c r="CP45" s="11">
        <v>1</v>
      </c>
      <c r="CQ45" s="62"/>
      <c r="CR45" s="128">
        <v>1</v>
      </c>
      <c r="CS45" s="245"/>
      <c r="CT45" s="198">
        <v>1</v>
      </c>
      <c r="CU45" s="130"/>
      <c r="CV45" s="56"/>
      <c r="CW45" s="64">
        <f t="shared" si="0"/>
        <v>12</v>
      </c>
      <c r="CX45" s="64">
        <f t="shared" si="1"/>
        <v>3</v>
      </c>
      <c r="CY45" s="64">
        <f t="shared" si="2"/>
        <v>0</v>
      </c>
      <c r="CZ45" s="207">
        <f t="shared" si="3"/>
        <v>15</v>
      </c>
    </row>
    <row r="46" spans="1:104" ht="17.100000000000001" customHeight="1" x14ac:dyDescent="0.25">
      <c r="A46" s="61">
        <v>43</v>
      </c>
      <c r="B46" s="7" t="s">
        <v>833</v>
      </c>
      <c r="C46" s="128"/>
      <c r="D46" s="154"/>
      <c r="E46" s="11"/>
      <c r="F46" s="11"/>
      <c r="G46" s="11"/>
      <c r="H46" s="129"/>
      <c r="I46" s="128"/>
      <c r="J46" s="129"/>
      <c r="K46" s="142"/>
      <c r="L46" s="129"/>
      <c r="M46" s="142"/>
      <c r="N46" s="129">
        <v>1</v>
      </c>
      <c r="O46" s="128"/>
      <c r="P46" s="210"/>
      <c r="Q46" s="128"/>
      <c r="R46" s="129"/>
      <c r="S46" s="157"/>
      <c r="T46" s="129"/>
      <c r="U46" s="142"/>
      <c r="V46" s="210"/>
      <c r="W46" s="142"/>
      <c r="X46" s="210"/>
      <c r="Y46" s="157"/>
      <c r="Z46" s="140">
        <v>1</v>
      </c>
      <c r="AA46" s="128"/>
      <c r="AB46" s="199">
        <v>1</v>
      </c>
      <c r="AC46" s="142"/>
      <c r="AD46" s="221"/>
      <c r="AE46" s="142"/>
      <c r="AF46" s="129"/>
      <c r="AG46" s="128"/>
      <c r="AH46" s="129"/>
      <c r="AI46" s="128"/>
      <c r="AJ46" s="129"/>
      <c r="AK46" s="128"/>
      <c r="AL46" s="168"/>
      <c r="AM46" s="128"/>
      <c r="AN46" s="129"/>
      <c r="AO46" s="128"/>
      <c r="AP46" s="62"/>
      <c r="AQ46" s="128"/>
      <c r="AR46" s="11"/>
      <c r="AS46" s="11"/>
      <c r="AT46" s="129"/>
      <c r="AU46" s="142"/>
      <c r="AV46" s="129"/>
      <c r="AW46" s="128"/>
      <c r="AX46" s="129"/>
      <c r="AY46" s="128"/>
      <c r="AZ46" s="199">
        <v>1</v>
      </c>
      <c r="BA46" s="128"/>
      <c r="BB46" s="62"/>
      <c r="BC46" s="142"/>
      <c r="BD46" s="129"/>
      <c r="BE46" s="128"/>
      <c r="BF46" s="129"/>
      <c r="BG46" s="128"/>
      <c r="BH46" s="129"/>
      <c r="BI46" s="128"/>
      <c r="BJ46" s="129"/>
      <c r="BK46" s="130"/>
      <c r="BL46" s="62"/>
      <c r="BM46" s="128"/>
      <c r="BN46" s="62"/>
      <c r="BO46" s="234"/>
      <c r="BP46" s="129"/>
      <c r="BQ46" s="128"/>
      <c r="BR46" s="129"/>
      <c r="BS46" s="128"/>
      <c r="BT46" s="129"/>
      <c r="BU46" s="128"/>
      <c r="BV46" s="210"/>
      <c r="BW46" s="130"/>
      <c r="BX46" s="182"/>
      <c r="BY46" s="240"/>
      <c r="BZ46" s="11"/>
      <c r="CA46" s="11"/>
      <c r="CB46" s="11"/>
      <c r="CC46" s="129"/>
      <c r="CD46" s="128"/>
      <c r="CE46" s="129"/>
      <c r="CF46" s="182"/>
      <c r="CG46" s="128"/>
      <c r="CH46" s="62"/>
      <c r="CI46" s="128"/>
      <c r="CJ46" s="62"/>
      <c r="CK46" s="11"/>
      <c r="CL46" s="11"/>
      <c r="CM46" s="11"/>
      <c r="CN46" s="11"/>
      <c r="CO46" s="11"/>
      <c r="CP46" s="11"/>
      <c r="CQ46" s="62"/>
      <c r="CR46" s="128"/>
      <c r="CS46" s="245"/>
      <c r="CT46" s="198">
        <v>1</v>
      </c>
      <c r="CU46" s="130"/>
      <c r="CV46" s="56"/>
      <c r="CW46" s="64">
        <f t="shared" si="0"/>
        <v>0</v>
      </c>
      <c r="CX46" s="64">
        <f t="shared" si="1"/>
        <v>3</v>
      </c>
      <c r="CY46" s="64">
        <f t="shared" si="2"/>
        <v>0</v>
      </c>
      <c r="CZ46" s="207">
        <f t="shared" si="3"/>
        <v>3</v>
      </c>
    </row>
    <row r="47" spans="1:104" ht="17.100000000000001" customHeight="1" x14ac:dyDescent="0.25">
      <c r="A47" s="61">
        <v>44</v>
      </c>
      <c r="B47" s="7" t="s">
        <v>496</v>
      </c>
      <c r="C47" s="128"/>
      <c r="D47" s="154"/>
      <c r="E47" s="11"/>
      <c r="F47" s="11"/>
      <c r="G47" s="11"/>
      <c r="H47" s="129"/>
      <c r="I47" s="128"/>
      <c r="J47" s="129"/>
      <c r="K47" s="142"/>
      <c r="L47" s="129">
        <v>1</v>
      </c>
      <c r="M47" s="142"/>
      <c r="N47" s="129">
        <v>1</v>
      </c>
      <c r="O47" s="128"/>
      <c r="P47" s="210">
        <v>1</v>
      </c>
      <c r="Q47" s="128"/>
      <c r="R47" s="129"/>
      <c r="S47" s="157"/>
      <c r="T47" s="129">
        <v>1</v>
      </c>
      <c r="U47" s="142">
        <v>1</v>
      </c>
      <c r="V47" s="210"/>
      <c r="W47" s="142">
        <v>1</v>
      </c>
      <c r="X47" s="210"/>
      <c r="Y47" s="157"/>
      <c r="Z47" s="129">
        <v>1</v>
      </c>
      <c r="AA47" s="128"/>
      <c r="AB47" s="199">
        <v>1</v>
      </c>
      <c r="AC47" s="142"/>
      <c r="AD47" s="221"/>
      <c r="AE47" s="142"/>
      <c r="AF47" s="129"/>
      <c r="AG47" s="128">
        <v>1</v>
      </c>
      <c r="AH47" s="129"/>
      <c r="AI47" s="128">
        <v>1</v>
      </c>
      <c r="AJ47" s="129">
        <v>1</v>
      </c>
      <c r="AK47" s="128">
        <v>1</v>
      </c>
      <c r="AL47" s="168"/>
      <c r="AM47" s="128">
        <v>1</v>
      </c>
      <c r="AN47" s="129"/>
      <c r="AO47" s="128"/>
      <c r="AP47" s="62">
        <v>1</v>
      </c>
      <c r="AQ47" s="128"/>
      <c r="AR47" s="11"/>
      <c r="AS47" s="11"/>
      <c r="AT47" s="129"/>
      <c r="AU47" s="142">
        <v>1</v>
      </c>
      <c r="AV47" s="129"/>
      <c r="AW47" s="128">
        <v>1</v>
      </c>
      <c r="AX47" s="129"/>
      <c r="AY47" s="128"/>
      <c r="AZ47" s="199">
        <v>1</v>
      </c>
      <c r="BA47" s="128"/>
      <c r="BB47" s="62"/>
      <c r="BC47" s="142"/>
      <c r="BD47" s="129"/>
      <c r="BE47" s="128"/>
      <c r="BF47" s="129"/>
      <c r="BG47" s="128"/>
      <c r="BH47" s="129"/>
      <c r="BI47" s="128">
        <v>1</v>
      </c>
      <c r="BJ47" s="129"/>
      <c r="BK47" s="130">
        <v>1</v>
      </c>
      <c r="BL47" s="62"/>
      <c r="BM47" s="128"/>
      <c r="BN47" s="62">
        <v>1</v>
      </c>
      <c r="BO47" s="234"/>
      <c r="BP47" s="129"/>
      <c r="BQ47" s="128"/>
      <c r="BR47" s="129"/>
      <c r="BS47" s="128"/>
      <c r="BT47" s="129"/>
      <c r="BU47" s="128"/>
      <c r="BV47" s="210"/>
      <c r="BW47" s="130"/>
      <c r="BX47" s="182"/>
      <c r="BY47" s="240"/>
      <c r="BZ47" s="11"/>
      <c r="CA47" s="11"/>
      <c r="CB47" s="11"/>
      <c r="CC47" s="129"/>
      <c r="CD47" s="128">
        <v>1</v>
      </c>
      <c r="CE47" s="129"/>
      <c r="CF47" s="182">
        <v>1</v>
      </c>
      <c r="CG47" s="128"/>
      <c r="CH47" s="62">
        <v>1</v>
      </c>
      <c r="CI47" s="128"/>
      <c r="CJ47" s="62">
        <v>1</v>
      </c>
      <c r="CK47" s="11"/>
      <c r="CL47" s="11"/>
      <c r="CM47" s="11"/>
      <c r="CN47" s="11"/>
      <c r="CO47" s="11"/>
      <c r="CP47" s="11"/>
      <c r="CQ47" s="62">
        <v>1</v>
      </c>
      <c r="CR47" s="128"/>
      <c r="CS47" s="245"/>
      <c r="CT47" s="198">
        <v>1</v>
      </c>
      <c r="CU47" s="130"/>
      <c r="CV47" s="56"/>
      <c r="CW47" s="64">
        <f t="shared" si="0"/>
        <v>12</v>
      </c>
      <c r="CX47" s="64">
        <f t="shared" si="1"/>
        <v>12</v>
      </c>
      <c r="CY47" s="64">
        <f t="shared" si="2"/>
        <v>0</v>
      </c>
      <c r="CZ47" s="207">
        <f t="shared" si="3"/>
        <v>24</v>
      </c>
    </row>
    <row r="48" spans="1:104" ht="17.100000000000001" customHeight="1" x14ac:dyDescent="0.25">
      <c r="A48" s="61">
        <v>45</v>
      </c>
      <c r="B48" s="7" t="s">
        <v>624</v>
      </c>
      <c r="C48" s="128"/>
      <c r="D48" s="154"/>
      <c r="E48" s="11"/>
      <c r="F48" s="11"/>
      <c r="G48" s="11"/>
      <c r="H48" s="129"/>
      <c r="I48" s="128"/>
      <c r="J48" s="129"/>
      <c r="K48" s="142"/>
      <c r="L48" s="129"/>
      <c r="M48" s="142"/>
      <c r="N48" s="129"/>
      <c r="O48" s="128"/>
      <c r="P48" s="210"/>
      <c r="Q48" s="128"/>
      <c r="R48" s="129"/>
      <c r="S48" s="157"/>
      <c r="T48" s="129"/>
      <c r="U48" s="142"/>
      <c r="V48" s="210">
        <v>1</v>
      </c>
      <c r="W48" s="142"/>
      <c r="X48" s="210"/>
      <c r="Y48" s="157"/>
      <c r="Z48" s="129">
        <v>1</v>
      </c>
      <c r="AA48" s="128"/>
      <c r="AB48" s="199">
        <v>1</v>
      </c>
      <c r="AC48" s="142"/>
      <c r="AD48" s="221"/>
      <c r="AE48" s="142"/>
      <c r="AF48" s="129">
        <v>1</v>
      </c>
      <c r="AG48" s="128"/>
      <c r="AH48" s="129"/>
      <c r="AI48" s="128"/>
      <c r="AJ48" s="129">
        <v>1</v>
      </c>
      <c r="AK48" s="128"/>
      <c r="AL48" s="168"/>
      <c r="AM48" s="128"/>
      <c r="AN48" s="129">
        <v>1</v>
      </c>
      <c r="AO48" s="128"/>
      <c r="AP48" s="62">
        <v>1</v>
      </c>
      <c r="AQ48" s="128"/>
      <c r="AR48" s="11"/>
      <c r="AS48" s="11"/>
      <c r="AT48" s="129"/>
      <c r="AU48" s="142"/>
      <c r="AV48" s="129"/>
      <c r="AW48" s="128"/>
      <c r="AX48" s="129"/>
      <c r="AY48" s="128"/>
      <c r="AZ48" s="199">
        <v>1</v>
      </c>
      <c r="BA48" s="128"/>
      <c r="BB48" s="62">
        <v>1</v>
      </c>
      <c r="BC48" s="142"/>
      <c r="BD48" s="129">
        <v>1</v>
      </c>
      <c r="BE48" s="128">
        <v>1</v>
      </c>
      <c r="BF48" s="129">
        <v>1</v>
      </c>
      <c r="BG48" s="128"/>
      <c r="BH48" s="129">
        <v>1</v>
      </c>
      <c r="BI48" s="128"/>
      <c r="BJ48" s="129">
        <v>1</v>
      </c>
      <c r="BK48" s="130"/>
      <c r="BL48" s="62">
        <v>1</v>
      </c>
      <c r="BM48" s="128"/>
      <c r="BN48" s="62">
        <v>1</v>
      </c>
      <c r="BO48" s="234"/>
      <c r="BP48" s="129"/>
      <c r="BQ48" s="128">
        <v>1</v>
      </c>
      <c r="BR48" s="129"/>
      <c r="BS48" s="128"/>
      <c r="BT48" s="129"/>
      <c r="BU48" s="128"/>
      <c r="BV48" s="210"/>
      <c r="BW48" s="130"/>
      <c r="BX48" s="182"/>
      <c r="BY48" s="240"/>
      <c r="BZ48" s="11"/>
      <c r="CA48" s="11"/>
      <c r="CB48" s="11"/>
      <c r="CC48" s="129">
        <v>1</v>
      </c>
      <c r="CD48" s="128"/>
      <c r="CE48" s="129"/>
      <c r="CF48" s="182">
        <v>1</v>
      </c>
      <c r="CG48" s="128"/>
      <c r="CH48" s="62"/>
      <c r="CI48" s="128"/>
      <c r="CJ48" s="62"/>
      <c r="CK48" s="11"/>
      <c r="CL48" s="11"/>
      <c r="CM48" s="11"/>
      <c r="CN48" s="11"/>
      <c r="CO48" s="11"/>
      <c r="CP48" s="11"/>
      <c r="CQ48" s="62">
        <v>1</v>
      </c>
      <c r="CR48" s="128"/>
      <c r="CS48" s="245"/>
      <c r="CT48" s="198">
        <v>1</v>
      </c>
      <c r="CU48" s="130"/>
      <c r="CV48" s="56"/>
      <c r="CW48" s="64">
        <f t="shared" si="0"/>
        <v>3</v>
      </c>
      <c r="CX48" s="64">
        <f t="shared" si="1"/>
        <v>16</v>
      </c>
      <c r="CY48" s="64">
        <f t="shared" si="2"/>
        <v>0</v>
      </c>
      <c r="CZ48" s="207">
        <f t="shared" si="3"/>
        <v>19</v>
      </c>
    </row>
    <row r="49" spans="1:106" ht="17.100000000000001" customHeight="1" x14ac:dyDescent="0.25">
      <c r="A49" s="61">
        <v>46</v>
      </c>
      <c r="B49" s="7" t="s">
        <v>1343</v>
      </c>
      <c r="C49" s="128"/>
      <c r="D49" s="154"/>
      <c r="E49" s="11"/>
      <c r="F49" s="11"/>
      <c r="G49" s="11"/>
      <c r="H49" s="129"/>
      <c r="I49" s="128">
        <v>1</v>
      </c>
      <c r="J49" s="129"/>
      <c r="K49" s="142">
        <v>1</v>
      </c>
      <c r="L49" s="129"/>
      <c r="M49" s="142">
        <v>1</v>
      </c>
      <c r="N49" s="129"/>
      <c r="O49" s="128"/>
      <c r="P49" s="210">
        <v>1</v>
      </c>
      <c r="Q49" s="128"/>
      <c r="R49" s="129"/>
      <c r="S49" s="157"/>
      <c r="T49" s="129"/>
      <c r="U49" s="142">
        <v>1</v>
      </c>
      <c r="V49" s="210"/>
      <c r="W49" s="142">
        <v>1</v>
      </c>
      <c r="X49" s="210"/>
      <c r="Y49" s="157"/>
      <c r="Z49" s="129"/>
      <c r="AA49" s="128">
        <v>1</v>
      </c>
      <c r="AB49" s="199">
        <v>1</v>
      </c>
      <c r="AC49" s="142"/>
      <c r="AD49" s="221"/>
      <c r="AE49" s="142">
        <v>1</v>
      </c>
      <c r="AF49" s="129"/>
      <c r="AG49" s="128"/>
      <c r="AH49" s="129"/>
      <c r="AI49" s="128">
        <v>1</v>
      </c>
      <c r="AJ49" s="129"/>
      <c r="AK49" s="128">
        <v>1</v>
      </c>
      <c r="AL49" s="168"/>
      <c r="AM49" s="128">
        <v>1</v>
      </c>
      <c r="AN49" s="129">
        <v>1</v>
      </c>
      <c r="AO49" s="128">
        <v>1</v>
      </c>
      <c r="AP49" s="62"/>
      <c r="AQ49" s="128"/>
      <c r="AR49" s="11"/>
      <c r="AS49" s="11"/>
      <c r="AT49" s="129"/>
      <c r="AU49" s="142">
        <v>1</v>
      </c>
      <c r="AV49" s="129"/>
      <c r="AW49" s="128">
        <v>1</v>
      </c>
      <c r="AX49" s="129"/>
      <c r="AY49" s="128">
        <v>1</v>
      </c>
      <c r="AZ49" s="199">
        <v>1</v>
      </c>
      <c r="BA49" s="128">
        <v>1</v>
      </c>
      <c r="BB49" s="62"/>
      <c r="BC49" s="142">
        <v>1</v>
      </c>
      <c r="BD49" s="129"/>
      <c r="BE49" s="128"/>
      <c r="BF49" s="129"/>
      <c r="BG49" s="128"/>
      <c r="BH49" s="129"/>
      <c r="BI49" s="128">
        <v>1</v>
      </c>
      <c r="BJ49" s="129"/>
      <c r="BK49" s="130">
        <v>1</v>
      </c>
      <c r="BL49" s="62"/>
      <c r="BM49" s="128">
        <v>1</v>
      </c>
      <c r="BN49" s="62"/>
      <c r="BO49" s="234"/>
      <c r="BP49" s="129"/>
      <c r="BQ49" s="128"/>
      <c r="BR49" s="129"/>
      <c r="BS49" s="128">
        <v>1</v>
      </c>
      <c r="BT49" s="129"/>
      <c r="BU49" s="128"/>
      <c r="BV49" s="210"/>
      <c r="BW49" s="130">
        <v>1</v>
      </c>
      <c r="BX49" s="182"/>
      <c r="BY49" s="240"/>
      <c r="BZ49" s="11"/>
      <c r="CA49" s="11"/>
      <c r="CB49" s="11"/>
      <c r="CC49" s="129"/>
      <c r="CD49" s="128">
        <v>1</v>
      </c>
      <c r="CE49" s="129"/>
      <c r="CF49" s="182"/>
      <c r="CG49" s="128">
        <v>1</v>
      </c>
      <c r="CH49" s="62"/>
      <c r="CI49" s="128"/>
      <c r="CJ49" s="62"/>
      <c r="CK49" s="11"/>
      <c r="CL49" s="11"/>
      <c r="CM49" s="11"/>
      <c r="CN49" s="11"/>
      <c r="CO49" s="11"/>
      <c r="CP49" s="11"/>
      <c r="CQ49" s="62"/>
      <c r="CR49" s="128"/>
      <c r="CS49" s="245"/>
      <c r="CT49" s="198">
        <v>1</v>
      </c>
      <c r="CU49" s="130"/>
      <c r="CV49" s="56"/>
      <c r="CW49" s="64">
        <f t="shared" si="0"/>
        <v>23</v>
      </c>
      <c r="CX49" s="64">
        <f t="shared" si="1"/>
        <v>3</v>
      </c>
      <c r="CY49" s="64">
        <f t="shared" si="2"/>
        <v>0</v>
      </c>
      <c r="CZ49" s="207">
        <f t="shared" si="3"/>
        <v>26</v>
      </c>
    </row>
    <row r="50" spans="1:106" ht="17.100000000000001" customHeight="1" x14ac:dyDescent="0.25">
      <c r="A50" s="61">
        <v>47</v>
      </c>
      <c r="B50" s="7" t="s">
        <v>1507</v>
      </c>
      <c r="C50" s="128"/>
      <c r="D50" s="154"/>
      <c r="E50" s="11"/>
      <c r="F50" s="11"/>
      <c r="G50" s="11"/>
      <c r="H50" s="129"/>
      <c r="I50" s="128">
        <v>1</v>
      </c>
      <c r="J50" s="129"/>
      <c r="K50" s="142">
        <v>1</v>
      </c>
      <c r="L50" s="129"/>
      <c r="M50" s="142">
        <v>1</v>
      </c>
      <c r="N50" s="129"/>
      <c r="O50" s="128"/>
      <c r="P50" s="210">
        <v>1</v>
      </c>
      <c r="Q50" s="128"/>
      <c r="R50" s="129"/>
      <c r="S50" s="157"/>
      <c r="T50" s="129"/>
      <c r="U50" s="142">
        <v>1</v>
      </c>
      <c r="V50" s="210"/>
      <c r="W50" s="142">
        <v>1</v>
      </c>
      <c r="X50" s="210"/>
      <c r="Y50" s="157"/>
      <c r="Z50" s="129"/>
      <c r="AA50" s="128">
        <v>1</v>
      </c>
      <c r="AB50" s="199">
        <v>1</v>
      </c>
      <c r="AC50" s="142">
        <v>1</v>
      </c>
      <c r="AD50" s="221"/>
      <c r="AE50" s="142">
        <v>1</v>
      </c>
      <c r="AF50" s="129"/>
      <c r="AG50" s="128">
        <v>1</v>
      </c>
      <c r="AH50" s="129"/>
      <c r="AI50" s="128">
        <v>1</v>
      </c>
      <c r="AJ50" s="129"/>
      <c r="AK50" s="128">
        <v>1</v>
      </c>
      <c r="AL50" s="168"/>
      <c r="AM50" s="128">
        <v>1</v>
      </c>
      <c r="AN50" s="129">
        <v>1</v>
      </c>
      <c r="AO50" s="128">
        <v>1</v>
      </c>
      <c r="AP50" s="62"/>
      <c r="AQ50" s="128"/>
      <c r="AR50" s="11"/>
      <c r="AS50" s="11"/>
      <c r="AT50" s="129">
        <v>1</v>
      </c>
      <c r="AU50" s="142">
        <v>1</v>
      </c>
      <c r="AV50" s="129"/>
      <c r="AW50" s="128">
        <v>1</v>
      </c>
      <c r="AX50" s="129"/>
      <c r="AY50" s="128">
        <v>1</v>
      </c>
      <c r="AZ50" s="199">
        <v>1</v>
      </c>
      <c r="BA50" s="128">
        <v>1</v>
      </c>
      <c r="BB50" s="62"/>
      <c r="BC50" s="142">
        <v>1</v>
      </c>
      <c r="BD50" s="129"/>
      <c r="BE50" s="128"/>
      <c r="BF50" s="129"/>
      <c r="BG50" s="128"/>
      <c r="BH50" s="129"/>
      <c r="BI50" s="128">
        <v>1</v>
      </c>
      <c r="BJ50" s="129"/>
      <c r="BK50" s="130">
        <v>1</v>
      </c>
      <c r="BL50" s="62"/>
      <c r="BM50" s="128">
        <v>1</v>
      </c>
      <c r="BN50" s="62"/>
      <c r="BO50" s="234"/>
      <c r="BP50" s="129"/>
      <c r="BQ50" s="128"/>
      <c r="BR50" s="129"/>
      <c r="BS50" s="139">
        <v>1</v>
      </c>
      <c r="BT50" s="129"/>
      <c r="BU50" s="128"/>
      <c r="BV50" s="210"/>
      <c r="BW50" s="130">
        <v>1</v>
      </c>
      <c r="BX50" s="182"/>
      <c r="BY50" s="240"/>
      <c r="BZ50" s="11"/>
      <c r="CA50" s="11"/>
      <c r="CB50" s="11"/>
      <c r="CC50" s="129"/>
      <c r="CD50" s="128">
        <v>1</v>
      </c>
      <c r="CE50" s="129"/>
      <c r="CF50" s="182"/>
      <c r="CG50" s="128">
        <v>1</v>
      </c>
      <c r="CH50" s="62"/>
      <c r="CI50" s="128"/>
      <c r="CJ50" s="62"/>
      <c r="CK50" s="11">
        <v>1</v>
      </c>
      <c r="CL50" s="11">
        <v>1</v>
      </c>
      <c r="CM50" s="11">
        <v>1</v>
      </c>
      <c r="CN50" s="11">
        <v>1</v>
      </c>
      <c r="CO50" s="11">
        <v>1</v>
      </c>
      <c r="CP50" s="11"/>
      <c r="CQ50" s="62"/>
      <c r="CR50" s="128"/>
      <c r="CS50" s="245"/>
      <c r="CT50" s="198"/>
      <c r="CU50" s="130"/>
      <c r="CV50" s="56"/>
      <c r="CW50" s="64">
        <f t="shared" si="0"/>
        <v>26</v>
      </c>
      <c r="CX50" s="64">
        <f t="shared" si="1"/>
        <v>4</v>
      </c>
      <c r="CY50" s="64">
        <f t="shared" si="2"/>
        <v>3</v>
      </c>
      <c r="CZ50" s="207">
        <f t="shared" si="3"/>
        <v>33</v>
      </c>
    </row>
    <row r="51" spans="1:106" ht="17.100000000000001" customHeight="1" x14ac:dyDescent="0.25">
      <c r="A51" s="61">
        <v>48</v>
      </c>
      <c r="B51" s="7" t="s">
        <v>1149</v>
      </c>
      <c r="C51" s="128"/>
      <c r="D51" s="154"/>
      <c r="E51" s="11"/>
      <c r="F51" s="11"/>
      <c r="G51" s="11"/>
      <c r="H51" s="129"/>
      <c r="I51" s="128"/>
      <c r="J51" s="129"/>
      <c r="K51" s="142"/>
      <c r="L51" s="129"/>
      <c r="M51" s="142"/>
      <c r="N51" s="129"/>
      <c r="O51" s="128"/>
      <c r="P51" s="210"/>
      <c r="Q51" s="128"/>
      <c r="R51" s="129">
        <v>1</v>
      </c>
      <c r="S51" s="157"/>
      <c r="T51" s="129">
        <v>1</v>
      </c>
      <c r="U51" s="142"/>
      <c r="V51" s="210"/>
      <c r="W51" s="142"/>
      <c r="X51" s="210">
        <v>1</v>
      </c>
      <c r="Y51" s="157"/>
      <c r="Z51" s="129"/>
      <c r="AA51" s="128"/>
      <c r="AB51" s="199">
        <v>1</v>
      </c>
      <c r="AC51" s="142"/>
      <c r="AD51" s="221"/>
      <c r="AE51" s="142"/>
      <c r="AF51" s="129"/>
      <c r="AG51" s="128"/>
      <c r="AH51" s="129"/>
      <c r="AI51" s="128"/>
      <c r="AJ51" s="129"/>
      <c r="AK51" s="128"/>
      <c r="AL51" s="168"/>
      <c r="AM51" s="128">
        <v>1</v>
      </c>
      <c r="AN51" s="129"/>
      <c r="AO51" s="128">
        <v>1</v>
      </c>
      <c r="AP51" s="62"/>
      <c r="AQ51" s="128"/>
      <c r="AR51" s="11"/>
      <c r="AS51" s="11"/>
      <c r="AT51" s="129">
        <v>1</v>
      </c>
      <c r="AU51" s="142"/>
      <c r="AV51" s="129">
        <v>1</v>
      </c>
      <c r="AW51" s="128">
        <v>1</v>
      </c>
      <c r="AX51" s="129"/>
      <c r="AY51" s="128">
        <v>1</v>
      </c>
      <c r="AZ51" s="199">
        <v>1</v>
      </c>
      <c r="BA51" s="128">
        <v>1</v>
      </c>
      <c r="BB51" s="62"/>
      <c r="BC51" s="142"/>
      <c r="BD51" s="129"/>
      <c r="BE51" s="128"/>
      <c r="BF51" s="129">
        <v>1</v>
      </c>
      <c r="BG51" s="128"/>
      <c r="BH51" s="129">
        <v>1</v>
      </c>
      <c r="BI51" s="128"/>
      <c r="BJ51" s="129"/>
      <c r="BK51" s="130">
        <v>1</v>
      </c>
      <c r="BL51" s="62"/>
      <c r="BM51" s="128"/>
      <c r="BN51" s="62">
        <v>1</v>
      </c>
      <c r="BO51" s="234"/>
      <c r="BP51" s="129">
        <v>1</v>
      </c>
      <c r="BQ51" s="128">
        <v>1</v>
      </c>
      <c r="BR51" s="129"/>
      <c r="BS51" s="128"/>
      <c r="BT51" s="129"/>
      <c r="BU51" s="128"/>
      <c r="BV51" s="210"/>
      <c r="BW51" s="130">
        <v>1</v>
      </c>
      <c r="BX51" s="182"/>
      <c r="BY51" s="240"/>
      <c r="BZ51" s="11"/>
      <c r="CA51" s="11"/>
      <c r="CB51" s="11"/>
      <c r="CC51" s="129">
        <v>1</v>
      </c>
      <c r="CD51" s="128"/>
      <c r="CE51" s="129"/>
      <c r="CF51" s="182">
        <v>1</v>
      </c>
      <c r="CG51" s="128"/>
      <c r="CH51" s="62">
        <v>1</v>
      </c>
      <c r="CI51" s="128"/>
      <c r="CJ51" s="62"/>
      <c r="CK51" s="11">
        <v>1</v>
      </c>
      <c r="CL51" s="11">
        <v>1</v>
      </c>
      <c r="CM51" s="11">
        <v>1</v>
      </c>
      <c r="CN51" s="11">
        <v>1</v>
      </c>
      <c r="CO51" s="11">
        <v>1</v>
      </c>
      <c r="CP51" s="11"/>
      <c r="CQ51" s="62"/>
      <c r="CR51" s="128"/>
      <c r="CS51" s="245"/>
      <c r="CT51" s="198"/>
      <c r="CU51" s="130"/>
      <c r="CV51" s="56"/>
      <c r="CW51" s="64">
        <f t="shared" si="0"/>
        <v>10</v>
      </c>
      <c r="CX51" s="64">
        <f t="shared" si="1"/>
        <v>12</v>
      </c>
      <c r="CY51" s="64">
        <f t="shared" si="2"/>
        <v>3</v>
      </c>
      <c r="CZ51" s="207">
        <f t="shared" si="3"/>
        <v>25</v>
      </c>
    </row>
    <row r="52" spans="1:106" ht="17.100000000000001" customHeight="1" x14ac:dyDescent="0.25">
      <c r="A52" s="61">
        <v>49</v>
      </c>
      <c r="B52" s="247" t="s">
        <v>654</v>
      </c>
      <c r="C52" s="128"/>
      <c r="D52" s="154"/>
      <c r="E52" s="11"/>
      <c r="F52" s="11"/>
      <c r="G52" s="11"/>
      <c r="H52" s="129"/>
      <c r="J52" s="129"/>
      <c r="K52" s="142"/>
      <c r="L52" s="129"/>
      <c r="M52" s="142"/>
      <c r="N52" s="129"/>
      <c r="O52" s="128"/>
      <c r="P52" s="210"/>
      <c r="Q52" s="128"/>
      <c r="R52" s="129"/>
      <c r="S52" s="157"/>
      <c r="T52" s="129"/>
      <c r="U52" s="142">
        <v>1</v>
      </c>
      <c r="V52" s="210"/>
      <c r="W52" s="145">
        <v>1</v>
      </c>
      <c r="X52" s="210"/>
      <c r="Y52" s="158"/>
      <c r="Z52" s="129"/>
      <c r="AA52" s="128">
        <v>1</v>
      </c>
      <c r="AB52" s="199">
        <v>1</v>
      </c>
      <c r="AC52" s="142">
        <v>1</v>
      </c>
      <c r="AD52" s="221"/>
      <c r="AE52" s="142"/>
      <c r="AF52" s="129"/>
      <c r="AG52" s="128">
        <v>1</v>
      </c>
      <c r="AH52" s="129"/>
      <c r="AI52" s="139">
        <v>1</v>
      </c>
      <c r="AJ52" s="129"/>
      <c r="AK52" s="128">
        <v>1</v>
      </c>
      <c r="AL52" s="168"/>
      <c r="AM52" s="139">
        <v>1</v>
      </c>
      <c r="AN52" s="129"/>
      <c r="AO52" s="128"/>
      <c r="AP52" s="62"/>
      <c r="AQ52" s="128"/>
      <c r="AR52" s="11"/>
      <c r="AS52" s="11"/>
      <c r="AT52" s="140">
        <v>1</v>
      </c>
      <c r="AU52" s="142">
        <v>1</v>
      </c>
      <c r="AV52" s="129"/>
      <c r="AW52" s="128"/>
      <c r="AX52" s="129"/>
      <c r="AY52" s="139">
        <v>1</v>
      </c>
      <c r="AZ52" s="199">
        <v>1</v>
      </c>
      <c r="BA52" s="128">
        <v>1</v>
      </c>
      <c r="BB52" s="62"/>
      <c r="BC52" s="142">
        <v>1</v>
      </c>
      <c r="BD52" s="129"/>
      <c r="BE52" s="128"/>
      <c r="BF52" s="140">
        <v>1</v>
      </c>
      <c r="BG52" s="128">
        <v>1</v>
      </c>
      <c r="BH52" s="129"/>
      <c r="BI52" s="128">
        <v>1</v>
      </c>
      <c r="BJ52" s="129"/>
      <c r="BK52" s="130">
        <v>1</v>
      </c>
      <c r="BL52" s="62"/>
      <c r="BM52" s="128"/>
      <c r="BN52" s="62"/>
      <c r="BO52" s="235"/>
      <c r="BP52" s="129"/>
      <c r="BQ52" s="128"/>
      <c r="BR52" s="129"/>
      <c r="BS52" s="128"/>
      <c r="BT52" s="129"/>
      <c r="BU52" s="128">
        <v>1</v>
      </c>
      <c r="BV52" s="210"/>
      <c r="BW52" s="130"/>
      <c r="BX52" s="182"/>
      <c r="BY52" s="241"/>
      <c r="BZ52" s="11"/>
      <c r="CA52" s="11"/>
      <c r="CB52" s="11"/>
      <c r="CC52" s="129"/>
      <c r="CD52" s="128"/>
      <c r="CE52" s="129"/>
      <c r="CF52" s="182"/>
      <c r="CG52" s="128"/>
      <c r="CH52" s="62"/>
      <c r="CI52" s="128"/>
      <c r="CJ52" s="62"/>
      <c r="CK52" s="11"/>
      <c r="CL52" s="11"/>
      <c r="CM52" s="11"/>
      <c r="CN52" s="11"/>
      <c r="CO52" s="11"/>
      <c r="CP52" s="11"/>
      <c r="CQ52" s="62"/>
      <c r="CR52" s="128"/>
      <c r="CS52" s="245"/>
      <c r="CT52" s="198">
        <v>1</v>
      </c>
      <c r="CU52" s="130"/>
      <c r="CV52" s="56"/>
      <c r="CW52" s="64">
        <f t="shared" si="0"/>
        <v>16</v>
      </c>
      <c r="CX52" s="64">
        <f t="shared" si="1"/>
        <v>3</v>
      </c>
      <c r="CY52" s="64">
        <f t="shared" si="2"/>
        <v>0</v>
      </c>
      <c r="CZ52" s="207">
        <f t="shared" si="3"/>
        <v>19</v>
      </c>
    </row>
    <row r="53" spans="1:106" ht="17.100000000000001" customHeight="1" x14ac:dyDescent="0.25">
      <c r="A53" s="61">
        <v>50</v>
      </c>
      <c r="B53" s="7" t="s">
        <v>183</v>
      </c>
      <c r="C53" s="128"/>
      <c r="D53" s="154"/>
      <c r="E53" s="11"/>
      <c r="F53" s="11"/>
      <c r="G53" s="11"/>
      <c r="H53" s="129"/>
      <c r="I53" s="128"/>
      <c r="J53" s="129"/>
      <c r="K53" s="142"/>
      <c r="L53" s="140">
        <v>1</v>
      </c>
      <c r="M53" s="128"/>
      <c r="N53" s="129"/>
      <c r="O53" s="128"/>
      <c r="P53" s="210">
        <v>1</v>
      </c>
      <c r="Q53" s="128"/>
      <c r="R53" s="129"/>
      <c r="S53" s="157"/>
      <c r="T53" s="214">
        <v>1</v>
      </c>
      <c r="U53" s="142">
        <v>1</v>
      </c>
      <c r="V53" s="210"/>
      <c r="W53" s="142">
        <v>1</v>
      </c>
      <c r="X53" s="210"/>
      <c r="Y53" s="157"/>
      <c r="Z53" s="129"/>
      <c r="AA53" s="128">
        <v>1</v>
      </c>
      <c r="AB53" s="199">
        <v>1</v>
      </c>
      <c r="AC53" s="142"/>
      <c r="AD53" s="221"/>
      <c r="AE53" s="142"/>
      <c r="AF53" s="129">
        <v>1</v>
      </c>
      <c r="AG53" s="139">
        <v>1</v>
      </c>
      <c r="AH53" s="129"/>
      <c r="AI53" s="128"/>
      <c r="AJ53" s="129">
        <v>1</v>
      </c>
      <c r="AK53" s="128">
        <v>1</v>
      </c>
      <c r="AL53" s="168"/>
      <c r="AM53" s="128">
        <v>1</v>
      </c>
      <c r="AN53" s="129"/>
      <c r="AO53" s="128"/>
      <c r="AP53" s="62">
        <v>1</v>
      </c>
      <c r="AQ53" s="128">
        <v>1</v>
      </c>
      <c r="AR53" s="11">
        <v>1</v>
      </c>
      <c r="AS53" s="11">
        <v>1</v>
      </c>
      <c r="AT53" s="129"/>
      <c r="AU53" s="145">
        <v>1</v>
      </c>
      <c r="AV53" s="129"/>
      <c r="AW53" s="128"/>
      <c r="AX53" s="129"/>
      <c r="AY53" s="128">
        <v>1</v>
      </c>
      <c r="AZ53" s="199">
        <v>1</v>
      </c>
      <c r="BA53" s="230">
        <v>1</v>
      </c>
      <c r="BB53" s="62"/>
      <c r="BC53" s="142"/>
      <c r="BD53" s="129"/>
      <c r="BE53" s="128"/>
      <c r="BF53" s="129">
        <v>1</v>
      </c>
      <c r="BG53" s="139">
        <v>1</v>
      </c>
      <c r="BH53" s="129"/>
      <c r="BI53" s="128">
        <v>1</v>
      </c>
      <c r="BJ53" s="129"/>
      <c r="BK53" s="130"/>
      <c r="BL53" s="62">
        <v>1</v>
      </c>
      <c r="BM53" s="128"/>
      <c r="BN53" s="62">
        <v>1</v>
      </c>
      <c r="BO53" s="234"/>
      <c r="BP53" s="140">
        <v>1</v>
      </c>
      <c r="BQ53" s="128"/>
      <c r="BR53" s="129"/>
      <c r="BS53" s="128"/>
      <c r="BT53" s="129">
        <v>1</v>
      </c>
      <c r="BU53" s="128"/>
      <c r="BV53" s="210"/>
      <c r="BW53" s="153">
        <v>1</v>
      </c>
      <c r="BX53" s="182"/>
      <c r="BY53" s="240"/>
      <c r="BZ53" s="11"/>
      <c r="CA53" s="11"/>
      <c r="CB53" s="11"/>
      <c r="CC53" s="129"/>
      <c r="CD53" s="128"/>
      <c r="CE53" s="129"/>
      <c r="CF53" s="182"/>
      <c r="CG53" s="128"/>
      <c r="CH53" s="62">
        <v>1</v>
      </c>
      <c r="CI53" s="128"/>
      <c r="CJ53" s="62"/>
      <c r="CK53" s="11"/>
      <c r="CL53" s="11"/>
      <c r="CM53" s="11"/>
      <c r="CN53" s="11"/>
      <c r="CO53" s="11"/>
      <c r="CP53" s="11"/>
      <c r="CQ53" s="62">
        <v>1</v>
      </c>
      <c r="CR53" s="128"/>
      <c r="CS53" s="245"/>
      <c r="CT53" s="198"/>
      <c r="CU53" s="130"/>
      <c r="CV53" s="56"/>
      <c r="CW53" s="64">
        <f t="shared" si="0"/>
        <v>13</v>
      </c>
      <c r="CX53" s="64">
        <f t="shared" si="1"/>
        <v>14</v>
      </c>
      <c r="CY53" s="64">
        <f t="shared" si="2"/>
        <v>1</v>
      </c>
      <c r="CZ53" s="207">
        <f t="shared" si="3"/>
        <v>28</v>
      </c>
    </row>
    <row r="54" spans="1:106" ht="17.100000000000001" customHeight="1" x14ac:dyDescent="0.25">
      <c r="A54" s="61">
        <v>51</v>
      </c>
      <c r="B54" s="7" t="s">
        <v>950</v>
      </c>
      <c r="C54" s="128"/>
      <c r="D54" s="154"/>
      <c r="E54" s="11"/>
      <c r="F54" s="11"/>
      <c r="G54" s="11"/>
      <c r="H54" s="129"/>
      <c r="I54" s="128"/>
      <c r="J54" s="129"/>
      <c r="K54" s="142"/>
      <c r="L54" s="129">
        <v>1</v>
      </c>
      <c r="M54" s="142"/>
      <c r="N54" s="129"/>
      <c r="O54" s="128"/>
      <c r="P54" s="210">
        <v>1</v>
      </c>
      <c r="Q54" s="128"/>
      <c r="R54" s="129"/>
      <c r="S54" s="157"/>
      <c r="T54" s="129">
        <v>1</v>
      </c>
      <c r="U54" s="142"/>
      <c r="V54" s="210"/>
      <c r="W54" s="142">
        <v>1</v>
      </c>
      <c r="X54" s="210"/>
      <c r="Y54" s="157"/>
      <c r="Z54" s="129"/>
      <c r="AA54" s="128"/>
      <c r="AB54" s="199">
        <v>1</v>
      </c>
      <c r="AC54" s="142"/>
      <c r="AD54" s="221"/>
      <c r="AE54" s="142"/>
      <c r="AF54" s="129">
        <v>1</v>
      </c>
      <c r="AG54" s="128">
        <v>1</v>
      </c>
      <c r="AH54" s="129"/>
      <c r="AI54" s="128"/>
      <c r="AJ54" s="129">
        <v>1</v>
      </c>
      <c r="AK54" s="128"/>
      <c r="AL54" s="168"/>
      <c r="AM54" s="128">
        <v>1</v>
      </c>
      <c r="AN54" s="129"/>
      <c r="AO54" s="128"/>
      <c r="AP54" s="62">
        <v>1</v>
      </c>
      <c r="AQ54" s="128">
        <v>1</v>
      </c>
      <c r="AR54" s="11">
        <v>1</v>
      </c>
      <c r="AS54" s="11">
        <v>1</v>
      </c>
      <c r="AT54" s="129"/>
      <c r="AU54" s="142">
        <v>1</v>
      </c>
      <c r="AV54" s="129"/>
      <c r="AW54" s="128"/>
      <c r="AX54" s="129"/>
      <c r="AY54" s="128"/>
      <c r="AZ54" s="199">
        <v>1</v>
      </c>
      <c r="BA54" s="128"/>
      <c r="BB54" s="62"/>
      <c r="BC54" s="142"/>
      <c r="BD54" s="129"/>
      <c r="BE54" s="128"/>
      <c r="BF54" s="129">
        <v>1</v>
      </c>
      <c r="BG54" s="128">
        <v>1</v>
      </c>
      <c r="BH54" s="129"/>
      <c r="BI54" s="128"/>
      <c r="BJ54" s="129">
        <v>1</v>
      </c>
      <c r="BK54" s="130"/>
      <c r="BL54" s="62">
        <v>1</v>
      </c>
      <c r="BM54" s="128"/>
      <c r="BN54" s="62">
        <v>1</v>
      </c>
      <c r="BO54" s="234"/>
      <c r="BP54" s="129">
        <v>1</v>
      </c>
      <c r="BQ54" s="128"/>
      <c r="BR54" s="129"/>
      <c r="BS54" s="128"/>
      <c r="BT54" s="129">
        <v>1</v>
      </c>
      <c r="BU54" s="128"/>
      <c r="BV54" s="210"/>
      <c r="BW54" s="130">
        <v>1</v>
      </c>
      <c r="BX54" s="182"/>
      <c r="BY54" s="240"/>
      <c r="BZ54" s="11"/>
      <c r="CA54" s="11"/>
      <c r="CB54" s="11"/>
      <c r="CC54" s="129"/>
      <c r="CD54" s="128"/>
      <c r="CE54" s="129"/>
      <c r="CF54" s="182"/>
      <c r="CG54" s="128"/>
      <c r="CH54" s="62">
        <v>1</v>
      </c>
      <c r="CI54" s="128"/>
      <c r="CJ54" s="62"/>
      <c r="CK54" s="11"/>
      <c r="CL54" s="11"/>
      <c r="CM54" s="11"/>
      <c r="CN54" s="11"/>
      <c r="CO54" s="11"/>
      <c r="CP54" s="11"/>
      <c r="CQ54" s="62">
        <v>1</v>
      </c>
      <c r="CR54" s="128"/>
      <c r="CS54" s="245"/>
      <c r="CT54" s="198"/>
      <c r="CU54" s="130"/>
      <c r="CV54" s="56"/>
      <c r="CW54" s="64">
        <f t="shared" si="0"/>
        <v>7</v>
      </c>
      <c r="CX54" s="64">
        <f t="shared" si="1"/>
        <v>15</v>
      </c>
      <c r="CY54" s="64">
        <f t="shared" si="2"/>
        <v>1</v>
      </c>
      <c r="CZ54" s="207">
        <f t="shared" si="3"/>
        <v>23</v>
      </c>
    </row>
    <row r="55" spans="1:106" ht="17.100000000000001" customHeight="1" x14ac:dyDescent="0.25">
      <c r="A55" s="61">
        <v>52</v>
      </c>
      <c r="B55" s="7" t="s">
        <v>1178</v>
      </c>
      <c r="C55" s="128"/>
      <c r="D55" s="154"/>
      <c r="E55" s="11"/>
      <c r="F55" s="11"/>
      <c r="G55" s="11"/>
      <c r="H55" s="129"/>
      <c r="I55" s="128"/>
      <c r="J55" s="129"/>
      <c r="K55" s="142"/>
      <c r="L55" s="129"/>
      <c r="M55" s="142"/>
      <c r="N55" s="129">
        <v>1</v>
      </c>
      <c r="O55" s="128"/>
      <c r="P55" s="210"/>
      <c r="Q55" s="128"/>
      <c r="R55" s="129"/>
      <c r="S55" s="157"/>
      <c r="T55" s="129"/>
      <c r="U55" s="142"/>
      <c r="V55" s="210"/>
      <c r="W55" s="142"/>
      <c r="X55" s="210"/>
      <c r="Y55" s="157"/>
      <c r="Z55" s="129"/>
      <c r="AA55" s="128"/>
      <c r="AB55" s="199">
        <v>1</v>
      </c>
      <c r="AC55" s="142"/>
      <c r="AD55" s="221"/>
      <c r="AE55" s="142"/>
      <c r="AF55" s="129"/>
      <c r="AG55" s="128"/>
      <c r="AH55" s="129"/>
      <c r="AI55" s="128"/>
      <c r="AJ55" s="129"/>
      <c r="AK55" s="128"/>
      <c r="AL55" s="168"/>
      <c r="AM55" s="128"/>
      <c r="AN55" s="129"/>
      <c r="AO55" s="128"/>
      <c r="AP55" s="62"/>
      <c r="AQ55" s="128"/>
      <c r="AR55" s="11"/>
      <c r="AS55" s="11"/>
      <c r="AT55" s="129"/>
      <c r="AU55" s="142"/>
      <c r="AV55" s="129"/>
      <c r="AW55" s="128"/>
      <c r="AX55" s="129"/>
      <c r="AY55" s="128"/>
      <c r="AZ55" s="199">
        <v>1</v>
      </c>
      <c r="BA55" s="128"/>
      <c r="BB55" s="62"/>
      <c r="BC55" s="142"/>
      <c r="BD55" s="129"/>
      <c r="BE55" s="128"/>
      <c r="BF55" s="129"/>
      <c r="BG55" s="128"/>
      <c r="BH55" s="129"/>
      <c r="BI55" s="128"/>
      <c r="BJ55" s="129"/>
      <c r="BK55" s="130"/>
      <c r="BL55" s="62"/>
      <c r="BM55" s="128"/>
      <c r="BN55" s="62"/>
      <c r="BO55" s="234"/>
      <c r="BP55" s="129"/>
      <c r="BQ55" s="128"/>
      <c r="BR55" s="129"/>
      <c r="BS55" s="128"/>
      <c r="BT55" s="129"/>
      <c r="BU55" s="128"/>
      <c r="BV55" s="210"/>
      <c r="BW55" s="130"/>
      <c r="BX55" s="182"/>
      <c r="BY55" s="240"/>
      <c r="BZ55" s="11"/>
      <c r="CA55" s="11"/>
      <c r="CB55" s="11"/>
      <c r="CC55" s="129"/>
      <c r="CD55" s="128"/>
      <c r="CE55" s="129"/>
      <c r="CF55" s="182"/>
      <c r="CG55" s="128"/>
      <c r="CH55" s="62"/>
      <c r="CI55" s="128"/>
      <c r="CJ55" s="62"/>
      <c r="CK55" s="11"/>
      <c r="CL55" s="11"/>
      <c r="CM55" s="11"/>
      <c r="CN55" s="11"/>
      <c r="CO55" s="11"/>
      <c r="CP55" s="11"/>
      <c r="CQ55" s="62"/>
      <c r="CR55" s="128"/>
      <c r="CS55" s="245"/>
      <c r="CT55" s="198">
        <v>1</v>
      </c>
      <c r="CU55" s="130"/>
      <c r="CV55" s="56"/>
      <c r="CW55" s="64">
        <f t="shared" si="0"/>
        <v>0</v>
      </c>
      <c r="CX55" s="64">
        <f t="shared" si="1"/>
        <v>2</v>
      </c>
      <c r="CY55" s="64">
        <f t="shared" si="2"/>
        <v>0</v>
      </c>
      <c r="CZ55" s="207">
        <f t="shared" si="3"/>
        <v>2</v>
      </c>
    </row>
    <row r="56" spans="1:106" ht="17.100000000000001" customHeight="1" x14ac:dyDescent="0.25">
      <c r="A56" s="61">
        <v>53</v>
      </c>
      <c r="B56" s="7" t="s">
        <v>952</v>
      </c>
      <c r="C56" s="128"/>
      <c r="D56" s="154"/>
      <c r="E56" s="11"/>
      <c r="F56" s="11"/>
      <c r="G56" s="11"/>
      <c r="H56" s="129"/>
      <c r="I56" s="128"/>
      <c r="J56" s="129">
        <v>1</v>
      </c>
      <c r="K56" s="142"/>
      <c r="L56" s="129"/>
      <c r="M56" s="142"/>
      <c r="N56" s="129">
        <v>1</v>
      </c>
      <c r="O56" s="128"/>
      <c r="P56" s="210"/>
      <c r="Q56" s="128"/>
      <c r="R56" s="129"/>
      <c r="S56" s="157"/>
      <c r="T56" s="129"/>
      <c r="U56" s="142"/>
      <c r="V56" s="210"/>
      <c r="W56" s="142"/>
      <c r="X56" s="210">
        <v>1</v>
      </c>
      <c r="Y56" s="157"/>
      <c r="Z56" s="129"/>
      <c r="AA56" s="128">
        <v>1</v>
      </c>
      <c r="AB56" s="199">
        <v>1</v>
      </c>
      <c r="AC56" s="142"/>
      <c r="AD56" s="221"/>
      <c r="AE56" s="142">
        <v>1</v>
      </c>
      <c r="AF56" s="129"/>
      <c r="AG56" s="128"/>
      <c r="AH56" s="129"/>
      <c r="AI56" s="128"/>
      <c r="AJ56" s="129">
        <v>1</v>
      </c>
      <c r="AK56" s="128">
        <v>1</v>
      </c>
      <c r="AL56" s="168"/>
      <c r="AM56" s="128">
        <v>1</v>
      </c>
      <c r="AN56" s="129"/>
      <c r="AO56" s="128"/>
      <c r="AP56" s="62"/>
      <c r="AQ56" s="128"/>
      <c r="AR56" s="11"/>
      <c r="AS56" s="11"/>
      <c r="AT56" s="129">
        <v>1</v>
      </c>
      <c r="AU56" s="142">
        <v>1</v>
      </c>
      <c r="AV56" s="129"/>
      <c r="AW56" s="128"/>
      <c r="AX56" s="129">
        <v>1</v>
      </c>
      <c r="AY56" s="128"/>
      <c r="AZ56" s="199">
        <v>1</v>
      </c>
      <c r="BA56" s="128">
        <v>1</v>
      </c>
      <c r="BB56" s="62">
        <v>1</v>
      </c>
      <c r="BC56" s="142">
        <v>1</v>
      </c>
      <c r="BD56" s="129">
        <v>1</v>
      </c>
      <c r="BE56" s="128">
        <v>1</v>
      </c>
      <c r="BF56" s="129"/>
      <c r="BG56" s="128"/>
      <c r="BH56" s="129"/>
      <c r="BI56" s="128">
        <v>1</v>
      </c>
      <c r="BJ56" s="129">
        <v>1</v>
      </c>
      <c r="BK56" s="130"/>
      <c r="BL56" s="62">
        <v>1</v>
      </c>
      <c r="BM56" s="128">
        <v>1</v>
      </c>
      <c r="BN56" s="62"/>
      <c r="BO56" s="234"/>
      <c r="BP56" s="129"/>
      <c r="BQ56" s="128"/>
      <c r="BR56" s="129"/>
      <c r="BS56" s="128"/>
      <c r="BT56" s="55"/>
      <c r="BU56" s="56"/>
      <c r="BV56" s="211"/>
      <c r="BW56" s="54"/>
      <c r="BX56" s="100"/>
      <c r="BY56" s="240"/>
      <c r="BZ56" s="10"/>
      <c r="CA56" s="10"/>
      <c r="CB56" s="10"/>
      <c r="CC56" s="55"/>
      <c r="CD56" s="56"/>
      <c r="CE56" s="55"/>
      <c r="CF56" s="100">
        <v>1</v>
      </c>
      <c r="CG56" s="56"/>
      <c r="CH56" s="61"/>
      <c r="CI56" s="56"/>
      <c r="CJ56" s="61"/>
      <c r="CK56" s="10"/>
      <c r="CL56" s="10"/>
      <c r="CM56" s="10"/>
      <c r="CN56" s="10"/>
      <c r="CO56" s="10"/>
      <c r="CP56" s="10"/>
      <c r="CQ56" s="61"/>
      <c r="CR56" s="56"/>
      <c r="CS56" s="245"/>
      <c r="CT56" s="198">
        <v>1</v>
      </c>
      <c r="CU56" s="54"/>
      <c r="CV56" s="56"/>
      <c r="CW56" s="64">
        <f t="shared" si="0"/>
        <v>11</v>
      </c>
      <c r="CX56" s="64">
        <f t="shared" si="1"/>
        <v>11</v>
      </c>
      <c r="CY56" s="64">
        <f t="shared" si="2"/>
        <v>0</v>
      </c>
      <c r="CZ56" s="207">
        <f t="shared" si="3"/>
        <v>22</v>
      </c>
    </row>
    <row r="57" spans="1:106" ht="17.100000000000001" customHeight="1" x14ac:dyDescent="0.25">
      <c r="A57" s="61">
        <v>54</v>
      </c>
      <c r="B57" s="7" t="s">
        <v>536</v>
      </c>
      <c r="C57" s="128"/>
      <c r="D57" s="154"/>
      <c r="E57" s="11"/>
      <c r="F57" s="11"/>
      <c r="G57" s="11"/>
      <c r="H57" s="129"/>
      <c r="I57" s="128"/>
      <c r="J57" s="129"/>
      <c r="K57" s="142"/>
      <c r="L57" s="129"/>
      <c r="M57" s="142"/>
      <c r="N57" s="129">
        <v>1</v>
      </c>
      <c r="O57" s="128"/>
      <c r="P57" s="210"/>
      <c r="Q57" s="128"/>
      <c r="R57" s="129"/>
      <c r="S57" s="157"/>
      <c r="T57" s="129"/>
      <c r="U57" s="142"/>
      <c r="V57" s="210"/>
      <c r="W57" s="142"/>
      <c r="X57" s="210"/>
      <c r="Y57" s="157"/>
      <c r="Z57" s="129">
        <v>1</v>
      </c>
      <c r="AA57" s="128"/>
      <c r="AB57" s="199">
        <v>1</v>
      </c>
      <c r="AC57" s="142"/>
      <c r="AD57" s="221"/>
      <c r="AE57" s="142"/>
      <c r="AF57" s="129"/>
      <c r="AG57" s="128"/>
      <c r="AH57" s="129"/>
      <c r="AI57" s="128"/>
      <c r="AJ57" s="129"/>
      <c r="AK57" s="128"/>
      <c r="AL57" s="168"/>
      <c r="AM57" s="128"/>
      <c r="AN57" s="129"/>
      <c r="AO57" s="128"/>
      <c r="AP57" s="62"/>
      <c r="AQ57" s="128"/>
      <c r="AR57" s="11"/>
      <c r="AS57" s="11"/>
      <c r="AT57" s="129"/>
      <c r="AU57" s="142"/>
      <c r="AV57" s="129"/>
      <c r="AW57" s="128"/>
      <c r="AX57" s="129"/>
      <c r="AY57" s="128"/>
      <c r="AZ57" s="199"/>
      <c r="BA57" s="128"/>
      <c r="BB57" s="62"/>
      <c r="BC57" s="142"/>
      <c r="BD57" s="129"/>
      <c r="BE57" s="128"/>
      <c r="BF57" s="129"/>
      <c r="BG57" s="128"/>
      <c r="BH57" s="129"/>
      <c r="BI57" s="128"/>
      <c r="BJ57" s="129"/>
      <c r="BK57" s="130"/>
      <c r="BL57" s="62"/>
      <c r="BM57" s="128"/>
      <c r="BN57" s="62"/>
      <c r="BO57" s="234"/>
      <c r="BP57" s="129"/>
      <c r="BQ57" s="128"/>
      <c r="BR57" s="129"/>
      <c r="BS57" s="128"/>
      <c r="BT57" s="55"/>
      <c r="BU57" s="56"/>
      <c r="BV57" s="238"/>
      <c r="BW57" s="54"/>
      <c r="BX57" s="100"/>
      <c r="BY57" s="240"/>
      <c r="BZ57" s="10"/>
      <c r="CA57" s="10"/>
      <c r="CB57" s="10"/>
      <c r="CC57" s="55"/>
      <c r="CD57" s="56"/>
      <c r="CE57" s="55"/>
      <c r="CF57" s="100"/>
      <c r="CG57" s="56"/>
      <c r="CH57" s="61"/>
      <c r="CI57" s="56"/>
      <c r="CJ57" s="61"/>
      <c r="CK57" s="10"/>
      <c r="CL57" s="10"/>
      <c r="CM57" s="10"/>
      <c r="CN57" s="10"/>
      <c r="CO57" s="10"/>
      <c r="CP57" s="10"/>
      <c r="CQ57" s="61"/>
      <c r="CR57" s="56"/>
      <c r="CS57" s="245"/>
      <c r="CT57" s="198">
        <v>1</v>
      </c>
      <c r="CU57" s="54"/>
      <c r="CV57" s="56"/>
      <c r="CW57" s="64">
        <f t="shared" si="0"/>
        <v>0</v>
      </c>
      <c r="CX57" s="64">
        <f t="shared" si="1"/>
        <v>3</v>
      </c>
      <c r="CY57" s="64">
        <f t="shared" si="2"/>
        <v>0</v>
      </c>
      <c r="CZ57" s="207">
        <f t="shared" si="3"/>
        <v>3</v>
      </c>
    </row>
    <row r="58" spans="1:106" ht="17.100000000000001" customHeight="1" thickBot="1" x14ac:dyDescent="0.3">
      <c r="A58" s="61">
        <v>55</v>
      </c>
      <c r="B58" s="7" t="s">
        <v>152</v>
      </c>
      <c r="C58" s="131"/>
      <c r="D58" s="156"/>
      <c r="E58" s="132"/>
      <c r="F58" s="132"/>
      <c r="G58" s="132"/>
      <c r="H58" s="133"/>
      <c r="I58" s="131"/>
      <c r="J58" s="141">
        <v>1</v>
      </c>
      <c r="K58" s="143"/>
      <c r="L58" s="144"/>
      <c r="M58" s="143"/>
      <c r="N58" s="144">
        <v>1</v>
      </c>
      <c r="O58" s="162"/>
      <c r="P58" s="212"/>
      <c r="Q58" s="162"/>
      <c r="R58" s="144"/>
      <c r="S58" s="215"/>
      <c r="T58" s="144"/>
      <c r="U58" s="143"/>
      <c r="V58" s="212"/>
      <c r="W58" s="143"/>
      <c r="X58" s="212"/>
      <c r="Y58" s="215"/>
      <c r="Z58" s="144">
        <v>1</v>
      </c>
      <c r="AA58" s="131"/>
      <c r="AB58" s="200">
        <v>1</v>
      </c>
      <c r="AC58" s="143"/>
      <c r="AD58" s="223"/>
      <c r="AE58" s="143"/>
      <c r="AF58" s="144">
        <v>1</v>
      </c>
      <c r="AG58" s="162"/>
      <c r="AH58" s="144"/>
      <c r="AI58" s="162"/>
      <c r="AJ58" s="144"/>
      <c r="AK58" s="131"/>
      <c r="AL58" s="170"/>
      <c r="AM58" s="162"/>
      <c r="AN58" s="144"/>
      <c r="AO58" s="162"/>
      <c r="AP58" s="164"/>
      <c r="AQ58" s="162"/>
      <c r="AR58" s="163"/>
      <c r="AS58" s="163"/>
      <c r="AT58" s="144"/>
      <c r="AU58" s="143"/>
      <c r="AV58" s="144"/>
      <c r="AW58" s="162"/>
      <c r="AX58" s="144"/>
      <c r="AY58" s="162"/>
      <c r="AZ58" s="229">
        <v>1</v>
      </c>
      <c r="BA58" s="162"/>
      <c r="BB58" s="164"/>
      <c r="BC58" s="143"/>
      <c r="BD58" s="144"/>
      <c r="BE58" s="162"/>
      <c r="BF58" s="144"/>
      <c r="BG58" s="162"/>
      <c r="BH58" s="144"/>
      <c r="BI58" s="162"/>
      <c r="BJ58" s="144">
        <v>1</v>
      </c>
      <c r="BK58" s="165"/>
      <c r="BL58" s="164"/>
      <c r="BM58" s="162"/>
      <c r="BN58" s="164"/>
      <c r="BO58" s="236"/>
      <c r="BP58" s="144"/>
      <c r="BQ58" s="162"/>
      <c r="BR58" s="144"/>
      <c r="BS58" s="162"/>
      <c r="BT58" s="85"/>
      <c r="BU58" s="83"/>
      <c r="BV58" s="239"/>
      <c r="BW58" s="89"/>
      <c r="BX58" s="101"/>
      <c r="BY58" s="242"/>
      <c r="BZ58" s="84"/>
      <c r="CA58" s="84"/>
      <c r="CB58" s="84"/>
      <c r="CC58" s="85"/>
      <c r="CD58" s="83"/>
      <c r="CE58" s="85"/>
      <c r="CF58" s="101"/>
      <c r="CG58" s="83"/>
      <c r="CH58" s="97">
        <v>1</v>
      </c>
      <c r="CI58" s="69"/>
      <c r="CJ58" s="68"/>
      <c r="CK58" s="71"/>
      <c r="CL58" s="71"/>
      <c r="CM58" s="71"/>
      <c r="CN58" s="71"/>
      <c r="CO58" s="71"/>
      <c r="CP58" s="71"/>
      <c r="CQ58" s="68"/>
      <c r="CR58" s="69"/>
      <c r="CS58" s="246"/>
      <c r="CT58" s="198">
        <v>1</v>
      </c>
      <c r="CU58" s="89"/>
      <c r="CV58" s="83"/>
      <c r="CW58" s="64">
        <f t="shared" si="0"/>
        <v>0</v>
      </c>
      <c r="CX58" s="64">
        <f t="shared" si="1"/>
        <v>7</v>
      </c>
      <c r="CY58" s="64">
        <f t="shared" si="2"/>
        <v>0</v>
      </c>
      <c r="CZ58" s="207">
        <f t="shared" si="3"/>
        <v>7</v>
      </c>
    </row>
    <row r="59" spans="1:106" s="270" customFormat="1" ht="13.5" thickBot="1" x14ac:dyDescent="0.25">
      <c r="A59" s="1747" t="s">
        <v>262</v>
      </c>
      <c r="B59" s="1748"/>
      <c r="C59" s="248">
        <f>SUM(C4:C58)</f>
        <v>7</v>
      </c>
      <c r="D59" s="249">
        <f t="shared" ref="D59:BO59" si="4">SUM(D4:D58)</f>
        <v>0</v>
      </c>
      <c r="E59" s="249">
        <f t="shared" si="4"/>
        <v>7</v>
      </c>
      <c r="F59" s="249">
        <f t="shared" si="4"/>
        <v>7</v>
      </c>
      <c r="G59" s="249">
        <f t="shared" si="4"/>
        <v>7</v>
      </c>
      <c r="H59" s="250">
        <f t="shared" si="4"/>
        <v>7</v>
      </c>
      <c r="I59" s="248">
        <f t="shared" si="4"/>
        <v>8</v>
      </c>
      <c r="J59" s="251">
        <f t="shared" si="4"/>
        <v>10</v>
      </c>
      <c r="K59" s="248">
        <f t="shared" si="4"/>
        <v>7</v>
      </c>
      <c r="L59" s="250">
        <f t="shared" si="4"/>
        <v>14</v>
      </c>
      <c r="M59" s="252">
        <f t="shared" si="4"/>
        <v>11</v>
      </c>
      <c r="N59" s="253">
        <f t="shared" si="4"/>
        <v>20</v>
      </c>
      <c r="O59" s="248">
        <f t="shared" si="4"/>
        <v>5</v>
      </c>
      <c r="P59" s="251">
        <f t="shared" si="4"/>
        <v>14</v>
      </c>
      <c r="Q59" s="248">
        <f t="shared" si="4"/>
        <v>5</v>
      </c>
      <c r="R59" s="251">
        <f t="shared" si="4"/>
        <v>15</v>
      </c>
      <c r="S59" s="248">
        <f t="shared" si="4"/>
        <v>0</v>
      </c>
      <c r="T59" s="251">
        <f t="shared" si="4"/>
        <v>18</v>
      </c>
      <c r="U59" s="252">
        <f t="shared" si="4"/>
        <v>14</v>
      </c>
      <c r="V59" s="250">
        <f t="shared" si="4"/>
        <v>14</v>
      </c>
      <c r="W59" s="248">
        <f t="shared" si="4"/>
        <v>10</v>
      </c>
      <c r="X59" s="251">
        <f t="shared" si="4"/>
        <v>7</v>
      </c>
      <c r="Y59" s="252">
        <f t="shared" si="4"/>
        <v>0</v>
      </c>
      <c r="Z59" s="250">
        <f t="shared" si="4"/>
        <v>21</v>
      </c>
      <c r="AA59" s="254">
        <f t="shared" si="4"/>
        <v>11</v>
      </c>
      <c r="AB59" s="255">
        <f t="shared" si="4"/>
        <v>45</v>
      </c>
      <c r="AC59" s="256">
        <f t="shared" si="4"/>
        <v>9</v>
      </c>
      <c r="AD59" s="250">
        <f t="shared" si="4"/>
        <v>0</v>
      </c>
      <c r="AE59" s="252">
        <f t="shared" si="4"/>
        <v>12</v>
      </c>
      <c r="AF59" s="250">
        <f t="shared" si="4"/>
        <v>18</v>
      </c>
      <c r="AG59" s="252">
        <f t="shared" si="4"/>
        <v>11</v>
      </c>
      <c r="AH59" s="250">
        <f t="shared" si="4"/>
        <v>20</v>
      </c>
      <c r="AI59" s="252">
        <f t="shared" si="4"/>
        <v>12</v>
      </c>
      <c r="AJ59" s="250">
        <f t="shared" si="4"/>
        <v>13</v>
      </c>
      <c r="AK59" s="254">
        <f t="shared" si="4"/>
        <v>16</v>
      </c>
      <c r="AL59" s="255">
        <f t="shared" si="4"/>
        <v>0</v>
      </c>
      <c r="AM59" s="248">
        <f t="shared" si="4"/>
        <v>14</v>
      </c>
      <c r="AN59" s="250">
        <f t="shared" si="4"/>
        <v>19</v>
      </c>
      <c r="AO59" s="257">
        <f t="shared" si="4"/>
        <v>13</v>
      </c>
      <c r="AP59" s="258">
        <f t="shared" si="4"/>
        <v>15</v>
      </c>
      <c r="AQ59" s="259">
        <f t="shared" si="4"/>
        <v>12</v>
      </c>
      <c r="AR59" s="260">
        <f t="shared" si="4"/>
        <v>12</v>
      </c>
      <c r="AS59" s="260">
        <f t="shared" si="4"/>
        <v>12</v>
      </c>
      <c r="AT59" s="261">
        <f t="shared" si="4"/>
        <v>16</v>
      </c>
      <c r="AU59" s="259">
        <f t="shared" si="4"/>
        <v>14</v>
      </c>
      <c r="AV59" s="261">
        <f t="shared" si="4"/>
        <v>18</v>
      </c>
      <c r="AW59" s="259">
        <f t="shared" si="4"/>
        <v>12</v>
      </c>
      <c r="AX59" s="261">
        <f t="shared" si="4"/>
        <v>11</v>
      </c>
      <c r="AY59" s="257">
        <f t="shared" si="4"/>
        <v>15</v>
      </c>
      <c r="AZ59" s="258">
        <v>42</v>
      </c>
      <c r="BA59" s="259">
        <f t="shared" si="4"/>
        <v>13</v>
      </c>
      <c r="BB59" s="262">
        <f t="shared" si="4"/>
        <v>24</v>
      </c>
      <c r="BC59" s="259">
        <f t="shared" si="4"/>
        <v>13</v>
      </c>
      <c r="BD59" s="261">
        <f t="shared" si="4"/>
        <v>17</v>
      </c>
      <c r="BE59" s="259">
        <f t="shared" si="4"/>
        <v>9</v>
      </c>
      <c r="BF59" s="261">
        <f t="shared" si="4"/>
        <v>16</v>
      </c>
      <c r="BG59" s="259">
        <f t="shared" si="4"/>
        <v>8</v>
      </c>
      <c r="BH59" s="261">
        <f t="shared" si="4"/>
        <v>15</v>
      </c>
      <c r="BI59" s="259">
        <f t="shared" si="4"/>
        <v>24</v>
      </c>
      <c r="BJ59" s="261">
        <f t="shared" si="4"/>
        <v>13</v>
      </c>
      <c r="BK59" s="257">
        <f t="shared" si="4"/>
        <v>8</v>
      </c>
      <c r="BL59" s="258">
        <f t="shared" si="4"/>
        <v>17</v>
      </c>
      <c r="BM59" s="259">
        <f t="shared" si="4"/>
        <v>10</v>
      </c>
      <c r="BN59" s="262">
        <f t="shared" si="4"/>
        <v>19</v>
      </c>
      <c r="BO59" s="259">
        <f t="shared" si="4"/>
        <v>0</v>
      </c>
      <c r="BP59" s="261">
        <f t="shared" ref="BP59:CV59" si="5">SUM(BP4:BP58)</f>
        <v>8</v>
      </c>
      <c r="BQ59" s="259">
        <f t="shared" si="5"/>
        <v>7</v>
      </c>
      <c r="BR59" s="263">
        <f t="shared" si="5"/>
        <v>15</v>
      </c>
      <c r="BS59" s="259">
        <f t="shared" si="5"/>
        <v>6</v>
      </c>
      <c r="BT59" s="261">
        <f t="shared" si="5"/>
        <v>19</v>
      </c>
      <c r="BU59" s="259">
        <f>SUM(BU4:BU58)</f>
        <v>4</v>
      </c>
      <c r="BV59" s="261">
        <f t="shared" si="5"/>
        <v>9</v>
      </c>
      <c r="BW59" s="257">
        <f>SUM(BW4:BW58)</f>
        <v>10</v>
      </c>
      <c r="BX59" s="258">
        <f t="shared" si="5"/>
        <v>9</v>
      </c>
      <c r="BY59" s="259">
        <f t="shared" si="5"/>
        <v>0</v>
      </c>
      <c r="BZ59" s="260">
        <f t="shared" si="5"/>
        <v>13</v>
      </c>
      <c r="CA59" s="260">
        <f t="shared" si="5"/>
        <v>13</v>
      </c>
      <c r="CB59" s="260">
        <f t="shared" si="5"/>
        <v>13</v>
      </c>
      <c r="CC59" s="261">
        <f t="shared" si="5"/>
        <v>7</v>
      </c>
      <c r="CD59" s="259">
        <f t="shared" si="5"/>
        <v>8</v>
      </c>
      <c r="CE59" s="261">
        <f t="shared" si="5"/>
        <v>13</v>
      </c>
      <c r="CF59" s="264">
        <f t="shared" si="5"/>
        <v>21</v>
      </c>
      <c r="CG59" s="259">
        <f t="shared" si="5"/>
        <v>7</v>
      </c>
      <c r="CH59" s="262">
        <f t="shared" si="5"/>
        <v>18</v>
      </c>
      <c r="CI59" s="265">
        <f t="shared" si="5"/>
        <v>7</v>
      </c>
      <c r="CJ59" s="265">
        <f t="shared" si="5"/>
        <v>9</v>
      </c>
      <c r="CK59" s="265">
        <f t="shared" si="5"/>
        <v>8</v>
      </c>
      <c r="CL59" s="265">
        <f t="shared" si="5"/>
        <v>8</v>
      </c>
      <c r="CM59" s="265">
        <f t="shared" si="5"/>
        <v>8</v>
      </c>
      <c r="CN59" s="265">
        <f t="shared" si="5"/>
        <v>8</v>
      </c>
      <c r="CO59" s="265">
        <f t="shared" si="5"/>
        <v>8</v>
      </c>
      <c r="CP59" s="265">
        <f t="shared" si="5"/>
        <v>4</v>
      </c>
      <c r="CQ59" s="265">
        <f t="shared" si="5"/>
        <v>13</v>
      </c>
      <c r="CR59" s="265">
        <f>SUM(CR4:CR58)</f>
        <v>9</v>
      </c>
      <c r="CS59" s="254"/>
      <c r="CT59" s="266"/>
      <c r="CU59" s="257">
        <f t="shared" si="5"/>
        <v>9</v>
      </c>
      <c r="CV59" s="267">
        <f t="shared" si="5"/>
        <v>9</v>
      </c>
      <c r="CW59" s="268">
        <f>SUM(CW4:CW58)</f>
        <v>441</v>
      </c>
      <c r="CX59" s="268">
        <f>SUM(CX4:CX58)</f>
        <v>557</v>
      </c>
      <c r="CY59" s="268">
        <f>SUM(CY4:CY58)</f>
        <v>79</v>
      </c>
      <c r="CZ59" s="269">
        <f>SUM(C59:CV59)-AB59-AZ59-CT59</f>
        <v>1039</v>
      </c>
    </row>
    <row r="60" spans="1:106" ht="16.5" thickBot="1" x14ac:dyDescent="0.3">
      <c r="A60" s="1749"/>
      <c r="B60" s="1750"/>
      <c r="C60" s="1717">
        <f>SUM(C59+D59+E59+F59+G59+H59)</f>
        <v>35</v>
      </c>
      <c r="D60" s="1735"/>
      <c r="E60" s="1735"/>
      <c r="F60" s="1735"/>
      <c r="G60" s="1735"/>
      <c r="H60" s="1718"/>
      <c r="I60" s="1741">
        <v>18</v>
      </c>
      <c r="J60" s="1718"/>
      <c r="K60" s="1741">
        <v>21</v>
      </c>
      <c r="L60" s="1718"/>
      <c r="M60" s="1717">
        <f>SUM(M59+N59)</f>
        <v>31</v>
      </c>
      <c r="N60" s="1718"/>
      <c r="O60" s="1741">
        <v>19</v>
      </c>
      <c r="P60" s="1718"/>
      <c r="Q60" s="1741">
        <v>20</v>
      </c>
      <c r="R60" s="1718"/>
      <c r="S60" s="1741">
        <v>18</v>
      </c>
      <c r="T60" s="1718"/>
      <c r="U60" s="1717">
        <f>SUM(SUM(U59+V59))</f>
        <v>28</v>
      </c>
      <c r="V60" s="1718"/>
      <c r="W60" s="1717">
        <f>SUM(W59+X59)</f>
        <v>17</v>
      </c>
      <c r="X60" s="1718"/>
      <c r="Y60" s="1741">
        <v>21</v>
      </c>
      <c r="Z60" s="1718"/>
      <c r="AA60" s="174">
        <v>11</v>
      </c>
      <c r="AB60" s="175"/>
      <c r="AC60" s="1717">
        <f>SUM(AC59+AD59)</f>
        <v>9</v>
      </c>
      <c r="AD60" s="1718"/>
      <c r="AE60" s="1717">
        <f>SUM(AE59+AF59)</f>
        <v>30</v>
      </c>
      <c r="AF60" s="1718"/>
      <c r="AG60" s="1717">
        <f>SUM(AG59+AH59)</f>
        <v>31</v>
      </c>
      <c r="AH60" s="1718"/>
      <c r="AI60" s="1717">
        <f>SUM(AI59+AJ59)</f>
        <v>25</v>
      </c>
      <c r="AJ60" s="1718"/>
      <c r="AK60" s="1741">
        <v>16</v>
      </c>
      <c r="AL60" s="1718"/>
      <c r="AM60" s="1740">
        <f>SUM(AM59+AN59)</f>
        <v>33</v>
      </c>
      <c r="AN60" s="1737"/>
      <c r="AO60" s="1740">
        <f>SUM(AO59+AP59)</f>
        <v>28</v>
      </c>
      <c r="AP60" s="1742"/>
      <c r="AQ60" s="1717">
        <f>SUM(AQ59+AR59+AS59+AT59)</f>
        <v>52</v>
      </c>
      <c r="AR60" s="1735"/>
      <c r="AS60" s="1735"/>
      <c r="AT60" s="1718"/>
      <c r="AU60" s="1717">
        <f>SUM(AU59+AV59)</f>
        <v>32</v>
      </c>
      <c r="AV60" s="1736"/>
      <c r="AW60" s="1717">
        <f>SUM(AW59+AX59)</f>
        <v>23</v>
      </c>
      <c r="AX60" s="1718"/>
      <c r="AY60" s="1737">
        <v>15</v>
      </c>
      <c r="AZ60" s="1737"/>
      <c r="BA60" s="1740">
        <f>SUM(BA59+BB59)</f>
        <v>37</v>
      </c>
      <c r="BB60" s="1737"/>
      <c r="BC60" s="1740">
        <f>SUM(BC59+BD59)</f>
        <v>30</v>
      </c>
      <c r="BD60" s="1737"/>
      <c r="BE60" s="1740">
        <f>SUM(BE59+BF59)</f>
        <v>25</v>
      </c>
      <c r="BF60" s="1737"/>
      <c r="BG60" s="1740">
        <f>SUM(BG59+BH59)</f>
        <v>23</v>
      </c>
      <c r="BH60" s="1737"/>
      <c r="BI60" s="1732">
        <f>SUM(BI59+BJ59)</f>
        <v>37</v>
      </c>
      <c r="BJ60" s="1733"/>
      <c r="BK60" s="1732">
        <f>SUM(BK59+BL59)</f>
        <v>25</v>
      </c>
      <c r="BL60" s="1733"/>
      <c r="BM60" s="1732">
        <f>SUM(BM59+BN59)</f>
        <v>29</v>
      </c>
      <c r="BN60" s="1733"/>
      <c r="BO60" s="1732">
        <f>SUM(BO59+BP59)</f>
        <v>8</v>
      </c>
      <c r="BP60" s="1733"/>
      <c r="BQ60" s="1732">
        <f>SUM(BQ59+BR59)</f>
        <v>22</v>
      </c>
      <c r="BR60" s="1733"/>
      <c r="BS60" s="1732">
        <f>SUM(BS59+BT59)</f>
        <v>25</v>
      </c>
      <c r="BT60" s="1733"/>
      <c r="BU60" s="1717">
        <f>SUM(BU59+BV59)</f>
        <v>13</v>
      </c>
      <c r="BV60" s="1734"/>
      <c r="BW60" s="1717">
        <f>SUM(BW59+BX59)</f>
        <v>19</v>
      </c>
      <c r="BX60" s="1734"/>
      <c r="BY60" s="1717">
        <f>SUM(BY59+BZ59+CA59+CB59+CC59)</f>
        <v>46</v>
      </c>
      <c r="BZ60" s="1735"/>
      <c r="CA60" s="1735"/>
      <c r="CB60" s="1735"/>
      <c r="CC60" s="1718"/>
      <c r="CD60" s="1738">
        <f>SUM(CD59+CE59)</f>
        <v>21</v>
      </c>
      <c r="CE60" s="1739"/>
      <c r="CF60" s="321">
        <f>SUM(CF59)</f>
        <v>21</v>
      </c>
      <c r="CG60" s="1717">
        <f>SUM(CG59+CH59)</f>
        <v>25</v>
      </c>
      <c r="CH60" s="1718"/>
      <c r="CI60" s="1725">
        <f>SUM(CI59+CJ59)</f>
        <v>16</v>
      </c>
      <c r="CJ60" s="1726"/>
      <c r="CK60" s="1725">
        <f>SUM(CK59+CL59+CM59+CN59+CO59+CP59+CQ59)</f>
        <v>57</v>
      </c>
      <c r="CL60" s="1727"/>
      <c r="CM60" s="1727"/>
      <c r="CN60" s="1727"/>
      <c r="CO60" s="1727"/>
      <c r="CP60" s="1727"/>
      <c r="CQ60" s="1726"/>
      <c r="CR60" s="1717">
        <f>SUM(CR59+CS59)</f>
        <v>9</v>
      </c>
      <c r="CS60" s="1718"/>
      <c r="CT60" s="113"/>
      <c r="CU60" s="1717">
        <f>SUM(CU59+CV59)</f>
        <v>18</v>
      </c>
      <c r="CV60" s="1718"/>
      <c r="CW60" s="320">
        <f>SUM(CW59/40)</f>
        <v>11.025</v>
      </c>
      <c r="CX60" s="37">
        <f>SUM(CX59/34)</f>
        <v>16.382352941176471</v>
      </c>
      <c r="CY60" s="37">
        <f>SUM(CY59/8)</f>
        <v>9.875</v>
      </c>
      <c r="CZ60" s="208">
        <f>SUM(SUM(C60+I60+K60+M60+O60+Q60+S60+U60+W60+Y60+AA60+AC60+AE60+AG60+AI60+AK60+AM60+AO60+AQ60+AU60+AW60+AY60+BA60+BC60+BE60+BG60+BI60+BK60+BM60+BO60+BQ60+BS60+BU60+BW60+BY60+CD60+CF60+CG60+CI60+CK60+CR60+CU60))</f>
        <v>1039</v>
      </c>
      <c r="DA60">
        <f>SUM(CZ60/42)</f>
        <v>24.738095238095237</v>
      </c>
      <c r="DB60" s="338"/>
    </row>
    <row r="61" spans="1:106" ht="191.25" x14ac:dyDescent="0.2">
      <c r="A61" s="1728"/>
      <c r="B61" s="1729"/>
      <c r="C61" s="134" t="s">
        <v>1362</v>
      </c>
      <c r="D61" s="135" t="s">
        <v>1305</v>
      </c>
      <c r="E61" s="134" t="s">
        <v>1362</v>
      </c>
      <c r="F61" s="134" t="s">
        <v>1362</v>
      </c>
      <c r="G61" s="134" t="s">
        <v>1362</v>
      </c>
      <c r="H61" s="134" t="s">
        <v>1362</v>
      </c>
      <c r="I61" s="134" t="s">
        <v>801</v>
      </c>
      <c r="J61" s="134" t="s">
        <v>232</v>
      </c>
      <c r="K61" s="134" t="s">
        <v>464</v>
      </c>
      <c r="L61" s="134" t="s">
        <v>1420</v>
      </c>
      <c r="M61" s="134" t="s">
        <v>1047</v>
      </c>
      <c r="N61" s="171" t="s">
        <v>783</v>
      </c>
      <c r="O61" s="173" t="s">
        <v>131</v>
      </c>
      <c r="P61" s="172" t="s">
        <v>976</v>
      </c>
      <c r="Q61" s="134" t="s">
        <v>351</v>
      </c>
      <c r="R61" s="134" t="s">
        <v>1218</v>
      </c>
      <c r="S61" s="135" t="s">
        <v>982</v>
      </c>
      <c r="T61" s="134" t="s">
        <v>1402</v>
      </c>
      <c r="U61" s="134" t="s">
        <v>1444</v>
      </c>
      <c r="V61" s="134" t="s">
        <v>1302</v>
      </c>
      <c r="W61" s="134" t="s">
        <v>400</v>
      </c>
      <c r="X61" s="134" t="s">
        <v>1166</v>
      </c>
      <c r="Y61" s="151" t="s">
        <v>120</v>
      </c>
      <c r="Z61" s="136" t="s">
        <v>691</v>
      </c>
      <c r="AA61" s="136" t="s">
        <v>899</v>
      </c>
      <c r="AB61" s="137" t="s">
        <v>711</v>
      </c>
      <c r="AC61" s="136" t="s">
        <v>284</v>
      </c>
      <c r="AD61" s="160" t="s">
        <v>155</v>
      </c>
      <c r="AE61" s="136" t="s">
        <v>1250</v>
      </c>
      <c r="AF61" s="136" t="s">
        <v>595</v>
      </c>
      <c r="AG61" s="136" t="s">
        <v>4</v>
      </c>
      <c r="AH61" s="136" t="s">
        <v>525</v>
      </c>
      <c r="AI61" s="136" t="s">
        <v>27</v>
      </c>
      <c r="AJ61" s="136" t="s">
        <v>107</v>
      </c>
      <c r="AK61" s="136" t="s">
        <v>241</v>
      </c>
      <c r="AL61" s="166" t="s">
        <v>761</v>
      </c>
      <c r="AM61" s="134" t="s">
        <v>1296</v>
      </c>
      <c r="AN61" s="134" t="s">
        <v>523</v>
      </c>
      <c r="AO61" s="161" t="s">
        <v>1139</v>
      </c>
      <c r="AP61" s="134" t="s">
        <v>1084</v>
      </c>
      <c r="AQ61" s="134" t="s">
        <v>1481</v>
      </c>
      <c r="AR61" s="134" t="s">
        <v>1481</v>
      </c>
      <c r="AS61" s="134" t="s">
        <v>1481</v>
      </c>
      <c r="AT61" s="134" t="s">
        <v>33</v>
      </c>
      <c r="AU61" s="134" t="s">
        <v>1446</v>
      </c>
      <c r="AV61" s="134" t="s">
        <v>854</v>
      </c>
      <c r="AW61" s="161" t="s">
        <v>690</v>
      </c>
      <c r="AX61" s="134" t="s">
        <v>787</v>
      </c>
      <c r="AY61" s="134" t="s">
        <v>730</v>
      </c>
      <c r="AZ61" s="152" t="s">
        <v>933</v>
      </c>
      <c r="BA61" s="161" t="s">
        <v>170</v>
      </c>
      <c r="BB61" s="134" t="s">
        <v>537</v>
      </c>
      <c r="BC61" s="134" t="s">
        <v>807</v>
      </c>
      <c r="BD61" s="134" t="s">
        <v>123</v>
      </c>
      <c r="BE61" s="134" t="s">
        <v>492</v>
      </c>
      <c r="BF61" s="134" t="s">
        <v>1051</v>
      </c>
      <c r="BG61" s="134" t="s">
        <v>1459</v>
      </c>
      <c r="BH61" s="134" t="s">
        <v>352</v>
      </c>
      <c r="BI61" s="134" t="s">
        <v>1476</v>
      </c>
      <c r="BJ61" s="134" t="s">
        <v>753</v>
      </c>
      <c r="BK61" s="134" t="s">
        <v>724</v>
      </c>
      <c r="BL61" s="134" t="s">
        <v>1045</v>
      </c>
      <c r="BM61" s="134" t="s">
        <v>656</v>
      </c>
      <c r="BN61" s="134" t="s">
        <v>1408</v>
      </c>
      <c r="BO61" s="201" t="s">
        <v>1015</v>
      </c>
      <c r="BP61" s="134" t="s">
        <v>1025</v>
      </c>
      <c r="BQ61" s="134" t="s">
        <v>884</v>
      </c>
      <c r="BR61" s="134" t="s">
        <v>1006</v>
      </c>
      <c r="BS61" s="134" t="s">
        <v>426</v>
      </c>
      <c r="BT61" s="134" t="s">
        <v>128</v>
      </c>
      <c r="BU61" s="134" t="s">
        <v>1062</v>
      </c>
      <c r="BV61" s="134" t="s">
        <v>1382</v>
      </c>
      <c r="BW61" s="134" t="s">
        <v>1183</v>
      </c>
      <c r="BX61" s="134" t="s">
        <v>1417</v>
      </c>
      <c r="BY61" s="201" t="s">
        <v>1291</v>
      </c>
      <c r="BZ61" s="134" t="s">
        <v>384</v>
      </c>
      <c r="CA61" s="134" t="s">
        <v>384</v>
      </c>
      <c r="CB61" s="134" t="s">
        <v>384</v>
      </c>
      <c r="CC61" s="161" t="s">
        <v>427</v>
      </c>
      <c r="CD61" s="134" t="s">
        <v>312</v>
      </c>
      <c r="CE61" s="134" t="s">
        <v>954</v>
      </c>
      <c r="CF61" s="134" t="s">
        <v>498</v>
      </c>
      <c r="CG61" s="134" t="s">
        <v>746</v>
      </c>
      <c r="CH61" s="134" t="s">
        <v>1244</v>
      </c>
      <c r="CI61" s="134" t="s">
        <v>837</v>
      </c>
      <c r="CJ61" s="134" t="s">
        <v>703</v>
      </c>
      <c r="CK61" s="134" t="s">
        <v>494</v>
      </c>
      <c r="CL61" s="134" t="s">
        <v>494</v>
      </c>
      <c r="CM61" s="134" t="s">
        <v>494</v>
      </c>
      <c r="CN61" s="134" t="s">
        <v>494</v>
      </c>
      <c r="CO61" s="134" t="s">
        <v>494</v>
      </c>
      <c r="CP61" s="134" t="s">
        <v>1486</v>
      </c>
      <c r="CQ61" s="134" t="s">
        <v>603</v>
      </c>
      <c r="CR61" s="134" t="s">
        <v>1435</v>
      </c>
      <c r="CS61" s="135" t="s">
        <v>641</v>
      </c>
      <c r="CT61" s="185" t="s">
        <v>408</v>
      </c>
      <c r="CU61" s="134" t="s">
        <v>879</v>
      </c>
      <c r="CV61" s="134" t="s">
        <v>879</v>
      </c>
      <c r="CW61" s="1719" t="s">
        <v>678</v>
      </c>
      <c r="CX61" s="1721" t="s">
        <v>227</v>
      </c>
      <c r="CY61" s="1723" t="s">
        <v>1314</v>
      </c>
      <c r="CZ61" s="1724" t="s">
        <v>1300</v>
      </c>
    </row>
    <row r="62" spans="1:106" x14ac:dyDescent="0.2">
      <c r="A62" s="1730"/>
      <c r="B62" s="1731"/>
      <c r="C62" s="10">
        <v>1</v>
      </c>
      <c r="D62" s="10"/>
      <c r="E62" s="10">
        <v>2</v>
      </c>
      <c r="F62" s="10">
        <v>3</v>
      </c>
      <c r="G62" s="10">
        <v>4</v>
      </c>
      <c r="H62" s="10">
        <v>5</v>
      </c>
      <c r="I62" s="10">
        <v>6</v>
      </c>
      <c r="J62" s="10">
        <v>7</v>
      </c>
      <c r="K62" s="10">
        <v>8</v>
      </c>
      <c r="L62" s="10">
        <v>9</v>
      </c>
      <c r="M62" s="10">
        <v>10</v>
      </c>
      <c r="N62" s="10">
        <v>11</v>
      </c>
      <c r="O62" s="10">
        <v>12</v>
      </c>
      <c r="P62" s="10">
        <v>13</v>
      </c>
      <c r="Q62" s="10">
        <v>14</v>
      </c>
      <c r="R62" s="10">
        <v>15</v>
      </c>
      <c r="S62" s="10"/>
      <c r="T62" s="10">
        <v>16</v>
      </c>
      <c r="U62" s="10">
        <v>17</v>
      </c>
      <c r="V62" s="10">
        <v>18</v>
      </c>
      <c r="W62" s="10">
        <v>19</v>
      </c>
      <c r="X62" s="10">
        <v>20</v>
      </c>
      <c r="Y62" s="10"/>
      <c r="Z62" s="10">
        <v>21</v>
      </c>
      <c r="AA62" s="10">
        <v>22</v>
      </c>
      <c r="AB62" s="10"/>
      <c r="AC62" s="10">
        <v>23</v>
      </c>
      <c r="AD62" s="10"/>
      <c r="AE62" s="10">
        <v>24</v>
      </c>
      <c r="AF62" s="10">
        <v>25</v>
      </c>
      <c r="AG62" s="10">
        <v>26</v>
      </c>
      <c r="AH62" s="10">
        <v>27</v>
      </c>
      <c r="AI62" s="10">
        <v>28</v>
      </c>
      <c r="AJ62" s="10">
        <v>29</v>
      </c>
      <c r="AK62" s="10">
        <v>30</v>
      </c>
      <c r="AL62" s="10"/>
      <c r="AM62" s="10">
        <v>31</v>
      </c>
      <c r="AN62" s="10">
        <v>32</v>
      </c>
      <c r="AO62" s="10">
        <v>33</v>
      </c>
      <c r="AP62" s="10">
        <v>34</v>
      </c>
      <c r="AQ62" s="10">
        <v>35</v>
      </c>
      <c r="AR62" s="10">
        <v>36</v>
      </c>
      <c r="AS62" s="10">
        <v>37</v>
      </c>
      <c r="AT62" s="10">
        <v>38</v>
      </c>
      <c r="AU62" s="10">
        <v>39</v>
      </c>
      <c r="AV62" s="10">
        <v>40</v>
      </c>
      <c r="AW62" s="10">
        <v>41</v>
      </c>
      <c r="AX62" s="10">
        <v>42</v>
      </c>
      <c r="AY62" s="10">
        <v>43</v>
      </c>
      <c r="AZ62" s="10"/>
      <c r="BA62" s="10">
        <v>44</v>
      </c>
      <c r="BB62" s="10">
        <v>45</v>
      </c>
      <c r="BC62" s="10">
        <v>46</v>
      </c>
      <c r="BD62" s="10">
        <v>47</v>
      </c>
      <c r="BE62" s="10">
        <v>48</v>
      </c>
      <c r="BF62" s="10">
        <v>49</v>
      </c>
      <c r="BG62" s="10">
        <v>50</v>
      </c>
      <c r="BH62" s="10">
        <v>51</v>
      </c>
      <c r="BI62" s="10">
        <v>52</v>
      </c>
      <c r="BJ62" s="10">
        <v>53</v>
      </c>
      <c r="BK62" s="10">
        <v>54</v>
      </c>
      <c r="BL62" s="10">
        <v>55</v>
      </c>
      <c r="BM62" s="10">
        <v>50</v>
      </c>
      <c r="BN62" s="10">
        <v>51</v>
      </c>
      <c r="BO62" s="10"/>
      <c r="BP62" s="10">
        <v>52</v>
      </c>
      <c r="BQ62" s="10">
        <v>53</v>
      </c>
      <c r="BR62" s="10">
        <v>54</v>
      </c>
      <c r="BS62" s="10">
        <v>55</v>
      </c>
      <c r="BT62" s="10">
        <v>56</v>
      </c>
      <c r="BU62" s="10">
        <v>57</v>
      </c>
      <c r="BV62" s="10">
        <v>58</v>
      </c>
      <c r="BW62" s="10">
        <v>59</v>
      </c>
      <c r="BX62" s="10">
        <v>60</v>
      </c>
      <c r="BY62" s="10"/>
      <c r="BZ62" s="10">
        <v>61</v>
      </c>
      <c r="CA62" s="10">
        <v>62</v>
      </c>
      <c r="CB62" s="10">
        <v>63</v>
      </c>
      <c r="CC62" s="10">
        <v>64</v>
      </c>
      <c r="CD62" s="10">
        <v>65</v>
      </c>
      <c r="CE62" s="10">
        <v>66</v>
      </c>
      <c r="CF62" s="10">
        <v>67</v>
      </c>
      <c r="CG62" s="10">
        <v>68</v>
      </c>
      <c r="CH62" s="10">
        <v>69</v>
      </c>
      <c r="CI62" s="10">
        <v>70</v>
      </c>
      <c r="CJ62" s="10">
        <v>71</v>
      </c>
      <c r="CK62" s="10">
        <v>72</v>
      </c>
      <c r="CL62" s="10">
        <v>73</v>
      </c>
      <c r="CM62" s="10">
        <v>74</v>
      </c>
      <c r="CN62" s="10">
        <v>75</v>
      </c>
      <c r="CO62" s="10">
        <v>76</v>
      </c>
      <c r="CP62" s="10">
        <v>77</v>
      </c>
      <c r="CQ62" s="10">
        <v>78</v>
      </c>
      <c r="CR62" s="10">
        <v>79</v>
      </c>
      <c r="CS62" s="10"/>
      <c r="CT62" s="10"/>
      <c r="CU62" s="10">
        <v>80</v>
      </c>
      <c r="CV62" s="10">
        <v>81</v>
      </c>
      <c r="CW62" s="1720"/>
      <c r="CX62" s="1722"/>
      <c r="CY62" s="1720"/>
      <c r="CZ62" s="1720"/>
    </row>
    <row r="63" spans="1:106" x14ac:dyDescent="0.2">
      <c r="CW63" s="206"/>
    </row>
  </sheetData>
  <mergeCells count="56">
    <mergeCell ref="O60:P60"/>
    <mergeCell ref="C1:N1"/>
    <mergeCell ref="O1:X1"/>
    <mergeCell ref="Y1:AF1"/>
    <mergeCell ref="AG1:AL1"/>
    <mergeCell ref="AC60:AD60"/>
    <mergeCell ref="Q60:R60"/>
    <mergeCell ref="S60:T60"/>
    <mergeCell ref="U60:V60"/>
    <mergeCell ref="W60:X60"/>
    <mergeCell ref="Y60:Z60"/>
    <mergeCell ref="A59:B60"/>
    <mergeCell ref="C60:H60"/>
    <mergeCell ref="I60:J60"/>
    <mergeCell ref="K60:L60"/>
    <mergeCell ref="M60:N60"/>
    <mergeCell ref="BE1:BL1"/>
    <mergeCell ref="BM1:BV1"/>
    <mergeCell ref="BW1:CF1"/>
    <mergeCell ref="CG1:CT1"/>
    <mergeCell ref="AM1:AV1"/>
    <mergeCell ref="AW1:BD1"/>
    <mergeCell ref="BA60:BB60"/>
    <mergeCell ref="BC60:BD60"/>
    <mergeCell ref="AE60:AF60"/>
    <mergeCell ref="AG60:AH60"/>
    <mergeCell ref="AI60:AJ60"/>
    <mergeCell ref="AK60:AL60"/>
    <mergeCell ref="AM60:AN60"/>
    <mergeCell ref="AO60:AP60"/>
    <mergeCell ref="BG60:BH60"/>
    <mergeCell ref="BI60:BJ60"/>
    <mergeCell ref="BK60:BL60"/>
    <mergeCell ref="BM60:BN60"/>
    <mergeCell ref="BO60:BP60"/>
    <mergeCell ref="CG60:CH60"/>
    <mergeCell ref="CI60:CJ60"/>
    <mergeCell ref="CK60:CQ60"/>
    <mergeCell ref="CU60:CV60"/>
    <mergeCell ref="A61:B62"/>
    <mergeCell ref="BQ60:BR60"/>
    <mergeCell ref="BS60:BT60"/>
    <mergeCell ref="BU60:BV60"/>
    <mergeCell ref="BW60:BX60"/>
    <mergeCell ref="BY60:CC60"/>
    <mergeCell ref="AQ60:AT60"/>
    <mergeCell ref="AU60:AV60"/>
    <mergeCell ref="AW60:AX60"/>
    <mergeCell ref="AY60:AZ60"/>
    <mergeCell ref="CD60:CE60"/>
    <mergeCell ref="BE60:BF60"/>
    <mergeCell ref="CR60:CS60"/>
    <mergeCell ref="CW61:CW62"/>
    <mergeCell ref="CX61:CX62"/>
    <mergeCell ref="CY61:CY62"/>
    <mergeCell ref="CZ61:CZ62"/>
  </mergeCells>
  <phoneticPr fontId="9" type="noConversion"/>
  <pageMargins left="0.2" right="0.2" top="0.6100000000000001" bottom="0.2" header="0.5" footer="0.5"/>
  <pageSetup paperSize="9" scale="33" orientation="landscape" horizontalDpi="4294967292" verticalDpi="4294967292"/>
  <headerFooter alignWithMargins="0">
    <oddHeader>&amp;C&amp;"Arial,Gras"&amp;16PRESENCE AUX RANDONNEES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V112"/>
  <sheetViews>
    <sheetView topLeftCell="A3" workbookViewId="0">
      <selection activeCell="Q37" sqref="Q37"/>
    </sheetView>
  </sheetViews>
  <sheetFormatPr baseColWidth="10" defaultRowHeight="12.75" x14ac:dyDescent="0.2"/>
  <cols>
    <col min="1" max="1" width="4.42578125" customWidth="1"/>
    <col min="2" max="2" width="25.42578125" customWidth="1"/>
    <col min="3" max="119" width="3.28515625" customWidth="1"/>
    <col min="120" max="120" width="6.140625" customWidth="1"/>
    <col min="121" max="121" width="6.7109375" customWidth="1"/>
    <col min="122" max="122" width="6.85546875" customWidth="1"/>
    <col min="123" max="123" width="6.28515625" customWidth="1"/>
    <col min="124" max="124" width="12.140625" customWidth="1"/>
  </cols>
  <sheetData>
    <row r="1" spans="1:124" ht="13.5" thickBot="1" x14ac:dyDescent="0.25">
      <c r="A1" s="61"/>
      <c r="B1" s="78" t="s">
        <v>590</v>
      </c>
      <c r="C1" s="1744">
        <v>41883</v>
      </c>
      <c r="D1" s="1745"/>
      <c r="E1" s="1745"/>
      <c r="F1" s="1745"/>
      <c r="G1" s="1745"/>
      <c r="H1" s="1745"/>
      <c r="I1" s="1745"/>
      <c r="J1" s="1745"/>
      <c r="K1" s="1745"/>
      <c r="L1" s="1745"/>
      <c r="M1" s="1745"/>
      <c r="N1" s="1746"/>
      <c r="O1" s="1745">
        <v>41913</v>
      </c>
      <c r="P1" s="1759"/>
      <c r="Q1" s="1759"/>
      <c r="R1" s="1759"/>
      <c r="S1" s="1759"/>
      <c r="T1" s="1759"/>
      <c r="U1" s="1759"/>
      <c r="V1" s="1759"/>
      <c r="W1" s="1760"/>
      <c r="X1" s="1752">
        <v>41944</v>
      </c>
      <c r="Y1" s="1753"/>
      <c r="Z1" s="1754"/>
      <c r="AA1" s="1754"/>
      <c r="AB1" s="1754"/>
      <c r="AC1" s="1754"/>
      <c r="AD1" s="1754"/>
      <c r="AE1" s="1755"/>
      <c r="AF1" s="1744">
        <v>41974</v>
      </c>
      <c r="AG1" s="1745"/>
      <c r="AH1" s="1745"/>
      <c r="AI1" s="1745"/>
      <c r="AJ1" s="1745"/>
      <c r="AK1" s="1756"/>
      <c r="AL1" s="1756"/>
      <c r="AM1" s="1746"/>
      <c r="AN1" s="1743">
        <v>42005</v>
      </c>
      <c r="AO1" s="1743"/>
      <c r="AP1" s="1743"/>
      <c r="AQ1" s="1743"/>
      <c r="AR1" s="1743"/>
      <c r="AS1" s="1743"/>
      <c r="AT1" s="1743"/>
      <c r="AU1" s="1743"/>
      <c r="AV1" s="1743"/>
      <c r="AW1" s="1743"/>
      <c r="AX1" s="1743"/>
      <c r="AY1" s="1743"/>
      <c r="AZ1" s="1743"/>
      <c r="BA1" s="1743"/>
      <c r="BB1" s="1743"/>
      <c r="BC1" s="1743"/>
      <c r="BD1" s="1743">
        <v>42036</v>
      </c>
      <c r="BE1" s="1743"/>
      <c r="BF1" s="1743"/>
      <c r="BG1" s="1743"/>
      <c r="BH1" s="1743"/>
      <c r="BI1" s="1743"/>
      <c r="BJ1" s="1743"/>
      <c r="BK1" s="1743"/>
      <c r="BL1" s="1743"/>
      <c r="BM1" s="1743"/>
      <c r="BN1" s="1743">
        <v>42064</v>
      </c>
      <c r="BO1" s="1743"/>
      <c r="BP1" s="1743"/>
      <c r="BQ1" s="1743"/>
      <c r="BR1" s="1743"/>
      <c r="BS1" s="1743"/>
      <c r="BT1" s="1743"/>
      <c r="BU1" s="1743"/>
      <c r="BV1" s="1743"/>
      <c r="BW1" s="1743"/>
      <c r="BX1" s="1743"/>
      <c r="BY1" s="1745">
        <v>42095</v>
      </c>
      <c r="BZ1" s="1745"/>
      <c r="CA1" s="1756"/>
      <c r="CB1" s="1756"/>
      <c r="CC1" s="1756"/>
      <c r="CD1" s="1756"/>
      <c r="CE1" s="1756"/>
      <c r="CF1" s="1756"/>
      <c r="CG1" s="1756"/>
      <c r="CH1" s="1756"/>
      <c r="CI1" s="1756"/>
      <c r="CJ1" s="1745"/>
      <c r="CK1" s="1745"/>
      <c r="CL1" s="1756"/>
      <c r="CM1" s="1757"/>
      <c r="CN1" s="1700">
        <v>42125</v>
      </c>
      <c r="CO1" s="1758"/>
      <c r="CP1" s="1758"/>
      <c r="CQ1" s="1751"/>
      <c r="CR1" s="1751"/>
      <c r="CS1" s="1751"/>
      <c r="CT1" s="1751"/>
      <c r="CU1" s="1751"/>
      <c r="CV1" s="1751"/>
      <c r="CW1" s="1734"/>
      <c r="CX1" s="1744">
        <v>42156</v>
      </c>
      <c r="CY1" s="1745"/>
      <c r="CZ1" s="1745"/>
      <c r="DA1" s="1745"/>
      <c r="DB1" s="1745"/>
      <c r="DC1" s="1745"/>
      <c r="DD1" s="1745"/>
      <c r="DE1" s="1756"/>
      <c r="DF1" s="1756"/>
      <c r="DG1" s="1756"/>
      <c r="DH1" s="1756"/>
      <c r="DI1" s="1756"/>
      <c r="DJ1" s="1756"/>
      <c r="DK1" s="1756"/>
      <c r="DL1" s="1756"/>
      <c r="DM1" s="1756"/>
      <c r="DN1" s="1756"/>
      <c r="DO1" s="1746"/>
      <c r="DP1" s="427"/>
      <c r="DQ1" s="427"/>
      <c r="DR1" s="427"/>
      <c r="DS1" s="427"/>
      <c r="DT1" s="76"/>
    </row>
    <row r="2" spans="1:124" ht="16.5" thickBot="1" x14ac:dyDescent="0.3">
      <c r="A2" s="61"/>
      <c r="B2" s="61"/>
      <c r="C2" s="271" t="s">
        <v>475</v>
      </c>
      <c r="D2" s="272" t="s">
        <v>852</v>
      </c>
      <c r="E2" s="271" t="s">
        <v>1497</v>
      </c>
      <c r="F2" s="279" t="s">
        <v>658</v>
      </c>
      <c r="G2" s="278" t="s">
        <v>733</v>
      </c>
      <c r="H2" s="279" t="s">
        <v>576</v>
      </c>
      <c r="I2" s="272" t="s">
        <v>1113</v>
      </c>
      <c r="J2" s="279" t="s">
        <v>475</v>
      </c>
      <c r="K2" s="272" t="s">
        <v>852</v>
      </c>
      <c r="L2" s="271" t="s">
        <v>475</v>
      </c>
      <c r="M2" s="272" t="s">
        <v>852</v>
      </c>
      <c r="N2" s="416" t="s">
        <v>491</v>
      </c>
      <c r="O2" s="188" t="s">
        <v>852</v>
      </c>
      <c r="P2" s="189" t="s">
        <v>475</v>
      </c>
      <c r="Q2" s="189" t="s">
        <v>852</v>
      </c>
      <c r="R2" s="189" t="s">
        <v>475</v>
      </c>
      <c r="S2" s="189" t="s">
        <v>852</v>
      </c>
      <c r="T2" s="189" t="s">
        <v>475</v>
      </c>
      <c r="U2" s="189" t="s">
        <v>852</v>
      </c>
      <c r="V2" s="189" t="s">
        <v>475</v>
      </c>
      <c r="W2" s="189" t="s">
        <v>852</v>
      </c>
      <c r="X2" s="232" t="s">
        <v>475</v>
      </c>
      <c r="Y2" s="233" t="s">
        <v>852</v>
      </c>
      <c r="Z2" s="192" t="s">
        <v>852</v>
      </c>
      <c r="AA2" s="220" t="s">
        <v>475</v>
      </c>
      <c r="AB2" s="220" t="s">
        <v>852</v>
      </c>
      <c r="AC2" s="220" t="s">
        <v>346</v>
      </c>
      <c r="AD2" s="220" t="s">
        <v>475</v>
      </c>
      <c r="AE2" s="224" t="s">
        <v>852</v>
      </c>
      <c r="AF2" s="189" t="s">
        <v>475</v>
      </c>
      <c r="AG2" s="189" t="s">
        <v>852</v>
      </c>
      <c r="AH2" s="189" t="s">
        <v>346</v>
      </c>
      <c r="AI2" s="189" t="s">
        <v>475</v>
      </c>
      <c r="AJ2" s="189" t="s">
        <v>852</v>
      </c>
      <c r="AK2" s="271" t="s">
        <v>475</v>
      </c>
      <c r="AL2" s="279" t="s">
        <v>852</v>
      </c>
      <c r="AM2" s="274" t="s">
        <v>967</v>
      </c>
      <c r="AN2" s="189" t="s">
        <v>475</v>
      </c>
      <c r="AO2" s="189" t="s">
        <v>852</v>
      </c>
      <c r="AP2" s="189" t="s">
        <v>1304</v>
      </c>
      <c r="AQ2" s="189" t="s">
        <v>475</v>
      </c>
      <c r="AR2" s="189" t="s">
        <v>852</v>
      </c>
      <c r="AS2" s="189" t="s">
        <v>346</v>
      </c>
      <c r="AT2" s="189" t="s">
        <v>778</v>
      </c>
      <c r="AU2" s="189" t="s">
        <v>215</v>
      </c>
      <c r="AV2" s="189" t="s">
        <v>585</v>
      </c>
      <c r="AW2" s="189" t="s">
        <v>733</v>
      </c>
      <c r="AX2" s="189" t="s">
        <v>1384</v>
      </c>
      <c r="AY2" s="189" t="s">
        <v>475</v>
      </c>
      <c r="AZ2" s="189" t="s">
        <v>852</v>
      </c>
      <c r="BA2" s="189" t="s">
        <v>1168</v>
      </c>
      <c r="BB2" s="189" t="s">
        <v>475</v>
      </c>
      <c r="BC2" s="189" t="s">
        <v>852</v>
      </c>
      <c r="BD2" s="233" t="s">
        <v>475</v>
      </c>
      <c r="BE2" s="233" t="s">
        <v>852</v>
      </c>
      <c r="BF2" s="233" t="s">
        <v>1168</v>
      </c>
      <c r="BG2" s="189" t="s">
        <v>475</v>
      </c>
      <c r="BH2" s="189" t="s">
        <v>852</v>
      </c>
      <c r="BI2" s="189" t="s">
        <v>475</v>
      </c>
      <c r="BJ2" s="189" t="s">
        <v>852</v>
      </c>
      <c r="BK2" s="189" t="s">
        <v>1168</v>
      </c>
      <c r="BL2" s="189" t="s">
        <v>475</v>
      </c>
      <c r="BM2" s="195" t="s">
        <v>852</v>
      </c>
      <c r="BN2" s="202" t="s">
        <v>475</v>
      </c>
      <c r="BO2" s="187" t="s">
        <v>852</v>
      </c>
      <c r="BP2" s="188" t="s">
        <v>212</v>
      </c>
      <c r="BQ2" s="189" t="s">
        <v>475</v>
      </c>
      <c r="BR2" s="189" t="s">
        <v>852</v>
      </c>
      <c r="BS2" s="189" t="s">
        <v>475</v>
      </c>
      <c r="BT2" s="189" t="s">
        <v>852</v>
      </c>
      <c r="BU2" s="189" t="s">
        <v>877</v>
      </c>
      <c r="BV2" s="189" t="s">
        <v>475</v>
      </c>
      <c r="BW2" s="189" t="s">
        <v>852</v>
      </c>
      <c r="BX2" s="381" t="s">
        <v>499</v>
      </c>
      <c r="BY2" s="279" t="s">
        <v>852</v>
      </c>
      <c r="BZ2" s="272" t="s">
        <v>334</v>
      </c>
      <c r="CA2" s="326" t="s">
        <v>475</v>
      </c>
      <c r="CB2" s="382" t="s">
        <v>852</v>
      </c>
      <c r="CC2" s="382" t="s">
        <v>733</v>
      </c>
      <c r="CD2" s="327" t="s">
        <v>338</v>
      </c>
      <c r="CE2" s="380" t="s">
        <v>475</v>
      </c>
      <c r="CF2" s="382" t="s">
        <v>219</v>
      </c>
      <c r="CG2" s="382" t="s">
        <v>243</v>
      </c>
      <c r="CH2" s="382" t="s">
        <v>852</v>
      </c>
      <c r="CI2" s="327" t="s">
        <v>1304</v>
      </c>
      <c r="CJ2" s="395" t="s">
        <v>475</v>
      </c>
      <c r="CK2" s="375" t="s">
        <v>852</v>
      </c>
      <c r="CL2" s="395" t="s">
        <v>475</v>
      </c>
      <c r="CM2" s="374" t="s">
        <v>1281</v>
      </c>
      <c r="CN2" s="375" t="s">
        <v>334</v>
      </c>
      <c r="CO2" s="395" t="s">
        <v>475</v>
      </c>
      <c r="CP2" s="375" t="s">
        <v>500</v>
      </c>
      <c r="CQ2" s="237" t="s">
        <v>475</v>
      </c>
      <c r="CR2" s="233" t="s">
        <v>1304</v>
      </c>
      <c r="CS2" s="233" t="s">
        <v>475</v>
      </c>
      <c r="CT2" s="220" t="s">
        <v>852</v>
      </c>
      <c r="CU2" s="395" t="s">
        <v>475</v>
      </c>
      <c r="CV2" s="398" t="s">
        <v>1187</v>
      </c>
      <c r="CW2" s="399" t="s">
        <v>1304</v>
      </c>
      <c r="CX2" s="395" t="s">
        <v>475</v>
      </c>
      <c r="CY2" s="374" t="s">
        <v>852</v>
      </c>
      <c r="CZ2" s="375" t="s">
        <v>334</v>
      </c>
      <c r="DA2" s="237" t="s">
        <v>475</v>
      </c>
      <c r="DB2" s="233" t="s">
        <v>852</v>
      </c>
      <c r="DC2" s="233" t="s">
        <v>475</v>
      </c>
      <c r="DD2" s="220" t="s">
        <v>852</v>
      </c>
      <c r="DE2" s="395" t="s">
        <v>893</v>
      </c>
      <c r="DF2" s="374" t="s">
        <v>215</v>
      </c>
      <c r="DG2" s="374" t="s">
        <v>1060</v>
      </c>
      <c r="DH2" s="374" t="s">
        <v>1281</v>
      </c>
      <c r="DI2" s="374" t="s">
        <v>338</v>
      </c>
      <c r="DJ2" s="374" t="s">
        <v>475</v>
      </c>
      <c r="DK2" s="373" t="s">
        <v>215</v>
      </c>
      <c r="DL2" s="374" t="s">
        <v>1060</v>
      </c>
      <c r="DM2" s="374" t="s">
        <v>852</v>
      </c>
      <c r="DN2" s="375" t="s">
        <v>1304</v>
      </c>
      <c r="DO2" s="376" t="s">
        <v>475</v>
      </c>
      <c r="DP2" s="197" t="s">
        <v>529</v>
      </c>
      <c r="DQ2" s="197" t="s">
        <v>1110</v>
      </c>
      <c r="DR2" s="197" t="s">
        <v>508</v>
      </c>
      <c r="DS2" s="197" t="s">
        <v>1002</v>
      </c>
      <c r="DT2" s="352" t="s">
        <v>673</v>
      </c>
    </row>
    <row r="3" spans="1:124" ht="16.5" thickBot="1" x14ac:dyDescent="0.3">
      <c r="A3" s="122"/>
      <c r="B3" s="167" t="s">
        <v>1104</v>
      </c>
      <c r="C3" s="386">
        <v>2</v>
      </c>
      <c r="D3" s="394">
        <v>4</v>
      </c>
      <c r="E3" s="386">
        <v>9</v>
      </c>
      <c r="F3" s="410">
        <v>10</v>
      </c>
      <c r="G3" s="411">
        <v>11</v>
      </c>
      <c r="H3" s="410">
        <v>12</v>
      </c>
      <c r="I3" s="412">
        <v>13</v>
      </c>
      <c r="J3" s="414">
        <v>16</v>
      </c>
      <c r="K3" s="415">
        <v>18</v>
      </c>
      <c r="L3" s="329">
        <v>23</v>
      </c>
      <c r="M3" s="330">
        <v>25</v>
      </c>
      <c r="N3" s="414">
        <v>30</v>
      </c>
      <c r="O3" s="417">
        <v>2</v>
      </c>
      <c r="P3" s="386">
        <v>7</v>
      </c>
      <c r="Q3" s="394">
        <v>9</v>
      </c>
      <c r="R3" s="386">
        <v>14</v>
      </c>
      <c r="S3" s="394">
        <v>16</v>
      </c>
      <c r="T3" s="386">
        <v>21</v>
      </c>
      <c r="U3" s="394">
        <v>23</v>
      </c>
      <c r="V3" s="386">
        <v>28</v>
      </c>
      <c r="W3" s="394">
        <v>30</v>
      </c>
      <c r="X3" s="331">
        <v>4</v>
      </c>
      <c r="Y3" s="332">
        <v>6</v>
      </c>
      <c r="Z3" s="333">
        <v>13</v>
      </c>
      <c r="AA3" s="386">
        <v>18</v>
      </c>
      <c r="AB3" s="394">
        <v>20</v>
      </c>
      <c r="AC3" s="409">
        <v>23</v>
      </c>
      <c r="AD3" s="414">
        <v>25</v>
      </c>
      <c r="AE3" s="394">
        <v>27</v>
      </c>
      <c r="AF3" s="386">
        <v>2</v>
      </c>
      <c r="AG3" s="394">
        <v>4</v>
      </c>
      <c r="AH3" s="409">
        <v>7</v>
      </c>
      <c r="AI3" s="386">
        <v>9</v>
      </c>
      <c r="AJ3" s="394">
        <v>11</v>
      </c>
      <c r="AK3" s="386">
        <v>16</v>
      </c>
      <c r="AL3" s="394">
        <v>18</v>
      </c>
      <c r="AM3" s="421">
        <v>23</v>
      </c>
      <c r="AN3" s="386">
        <v>6</v>
      </c>
      <c r="AO3" s="387">
        <v>8</v>
      </c>
      <c r="AP3" s="422">
        <v>11</v>
      </c>
      <c r="AQ3" s="386">
        <v>13</v>
      </c>
      <c r="AR3" s="394">
        <v>15</v>
      </c>
      <c r="AS3" s="423">
        <v>18</v>
      </c>
      <c r="AT3" s="400">
        <v>19</v>
      </c>
      <c r="AU3" s="401">
        <v>20</v>
      </c>
      <c r="AV3" s="393">
        <v>21</v>
      </c>
      <c r="AW3" s="387">
        <v>22</v>
      </c>
      <c r="AX3" s="402">
        <v>23</v>
      </c>
      <c r="AY3" s="386">
        <v>20</v>
      </c>
      <c r="AZ3" s="387">
        <v>22</v>
      </c>
      <c r="BA3" s="390">
        <v>25</v>
      </c>
      <c r="BB3" s="386">
        <v>27</v>
      </c>
      <c r="BC3" s="394">
        <v>29</v>
      </c>
      <c r="BD3" s="386">
        <v>3</v>
      </c>
      <c r="BE3" s="387">
        <v>5</v>
      </c>
      <c r="BF3" s="390">
        <v>8</v>
      </c>
      <c r="BG3" s="386">
        <v>10</v>
      </c>
      <c r="BH3" s="394">
        <v>12</v>
      </c>
      <c r="BI3" s="386">
        <v>17</v>
      </c>
      <c r="BJ3" s="394">
        <v>19</v>
      </c>
      <c r="BK3" s="409">
        <v>22</v>
      </c>
      <c r="BL3" s="386">
        <v>24</v>
      </c>
      <c r="BM3" s="394">
        <v>26</v>
      </c>
      <c r="BN3" s="386">
        <v>3</v>
      </c>
      <c r="BO3" s="394">
        <v>5</v>
      </c>
      <c r="BP3" s="409">
        <v>8</v>
      </c>
      <c r="BQ3" s="386">
        <v>10</v>
      </c>
      <c r="BR3" s="394">
        <v>12</v>
      </c>
      <c r="BS3" s="386">
        <v>17</v>
      </c>
      <c r="BT3" s="387">
        <v>19</v>
      </c>
      <c r="BU3" s="409">
        <v>22</v>
      </c>
      <c r="BV3" s="386">
        <v>24</v>
      </c>
      <c r="BW3" s="394">
        <v>26</v>
      </c>
      <c r="BX3" s="386">
        <v>31</v>
      </c>
      <c r="BY3" s="387">
        <v>2</v>
      </c>
      <c r="BZ3" s="390">
        <v>5</v>
      </c>
      <c r="CA3" s="386">
        <v>7</v>
      </c>
      <c r="CB3" s="387">
        <v>9</v>
      </c>
      <c r="CC3" s="387">
        <v>9</v>
      </c>
      <c r="CD3" s="388">
        <v>10</v>
      </c>
      <c r="CE3" s="386">
        <v>14</v>
      </c>
      <c r="CF3" s="393">
        <v>15</v>
      </c>
      <c r="CG3" s="387">
        <v>16</v>
      </c>
      <c r="CH3" s="456">
        <v>16</v>
      </c>
      <c r="CI3" s="390">
        <v>19</v>
      </c>
      <c r="CJ3" s="386">
        <v>21</v>
      </c>
      <c r="CK3" s="394">
        <v>23</v>
      </c>
      <c r="CL3" s="386">
        <v>28</v>
      </c>
      <c r="CM3" s="387">
        <v>30</v>
      </c>
      <c r="CN3" s="390">
        <v>3</v>
      </c>
      <c r="CO3" s="386">
        <v>5</v>
      </c>
      <c r="CP3" s="394">
        <v>7</v>
      </c>
      <c r="CQ3" s="386">
        <v>12</v>
      </c>
      <c r="CR3" s="397">
        <v>17</v>
      </c>
      <c r="CS3" s="386">
        <v>19</v>
      </c>
      <c r="CT3" s="394">
        <v>21</v>
      </c>
      <c r="CU3" s="386">
        <v>26</v>
      </c>
      <c r="CV3" s="387">
        <v>28</v>
      </c>
      <c r="CW3" s="407">
        <v>31</v>
      </c>
      <c r="CX3" s="386">
        <v>2</v>
      </c>
      <c r="CY3" s="387">
        <v>4</v>
      </c>
      <c r="CZ3" s="390">
        <v>7</v>
      </c>
      <c r="DA3" s="386">
        <v>9</v>
      </c>
      <c r="DB3" s="394">
        <v>11</v>
      </c>
      <c r="DC3" s="386">
        <v>16</v>
      </c>
      <c r="DD3" s="394">
        <v>18</v>
      </c>
      <c r="DE3" s="400">
        <v>22</v>
      </c>
      <c r="DF3" s="401">
        <v>23</v>
      </c>
      <c r="DG3" s="393">
        <v>24</v>
      </c>
      <c r="DH3" s="387">
        <v>25</v>
      </c>
      <c r="DI3" s="393">
        <v>26</v>
      </c>
      <c r="DJ3" s="401">
        <v>23</v>
      </c>
      <c r="DK3" s="401">
        <v>23</v>
      </c>
      <c r="DL3" s="393">
        <v>24</v>
      </c>
      <c r="DM3" s="387">
        <v>25</v>
      </c>
      <c r="DN3" s="409">
        <v>28</v>
      </c>
      <c r="DO3" s="404">
        <v>30</v>
      </c>
      <c r="DP3" s="183"/>
      <c r="DQ3" s="204"/>
      <c r="DR3" s="205"/>
      <c r="DS3" s="348"/>
      <c r="DT3" s="353" t="s">
        <v>72</v>
      </c>
    </row>
    <row r="4" spans="1:124" ht="15.75" x14ac:dyDescent="0.25">
      <c r="A4" s="61">
        <v>1</v>
      </c>
      <c r="B4" s="7" t="s">
        <v>445</v>
      </c>
      <c r="C4" s="218"/>
      <c r="D4" s="217"/>
      <c r="E4" s="383">
        <v>1</v>
      </c>
      <c r="F4" s="384">
        <v>1</v>
      </c>
      <c r="G4" s="384">
        <v>1</v>
      </c>
      <c r="H4" s="384">
        <v>1</v>
      </c>
      <c r="I4" s="392">
        <v>1</v>
      </c>
      <c r="J4" s="413"/>
      <c r="K4" s="392"/>
      <c r="L4" s="218"/>
      <c r="M4" s="226"/>
      <c r="N4" s="339"/>
      <c r="O4" s="217"/>
      <c r="P4" s="418"/>
      <c r="Q4" s="392"/>
      <c r="R4" s="383"/>
      <c r="S4" s="392"/>
      <c r="T4" s="383"/>
      <c r="U4" s="392"/>
      <c r="V4" s="383"/>
      <c r="W4" s="389"/>
      <c r="X4" s="339"/>
      <c r="Y4" s="226">
        <v>1</v>
      </c>
      <c r="Z4" s="323">
        <v>1</v>
      </c>
      <c r="AA4" s="339"/>
      <c r="AB4" s="226"/>
      <c r="AC4" s="217"/>
      <c r="AD4" s="391"/>
      <c r="AE4" s="392">
        <v>1</v>
      </c>
      <c r="AF4" s="419"/>
      <c r="AG4" s="392">
        <v>1</v>
      </c>
      <c r="AH4" s="377"/>
      <c r="AI4" s="420">
        <v>1</v>
      </c>
      <c r="AJ4" s="392">
        <v>1</v>
      </c>
      <c r="AK4" s="383"/>
      <c r="AL4" s="419"/>
      <c r="AM4" s="276"/>
      <c r="AN4" s="383"/>
      <c r="AO4" s="384">
        <v>1</v>
      </c>
      <c r="AP4" s="392"/>
      <c r="AQ4" s="383"/>
      <c r="AR4" s="389">
        <v>1</v>
      </c>
      <c r="AS4" s="389"/>
      <c r="AT4" s="383"/>
      <c r="AU4" s="384"/>
      <c r="AV4" s="384"/>
      <c r="AW4" s="384"/>
      <c r="AX4" s="384"/>
      <c r="AY4" s="424"/>
      <c r="AZ4" s="384">
        <v>1</v>
      </c>
      <c r="BA4" s="392"/>
      <c r="BB4" s="391"/>
      <c r="BC4" s="425"/>
      <c r="BD4" s="383"/>
      <c r="BE4" s="384">
        <v>1</v>
      </c>
      <c r="BF4" s="392"/>
      <c r="BG4" s="391"/>
      <c r="BH4" s="392"/>
      <c r="BI4" s="383"/>
      <c r="BJ4" s="392"/>
      <c r="BK4" s="377"/>
      <c r="BL4" s="383"/>
      <c r="BM4" s="392">
        <v>1</v>
      </c>
      <c r="BN4" s="383">
        <v>1</v>
      </c>
      <c r="BO4" s="426">
        <v>1</v>
      </c>
      <c r="BP4" s="385"/>
      <c r="BQ4" s="391"/>
      <c r="BR4" s="392">
        <v>1</v>
      </c>
      <c r="BS4" s="383"/>
      <c r="BT4" s="384"/>
      <c r="BU4" s="385"/>
      <c r="BV4" s="383"/>
      <c r="BW4" s="389">
        <v>1</v>
      </c>
      <c r="BX4" s="383"/>
      <c r="BY4" s="384"/>
      <c r="BZ4" s="389"/>
      <c r="CA4" s="383"/>
      <c r="CB4" s="384"/>
      <c r="CC4" s="384">
        <v>1</v>
      </c>
      <c r="CD4" s="385">
        <v>1</v>
      </c>
      <c r="CE4" s="391"/>
      <c r="CF4" s="384"/>
      <c r="CG4" s="384"/>
      <c r="CH4" s="11"/>
      <c r="CI4" s="418"/>
      <c r="CJ4" s="419"/>
      <c r="CK4" s="226">
        <v>1</v>
      </c>
      <c r="CL4" s="419"/>
      <c r="CM4" s="396"/>
      <c r="CN4" s="217"/>
      <c r="CO4" s="391"/>
      <c r="CP4" s="385"/>
      <c r="CQ4" s="383"/>
      <c r="CR4" s="392"/>
      <c r="CS4" s="383"/>
      <c r="CT4" s="389"/>
      <c r="CU4" s="218"/>
      <c r="CV4" s="396"/>
      <c r="CW4" s="217"/>
      <c r="CX4" s="218"/>
      <c r="CY4" s="396"/>
      <c r="CZ4" s="419"/>
      <c r="DA4" s="391"/>
      <c r="DB4" s="392"/>
      <c r="DC4" s="383"/>
      <c r="DD4" s="389"/>
      <c r="DE4" s="383"/>
      <c r="DF4" s="384"/>
      <c r="DG4" s="384"/>
      <c r="DH4" s="384"/>
      <c r="DI4" s="384"/>
      <c r="DJ4" s="384"/>
      <c r="DK4" s="391"/>
      <c r="DL4" s="384"/>
      <c r="DM4" s="384"/>
      <c r="DN4" s="419"/>
      <c r="DO4" s="405"/>
      <c r="DP4" s="64">
        <f>SUM(C4+E4+J4+L4+R4+T4+V4+AD4+AK4+AM4+AN4+AQ4+AU4+BB4+BD4+BG4+BI4+BL4+BN4+BQ4+BS4+BV4+BX4+CA4+CE4+CO4+CQ4+CS4+CU4+CX4+DA4+DC4+DF4+DJ4+DK4+DO4)</f>
        <v>2</v>
      </c>
      <c r="DQ4" s="64">
        <f>SUM(D4+G4+K4+M4+O4+Q4+S4+U4+W4+Y4+Z4+AB4+AE4+AG4+AJ4+AO4+AR4+AW4+AZ4+BE4+BH4+BJ4+BM4+BR4+BT4+BW4+BY4+CB4+CC4+CG4+CH4+CK4+CM4+CP4+CT4+CV4+CY4+DB4+DD4+DH4+DM4)</f>
        <v>15</v>
      </c>
      <c r="DR4" s="322">
        <f>SUM(F4+H4+I4+AT4+AV4+AX4+CD4+CF4+DE4+DG4+DL4)</f>
        <v>4</v>
      </c>
      <c r="DS4" s="322">
        <f>SUM(AC4+AH4+AP4+AS4+BA4+BF4+BK4+BP4+BU4+BZ4+CI4+CN4+CR4+CW4+CZ4+DN4)</f>
        <v>0</v>
      </c>
      <c r="DT4" s="207">
        <f>SUM(C4:DO4)-AI4-BO4</f>
        <v>21</v>
      </c>
    </row>
    <row r="5" spans="1:124" ht="15.75" x14ac:dyDescent="0.25">
      <c r="A5" s="61">
        <v>2</v>
      </c>
      <c r="B5" s="247" t="s">
        <v>1450</v>
      </c>
      <c r="C5" s="128"/>
      <c r="D5" s="129"/>
      <c r="E5" s="128">
        <v>1</v>
      </c>
      <c r="F5" s="11">
        <v>1</v>
      </c>
      <c r="G5" s="11">
        <v>1</v>
      </c>
      <c r="H5" s="11">
        <v>1</v>
      </c>
      <c r="I5" s="129">
        <v>1</v>
      </c>
      <c r="J5" s="142"/>
      <c r="K5" s="129"/>
      <c r="L5" s="128"/>
      <c r="M5" s="62"/>
      <c r="N5" s="340"/>
      <c r="O5" s="129"/>
      <c r="P5" s="343"/>
      <c r="Q5" s="129"/>
      <c r="R5" s="128"/>
      <c r="S5" s="129"/>
      <c r="T5" s="128"/>
      <c r="U5" s="129"/>
      <c r="V5" s="128"/>
      <c r="W5" s="62"/>
      <c r="X5" s="340"/>
      <c r="Y5" s="62">
        <v>1</v>
      </c>
      <c r="Z5" s="324">
        <v>1</v>
      </c>
      <c r="AA5" s="340"/>
      <c r="AB5" s="62"/>
      <c r="AC5" s="129"/>
      <c r="AD5" s="130"/>
      <c r="AE5" s="129">
        <v>1</v>
      </c>
      <c r="AF5" s="340"/>
      <c r="AG5" s="129">
        <v>1</v>
      </c>
      <c r="AH5" s="182"/>
      <c r="AI5" s="346">
        <v>1</v>
      </c>
      <c r="AJ5" s="129">
        <v>1</v>
      </c>
      <c r="AK5" s="128"/>
      <c r="AL5" s="340"/>
      <c r="AM5" s="182"/>
      <c r="AN5" s="128"/>
      <c r="AO5" s="11">
        <v>1</v>
      </c>
      <c r="AP5" s="129"/>
      <c r="AQ5" s="128"/>
      <c r="AR5" s="62">
        <v>1</v>
      </c>
      <c r="AS5" s="62"/>
      <c r="AT5" s="128"/>
      <c r="AU5" s="11"/>
      <c r="AV5" s="11"/>
      <c r="AW5" s="11"/>
      <c r="AX5" s="11"/>
      <c r="AY5" s="361"/>
      <c r="AZ5" s="11">
        <v>1</v>
      </c>
      <c r="BA5" s="129"/>
      <c r="BB5" s="130"/>
      <c r="BC5" s="365"/>
      <c r="BD5" s="128"/>
      <c r="BE5" s="11">
        <v>1</v>
      </c>
      <c r="BF5" s="129"/>
      <c r="BG5" s="130"/>
      <c r="BH5" s="129"/>
      <c r="BI5" s="128"/>
      <c r="BJ5" s="129"/>
      <c r="BK5" s="182"/>
      <c r="BL5" s="128"/>
      <c r="BM5" s="129">
        <v>1</v>
      </c>
      <c r="BN5" s="128">
        <v>1</v>
      </c>
      <c r="BO5" s="371">
        <v>1</v>
      </c>
      <c r="BP5" s="210"/>
      <c r="BQ5" s="130"/>
      <c r="BR5" s="129"/>
      <c r="BS5" s="128"/>
      <c r="BT5" s="11">
        <v>1</v>
      </c>
      <c r="BU5" s="210"/>
      <c r="BV5" s="128"/>
      <c r="BW5" s="182">
        <v>1</v>
      </c>
      <c r="BX5" s="128"/>
      <c r="BY5" s="11"/>
      <c r="BZ5" s="62"/>
      <c r="CA5" s="128"/>
      <c r="CB5" s="11"/>
      <c r="CC5" s="98">
        <v>1</v>
      </c>
      <c r="CD5" s="211">
        <v>1</v>
      </c>
      <c r="CE5" s="130"/>
      <c r="CF5" s="11"/>
      <c r="CG5" s="11"/>
      <c r="CH5" s="11"/>
      <c r="CI5" s="343"/>
      <c r="CJ5" s="340"/>
      <c r="CK5" s="62">
        <v>1</v>
      </c>
      <c r="CL5" s="340"/>
      <c r="CM5" s="11"/>
      <c r="CN5" s="129"/>
      <c r="CO5" s="130"/>
      <c r="CP5" s="210"/>
      <c r="CQ5" s="128"/>
      <c r="CR5" s="129"/>
      <c r="CS5" s="128"/>
      <c r="CT5" s="62"/>
      <c r="CU5" s="128"/>
      <c r="CV5" s="11"/>
      <c r="CW5" s="129"/>
      <c r="CX5" s="128"/>
      <c r="CY5" s="11"/>
      <c r="CZ5" s="340"/>
      <c r="DA5" s="130"/>
      <c r="DB5" s="129"/>
      <c r="DC5" s="128"/>
      <c r="DD5" s="62"/>
      <c r="DE5" s="128"/>
      <c r="DF5" s="11"/>
      <c r="DG5" s="11"/>
      <c r="DH5" s="11"/>
      <c r="DI5" s="11"/>
      <c r="DJ5" s="11"/>
      <c r="DK5" s="130"/>
      <c r="DL5" s="11"/>
      <c r="DM5" s="11"/>
      <c r="DN5" s="340"/>
      <c r="DO5" s="324"/>
      <c r="DP5" s="64">
        <f t="shared" ref="DP5:DP68" si="0">SUM(C5+E5+J5+L5+R5+T5+V5+AD5+AK5+AM5+AN5+AQ5+AU5+BB5+BD5+BG5+BI5+BL5+BN5+BQ5+BS5+BV5+BX5+CA5+CE5+CO5+CQ5+CS5+CU5+CX5+DA5+DC5+DF5+DJ5+DK5+DO5)</f>
        <v>2</v>
      </c>
      <c r="DQ5" s="64">
        <f t="shared" ref="DQ5:DQ68" si="1">SUM(D5+G5+K5+M5+O5+Q5+S5+U5+W5+Y5+Z5+AB5+AE5+AG5+AJ5+AO5+AR5+AW5+AZ5+BE5+BH5+BJ5+BM5+BR5+BT5+BW5+BY5+CB5+CC5+CG5+CH5+CK5+CM5+CP5+CT5+CV5+CY5+DB5+DD5+DH5+DM5)</f>
        <v>15</v>
      </c>
      <c r="DR5" s="322">
        <f t="shared" ref="DR5:DR68" si="2">SUM(F5+H5+I5+AT5+AV5+AX5+CD5+CF5+DE5+DG5+DL5)</f>
        <v>4</v>
      </c>
      <c r="DS5" s="322">
        <f t="shared" ref="DS5:DS68" si="3">SUM(AC5+AH5+AP5+AS5+BA5+BF5+BK5+BP5+BU5+BZ5+CI5+CN5+CR5+CW5+CZ5+DN5)</f>
        <v>0</v>
      </c>
      <c r="DT5" s="207">
        <f t="shared" ref="DT5:DT68" si="4">SUM(C5:DO5)-AI5-BO5</f>
        <v>21</v>
      </c>
    </row>
    <row r="6" spans="1:124" ht="15.75" x14ac:dyDescent="0.25">
      <c r="A6" s="61">
        <v>3</v>
      </c>
      <c r="B6" s="247" t="s">
        <v>1099</v>
      </c>
      <c r="C6" s="128"/>
      <c r="D6" s="129"/>
      <c r="E6" s="128"/>
      <c r="F6" s="11"/>
      <c r="G6" s="11"/>
      <c r="H6" s="11"/>
      <c r="I6" s="129"/>
      <c r="J6" s="142">
        <v>1</v>
      </c>
      <c r="K6" s="129"/>
      <c r="L6" s="128"/>
      <c r="M6" s="62"/>
      <c r="N6" s="340"/>
      <c r="O6" s="129"/>
      <c r="P6" s="343"/>
      <c r="Q6" s="129"/>
      <c r="R6" s="128"/>
      <c r="S6" s="129"/>
      <c r="T6" s="128"/>
      <c r="U6" s="129"/>
      <c r="V6" s="128"/>
      <c r="W6" s="62"/>
      <c r="X6" s="340"/>
      <c r="Y6" s="62"/>
      <c r="Z6" s="324"/>
      <c r="AA6" s="340"/>
      <c r="AB6" s="62"/>
      <c r="AC6" s="129"/>
      <c r="AD6" s="130">
        <v>1</v>
      </c>
      <c r="AE6" s="129"/>
      <c r="AF6" s="340"/>
      <c r="AG6" s="129"/>
      <c r="AH6" s="182"/>
      <c r="AI6" s="346">
        <v>1</v>
      </c>
      <c r="AJ6" s="129"/>
      <c r="AK6" s="128"/>
      <c r="AL6" s="340"/>
      <c r="AM6" s="182"/>
      <c r="AN6" s="128">
        <v>1</v>
      </c>
      <c r="AO6" s="11"/>
      <c r="AP6" s="129"/>
      <c r="AQ6" s="128">
        <v>1</v>
      </c>
      <c r="AR6" s="62"/>
      <c r="AS6" s="62">
        <v>1</v>
      </c>
      <c r="AT6" s="128">
        <v>1</v>
      </c>
      <c r="AU6" s="11">
        <v>1</v>
      </c>
      <c r="AV6" s="11">
        <v>1</v>
      </c>
      <c r="AW6" s="11">
        <v>1</v>
      </c>
      <c r="AX6" s="11">
        <v>1</v>
      </c>
      <c r="AY6" s="361"/>
      <c r="AZ6" s="11"/>
      <c r="BA6" s="129"/>
      <c r="BB6" s="130"/>
      <c r="BC6" s="365"/>
      <c r="BD6" s="128"/>
      <c r="BE6" s="11"/>
      <c r="BF6" s="129"/>
      <c r="BG6" s="130"/>
      <c r="BH6" s="129"/>
      <c r="BI6" s="128">
        <v>1</v>
      </c>
      <c r="BJ6" s="129"/>
      <c r="BK6" s="182"/>
      <c r="BL6" s="128"/>
      <c r="BM6" s="129"/>
      <c r="BN6" s="128"/>
      <c r="BO6" s="371"/>
      <c r="BP6" s="210"/>
      <c r="BQ6" s="130">
        <v>1</v>
      </c>
      <c r="BR6" s="129"/>
      <c r="BS6" s="128"/>
      <c r="BT6" s="11"/>
      <c r="BU6" s="210"/>
      <c r="BV6" s="128">
        <v>1</v>
      </c>
      <c r="BW6" s="182"/>
      <c r="BX6" s="128"/>
      <c r="BY6" s="11"/>
      <c r="BZ6" s="62"/>
      <c r="CA6" s="128"/>
      <c r="CB6" s="11"/>
      <c r="CC6" s="11"/>
      <c r="CD6" s="210"/>
      <c r="CE6" s="130"/>
      <c r="CF6" s="11"/>
      <c r="CG6" s="11"/>
      <c r="CH6" s="11"/>
      <c r="CI6" s="343"/>
      <c r="CJ6" s="340"/>
      <c r="CK6" s="62"/>
      <c r="CL6" s="340"/>
      <c r="CM6" s="11"/>
      <c r="CN6" s="129"/>
      <c r="CO6" s="130"/>
      <c r="CP6" s="210"/>
      <c r="CQ6" s="128">
        <v>1</v>
      </c>
      <c r="CR6" s="129"/>
      <c r="CS6" s="128"/>
      <c r="CT6" s="62"/>
      <c r="CU6" s="139">
        <v>1</v>
      </c>
      <c r="CV6" s="11"/>
      <c r="CW6" s="129"/>
      <c r="CX6" s="128"/>
      <c r="CY6" s="11"/>
      <c r="CZ6" s="340"/>
      <c r="DA6" s="130">
        <v>1</v>
      </c>
      <c r="DB6" s="129"/>
      <c r="DC6" s="128"/>
      <c r="DD6" s="62"/>
      <c r="DE6" s="128"/>
      <c r="DF6" s="11"/>
      <c r="DG6" s="11"/>
      <c r="DH6" s="11"/>
      <c r="DI6" s="11"/>
      <c r="DJ6" s="11">
        <v>1</v>
      </c>
      <c r="DK6" s="130"/>
      <c r="DL6" s="11"/>
      <c r="DM6" s="11"/>
      <c r="DN6" s="340"/>
      <c r="DO6" s="324"/>
      <c r="DP6" s="64">
        <f t="shared" si="0"/>
        <v>12</v>
      </c>
      <c r="DQ6" s="64">
        <f t="shared" si="1"/>
        <v>1</v>
      </c>
      <c r="DR6" s="322">
        <f t="shared" si="2"/>
        <v>3</v>
      </c>
      <c r="DS6" s="322">
        <f t="shared" si="3"/>
        <v>1</v>
      </c>
      <c r="DT6" s="207">
        <f t="shared" si="4"/>
        <v>17</v>
      </c>
    </row>
    <row r="7" spans="1:124" ht="15.75" x14ac:dyDescent="0.25">
      <c r="A7" s="61">
        <v>4</v>
      </c>
      <c r="B7" s="7" t="s">
        <v>1449</v>
      </c>
      <c r="C7" s="128"/>
      <c r="D7" s="129"/>
      <c r="E7" s="128"/>
      <c r="F7" s="11"/>
      <c r="G7" s="11"/>
      <c r="H7" s="11"/>
      <c r="I7" s="129"/>
      <c r="J7" s="142">
        <v>1</v>
      </c>
      <c r="K7" s="129"/>
      <c r="L7" s="128"/>
      <c r="M7" s="62">
        <v>1</v>
      </c>
      <c r="N7" s="340"/>
      <c r="O7" s="129">
        <v>1</v>
      </c>
      <c r="P7" s="343"/>
      <c r="Q7" s="129"/>
      <c r="R7" s="128"/>
      <c r="S7" s="129"/>
      <c r="T7" s="128"/>
      <c r="U7" s="129"/>
      <c r="V7" s="128"/>
      <c r="W7" s="62"/>
      <c r="X7" s="340"/>
      <c r="Y7" s="62">
        <v>1</v>
      </c>
      <c r="Z7" s="324">
        <v>1</v>
      </c>
      <c r="AA7" s="340"/>
      <c r="AB7" s="62"/>
      <c r="AC7" s="129"/>
      <c r="AD7" s="130"/>
      <c r="AE7" s="129"/>
      <c r="AF7" s="340"/>
      <c r="AG7" s="129"/>
      <c r="AH7" s="182"/>
      <c r="AI7" s="346">
        <v>1</v>
      </c>
      <c r="AJ7" s="129"/>
      <c r="AK7" s="128"/>
      <c r="AL7" s="340"/>
      <c r="AM7" s="182"/>
      <c r="AN7" s="128"/>
      <c r="AO7" s="11"/>
      <c r="AP7" s="129"/>
      <c r="AQ7" s="128"/>
      <c r="AR7" s="62">
        <v>1</v>
      </c>
      <c r="AS7" s="62"/>
      <c r="AT7" s="128"/>
      <c r="AU7" s="11"/>
      <c r="AV7" s="11"/>
      <c r="AW7" s="11"/>
      <c r="AX7" s="11"/>
      <c r="AY7" s="361"/>
      <c r="AZ7" s="11"/>
      <c r="BA7" s="129"/>
      <c r="BB7" s="130"/>
      <c r="BC7" s="365"/>
      <c r="BD7" s="128"/>
      <c r="BE7" s="11"/>
      <c r="BF7" s="129"/>
      <c r="BG7" s="130"/>
      <c r="BH7" s="129">
        <v>1</v>
      </c>
      <c r="BI7" s="128">
        <v>1</v>
      </c>
      <c r="BJ7" s="129"/>
      <c r="BK7" s="182"/>
      <c r="BL7" s="128"/>
      <c r="BM7" s="129"/>
      <c r="BN7" s="128"/>
      <c r="BO7" s="371">
        <v>1</v>
      </c>
      <c r="BP7" s="210"/>
      <c r="BQ7" s="130"/>
      <c r="BR7" s="129">
        <v>1</v>
      </c>
      <c r="BS7" s="128"/>
      <c r="BT7" s="11">
        <v>1</v>
      </c>
      <c r="BU7" s="210"/>
      <c r="BV7" s="128"/>
      <c r="BW7" s="182"/>
      <c r="BX7" s="128"/>
      <c r="BY7" s="11"/>
      <c r="BZ7" s="62"/>
      <c r="CA7" s="128"/>
      <c r="CB7" s="11"/>
      <c r="CC7" s="11">
        <v>1</v>
      </c>
      <c r="CD7" s="210">
        <v>1</v>
      </c>
      <c r="CE7" s="130"/>
      <c r="CF7" s="11"/>
      <c r="CG7" s="11"/>
      <c r="CH7" s="11"/>
      <c r="CI7" s="343"/>
      <c r="CJ7" s="340"/>
      <c r="CK7" s="62"/>
      <c r="CL7" s="340"/>
      <c r="CM7" s="11"/>
      <c r="CN7" s="129"/>
      <c r="CO7" s="130"/>
      <c r="CP7" s="211"/>
      <c r="CQ7" s="128">
        <v>1</v>
      </c>
      <c r="CR7" s="129"/>
      <c r="CS7" s="128"/>
      <c r="CT7" s="62">
        <v>1</v>
      </c>
      <c r="CU7" s="128"/>
      <c r="CV7" s="11"/>
      <c r="CW7" s="129"/>
      <c r="CX7" s="128"/>
      <c r="CY7" s="11"/>
      <c r="CZ7" s="340"/>
      <c r="DA7" s="130"/>
      <c r="DB7" s="129"/>
      <c r="DC7" s="128"/>
      <c r="DD7" s="62">
        <v>1</v>
      </c>
      <c r="DE7" s="128"/>
      <c r="DF7" s="11"/>
      <c r="DG7" s="11"/>
      <c r="DH7" s="11"/>
      <c r="DI7" s="11"/>
      <c r="DJ7" s="11"/>
      <c r="DK7" s="130"/>
      <c r="DL7" s="11"/>
      <c r="DM7" s="11"/>
      <c r="DN7" s="340"/>
      <c r="DO7" s="324"/>
      <c r="DP7" s="64">
        <f t="shared" si="0"/>
        <v>3</v>
      </c>
      <c r="DQ7" s="64">
        <f t="shared" si="1"/>
        <v>11</v>
      </c>
      <c r="DR7" s="322">
        <f t="shared" si="2"/>
        <v>1</v>
      </c>
      <c r="DS7" s="322">
        <f t="shared" si="3"/>
        <v>0</v>
      </c>
      <c r="DT7" s="207">
        <f t="shared" si="4"/>
        <v>15</v>
      </c>
    </row>
    <row r="8" spans="1:124" ht="15.75" x14ac:dyDescent="0.25">
      <c r="A8" s="61">
        <v>5</v>
      </c>
      <c r="B8" s="519" t="s">
        <v>357</v>
      </c>
      <c r="C8" s="128"/>
      <c r="D8" s="129"/>
      <c r="E8" s="128"/>
      <c r="F8" s="11"/>
      <c r="G8" s="11"/>
      <c r="H8" s="11"/>
      <c r="I8" s="129"/>
      <c r="J8" s="142"/>
      <c r="K8" s="129"/>
      <c r="L8" s="128"/>
      <c r="M8" s="62">
        <v>1</v>
      </c>
      <c r="N8" s="340"/>
      <c r="O8" s="129"/>
      <c r="P8" s="343"/>
      <c r="Q8" s="129"/>
      <c r="R8" s="128"/>
      <c r="S8" s="129">
        <v>1</v>
      </c>
      <c r="T8" s="128"/>
      <c r="U8" s="129">
        <v>1</v>
      </c>
      <c r="V8" s="128"/>
      <c r="W8" s="62"/>
      <c r="X8" s="340"/>
      <c r="Y8" s="62">
        <v>1</v>
      </c>
      <c r="Z8" s="324">
        <v>1</v>
      </c>
      <c r="AA8" s="340"/>
      <c r="AB8" s="62">
        <v>1</v>
      </c>
      <c r="AC8" s="129"/>
      <c r="AD8" s="130"/>
      <c r="AE8" s="129"/>
      <c r="AF8" s="340"/>
      <c r="AG8" s="129">
        <v>1</v>
      </c>
      <c r="AH8" s="182"/>
      <c r="AI8" s="346">
        <v>1</v>
      </c>
      <c r="AJ8" s="129"/>
      <c r="AK8" s="128"/>
      <c r="AL8" s="340"/>
      <c r="AM8" s="182"/>
      <c r="AN8" s="128"/>
      <c r="AO8" s="11"/>
      <c r="AP8" s="129"/>
      <c r="AQ8" s="128"/>
      <c r="AR8" s="62">
        <v>1</v>
      </c>
      <c r="AS8" s="62"/>
      <c r="AT8" s="128"/>
      <c r="AU8" s="11"/>
      <c r="AV8" s="11"/>
      <c r="AW8" s="11"/>
      <c r="AX8" s="11"/>
      <c r="AY8" s="361"/>
      <c r="AZ8" s="11">
        <v>1</v>
      </c>
      <c r="BA8" s="129"/>
      <c r="BB8" s="130">
        <v>1</v>
      </c>
      <c r="BC8" s="365"/>
      <c r="BD8" s="128">
        <v>1</v>
      </c>
      <c r="BE8" s="11">
        <v>1</v>
      </c>
      <c r="BF8" s="129"/>
      <c r="BG8" s="130"/>
      <c r="BH8" s="129"/>
      <c r="BI8" s="128"/>
      <c r="BJ8" s="129"/>
      <c r="BK8" s="182"/>
      <c r="BL8" s="128"/>
      <c r="BM8" s="129"/>
      <c r="BN8" s="128"/>
      <c r="BO8" s="371">
        <v>1</v>
      </c>
      <c r="BP8" s="210"/>
      <c r="BQ8" s="130"/>
      <c r="BR8" s="129"/>
      <c r="BS8" s="128"/>
      <c r="BT8" s="11">
        <v>1</v>
      </c>
      <c r="BU8" s="210"/>
      <c r="BV8" s="128"/>
      <c r="BW8" s="182"/>
      <c r="BX8" s="128"/>
      <c r="BY8" s="11">
        <v>1</v>
      </c>
      <c r="BZ8" s="62"/>
      <c r="CA8" s="128"/>
      <c r="CB8" s="98">
        <v>1</v>
      </c>
      <c r="CC8" s="11"/>
      <c r="CD8" s="210"/>
      <c r="CE8" s="130"/>
      <c r="CF8" s="11"/>
      <c r="CG8" s="11"/>
      <c r="CH8" s="11"/>
      <c r="CI8" s="343"/>
      <c r="CJ8" s="340"/>
      <c r="CK8" s="62">
        <v>1</v>
      </c>
      <c r="CL8" s="340"/>
      <c r="CM8" s="11"/>
      <c r="CN8" s="129"/>
      <c r="CO8" s="130"/>
      <c r="CP8" s="210">
        <v>1</v>
      </c>
      <c r="CQ8" s="128">
        <v>1</v>
      </c>
      <c r="CR8" s="129"/>
      <c r="CS8" s="128"/>
      <c r="CT8" s="62">
        <v>1</v>
      </c>
      <c r="CU8" s="128"/>
      <c r="CV8" s="11"/>
      <c r="CW8" s="129"/>
      <c r="CX8" s="128"/>
      <c r="CY8" s="11">
        <v>1</v>
      </c>
      <c r="CZ8" s="340"/>
      <c r="DA8" s="130"/>
      <c r="DB8" s="129">
        <v>1</v>
      </c>
      <c r="DC8" s="128"/>
      <c r="DD8" s="62">
        <v>1</v>
      </c>
      <c r="DE8" s="128"/>
      <c r="DF8" s="11"/>
      <c r="DG8" s="11"/>
      <c r="DH8" s="11"/>
      <c r="DI8" s="11"/>
      <c r="DJ8" s="11"/>
      <c r="DK8" s="130"/>
      <c r="DL8" s="11"/>
      <c r="DM8" s="11"/>
      <c r="DN8" s="340"/>
      <c r="DO8" s="324"/>
      <c r="DP8" s="64">
        <f t="shared" si="0"/>
        <v>3</v>
      </c>
      <c r="DQ8" s="64">
        <f t="shared" si="1"/>
        <v>19</v>
      </c>
      <c r="DR8" s="322">
        <f t="shared" si="2"/>
        <v>0</v>
      </c>
      <c r="DS8" s="322">
        <f t="shared" si="3"/>
        <v>0</v>
      </c>
      <c r="DT8" s="207">
        <f t="shared" si="4"/>
        <v>22</v>
      </c>
    </row>
    <row r="9" spans="1:124" ht="15.75" collapsed="1" x14ac:dyDescent="0.25">
      <c r="A9" s="61">
        <v>6</v>
      </c>
      <c r="B9" s="7" t="s">
        <v>662</v>
      </c>
      <c r="C9" s="128"/>
      <c r="D9" s="129"/>
      <c r="E9" s="128"/>
      <c r="F9" s="11"/>
      <c r="G9" s="11"/>
      <c r="H9" s="11"/>
      <c r="I9" s="129"/>
      <c r="J9" s="142"/>
      <c r="K9" s="129">
        <v>1</v>
      </c>
      <c r="L9" s="128"/>
      <c r="M9" s="62"/>
      <c r="N9" s="340"/>
      <c r="O9" s="129">
        <v>1</v>
      </c>
      <c r="P9" s="343"/>
      <c r="Q9" s="129">
        <v>1</v>
      </c>
      <c r="R9" s="128"/>
      <c r="S9" s="129"/>
      <c r="T9" s="128"/>
      <c r="U9" s="129">
        <v>1</v>
      </c>
      <c r="V9" s="128"/>
      <c r="W9" s="62">
        <v>1</v>
      </c>
      <c r="X9" s="340"/>
      <c r="Y9" s="62">
        <v>1</v>
      </c>
      <c r="Z9" s="324">
        <v>1</v>
      </c>
      <c r="AA9" s="340"/>
      <c r="AB9" s="62">
        <v>1</v>
      </c>
      <c r="AC9" s="129"/>
      <c r="AD9" s="130"/>
      <c r="AE9" s="129"/>
      <c r="AF9" s="340"/>
      <c r="AG9" s="129">
        <v>1</v>
      </c>
      <c r="AH9" s="182"/>
      <c r="AI9" s="346"/>
      <c r="AJ9" s="129"/>
      <c r="AK9" s="128"/>
      <c r="AL9" s="340"/>
      <c r="AM9" s="182"/>
      <c r="AN9" s="128"/>
      <c r="AO9" s="11"/>
      <c r="AP9" s="129"/>
      <c r="AQ9" s="128"/>
      <c r="AR9" s="62">
        <v>1</v>
      </c>
      <c r="AS9" s="62"/>
      <c r="AT9" s="128"/>
      <c r="AU9" s="11"/>
      <c r="AV9" s="11"/>
      <c r="AW9" s="11"/>
      <c r="AX9" s="11"/>
      <c r="AY9" s="361"/>
      <c r="AZ9" s="11">
        <v>1</v>
      </c>
      <c r="BA9" s="129"/>
      <c r="BB9" s="130"/>
      <c r="BC9" s="365"/>
      <c r="BD9" s="128"/>
      <c r="BE9" s="11">
        <v>1</v>
      </c>
      <c r="BF9" s="129"/>
      <c r="BG9" s="130"/>
      <c r="BH9" s="129">
        <v>1</v>
      </c>
      <c r="BI9" s="128"/>
      <c r="BJ9" s="129">
        <v>1</v>
      </c>
      <c r="BK9" s="182"/>
      <c r="BL9" s="128"/>
      <c r="BM9" s="129">
        <v>1</v>
      </c>
      <c r="BN9" s="128"/>
      <c r="BO9" s="371"/>
      <c r="BP9" s="210"/>
      <c r="BQ9" s="130"/>
      <c r="BR9" s="129"/>
      <c r="BS9" s="128"/>
      <c r="BT9" s="11"/>
      <c r="BU9" s="210"/>
      <c r="BV9" s="128"/>
      <c r="BW9" s="182"/>
      <c r="BX9" s="128"/>
      <c r="BY9" s="11">
        <v>1</v>
      </c>
      <c r="BZ9" s="62"/>
      <c r="CA9" s="128"/>
      <c r="CB9" s="11">
        <v>1</v>
      </c>
      <c r="CC9" s="11"/>
      <c r="CD9" s="210"/>
      <c r="CE9" s="130"/>
      <c r="CF9" s="11"/>
      <c r="CG9" s="11"/>
      <c r="CH9" s="11">
        <v>1</v>
      </c>
      <c r="CI9" s="343"/>
      <c r="CJ9" s="340"/>
      <c r="CK9" s="62">
        <v>1</v>
      </c>
      <c r="CL9" s="340"/>
      <c r="CM9" s="11"/>
      <c r="CN9" s="129"/>
      <c r="CO9" s="130"/>
      <c r="CP9" s="210">
        <v>1</v>
      </c>
      <c r="CQ9" s="128"/>
      <c r="CR9" s="129"/>
      <c r="CS9" s="128"/>
      <c r="CT9" s="62"/>
      <c r="CU9" s="128"/>
      <c r="CV9" s="11"/>
      <c r="CW9" s="129"/>
      <c r="CX9" s="128"/>
      <c r="CY9" s="11"/>
      <c r="CZ9" s="340"/>
      <c r="DA9" s="130"/>
      <c r="DB9" s="129">
        <v>1</v>
      </c>
      <c r="DC9" s="128"/>
      <c r="DD9" s="62">
        <v>1</v>
      </c>
      <c r="DE9" s="128"/>
      <c r="DF9" s="11"/>
      <c r="DG9" s="11"/>
      <c r="DH9" s="11"/>
      <c r="DI9" s="11"/>
      <c r="DJ9" s="11"/>
      <c r="DK9" s="130"/>
      <c r="DL9" s="11"/>
      <c r="DM9" s="11"/>
      <c r="DN9" s="340"/>
      <c r="DO9" s="324"/>
      <c r="DP9" s="64">
        <f t="shared" si="0"/>
        <v>0</v>
      </c>
      <c r="DQ9" s="64">
        <f t="shared" si="1"/>
        <v>22</v>
      </c>
      <c r="DR9" s="322">
        <f t="shared" si="2"/>
        <v>0</v>
      </c>
      <c r="DS9" s="322">
        <f t="shared" si="3"/>
        <v>0</v>
      </c>
      <c r="DT9" s="207">
        <f t="shared" si="4"/>
        <v>22</v>
      </c>
    </row>
    <row r="10" spans="1:124" ht="15.75" x14ac:dyDescent="0.25">
      <c r="A10" s="61">
        <v>7</v>
      </c>
      <c r="B10" s="7" t="s">
        <v>42</v>
      </c>
      <c r="C10" s="458">
        <v>1</v>
      </c>
      <c r="D10" s="129"/>
      <c r="E10" s="128"/>
      <c r="F10" s="11"/>
      <c r="G10" s="11"/>
      <c r="H10" s="11"/>
      <c r="I10" s="129"/>
      <c r="J10" s="142"/>
      <c r="K10" s="129"/>
      <c r="L10" s="128"/>
      <c r="M10" s="62"/>
      <c r="N10" s="340"/>
      <c r="O10" s="129"/>
      <c r="P10" s="343"/>
      <c r="Q10" s="129"/>
      <c r="R10" s="128"/>
      <c r="S10" s="129"/>
      <c r="T10" s="128"/>
      <c r="U10" s="129"/>
      <c r="V10" s="128"/>
      <c r="W10" s="62"/>
      <c r="X10" s="340"/>
      <c r="Y10" s="62"/>
      <c r="Z10" s="324"/>
      <c r="AA10" s="340"/>
      <c r="AB10" s="62"/>
      <c r="AC10" s="129"/>
      <c r="AD10" s="130"/>
      <c r="AE10" s="129"/>
      <c r="AF10" s="340"/>
      <c r="AG10" s="129"/>
      <c r="AH10" s="182"/>
      <c r="AI10" s="346"/>
      <c r="AJ10" s="129"/>
      <c r="AK10" s="128"/>
      <c r="AL10" s="340"/>
      <c r="AM10" s="182"/>
      <c r="AN10" s="128">
        <v>1</v>
      </c>
      <c r="AO10" s="11"/>
      <c r="AP10" s="129"/>
      <c r="AQ10" s="128"/>
      <c r="AR10" s="62"/>
      <c r="AS10" s="62"/>
      <c r="AT10" s="128"/>
      <c r="AU10" s="11"/>
      <c r="AV10" s="11"/>
      <c r="AW10" s="11"/>
      <c r="AX10" s="11"/>
      <c r="AY10" s="361"/>
      <c r="AZ10" s="11"/>
      <c r="BA10" s="129"/>
      <c r="BB10" s="130"/>
      <c r="BC10" s="365"/>
      <c r="BD10" s="128"/>
      <c r="BE10" s="11"/>
      <c r="BF10" s="129"/>
      <c r="BG10" s="130"/>
      <c r="BH10" s="129"/>
      <c r="BI10" s="128"/>
      <c r="BJ10" s="129"/>
      <c r="BK10" s="182"/>
      <c r="BL10" s="128">
        <v>1</v>
      </c>
      <c r="BM10" s="129"/>
      <c r="BN10" s="128"/>
      <c r="BO10" s="371">
        <v>1</v>
      </c>
      <c r="BP10" s="210"/>
      <c r="BQ10" s="130"/>
      <c r="BR10" s="129"/>
      <c r="BS10" s="128"/>
      <c r="BT10" s="11"/>
      <c r="BU10" s="210"/>
      <c r="BV10" s="128"/>
      <c r="BW10" s="182"/>
      <c r="BX10" s="128"/>
      <c r="BY10" s="11">
        <v>1</v>
      </c>
      <c r="BZ10" s="62"/>
      <c r="CA10" s="128"/>
      <c r="CB10" s="11"/>
      <c r="CC10" s="11"/>
      <c r="CD10" s="210"/>
      <c r="CE10" s="130"/>
      <c r="CF10" s="11"/>
      <c r="CG10" s="11"/>
      <c r="CH10" s="11"/>
      <c r="CI10" s="343"/>
      <c r="CJ10" s="340"/>
      <c r="CK10" s="62"/>
      <c r="CL10" s="340"/>
      <c r="CM10" s="11"/>
      <c r="CN10" s="129"/>
      <c r="CO10" s="130"/>
      <c r="CP10" s="210"/>
      <c r="CQ10" s="128"/>
      <c r="CR10" s="129"/>
      <c r="CS10" s="128"/>
      <c r="CT10" s="62"/>
      <c r="CU10" s="128"/>
      <c r="CV10" s="11"/>
      <c r="CW10" s="129"/>
      <c r="CX10" s="128"/>
      <c r="CY10" s="11"/>
      <c r="CZ10" s="340"/>
      <c r="DA10" s="130"/>
      <c r="DB10" s="129"/>
      <c r="DC10" s="128"/>
      <c r="DD10" s="62"/>
      <c r="DE10" s="128"/>
      <c r="DF10" s="11"/>
      <c r="DG10" s="11"/>
      <c r="DH10" s="11"/>
      <c r="DI10" s="11"/>
      <c r="DJ10" s="11"/>
      <c r="DK10" s="130"/>
      <c r="DL10" s="11"/>
      <c r="DM10" s="11"/>
      <c r="DN10" s="340"/>
      <c r="DO10" s="324"/>
      <c r="DP10" s="64">
        <f t="shared" si="0"/>
        <v>3</v>
      </c>
      <c r="DQ10" s="64">
        <f t="shared" si="1"/>
        <v>1</v>
      </c>
      <c r="DR10" s="322">
        <f t="shared" si="2"/>
        <v>0</v>
      </c>
      <c r="DS10" s="322">
        <f t="shared" si="3"/>
        <v>0</v>
      </c>
      <c r="DT10" s="207">
        <f t="shared" si="4"/>
        <v>4</v>
      </c>
    </row>
    <row r="11" spans="1:124" ht="15.75" x14ac:dyDescent="0.25">
      <c r="A11" s="61">
        <v>8</v>
      </c>
      <c r="B11" s="7" t="s">
        <v>878</v>
      </c>
      <c r="C11" s="458"/>
      <c r="D11" s="129"/>
      <c r="E11" s="128"/>
      <c r="F11" s="11"/>
      <c r="G11" s="11"/>
      <c r="H11" s="11"/>
      <c r="I11" s="129"/>
      <c r="J11" s="142"/>
      <c r="K11" s="129"/>
      <c r="L11" s="128"/>
      <c r="M11" s="62"/>
      <c r="N11" s="340"/>
      <c r="O11" s="129"/>
      <c r="P11" s="343"/>
      <c r="Q11" s="129"/>
      <c r="R11" s="128"/>
      <c r="S11" s="129"/>
      <c r="T11" s="128"/>
      <c r="U11" s="129"/>
      <c r="V11" s="128"/>
      <c r="W11" s="62"/>
      <c r="X11" s="340"/>
      <c r="Y11" s="62"/>
      <c r="Z11" s="324"/>
      <c r="AA11" s="340"/>
      <c r="AB11" s="62"/>
      <c r="AC11" s="129"/>
      <c r="AD11" s="130"/>
      <c r="AE11" s="129"/>
      <c r="AF11" s="340"/>
      <c r="AG11" s="129"/>
      <c r="AH11" s="182"/>
      <c r="AI11" s="346"/>
      <c r="AJ11" s="129"/>
      <c r="AK11" s="128"/>
      <c r="AL11" s="340"/>
      <c r="AM11" s="182"/>
      <c r="AN11" s="128"/>
      <c r="AO11" s="11"/>
      <c r="AP11" s="129"/>
      <c r="AQ11" s="128"/>
      <c r="AR11" s="62"/>
      <c r="AS11" s="62"/>
      <c r="AT11" s="128"/>
      <c r="AU11" s="11"/>
      <c r="AV11" s="11"/>
      <c r="AW11" s="11"/>
      <c r="AX11" s="11"/>
      <c r="AY11" s="361"/>
      <c r="AZ11" s="11"/>
      <c r="BA11" s="129"/>
      <c r="BB11" s="130"/>
      <c r="BC11" s="365"/>
      <c r="BD11" s="128"/>
      <c r="BE11" s="11"/>
      <c r="BF11" s="129"/>
      <c r="BG11" s="130"/>
      <c r="BH11" s="129"/>
      <c r="BI11" s="128"/>
      <c r="BJ11" s="129"/>
      <c r="BK11" s="182">
        <v>1</v>
      </c>
      <c r="BL11" s="128"/>
      <c r="BM11" s="129"/>
      <c r="BN11" s="128"/>
      <c r="BO11" s="371">
        <v>1</v>
      </c>
      <c r="BP11" s="210">
        <v>1</v>
      </c>
      <c r="BQ11" s="130"/>
      <c r="BR11" s="129"/>
      <c r="BS11" s="128"/>
      <c r="BT11" s="11"/>
      <c r="BU11" s="210"/>
      <c r="BV11" s="128"/>
      <c r="BW11" s="182"/>
      <c r="BX11" s="128"/>
      <c r="BY11" s="11"/>
      <c r="BZ11" s="62">
        <v>1</v>
      </c>
      <c r="CA11" s="128"/>
      <c r="CB11" s="11"/>
      <c r="CC11" s="11"/>
      <c r="CD11" s="210"/>
      <c r="CE11" s="130"/>
      <c r="CF11" s="11"/>
      <c r="CG11" s="11"/>
      <c r="CH11" s="11"/>
      <c r="CI11" s="343"/>
      <c r="CJ11" s="340"/>
      <c r="CK11" s="62"/>
      <c r="CL11" s="340"/>
      <c r="CM11" s="11"/>
      <c r="CN11" s="129">
        <v>1</v>
      </c>
      <c r="CO11" s="130"/>
      <c r="CP11" s="210"/>
      <c r="CQ11" s="128"/>
      <c r="CR11" s="129"/>
      <c r="CS11" s="128"/>
      <c r="CT11" s="62"/>
      <c r="CU11" s="128"/>
      <c r="CV11" s="11"/>
      <c r="CW11" s="129"/>
      <c r="CX11" s="128"/>
      <c r="CY11" s="11"/>
      <c r="CZ11" s="340"/>
      <c r="DA11" s="130"/>
      <c r="DB11" s="129"/>
      <c r="DC11" s="128"/>
      <c r="DD11" s="62"/>
      <c r="DE11" s="128"/>
      <c r="DF11" s="11"/>
      <c r="DG11" s="11"/>
      <c r="DH11" s="11"/>
      <c r="DI11" s="11"/>
      <c r="DJ11" s="11"/>
      <c r="DK11" s="130"/>
      <c r="DL11" s="11"/>
      <c r="DM11" s="11"/>
      <c r="DN11" s="340"/>
      <c r="DO11" s="324"/>
      <c r="DP11" s="64">
        <f t="shared" si="0"/>
        <v>0</v>
      </c>
      <c r="DQ11" s="64">
        <f t="shared" si="1"/>
        <v>0</v>
      </c>
      <c r="DR11" s="322">
        <f t="shared" si="2"/>
        <v>0</v>
      </c>
      <c r="DS11" s="322">
        <f t="shared" si="3"/>
        <v>4</v>
      </c>
      <c r="DT11" s="207">
        <f t="shared" si="4"/>
        <v>4</v>
      </c>
    </row>
    <row r="12" spans="1:124" ht="15.75" x14ac:dyDescent="0.25">
      <c r="A12" s="61">
        <v>9</v>
      </c>
      <c r="B12" s="7" t="s">
        <v>297</v>
      </c>
      <c r="C12" s="128"/>
      <c r="D12" s="129"/>
      <c r="E12" s="128">
        <v>1</v>
      </c>
      <c r="F12" s="11">
        <v>1</v>
      </c>
      <c r="G12" s="11">
        <v>1</v>
      </c>
      <c r="H12" s="11">
        <v>1</v>
      </c>
      <c r="I12" s="129">
        <v>1</v>
      </c>
      <c r="J12" s="142"/>
      <c r="K12" s="129"/>
      <c r="L12" s="128"/>
      <c r="M12" s="62"/>
      <c r="N12" s="340"/>
      <c r="O12" s="129"/>
      <c r="P12" s="343"/>
      <c r="Q12" s="129"/>
      <c r="R12" s="128"/>
      <c r="S12" s="129"/>
      <c r="T12" s="128"/>
      <c r="U12" s="129"/>
      <c r="V12" s="128"/>
      <c r="W12" s="62"/>
      <c r="X12" s="340"/>
      <c r="Y12" s="62"/>
      <c r="Z12" s="324"/>
      <c r="AA12" s="340"/>
      <c r="AB12" s="62"/>
      <c r="AC12" s="129"/>
      <c r="AD12" s="130"/>
      <c r="AE12" s="129"/>
      <c r="AF12" s="340"/>
      <c r="AG12" s="129"/>
      <c r="AH12" s="182"/>
      <c r="AI12" s="346"/>
      <c r="AJ12" s="129"/>
      <c r="AK12" s="128"/>
      <c r="AL12" s="340"/>
      <c r="AM12" s="182"/>
      <c r="AN12" s="128"/>
      <c r="AO12" s="11"/>
      <c r="AP12" s="129"/>
      <c r="AQ12" s="128"/>
      <c r="AR12" s="62"/>
      <c r="AS12" s="62"/>
      <c r="AT12" s="128"/>
      <c r="AU12" s="11"/>
      <c r="AV12" s="11"/>
      <c r="AW12" s="11"/>
      <c r="AX12" s="11"/>
      <c r="AY12" s="361"/>
      <c r="AZ12" s="11"/>
      <c r="BA12" s="129"/>
      <c r="BB12" s="130"/>
      <c r="BC12" s="365"/>
      <c r="BD12" s="128"/>
      <c r="BE12" s="11"/>
      <c r="BF12" s="129"/>
      <c r="BG12" s="130"/>
      <c r="BH12" s="129"/>
      <c r="BI12" s="128"/>
      <c r="BJ12" s="129"/>
      <c r="BK12" s="182"/>
      <c r="BL12" s="128"/>
      <c r="BM12" s="129"/>
      <c r="BN12" s="128"/>
      <c r="BO12" s="371"/>
      <c r="BP12" s="210"/>
      <c r="BQ12" s="130"/>
      <c r="BR12" s="129"/>
      <c r="BS12" s="128"/>
      <c r="BT12" s="11"/>
      <c r="BU12" s="210"/>
      <c r="BV12" s="128"/>
      <c r="BW12" s="182"/>
      <c r="BX12" s="128"/>
      <c r="BY12" s="11"/>
      <c r="BZ12" s="62"/>
      <c r="CA12" s="128"/>
      <c r="CB12" s="11"/>
      <c r="CC12" s="11"/>
      <c r="CD12" s="210"/>
      <c r="CE12" s="130"/>
      <c r="CF12" s="11"/>
      <c r="CG12" s="11"/>
      <c r="CH12" s="11"/>
      <c r="CI12" s="343"/>
      <c r="CJ12" s="340"/>
      <c r="CK12" s="62"/>
      <c r="CL12" s="340"/>
      <c r="CM12" s="11"/>
      <c r="CN12" s="129"/>
      <c r="CO12" s="130"/>
      <c r="CP12" s="210"/>
      <c r="CQ12" s="128"/>
      <c r="CR12" s="129"/>
      <c r="CS12" s="128"/>
      <c r="CT12" s="62"/>
      <c r="CU12" s="128"/>
      <c r="CV12" s="11"/>
      <c r="CW12" s="129"/>
      <c r="CX12" s="128"/>
      <c r="CY12" s="11"/>
      <c r="CZ12" s="340"/>
      <c r="DA12" s="130"/>
      <c r="DB12" s="129"/>
      <c r="DC12" s="128"/>
      <c r="DD12" s="62"/>
      <c r="DE12" s="128"/>
      <c r="DF12" s="11"/>
      <c r="DG12" s="11"/>
      <c r="DH12" s="11"/>
      <c r="DI12" s="11"/>
      <c r="DJ12" s="11"/>
      <c r="DK12" s="130"/>
      <c r="DL12" s="11"/>
      <c r="DM12" s="11"/>
      <c r="DN12" s="340"/>
      <c r="DO12" s="324"/>
      <c r="DP12" s="64">
        <f t="shared" si="0"/>
        <v>1</v>
      </c>
      <c r="DQ12" s="64">
        <f t="shared" si="1"/>
        <v>1</v>
      </c>
      <c r="DR12" s="322">
        <f t="shared" si="2"/>
        <v>3</v>
      </c>
      <c r="DS12" s="322">
        <f t="shared" si="3"/>
        <v>0</v>
      </c>
      <c r="DT12" s="207">
        <f t="shared" si="4"/>
        <v>5</v>
      </c>
    </row>
    <row r="13" spans="1:124" ht="15.75" x14ac:dyDescent="0.25">
      <c r="A13" s="61">
        <v>10</v>
      </c>
      <c r="B13" s="247" t="s">
        <v>825</v>
      </c>
      <c r="C13" s="128">
        <v>1</v>
      </c>
      <c r="D13" s="129">
        <v>1</v>
      </c>
      <c r="E13" s="128">
        <v>1</v>
      </c>
      <c r="F13" s="11">
        <v>1</v>
      </c>
      <c r="G13" s="11">
        <v>1</v>
      </c>
      <c r="H13" s="11">
        <v>1</v>
      </c>
      <c r="I13" s="129">
        <v>1</v>
      </c>
      <c r="J13" s="142"/>
      <c r="K13" s="129">
        <v>1</v>
      </c>
      <c r="L13" s="128"/>
      <c r="M13" s="150">
        <v>1</v>
      </c>
      <c r="N13" s="340"/>
      <c r="O13" s="129">
        <v>1</v>
      </c>
      <c r="P13" s="343"/>
      <c r="Q13" s="129"/>
      <c r="R13" s="128"/>
      <c r="S13" s="129">
        <v>1</v>
      </c>
      <c r="T13" s="128"/>
      <c r="U13" s="129">
        <v>1</v>
      </c>
      <c r="V13" s="128"/>
      <c r="W13" s="62"/>
      <c r="X13" s="340"/>
      <c r="Y13" s="62">
        <v>1</v>
      </c>
      <c r="Z13" s="324">
        <v>1</v>
      </c>
      <c r="AA13" s="340"/>
      <c r="AB13" s="62">
        <v>1</v>
      </c>
      <c r="AC13" s="129"/>
      <c r="AD13" s="130"/>
      <c r="AE13" s="129"/>
      <c r="AF13" s="340"/>
      <c r="AG13" s="129">
        <v>1</v>
      </c>
      <c r="AH13" s="182"/>
      <c r="AI13" s="346">
        <v>1</v>
      </c>
      <c r="AJ13" s="129">
        <v>1</v>
      </c>
      <c r="AK13" s="128"/>
      <c r="AL13" s="340"/>
      <c r="AM13" s="182"/>
      <c r="AN13" s="128"/>
      <c r="AO13" s="11">
        <v>1</v>
      </c>
      <c r="AP13" s="129"/>
      <c r="AQ13" s="128"/>
      <c r="AR13" s="62">
        <v>1</v>
      </c>
      <c r="AS13" s="62"/>
      <c r="AT13" s="128"/>
      <c r="AU13" s="11"/>
      <c r="AV13" s="11"/>
      <c r="AW13" s="11"/>
      <c r="AX13" s="11"/>
      <c r="AY13" s="361"/>
      <c r="AZ13" s="11">
        <v>1</v>
      </c>
      <c r="BA13" s="129"/>
      <c r="BB13" s="130"/>
      <c r="BC13" s="365"/>
      <c r="BD13" s="128"/>
      <c r="BE13" s="11">
        <v>1</v>
      </c>
      <c r="BF13" s="129"/>
      <c r="BG13" s="130">
        <v>1</v>
      </c>
      <c r="BH13" s="129">
        <v>1</v>
      </c>
      <c r="BI13" s="128"/>
      <c r="BJ13" s="129">
        <v>1</v>
      </c>
      <c r="BK13" s="182"/>
      <c r="BL13" s="128"/>
      <c r="BM13" s="129">
        <v>1</v>
      </c>
      <c r="BN13" s="128"/>
      <c r="BO13" s="371">
        <v>1</v>
      </c>
      <c r="BP13" s="210"/>
      <c r="BQ13" s="130"/>
      <c r="BR13" s="129"/>
      <c r="BS13" s="128"/>
      <c r="BT13" s="11">
        <v>1</v>
      </c>
      <c r="BU13" s="210"/>
      <c r="BV13" s="128"/>
      <c r="BW13" s="182">
        <v>1</v>
      </c>
      <c r="BX13" s="128"/>
      <c r="BY13" s="11"/>
      <c r="BZ13" s="62"/>
      <c r="CA13" s="128"/>
      <c r="CB13" s="11">
        <v>1</v>
      </c>
      <c r="CC13" s="11"/>
      <c r="CD13" s="210"/>
      <c r="CE13" s="130"/>
      <c r="CF13" s="11"/>
      <c r="CG13" s="11"/>
      <c r="CH13" s="11">
        <v>1</v>
      </c>
      <c r="CI13" s="343"/>
      <c r="CJ13" s="340"/>
      <c r="CK13" s="62"/>
      <c r="CL13" s="340"/>
      <c r="CM13" s="11"/>
      <c r="CN13" s="129"/>
      <c r="CO13" s="130"/>
      <c r="CP13" s="210"/>
      <c r="CQ13" s="128"/>
      <c r="CR13" s="129"/>
      <c r="CS13" s="128"/>
      <c r="CT13" s="62"/>
      <c r="CU13" s="128"/>
      <c r="CV13" s="11"/>
      <c r="CW13" s="129"/>
      <c r="CX13" s="128"/>
      <c r="CY13" s="11"/>
      <c r="CZ13" s="340"/>
      <c r="DA13" s="130"/>
      <c r="DB13" s="129"/>
      <c r="DC13" s="128"/>
      <c r="DD13" s="62"/>
      <c r="DE13" s="128"/>
      <c r="DF13" s="11"/>
      <c r="DG13" s="11"/>
      <c r="DH13" s="11"/>
      <c r="DI13" s="11"/>
      <c r="DJ13" s="11"/>
      <c r="DK13" s="130"/>
      <c r="DL13" s="11"/>
      <c r="DM13" s="11"/>
      <c r="DN13" s="340"/>
      <c r="DO13" s="324"/>
      <c r="DP13" s="64">
        <f t="shared" si="0"/>
        <v>3</v>
      </c>
      <c r="DQ13" s="64">
        <f t="shared" si="1"/>
        <v>23</v>
      </c>
      <c r="DR13" s="322">
        <f t="shared" si="2"/>
        <v>3</v>
      </c>
      <c r="DS13" s="322">
        <f t="shared" si="3"/>
        <v>0</v>
      </c>
      <c r="DT13" s="207">
        <f t="shared" si="4"/>
        <v>29</v>
      </c>
    </row>
    <row r="14" spans="1:124" ht="15.75" x14ac:dyDescent="0.25">
      <c r="A14" s="61">
        <v>11</v>
      </c>
      <c r="B14" s="247" t="s">
        <v>380</v>
      </c>
      <c r="C14" s="128"/>
      <c r="D14" s="129">
        <v>1</v>
      </c>
      <c r="E14" s="128">
        <v>1</v>
      </c>
      <c r="F14" s="11">
        <v>1</v>
      </c>
      <c r="G14" s="11">
        <v>1</v>
      </c>
      <c r="H14" s="11">
        <v>1</v>
      </c>
      <c r="I14" s="129">
        <v>1</v>
      </c>
      <c r="J14" s="142"/>
      <c r="K14" s="129"/>
      <c r="L14" s="128"/>
      <c r="M14" s="62"/>
      <c r="N14" s="340"/>
      <c r="O14" s="129">
        <v>1</v>
      </c>
      <c r="P14" s="343"/>
      <c r="Q14" s="129">
        <v>1</v>
      </c>
      <c r="R14" s="128"/>
      <c r="S14" s="129"/>
      <c r="T14" s="128"/>
      <c r="U14" s="129">
        <v>1</v>
      </c>
      <c r="V14" s="128"/>
      <c r="W14" s="62"/>
      <c r="X14" s="340"/>
      <c r="Y14" s="62">
        <v>1</v>
      </c>
      <c r="Z14" s="324">
        <v>1</v>
      </c>
      <c r="AA14" s="340"/>
      <c r="AB14" s="62"/>
      <c r="AC14" s="129"/>
      <c r="AD14" s="130"/>
      <c r="AE14" s="129">
        <v>1</v>
      </c>
      <c r="AF14" s="340"/>
      <c r="AG14" s="129"/>
      <c r="AH14" s="182"/>
      <c r="AI14" s="346">
        <v>1</v>
      </c>
      <c r="AJ14" s="129"/>
      <c r="AK14" s="128"/>
      <c r="AL14" s="340"/>
      <c r="AM14" s="182"/>
      <c r="AN14" s="128"/>
      <c r="AO14" s="11">
        <v>1</v>
      </c>
      <c r="AP14" s="129"/>
      <c r="AQ14" s="128"/>
      <c r="AR14" s="62">
        <v>1</v>
      </c>
      <c r="AS14" s="62"/>
      <c r="AT14" s="128"/>
      <c r="AU14" s="11"/>
      <c r="AV14" s="11"/>
      <c r="AW14" s="11"/>
      <c r="AX14" s="11"/>
      <c r="AY14" s="361"/>
      <c r="AZ14" s="11">
        <v>1</v>
      </c>
      <c r="BA14" s="129"/>
      <c r="BB14" s="130"/>
      <c r="BC14" s="365"/>
      <c r="BD14" s="128"/>
      <c r="BE14" s="11"/>
      <c r="BF14" s="129"/>
      <c r="BG14" s="130"/>
      <c r="BH14" s="129"/>
      <c r="BI14" s="128"/>
      <c r="BJ14" s="129">
        <v>1</v>
      </c>
      <c r="BK14" s="182"/>
      <c r="BL14" s="128"/>
      <c r="BM14" s="129">
        <v>1</v>
      </c>
      <c r="BN14" s="128"/>
      <c r="BO14" s="371">
        <v>1</v>
      </c>
      <c r="BP14" s="210"/>
      <c r="BQ14" s="130"/>
      <c r="BR14" s="129"/>
      <c r="BS14" s="128"/>
      <c r="BT14" s="11"/>
      <c r="BU14" s="210"/>
      <c r="BV14" s="128"/>
      <c r="BW14" s="182"/>
      <c r="BX14" s="128"/>
      <c r="BY14" s="11"/>
      <c r="BZ14" s="62"/>
      <c r="CA14" s="128"/>
      <c r="CB14" s="11"/>
      <c r="CC14" s="11"/>
      <c r="CD14" s="210"/>
      <c r="CE14" s="130"/>
      <c r="CF14" s="11"/>
      <c r="CG14" s="11"/>
      <c r="CH14" s="11"/>
      <c r="CI14" s="343"/>
      <c r="CJ14" s="340"/>
      <c r="CK14" s="62"/>
      <c r="CL14" s="340"/>
      <c r="CM14" s="11">
        <v>1</v>
      </c>
      <c r="CN14" s="129"/>
      <c r="CO14" s="130"/>
      <c r="CP14" s="210"/>
      <c r="CQ14" s="128">
        <v>1</v>
      </c>
      <c r="CR14" s="129"/>
      <c r="CS14" s="128"/>
      <c r="CT14" s="62"/>
      <c r="CU14" s="128"/>
      <c r="CV14" s="11">
        <v>1</v>
      </c>
      <c r="CW14" s="129"/>
      <c r="CX14" s="128"/>
      <c r="CY14" s="11">
        <v>1</v>
      </c>
      <c r="CZ14" s="340"/>
      <c r="DA14" s="130"/>
      <c r="DB14" s="129"/>
      <c r="DC14" s="128"/>
      <c r="DD14" s="62"/>
      <c r="DE14" s="128">
        <v>1</v>
      </c>
      <c r="DF14" s="11">
        <v>1</v>
      </c>
      <c r="DG14" s="11">
        <v>1</v>
      </c>
      <c r="DH14" s="11">
        <v>1</v>
      </c>
      <c r="DI14" s="11">
        <v>1</v>
      </c>
      <c r="DJ14" s="11"/>
      <c r="DK14" s="130"/>
      <c r="DL14" s="11"/>
      <c r="DM14" s="11"/>
      <c r="DN14" s="340"/>
      <c r="DO14" s="324"/>
      <c r="DP14" s="64">
        <f t="shared" si="0"/>
        <v>3</v>
      </c>
      <c r="DQ14" s="64">
        <f t="shared" si="1"/>
        <v>17</v>
      </c>
      <c r="DR14" s="322">
        <f t="shared" si="2"/>
        <v>5</v>
      </c>
      <c r="DS14" s="322">
        <f t="shared" si="3"/>
        <v>0</v>
      </c>
      <c r="DT14" s="207">
        <f t="shared" si="4"/>
        <v>26</v>
      </c>
    </row>
    <row r="15" spans="1:124" ht="15.75" x14ac:dyDescent="0.25">
      <c r="A15" s="61">
        <v>12</v>
      </c>
      <c r="B15" s="247" t="s">
        <v>1105</v>
      </c>
      <c r="C15" s="128"/>
      <c r="D15" s="129">
        <v>1</v>
      </c>
      <c r="E15" s="128">
        <v>1</v>
      </c>
      <c r="F15" s="11">
        <v>1</v>
      </c>
      <c r="G15" s="11">
        <v>1</v>
      </c>
      <c r="H15" s="11">
        <v>1</v>
      </c>
      <c r="I15" s="129">
        <v>1</v>
      </c>
      <c r="J15" s="142"/>
      <c r="K15" s="140">
        <v>1</v>
      </c>
      <c r="L15" s="128"/>
      <c r="M15" s="62"/>
      <c r="N15" s="340"/>
      <c r="O15" s="129"/>
      <c r="P15" s="343"/>
      <c r="Q15" s="129"/>
      <c r="R15" s="128"/>
      <c r="S15" s="129"/>
      <c r="T15" s="128"/>
      <c r="U15" s="129">
        <v>1</v>
      </c>
      <c r="V15" s="128"/>
      <c r="W15" s="62"/>
      <c r="X15" s="340"/>
      <c r="Y15" s="62"/>
      <c r="Z15" s="324">
        <v>1</v>
      </c>
      <c r="AA15" s="341"/>
      <c r="AB15" s="62"/>
      <c r="AC15" s="129"/>
      <c r="AD15" s="130"/>
      <c r="AE15" s="129">
        <v>1</v>
      </c>
      <c r="AF15" s="340"/>
      <c r="AG15" s="129">
        <v>1</v>
      </c>
      <c r="AH15" s="182"/>
      <c r="AI15" s="346">
        <v>1</v>
      </c>
      <c r="AJ15" s="129">
        <v>1</v>
      </c>
      <c r="AK15" s="128"/>
      <c r="AL15" s="340"/>
      <c r="AM15" s="182"/>
      <c r="AN15" s="128"/>
      <c r="AO15" s="11"/>
      <c r="AP15" s="129"/>
      <c r="AQ15" s="128"/>
      <c r="AR15" s="62"/>
      <c r="AS15" s="62"/>
      <c r="AT15" s="128"/>
      <c r="AU15" s="11"/>
      <c r="AV15" s="11"/>
      <c r="AW15" s="11"/>
      <c r="AX15" s="11"/>
      <c r="AY15" s="361"/>
      <c r="AZ15" s="11">
        <v>1</v>
      </c>
      <c r="BA15" s="129"/>
      <c r="BB15" s="153">
        <v>1</v>
      </c>
      <c r="BC15" s="365"/>
      <c r="BD15" s="128"/>
      <c r="BE15" s="11">
        <v>1</v>
      </c>
      <c r="BF15" s="129"/>
      <c r="BG15" s="130"/>
      <c r="BH15" s="129"/>
      <c r="BI15" s="128"/>
      <c r="BJ15" s="129">
        <v>1</v>
      </c>
      <c r="BK15" s="182"/>
      <c r="BL15" s="128"/>
      <c r="BM15" s="129">
        <v>1</v>
      </c>
      <c r="BN15" s="128"/>
      <c r="BO15" s="371">
        <v>1</v>
      </c>
      <c r="BP15" s="210"/>
      <c r="BQ15" s="130"/>
      <c r="BR15" s="129"/>
      <c r="BS15" s="128"/>
      <c r="BT15" s="98">
        <v>1</v>
      </c>
      <c r="BU15" s="210"/>
      <c r="BV15" s="128"/>
      <c r="BW15" s="182">
        <v>1</v>
      </c>
      <c r="BX15" s="128"/>
      <c r="BY15" s="11"/>
      <c r="BZ15" s="62"/>
      <c r="CA15" s="128"/>
      <c r="CB15" s="11"/>
      <c r="CC15" s="98">
        <v>1</v>
      </c>
      <c r="CD15" s="211">
        <v>1</v>
      </c>
      <c r="CE15" s="130"/>
      <c r="CF15" s="11"/>
      <c r="CG15" s="11"/>
      <c r="CH15" s="11"/>
      <c r="CI15" s="343"/>
      <c r="CJ15" s="340"/>
      <c r="CK15" s="62"/>
      <c r="CL15" s="340"/>
      <c r="CM15" s="11"/>
      <c r="CN15" s="129"/>
      <c r="CO15" s="153">
        <v>1</v>
      </c>
      <c r="CP15" s="210"/>
      <c r="CQ15" s="139">
        <v>1</v>
      </c>
      <c r="CR15" s="129"/>
      <c r="CS15" s="128">
        <v>1</v>
      </c>
      <c r="CT15" s="62"/>
      <c r="CU15" s="128"/>
      <c r="CV15" s="11">
        <v>1</v>
      </c>
      <c r="CW15" s="129"/>
      <c r="CX15" s="128">
        <v>1</v>
      </c>
      <c r="CY15" s="11"/>
      <c r="CZ15" s="340"/>
      <c r="DA15" s="130"/>
      <c r="DB15" s="129"/>
      <c r="DC15" s="128"/>
      <c r="DD15" s="62">
        <v>1</v>
      </c>
      <c r="DE15" s="139">
        <v>1</v>
      </c>
      <c r="DF15" s="98">
        <v>1</v>
      </c>
      <c r="DG15" s="98">
        <v>1</v>
      </c>
      <c r="DH15" s="98">
        <v>1</v>
      </c>
      <c r="DI15" s="98">
        <v>1</v>
      </c>
      <c r="DJ15" s="11"/>
      <c r="DK15" s="130"/>
      <c r="DL15" s="11"/>
      <c r="DM15" s="11"/>
      <c r="DN15" s="340"/>
      <c r="DO15" s="336">
        <v>1</v>
      </c>
      <c r="DP15" s="64">
        <f t="shared" si="0"/>
        <v>8</v>
      </c>
      <c r="DQ15" s="64">
        <f t="shared" si="1"/>
        <v>18</v>
      </c>
      <c r="DR15" s="322">
        <f t="shared" si="2"/>
        <v>6</v>
      </c>
      <c r="DS15" s="322">
        <f t="shared" si="3"/>
        <v>0</v>
      </c>
      <c r="DT15" s="207">
        <f t="shared" si="4"/>
        <v>33</v>
      </c>
    </row>
    <row r="16" spans="1:124" ht="15.75" x14ac:dyDescent="0.25">
      <c r="A16" s="61">
        <v>13</v>
      </c>
      <c r="B16" s="247" t="s">
        <v>649</v>
      </c>
      <c r="C16" s="128"/>
      <c r="D16" s="129"/>
      <c r="E16" s="128"/>
      <c r="F16" s="11"/>
      <c r="G16" s="11"/>
      <c r="H16" s="11"/>
      <c r="I16" s="129"/>
      <c r="J16" s="142"/>
      <c r="K16" s="129"/>
      <c r="L16" s="128"/>
      <c r="M16" s="62"/>
      <c r="N16" s="340"/>
      <c r="O16" s="129"/>
      <c r="P16" s="343"/>
      <c r="Q16" s="129"/>
      <c r="R16" s="128"/>
      <c r="S16" s="129"/>
      <c r="T16" s="128"/>
      <c r="U16" s="129"/>
      <c r="V16" s="128"/>
      <c r="W16" s="62"/>
      <c r="X16" s="340"/>
      <c r="Y16" s="62"/>
      <c r="Z16" s="324"/>
      <c r="AA16" s="340"/>
      <c r="AB16" s="62"/>
      <c r="AC16" s="129">
        <v>1</v>
      </c>
      <c r="AD16" s="130"/>
      <c r="AE16" s="129"/>
      <c r="AF16" s="340"/>
      <c r="AG16" s="129"/>
      <c r="AH16" s="182">
        <v>1</v>
      </c>
      <c r="AI16" s="346"/>
      <c r="AJ16" s="129">
        <v>1</v>
      </c>
      <c r="AK16" s="128"/>
      <c r="AL16" s="340"/>
      <c r="AM16" s="182">
        <v>1</v>
      </c>
      <c r="AN16" s="128"/>
      <c r="AO16" s="11"/>
      <c r="AP16" s="129">
        <v>1</v>
      </c>
      <c r="AQ16" s="128"/>
      <c r="AR16" s="62"/>
      <c r="AS16" s="62"/>
      <c r="AT16" s="128"/>
      <c r="AU16" s="11"/>
      <c r="AV16" s="11"/>
      <c r="AW16" s="11"/>
      <c r="AX16" s="11"/>
      <c r="AY16" s="361"/>
      <c r="AZ16" s="11"/>
      <c r="BA16" s="129">
        <v>1</v>
      </c>
      <c r="BB16" s="130"/>
      <c r="BC16" s="365"/>
      <c r="BD16" s="128"/>
      <c r="BE16" s="11"/>
      <c r="BF16" s="129"/>
      <c r="BG16" s="130"/>
      <c r="BH16" s="129"/>
      <c r="BI16" s="128"/>
      <c r="BJ16" s="129"/>
      <c r="BK16" s="182">
        <v>1</v>
      </c>
      <c r="BL16" s="128"/>
      <c r="BM16" s="129"/>
      <c r="BN16" s="128"/>
      <c r="BO16" s="371">
        <v>1</v>
      </c>
      <c r="BP16" s="210">
        <v>1</v>
      </c>
      <c r="BQ16" s="130"/>
      <c r="BR16" s="129"/>
      <c r="BS16" s="128"/>
      <c r="BT16" s="11"/>
      <c r="BU16" s="210">
        <v>1</v>
      </c>
      <c r="BV16" s="128"/>
      <c r="BW16" s="182"/>
      <c r="BX16" s="128"/>
      <c r="BY16" s="11"/>
      <c r="BZ16" s="62">
        <v>1</v>
      </c>
      <c r="CA16" s="128"/>
      <c r="CB16" s="11"/>
      <c r="CC16" s="11">
        <v>1</v>
      </c>
      <c r="CD16" s="210">
        <v>1</v>
      </c>
      <c r="CE16" s="130"/>
      <c r="CF16" s="11"/>
      <c r="CG16" s="11"/>
      <c r="CH16" s="11">
        <v>1</v>
      </c>
      <c r="CI16" s="343"/>
      <c r="CJ16" s="340"/>
      <c r="CK16" s="62"/>
      <c r="CL16" s="340"/>
      <c r="CM16" s="11"/>
      <c r="CN16" s="129"/>
      <c r="CO16" s="130"/>
      <c r="CP16" s="210"/>
      <c r="CQ16" s="128"/>
      <c r="CR16" s="129"/>
      <c r="CS16" s="128"/>
      <c r="CT16" s="62"/>
      <c r="CU16" s="128"/>
      <c r="CV16" s="11"/>
      <c r="CW16" s="129"/>
      <c r="CX16" s="128"/>
      <c r="CY16" s="11"/>
      <c r="CZ16" s="340"/>
      <c r="DA16" s="130"/>
      <c r="DB16" s="129"/>
      <c r="DC16" s="128"/>
      <c r="DD16" s="62"/>
      <c r="DE16" s="128"/>
      <c r="DF16" s="11"/>
      <c r="DG16" s="11"/>
      <c r="DH16" s="11"/>
      <c r="DI16" s="11"/>
      <c r="DJ16" s="11"/>
      <c r="DK16" s="130"/>
      <c r="DL16" s="11"/>
      <c r="DM16" s="11"/>
      <c r="DN16" s="340"/>
      <c r="DO16" s="324"/>
      <c r="DP16" s="64">
        <f t="shared" si="0"/>
        <v>1</v>
      </c>
      <c r="DQ16" s="64">
        <f t="shared" si="1"/>
        <v>3</v>
      </c>
      <c r="DR16" s="322">
        <f t="shared" si="2"/>
        <v>1</v>
      </c>
      <c r="DS16" s="322">
        <f t="shared" si="3"/>
        <v>8</v>
      </c>
      <c r="DT16" s="207">
        <f t="shared" si="4"/>
        <v>13</v>
      </c>
    </row>
    <row r="17" spans="1:124" ht="15.75" x14ac:dyDescent="0.25">
      <c r="A17" s="61">
        <v>14</v>
      </c>
      <c r="B17" s="247" t="s">
        <v>1452</v>
      </c>
      <c r="C17" s="128"/>
      <c r="D17" s="129"/>
      <c r="E17" s="128"/>
      <c r="F17" s="11"/>
      <c r="G17" s="11"/>
      <c r="H17" s="11"/>
      <c r="I17" s="129"/>
      <c r="J17" s="142"/>
      <c r="K17" s="129"/>
      <c r="L17" s="128"/>
      <c r="M17" s="62"/>
      <c r="N17" s="340"/>
      <c r="O17" s="129"/>
      <c r="P17" s="343"/>
      <c r="Q17" s="129"/>
      <c r="R17" s="128"/>
      <c r="S17" s="129"/>
      <c r="T17" s="128"/>
      <c r="U17" s="129"/>
      <c r="V17" s="128"/>
      <c r="W17" s="62"/>
      <c r="X17" s="340"/>
      <c r="Y17" s="62"/>
      <c r="Z17" s="324"/>
      <c r="AA17" s="340"/>
      <c r="AB17" s="62"/>
      <c r="AC17" s="129"/>
      <c r="AD17" s="130"/>
      <c r="AE17" s="129"/>
      <c r="AF17" s="340"/>
      <c r="AG17" s="129"/>
      <c r="AH17" s="182"/>
      <c r="AI17" s="346"/>
      <c r="AJ17" s="129">
        <v>1</v>
      </c>
      <c r="AK17" s="128"/>
      <c r="AL17" s="340"/>
      <c r="AM17" s="182"/>
      <c r="AN17" s="128"/>
      <c r="AO17" s="11"/>
      <c r="AP17" s="129"/>
      <c r="AQ17" s="128"/>
      <c r="AR17" s="62"/>
      <c r="AS17" s="62"/>
      <c r="AT17" s="128"/>
      <c r="AU17" s="11"/>
      <c r="AV17" s="11"/>
      <c r="AW17" s="11"/>
      <c r="AX17" s="11"/>
      <c r="AY17" s="361"/>
      <c r="AZ17" s="11"/>
      <c r="BA17" s="129"/>
      <c r="BB17" s="130"/>
      <c r="BC17" s="365"/>
      <c r="BD17" s="128"/>
      <c r="BE17" s="11"/>
      <c r="BF17" s="129"/>
      <c r="BG17" s="130"/>
      <c r="BH17" s="129"/>
      <c r="BI17" s="128"/>
      <c r="BJ17" s="129"/>
      <c r="BK17" s="182"/>
      <c r="BL17" s="128"/>
      <c r="BM17" s="129"/>
      <c r="BN17" s="128"/>
      <c r="BO17" s="371"/>
      <c r="BP17" s="210"/>
      <c r="BQ17" s="130"/>
      <c r="BR17" s="129"/>
      <c r="BS17" s="128"/>
      <c r="BT17" s="11"/>
      <c r="BU17" s="210"/>
      <c r="BV17" s="128"/>
      <c r="BW17" s="182"/>
      <c r="BX17" s="128"/>
      <c r="BY17" s="11"/>
      <c r="BZ17" s="62"/>
      <c r="CA17" s="128"/>
      <c r="CB17" s="11"/>
      <c r="CC17" s="11">
        <v>1</v>
      </c>
      <c r="CD17" s="210">
        <v>1</v>
      </c>
      <c r="CE17" s="130"/>
      <c r="CF17" s="11"/>
      <c r="CG17" s="11"/>
      <c r="CH17" s="11">
        <v>1</v>
      </c>
      <c r="CI17" s="343"/>
      <c r="CJ17" s="340"/>
      <c r="CK17" s="62"/>
      <c r="CL17" s="340"/>
      <c r="CM17" s="11"/>
      <c r="CN17" s="129"/>
      <c r="CO17" s="130"/>
      <c r="CP17" s="210"/>
      <c r="CQ17" s="128"/>
      <c r="CR17" s="129"/>
      <c r="CS17" s="128"/>
      <c r="CT17" s="62"/>
      <c r="CU17" s="128"/>
      <c r="CV17" s="11"/>
      <c r="CW17" s="129"/>
      <c r="CX17" s="128"/>
      <c r="CY17" s="11"/>
      <c r="CZ17" s="340"/>
      <c r="DA17" s="130"/>
      <c r="DB17" s="129"/>
      <c r="DC17" s="128"/>
      <c r="DD17" s="62"/>
      <c r="DE17" s="128"/>
      <c r="DF17" s="11"/>
      <c r="DG17" s="11"/>
      <c r="DH17" s="11"/>
      <c r="DI17" s="11"/>
      <c r="DJ17" s="11"/>
      <c r="DK17" s="130"/>
      <c r="DL17" s="11"/>
      <c r="DM17" s="11"/>
      <c r="DN17" s="340"/>
      <c r="DO17" s="324"/>
      <c r="DP17" s="64">
        <f t="shared" si="0"/>
        <v>0</v>
      </c>
      <c r="DQ17" s="64">
        <f t="shared" si="1"/>
        <v>3</v>
      </c>
      <c r="DR17" s="322">
        <f t="shared" si="2"/>
        <v>1</v>
      </c>
      <c r="DS17" s="322">
        <f t="shared" si="3"/>
        <v>0</v>
      </c>
      <c r="DT17" s="207">
        <f t="shared" si="4"/>
        <v>4</v>
      </c>
    </row>
    <row r="18" spans="1:124" ht="15.75" x14ac:dyDescent="0.25">
      <c r="A18" s="61">
        <v>15</v>
      </c>
      <c r="B18" s="247" t="s">
        <v>1039</v>
      </c>
      <c r="C18" s="128"/>
      <c r="D18" s="129">
        <v>1</v>
      </c>
      <c r="E18" s="128"/>
      <c r="F18" s="11"/>
      <c r="G18" s="11"/>
      <c r="H18" s="11"/>
      <c r="I18" s="129"/>
      <c r="J18" s="142"/>
      <c r="K18" s="129"/>
      <c r="L18" s="128">
        <v>1</v>
      </c>
      <c r="M18" s="62"/>
      <c r="N18" s="340"/>
      <c r="O18" s="129"/>
      <c r="P18" s="343"/>
      <c r="Q18" s="129"/>
      <c r="R18" s="128"/>
      <c r="S18" s="129"/>
      <c r="T18" s="139">
        <v>1</v>
      </c>
      <c r="U18" s="129"/>
      <c r="V18" s="128"/>
      <c r="W18" s="62">
        <v>1</v>
      </c>
      <c r="X18" s="340"/>
      <c r="Y18" s="62"/>
      <c r="Z18" s="324"/>
      <c r="AA18" s="340"/>
      <c r="AB18" s="62"/>
      <c r="AC18" s="129"/>
      <c r="AD18" s="130"/>
      <c r="AE18" s="129"/>
      <c r="AF18" s="340"/>
      <c r="AG18" s="129">
        <v>1</v>
      </c>
      <c r="AH18" s="182"/>
      <c r="AI18" s="346">
        <v>1</v>
      </c>
      <c r="AJ18" s="129"/>
      <c r="AK18" s="128"/>
      <c r="AL18" s="340"/>
      <c r="AM18" s="182"/>
      <c r="AN18" s="128"/>
      <c r="AO18" s="11"/>
      <c r="AP18" s="129"/>
      <c r="AQ18" s="128"/>
      <c r="AR18" s="62">
        <v>1</v>
      </c>
      <c r="AS18" s="62"/>
      <c r="AT18" s="128"/>
      <c r="AU18" s="11"/>
      <c r="AV18" s="11"/>
      <c r="AW18" s="11"/>
      <c r="AX18" s="11"/>
      <c r="AY18" s="361"/>
      <c r="AZ18" s="11"/>
      <c r="BA18" s="129"/>
      <c r="BB18" s="130"/>
      <c r="BC18" s="365"/>
      <c r="BD18" s="128"/>
      <c r="BE18" s="11"/>
      <c r="BF18" s="129"/>
      <c r="BG18" s="130"/>
      <c r="BH18" s="129">
        <v>1</v>
      </c>
      <c r="BI18" s="128"/>
      <c r="BJ18" s="140">
        <v>1</v>
      </c>
      <c r="BK18" s="182"/>
      <c r="BL18" s="128"/>
      <c r="BM18" s="129">
        <v>1</v>
      </c>
      <c r="BN18" s="128"/>
      <c r="BO18" s="371">
        <v>1</v>
      </c>
      <c r="BP18" s="210"/>
      <c r="BQ18" s="130"/>
      <c r="BR18" s="129"/>
      <c r="BS18" s="128"/>
      <c r="BT18" s="11">
        <v>1</v>
      </c>
      <c r="BU18" s="210"/>
      <c r="BV18" s="128"/>
      <c r="BW18" s="182"/>
      <c r="BX18" s="128"/>
      <c r="BY18" s="11">
        <v>1</v>
      </c>
      <c r="BZ18" s="62"/>
      <c r="CA18" s="128"/>
      <c r="CB18" s="11"/>
      <c r="CC18" s="11"/>
      <c r="CD18" s="210"/>
      <c r="CE18" s="130"/>
      <c r="CF18" s="11"/>
      <c r="CG18" s="11"/>
      <c r="CH18" s="11"/>
      <c r="CI18" s="343"/>
      <c r="CJ18" s="340"/>
      <c r="CK18" s="62"/>
      <c r="CL18" s="340"/>
      <c r="CM18" s="11"/>
      <c r="CN18" s="129"/>
      <c r="CO18" s="130"/>
      <c r="CP18" s="210"/>
      <c r="CQ18" s="139">
        <v>1</v>
      </c>
      <c r="CR18" s="129"/>
      <c r="CS18" s="128"/>
      <c r="CT18" s="62"/>
      <c r="CU18" s="128"/>
      <c r="CV18" s="11"/>
      <c r="CW18" s="129"/>
      <c r="CX18" s="128">
        <v>1</v>
      </c>
      <c r="CY18" s="11"/>
      <c r="CZ18" s="340"/>
      <c r="DA18" s="130">
        <v>1</v>
      </c>
      <c r="DB18" s="129"/>
      <c r="DC18" s="139">
        <v>1</v>
      </c>
      <c r="DD18" s="62"/>
      <c r="DE18" s="128"/>
      <c r="DF18" s="11"/>
      <c r="DG18" s="11"/>
      <c r="DH18" s="11"/>
      <c r="DI18" s="11"/>
      <c r="DJ18" s="11"/>
      <c r="DK18" s="130"/>
      <c r="DL18" s="11"/>
      <c r="DM18" s="11"/>
      <c r="DN18" s="340"/>
      <c r="DO18" s="324">
        <v>1</v>
      </c>
      <c r="DP18" s="64">
        <f t="shared" si="0"/>
        <v>7</v>
      </c>
      <c r="DQ18" s="64">
        <f t="shared" si="1"/>
        <v>9</v>
      </c>
      <c r="DR18" s="322">
        <f t="shared" si="2"/>
        <v>0</v>
      </c>
      <c r="DS18" s="322">
        <f t="shared" si="3"/>
        <v>0</v>
      </c>
      <c r="DT18" s="207">
        <f t="shared" si="4"/>
        <v>16</v>
      </c>
    </row>
    <row r="19" spans="1:124" ht="15.75" x14ac:dyDescent="0.25">
      <c r="A19" s="61">
        <v>16</v>
      </c>
      <c r="B19" s="247" t="s">
        <v>980</v>
      </c>
      <c r="C19" s="128"/>
      <c r="D19" s="129"/>
      <c r="E19" s="139">
        <v>1</v>
      </c>
      <c r="F19" s="98">
        <v>1</v>
      </c>
      <c r="G19" s="98">
        <v>1</v>
      </c>
      <c r="H19" s="98">
        <v>1</v>
      </c>
      <c r="I19" s="140">
        <v>1</v>
      </c>
      <c r="J19" s="142"/>
      <c r="K19" s="129"/>
      <c r="L19" s="128">
        <v>1</v>
      </c>
      <c r="M19" s="62"/>
      <c r="N19" s="340"/>
      <c r="O19" s="129"/>
      <c r="P19" s="344"/>
      <c r="Q19" s="129">
        <v>1</v>
      </c>
      <c r="R19" s="128">
        <v>1</v>
      </c>
      <c r="S19" s="129"/>
      <c r="T19" s="128">
        <v>1</v>
      </c>
      <c r="U19" s="129"/>
      <c r="V19" s="128"/>
      <c r="W19" s="62"/>
      <c r="X19" s="340"/>
      <c r="Y19" s="62"/>
      <c r="Z19" s="324"/>
      <c r="AA19" s="340"/>
      <c r="AB19" s="62"/>
      <c r="AC19" s="129"/>
      <c r="AD19" s="130"/>
      <c r="AE19" s="129"/>
      <c r="AF19" s="340"/>
      <c r="AG19" s="140">
        <v>1</v>
      </c>
      <c r="AH19" s="182"/>
      <c r="AI19" s="346">
        <v>1</v>
      </c>
      <c r="AJ19" s="129"/>
      <c r="AK19" s="128"/>
      <c r="AL19" s="340"/>
      <c r="AM19" s="182"/>
      <c r="AN19" s="128"/>
      <c r="AO19" s="11"/>
      <c r="AP19" s="129"/>
      <c r="AQ19" s="128"/>
      <c r="AR19" s="62"/>
      <c r="AS19" s="150">
        <v>1</v>
      </c>
      <c r="AT19" s="139">
        <v>1</v>
      </c>
      <c r="AU19" s="98">
        <v>1</v>
      </c>
      <c r="AV19" s="98">
        <v>1</v>
      </c>
      <c r="AW19" s="98">
        <v>1</v>
      </c>
      <c r="AX19" s="98">
        <v>1</v>
      </c>
      <c r="AY19" s="361"/>
      <c r="AZ19" s="11"/>
      <c r="BA19" s="129"/>
      <c r="BB19" s="354"/>
      <c r="BC19" s="365"/>
      <c r="BD19" s="128"/>
      <c r="BE19" s="11"/>
      <c r="BF19" s="129"/>
      <c r="BG19" s="130"/>
      <c r="BH19" s="140">
        <v>1</v>
      </c>
      <c r="BI19" s="128"/>
      <c r="BJ19" s="129">
        <v>1</v>
      </c>
      <c r="BK19" s="182"/>
      <c r="BL19" s="128"/>
      <c r="BM19" s="129">
        <v>1</v>
      </c>
      <c r="BN19" s="128"/>
      <c r="BO19" s="371">
        <v>1</v>
      </c>
      <c r="BP19" s="210"/>
      <c r="BQ19" s="130"/>
      <c r="BR19" s="129"/>
      <c r="BS19" s="128"/>
      <c r="BT19" s="11">
        <v>1</v>
      </c>
      <c r="BU19" s="210"/>
      <c r="BV19" s="139"/>
      <c r="BW19" s="182"/>
      <c r="BX19" s="128"/>
      <c r="BY19" s="11">
        <v>1</v>
      </c>
      <c r="BZ19" s="62"/>
      <c r="CA19" s="128"/>
      <c r="CB19" s="11"/>
      <c r="CC19" s="11"/>
      <c r="CD19" s="210"/>
      <c r="CE19" s="153">
        <v>1</v>
      </c>
      <c r="CF19" s="98">
        <v>1</v>
      </c>
      <c r="CG19" s="98">
        <v>1</v>
      </c>
      <c r="CH19" s="11"/>
      <c r="CI19" s="343"/>
      <c r="CJ19" s="340"/>
      <c r="CK19" s="62">
        <v>1</v>
      </c>
      <c r="CL19" s="340"/>
      <c r="CM19" s="11"/>
      <c r="CN19" s="129"/>
      <c r="CO19" s="130"/>
      <c r="CP19" s="210"/>
      <c r="CQ19" s="128">
        <v>1</v>
      </c>
      <c r="CR19" s="129"/>
      <c r="CS19" s="128"/>
      <c r="CT19" s="62"/>
      <c r="CU19" s="128"/>
      <c r="CV19" s="11">
        <v>1</v>
      </c>
      <c r="CW19" s="129"/>
      <c r="CX19" s="128"/>
      <c r="CY19" s="11"/>
      <c r="CZ19" s="340"/>
      <c r="DA19" s="130">
        <v>1</v>
      </c>
      <c r="DB19" s="129"/>
      <c r="DC19" s="128"/>
      <c r="DD19" s="62"/>
      <c r="DE19" s="128"/>
      <c r="DF19" s="11"/>
      <c r="DG19" s="11"/>
      <c r="DH19" s="11"/>
      <c r="DI19" s="11"/>
      <c r="DJ19" s="11"/>
      <c r="DK19" s="130"/>
      <c r="DL19" s="11"/>
      <c r="DM19" s="11"/>
      <c r="DN19" s="340"/>
      <c r="DO19" s="324">
        <v>1</v>
      </c>
      <c r="DP19" s="64">
        <f t="shared" si="0"/>
        <v>9</v>
      </c>
      <c r="DQ19" s="64">
        <f t="shared" si="1"/>
        <v>12</v>
      </c>
      <c r="DR19" s="322">
        <f t="shared" si="2"/>
        <v>7</v>
      </c>
      <c r="DS19" s="322">
        <f t="shared" si="3"/>
        <v>1</v>
      </c>
      <c r="DT19" s="207">
        <f t="shared" si="4"/>
        <v>29</v>
      </c>
    </row>
    <row r="20" spans="1:124" ht="15.75" x14ac:dyDescent="0.25">
      <c r="A20" s="61">
        <v>17</v>
      </c>
      <c r="B20" s="247" t="s">
        <v>1088</v>
      </c>
      <c r="C20" s="128"/>
      <c r="D20" s="129">
        <v>1</v>
      </c>
      <c r="E20" s="139">
        <v>1</v>
      </c>
      <c r="F20" s="98">
        <v>1</v>
      </c>
      <c r="G20" s="98">
        <v>1</v>
      </c>
      <c r="H20" s="98">
        <v>1</v>
      </c>
      <c r="I20" s="140">
        <v>1</v>
      </c>
      <c r="J20" s="142"/>
      <c r="K20" s="129"/>
      <c r="L20" s="128">
        <v>1</v>
      </c>
      <c r="M20" s="62"/>
      <c r="N20" s="340"/>
      <c r="O20" s="129"/>
      <c r="P20" s="344"/>
      <c r="Q20" s="129"/>
      <c r="R20" s="128"/>
      <c r="S20" s="129"/>
      <c r="T20" s="128">
        <v>1</v>
      </c>
      <c r="U20" s="129"/>
      <c r="V20" s="128"/>
      <c r="W20" s="62"/>
      <c r="X20" s="340"/>
      <c r="Y20" s="62"/>
      <c r="Z20" s="324"/>
      <c r="AA20" s="340"/>
      <c r="AB20" s="62"/>
      <c r="AC20" s="129"/>
      <c r="AD20" s="130"/>
      <c r="AE20" s="129"/>
      <c r="AF20" s="340"/>
      <c r="AG20" s="129"/>
      <c r="AH20" s="182"/>
      <c r="AI20" s="346">
        <v>1</v>
      </c>
      <c r="AJ20" s="129"/>
      <c r="AK20" s="128"/>
      <c r="AL20" s="340"/>
      <c r="AM20" s="182"/>
      <c r="AN20" s="128"/>
      <c r="AO20" s="11"/>
      <c r="AP20" s="129"/>
      <c r="AQ20" s="128"/>
      <c r="AR20" s="62"/>
      <c r="AS20" s="150">
        <v>1</v>
      </c>
      <c r="AT20" s="139">
        <v>1</v>
      </c>
      <c r="AU20" s="98">
        <v>1</v>
      </c>
      <c r="AV20" s="98">
        <v>1</v>
      </c>
      <c r="AW20" s="98">
        <v>1</v>
      </c>
      <c r="AX20" s="98">
        <v>1</v>
      </c>
      <c r="AY20" s="361"/>
      <c r="AZ20" s="11"/>
      <c r="BA20" s="129"/>
      <c r="BB20" s="130"/>
      <c r="BC20" s="365"/>
      <c r="BD20" s="128"/>
      <c r="BE20" s="11"/>
      <c r="BF20" s="129"/>
      <c r="BG20" s="130"/>
      <c r="BH20" s="129">
        <v>1</v>
      </c>
      <c r="BI20" s="128"/>
      <c r="BJ20" s="129">
        <v>1</v>
      </c>
      <c r="BK20" s="182"/>
      <c r="BL20" s="128"/>
      <c r="BM20" s="129">
        <v>1</v>
      </c>
      <c r="BN20" s="128"/>
      <c r="BO20" s="371">
        <v>1</v>
      </c>
      <c r="BP20" s="210"/>
      <c r="BQ20" s="130"/>
      <c r="BR20" s="129"/>
      <c r="BS20" s="128"/>
      <c r="BT20" s="11"/>
      <c r="BU20" s="210"/>
      <c r="BV20" s="128"/>
      <c r="BW20" s="182"/>
      <c r="BX20" s="128"/>
      <c r="BY20" s="11"/>
      <c r="BZ20" s="62"/>
      <c r="CA20" s="128"/>
      <c r="CB20" s="11"/>
      <c r="CC20" s="11"/>
      <c r="CD20" s="210"/>
      <c r="CE20" s="130">
        <v>1</v>
      </c>
      <c r="CF20" s="11">
        <v>1</v>
      </c>
      <c r="CG20" s="11">
        <v>1</v>
      </c>
      <c r="CH20" s="11"/>
      <c r="CI20" s="343"/>
      <c r="CJ20" s="340"/>
      <c r="CK20" s="62"/>
      <c r="CL20" s="340"/>
      <c r="CM20" s="11"/>
      <c r="CN20" s="129"/>
      <c r="CO20" s="130"/>
      <c r="CP20" s="210"/>
      <c r="CQ20" s="128">
        <v>1</v>
      </c>
      <c r="CR20" s="129"/>
      <c r="CS20" s="128"/>
      <c r="CT20" s="62"/>
      <c r="CU20" s="128"/>
      <c r="CV20" s="11"/>
      <c r="CW20" s="129"/>
      <c r="CX20" s="128"/>
      <c r="CY20" s="11"/>
      <c r="CZ20" s="340"/>
      <c r="DA20" s="130"/>
      <c r="DB20" s="129"/>
      <c r="DC20" s="128"/>
      <c r="DD20" s="62"/>
      <c r="DE20" s="128"/>
      <c r="DF20" s="11"/>
      <c r="DG20" s="11"/>
      <c r="DH20" s="11"/>
      <c r="DI20" s="11"/>
      <c r="DJ20" s="11"/>
      <c r="DK20" s="153">
        <v>1</v>
      </c>
      <c r="DL20" s="98">
        <v>1</v>
      </c>
      <c r="DM20" s="98">
        <v>1</v>
      </c>
      <c r="DN20" s="340"/>
      <c r="DO20" s="324">
        <v>1</v>
      </c>
      <c r="DP20" s="64">
        <f t="shared" si="0"/>
        <v>8</v>
      </c>
      <c r="DQ20" s="64">
        <f t="shared" si="1"/>
        <v>8</v>
      </c>
      <c r="DR20" s="322">
        <f t="shared" si="2"/>
        <v>8</v>
      </c>
      <c r="DS20" s="322">
        <f t="shared" si="3"/>
        <v>1</v>
      </c>
      <c r="DT20" s="207">
        <f t="shared" si="4"/>
        <v>25</v>
      </c>
    </row>
    <row r="21" spans="1:124" ht="15.75" x14ac:dyDescent="0.25">
      <c r="A21" s="61">
        <v>18</v>
      </c>
      <c r="B21" s="7" t="s">
        <v>857</v>
      </c>
      <c r="C21" s="128"/>
      <c r="D21" s="129"/>
      <c r="E21" s="128"/>
      <c r="F21" s="11"/>
      <c r="G21" s="11"/>
      <c r="H21" s="11"/>
      <c r="I21" s="129"/>
      <c r="J21" s="142"/>
      <c r="K21" s="129"/>
      <c r="L21" s="128"/>
      <c r="M21" s="62"/>
      <c r="N21" s="340"/>
      <c r="O21" s="129"/>
      <c r="P21" s="343"/>
      <c r="Q21" s="129"/>
      <c r="R21" s="128"/>
      <c r="S21" s="129"/>
      <c r="T21" s="128"/>
      <c r="U21" s="129"/>
      <c r="V21" s="128"/>
      <c r="W21" s="62"/>
      <c r="X21" s="340"/>
      <c r="Y21" s="62"/>
      <c r="Z21" s="324"/>
      <c r="AA21" s="340"/>
      <c r="AB21" s="62"/>
      <c r="AC21" s="129"/>
      <c r="AD21" s="130"/>
      <c r="AE21" s="129"/>
      <c r="AF21" s="340"/>
      <c r="AG21" s="129"/>
      <c r="AH21" s="182"/>
      <c r="AI21" s="346"/>
      <c r="AJ21" s="129"/>
      <c r="AK21" s="128"/>
      <c r="AL21" s="340"/>
      <c r="AM21" s="182"/>
      <c r="AN21" s="128"/>
      <c r="AO21" s="11"/>
      <c r="AP21" s="129"/>
      <c r="AQ21" s="128"/>
      <c r="AR21" s="62"/>
      <c r="AS21" s="62"/>
      <c r="AT21" s="128"/>
      <c r="AU21" s="11"/>
      <c r="AV21" s="11"/>
      <c r="AW21" s="11"/>
      <c r="AX21" s="11"/>
      <c r="AY21" s="361"/>
      <c r="AZ21" s="11"/>
      <c r="BA21" s="129"/>
      <c r="BB21" s="130"/>
      <c r="BC21" s="365"/>
      <c r="BD21" s="128"/>
      <c r="BE21" s="11"/>
      <c r="BF21" s="129">
        <v>1</v>
      </c>
      <c r="BG21" s="130"/>
      <c r="BH21" s="129"/>
      <c r="BI21" s="128"/>
      <c r="BJ21" s="129"/>
      <c r="BK21" s="182">
        <v>1</v>
      </c>
      <c r="BL21" s="128"/>
      <c r="BM21" s="129"/>
      <c r="BN21" s="128"/>
      <c r="BO21" s="371"/>
      <c r="BP21" s="210">
        <v>1</v>
      </c>
      <c r="BQ21" s="130"/>
      <c r="BR21" s="129"/>
      <c r="BS21" s="128"/>
      <c r="BT21" s="11"/>
      <c r="BU21" s="210"/>
      <c r="BV21" s="128"/>
      <c r="BW21" s="182"/>
      <c r="BX21" s="128"/>
      <c r="BY21" s="11"/>
      <c r="BZ21" s="62">
        <v>1</v>
      </c>
      <c r="CA21" s="128"/>
      <c r="CB21" s="11"/>
      <c r="CC21" s="11"/>
      <c r="CD21" s="210"/>
      <c r="CE21" s="130"/>
      <c r="CF21" s="11"/>
      <c r="CG21" s="11"/>
      <c r="CH21" s="11"/>
      <c r="CI21" s="343"/>
      <c r="CJ21" s="340"/>
      <c r="CK21" s="62"/>
      <c r="CL21" s="340"/>
      <c r="CM21" s="11"/>
      <c r="CN21" s="129"/>
      <c r="CO21" s="130"/>
      <c r="CP21" s="210"/>
      <c r="CQ21" s="128"/>
      <c r="CR21" s="129"/>
      <c r="CS21" s="128"/>
      <c r="CT21" s="62"/>
      <c r="CU21" s="128"/>
      <c r="CV21" s="11"/>
      <c r="CW21" s="129"/>
      <c r="CX21" s="128"/>
      <c r="CY21" s="11"/>
      <c r="CZ21" s="340"/>
      <c r="DA21" s="130"/>
      <c r="DB21" s="129"/>
      <c r="DC21" s="128"/>
      <c r="DD21" s="62"/>
      <c r="DE21" s="128"/>
      <c r="DF21" s="11"/>
      <c r="DG21" s="11"/>
      <c r="DH21" s="11"/>
      <c r="DI21" s="11"/>
      <c r="DJ21" s="11"/>
      <c r="DK21" s="130"/>
      <c r="DL21" s="11"/>
      <c r="DM21" s="11"/>
      <c r="DN21" s="340"/>
      <c r="DO21" s="324"/>
      <c r="DP21" s="64">
        <f t="shared" si="0"/>
        <v>0</v>
      </c>
      <c r="DQ21" s="64">
        <f t="shared" si="1"/>
        <v>0</v>
      </c>
      <c r="DR21" s="322">
        <f t="shared" si="2"/>
        <v>0</v>
      </c>
      <c r="DS21" s="322">
        <f t="shared" si="3"/>
        <v>4</v>
      </c>
      <c r="DT21" s="207">
        <f t="shared" si="4"/>
        <v>4</v>
      </c>
    </row>
    <row r="22" spans="1:124" ht="15.75" x14ac:dyDescent="0.25">
      <c r="A22" s="61">
        <v>19</v>
      </c>
      <c r="B22" s="247" t="s">
        <v>375</v>
      </c>
      <c r="C22" s="128"/>
      <c r="D22" s="129"/>
      <c r="E22" s="128"/>
      <c r="F22" s="11"/>
      <c r="G22" s="11"/>
      <c r="H22" s="11"/>
      <c r="I22" s="129"/>
      <c r="J22" s="142"/>
      <c r="K22" s="129"/>
      <c r="L22" s="128"/>
      <c r="M22" s="62">
        <v>1</v>
      </c>
      <c r="N22" s="340"/>
      <c r="O22" s="129">
        <v>1</v>
      </c>
      <c r="P22" s="343"/>
      <c r="Q22" s="129">
        <v>1</v>
      </c>
      <c r="R22" s="128"/>
      <c r="S22" s="129"/>
      <c r="T22" s="128"/>
      <c r="U22" s="129">
        <v>1</v>
      </c>
      <c r="V22" s="128"/>
      <c r="W22" s="62">
        <v>1</v>
      </c>
      <c r="X22" s="340"/>
      <c r="Y22" s="62">
        <v>1</v>
      </c>
      <c r="Z22" s="324">
        <v>1</v>
      </c>
      <c r="AA22" s="340"/>
      <c r="AB22" s="62">
        <v>1</v>
      </c>
      <c r="AC22" s="129"/>
      <c r="AD22" s="130"/>
      <c r="AE22" s="129">
        <v>1</v>
      </c>
      <c r="AF22" s="340"/>
      <c r="AG22" s="129">
        <v>1</v>
      </c>
      <c r="AH22" s="182"/>
      <c r="AI22" s="346"/>
      <c r="AJ22" s="129">
        <v>1</v>
      </c>
      <c r="AK22" s="128"/>
      <c r="AL22" s="340"/>
      <c r="AM22" s="182"/>
      <c r="AN22" s="128"/>
      <c r="AO22" s="11">
        <v>1</v>
      </c>
      <c r="AP22" s="129"/>
      <c r="AQ22" s="128"/>
      <c r="AR22" s="62"/>
      <c r="AS22" s="62"/>
      <c r="AT22" s="128"/>
      <c r="AU22" s="11"/>
      <c r="AV22" s="11"/>
      <c r="AW22" s="11"/>
      <c r="AX22" s="11"/>
      <c r="AY22" s="361"/>
      <c r="AZ22" s="11">
        <v>1</v>
      </c>
      <c r="BA22" s="129"/>
      <c r="BB22" s="130"/>
      <c r="BC22" s="365"/>
      <c r="BD22" s="128"/>
      <c r="BE22" s="11">
        <v>1</v>
      </c>
      <c r="BF22" s="129"/>
      <c r="BG22" s="130"/>
      <c r="BH22" s="129">
        <v>1</v>
      </c>
      <c r="BI22" s="128"/>
      <c r="BJ22" s="129">
        <v>1</v>
      </c>
      <c r="BK22" s="182"/>
      <c r="BL22" s="128"/>
      <c r="BM22" s="129">
        <v>1</v>
      </c>
      <c r="BN22" s="128"/>
      <c r="BO22" s="371">
        <v>1</v>
      </c>
      <c r="BP22" s="210"/>
      <c r="BQ22" s="130"/>
      <c r="BR22" s="129"/>
      <c r="BS22" s="128"/>
      <c r="BT22" s="11">
        <v>1</v>
      </c>
      <c r="BU22" s="210"/>
      <c r="BV22" s="128"/>
      <c r="BW22" s="182">
        <v>1</v>
      </c>
      <c r="BX22" s="128"/>
      <c r="BY22" s="11"/>
      <c r="BZ22" s="62"/>
      <c r="CA22" s="128"/>
      <c r="CB22" s="11">
        <v>1</v>
      </c>
      <c r="CC22" s="11"/>
      <c r="CD22" s="210"/>
      <c r="CE22" s="130"/>
      <c r="CF22" s="11"/>
      <c r="CG22" s="11"/>
      <c r="CH22" s="11"/>
      <c r="CI22" s="343"/>
      <c r="CJ22" s="340"/>
      <c r="CK22" s="62">
        <v>1</v>
      </c>
      <c r="CL22" s="340"/>
      <c r="CM22" s="11">
        <v>1</v>
      </c>
      <c r="CN22" s="129"/>
      <c r="CO22" s="130"/>
      <c r="CP22" s="210">
        <v>1</v>
      </c>
      <c r="CQ22" s="128"/>
      <c r="CR22" s="129"/>
      <c r="CS22" s="128"/>
      <c r="CT22" s="62">
        <v>1</v>
      </c>
      <c r="CU22" s="128"/>
      <c r="CV22" s="98">
        <v>1</v>
      </c>
      <c r="CW22" s="129"/>
      <c r="CX22" s="139"/>
      <c r="CY22" s="11"/>
      <c r="CZ22" s="340"/>
      <c r="DA22" s="130"/>
      <c r="DB22" s="129"/>
      <c r="DC22" s="128"/>
      <c r="DD22" s="62">
        <v>1</v>
      </c>
      <c r="DE22" s="128"/>
      <c r="DF22" s="11"/>
      <c r="DG22" s="11"/>
      <c r="DH22" s="11"/>
      <c r="DI22" s="11"/>
      <c r="DJ22" s="11"/>
      <c r="DK22" s="130"/>
      <c r="DL22" s="11"/>
      <c r="DM22" s="11"/>
      <c r="DN22" s="340"/>
      <c r="DO22" s="324"/>
      <c r="DP22" s="64">
        <f t="shared" si="0"/>
        <v>0</v>
      </c>
      <c r="DQ22" s="64">
        <f t="shared" si="1"/>
        <v>26</v>
      </c>
      <c r="DR22" s="322">
        <f t="shared" si="2"/>
        <v>0</v>
      </c>
      <c r="DS22" s="322">
        <f t="shared" si="3"/>
        <v>0</v>
      </c>
      <c r="DT22" s="207">
        <f t="shared" si="4"/>
        <v>26</v>
      </c>
    </row>
    <row r="23" spans="1:124" ht="15.75" x14ac:dyDescent="0.25">
      <c r="A23" s="61">
        <v>20</v>
      </c>
      <c r="B23" s="7" t="s">
        <v>419</v>
      </c>
      <c r="C23" s="128"/>
      <c r="D23" s="129"/>
      <c r="E23" s="128"/>
      <c r="F23" s="11"/>
      <c r="G23" s="11"/>
      <c r="H23" s="11"/>
      <c r="I23" s="129"/>
      <c r="J23" s="142"/>
      <c r="K23" s="129"/>
      <c r="L23" s="128"/>
      <c r="M23" s="62"/>
      <c r="N23" s="340"/>
      <c r="O23" s="129"/>
      <c r="P23" s="343"/>
      <c r="Q23" s="129"/>
      <c r="R23" s="128"/>
      <c r="S23" s="129"/>
      <c r="T23" s="128"/>
      <c r="U23" s="129"/>
      <c r="V23" s="128"/>
      <c r="W23" s="62"/>
      <c r="X23" s="340"/>
      <c r="Y23" s="62"/>
      <c r="Z23" s="324"/>
      <c r="AA23" s="340"/>
      <c r="AB23" s="62">
        <v>1</v>
      </c>
      <c r="AC23" s="129">
        <v>1</v>
      </c>
      <c r="AD23" s="130"/>
      <c r="AE23" s="129"/>
      <c r="AF23" s="340"/>
      <c r="AG23" s="129"/>
      <c r="AH23" s="182">
        <v>1</v>
      </c>
      <c r="AI23" s="346"/>
      <c r="AJ23" s="129"/>
      <c r="AK23" s="128"/>
      <c r="AL23" s="340"/>
      <c r="AM23" s="182"/>
      <c r="AN23" s="128"/>
      <c r="AO23" s="11"/>
      <c r="AP23" s="129">
        <v>1</v>
      </c>
      <c r="AQ23" s="128"/>
      <c r="AR23" s="62"/>
      <c r="AS23" s="62"/>
      <c r="AT23" s="128"/>
      <c r="AU23" s="11"/>
      <c r="AV23" s="11"/>
      <c r="AW23" s="11"/>
      <c r="AX23" s="11"/>
      <c r="AY23" s="361"/>
      <c r="AZ23" s="11"/>
      <c r="BA23" s="129"/>
      <c r="BB23" s="130"/>
      <c r="BC23" s="365"/>
      <c r="BD23" s="128"/>
      <c r="BE23" s="11"/>
      <c r="BF23" s="129">
        <v>1</v>
      </c>
      <c r="BG23" s="130"/>
      <c r="BH23" s="129"/>
      <c r="BI23" s="128"/>
      <c r="BJ23" s="129"/>
      <c r="BK23" s="182"/>
      <c r="BL23" s="128"/>
      <c r="BM23" s="129"/>
      <c r="BN23" s="128"/>
      <c r="BO23" s="371">
        <v>1</v>
      </c>
      <c r="BP23" s="210">
        <v>1</v>
      </c>
      <c r="BQ23" s="130"/>
      <c r="BR23" s="129"/>
      <c r="BS23" s="128"/>
      <c r="BT23" s="11"/>
      <c r="BU23" s="210">
        <v>1</v>
      </c>
      <c r="BV23" s="128"/>
      <c r="BW23" s="182"/>
      <c r="BX23" s="128"/>
      <c r="BY23" s="11"/>
      <c r="BZ23" s="62"/>
      <c r="CA23" s="128"/>
      <c r="CB23" s="11"/>
      <c r="CC23" s="11"/>
      <c r="CD23" s="210"/>
      <c r="CE23" s="130"/>
      <c r="CF23" s="11"/>
      <c r="CG23" s="11"/>
      <c r="CH23" s="11"/>
      <c r="CI23" s="343"/>
      <c r="CJ23" s="340"/>
      <c r="CK23" s="62"/>
      <c r="CL23" s="340"/>
      <c r="CM23" s="11"/>
      <c r="CN23" s="129">
        <v>1</v>
      </c>
      <c r="CO23" s="130"/>
      <c r="CP23" s="210"/>
      <c r="CQ23" s="128"/>
      <c r="CR23" s="129">
        <v>1</v>
      </c>
      <c r="CS23" s="128"/>
      <c r="CT23" s="62"/>
      <c r="CU23" s="128"/>
      <c r="CV23" s="11"/>
      <c r="CW23" s="129"/>
      <c r="CX23" s="128"/>
      <c r="CY23" s="11"/>
      <c r="CZ23" s="340"/>
      <c r="DA23" s="130"/>
      <c r="DB23" s="129"/>
      <c r="DC23" s="128"/>
      <c r="DD23" s="62"/>
      <c r="DE23" s="128"/>
      <c r="DF23" s="11"/>
      <c r="DG23" s="11"/>
      <c r="DH23" s="11"/>
      <c r="DI23" s="11"/>
      <c r="DJ23" s="11"/>
      <c r="DK23" s="130"/>
      <c r="DL23" s="11"/>
      <c r="DM23" s="11"/>
      <c r="DN23" s="340"/>
      <c r="DO23" s="324"/>
      <c r="DP23" s="64">
        <f t="shared" si="0"/>
        <v>0</v>
      </c>
      <c r="DQ23" s="64">
        <f t="shared" si="1"/>
        <v>1</v>
      </c>
      <c r="DR23" s="322">
        <f t="shared" si="2"/>
        <v>0</v>
      </c>
      <c r="DS23" s="322">
        <f t="shared" si="3"/>
        <v>8</v>
      </c>
      <c r="DT23" s="207">
        <f t="shared" si="4"/>
        <v>9</v>
      </c>
    </row>
    <row r="24" spans="1:124" ht="15.75" x14ac:dyDescent="0.25">
      <c r="A24" s="61">
        <v>21</v>
      </c>
      <c r="B24" s="7" t="s">
        <v>35</v>
      </c>
      <c r="C24" s="128"/>
      <c r="D24" s="129"/>
      <c r="E24" s="128"/>
      <c r="F24" s="11"/>
      <c r="G24" s="11"/>
      <c r="H24" s="11"/>
      <c r="I24" s="129"/>
      <c r="J24" s="142"/>
      <c r="K24" s="129"/>
      <c r="L24" s="128"/>
      <c r="M24" s="62"/>
      <c r="N24" s="340"/>
      <c r="O24" s="129"/>
      <c r="P24" s="343"/>
      <c r="Q24" s="129"/>
      <c r="R24" s="128"/>
      <c r="S24" s="129"/>
      <c r="T24" s="128"/>
      <c r="U24" s="129"/>
      <c r="V24" s="128"/>
      <c r="W24" s="62"/>
      <c r="X24" s="340"/>
      <c r="Y24" s="62"/>
      <c r="Z24" s="324"/>
      <c r="AA24" s="340"/>
      <c r="AB24" s="62">
        <v>1</v>
      </c>
      <c r="AC24" s="129">
        <v>1</v>
      </c>
      <c r="AD24" s="130"/>
      <c r="AE24" s="129"/>
      <c r="AF24" s="340"/>
      <c r="AG24" s="129"/>
      <c r="AH24" s="182"/>
      <c r="AI24" s="346"/>
      <c r="AJ24" s="129"/>
      <c r="AK24" s="128"/>
      <c r="AL24" s="340"/>
      <c r="AM24" s="182"/>
      <c r="AN24" s="128"/>
      <c r="AO24" s="11"/>
      <c r="AP24" s="129">
        <v>1</v>
      </c>
      <c r="AQ24" s="128"/>
      <c r="AR24" s="62"/>
      <c r="AS24" s="62"/>
      <c r="AT24" s="128"/>
      <c r="AU24" s="11"/>
      <c r="AV24" s="11"/>
      <c r="AW24" s="11"/>
      <c r="AX24" s="11"/>
      <c r="AY24" s="361"/>
      <c r="AZ24" s="11"/>
      <c r="BA24" s="129"/>
      <c r="BB24" s="130"/>
      <c r="BC24" s="365"/>
      <c r="BD24" s="128"/>
      <c r="BE24" s="11"/>
      <c r="BF24" s="129"/>
      <c r="BG24" s="130"/>
      <c r="BH24" s="129"/>
      <c r="BI24" s="128"/>
      <c r="BJ24" s="129"/>
      <c r="BK24" s="182"/>
      <c r="BL24" s="128"/>
      <c r="BM24" s="129"/>
      <c r="BN24" s="128"/>
      <c r="BO24" s="371"/>
      <c r="BP24" s="210">
        <v>1</v>
      </c>
      <c r="BQ24" s="130"/>
      <c r="BR24" s="129"/>
      <c r="BS24" s="128"/>
      <c r="BT24" s="11"/>
      <c r="BU24" s="210">
        <v>1</v>
      </c>
      <c r="BV24" s="128"/>
      <c r="BW24" s="182"/>
      <c r="BX24" s="128"/>
      <c r="BY24" s="11"/>
      <c r="BZ24" s="62"/>
      <c r="CA24" s="128"/>
      <c r="CB24" s="11"/>
      <c r="CC24" s="11"/>
      <c r="CD24" s="210"/>
      <c r="CE24" s="130"/>
      <c r="CF24" s="11"/>
      <c r="CG24" s="11"/>
      <c r="CH24" s="11"/>
      <c r="CI24" s="343"/>
      <c r="CJ24" s="340"/>
      <c r="CK24" s="62"/>
      <c r="CL24" s="340"/>
      <c r="CM24" s="11"/>
      <c r="CN24" s="129">
        <v>1</v>
      </c>
      <c r="CO24" s="130"/>
      <c r="CP24" s="210"/>
      <c r="CQ24" s="128"/>
      <c r="CR24" s="129">
        <v>1</v>
      </c>
      <c r="CS24" s="128"/>
      <c r="CT24" s="62"/>
      <c r="CU24" s="128"/>
      <c r="CV24" s="11"/>
      <c r="CW24" s="129"/>
      <c r="CX24" s="128"/>
      <c r="CY24" s="11"/>
      <c r="CZ24" s="340"/>
      <c r="DA24" s="130"/>
      <c r="DB24" s="129"/>
      <c r="DC24" s="128"/>
      <c r="DD24" s="62"/>
      <c r="DE24" s="128"/>
      <c r="DF24" s="11"/>
      <c r="DG24" s="11"/>
      <c r="DH24" s="11"/>
      <c r="DI24" s="11"/>
      <c r="DJ24" s="11"/>
      <c r="DK24" s="130"/>
      <c r="DL24" s="11"/>
      <c r="DM24" s="11"/>
      <c r="DN24" s="340"/>
      <c r="DO24" s="324"/>
      <c r="DP24" s="64">
        <f t="shared" si="0"/>
        <v>0</v>
      </c>
      <c r="DQ24" s="64">
        <f t="shared" si="1"/>
        <v>1</v>
      </c>
      <c r="DR24" s="322">
        <f t="shared" si="2"/>
        <v>0</v>
      </c>
      <c r="DS24" s="322">
        <f t="shared" si="3"/>
        <v>6</v>
      </c>
      <c r="DT24" s="207">
        <f t="shared" si="4"/>
        <v>7</v>
      </c>
    </row>
    <row r="25" spans="1:124" ht="15.75" x14ac:dyDescent="0.25">
      <c r="A25" s="61">
        <v>22</v>
      </c>
      <c r="B25" s="247" t="s">
        <v>816</v>
      </c>
      <c r="C25" s="128"/>
      <c r="D25" s="129"/>
      <c r="E25" s="128"/>
      <c r="F25" s="11"/>
      <c r="G25" s="11"/>
      <c r="H25" s="11"/>
      <c r="I25" s="129"/>
      <c r="J25" s="142"/>
      <c r="K25" s="129"/>
      <c r="L25" s="128"/>
      <c r="M25" s="62"/>
      <c r="N25" s="340"/>
      <c r="O25" s="129"/>
      <c r="P25" s="343"/>
      <c r="Q25" s="129">
        <v>1</v>
      </c>
      <c r="R25" s="128"/>
      <c r="S25" s="129">
        <v>1</v>
      </c>
      <c r="T25" s="128"/>
      <c r="U25" s="129"/>
      <c r="V25" s="128"/>
      <c r="W25" s="62"/>
      <c r="X25" s="340"/>
      <c r="Y25" s="62"/>
      <c r="Z25" s="324"/>
      <c r="AA25" s="340"/>
      <c r="AB25" s="62">
        <v>1</v>
      </c>
      <c r="AC25" s="129"/>
      <c r="AD25" s="130"/>
      <c r="AE25" s="129"/>
      <c r="AF25" s="340"/>
      <c r="AG25" s="129"/>
      <c r="AH25" s="182"/>
      <c r="AI25" s="346">
        <v>1</v>
      </c>
      <c r="AJ25" s="129">
        <v>1</v>
      </c>
      <c r="AK25" s="128"/>
      <c r="AL25" s="340"/>
      <c r="AM25" s="182"/>
      <c r="AN25" s="128"/>
      <c r="AO25" s="11">
        <v>1</v>
      </c>
      <c r="AP25" s="129"/>
      <c r="AQ25" s="128"/>
      <c r="AR25" s="62">
        <v>1</v>
      </c>
      <c r="AS25" s="62"/>
      <c r="AT25" s="128"/>
      <c r="AU25" s="11"/>
      <c r="AV25" s="11"/>
      <c r="AW25" s="11"/>
      <c r="AX25" s="11"/>
      <c r="AY25" s="361"/>
      <c r="AZ25" s="11"/>
      <c r="BA25" s="129"/>
      <c r="BB25" s="130"/>
      <c r="BC25" s="365"/>
      <c r="BD25" s="128"/>
      <c r="BE25" s="11"/>
      <c r="BF25" s="129"/>
      <c r="BG25" s="130"/>
      <c r="BH25" s="129"/>
      <c r="BI25" s="128"/>
      <c r="BJ25" s="129"/>
      <c r="BK25" s="182"/>
      <c r="BL25" s="128"/>
      <c r="BM25" s="129"/>
      <c r="BN25" s="128"/>
      <c r="BO25" s="371">
        <v>1</v>
      </c>
      <c r="BP25" s="210"/>
      <c r="BQ25" s="130"/>
      <c r="BR25" s="129"/>
      <c r="BS25" s="128"/>
      <c r="BT25" s="11"/>
      <c r="BU25" s="210"/>
      <c r="BV25" s="128"/>
      <c r="BW25" s="182">
        <v>1</v>
      </c>
      <c r="BX25" s="128"/>
      <c r="BY25" s="11"/>
      <c r="BZ25" s="62"/>
      <c r="CA25" s="128"/>
      <c r="CB25" s="11">
        <v>1</v>
      </c>
      <c r="CC25" s="11"/>
      <c r="CD25" s="210"/>
      <c r="CE25" s="130"/>
      <c r="CF25" s="11"/>
      <c r="CG25" s="11"/>
      <c r="CH25" s="11"/>
      <c r="CI25" s="343"/>
      <c r="CJ25" s="340"/>
      <c r="CK25" s="62"/>
      <c r="CL25" s="340"/>
      <c r="CM25" s="11">
        <v>1</v>
      </c>
      <c r="CN25" s="129"/>
      <c r="CO25" s="130"/>
      <c r="CP25" s="210">
        <v>1</v>
      </c>
      <c r="CQ25" s="128"/>
      <c r="CR25" s="129"/>
      <c r="CS25" s="128"/>
      <c r="CT25" s="62">
        <v>1</v>
      </c>
      <c r="CU25" s="128"/>
      <c r="CV25" s="98">
        <v>1</v>
      </c>
      <c r="CW25" s="129"/>
      <c r="CX25" s="128"/>
      <c r="CY25" s="11"/>
      <c r="CZ25" s="340"/>
      <c r="DA25" s="130"/>
      <c r="DB25" s="129"/>
      <c r="DC25" s="128"/>
      <c r="DD25" s="62"/>
      <c r="DE25" s="128"/>
      <c r="DF25" s="11"/>
      <c r="DG25" s="11"/>
      <c r="DH25" s="11"/>
      <c r="DI25" s="11"/>
      <c r="DJ25" s="11"/>
      <c r="DK25" s="130"/>
      <c r="DL25" s="11"/>
      <c r="DM25" s="11"/>
      <c r="DN25" s="340"/>
      <c r="DO25" s="324"/>
      <c r="DP25" s="64">
        <f t="shared" si="0"/>
        <v>0</v>
      </c>
      <c r="DQ25" s="64">
        <f t="shared" si="1"/>
        <v>12</v>
      </c>
      <c r="DR25" s="322">
        <f t="shared" si="2"/>
        <v>0</v>
      </c>
      <c r="DS25" s="322">
        <f t="shared" si="3"/>
        <v>0</v>
      </c>
      <c r="DT25" s="207">
        <f t="shared" si="4"/>
        <v>12</v>
      </c>
    </row>
    <row r="26" spans="1:124" ht="15.75" x14ac:dyDescent="0.25">
      <c r="A26" s="61">
        <v>23</v>
      </c>
      <c r="B26" s="7" t="s">
        <v>289</v>
      </c>
      <c r="C26" s="128"/>
      <c r="D26" s="129"/>
      <c r="E26" s="128"/>
      <c r="F26" s="11"/>
      <c r="G26" s="11"/>
      <c r="H26" s="11"/>
      <c r="I26" s="129"/>
      <c r="J26" s="142"/>
      <c r="K26" s="129"/>
      <c r="L26" s="128"/>
      <c r="M26" s="62"/>
      <c r="N26" s="340"/>
      <c r="O26" s="129"/>
      <c r="P26" s="343"/>
      <c r="Q26" s="129"/>
      <c r="R26" s="128"/>
      <c r="S26" s="129"/>
      <c r="T26" s="128"/>
      <c r="U26" s="129"/>
      <c r="V26" s="128"/>
      <c r="W26" s="62"/>
      <c r="X26" s="340"/>
      <c r="Y26" s="62"/>
      <c r="Z26" s="324"/>
      <c r="AA26" s="340"/>
      <c r="AB26" s="62"/>
      <c r="AC26" s="129">
        <v>1</v>
      </c>
      <c r="AD26" s="130"/>
      <c r="AE26" s="129"/>
      <c r="AF26" s="340"/>
      <c r="AG26" s="129"/>
      <c r="AH26" s="182">
        <v>1</v>
      </c>
      <c r="AI26" s="346"/>
      <c r="AJ26" s="129"/>
      <c r="AK26" s="128"/>
      <c r="AL26" s="340"/>
      <c r="AM26" s="182"/>
      <c r="AN26" s="128"/>
      <c r="AO26" s="11"/>
      <c r="AP26" s="129">
        <v>1</v>
      </c>
      <c r="AQ26" s="128"/>
      <c r="AR26" s="62"/>
      <c r="AS26" s="62"/>
      <c r="AT26" s="128"/>
      <c r="AU26" s="11"/>
      <c r="AV26" s="11"/>
      <c r="AW26" s="11"/>
      <c r="AX26" s="11"/>
      <c r="AY26" s="361"/>
      <c r="AZ26" s="11"/>
      <c r="BA26" s="129">
        <v>1</v>
      </c>
      <c r="BB26" s="130"/>
      <c r="BC26" s="365"/>
      <c r="BD26" s="128"/>
      <c r="BE26" s="11"/>
      <c r="BF26" s="129">
        <v>1</v>
      </c>
      <c r="BG26" s="130"/>
      <c r="BH26" s="129"/>
      <c r="BI26" s="128"/>
      <c r="BJ26" s="129"/>
      <c r="BK26" s="182">
        <v>1</v>
      </c>
      <c r="BL26" s="128"/>
      <c r="BM26" s="129"/>
      <c r="BN26" s="128"/>
      <c r="BO26" s="371"/>
      <c r="BP26" s="210"/>
      <c r="BQ26" s="130"/>
      <c r="BR26" s="129"/>
      <c r="BS26" s="128"/>
      <c r="BT26" s="11"/>
      <c r="BU26" s="210">
        <v>1</v>
      </c>
      <c r="BV26" s="128"/>
      <c r="BW26" s="182"/>
      <c r="BX26" s="128"/>
      <c r="BY26" s="11"/>
      <c r="BZ26" s="62">
        <v>1</v>
      </c>
      <c r="CA26" s="128"/>
      <c r="CB26" s="11"/>
      <c r="CC26" s="11"/>
      <c r="CD26" s="210"/>
      <c r="CE26" s="130"/>
      <c r="CF26" s="11"/>
      <c r="CG26" s="11"/>
      <c r="CH26" s="11"/>
      <c r="CI26" s="343"/>
      <c r="CJ26" s="340"/>
      <c r="CK26" s="62"/>
      <c r="CL26" s="340"/>
      <c r="CM26" s="11"/>
      <c r="CN26" s="129"/>
      <c r="CO26" s="130"/>
      <c r="CP26" s="210"/>
      <c r="CQ26" s="128"/>
      <c r="CR26" s="129">
        <v>1</v>
      </c>
      <c r="CS26" s="128"/>
      <c r="CT26" s="62"/>
      <c r="CU26" s="128"/>
      <c r="CV26" s="11"/>
      <c r="CW26" s="129">
        <v>1</v>
      </c>
      <c r="CX26" s="128"/>
      <c r="CY26" s="11"/>
      <c r="CZ26" s="340"/>
      <c r="DA26" s="130"/>
      <c r="DB26" s="129"/>
      <c r="DC26" s="128"/>
      <c r="DD26" s="62"/>
      <c r="DE26" s="128"/>
      <c r="DF26" s="11"/>
      <c r="DG26" s="11"/>
      <c r="DH26" s="11"/>
      <c r="DI26" s="11"/>
      <c r="DJ26" s="11"/>
      <c r="DK26" s="130"/>
      <c r="DL26" s="11"/>
      <c r="DM26" s="11"/>
      <c r="DN26" s="340"/>
      <c r="DO26" s="324"/>
      <c r="DP26" s="64">
        <f t="shared" si="0"/>
        <v>0</v>
      </c>
      <c r="DQ26" s="64">
        <f t="shared" si="1"/>
        <v>0</v>
      </c>
      <c r="DR26" s="322">
        <f t="shared" si="2"/>
        <v>0</v>
      </c>
      <c r="DS26" s="322">
        <f t="shared" si="3"/>
        <v>10</v>
      </c>
      <c r="DT26" s="207">
        <f t="shared" si="4"/>
        <v>10</v>
      </c>
    </row>
    <row r="27" spans="1:124" ht="15.75" x14ac:dyDescent="0.25">
      <c r="A27" s="61">
        <v>24</v>
      </c>
      <c r="B27" s="247" t="s">
        <v>318</v>
      </c>
      <c r="C27" s="128"/>
      <c r="D27" s="129"/>
      <c r="E27" s="128"/>
      <c r="F27" s="11"/>
      <c r="G27" s="11"/>
      <c r="H27" s="11"/>
      <c r="I27" s="129"/>
      <c r="J27" s="142"/>
      <c r="K27" s="129"/>
      <c r="L27" s="128"/>
      <c r="M27" s="62"/>
      <c r="N27" s="340"/>
      <c r="O27" s="129"/>
      <c r="P27" s="343"/>
      <c r="Q27" s="129"/>
      <c r="R27" s="128"/>
      <c r="S27" s="129"/>
      <c r="T27" s="128"/>
      <c r="U27" s="129"/>
      <c r="V27" s="128"/>
      <c r="W27" s="62"/>
      <c r="X27" s="340"/>
      <c r="Y27" s="62"/>
      <c r="Z27" s="324"/>
      <c r="AA27" s="340"/>
      <c r="AB27" s="62"/>
      <c r="AC27" s="140">
        <v>1</v>
      </c>
      <c r="AD27" s="130"/>
      <c r="AE27" s="129"/>
      <c r="AF27" s="340"/>
      <c r="AG27" s="129"/>
      <c r="AH27" s="182">
        <v>1</v>
      </c>
      <c r="AI27" s="346"/>
      <c r="AJ27" s="129"/>
      <c r="AK27" s="128"/>
      <c r="AL27" s="340"/>
      <c r="AM27" s="182"/>
      <c r="AN27" s="128"/>
      <c r="AO27" s="11"/>
      <c r="AP27" s="129"/>
      <c r="AQ27" s="128"/>
      <c r="AR27" s="62"/>
      <c r="AS27" s="62"/>
      <c r="AT27" s="128"/>
      <c r="AU27" s="11"/>
      <c r="AV27" s="11"/>
      <c r="AW27" s="11"/>
      <c r="AX27" s="11"/>
      <c r="AY27" s="361"/>
      <c r="AZ27" s="11"/>
      <c r="BA27" s="140">
        <v>1</v>
      </c>
      <c r="BB27" s="130"/>
      <c r="BC27" s="365"/>
      <c r="BD27" s="128"/>
      <c r="BE27" s="11"/>
      <c r="BF27" s="129">
        <v>1</v>
      </c>
      <c r="BG27" s="130"/>
      <c r="BH27" s="129"/>
      <c r="BI27" s="128"/>
      <c r="BJ27" s="129"/>
      <c r="BK27" s="186">
        <v>1</v>
      </c>
      <c r="BL27" s="128"/>
      <c r="BM27" s="129"/>
      <c r="BN27" s="128"/>
      <c r="BO27" s="371">
        <v>1</v>
      </c>
      <c r="BP27" s="210">
        <v>1</v>
      </c>
      <c r="BQ27" s="130"/>
      <c r="BR27" s="129"/>
      <c r="BS27" s="128"/>
      <c r="BT27" s="11"/>
      <c r="BU27" s="211">
        <v>1</v>
      </c>
      <c r="BV27" s="128"/>
      <c r="BW27" s="182"/>
      <c r="BX27" s="128"/>
      <c r="BY27" s="11"/>
      <c r="BZ27" s="150">
        <v>1</v>
      </c>
      <c r="CA27" s="128"/>
      <c r="CB27" s="11"/>
      <c r="CC27" s="11"/>
      <c r="CD27" s="210"/>
      <c r="CE27" s="130"/>
      <c r="CF27" s="11"/>
      <c r="CG27" s="11"/>
      <c r="CH27" s="11"/>
      <c r="CI27" s="343"/>
      <c r="CJ27" s="340"/>
      <c r="CK27" s="62"/>
      <c r="CL27" s="340"/>
      <c r="CM27" s="11"/>
      <c r="CN27" s="140">
        <v>1</v>
      </c>
      <c r="CO27" s="130"/>
      <c r="CP27" s="210"/>
      <c r="CQ27" s="128"/>
      <c r="CR27" s="129">
        <v>1</v>
      </c>
      <c r="CS27" s="128"/>
      <c r="CT27" s="62"/>
      <c r="CU27" s="128"/>
      <c r="CV27" s="11"/>
      <c r="CW27" s="140">
        <v>1</v>
      </c>
      <c r="CX27" s="128"/>
      <c r="CY27" s="11"/>
      <c r="CZ27" s="340"/>
      <c r="DA27" s="130"/>
      <c r="DB27" s="129"/>
      <c r="DC27" s="128"/>
      <c r="DD27" s="62"/>
      <c r="DE27" s="128"/>
      <c r="DF27" s="11"/>
      <c r="DG27" s="11"/>
      <c r="DH27" s="11"/>
      <c r="DI27" s="11"/>
      <c r="DJ27" s="11"/>
      <c r="DK27" s="130"/>
      <c r="DL27" s="11"/>
      <c r="DM27" s="11"/>
      <c r="DN27" s="340"/>
      <c r="DO27" s="324"/>
      <c r="DP27" s="64">
        <f>SUM(C27+E27+J27+L27+R27+T27+V27+AD27+AK27+AM27+AN27+AQ27+AU27+BB27+BD27+BG27+BI27+BL27+BN27+BQ27+BS27+BV27+BX27+CA27+CE27+CO27+CQ27+CS27+CU27+CX27+DA27+DC27+DF27+DJ27+DK27+DO27)</f>
        <v>0</v>
      </c>
      <c r="DQ27" s="64">
        <f>SUM(D27+G27+K27+M27+O27+Q27+S27+U27+W27+Y27+Z27+AB27+AE27+AG27+AJ27+AO27+AR27+AW27+AZ27+BE27+BH27+BJ27+BM27+BR27+BT27+BW27+BY27+CB27+CC27+CG27+CH27+CK27+CM27+CP27+CT27+CV27+CY27+DB27+DD27+DH27+DM27)</f>
        <v>0</v>
      </c>
      <c r="DR27" s="322">
        <f>SUM(F27+H27+I27+AT27+AV27+AX27+CD27+CF27+DE27+DG27+DL27)</f>
        <v>0</v>
      </c>
      <c r="DS27" s="322">
        <f>SUM(AC27+AH27+AP27+AS27+BA27+BF27+BK27+BP27+BU27+BZ27+CI27+CN27+CR27+CW27+CZ27+DN27)</f>
        <v>11</v>
      </c>
      <c r="DT27" s="207">
        <f>SUM(C27:DO27)-AI27-BO27</f>
        <v>11</v>
      </c>
    </row>
    <row r="28" spans="1:124" ht="15.75" x14ac:dyDescent="0.25">
      <c r="A28" s="61">
        <v>25</v>
      </c>
      <c r="B28" s="7" t="s">
        <v>582</v>
      </c>
      <c r="C28" s="128"/>
      <c r="D28" s="129"/>
      <c r="E28" s="128">
        <v>1</v>
      </c>
      <c r="F28" s="11">
        <v>1</v>
      </c>
      <c r="G28" s="11">
        <v>1</v>
      </c>
      <c r="H28" s="11">
        <v>1</v>
      </c>
      <c r="I28" s="129">
        <v>1</v>
      </c>
      <c r="J28" s="142"/>
      <c r="K28" s="129"/>
      <c r="L28" s="128"/>
      <c r="M28" s="62"/>
      <c r="N28" s="340"/>
      <c r="O28" s="129"/>
      <c r="P28" s="343"/>
      <c r="Q28" s="129">
        <v>1</v>
      </c>
      <c r="R28" s="128">
        <v>1</v>
      </c>
      <c r="S28" s="129"/>
      <c r="T28" s="128"/>
      <c r="U28" s="129"/>
      <c r="V28" s="128"/>
      <c r="W28" s="62">
        <v>1</v>
      </c>
      <c r="X28" s="340"/>
      <c r="Y28" s="62"/>
      <c r="Z28" s="324">
        <v>1</v>
      </c>
      <c r="AA28" s="340"/>
      <c r="AB28" s="62"/>
      <c r="AC28" s="129"/>
      <c r="AD28" s="130"/>
      <c r="AE28" s="129"/>
      <c r="AF28" s="340"/>
      <c r="AG28" s="129"/>
      <c r="AH28" s="182"/>
      <c r="AI28" s="346"/>
      <c r="AJ28" s="129">
        <v>1</v>
      </c>
      <c r="AK28" s="128"/>
      <c r="AL28" s="340"/>
      <c r="AM28" s="182"/>
      <c r="AN28" s="128"/>
      <c r="AO28" s="11">
        <v>1</v>
      </c>
      <c r="AP28" s="129"/>
      <c r="AQ28" s="128">
        <v>1</v>
      </c>
      <c r="AR28" s="62"/>
      <c r="AS28" s="62"/>
      <c r="AT28" s="128"/>
      <c r="AU28" s="11"/>
      <c r="AV28" s="11"/>
      <c r="AW28" s="11"/>
      <c r="AX28" s="11"/>
      <c r="AY28" s="361"/>
      <c r="AZ28" s="11"/>
      <c r="BA28" s="129"/>
      <c r="BB28" s="130"/>
      <c r="BC28" s="365"/>
      <c r="BD28" s="128"/>
      <c r="BE28" s="11">
        <v>1</v>
      </c>
      <c r="BF28" s="129"/>
      <c r="BG28" s="130"/>
      <c r="BH28" s="129"/>
      <c r="BI28" s="128"/>
      <c r="BJ28" s="129">
        <v>1</v>
      </c>
      <c r="BK28" s="182"/>
      <c r="BL28" s="128"/>
      <c r="BM28" s="129"/>
      <c r="BN28" s="128">
        <v>1</v>
      </c>
      <c r="BO28" s="371">
        <v>1</v>
      </c>
      <c r="BP28" s="210"/>
      <c r="BQ28" s="130"/>
      <c r="BR28" s="129"/>
      <c r="BS28" s="128">
        <v>1</v>
      </c>
      <c r="BT28" s="11"/>
      <c r="BU28" s="210"/>
      <c r="BV28" s="128"/>
      <c r="BW28" s="182"/>
      <c r="BX28" s="128"/>
      <c r="BY28" s="11"/>
      <c r="BZ28" s="62"/>
      <c r="CA28" s="128"/>
      <c r="CB28" s="11"/>
      <c r="CC28" s="11"/>
      <c r="CD28" s="210"/>
      <c r="CE28" s="130"/>
      <c r="CF28" s="11"/>
      <c r="CG28" s="11"/>
      <c r="CH28" s="11"/>
      <c r="CI28" s="343"/>
      <c r="CJ28" s="340"/>
      <c r="CK28" s="62"/>
      <c r="CL28" s="340"/>
      <c r="CM28" s="11"/>
      <c r="CN28" s="129"/>
      <c r="CO28" s="130"/>
      <c r="CP28" s="210"/>
      <c r="CQ28" s="128">
        <v>1</v>
      </c>
      <c r="CR28" s="129"/>
      <c r="CS28" s="128"/>
      <c r="CT28" s="62"/>
      <c r="CU28" s="128"/>
      <c r="CV28" s="11"/>
      <c r="CW28" s="129"/>
      <c r="CX28" s="128"/>
      <c r="CY28" s="11"/>
      <c r="CZ28" s="340"/>
      <c r="DA28" s="130"/>
      <c r="DB28" s="129"/>
      <c r="DC28" s="128">
        <v>1</v>
      </c>
      <c r="DD28" s="62"/>
      <c r="DE28" s="128"/>
      <c r="DF28" s="11"/>
      <c r="DG28" s="11"/>
      <c r="DH28" s="11"/>
      <c r="DI28" s="11"/>
      <c r="DJ28" s="11">
        <v>1</v>
      </c>
      <c r="DK28" s="130"/>
      <c r="DL28" s="11"/>
      <c r="DM28" s="11"/>
      <c r="DN28" s="340"/>
      <c r="DO28" s="324"/>
      <c r="DP28" s="64">
        <f t="shared" si="0"/>
        <v>8</v>
      </c>
      <c r="DQ28" s="64">
        <f t="shared" si="1"/>
        <v>8</v>
      </c>
      <c r="DR28" s="322">
        <f t="shared" si="2"/>
        <v>3</v>
      </c>
      <c r="DS28" s="322">
        <f t="shared" si="3"/>
        <v>0</v>
      </c>
      <c r="DT28" s="207">
        <f t="shared" si="4"/>
        <v>19</v>
      </c>
    </row>
    <row r="29" spans="1:124" ht="15.75" x14ac:dyDescent="0.25">
      <c r="A29" s="61">
        <v>26</v>
      </c>
      <c r="B29" s="7" t="s">
        <v>154</v>
      </c>
      <c r="C29" s="128">
        <v>1</v>
      </c>
      <c r="D29" s="129">
        <v>1</v>
      </c>
      <c r="E29" s="128">
        <v>1</v>
      </c>
      <c r="F29" s="11">
        <v>1</v>
      </c>
      <c r="G29" s="11">
        <v>1</v>
      </c>
      <c r="H29" s="11">
        <v>1</v>
      </c>
      <c r="I29" s="129">
        <v>1</v>
      </c>
      <c r="J29" s="142"/>
      <c r="K29" s="129"/>
      <c r="L29" s="128">
        <v>1</v>
      </c>
      <c r="M29" s="62">
        <v>1</v>
      </c>
      <c r="N29" s="340"/>
      <c r="O29" s="129">
        <v>1</v>
      </c>
      <c r="P29" s="343"/>
      <c r="Q29" s="129"/>
      <c r="R29" s="128"/>
      <c r="S29" s="129"/>
      <c r="T29" s="128"/>
      <c r="U29" s="129"/>
      <c r="V29" s="128"/>
      <c r="W29" s="62"/>
      <c r="X29" s="340"/>
      <c r="Y29" s="62"/>
      <c r="Z29" s="324">
        <v>1</v>
      </c>
      <c r="AA29" s="340"/>
      <c r="AB29" s="62">
        <v>1</v>
      </c>
      <c r="AC29" s="129"/>
      <c r="AD29" s="130">
        <v>1</v>
      </c>
      <c r="AE29" s="129"/>
      <c r="AF29" s="340"/>
      <c r="AG29" s="129"/>
      <c r="AH29" s="182"/>
      <c r="AI29" s="346">
        <v>1</v>
      </c>
      <c r="AJ29" s="129"/>
      <c r="AK29" s="128">
        <v>1</v>
      </c>
      <c r="AL29" s="340"/>
      <c r="AM29" s="182"/>
      <c r="AN29" s="128">
        <v>1</v>
      </c>
      <c r="AO29" s="11"/>
      <c r="AP29" s="129"/>
      <c r="AQ29" s="128">
        <v>1</v>
      </c>
      <c r="AR29" s="62"/>
      <c r="AS29" s="62"/>
      <c r="AT29" s="128"/>
      <c r="AU29" s="11"/>
      <c r="AV29" s="11"/>
      <c r="AW29" s="11"/>
      <c r="AX29" s="11"/>
      <c r="AY29" s="361"/>
      <c r="AZ29" s="11"/>
      <c r="BA29" s="129"/>
      <c r="BB29" s="130"/>
      <c r="BC29" s="365"/>
      <c r="BD29" s="128">
        <v>1</v>
      </c>
      <c r="BE29" s="11">
        <v>1</v>
      </c>
      <c r="BF29" s="129">
        <v>1</v>
      </c>
      <c r="BG29" s="130"/>
      <c r="BH29" s="129"/>
      <c r="BI29" s="128"/>
      <c r="BJ29" s="129"/>
      <c r="BK29" s="182"/>
      <c r="BL29" s="128"/>
      <c r="BM29" s="129"/>
      <c r="BN29" s="128">
        <v>1</v>
      </c>
      <c r="BO29" s="371">
        <v>1</v>
      </c>
      <c r="BP29" s="210">
        <v>1</v>
      </c>
      <c r="BQ29" s="130"/>
      <c r="BR29" s="129">
        <v>1</v>
      </c>
      <c r="BS29" s="128"/>
      <c r="BT29" s="11">
        <v>1</v>
      </c>
      <c r="BU29" s="210"/>
      <c r="BV29" s="128"/>
      <c r="BW29" s="182">
        <v>1</v>
      </c>
      <c r="BX29" s="128">
        <v>1</v>
      </c>
      <c r="BY29" s="11"/>
      <c r="BZ29" s="62"/>
      <c r="CA29" s="128"/>
      <c r="CB29" s="11">
        <v>1</v>
      </c>
      <c r="CC29" s="11"/>
      <c r="CD29" s="210"/>
      <c r="CE29" s="130">
        <v>1</v>
      </c>
      <c r="CF29" s="11">
        <v>1</v>
      </c>
      <c r="CG29" s="11">
        <v>1</v>
      </c>
      <c r="CH29" s="11"/>
      <c r="CI29" s="343"/>
      <c r="CJ29" s="340"/>
      <c r="CK29" s="62"/>
      <c r="CL29" s="340"/>
      <c r="CM29" s="11">
        <v>1</v>
      </c>
      <c r="CN29" s="129"/>
      <c r="CO29" s="130">
        <v>1</v>
      </c>
      <c r="CP29" s="210">
        <v>1</v>
      </c>
      <c r="CQ29" s="128"/>
      <c r="CR29" s="129"/>
      <c r="CS29" s="128"/>
      <c r="CT29" s="62"/>
      <c r="CU29" s="128"/>
      <c r="CV29" s="11">
        <v>1</v>
      </c>
      <c r="CW29" s="129"/>
      <c r="CX29" s="128">
        <v>1</v>
      </c>
      <c r="CY29" s="11"/>
      <c r="CZ29" s="340"/>
      <c r="DA29" s="130"/>
      <c r="DB29" s="129">
        <v>1</v>
      </c>
      <c r="DC29" s="128"/>
      <c r="DD29" s="62"/>
      <c r="DE29" s="128">
        <v>1</v>
      </c>
      <c r="DF29" s="11">
        <v>1</v>
      </c>
      <c r="DG29" s="11">
        <v>1</v>
      </c>
      <c r="DH29" s="11">
        <v>1</v>
      </c>
      <c r="DI29" s="11">
        <v>1</v>
      </c>
      <c r="DJ29" s="11"/>
      <c r="DK29" s="130"/>
      <c r="DL29" s="11"/>
      <c r="DM29" s="11"/>
      <c r="DN29" s="340"/>
      <c r="DO29" s="324">
        <v>1</v>
      </c>
      <c r="DP29" s="64">
        <f t="shared" si="0"/>
        <v>15</v>
      </c>
      <c r="DQ29" s="64">
        <f t="shared" si="1"/>
        <v>17</v>
      </c>
      <c r="DR29" s="322">
        <f t="shared" si="2"/>
        <v>6</v>
      </c>
      <c r="DS29" s="322">
        <f t="shared" si="3"/>
        <v>2</v>
      </c>
      <c r="DT29" s="207">
        <f t="shared" si="4"/>
        <v>41</v>
      </c>
    </row>
    <row r="30" spans="1:124" ht="15.75" x14ac:dyDescent="0.25">
      <c r="A30" s="61">
        <v>27</v>
      </c>
      <c r="B30" s="7" t="s">
        <v>79</v>
      </c>
      <c r="C30" s="128"/>
      <c r="D30" s="129"/>
      <c r="E30" s="128">
        <v>1</v>
      </c>
      <c r="F30" s="11">
        <v>1</v>
      </c>
      <c r="G30" s="11">
        <v>1</v>
      </c>
      <c r="H30" s="11">
        <v>1</v>
      </c>
      <c r="I30" s="129">
        <v>1</v>
      </c>
      <c r="J30" s="142"/>
      <c r="K30" s="129">
        <v>1</v>
      </c>
      <c r="L30" s="128"/>
      <c r="M30" s="62"/>
      <c r="N30" s="340"/>
      <c r="O30" s="129"/>
      <c r="P30" s="343"/>
      <c r="Q30" s="129"/>
      <c r="R30" s="128"/>
      <c r="S30" s="129"/>
      <c r="T30" s="128"/>
      <c r="U30" s="129"/>
      <c r="V30" s="128"/>
      <c r="W30" s="62"/>
      <c r="X30" s="340"/>
      <c r="Y30" s="62"/>
      <c r="Z30" s="324">
        <v>1</v>
      </c>
      <c r="AA30" s="340"/>
      <c r="AB30" s="62"/>
      <c r="AC30" s="129"/>
      <c r="AD30" s="130"/>
      <c r="AE30" s="129">
        <v>1</v>
      </c>
      <c r="AF30" s="340"/>
      <c r="AG30" s="129">
        <v>1</v>
      </c>
      <c r="AH30" s="182"/>
      <c r="AI30" s="346">
        <v>1</v>
      </c>
      <c r="AJ30" s="129"/>
      <c r="AK30" s="128"/>
      <c r="AL30" s="340"/>
      <c r="AM30" s="182"/>
      <c r="AN30" s="128"/>
      <c r="AO30" s="11">
        <v>1</v>
      </c>
      <c r="AP30" s="129"/>
      <c r="AQ30" s="128"/>
      <c r="AR30" s="62">
        <v>1</v>
      </c>
      <c r="AS30" s="62"/>
      <c r="AT30" s="128"/>
      <c r="AU30" s="11"/>
      <c r="AV30" s="11"/>
      <c r="AW30" s="11"/>
      <c r="AX30" s="11"/>
      <c r="AY30" s="361"/>
      <c r="AZ30" s="11">
        <v>1</v>
      </c>
      <c r="BA30" s="129"/>
      <c r="BB30" s="130"/>
      <c r="BC30" s="365"/>
      <c r="BD30" s="128"/>
      <c r="BE30" s="11">
        <v>1</v>
      </c>
      <c r="BF30" s="129"/>
      <c r="BG30" s="130"/>
      <c r="BH30" s="129"/>
      <c r="BI30" s="128"/>
      <c r="BJ30" s="129"/>
      <c r="BK30" s="182"/>
      <c r="BL30" s="128"/>
      <c r="BM30" s="129"/>
      <c r="BN30" s="128"/>
      <c r="BO30" s="371">
        <v>1</v>
      </c>
      <c r="BP30" s="210"/>
      <c r="BQ30" s="130"/>
      <c r="BR30" s="129"/>
      <c r="BS30" s="128"/>
      <c r="BT30" s="11"/>
      <c r="BU30" s="210"/>
      <c r="BV30" s="128"/>
      <c r="BW30" s="182"/>
      <c r="BX30" s="128"/>
      <c r="BY30" s="11"/>
      <c r="BZ30" s="62"/>
      <c r="CA30" s="128"/>
      <c r="CB30" s="11"/>
      <c r="CC30" s="11"/>
      <c r="CD30" s="210"/>
      <c r="CE30" s="130"/>
      <c r="CF30" s="11"/>
      <c r="CG30" s="11"/>
      <c r="CH30" s="11"/>
      <c r="CI30" s="343"/>
      <c r="CJ30" s="340"/>
      <c r="CK30" s="62">
        <v>1</v>
      </c>
      <c r="CL30" s="340"/>
      <c r="CM30" s="11"/>
      <c r="CN30" s="129"/>
      <c r="CO30" s="130"/>
      <c r="CP30" s="210"/>
      <c r="CQ30" s="128"/>
      <c r="CR30" s="129"/>
      <c r="CS30" s="128"/>
      <c r="CT30" s="62"/>
      <c r="CU30" s="128"/>
      <c r="CV30" s="11"/>
      <c r="CW30" s="129"/>
      <c r="CX30" s="128"/>
      <c r="CY30" s="11"/>
      <c r="CZ30" s="340"/>
      <c r="DA30" s="130"/>
      <c r="DB30" s="129"/>
      <c r="DC30" s="128"/>
      <c r="DD30" s="62"/>
      <c r="DE30" s="128"/>
      <c r="DF30" s="11"/>
      <c r="DG30" s="11"/>
      <c r="DH30" s="11"/>
      <c r="DI30" s="11"/>
      <c r="DJ30" s="11"/>
      <c r="DK30" s="130"/>
      <c r="DL30" s="11"/>
      <c r="DM30" s="11"/>
      <c r="DN30" s="340"/>
      <c r="DO30" s="324"/>
      <c r="DP30" s="64">
        <f t="shared" si="0"/>
        <v>1</v>
      </c>
      <c r="DQ30" s="64">
        <f t="shared" si="1"/>
        <v>10</v>
      </c>
      <c r="DR30" s="322">
        <f t="shared" si="2"/>
        <v>3</v>
      </c>
      <c r="DS30" s="322">
        <f t="shared" si="3"/>
        <v>0</v>
      </c>
      <c r="DT30" s="207">
        <f t="shared" si="4"/>
        <v>14</v>
      </c>
    </row>
    <row r="31" spans="1:124" ht="15.75" x14ac:dyDescent="0.25">
      <c r="A31" s="61">
        <v>28</v>
      </c>
      <c r="B31" s="7" t="s">
        <v>417</v>
      </c>
      <c r="C31" s="128"/>
      <c r="D31" s="129"/>
      <c r="E31" s="128">
        <v>1</v>
      </c>
      <c r="F31" s="11">
        <v>1</v>
      </c>
      <c r="G31" s="11">
        <v>1</v>
      </c>
      <c r="H31" s="11">
        <v>1</v>
      </c>
      <c r="I31" s="129">
        <v>1</v>
      </c>
      <c r="J31" s="142"/>
      <c r="K31" s="129">
        <v>1</v>
      </c>
      <c r="L31" s="128"/>
      <c r="M31" s="62"/>
      <c r="N31" s="340"/>
      <c r="O31" s="129"/>
      <c r="P31" s="343"/>
      <c r="Q31" s="129"/>
      <c r="R31" s="128"/>
      <c r="S31" s="129"/>
      <c r="T31" s="128"/>
      <c r="U31" s="129">
        <v>1</v>
      </c>
      <c r="V31" s="128"/>
      <c r="W31" s="62"/>
      <c r="X31" s="340"/>
      <c r="Y31" s="62"/>
      <c r="Z31" s="324"/>
      <c r="AA31" s="340"/>
      <c r="AB31" s="62"/>
      <c r="AC31" s="129"/>
      <c r="AD31" s="130"/>
      <c r="AE31" s="129">
        <v>1</v>
      </c>
      <c r="AF31" s="340"/>
      <c r="AG31" s="129"/>
      <c r="AH31" s="182"/>
      <c r="AI31" s="346">
        <v>1</v>
      </c>
      <c r="AJ31" s="129"/>
      <c r="AK31" s="128"/>
      <c r="AL31" s="340"/>
      <c r="AM31" s="182"/>
      <c r="AN31" s="128"/>
      <c r="AO31" s="11">
        <v>1</v>
      </c>
      <c r="AP31" s="129"/>
      <c r="AQ31" s="128"/>
      <c r="AR31" s="62">
        <v>1</v>
      </c>
      <c r="AS31" s="62"/>
      <c r="AT31" s="128"/>
      <c r="AU31" s="11"/>
      <c r="AV31" s="11"/>
      <c r="AW31" s="11"/>
      <c r="AX31" s="11"/>
      <c r="AY31" s="361"/>
      <c r="AZ31" s="11"/>
      <c r="BA31" s="129"/>
      <c r="BB31" s="130"/>
      <c r="BC31" s="365"/>
      <c r="BD31" s="128"/>
      <c r="BE31" s="11"/>
      <c r="BF31" s="129"/>
      <c r="BG31" s="130"/>
      <c r="BH31" s="129"/>
      <c r="BI31" s="128"/>
      <c r="BJ31" s="129"/>
      <c r="BK31" s="182"/>
      <c r="BL31" s="128"/>
      <c r="BM31" s="129"/>
      <c r="BN31" s="128"/>
      <c r="BO31" s="371">
        <v>1</v>
      </c>
      <c r="BP31" s="210"/>
      <c r="BQ31" s="130"/>
      <c r="BR31" s="129">
        <v>1</v>
      </c>
      <c r="BS31" s="128"/>
      <c r="BT31" s="11"/>
      <c r="BU31" s="210"/>
      <c r="BV31" s="128"/>
      <c r="BW31" s="182"/>
      <c r="BX31" s="128"/>
      <c r="BY31" s="11"/>
      <c r="BZ31" s="62"/>
      <c r="CA31" s="128"/>
      <c r="CB31" s="11"/>
      <c r="CC31" s="11"/>
      <c r="CD31" s="210"/>
      <c r="CE31" s="130"/>
      <c r="CF31" s="11"/>
      <c r="CG31" s="11"/>
      <c r="CH31" s="11"/>
      <c r="CI31" s="343"/>
      <c r="CJ31" s="340"/>
      <c r="CK31" s="62">
        <v>1</v>
      </c>
      <c r="CL31" s="340"/>
      <c r="CM31" s="11"/>
      <c r="CN31" s="129"/>
      <c r="CO31" s="130"/>
      <c r="CP31" s="210"/>
      <c r="CQ31" s="128"/>
      <c r="CR31" s="129"/>
      <c r="CS31" s="128"/>
      <c r="CT31" s="62">
        <v>1</v>
      </c>
      <c r="CU31" s="128"/>
      <c r="CV31" s="11"/>
      <c r="CW31" s="129"/>
      <c r="CX31" s="128"/>
      <c r="CY31" s="98">
        <v>1</v>
      </c>
      <c r="CZ31" s="340"/>
      <c r="DA31" s="130"/>
      <c r="DB31" s="129"/>
      <c r="DC31" s="128"/>
      <c r="DD31" s="62"/>
      <c r="DE31" s="128"/>
      <c r="DF31" s="11"/>
      <c r="DG31" s="11"/>
      <c r="DH31" s="11"/>
      <c r="DI31" s="11"/>
      <c r="DJ31" s="11"/>
      <c r="DK31" s="130"/>
      <c r="DL31" s="11"/>
      <c r="DM31" s="11"/>
      <c r="DN31" s="340"/>
      <c r="DO31" s="324"/>
      <c r="DP31" s="64">
        <f t="shared" si="0"/>
        <v>1</v>
      </c>
      <c r="DQ31" s="64">
        <f t="shared" si="1"/>
        <v>10</v>
      </c>
      <c r="DR31" s="322">
        <f t="shared" si="2"/>
        <v>3</v>
      </c>
      <c r="DS31" s="322">
        <f t="shared" si="3"/>
        <v>0</v>
      </c>
      <c r="DT31" s="207">
        <f t="shared" si="4"/>
        <v>14</v>
      </c>
    </row>
    <row r="32" spans="1:124" ht="15.75" x14ac:dyDescent="0.25">
      <c r="A32" s="61">
        <v>29</v>
      </c>
      <c r="B32" s="7" t="s">
        <v>1032</v>
      </c>
      <c r="C32" s="128"/>
      <c r="D32" s="129"/>
      <c r="E32" s="128"/>
      <c r="F32" s="11"/>
      <c r="G32" s="11"/>
      <c r="H32" s="11"/>
      <c r="I32" s="129"/>
      <c r="J32" s="142"/>
      <c r="K32" s="129">
        <v>1</v>
      </c>
      <c r="L32" s="128"/>
      <c r="M32" s="62"/>
      <c r="N32" s="340"/>
      <c r="O32" s="129"/>
      <c r="P32" s="343"/>
      <c r="Q32" s="129"/>
      <c r="R32" s="128"/>
      <c r="S32" s="129"/>
      <c r="T32" s="128"/>
      <c r="U32" s="129">
        <v>1</v>
      </c>
      <c r="V32" s="128"/>
      <c r="W32" s="62"/>
      <c r="X32" s="340"/>
      <c r="Y32" s="62"/>
      <c r="Z32" s="324"/>
      <c r="AA32" s="340"/>
      <c r="AB32" s="62"/>
      <c r="AC32" s="129"/>
      <c r="AD32" s="130"/>
      <c r="AE32" s="129"/>
      <c r="AF32" s="340"/>
      <c r="AG32" s="129"/>
      <c r="AH32" s="182"/>
      <c r="AI32" s="346"/>
      <c r="AJ32" s="129"/>
      <c r="AK32" s="128"/>
      <c r="AL32" s="340"/>
      <c r="AM32" s="182"/>
      <c r="AN32" s="128"/>
      <c r="AO32" s="11"/>
      <c r="AP32" s="129"/>
      <c r="AQ32" s="128"/>
      <c r="AR32" s="62"/>
      <c r="AS32" s="62"/>
      <c r="AT32" s="128"/>
      <c r="AU32" s="11"/>
      <c r="AV32" s="11"/>
      <c r="AW32" s="11"/>
      <c r="AX32" s="11"/>
      <c r="AY32" s="361"/>
      <c r="AZ32" s="11"/>
      <c r="BA32" s="129"/>
      <c r="BB32" s="130"/>
      <c r="BC32" s="365"/>
      <c r="BD32" s="128"/>
      <c r="BE32" s="11"/>
      <c r="BF32" s="129"/>
      <c r="BG32" s="130"/>
      <c r="BH32" s="129"/>
      <c r="BI32" s="128"/>
      <c r="BJ32" s="129"/>
      <c r="BK32" s="182"/>
      <c r="BL32" s="128"/>
      <c r="BM32" s="129"/>
      <c r="BN32" s="128"/>
      <c r="BO32" s="371">
        <v>1</v>
      </c>
      <c r="BP32" s="210"/>
      <c r="BQ32" s="130"/>
      <c r="BR32" s="129"/>
      <c r="BS32" s="128"/>
      <c r="BT32" s="11"/>
      <c r="BU32" s="210"/>
      <c r="BV32" s="128"/>
      <c r="BW32" s="182"/>
      <c r="BX32" s="128"/>
      <c r="BY32" s="11">
        <v>1</v>
      </c>
      <c r="BZ32" s="62"/>
      <c r="CA32" s="128"/>
      <c r="CB32" s="11"/>
      <c r="CC32" s="11"/>
      <c r="CD32" s="210"/>
      <c r="CE32" s="130"/>
      <c r="CF32" s="11"/>
      <c r="CG32" s="11"/>
      <c r="CH32" s="11"/>
      <c r="CI32" s="343"/>
      <c r="CJ32" s="340"/>
      <c r="CK32" s="62"/>
      <c r="CL32" s="340"/>
      <c r="CM32" s="11"/>
      <c r="CN32" s="129"/>
      <c r="CO32" s="130"/>
      <c r="CP32" s="210"/>
      <c r="CQ32" s="128"/>
      <c r="CR32" s="129"/>
      <c r="CS32" s="128"/>
      <c r="CT32" s="62"/>
      <c r="CU32" s="128"/>
      <c r="CV32" s="11"/>
      <c r="CW32" s="129"/>
      <c r="CX32" s="128"/>
      <c r="CY32" s="11"/>
      <c r="CZ32" s="340"/>
      <c r="DA32" s="130"/>
      <c r="DB32" s="129"/>
      <c r="DC32" s="128"/>
      <c r="DD32" s="62"/>
      <c r="DE32" s="128"/>
      <c r="DF32" s="11"/>
      <c r="DG32" s="11"/>
      <c r="DH32" s="11"/>
      <c r="DI32" s="11"/>
      <c r="DJ32" s="11"/>
      <c r="DK32" s="130"/>
      <c r="DL32" s="11"/>
      <c r="DM32" s="11"/>
      <c r="DN32" s="340"/>
      <c r="DO32" s="324"/>
      <c r="DP32" s="64">
        <f t="shared" si="0"/>
        <v>0</v>
      </c>
      <c r="DQ32" s="64">
        <f t="shared" si="1"/>
        <v>3</v>
      </c>
      <c r="DR32" s="322">
        <f t="shared" si="2"/>
        <v>0</v>
      </c>
      <c r="DS32" s="322">
        <f t="shared" si="3"/>
        <v>0</v>
      </c>
      <c r="DT32" s="207">
        <f t="shared" si="4"/>
        <v>3</v>
      </c>
    </row>
    <row r="33" spans="1:124" ht="15.75" x14ac:dyDescent="0.25">
      <c r="A33" s="61">
        <v>30</v>
      </c>
      <c r="B33" s="7" t="s">
        <v>1043</v>
      </c>
      <c r="C33" s="128"/>
      <c r="D33" s="129"/>
      <c r="E33" s="128"/>
      <c r="F33" s="11"/>
      <c r="G33" s="11"/>
      <c r="H33" s="11"/>
      <c r="I33" s="129"/>
      <c r="J33" s="142"/>
      <c r="K33" s="129">
        <v>1</v>
      </c>
      <c r="L33" s="128"/>
      <c r="M33" s="62"/>
      <c r="N33" s="340"/>
      <c r="O33" s="129"/>
      <c r="P33" s="343"/>
      <c r="Q33" s="129"/>
      <c r="R33" s="128"/>
      <c r="S33" s="129"/>
      <c r="T33" s="128"/>
      <c r="U33" s="129">
        <v>1</v>
      </c>
      <c r="V33" s="128"/>
      <c r="W33" s="62"/>
      <c r="X33" s="340"/>
      <c r="Y33" s="62"/>
      <c r="Z33" s="324"/>
      <c r="AA33" s="340"/>
      <c r="AB33" s="62"/>
      <c r="AC33" s="129"/>
      <c r="AD33" s="130"/>
      <c r="AE33" s="129"/>
      <c r="AF33" s="340"/>
      <c r="AG33" s="129"/>
      <c r="AH33" s="182"/>
      <c r="AI33" s="346"/>
      <c r="AJ33" s="129"/>
      <c r="AK33" s="128"/>
      <c r="AL33" s="340"/>
      <c r="AM33" s="182"/>
      <c r="AN33" s="128"/>
      <c r="AO33" s="11"/>
      <c r="AP33" s="129"/>
      <c r="AQ33" s="128"/>
      <c r="AR33" s="62"/>
      <c r="AS33" s="62"/>
      <c r="AT33" s="128"/>
      <c r="AU33" s="11"/>
      <c r="AV33" s="11"/>
      <c r="AW33" s="11"/>
      <c r="AX33" s="11"/>
      <c r="AY33" s="361"/>
      <c r="AZ33" s="11"/>
      <c r="BA33" s="129"/>
      <c r="BB33" s="130"/>
      <c r="BC33" s="365"/>
      <c r="BD33" s="128"/>
      <c r="BE33" s="11"/>
      <c r="BF33" s="129"/>
      <c r="BG33" s="130"/>
      <c r="BH33" s="129"/>
      <c r="BI33" s="128"/>
      <c r="BJ33" s="129"/>
      <c r="BK33" s="182"/>
      <c r="BL33" s="128"/>
      <c r="BM33" s="129"/>
      <c r="BN33" s="128"/>
      <c r="BO33" s="371">
        <v>1</v>
      </c>
      <c r="BP33" s="210"/>
      <c r="BQ33" s="130"/>
      <c r="BR33" s="129"/>
      <c r="BS33" s="128"/>
      <c r="BT33" s="11"/>
      <c r="BU33" s="210"/>
      <c r="BV33" s="128"/>
      <c r="BW33" s="182"/>
      <c r="BX33" s="128"/>
      <c r="BY33" s="11">
        <v>1</v>
      </c>
      <c r="BZ33" s="62"/>
      <c r="CA33" s="128"/>
      <c r="CB33" s="11"/>
      <c r="CC33" s="11"/>
      <c r="CD33" s="210"/>
      <c r="CE33" s="130"/>
      <c r="CF33" s="11"/>
      <c r="CG33" s="11"/>
      <c r="CH33" s="11"/>
      <c r="CI33" s="343"/>
      <c r="CJ33" s="340"/>
      <c r="CK33" s="62"/>
      <c r="CL33" s="340"/>
      <c r="CM33" s="11"/>
      <c r="CN33" s="129"/>
      <c r="CO33" s="130"/>
      <c r="CP33" s="210"/>
      <c r="CQ33" s="128"/>
      <c r="CR33" s="129"/>
      <c r="CS33" s="128"/>
      <c r="CT33" s="62"/>
      <c r="CU33" s="128"/>
      <c r="CV33" s="11"/>
      <c r="CW33" s="129"/>
      <c r="CX33" s="128"/>
      <c r="CY33" s="11"/>
      <c r="CZ33" s="340"/>
      <c r="DA33" s="130"/>
      <c r="DB33" s="129"/>
      <c r="DC33" s="128"/>
      <c r="DD33" s="62"/>
      <c r="DE33" s="128"/>
      <c r="DF33" s="11"/>
      <c r="DG33" s="11"/>
      <c r="DH33" s="11"/>
      <c r="DI33" s="11"/>
      <c r="DJ33" s="11"/>
      <c r="DK33" s="130"/>
      <c r="DL33" s="11"/>
      <c r="DM33" s="11"/>
      <c r="DN33" s="340"/>
      <c r="DO33" s="324"/>
      <c r="DP33" s="64">
        <f t="shared" si="0"/>
        <v>0</v>
      </c>
      <c r="DQ33" s="64">
        <f t="shared" si="1"/>
        <v>3</v>
      </c>
      <c r="DR33" s="322">
        <f t="shared" si="2"/>
        <v>0</v>
      </c>
      <c r="DS33" s="322">
        <f t="shared" si="3"/>
        <v>0</v>
      </c>
      <c r="DT33" s="207">
        <f t="shared" si="4"/>
        <v>3</v>
      </c>
    </row>
    <row r="34" spans="1:124" ht="15.75" x14ac:dyDescent="0.25">
      <c r="A34" s="61">
        <v>31</v>
      </c>
      <c r="B34" s="7" t="s">
        <v>581</v>
      </c>
      <c r="C34" s="128"/>
      <c r="D34" s="129"/>
      <c r="E34" s="128"/>
      <c r="F34" s="11"/>
      <c r="G34" s="11"/>
      <c r="H34" s="11"/>
      <c r="I34" s="129"/>
      <c r="J34" s="142"/>
      <c r="K34" s="129"/>
      <c r="L34" s="128"/>
      <c r="M34" s="62"/>
      <c r="N34" s="340"/>
      <c r="O34" s="129"/>
      <c r="P34" s="343"/>
      <c r="Q34" s="129"/>
      <c r="R34" s="128"/>
      <c r="S34" s="129"/>
      <c r="T34" s="128"/>
      <c r="U34" s="129"/>
      <c r="V34" s="128"/>
      <c r="W34" s="62"/>
      <c r="X34" s="340"/>
      <c r="Y34" s="62"/>
      <c r="Z34" s="324"/>
      <c r="AA34" s="340"/>
      <c r="AB34" s="62"/>
      <c r="AC34" s="129">
        <v>1</v>
      </c>
      <c r="AD34" s="130"/>
      <c r="AE34" s="129"/>
      <c r="AF34" s="340"/>
      <c r="AG34" s="129"/>
      <c r="AH34" s="182">
        <v>1</v>
      </c>
      <c r="AI34" s="346"/>
      <c r="AJ34" s="129"/>
      <c r="AK34" s="128"/>
      <c r="AL34" s="340"/>
      <c r="AM34" s="182"/>
      <c r="AN34" s="128"/>
      <c r="AO34" s="11"/>
      <c r="AP34" s="129">
        <v>1</v>
      </c>
      <c r="AQ34" s="128"/>
      <c r="AR34" s="62"/>
      <c r="AS34" s="62"/>
      <c r="AT34" s="128"/>
      <c r="AU34" s="11"/>
      <c r="AV34" s="11"/>
      <c r="AW34" s="11"/>
      <c r="AX34" s="11"/>
      <c r="AY34" s="361"/>
      <c r="AZ34" s="11"/>
      <c r="BA34" s="129">
        <v>1</v>
      </c>
      <c r="BB34" s="130"/>
      <c r="BC34" s="365"/>
      <c r="BD34" s="128"/>
      <c r="BE34" s="11"/>
      <c r="BF34" s="129">
        <v>1</v>
      </c>
      <c r="BG34" s="130"/>
      <c r="BH34" s="129"/>
      <c r="BI34" s="128"/>
      <c r="BJ34" s="129"/>
      <c r="BK34" s="182">
        <v>1</v>
      </c>
      <c r="BL34" s="128"/>
      <c r="BM34" s="129"/>
      <c r="BN34" s="128"/>
      <c r="BO34" s="371"/>
      <c r="BP34" s="210">
        <v>1</v>
      </c>
      <c r="BQ34" s="130"/>
      <c r="BR34" s="129"/>
      <c r="BS34" s="128"/>
      <c r="BT34" s="11"/>
      <c r="BU34" s="210">
        <v>1</v>
      </c>
      <c r="BV34" s="128"/>
      <c r="BW34" s="182"/>
      <c r="BX34" s="128"/>
      <c r="BY34" s="11"/>
      <c r="BZ34" s="62"/>
      <c r="CA34" s="128"/>
      <c r="CB34" s="11"/>
      <c r="CC34" s="11"/>
      <c r="CD34" s="210"/>
      <c r="CE34" s="130"/>
      <c r="CF34" s="11"/>
      <c r="CG34" s="11"/>
      <c r="CH34" s="11"/>
      <c r="CI34" s="343"/>
      <c r="CJ34" s="340"/>
      <c r="CK34" s="62"/>
      <c r="CL34" s="340"/>
      <c r="CM34" s="11"/>
      <c r="CN34" s="129"/>
      <c r="CO34" s="130"/>
      <c r="CP34" s="210"/>
      <c r="CQ34" s="128"/>
      <c r="CR34" s="129"/>
      <c r="CS34" s="128"/>
      <c r="CT34" s="62"/>
      <c r="CU34" s="128"/>
      <c r="CV34" s="11"/>
      <c r="CW34" s="129"/>
      <c r="CX34" s="128"/>
      <c r="CY34" s="11"/>
      <c r="CZ34" s="340"/>
      <c r="DA34" s="130"/>
      <c r="DB34" s="129"/>
      <c r="DC34" s="128"/>
      <c r="DD34" s="62"/>
      <c r="DE34" s="128"/>
      <c r="DF34" s="11"/>
      <c r="DG34" s="11"/>
      <c r="DH34" s="11"/>
      <c r="DI34" s="11"/>
      <c r="DJ34" s="11"/>
      <c r="DK34" s="130"/>
      <c r="DL34" s="11"/>
      <c r="DM34" s="11"/>
      <c r="DN34" s="340"/>
      <c r="DO34" s="324"/>
      <c r="DP34" s="64">
        <f t="shared" si="0"/>
        <v>0</v>
      </c>
      <c r="DQ34" s="64">
        <f t="shared" si="1"/>
        <v>0</v>
      </c>
      <c r="DR34" s="322">
        <f t="shared" si="2"/>
        <v>0</v>
      </c>
      <c r="DS34" s="322">
        <f t="shared" si="3"/>
        <v>8</v>
      </c>
      <c r="DT34" s="207">
        <f t="shared" si="4"/>
        <v>8</v>
      </c>
    </row>
    <row r="35" spans="1:124" ht="15.75" x14ac:dyDescent="0.25">
      <c r="A35" s="61">
        <v>32</v>
      </c>
      <c r="B35" s="7" t="s">
        <v>575</v>
      </c>
      <c r="C35" s="128">
        <v>1</v>
      </c>
      <c r="D35" s="129"/>
      <c r="E35" s="128">
        <v>1</v>
      </c>
      <c r="F35" s="11">
        <v>1</v>
      </c>
      <c r="G35" s="11">
        <v>1</v>
      </c>
      <c r="H35" s="11">
        <v>1</v>
      </c>
      <c r="I35" s="129">
        <v>1</v>
      </c>
      <c r="J35" s="142"/>
      <c r="K35" s="129"/>
      <c r="L35" s="128">
        <v>1</v>
      </c>
      <c r="M35" s="62">
        <v>1</v>
      </c>
      <c r="N35" s="340"/>
      <c r="O35" s="129">
        <v>1</v>
      </c>
      <c r="P35" s="343"/>
      <c r="Q35" s="129"/>
      <c r="R35" s="128"/>
      <c r="S35" s="129"/>
      <c r="T35" s="128"/>
      <c r="U35" s="129"/>
      <c r="V35" s="139">
        <v>1</v>
      </c>
      <c r="W35" s="62"/>
      <c r="X35" s="340"/>
      <c r="Y35" s="62"/>
      <c r="Z35" s="324"/>
      <c r="AA35" s="340"/>
      <c r="AB35" s="62">
        <v>1</v>
      </c>
      <c r="AC35" s="129"/>
      <c r="AD35" s="130"/>
      <c r="AE35" s="129"/>
      <c r="AF35" s="340"/>
      <c r="AG35" s="129"/>
      <c r="AH35" s="182"/>
      <c r="AI35" s="346">
        <v>1</v>
      </c>
      <c r="AJ35" s="129"/>
      <c r="AK35" s="128">
        <v>1</v>
      </c>
      <c r="AL35" s="340"/>
      <c r="AM35" s="182"/>
      <c r="AN35" s="128"/>
      <c r="AO35" s="11">
        <v>1</v>
      </c>
      <c r="AP35" s="129"/>
      <c r="AQ35" s="128"/>
      <c r="AR35" s="62"/>
      <c r="AS35" s="62"/>
      <c r="AT35" s="128"/>
      <c r="AU35" s="11"/>
      <c r="AV35" s="11"/>
      <c r="AW35" s="11"/>
      <c r="AX35" s="11"/>
      <c r="AY35" s="361"/>
      <c r="AZ35" s="11"/>
      <c r="BA35" s="129"/>
      <c r="BB35" s="130">
        <v>1</v>
      </c>
      <c r="BC35" s="365"/>
      <c r="BD35" s="128">
        <v>1</v>
      </c>
      <c r="BE35" s="11">
        <v>1</v>
      </c>
      <c r="BF35" s="129"/>
      <c r="BG35" s="130"/>
      <c r="BH35" s="129"/>
      <c r="BI35" s="128"/>
      <c r="BJ35" s="129"/>
      <c r="BK35" s="182"/>
      <c r="BL35" s="128"/>
      <c r="BM35" s="129"/>
      <c r="BN35" s="128">
        <v>1</v>
      </c>
      <c r="BO35" s="371">
        <v>1</v>
      </c>
      <c r="BP35" s="210">
        <v>1</v>
      </c>
      <c r="BQ35" s="130"/>
      <c r="BR35" s="129"/>
      <c r="BS35" s="128"/>
      <c r="BT35" s="11">
        <v>1</v>
      </c>
      <c r="BU35" s="210"/>
      <c r="BV35" s="128"/>
      <c r="BW35" s="182">
        <v>1</v>
      </c>
      <c r="BX35" s="128"/>
      <c r="BY35" s="11">
        <v>1</v>
      </c>
      <c r="BZ35" s="62"/>
      <c r="CA35" s="128">
        <v>1</v>
      </c>
      <c r="CB35" s="11"/>
      <c r="CC35" s="11"/>
      <c r="CD35" s="210"/>
      <c r="CE35" s="130">
        <v>1</v>
      </c>
      <c r="CF35" s="11">
        <v>1</v>
      </c>
      <c r="CG35" s="11">
        <v>1</v>
      </c>
      <c r="CH35" s="11"/>
      <c r="CI35" s="343"/>
      <c r="CJ35" s="340"/>
      <c r="CK35" s="62">
        <v>1</v>
      </c>
      <c r="CL35" s="340"/>
      <c r="CM35" s="11">
        <v>1</v>
      </c>
      <c r="CN35" s="129"/>
      <c r="CO35" s="130">
        <v>1</v>
      </c>
      <c r="CP35" s="210">
        <v>1</v>
      </c>
      <c r="CQ35" s="128">
        <v>1</v>
      </c>
      <c r="CR35" s="129"/>
      <c r="CS35" s="128"/>
      <c r="CT35" s="62">
        <v>1</v>
      </c>
      <c r="CU35" s="128"/>
      <c r="CV35" s="11">
        <v>1</v>
      </c>
      <c r="CW35" s="129"/>
      <c r="CX35" s="128">
        <v>1</v>
      </c>
      <c r="CY35" s="11">
        <v>1</v>
      </c>
      <c r="CZ35" s="340"/>
      <c r="DA35" s="130"/>
      <c r="DB35" s="129">
        <v>1</v>
      </c>
      <c r="DC35" s="128"/>
      <c r="DD35" s="62"/>
      <c r="DE35" s="128">
        <v>1</v>
      </c>
      <c r="DF35" s="11">
        <v>1</v>
      </c>
      <c r="DG35" s="11">
        <v>1</v>
      </c>
      <c r="DH35" s="11">
        <v>1</v>
      </c>
      <c r="DI35" s="11">
        <v>1</v>
      </c>
      <c r="DJ35" s="11"/>
      <c r="DK35" s="130"/>
      <c r="DL35" s="11"/>
      <c r="DM35" s="11"/>
      <c r="DN35" s="340"/>
      <c r="DO35" s="324"/>
      <c r="DP35" s="64">
        <f t="shared" si="0"/>
        <v>14</v>
      </c>
      <c r="DQ35" s="64">
        <f t="shared" si="1"/>
        <v>18</v>
      </c>
      <c r="DR35" s="322">
        <f t="shared" si="2"/>
        <v>6</v>
      </c>
      <c r="DS35" s="322">
        <f t="shared" si="3"/>
        <v>1</v>
      </c>
      <c r="DT35" s="207">
        <f t="shared" si="4"/>
        <v>40</v>
      </c>
    </row>
    <row r="36" spans="1:124" ht="15.75" x14ac:dyDescent="0.25">
      <c r="A36" s="61">
        <v>33</v>
      </c>
      <c r="B36" s="7" t="s">
        <v>516</v>
      </c>
      <c r="C36" s="128"/>
      <c r="D36" s="129"/>
      <c r="E36" s="128">
        <v>1</v>
      </c>
      <c r="F36" s="11">
        <v>1</v>
      </c>
      <c r="G36" s="11">
        <v>1</v>
      </c>
      <c r="H36" s="11">
        <v>1</v>
      </c>
      <c r="I36" s="129">
        <v>1</v>
      </c>
      <c r="J36" s="142"/>
      <c r="K36" s="129"/>
      <c r="L36" s="128"/>
      <c r="M36" s="62">
        <v>1</v>
      </c>
      <c r="N36" s="340"/>
      <c r="O36" s="129">
        <v>1</v>
      </c>
      <c r="P36" s="343"/>
      <c r="Q36" s="129"/>
      <c r="R36" s="128"/>
      <c r="S36" s="129"/>
      <c r="T36" s="128"/>
      <c r="U36" s="129"/>
      <c r="V36" s="128"/>
      <c r="W36" s="62"/>
      <c r="X36" s="340"/>
      <c r="Y36" s="62">
        <v>1</v>
      </c>
      <c r="Z36" s="324"/>
      <c r="AA36" s="340"/>
      <c r="AB36" s="62"/>
      <c r="AC36" s="129"/>
      <c r="AD36" s="130"/>
      <c r="AE36" s="129"/>
      <c r="AF36" s="340"/>
      <c r="AG36" s="129">
        <v>1</v>
      </c>
      <c r="AH36" s="182"/>
      <c r="AI36" s="346">
        <v>1</v>
      </c>
      <c r="AJ36" s="129"/>
      <c r="AK36" s="128"/>
      <c r="AL36" s="340"/>
      <c r="AM36" s="182"/>
      <c r="AN36" s="128"/>
      <c r="AO36" s="11"/>
      <c r="AP36" s="129"/>
      <c r="AQ36" s="128"/>
      <c r="AR36" s="62"/>
      <c r="AS36" s="62"/>
      <c r="AT36" s="128"/>
      <c r="AU36" s="11"/>
      <c r="AV36" s="11"/>
      <c r="AW36" s="11"/>
      <c r="AX36" s="11"/>
      <c r="AY36" s="361"/>
      <c r="AZ36" s="11"/>
      <c r="BA36" s="129"/>
      <c r="BB36" s="130"/>
      <c r="BC36" s="365"/>
      <c r="BD36" s="128"/>
      <c r="BE36" s="11"/>
      <c r="BF36" s="129"/>
      <c r="BG36" s="130"/>
      <c r="BH36" s="129"/>
      <c r="BI36" s="128"/>
      <c r="BJ36" s="129"/>
      <c r="BK36" s="182"/>
      <c r="BL36" s="128"/>
      <c r="BM36" s="129"/>
      <c r="BN36" s="128"/>
      <c r="BO36" s="371"/>
      <c r="BP36" s="210"/>
      <c r="BQ36" s="130"/>
      <c r="BR36" s="129"/>
      <c r="BS36" s="128"/>
      <c r="BT36" s="11"/>
      <c r="BU36" s="210"/>
      <c r="BV36" s="128"/>
      <c r="BW36" s="182"/>
      <c r="BX36" s="128"/>
      <c r="BY36" s="11"/>
      <c r="BZ36" s="62"/>
      <c r="CA36" s="128"/>
      <c r="CB36" s="11"/>
      <c r="CC36" s="11"/>
      <c r="CD36" s="210"/>
      <c r="CE36" s="130"/>
      <c r="CF36" s="11"/>
      <c r="CG36" s="11"/>
      <c r="CH36" s="11"/>
      <c r="CI36" s="343"/>
      <c r="CJ36" s="340"/>
      <c r="CK36" s="62"/>
      <c r="CL36" s="340"/>
      <c r="CM36" s="11"/>
      <c r="CN36" s="129"/>
      <c r="CO36" s="130"/>
      <c r="CP36" s="210"/>
      <c r="CQ36" s="128"/>
      <c r="CR36" s="129"/>
      <c r="CS36" s="128"/>
      <c r="CT36" s="62"/>
      <c r="CU36" s="128"/>
      <c r="CV36" s="11"/>
      <c r="CW36" s="129"/>
      <c r="CX36" s="128"/>
      <c r="CY36" s="11"/>
      <c r="CZ36" s="340"/>
      <c r="DA36" s="130"/>
      <c r="DB36" s="129"/>
      <c r="DC36" s="128"/>
      <c r="DD36" s="62"/>
      <c r="DE36" s="128"/>
      <c r="DF36" s="11"/>
      <c r="DG36" s="11"/>
      <c r="DH36" s="11"/>
      <c r="DI36" s="11"/>
      <c r="DJ36" s="11"/>
      <c r="DK36" s="130"/>
      <c r="DL36" s="11"/>
      <c r="DM36" s="11"/>
      <c r="DN36" s="340"/>
      <c r="DO36" s="324"/>
      <c r="DP36" s="64">
        <f t="shared" si="0"/>
        <v>1</v>
      </c>
      <c r="DQ36" s="64">
        <f t="shared" si="1"/>
        <v>5</v>
      </c>
      <c r="DR36" s="322">
        <f t="shared" si="2"/>
        <v>3</v>
      </c>
      <c r="DS36" s="322">
        <f t="shared" si="3"/>
        <v>0</v>
      </c>
      <c r="DT36" s="207">
        <f t="shared" si="4"/>
        <v>9</v>
      </c>
    </row>
    <row r="37" spans="1:124" ht="15.75" x14ac:dyDescent="0.25">
      <c r="A37" s="61">
        <v>34</v>
      </c>
      <c r="B37" s="7" t="s">
        <v>286</v>
      </c>
      <c r="C37" s="128"/>
      <c r="D37" s="129">
        <v>1</v>
      </c>
      <c r="E37" s="128">
        <v>1</v>
      </c>
      <c r="F37" s="11">
        <v>1</v>
      </c>
      <c r="G37" s="11">
        <v>1</v>
      </c>
      <c r="H37" s="11">
        <v>1</v>
      </c>
      <c r="I37" s="129">
        <v>1</v>
      </c>
      <c r="J37" s="142"/>
      <c r="K37" s="129"/>
      <c r="L37" s="128"/>
      <c r="M37" s="62"/>
      <c r="N37" s="340"/>
      <c r="O37" s="129"/>
      <c r="P37" s="343"/>
      <c r="Q37" s="129">
        <v>1</v>
      </c>
      <c r="R37" s="128"/>
      <c r="S37" s="129"/>
      <c r="T37" s="128"/>
      <c r="U37" s="129"/>
      <c r="V37" s="128"/>
      <c r="W37" s="62"/>
      <c r="X37" s="340"/>
      <c r="Y37" s="62"/>
      <c r="Z37" s="324"/>
      <c r="AA37" s="340"/>
      <c r="AB37" s="62"/>
      <c r="AC37" s="129"/>
      <c r="AD37" s="130"/>
      <c r="AE37" s="129"/>
      <c r="AF37" s="340"/>
      <c r="AG37" s="129"/>
      <c r="AH37" s="182"/>
      <c r="AI37" s="346"/>
      <c r="AJ37" s="129"/>
      <c r="AK37" s="128"/>
      <c r="AL37" s="340"/>
      <c r="AM37" s="182"/>
      <c r="AN37" s="128"/>
      <c r="AO37" s="11"/>
      <c r="AP37" s="129"/>
      <c r="AQ37" s="128"/>
      <c r="AR37" s="62"/>
      <c r="AS37" s="62"/>
      <c r="AT37" s="128"/>
      <c r="AU37" s="11"/>
      <c r="AV37" s="11"/>
      <c r="AW37" s="11"/>
      <c r="AX37" s="11"/>
      <c r="AY37" s="361"/>
      <c r="AZ37" s="11"/>
      <c r="BA37" s="129"/>
      <c r="BB37" s="130"/>
      <c r="BC37" s="365"/>
      <c r="BD37" s="128"/>
      <c r="BE37" s="11"/>
      <c r="BF37" s="129"/>
      <c r="BG37" s="130"/>
      <c r="BH37" s="129"/>
      <c r="BI37" s="128"/>
      <c r="BJ37" s="129"/>
      <c r="BK37" s="182"/>
      <c r="BL37" s="128"/>
      <c r="BM37" s="129"/>
      <c r="BN37" s="128"/>
      <c r="BO37" s="371"/>
      <c r="BP37" s="210"/>
      <c r="BQ37" s="130"/>
      <c r="BR37" s="129"/>
      <c r="BS37" s="128"/>
      <c r="BT37" s="11"/>
      <c r="BU37" s="210"/>
      <c r="BV37" s="128"/>
      <c r="BW37" s="182"/>
      <c r="BX37" s="128"/>
      <c r="BY37" s="11"/>
      <c r="BZ37" s="62"/>
      <c r="CA37" s="128"/>
      <c r="CB37" s="11"/>
      <c r="CC37" s="11"/>
      <c r="CD37" s="210"/>
      <c r="CE37" s="130"/>
      <c r="CF37" s="11"/>
      <c r="CG37" s="11"/>
      <c r="CH37" s="11"/>
      <c r="CI37" s="343"/>
      <c r="CJ37" s="340"/>
      <c r="CK37" s="62"/>
      <c r="CL37" s="340"/>
      <c r="CM37" s="11"/>
      <c r="CN37" s="129"/>
      <c r="CO37" s="130"/>
      <c r="CP37" s="210"/>
      <c r="CQ37" s="128"/>
      <c r="CR37" s="129"/>
      <c r="CS37" s="128"/>
      <c r="CT37" s="62"/>
      <c r="CU37" s="128"/>
      <c r="CV37" s="11"/>
      <c r="CW37" s="129"/>
      <c r="CX37" s="128"/>
      <c r="CY37" s="11"/>
      <c r="CZ37" s="340"/>
      <c r="DA37" s="130"/>
      <c r="DB37" s="129"/>
      <c r="DC37" s="128"/>
      <c r="DD37" s="62"/>
      <c r="DE37" s="128"/>
      <c r="DF37" s="11"/>
      <c r="DG37" s="11"/>
      <c r="DH37" s="11"/>
      <c r="DI37" s="11"/>
      <c r="DJ37" s="11"/>
      <c r="DK37" s="130"/>
      <c r="DL37" s="11"/>
      <c r="DM37" s="11"/>
      <c r="DN37" s="340"/>
      <c r="DO37" s="324"/>
      <c r="DP37" s="64">
        <f t="shared" si="0"/>
        <v>1</v>
      </c>
      <c r="DQ37" s="64">
        <f t="shared" si="1"/>
        <v>3</v>
      </c>
      <c r="DR37" s="322">
        <f t="shared" si="2"/>
        <v>3</v>
      </c>
      <c r="DS37" s="322">
        <f t="shared" si="3"/>
        <v>0</v>
      </c>
      <c r="DT37" s="207">
        <f t="shared" si="4"/>
        <v>7</v>
      </c>
    </row>
    <row r="38" spans="1:124" ht="15.75" x14ac:dyDescent="0.25">
      <c r="A38" s="61">
        <v>35</v>
      </c>
      <c r="B38" s="7" t="s">
        <v>1005</v>
      </c>
      <c r="C38" s="128"/>
      <c r="D38" s="129"/>
      <c r="E38" s="128">
        <v>1</v>
      </c>
      <c r="F38" s="11">
        <v>1</v>
      </c>
      <c r="G38" s="11">
        <v>1</v>
      </c>
      <c r="H38" s="11">
        <v>1</v>
      </c>
      <c r="I38" s="129">
        <v>1</v>
      </c>
      <c r="J38" s="142"/>
      <c r="K38" s="129"/>
      <c r="L38" s="128"/>
      <c r="M38" s="62"/>
      <c r="N38" s="340"/>
      <c r="O38" s="129"/>
      <c r="P38" s="343"/>
      <c r="Q38" s="129"/>
      <c r="R38" s="128"/>
      <c r="S38" s="129"/>
      <c r="T38" s="128"/>
      <c r="U38" s="129"/>
      <c r="V38" s="128"/>
      <c r="W38" s="62"/>
      <c r="X38" s="340"/>
      <c r="Y38" s="62"/>
      <c r="Z38" s="324"/>
      <c r="AA38" s="340"/>
      <c r="AB38" s="62"/>
      <c r="AC38" s="129"/>
      <c r="AD38" s="130"/>
      <c r="AE38" s="129"/>
      <c r="AF38" s="340"/>
      <c r="AG38" s="129"/>
      <c r="AH38" s="182"/>
      <c r="AI38" s="346"/>
      <c r="AJ38" s="129"/>
      <c r="AK38" s="128"/>
      <c r="AL38" s="340"/>
      <c r="AM38" s="182"/>
      <c r="AN38" s="128"/>
      <c r="AO38" s="11"/>
      <c r="AP38" s="129"/>
      <c r="AQ38" s="128"/>
      <c r="AR38" s="62"/>
      <c r="AS38" s="62"/>
      <c r="AT38" s="128"/>
      <c r="AU38" s="11"/>
      <c r="AV38" s="11"/>
      <c r="AW38" s="11"/>
      <c r="AX38" s="11"/>
      <c r="AY38" s="361"/>
      <c r="AZ38" s="11"/>
      <c r="BA38" s="129"/>
      <c r="BB38" s="130"/>
      <c r="BC38" s="365"/>
      <c r="BD38" s="128"/>
      <c r="BE38" s="11"/>
      <c r="BF38" s="129"/>
      <c r="BG38" s="130"/>
      <c r="BH38" s="129"/>
      <c r="BI38" s="128"/>
      <c r="BJ38" s="129"/>
      <c r="BK38" s="182"/>
      <c r="BL38" s="128"/>
      <c r="BM38" s="129"/>
      <c r="BN38" s="128"/>
      <c r="BO38" s="371"/>
      <c r="BP38" s="210"/>
      <c r="BQ38" s="130"/>
      <c r="BR38" s="129"/>
      <c r="BS38" s="128"/>
      <c r="BT38" s="11"/>
      <c r="BU38" s="210"/>
      <c r="BV38" s="128"/>
      <c r="BW38" s="182"/>
      <c r="BX38" s="128"/>
      <c r="BY38" s="11"/>
      <c r="BZ38" s="62"/>
      <c r="CA38" s="128"/>
      <c r="CB38" s="11"/>
      <c r="CC38" s="11"/>
      <c r="CD38" s="210"/>
      <c r="CE38" s="130"/>
      <c r="CF38" s="11"/>
      <c r="CG38" s="11"/>
      <c r="CH38" s="11"/>
      <c r="CI38" s="343"/>
      <c r="CJ38" s="340"/>
      <c r="CK38" s="62"/>
      <c r="CL38" s="340"/>
      <c r="CM38" s="11"/>
      <c r="CN38" s="129"/>
      <c r="CO38" s="130"/>
      <c r="CP38" s="210"/>
      <c r="CQ38" s="128"/>
      <c r="CR38" s="129"/>
      <c r="CS38" s="128"/>
      <c r="CT38" s="62"/>
      <c r="CU38" s="128"/>
      <c r="CV38" s="11">
        <v>1</v>
      </c>
      <c r="CW38" s="129"/>
      <c r="CX38" s="128"/>
      <c r="CY38" s="11"/>
      <c r="CZ38" s="340"/>
      <c r="DA38" s="130"/>
      <c r="DB38" s="129"/>
      <c r="DC38" s="128">
        <v>1</v>
      </c>
      <c r="DD38" s="62"/>
      <c r="DE38" s="128"/>
      <c r="DF38" s="11"/>
      <c r="DG38" s="11"/>
      <c r="DH38" s="11"/>
      <c r="DI38" s="11"/>
      <c r="DJ38" s="11"/>
      <c r="DK38" s="130"/>
      <c r="DL38" s="11"/>
      <c r="DM38" s="11"/>
      <c r="DN38" s="340"/>
      <c r="DO38" s="324"/>
      <c r="DP38" s="64">
        <f t="shared" si="0"/>
        <v>2</v>
      </c>
      <c r="DQ38" s="64">
        <f t="shared" si="1"/>
        <v>2</v>
      </c>
      <c r="DR38" s="322">
        <f t="shared" si="2"/>
        <v>3</v>
      </c>
      <c r="DS38" s="322">
        <f t="shared" si="3"/>
        <v>0</v>
      </c>
      <c r="DT38" s="207">
        <f t="shared" si="4"/>
        <v>7</v>
      </c>
    </row>
    <row r="39" spans="1:124" ht="15.75" x14ac:dyDescent="0.25">
      <c r="A39" s="61">
        <v>36</v>
      </c>
      <c r="B39" s="247" t="s">
        <v>1188</v>
      </c>
      <c r="C39" s="128"/>
      <c r="D39" s="129"/>
      <c r="E39" s="128">
        <v>1</v>
      </c>
      <c r="F39" s="11">
        <v>1</v>
      </c>
      <c r="G39" s="11">
        <v>1</v>
      </c>
      <c r="H39" s="11">
        <v>1</v>
      </c>
      <c r="I39" s="129">
        <v>1</v>
      </c>
      <c r="J39" s="142"/>
      <c r="K39" s="129"/>
      <c r="L39" s="128">
        <v>1</v>
      </c>
      <c r="M39" s="62"/>
      <c r="N39" s="340"/>
      <c r="O39" s="129"/>
      <c r="P39" s="343"/>
      <c r="Q39" s="129"/>
      <c r="R39" s="128">
        <v>1</v>
      </c>
      <c r="S39" s="129"/>
      <c r="T39" s="128">
        <v>1</v>
      </c>
      <c r="U39" s="129"/>
      <c r="V39" s="128"/>
      <c r="W39" s="62"/>
      <c r="X39" s="340"/>
      <c r="Y39" s="62"/>
      <c r="Z39" s="324"/>
      <c r="AA39" s="340"/>
      <c r="AB39" s="62"/>
      <c r="AC39" s="129"/>
      <c r="AD39" s="130"/>
      <c r="AE39" s="129"/>
      <c r="AF39" s="340"/>
      <c r="AG39" s="129">
        <v>1</v>
      </c>
      <c r="AH39" s="182"/>
      <c r="AI39" s="346">
        <v>1</v>
      </c>
      <c r="AJ39" s="129"/>
      <c r="AK39" s="128">
        <v>1</v>
      </c>
      <c r="AL39" s="340"/>
      <c r="AM39" s="182"/>
      <c r="AN39" s="128"/>
      <c r="AO39" s="11"/>
      <c r="AP39" s="129"/>
      <c r="AQ39" s="128"/>
      <c r="AR39" s="62"/>
      <c r="AS39" s="62"/>
      <c r="AT39" s="128"/>
      <c r="AU39" s="11"/>
      <c r="AV39" s="11"/>
      <c r="AW39" s="11"/>
      <c r="AX39" s="11"/>
      <c r="AY39" s="361"/>
      <c r="AZ39" s="11"/>
      <c r="BA39" s="129"/>
      <c r="BB39" s="130"/>
      <c r="BC39" s="365"/>
      <c r="BD39" s="128"/>
      <c r="BE39" s="98">
        <v>1</v>
      </c>
      <c r="BF39" s="129"/>
      <c r="BG39" s="130"/>
      <c r="BH39" s="129"/>
      <c r="BI39" s="128">
        <v>1</v>
      </c>
      <c r="BJ39" s="129"/>
      <c r="BK39" s="182"/>
      <c r="BL39" s="128">
        <v>1</v>
      </c>
      <c r="BM39" s="129"/>
      <c r="BN39" s="128"/>
      <c r="BO39" s="371">
        <v>1</v>
      </c>
      <c r="BP39" s="210"/>
      <c r="BQ39" s="130">
        <v>1</v>
      </c>
      <c r="BR39" s="129"/>
      <c r="BS39" s="128">
        <v>1</v>
      </c>
      <c r="BT39" s="11"/>
      <c r="BU39" s="210"/>
      <c r="BV39" s="128"/>
      <c r="BW39" s="182"/>
      <c r="BX39" s="128"/>
      <c r="BY39" s="11"/>
      <c r="BZ39" s="62"/>
      <c r="CA39" s="128"/>
      <c r="CB39" s="11"/>
      <c r="CC39" s="11"/>
      <c r="CD39" s="210"/>
      <c r="CE39" s="130">
        <v>1</v>
      </c>
      <c r="CF39" s="11">
        <v>1</v>
      </c>
      <c r="CG39" s="11">
        <v>1</v>
      </c>
      <c r="CH39" s="11"/>
      <c r="CI39" s="343"/>
      <c r="CJ39" s="340"/>
      <c r="CK39" s="62"/>
      <c r="CL39" s="340"/>
      <c r="CM39" s="11"/>
      <c r="CN39" s="129"/>
      <c r="CO39" s="130"/>
      <c r="CP39" s="210"/>
      <c r="CQ39" s="128"/>
      <c r="CR39" s="129"/>
      <c r="CS39" s="128">
        <v>1</v>
      </c>
      <c r="CT39" s="62"/>
      <c r="CU39" s="128">
        <v>1</v>
      </c>
      <c r="CV39" s="11">
        <v>1</v>
      </c>
      <c r="CW39" s="129"/>
      <c r="CX39" s="128"/>
      <c r="CY39" s="11"/>
      <c r="CZ39" s="340"/>
      <c r="DA39" s="130">
        <v>1</v>
      </c>
      <c r="DB39" s="129"/>
      <c r="DC39" s="128">
        <v>1</v>
      </c>
      <c r="DD39" s="62"/>
      <c r="DE39" s="128"/>
      <c r="DF39" s="11"/>
      <c r="DG39" s="11"/>
      <c r="DH39" s="11"/>
      <c r="DI39" s="11"/>
      <c r="DJ39" s="11"/>
      <c r="DK39" s="153">
        <v>1</v>
      </c>
      <c r="DL39" s="98">
        <v>1</v>
      </c>
      <c r="DM39" s="98">
        <v>1</v>
      </c>
      <c r="DN39" s="340"/>
      <c r="DO39" s="336">
        <v>1</v>
      </c>
      <c r="DP39" s="64">
        <f t="shared" si="0"/>
        <v>16</v>
      </c>
      <c r="DQ39" s="64">
        <f t="shared" si="1"/>
        <v>6</v>
      </c>
      <c r="DR39" s="322">
        <f t="shared" si="2"/>
        <v>5</v>
      </c>
      <c r="DS39" s="322">
        <f t="shared" si="3"/>
        <v>0</v>
      </c>
      <c r="DT39" s="207">
        <f t="shared" si="4"/>
        <v>27</v>
      </c>
    </row>
    <row r="40" spans="1:124" ht="15.75" x14ac:dyDescent="0.25">
      <c r="A40" s="61">
        <v>37</v>
      </c>
      <c r="B40" s="247" t="s">
        <v>1091</v>
      </c>
      <c r="C40" s="128"/>
      <c r="D40" s="129"/>
      <c r="E40" s="128"/>
      <c r="F40" s="11"/>
      <c r="G40" s="11"/>
      <c r="H40" s="11"/>
      <c r="I40" s="129"/>
      <c r="J40" s="142">
        <v>1</v>
      </c>
      <c r="K40" s="129"/>
      <c r="L40" s="128">
        <v>1</v>
      </c>
      <c r="M40" s="62">
        <v>1</v>
      </c>
      <c r="N40" s="340"/>
      <c r="O40" s="129">
        <v>1</v>
      </c>
      <c r="P40" s="343"/>
      <c r="Q40" s="129"/>
      <c r="R40" s="128"/>
      <c r="S40" s="129"/>
      <c r="T40" s="128"/>
      <c r="U40" s="129"/>
      <c r="V40" s="128"/>
      <c r="W40" s="62">
        <v>1</v>
      </c>
      <c r="X40" s="340"/>
      <c r="Y40" s="150">
        <v>1</v>
      </c>
      <c r="Z40" s="324">
        <v>1</v>
      </c>
      <c r="AA40" s="340"/>
      <c r="AB40" s="150">
        <v>1</v>
      </c>
      <c r="AC40" s="129"/>
      <c r="AD40" s="130">
        <v>1</v>
      </c>
      <c r="AE40" s="129"/>
      <c r="AF40" s="340"/>
      <c r="AG40" s="129">
        <v>1</v>
      </c>
      <c r="AH40" s="182"/>
      <c r="AI40" s="346">
        <v>1</v>
      </c>
      <c r="AJ40" s="129"/>
      <c r="AK40" s="128"/>
      <c r="AL40" s="340"/>
      <c r="AM40" s="182">
        <v>1</v>
      </c>
      <c r="AN40" s="128"/>
      <c r="AO40" s="11">
        <v>1</v>
      </c>
      <c r="AP40" s="129"/>
      <c r="AQ40" s="128"/>
      <c r="AR40" s="62"/>
      <c r="AS40" s="62"/>
      <c r="AT40" s="128"/>
      <c r="AU40" s="11"/>
      <c r="AV40" s="11"/>
      <c r="AW40" s="11"/>
      <c r="AX40" s="11"/>
      <c r="AY40" s="361"/>
      <c r="AZ40" s="11"/>
      <c r="BA40" s="129"/>
      <c r="BB40" s="130"/>
      <c r="BC40" s="365"/>
      <c r="BD40" s="128"/>
      <c r="BE40" s="11">
        <v>1</v>
      </c>
      <c r="BF40" s="129"/>
      <c r="BG40" s="130"/>
      <c r="BH40" s="129">
        <v>1</v>
      </c>
      <c r="BI40" s="128"/>
      <c r="BJ40" s="129">
        <v>1</v>
      </c>
      <c r="BK40" s="182"/>
      <c r="BL40" s="128"/>
      <c r="BM40" s="129"/>
      <c r="BN40" s="128"/>
      <c r="BO40" s="371">
        <v>1</v>
      </c>
      <c r="BP40" s="210"/>
      <c r="BQ40" s="130"/>
      <c r="BR40" s="129"/>
      <c r="BS40" s="128"/>
      <c r="BT40" s="11"/>
      <c r="BU40" s="210"/>
      <c r="BV40" s="128"/>
      <c r="BW40" s="182"/>
      <c r="BX40" s="128"/>
      <c r="BY40" s="11"/>
      <c r="BZ40" s="62"/>
      <c r="CA40" s="128"/>
      <c r="CB40" s="11">
        <v>1</v>
      </c>
      <c r="CC40" s="11"/>
      <c r="CD40" s="210"/>
      <c r="CE40" s="130"/>
      <c r="CF40" s="11"/>
      <c r="CG40" s="11"/>
      <c r="CH40" s="11"/>
      <c r="CI40" s="343"/>
      <c r="CJ40" s="340"/>
      <c r="CK40" s="150">
        <v>1</v>
      </c>
      <c r="CL40" s="340"/>
      <c r="CM40" s="11"/>
      <c r="CN40" s="129"/>
      <c r="CO40" s="130"/>
      <c r="CP40" s="210">
        <v>1</v>
      </c>
      <c r="CQ40" s="128">
        <v>1</v>
      </c>
      <c r="CR40" s="129"/>
      <c r="CS40" s="128"/>
      <c r="CT40" s="62">
        <v>1</v>
      </c>
      <c r="CU40" s="128">
        <v>1</v>
      </c>
      <c r="CV40" s="11"/>
      <c r="CW40" s="129"/>
      <c r="CX40" s="128"/>
      <c r="CY40" s="11"/>
      <c r="CZ40" s="340"/>
      <c r="DA40" s="130"/>
      <c r="DB40" s="129"/>
      <c r="DC40" s="128"/>
      <c r="DD40" s="62"/>
      <c r="DE40" s="128"/>
      <c r="DF40" s="11"/>
      <c r="DG40" s="11"/>
      <c r="DH40" s="11"/>
      <c r="DI40" s="11"/>
      <c r="DJ40" s="11"/>
      <c r="DK40" s="130"/>
      <c r="DL40" s="11"/>
      <c r="DM40" s="11"/>
      <c r="DN40" s="340"/>
      <c r="DO40" s="324"/>
      <c r="DP40" s="64">
        <f t="shared" si="0"/>
        <v>6</v>
      </c>
      <c r="DQ40" s="64">
        <f t="shared" si="1"/>
        <v>15</v>
      </c>
      <c r="DR40" s="322">
        <f t="shared" si="2"/>
        <v>0</v>
      </c>
      <c r="DS40" s="322">
        <f t="shared" si="3"/>
        <v>0</v>
      </c>
      <c r="DT40" s="207">
        <f t="shared" si="4"/>
        <v>21</v>
      </c>
    </row>
    <row r="41" spans="1:124" ht="15.75" x14ac:dyDescent="0.25">
      <c r="A41" s="61">
        <v>38</v>
      </c>
      <c r="B41" s="7" t="s">
        <v>66</v>
      </c>
      <c r="C41" s="128"/>
      <c r="D41" s="129">
        <v>1</v>
      </c>
      <c r="E41" s="128">
        <v>1</v>
      </c>
      <c r="F41" s="11">
        <v>1</v>
      </c>
      <c r="G41" s="11">
        <v>1</v>
      </c>
      <c r="H41" s="11">
        <v>1</v>
      </c>
      <c r="I41" s="129">
        <v>1</v>
      </c>
      <c r="J41" s="142"/>
      <c r="K41" s="129"/>
      <c r="L41" s="128"/>
      <c r="M41" s="62">
        <v>1</v>
      </c>
      <c r="N41" s="340"/>
      <c r="O41" s="129">
        <v>1</v>
      </c>
      <c r="P41" s="343"/>
      <c r="Q41" s="129">
        <v>1</v>
      </c>
      <c r="R41" s="128"/>
      <c r="S41" s="129"/>
      <c r="T41" s="128"/>
      <c r="U41" s="129">
        <v>1</v>
      </c>
      <c r="V41" s="128"/>
      <c r="W41" s="62"/>
      <c r="X41" s="340"/>
      <c r="Y41" s="62">
        <v>1</v>
      </c>
      <c r="Z41" s="324">
        <v>1</v>
      </c>
      <c r="AA41" s="340"/>
      <c r="AB41" s="62"/>
      <c r="AC41" s="129"/>
      <c r="AD41" s="130"/>
      <c r="AE41" s="129"/>
      <c r="AF41" s="340"/>
      <c r="AG41" s="129">
        <v>1</v>
      </c>
      <c r="AH41" s="182"/>
      <c r="AI41" s="346">
        <v>1</v>
      </c>
      <c r="AJ41" s="129"/>
      <c r="AK41" s="128"/>
      <c r="AL41" s="340"/>
      <c r="AM41" s="182"/>
      <c r="AN41" s="128"/>
      <c r="AO41" s="11">
        <v>1</v>
      </c>
      <c r="AP41" s="129"/>
      <c r="AQ41" s="128"/>
      <c r="AR41" s="62">
        <v>1</v>
      </c>
      <c r="AS41" s="62"/>
      <c r="AT41" s="128"/>
      <c r="AU41" s="11"/>
      <c r="AV41" s="11"/>
      <c r="AW41" s="11"/>
      <c r="AX41" s="11"/>
      <c r="AY41" s="361"/>
      <c r="AZ41" s="11"/>
      <c r="BA41" s="129"/>
      <c r="BB41" s="130">
        <v>1</v>
      </c>
      <c r="BC41" s="365"/>
      <c r="BD41" s="128"/>
      <c r="BE41" s="11">
        <v>1</v>
      </c>
      <c r="BF41" s="129"/>
      <c r="BG41" s="130"/>
      <c r="BH41" s="129">
        <v>1</v>
      </c>
      <c r="BI41" s="128">
        <v>1</v>
      </c>
      <c r="BJ41" s="129"/>
      <c r="BK41" s="182"/>
      <c r="BL41" s="128"/>
      <c r="BM41" s="129">
        <v>1</v>
      </c>
      <c r="BN41" s="128"/>
      <c r="BO41" s="371">
        <v>1</v>
      </c>
      <c r="BP41" s="210"/>
      <c r="BQ41" s="130">
        <v>1</v>
      </c>
      <c r="BR41" s="129"/>
      <c r="BS41" s="128"/>
      <c r="BT41" s="11">
        <v>1</v>
      </c>
      <c r="BU41" s="210"/>
      <c r="BV41" s="128"/>
      <c r="BW41" s="182">
        <v>1</v>
      </c>
      <c r="BX41" s="128"/>
      <c r="BY41" s="11"/>
      <c r="BZ41" s="62"/>
      <c r="CA41" s="128">
        <v>1</v>
      </c>
      <c r="CB41" s="11"/>
      <c r="CC41" s="11">
        <v>1</v>
      </c>
      <c r="CD41" s="210">
        <v>1</v>
      </c>
      <c r="CE41" s="130"/>
      <c r="CF41" s="11"/>
      <c r="CG41" s="11"/>
      <c r="CH41" s="11"/>
      <c r="CI41" s="343"/>
      <c r="CJ41" s="340"/>
      <c r="CK41" s="62">
        <v>1</v>
      </c>
      <c r="CL41" s="340"/>
      <c r="CM41" s="11"/>
      <c r="CN41" s="129"/>
      <c r="CO41" s="130"/>
      <c r="CP41" s="210"/>
      <c r="CQ41" s="128">
        <v>1</v>
      </c>
      <c r="CR41" s="129"/>
      <c r="CS41" s="128"/>
      <c r="CT41" s="62">
        <v>1</v>
      </c>
      <c r="CU41" s="128"/>
      <c r="CV41" s="11">
        <v>1</v>
      </c>
      <c r="CW41" s="129"/>
      <c r="CX41" s="128"/>
      <c r="CY41" s="11">
        <v>1</v>
      </c>
      <c r="CZ41" s="340"/>
      <c r="DA41" s="130"/>
      <c r="DB41" s="129">
        <v>1</v>
      </c>
      <c r="DC41" s="128"/>
      <c r="DD41" s="62"/>
      <c r="DE41" s="128">
        <v>1</v>
      </c>
      <c r="DF41" s="11">
        <v>1</v>
      </c>
      <c r="DG41" s="11">
        <v>1</v>
      </c>
      <c r="DH41" s="11">
        <v>1</v>
      </c>
      <c r="DI41" s="11">
        <v>1</v>
      </c>
      <c r="DJ41" s="11"/>
      <c r="DK41" s="130"/>
      <c r="DL41" s="11"/>
      <c r="DM41" s="11"/>
      <c r="DN41" s="340"/>
      <c r="DO41" s="324"/>
      <c r="DP41" s="64">
        <f t="shared" si="0"/>
        <v>7</v>
      </c>
      <c r="DQ41" s="64">
        <f t="shared" si="1"/>
        <v>23</v>
      </c>
      <c r="DR41" s="322">
        <f t="shared" si="2"/>
        <v>6</v>
      </c>
      <c r="DS41" s="322">
        <f t="shared" si="3"/>
        <v>0</v>
      </c>
      <c r="DT41" s="207">
        <f t="shared" si="4"/>
        <v>37</v>
      </c>
    </row>
    <row r="42" spans="1:124" ht="15.75" x14ac:dyDescent="0.25">
      <c r="A42" s="61">
        <v>39</v>
      </c>
      <c r="B42" s="247" t="s">
        <v>1412</v>
      </c>
      <c r="C42" s="128">
        <v>1</v>
      </c>
      <c r="D42" s="129"/>
      <c r="E42" s="128">
        <v>1</v>
      </c>
      <c r="F42" s="11">
        <v>1</v>
      </c>
      <c r="G42" s="11">
        <v>1</v>
      </c>
      <c r="H42" s="11">
        <v>1</v>
      </c>
      <c r="I42" s="129">
        <v>1</v>
      </c>
      <c r="J42" s="142"/>
      <c r="K42" s="129">
        <v>1</v>
      </c>
      <c r="L42" s="128">
        <v>1</v>
      </c>
      <c r="M42" s="62"/>
      <c r="N42" s="340"/>
      <c r="O42" s="129"/>
      <c r="P42" s="343"/>
      <c r="Q42" s="140">
        <v>1</v>
      </c>
      <c r="R42" s="139">
        <v>1</v>
      </c>
      <c r="S42" s="129"/>
      <c r="T42" s="128">
        <v>1</v>
      </c>
      <c r="U42" s="129"/>
      <c r="V42" s="128">
        <v>1</v>
      </c>
      <c r="W42" s="62"/>
      <c r="X42" s="340"/>
      <c r="Y42" s="62">
        <v>1</v>
      </c>
      <c r="Z42" s="336">
        <v>1</v>
      </c>
      <c r="AA42" s="340"/>
      <c r="AB42" s="62">
        <v>1</v>
      </c>
      <c r="AC42" s="129"/>
      <c r="AD42" s="130">
        <v>1</v>
      </c>
      <c r="AE42" s="129"/>
      <c r="AF42" s="340"/>
      <c r="AG42" s="129">
        <v>1</v>
      </c>
      <c r="AH42" s="182">
        <v>1</v>
      </c>
      <c r="AI42" s="346">
        <v>1</v>
      </c>
      <c r="AJ42" s="129">
        <v>1</v>
      </c>
      <c r="AK42" s="128">
        <v>1</v>
      </c>
      <c r="AL42" s="340"/>
      <c r="AM42" s="186">
        <v>1</v>
      </c>
      <c r="AN42" s="128">
        <v>1</v>
      </c>
      <c r="AO42" s="11"/>
      <c r="AP42" s="129"/>
      <c r="AQ42" s="128">
        <v>1</v>
      </c>
      <c r="AR42" s="62"/>
      <c r="AS42" s="62">
        <v>1</v>
      </c>
      <c r="AT42" s="128">
        <v>1</v>
      </c>
      <c r="AU42" s="11">
        <v>1</v>
      </c>
      <c r="AV42" s="11">
        <v>1</v>
      </c>
      <c r="AW42" s="11">
        <v>1</v>
      </c>
      <c r="AX42" s="11">
        <v>1</v>
      </c>
      <c r="AY42" s="361"/>
      <c r="AZ42" s="11"/>
      <c r="BA42" s="129"/>
      <c r="BB42" s="130"/>
      <c r="BC42" s="366"/>
      <c r="BD42" s="128"/>
      <c r="BE42" s="11">
        <v>1</v>
      </c>
      <c r="BF42" s="129"/>
      <c r="BG42" s="130">
        <v>1</v>
      </c>
      <c r="BH42" s="129"/>
      <c r="BI42" s="128">
        <v>1</v>
      </c>
      <c r="BJ42" s="129"/>
      <c r="BK42" s="182"/>
      <c r="BL42" s="128">
        <v>1</v>
      </c>
      <c r="BM42" s="129">
        <v>1</v>
      </c>
      <c r="BN42" s="139">
        <v>1</v>
      </c>
      <c r="BO42" s="371">
        <v>1</v>
      </c>
      <c r="BP42" s="210"/>
      <c r="BQ42" s="130">
        <v>1</v>
      </c>
      <c r="BR42" s="129"/>
      <c r="BS42" s="139">
        <v>1</v>
      </c>
      <c r="BT42" s="11"/>
      <c r="BU42" s="210"/>
      <c r="BV42" s="128">
        <v>1</v>
      </c>
      <c r="BW42" s="182"/>
      <c r="BX42" s="139">
        <v>1</v>
      </c>
      <c r="BY42" s="11"/>
      <c r="BZ42" s="62"/>
      <c r="CA42" s="128"/>
      <c r="CB42" s="11">
        <v>1</v>
      </c>
      <c r="CC42" s="11"/>
      <c r="CD42" s="210"/>
      <c r="CE42" s="130">
        <v>1</v>
      </c>
      <c r="CF42" s="11">
        <v>1</v>
      </c>
      <c r="CG42" s="11">
        <v>1</v>
      </c>
      <c r="CH42" s="11"/>
      <c r="CI42" s="343"/>
      <c r="CJ42" s="340"/>
      <c r="CK42" s="62">
        <v>1</v>
      </c>
      <c r="CL42" s="340"/>
      <c r="CM42" s="11"/>
      <c r="CN42" s="129"/>
      <c r="CO42" s="130">
        <v>1</v>
      </c>
      <c r="CP42" s="210"/>
      <c r="CQ42" s="128">
        <v>1</v>
      </c>
      <c r="CR42" s="129"/>
      <c r="CS42" s="128">
        <v>1</v>
      </c>
      <c r="CT42" s="62"/>
      <c r="CU42" s="128"/>
      <c r="CV42" s="11">
        <v>1</v>
      </c>
      <c r="CW42" s="129"/>
      <c r="CX42" s="128">
        <v>1</v>
      </c>
      <c r="CY42" s="11"/>
      <c r="CZ42" s="340"/>
      <c r="DA42" s="130"/>
      <c r="DB42" s="140">
        <v>1</v>
      </c>
      <c r="DC42" s="128">
        <v>1</v>
      </c>
      <c r="DD42" s="62"/>
      <c r="DE42" s="128">
        <v>1</v>
      </c>
      <c r="DF42" s="11">
        <v>1</v>
      </c>
      <c r="DG42" s="11">
        <v>1</v>
      </c>
      <c r="DH42" s="11">
        <v>1</v>
      </c>
      <c r="DI42" s="11">
        <v>1</v>
      </c>
      <c r="DJ42" s="11"/>
      <c r="DK42" s="130"/>
      <c r="DL42" s="11"/>
      <c r="DM42" s="11"/>
      <c r="DN42" s="340"/>
      <c r="DO42" s="324">
        <v>1</v>
      </c>
      <c r="DP42" s="64">
        <f t="shared" si="0"/>
        <v>28</v>
      </c>
      <c r="DQ42" s="64">
        <f t="shared" si="1"/>
        <v>17</v>
      </c>
      <c r="DR42" s="322">
        <f t="shared" si="2"/>
        <v>9</v>
      </c>
      <c r="DS42" s="322">
        <f t="shared" si="3"/>
        <v>2</v>
      </c>
      <c r="DT42" s="207">
        <f t="shared" si="4"/>
        <v>57</v>
      </c>
    </row>
    <row r="43" spans="1:124" ht="15.75" x14ac:dyDescent="0.25">
      <c r="A43" s="61">
        <v>40</v>
      </c>
      <c r="B43" s="247" t="s">
        <v>876</v>
      </c>
      <c r="C43" s="128"/>
      <c r="D43" s="129">
        <v>1</v>
      </c>
      <c r="E43" s="128">
        <v>1</v>
      </c>
      <c r="F43" s="11">
        <v>1</v>
      </c>
      <c r="G43" s="11">
        <v>1</v>
      </c>
      <c r="H43" s="11">
        <v>1</v>
      </c>
      <c r="I43" s="129">
        <v>1</v>
      </c>
      <c r="J43" s="142"/>
      <c r="K43" s="129">
        <v>1</v>
      </c>
      <c r="L43" s="128"/>
      <c r="M43" s="62">
        <v>1</v>
      </c>
      <c r="N43" s="340"/>
      <c r="O43" s="129">
        <v>1</v>
      </c>
      <c r="P43" s="343"/>
      <c r="Q43" s="129">
        <v>1</v>
      </c>
      <c r="R43" s="128"/>
      <c r="S43" s="129">
        <v>1</v>
      </c>
      <c r="T43" s="128"/>
      <c r="U43" s="129"/>
      <c r="V43" s="128"/>
      <c r="W43" s="62"/>
      <c r="X43" s="340"/>
      <c r="Y43" s="62"/>
      <c r="Z43" s="324">
        <v>1</v>
      </c>
      <c r="AA43" s="340"/>
      <c r="AB43" s="62">
        <v>1</v>
      </c>
      <c r="AC43" s="129"/>
      <c r="AD43" s="130"/>
      <c r="AE43" s="129">
        <v>1</v>
      </c>
      <c r="AF43" s="340"/>
      <c r="AG43" s="129">
        <v>1</v>
      </c>
      <c r="AH43" s="182">
        <v>1</v>
      </c>
      <c r="AI43" s="346">
        <v>1</v>
      </c>
      <c r="AJ43" s="129">
        <v>1</v>
      </c>
      <c r="AK43" s="128">
        <v>1</v>
      </c>
      <c r="AL43" s="340"/>
      <c r="AM43" s="182"/>
      <c r="AN43" s="128"/>
      <c r="AO43" s="11">
        <v>1</v>
      </c>
      <c r="AP43" s="129"/>
      <c r="AQ43" s="128"/>
      <c r="AR43" s="62">
        <v>1</v>
      </c>
      <c r="AS43" s="62">
        <v>1</v>
      </c>
      <c r="AT43" s="128">
        <v>1</v>
      </c>
      <c r="AU43" s="11">
        <v>1</v>
      </c>
      <c r="AV43" s="11">
        <v>1</v>
      </c>
      <c r="AW43" s="11">
        <v>1</v>
      </c>
      <c r="AX43" s="11">
        <v>1</v>
      </c>
      <c r="AY43" s="361"/>
      <c r="AZ43" s="11"/>
      <c r="BA43" s="129"/>
      <c r="BB43" s="130"/>
      <c r="BC43" s="365"/>
      <c r="BD43" s="128"/>
      <c r="BE43" s="11"/>
      <c r="BF43" s="129"/>
      <c r="BG43" s="130"/>
      <c r="BH43" s="129">
        <v>1</v>
      </c>
      <c r="BI43" s="128"/>
      <c r="BJ43" s="129">
        <v>1</v>
      </c>
      <c r="BK43" s="182"/>
      <c r="BL43" s="128"/>
      <c r="BM43" s="129">
        <v>1</v>
      </c>
      <c r="BN43" s="128"/>
      <c r="BO43" s="371">
        <v>1</v>
      </c>
      <c r="BP43" s="210"/>
      <c r="BQ43" s="130"/>
      <c r="BR43" s="129"/>
      <c r="BS43" s="128"/>
      <c r="BT43" s="11">
        <v>1</v>
      </c>
      <c r="BU43" s="210"/>
      <c r="BV43" s="128"/>
      <c r="BW43" s="182">
        <v>1</v>
      </c>
      <c r="BX43" s="128">
        <v>1</v>
      </c>
      <c r="BY43" s="11"/>
      <c r="BZ43" s="62"/>
      <c r="CA43" s="128"/>
      <c r="CB43" s="11"/>
      <c r="CC43" s="11">
        <v>1</v>
      </c>
      <c r="CD43" s="210">
        <v>1</v>
      </c>
      <c r="CE43" s="130">
        <v>1</v>
      </c>
      <c r="CF43" s="11">
        <v>1</v>
      </c>
      <c r="CG43" s="11">
        <v>1</v>
      </c>
      <c r="CH43" s="11"/>
      <c r="CI43" s="343"/>
      <c r="CJ43" s="340"/>
      <c r="CK43" s="62">
        <v>1</v>
      </c>
      <c r="CL43" s="340"/>
      <c r="CM43" s="11">
        <v>1</v>
      </c>
      <c r="CN43" s="129"/>
      <c r="CO43" s="130"/>
      <c r="CP43" s="210">
        <v>1</v>
      </c>
      <c r="CQ43" s="128">
        <v>1</v>
      </c>
      <c r="CR43" s="129"/>
      <c r="CS43" s="128">
        <v>1</v>
      </c>
      <c r="CT43" s="62">
        <v>1</v>
      </c>
      <c r="CU43" s="128"/>
      <c r="CV43" s="98">
        <v>1</v>
      </c>
      <c r="CW43" s="129"/>
      <c r="CX43" s="128"/>
      <c r="CY43" s="11">
        <v>1</v>
      </c>
      <c r="CZ43" s="340"/>
      <c r="DA43" s="130"/>
      <c r="DB43" s="129">
        <v>1</v>
      </c>
      <c r="DC43" s="128">
        <v>1</v>
      </c>
      <c r="DD43" s="62"/>
      <c r="DE43" s="128">
        <v>1</v>
      </c>
      <c r="DF43" s="11">
        <v>1</v>
      </c>
      <c r="DG43" s="11">
        <v>1</v>
      </c>
      <c r="DH43" s="11">
        <v>1</v>
      </c>
      <c r="DI43" s="11">
        <v>1</v>
      </c>
      <c r="DJ43" s="11"/>
      <c r="DK43" s="130"/>
      <c r="DL43" s="11"/>
      <c r="DM43" s="11"/>
      <c r="DN43" s="340"/>
      <c r="DO43" s="324">
        <v>1</v>
      </c>
      <c r="DP43" s="64">
        <f t="shared" si="0"/>
        <v>10</v>
      </c>
      <c r="DQ43" s="64">
        <f t="shared" si="1"/>
        <v>30</v>
      </c>
      <c r="DR43" s="322">
        <f t="shared" si="2"/>
        <v>10</v>
      </c>
      <c r="DS43" s="322">
        <f t="shared" si="3"/>
        <v>2</v>
      </c>
      <c r="DT43" s="207">
        <f t="shared" si="4"/>
        <v>53</v>
      </c>
    </row>
    <row r="44" spans="1:124" ht="15.75" x14ac:dyDescent="0.25">
      <c r="A44" s="61">
        <v>41</v>
      </c>
      <c r="B44" s="247" t="s">
        <v>916</v>
      </c>
      <c r="C44" s="128"/>
      <c r="D44" s="129"/>
      <c r="E44" s="128">
        <v>1</v>
      </c>
      <c r="F44" s="11">
        <v>1</v>
      </c>
      <c r="G44" s="11">
        <v>1</v>
      </c>
      <c r="H44" s="11">
        <v>1</v>
      </c>
      <c r="I44" s="129">
        <v>1</v>
      </c>
      <c r="J44" s="142"/>
      <c r="K44" s="129"/>
      <c r="L44" s="128"/>
      <c r="M44" s="62"/>
      <c r="N44" s="340"/>
      <c r="O44" s="129"/>
      <c r="P44" s="343"/>
      <c r="Q44" s="129"/>
      <c r="R44" s="128"/>
      <c r="S44" s="129"/>
      <c r="T44" s="128"/>
      <c r="U44" s="129"/>
      <c r="V44" s="128"/>
      <c r="W44" s="62"/>
      <c r="X44" s="340"/>
      <c r="Y44" s="62"/>
      <c r="Z44" s="324"/>
      <c r="AA44" s="340"/>
      <c r="AB44" s="62"/>
      <c r="AC44" s="129"/>
      <c r="AD44" s="130"/>
      <c r="AE44" s="140">
        <v>1</v>
      </c>
      <c r="AF44" s="340"/>
      <c r="AG44" s="129"/>
      <c r="AH44" s="182"/>
      <c r="AI44" s="346">
        <v>1</v>
      </c>
      <c r="AJ44" s="129"/>
      <c r="AK44" s="128"/>
      <c r="AL44" s="340"/>
      <c r="AM44" s="182"/>
      <c r="AN44" s="128"/>
      <c r="AO44" s="11"/>
      <c r="AP44" s="129"/>
      <c r="AQ44" s="128"/>
      <c r="AR44" s="62"/>
      <c r="AS44" s="62"/>
      <c r="AT44" s="128"/>
      <c r="AU44" s="11"/>
      <c r="AV44" s="11"/>
      <c r="AW44" s="11"/>
      <c r="AX44" s="11"/>
      <c r="AY44" s="361"/>
      <c r="AZ44" s="11"/>
      <c r="BA44" s="129"/>
      <c r="BB44" s="130"/>
      <c r="BC44" s="365"/>
      <c r="BD44" s="128"/>
      <c r="BE44" s="11"/>
      <c r="BF44" s="129"/>
      <c r="BG44" s="130"/>
      <c r="BH44" s="129"/>
      <c r="BI44" s="128"/>
      <c r="BJ44" s="129"/>
      <c r="BK44" s="182"/>
      <c r="BL44" s="128"/>
      <c r="BM44" s="129"/>
      <c r="BN44" s="128"/>
      <c r="BO44" s="371">
        <v>1</v>
      </c>
      <c r="BP44" s="210"/>
      <c r="BQ44" s="130"/>
      <c r="BR44" s="129"/>
      <c r="BS44" s="128"/>
      <c r="BT44" s="11"/>
      <c r="BU44" s="210"/>
      <c r="BV44" s="128"/>
      <c r="BW44" s="186">
        <v>1</v>
      </c>
      <c r="BX44" s="128"/>
      <c r="BY44" s="11"/>
      <c r="BZ44" s="62"/>
      <c r="CA44" s="128"/>
      <c r="CB44" s="11"/>
      <c r="CC44" s="11"/>
      <c r="CD44" s="210"/>
      <c r="CE44" s="130"/>
      <c r="CF44" s="11"/>
      <c r="CG44" s="11"/>
      <c r="CH44" s="11"/>
      <c r="CI44" s="343"/>
      <c r="CJ44" s="340"/>
      <c r="CK44" s="62"/>
      <c r="CL44" s="340"/>
      <c r="CM44" s="11"/>
      <c r="CN44" s="129"/>
      <c r="CO44" s="130"/>
      <c r="CP44" s="210"/>
      <c r="CQ44" s="128"/>
      <c r="CR44" s="129"/>
      <c r="CS44" s="139">
        <v>1</v>
      </c>
      <c r="CT44" s="62"/>
      <c r="CU44" s="128"/>
      <c r="CV44" s="11"/>
      <c r="CW44" s="129"/>
      <c r="CX44" s="128"/>
      <c r="CY44" s="11"/>
      <c r="CZ44" s="340"/>
      <c r="DA44" s="130"/>
      <c r="DB44" s="129"/>
      <c r="DC44" s="128"/>
      <c r="DD44" s="62"/>
      <c r="DE44" s="128">
        <v>1</v>
      </c>
      <c r="DF44" s="11">
        <v>1</v>
      </c>
      <c r="DG44" s="11">
        <v>1</v>
      </c>
      <c r="DH44" s="11">
        <v>1</v>
      </c>
      <c r="DI44" s="11">
        <v>1</v>
      </c>
      <c r="DJ44" s="11"/>
      <c r="DK44" s="130"/>
      <c r="DL44" s="11"/>
      <c r="DM44" s="11"/>
      <c r="DN44" s="340"/>
      <c r="DO44" s="324"/>
      <c r="DP44" s="64">
        <f t="shared" si="0"/>
        <v>3</v>
      </c>
      <c r="DQ44" s="64">
        <f t="shared" si="1"/>
        <v>4</v>
      </c>
      <c r="DR44" s="322">
        <f t="shared" si="2"/>
        <v>5</v>
      </c>
      <c r="DS44" s="322">
        <f t="shared" si="3"/>
        <v>0</v>
      </c>
      <c r="DT44" s="207">
        <f t="shared" si="4"/>
        <v>13</v>
      </c>
    </row>
    <row r="45" spans="1:124" ht="15.75" x14ac:dyDescent="0.25">
      <c r="A45" s="61">
        <v>42</v>
      </c>
      <c r="B45" s="7" t="s">
        <v>824</v>
      </c>
      <c r="C45" s="128"/>
      <c r="D45" s="129"/>
      <c r="E45" s="128">
        <v>1</v>
      </c>
      <c r="F45" s="11">
        <v>1</v>
      </c>
      <c r="G45" s="11">
        <v>1</v>
      </c>
      <c r="H45" s="11">
        <v>1</v>
      </c>
      <c r="I45" s="129">
        <v>1</v>
      </c>
      <c r="J45" s="142"/>
      <c r="K45" s="129"/>
      <c r="L45" s="128"/>
      <c r="M45" s="62"/>
      <c r="N45" s="340"/>
      <c r="O45" s="129"/>
      <c r="P45" s="343"/>
      <c r="Q45" s="129"/>
      <c r="R45" s="128"/>
      <c r="S45" s="129"/>
      <c r="T45" s="128"/>
      <c r="U45" s="129"/>
      <c r="V45" s="128"/>
      <c r="W45" s="62"/>
      <c r="X45" s="340"/>
      <c r="Y45" s="62"/>
      <c r="Z45" s="324"/>
      <c r="AA45" s="340"/>
      <c r="AB45" s="62"/>
      <c r="AC45" s="129"/>
      <c r="AD45" s="130"/>
      <c r="AE45" s="129">
        <v>1</v>
      </c>
      <c r="AF45" s="340"/>
      <c r="AG45" s="129"/>
      <c r="AH45" s="182"/>
      <c r="AI45" s="346">
        <v>1</v>
      </c>
      <c r="AJ45" s="129"/>
      <c r="AK45" s="128"/>
      <c r="AL45" s="340"/>
      <c r="AM45" s="182"/>
      <c r="AN45" s="128"/>
      <c r="AO45" s="11"/>
      <c r="AP45" s="129"/>
      <c r="AQ45" s="128"/>
      <c r="AR45" s="62"/>
      <c r="AS45" s="62"/>
      <c r="AT45" s="128"/>
      <c r="AU45" s="11"/>
      <c r="AV45" s="11"/>
      <c r="AW45" s="11"/>
      <c r="AX45" s="11"/>
      <c r="AY45" s="361"/>
      <c r="AZ45" s="11"/>
      <c r="BA45" s="129"/>
      <c r="BB45" s="130"/>
      <c r="BC45" s="365"/>
      <c r="BD45" s="128"/>
      <c r="BE45" s="11"/>
      <c r="BF45" s="129"/>
      <c r="BG45" s="130"/>
      <c r="BH45" s="129"/>
      <c r="BI45" s="128"/>
      <c r="BJ45" s="129"/>
      <c r="BK45" s="182"/>
      <c r="BL45" s="128"/>
      <c r="BM45" s="129"/>
      <c r="BN45" s="128"/>
      <c r="BO45" s="371">
        <v>1</v>
      </c>
      <c r="BP45" s="210"/>
      <c r="BQ45" s="130"/>
      <c r="BR45" s="129"/>
      <c r="BS45" s="128"/>
      <c r="BT45" s="11"/>
      <c r="BU45" s="210"/>
      <c r="BV45" s="128"/>
      <c r="BW45" s="182">
        <v>1</v>
      </c>
      <c r="BX45" s="128"/>
      <c r="BY45" s="11"/>
      <c r="BZ45" s="62"/>
      <c r="CA45" s="128"/>
      <c r="CB45" s="11"/>
      <c r="CC45" s="11"/>
      <c r="CD45" s="210"/>
      <c r="CE45" s="130"/>
      <c r="CF45" s="11"/>
      <c r="CG45" s="11"/>
      <c r="CH45" s="11"/>
      <c r="CI45" s="343"/>
      <c r="CJ45" s="340"/>
      <c r="CK45" s="62"/>
      <c r="CL45" s="340"/>
      <c r="CM45" s="11"/>
      <c r="CN45" s="129"/>
      <c r="CO45" s="130"/>
      <c r="CP45" s="210"/>
      <c r="CQ45" s="128"/>
      <c r="CR45" s="129"/>
      <c r="CS45" s="128">
        <v>1</v>
      </c>
      <c r="CT45" s="62"/>
      <c r="CU45" s="128"/>
      <c r="CV45" s="11"/>
      <c r="CW45" s="129"/>
      <c r="CX45" s="128"/>
      <c r="CY45" s="11"/>
      <c r="CZ45" s="340"/>
      <c r="DA45" s="130"/>
      <c r="DB45" s="129"/>
      <c r="DC45" s="128"/>
      <c r="DD45" s="62"/>
      <c r="DE45" s="128">
        <v>1</v>
      </c>
      <c r="DF45" s="11">
        <v>1</v>
      </c>
      <c r="DG45" s="11">
        <v>1</v>
      </c>
      <c r="DH45" s="11">
        <v>1</v>
      </c>
      <c r="DI45" s="11">
        <v>1</v>
      </c>
      <c r="DJ45" s="11"/>
      <c r="DK45" s="130"/>
      <c r="DL45" s="11"/>
      <c r="DM45" s="11"/>
      <c r="DN45" s="340"/>
      <c r="DO45" s="324"/>
      <c r="DP45" s="64">
        <f t="shared" si="0"/>
        <v>3</v>
      </c>
      <c r="DQ45" s="64">
        <f t="shared" si="1"/>
        <v>4</v>
      </c>
      <c r="DR45" s="322">
        <f t="shared" si="2"/>
        <v>5</v>
      </c>
      <c r="DS45" s="322">
        <f t="shared" si="3"/>
        <v>0</v>
      </c>
      <c r="DT45" s="207">
        <f t="shared" si="4"/>
        <v>13</v>
      </c>
    </row>
    <row r="46" spans="1:124" ht="15.75" x14ac:dyDescent="0.25">
      <c r="A46" s="61">
        <v>43</v>
      </c>
      <c r="B46" s="7" t="s">
        <v>229</v>
      </c>
      <c r="C46" s="128"/>
      <c r="D46" s="129"/>
      <c r="E46" s="128"/>
      <c r="F46" s="11"/>
      <c r="G46" s="11"/>
      <c r="H46" s="11"/>
      <c r="I46" s="129"/>
      <c r="J46" s="142"/>
      <c r="K46" s="129"/>
      <c r="L46" s="128"/>
      <c r="M46" s="62"/>
      <c r="N46" s="340"/>
      <c r="O46" s="129"/>
      <c r="P46" s="343"/>
      <c r="Q46" s="129"/>
      <c r="R46" s="128"/>
      <c r="S46" s="129"/>
      <c r="T46" s="128"/>
      <c r="U46" s="129"/>
      <c r="V46" s="128"/>
      <c r="W46" s="62"/>
      <c r="X46" s="340"/>
      <c r="Y46" s="62"/>
      <c r="Z46" s="324"/>
      <c r="AA46" s="340"/>
      <c r="AB46" s="62"/>
      <c r="AC46" s="129">
        <v>1</v>
      </c>
      <c r="AD46" s="130"/>
      <c r="AE46" s="129"/>
      <c r="AF46" s="340"/>
      <c r="AG46" s="129"/>
      <c r="AH46" s="182"/>
      <c r="AI46" s="346"/>
      <c r="AJ46" s="129"/>
      <c r="AK46" s="128"/>
      <c r="AL46" s="340"/>
      <c r="AM46" s="182"/>
      <c r="AN46" s="128"/>
      <c r="AO46" s="11"/>
      <c r="AP46" s="129"/>
      <c r="AQ46" s="128"/>
      <c r="AR46" s="62"/>
      <c r="AS46" s="62"/>
      <c r="AT46" s="128"/>
      <c r="AU46" s="11"/>
      <c r="AV46" s="11"/>
      <c r="AW46" s="11"/>
      <c r="AX46" s="11"/>
      <c r="AY46" s="361"/>
      <c r="AZ46" s="11"/>
      <c r="BA46" s="129"/>
      <c r="BB46" s="130"/>
      <c r="BC46" s="365"/>
      <c r="BD46" s="128"/>
      <c r="BE46" s="11"/>
      <c r="BF46" s="129">
        <v>1</v>
      </c>
      <c r="BG46" s="130"/>
      <c r="BH46" s="129"/>
      <c r="BI46" s="128"/>
      <c r="BJ46" s="129"/>
      <c r="BK46" s="182">
        <v>1</v>
      </c>
      <c r="BL46" s="128"/>
      <c r="BM46" s="129"/>
      <c r="BN46" s="128"/>
      <c r="BO46" s="371"/>
      <c r="BP46" s="210">
        <v>1</v>
      </c>
      <c r="BQ46" s="130"/>
      <c r="BR46" s="129"/>
      <c r="BS46" s="128"/>
      <c r="BT46" s="11"/>
      <c r="BU46" s="210"/>
      <c r="BV46" s="128"/>
      <c r="BW46" s="182"/>
      <c r="BX46" s="128"/>
      <c r="BY46" s="11"/>
      <c r="BZ46" s="62">
        <v>1</v>
      </c>
      <c r="CA46" s="128"/>
      <c r="CB46" s="11"/>
      <c r="CC46" s="11"/>
      <c r="CD46" s="210"/>
      <c r="CE46" s="130"/>
      <c r="CF46" s="11"/>
      <c r="CG46" s="11"/>
      <c r="CH46" s="11"/>
      <c r="CI46" s="343"/>
      <c r="CJ46" s="340"/>
      <c r="CK46" s="62"/>
      <c r="CL46" s="340"/>
      <c r="CM46" s="11"/>
      <c r="CN46" s="129">
        <v>1</v>
      </c>
      <c r="CO46" s="130"/>
      <c r="CP46" s="210"/>
      <c r="CQ46" s="128"/>
      <c r="CR46" s="129">
        <v>1</v>
      </c>
      <c r="CS46" s="128"/>
      <c r="CT46" s="62"/>
      <c r="CU46" s="128"/>
      <c r="CV46" s="11"/>
      <c r="CW46" s="129">
        <v>1</v>
      </c>
      <c r="CX46" s="128"/>
      <c r="CY46" s="11"/>
      <c r="CZ46" s="340"/>
      <c r="DA46" s="130"/>
      <c r="DB46" s="129"/>
      <c r="DC46" s="128"/>
      <c r="DD46" s="62"/>
      <c r="DE46" s="128"/>
      <c r="DF46" s="11"/>
      <c r="DG46" s="11"/>
      <c r="DH46" s="11"/>
      <c r="DI46" s="11"/>
      <c r="DJ46" s="11"/>
      <c r="DK46" s="130"/>
      <c r="DL46" s="11"/>
      <c r="DM46" s="11"/>
      <c r="DN46" s="340"/>
      <c r="DO46" s="324"/>
      <c r="DP46" s="64">
        <f t="shared" si="0"/>
        <v>0</v>
      </c>
      <c r="DQ46" s="64">
        <f t="shared" si="1"/>
        <v>0</v>
      </c>
      <c r="DR46" s="322">
        <f t="shared" si="2"/>
        <v>0</v>
      </c>
      <c r="DS46" s="322">
        <f t="shared" si="3"/>
        <v>8</v>
      </c>
      <c r="DT46" s="207">
        <f t="shared" si="4"/>
        <v>8</v>
      </c>
    </row>
    <row r="47" spans="1:124" ht="15.75" x14ac:dyDescent="0.25">
      <c r="A47" s="61">
        <v>44</v>
      </c>
      <c r="B47" s="247" t="s">
        <v>414</v>
      </c>
      <c r="C47" s="139">
        <v>1</v>
      </c>
      <c r="D47" s="129"/>
      <c r="E47" s="128">
        <v>1</v>
      </c>
      <c r="F47" s="11">
        <v>1</v>
      </c>
      <c r="G47" s="11">
        <v>1</v>
      </c>
      <c r="H47" s="11">
        <v>1</v>
      </c>
      <c r="I47" s="129">
        <v>1</v>
      </c>
      <c r="J47" s="142"/>
      <c r="K47" s="129"/>
      <c r="L47" s="128"/>
      <c r="M47" s="62">
        <v>1</v>
      </c>
      <c r="N47" s="340"/>
      <c r="O47" s="129"/>
      <c r="P47" s="343"/>
      <c r="Q47" s="129">
        <v>1</v>
      </c>
      <c r="R47" s="128">
        <v>1</v>
      </c>
      <c r="S47" s="129">
        <v>1</v>
      </c>
      <c r="T47" s="128"/>
      <c r="U47" s="140">
        <v>1</v>
      </c>
      <c r="V47" s="128">
        <v>1</v>
      </c>
      <c r="W47" s="62">
        <v>1</v>
      </c>
      <c r="X47" s="340"/>
      <c r="Y47" s="62">
        <v>1</v>
      </c>
      <c r="Z47" s="324">
        <v>1</v>
      </c>
      <c r="AA47" s="340"/>
      <c r="AB47" s="62">
        <v>1</v>
      </c>
      <c r="AC47" s="129"/>
      <c r="AD47" s="130">
        <v>1</v>
      </c>
      <c r="AE47" s="129"/>
      <c r="AF47" s="340"/>
      <c r="AG47" s="129">
        <v>1</v>
      </c>
      <c r="AH47" s="182"/>
      <c r="AI47" s="346">
        <v>1</v>
      </c>
      <c r="AJ47" s="129">
        <v>1</v>
      </c>
      <c r="AK47" s="128">
        <v>1</v>
      </c>
      <c r="AL47" s="340"/>
      <c r="AM47" s="182"/>
      <c r="AN47" s="128">
        <v>1</v>
      </c>
      <c r="AO47" s="11">
        <v>1</v>
      </c>
      <c r="AP47" s="129"/>
      <c r="AQ47" s="128">
        <v>1</v>
      </c>
      <c r="AR47" s="62">
        <v>1</v>
      </c>
      <c r="AS47" s="62"/>
      <c r="AT47" s="128"/>
      <c r="AU47" s="11"/>
      <c r="AV47" s="11"/>
      <c r="AW47" s="11"/>
      <c r="AX47" s="11"/>
      <c r="AY47" s="361"/>
      <c r="AZ47" s="98">
        <v>1</v>
      </c>
      <c r="BA47" s="129"/>
      <c r="BB47" s="130"/>
      <c r="BC47" s="365"/>
      <c r="BD47" s="128">
        <v>1</v>
      </c>
      <c r="BE47" s="11">
        <v>1</v>
      </c>
      <c r="BF47" s="129"/>
      <c r="BG47" s="153">
        <v>1</v>
      </c>
      <c r="BH47" s="129"/>
      <c r="BI47" s="128"/>
      <c r="BJ47" s="129"/>
      <c r="BK47" s="182"/>
      <c r="BL47" s="128"/>
      <c r="BM47" s="129">
        <v>1</v>
      </c>
      <c r="BN47" s="128">
        <v>1</v>
      </c>
      <c r="BO47" s="371">
        <v>1</v>
      </c>
      <c r="BP47" s="210"/>
      <c r="BQ47" s="130">
        <v>1</v>
      </c>
      <c r="BR47" s="129">
        <v>1</v>
      </c>
      <c r="BS47" s="128">
        <v>1</v>
      </c>
      <c r="BT47" s="11">
        <v>1</v>
      </c>
      <c r="BU47" s="210"/>
      <c r="BV47" s="128">
        <v>1</v>
      </c>
      <c r="BW47" s="182"/>
      <c r="BX47" s="128"/>
      <c r="BY47" s="11">
        <v>1</v>
      </c>
      <c r="BZ47" s="62"/>
      <c r="CA47" s="139">
        <v>1</v>
      </c>
      <c r="CB47" s="11"/>
      <c r="CC47" s="11">
        <v>1</v>
      </c>
      <c r="CD47" s="210">
        <v>1</v>
      </c>
      <c r="CE47" s="130"/>
      <c r="CF47" s="11"/>
      <c r="CG47" s="11"/>
      <c r="CH47" s="11">
        <v>1</v>
      </c>
      <c r="CI47" s="343"/>
      <c r="CJ47" s="340"/>
      <c r="CK47" s="62">
        <v>1</v>
      </c>
      <c r="CL47" s="340"/>
      <c r="CM47" s="11"/>
      <c r="CN47" s="129"/>
      <c r="CO47" s="130">
        <v>1</v>
      </c>
      <c r="CP47" s="210">
        <v>1</v>
      </c>
      <c r="CQ47" s="128">
        <v>1</v>
      </c>
      <c r="CR47" s="129"/>
      <c r="CS47" s="128"/>
      <c r="CT47" s="62"/>
      <c r="CU47" s="128"/>
      <c r="CV47" s="11">
        <v>1</v>
      </c>
      <c r="CW47" s="129"/>
      <c r="CX47" s="128"/>
      <c r="CY47" s="11">
        <v>1</v>
      </c>
      <c r="CZ47" s="340"/>
      <c r="DA47" s="130"/>
      <c r="DB47" s="129">
        <v>1</v>
      </c>
      <c r="DC47" s="128"/>
      <c r="DD47" s="150">
        <v>1</v>
      </c>
      <c r="DE47" s="128"/>
      <c r="DF47" s="11"/>
      <c r="DG47" s="11"/>
      <c r="DH47" s="11"/>
      <c r="DI47" s="11"/>
      <c r="DJ47" s="11">
        <v>1</v>
      </c>
      <c r="DK47" s="130"/>
      <c r="DL47" s="11"/>
      <c r="DM47" s="11"/>
      <c r="DN47" s="340"/>
      <c r="DO47" s="324"/>
      <c r="DP47" s="64">
        <f t="shared" si="0"/>
        <v>18</v>
      </c>
      <c r="DQ47" s="64">
        <f t="shared" si="1"/>
        <v>27</v>
      </c>
      <c r="DR47" s="322">
        <f t="shared" si="2"/>
        <v>4</v>
      </c>
      <c r="DS47" s="322">
        <f t="shared" si="3"/>
        <v>0</v>
      </c>
      <c r="DT47" s="207">
        <f t="shared" si="4"/>
        <v>49</v>
      </c>
    </row>
    <row r="48" spans="1:124" ht="15.75" x14ac:dyDescent="0.25">
      <c r="A48" s="61">
        <v>45</v>
      </c>
      <c r="B48" s="337" t="s">
        <v>726</v>
      </c>
      <c r="C48" s="128"/>
      <c r="D48" s="129"/>
      <c r="E48" s="128"/>
      <c r="F48" s="11"/>
      <c r="G48" s="11"/>
      <c r="H48" s="11"/>
      <c r="I48" s="129"/>
      <c r="J48" s="142"/>
      <c r="K48" s="129"/>
      <c r="L48" s="128"/>
      <c r="M48" s="62"/>
      <c r="N48" s="340"/>
      <c r="O48" s="129"/>
      <c r="P48" s="343"/>
      <c r="Q48" s="129"/>
      <c r="R48" s="128"/>
      <c r="S48" s="129"/>
      <c r="T48" s="128"/>
      <c r="U48" s="129"/>
      <c r="V48" s="128"/>
      <c r="W48" s="62">
        <v>1</v>
      </c>
      <c r="X48" s="340"/>
      <c r="Y48" s="62">
        <v>1</v>
      </c>
      <c r="Z48" s="324"/>
      <c r="AA48" s="340"/>
      <c r="AB48" s="62">
        <v>1</v>
      </c>
      <c r="AC48" s="129"/>
      <c r="AD48" s="130"/>
      <c r="AE48" s="129"/>
      <c r="AF48" s="340"/>
      <c r="AG48" s="129"/>
      <c r="AH48" s="182"/>
      <c r="AI48" s="346"/>
      <c r="AJ48" s="129"/>
      <c r="AK48" s="128"/>
      <c r="AL48" s="340"/>
      <c r="AM48" s="182"/>
      <c r="AN48" s="128"/>
      <c r="AO48" s="11">
        <v>1</v>
      </c>
      <c r="AP48" s="129"/>
      <c r="AQ48" s="128"/>
      <c r="AR48" s="62">
        <v>1</v>
      </c>
      <c r="AS48" s="62"/>
      <c r="AT48" s="128"/>
      <c r="AU48" s="11"/>
      <c r="AV48" s="11"/>
      <c r="AW48" s="11"/>
      <c r="AX48" s="11"/>
      <c r="AY48" s="361"/>
      <c r="AZ48" s="11"/>
      <c r="BA48" s="129"/>
      <c r="BB48" s="130"/>
      <c r="BC48" s="365"/>
      <c r="BD48" s="128"/>
      <c r="BE48" s="11">
        <v>1</v>
      </c>
      <c r="BF48" s="129"/>
      <c r="BG48" s="130"/>
      <c r="BH48" s="129"/>
      <c r="BI48" s="128"/>
      <c r="BJ48" s="129">
        <v>1</v>
      </c>
      <c r="BK48" s="182"/>
      <c r="BL48" s="128"/>
      <c r="BM48" s="129">
        <v>1</v>
      </c>
      <c r="BN48" s="128"/>
      <c r="BO48" s="371">
        <v>1</v>
      </c>
      <c r="BP48" s="210"/>
      <c r="BQ48" s="130"/>
      <c r="BR48" s="129">
        <v>1</v>
      </c>
      <c r="BS48" s="128"/>
      <c r="BT48" s="11"/>
      <c r="BU48" s="210"/>
      <c r="BV48" s="128"/>
      <c r="BW48" s="182">
        <v>1</v>
      </c>
      <c r="BX48" s="128"/>
      <c r="BY48" s="11"/>
      <c r="BZ48" s="62"/>
      <c r="CA48" s="128"/>
      <c r="CB48" s="11"/>
      <c r="CC48" s="11">
        <v>1</v>
      </c>
      <c r="CD48" s="210">
        <v>1</v>
      </c>
      <c r="CE48" s="130"/>
      <c r="CF48" s="11"/>
      <c r="CG48" s="11"/>
      <c r="CH48" s="11"/>
      <c r="CI48" s="343"/>
      <c r="CJ48" s="340"/>
      <c r="CK48" s="62"/>
      <c r="CL48" s="340"/>
      <c r="CM48" s="11"/>
      <c r="CN48" s="129"/>
      <c r="CO48" s="130"/>
      <c r="CP48" s="210">
        <v>1</v>
      </c>
      <c r="CQ48" s="128">
        <v>1</v>
      </c>
      <c r="CR48" s="129"/>
      <c r="CS48" s="128">
        <v>1</v>
      </c>
      <c r="CT48" s="62"/>
      <c r="CU48" s="128"/>
      <c r="CV48" s="11">
        <v>1</v>
      </c>
      <c r="CW48" s="129"/>
      <c r="CX48" s="128">
        <v>1</v>
      </c>
      <c r="CY48" s="11"/>
      <c r="CZ48" s="340"/>
      <c r="DA48" s="130"/>
      <c r="DB48" s="129">
        <v>1</v>
      </c>
      <c r="DC48" s="128">
        <v>1</v>
      </c>
      <c r="DD48" s="62"/>
      <c r="DE48" s="128"/>
      <c r="DF48" s="11"/>
      <c r="DG48" s="11"/>
      <c r="DH48" s="11"/>
      <c r="DI48" s="11"/>
      <c r="DJ48" s="11">
        <v>1</v>
      </c>
      <c r="DK48" s="130"/>
      <c r="DL48" s="11"/>
      <c r="DM48" s="11"/>
      <c r="DN48" s="340"/>
      <c r="DO48" s="324"/>
      <c r="DP48" s="64">
        <f t="shared" si="0"/>
        <v>5</v>
      </c>
      <c r="DQ48" s="64">
        <f t="shared" si="1"/>
        <v>14</v>
      </c>
      <c r="DR48" s="322">
        <f t="shared" si="2"/>
        <v>1</v>
      </c>
      <c r="DS48" s="322">
        <f t="shared" si="3"/>
        <v>0</v>
      </c>
      <c r="DT48" s="207">
        <f t="shared" si="4"/>
        <v>20</v>
      </c>
    </row>
    <row r="49" spans="1:124" ht="15.75" x14ac:dyDescent="0.25">
      <c r="A49" s="61">
        <v>46</v>
      </c>
      <c r="B49" s="7" t="s">
        <v>569</v>
      </c>
      <c r="C49" s="128"/>
      <c r="D49" s="129"/>
      <c r="E49" s="128"/>
      <c r="F49" s="11"/>
      <c r="G49" s="11"/>
      <c r="H49" s="11"/>
      <c r="I49" s="129"/>
      <c r="J49" s="142"/>
      <c r="K49" s="129">
        <v>1</v>
      </c>
      <c r="L49" s="128"/>
      <c r="M49" s="62"/>
      <c r="N49" s="340"/>
      <c r="O49" s="129">
        <v>1</v>
      </c>
      <c r="P49" s="343"/>
      <c r="Q49" s="129">
        <v>1</v>
      </c>
      <c r="R49" s="128"/>
      <c r="S49" s="129"/>
      <c r="T49" s="128"/>
      <c r="U49" s="129">
        <v>1</v>
      </c>
      <c r="V49" s="128"/>
      <c r="W49" s="62"/>
      <c r="X49" s="340"/>
      <c r="Y49" s="62"/>
      <c r="Z49" s="324"/>
      <c r="AA49" s="340"/>
      <c r="AB49" s="62">
        <v>1</v>
      </c>
      <c r="AC49" s="129"/>
      <c r="AD49" s="130"/>
      <c r="AE49" s="129"/>
      <c r="AF49" s="340"/>
      <c r="AG49" s="129"/>
      <c r="AH49" s="182"/>
      <c r="AI49" s="346">
        <v>1</v>
      </c>
      <c r="AJ49" s="129"/>
      <c r="AK49" s="128"/>
      <c r="AL49" s="340"/>
      <c r="AM49" s="182"/>
      <c r="AN49" s="128"/>
      <c r="AO49" s="11"/>
      <c r="AP49" s="129"/>
      <c r="AQ49" s="128"/>
      <c r="AR49" s="62">
        <v>1</v>
      </c>
      <c r="AS49" s="62"/>
      <c r="AT49" s="128"/>
      <c r="AU49" s="11"/>
      <c r="AV49" s="11"/>
      <c r="AW49" s="11"/>
      <c r="AX49" s="11"/>
      <c r="AY49" s="361"/>
      <c r="AZ49" s="11"/>
      <c r="BA49" s="129"/>
      <c r="BB49" s="130"/>
      <c r="BC49" s="365"/>
      <c r="BD49" s="128"/>
      <c r="BE49" s="11"/>
      <c r="BF49" s="129"/>
      <c r="BG49" s="130"/>
      <c r="BH49" s="129"/>
      <c r="BI49" s="128"/>
      <c r="BJ49" s="129"/>
      <c r="BK49" s="182"/>
      <c r="BL49" s="128"/>
      <c r="BM49" s="129"/>
      <c r="BN49" s="128"/>
      <c r="BO49" s="371">
        <v>1</v>
      </c>
      <c r="BP49" s="210"/>
      <c r="BQ49" s="130"/>
      <c r="BR49" s="129"/>
      <c r="BS49" s="128"/>
      <c r="BT49" s="11"/>
      <c r="BU49" s="210"/>
      <c r="BV49" s="128"/>
      <c r="BW49" s="182"/>
      <c r="BX49" s="128"/>
      <c r="BY49" s="11"/>
      <c r="BZ49" s="62"/>
      <c r="CA49" s="128"/>
      <c r="CB49" s="11"/>
      <c r="CC49" s="11"/>
      <c r="CD49" s="210"/>
      <c r="CE49" s="130"/>
      <c r="CF49" s="11"/>
      <c r="CG49" s="11"/>
      <c r="CH49" s="11"/>
      <c r="CI49" s="343"/>
      <c r="CJ49" s="340"/>
      <c r="CK49" s="62"/>
      <c r="CL49" s="340"/>
      <c r="CM49" s="11"/>
      <c r="CN49" s="129"/>
      <c r="CO49" s="130"/>
      <c r="CP49" s="210">
        <v>1</v>
      </c>
      <c r="CQ49" s="128"/>
      <c r="CR49" s="129"/>
      <c r="CS49" s="128"/>
      <c r="CT49" s="62"/>
      <c r="CU49" s="128"/>
      <c r="CV49" s="11"/>
      <c r="CW49" s="129"/>
      <c r="CX49" s="128"/>
      <c r="CY49" s="11"/>
      <c r="CZ49" s="340"/>
      <c r="DA49" s="130"/>
      <c r="DB49" s="129"/>
      <c r="DC49" s="128"/>
      <c r="DD49" s="62"/>
      <c r="DE49" s="128"/>
      <c r="DF49" s="11"/>
      <c r="DG49" s="11"/>
      <c r="DH49" s="11"/>
      <c r="DI49" s="11"/>
      <c r="DJ49" s="11"/>
      <c r="DK49" s="130"/>
      <c r="DL49" s="11"/>
      <c r="DM49" s="11"/>
      <c r="DN49" s="340"/>
      <c r="DO49" s="324"/>
      <c r="DP49" s="64">
        <f t="shared" si="0"/>
        <v>0</v>
      </c>
      <c r="DQ49" s="64">
        <f t="shared" si="1"/>
        <v>7</v>
      </c>
      <c r="DR49" s="322">
        <f t="shared" si="2"/>
        <v>0</v>
      </c>
      <c r="DS49" s="322">
        <f t="shared" si="3"/>
        <v>0</v>
      </c>
      <c r="DT49" s="207">
        <f t="shared" si="4"/>
        <v>7</v>
      </c>
    </row>
    <row r="50" spans="1:124" ht="15.75" x14ac:dyDescent="0.25">
      <c r="A50" s="61">
        <v>47</v>
      </c>
      <c r="B50" s="7" t="s">
        <v>287</v>
      </c>
      <c r="C50" s="128"/>
      <c r="D50" s="129"/>
      <c r="E50" s="128"/>
      <c r="F50" s="11"/>
      <c r="G50" s="11"/>
      <c r="H50" s="11"/>
      <c r="I50" s="129"/>
      <c r="J50" s="142"/>
      <c r="K50" s="129"/>
      <c r="L50" s="128"/>
      <c r="M50" s="62"/>
      <c r="N50" s="340"/>
      <c r="O50" s="129"/>
      <c r="P50" s="343"/>
      <c r="Q50" s="129"/>
      <c r="R50" s="128"/>
      <c r="S50" s="129"/>
      <c r="T50" s="128">
        <v>1</v>
      </c>
      <c r="U50" s="129"/>
      <c r="V50" s="128"/>
      <c r="W50" s="62"/>
      <c r="X50" s="340"/>
      <c r="Y50" s="62"/>
      <c r="Z50" s="324"/>
      <c r="AA50" s="340"/>
      <c r="AB50" s="62"/>
      <c r="AC50" s="129"/>
      <c r="AD50" s="130"/>
      <c r="AE50" s="129"/>
      <c r="AF50" s="340"/>
      <c r="AG50" s="129"/>
      <c r="AH50" s="182"/>
      <c r="AI50" s="346">
        <v>1</v>
      </c>
      <c r="AJ50" s="129"/>
      <c r="AK50" s="128"/>
      <c r="AL50" s="340"/>
      <c r="AM50" s="182"/>
      <c r="AN50" s="128"/>
      <c r="AO50" s="11"/>
      <c r="AP50" s="129"/>
      <c r="AQ50" s="128"/>
      <c r="AR50" s="62"/>
      <c r="AS50" s="62"/>
      <c r="AT50" s="128"/>
      <c r="AU50" s="11"/>
      <c r="AV50" s="11"/>
      <c r="AW50" s="11"/>
      <c r="AX50" s="11"/>
      <c r="AY50" s="361"/>
      <c r="AZ50" s="11"/>
      <c r="BA50" s="129"/>
      <c r="BB50" s="130"/>
      <c r="BC50" s="365"/>
      <c r="BD50" s="128"/>
      <c r="BE50" s="11"/>
      <c r="BF50" s="129"/>
      <c r="BG50" s="130"/>
      <c r="BH50" s="129"/>
      <c r="BI50" s="128"/>
      <c r="BJ50" s="129"/>
      <c r="BK50" s="182"/>
      <c r="BL50" s="128"/>
      <c r="BM50" s="129"/>
      <c r="BN50" s="128"/>
      <c r="BO50" s="371">
        <v>1</v>
      </c>
      <c r="BP50" s="210"/>
      <c r="BQ50" s="130"/>
      <c r="BR50" s="129"/>
      <c r="BS50" s="128"/>
      <c r="BT50" s="11"/>
      <c r="BU50" s="210"/>
      <c r="BV50" s="128"/>
      <c r="BW50" s="182"/>
      <c r="BX50" s="128"/>
      <c r="BY50" s="11"/>
      <c r="BZ50" s="62"/>
      <c r="CA50" s="128"/>
      <c r="CB50" s="11"/>
      <c r="CC50" s="11"/>
      <c r="CD50" s="210"/>
      <c r="CE50" s="130"/>
      <c r="CF50" s="11"/>
      <c r="CG50" s="11"/>
      <c r="CH50" s="11"/>
      <c r="CI50" s="343"/>
      <c r="CJ50" s="340"/>
      <c r="CK50" s="62"/>
      <c r="CL50" s="340"/>
      <c r="CM50" s="11">
        <v>1</v>
      </c>
      <c r="CN50" s="129"/>
      <c r="CO50" s="130"/>
      <c r="CP50" s="210"/>
      <c r="CQ50" s="128"/>
      <c r="CR50" s="129"/>
      <c r="CS50" s="128"/>
      <c r="CT50" s="62"/>
      <c r="CU50" s="128"/>
      <c r="CV50" s="11"/>
      <c r="CW50" s="129"/>
      <c r="CX50" s="128"/>
      <c r="CY50" s="11"/>
      <c r="CZ50" s="340"/>
      <c r="DA50" s="130"/>
      <c r="DB50" s="129"/>
      <c r="DC50" s="128"/>
      <c r="DD50" s="62"/>
      <c r="DE50" s="128"/>
      <c r="DF50" s="11"/>
      <c r="DG50" s="11"/>
      <c r="DH50" s="11"/>
      <c r="DI50" s="11"/>
      <c r="DJ50" s="11"/>
      <c r="DK50" s="130"/>
      <c r="DL50" s="11"/>
      <c r="DM50" s="11"/>
      <c r="DN50" s="340"/>
      <c r="DO50" s="324"/>
      <c r="DP50" s="64">
        <f t="shared" si="0"/>
        <v>1</v>
      </c>
      <c r="DQ50" s="64">
        <f t="shared" si="1"/>
        <v>1</v>
      </c>
      <c r="DR50" s="322">
        <f t="shared" si="2"/>
        <v>0</v>
      </c>
      <c r="DS50" s="322">
        <f t="shared" si="3"/>
        <v>0</v>
      </c>
      <c r="DT50" s="207">
        <f t="shared" si="4"/>
        <v>2</v>
      </c>
    </row>
    <row r="51" spans="1:124" ht="15.75" x14ac:dyDescent="0.25">
      <c r="A51" s="61">
        <v>48</v>
      </c>
      <c r="B51" s="7" t="s">
        <v>1385</v>
      </c>
      <c r="C51" s="128"/>
      <c r="D51" s="129"/>
      <c r="E51" s="128"/>
      <c r="F51" s="11"/>
      <c r="G51" s="11"/>
      <c r="H51" s="11"/>
      <c r="I51" s="129"/>
      <c r="J51" s="142"/>
      <c r="K51" s="129"/>
      <c r="L51" s="128"/>
      <c r="M51" s="62"/>
      <c r="N51" s="340"/>
      <c r="O51" s="129"/>
      <c r="P51" s="343"/>
      <c r="Q51" s="129"/>
      <c r="R51" s="128"/>
      <c r="S51" s="129"/>
      <c r="T51" s="128">
        <v>1</v>
      </c>
      <c r="U51" s="129"/>
      <c r="V51" s="128"/>
      <c r="W51" s="62"/>
      <c r="X51" s="340"/>
      <c r="Y51" s="62"/>
      <c r="Z51" s="324"/>
      <c r="AA51" s="340"/>
      <c r="AB51" s="62"/>
      <c r="AC51" s="129"/>
      <c r="AD51" s="130"/>
      <c r="AE51" s="129"/>
      <c r="AF51" s="340"/>
      <c r="AG51" s="129"/>
      <c r="AH51" s="182"/>
      <c r="AI51" s="346">
        <v>1</v>
      </c>
      <c r="AJ51" s="129"/>
      <c r="AK51" s="128"/>
      <c r="AL51" s="340"/>
      <c r="AM51" s="182"/>
      <c r="AN51" s="128"/>
      <c r="AO51" s="11"/>
      <c r="AP51" s="129"/>
      <c r="AQ51" s="128"/>
      <c r="AR51" s="62"/>
      <c r="AS51" s="62"/>
      <c r="AT51" s="128"/>
      <c r="AU51" s="11"/>
      <c r="AV51" s="11"/>
      <c r="AW51" s="11"/>
      <c r="AX51" s="11"/>
      <c r="AY51" s="361"/>
      <c r="AZ51" s="11"/>
      <c r="BA51" s="129"/>
      <c r="BB51" s="130"/>
      <c r="BC51" s="365"/>
      <c r="BD51" s="128"/>
      <c r="BE51" s="11"/>
      <c r="BF51" s="129"/>
      <c r="BG51" s="130"/>
      <c r="BH51" s="129"/>
      <c r="BI51" s="128"/>
      <c r="BJ51" s="129"/>
      <c r="BK51" s="182"/>
      <c r="BL51" s="128"/>
      <c r="BM51" s="129"/>
      <c r="BN51" s="128"/>
      <c r="BO51" s="371"/>
      <c r="BP51" s="210"/>
      <c r="BQ51" s="130"/>
      <c r="BR51" s="129"/>
      <c r="BS51" s="128"/>
      <c r="BT51" s="11"/>
      <c r="BU51" s="210"/>
      <c r="BV51" s="128"/>
      <c r="BW51" s="182"/>
      <c r="BX51" s="128"/>
      <c r="BY51" s="11"/>
      <c r="BZ51" s="62"/>
      <c r="CA51" s="128"/>
      <c r="CB51" s="11"/>
      <c r="CC51" s="11"/>
      <c r="CD51" s="210"/>
      <c r="CE51" s="130"/>
      <c r="CF51" s="11"/>
      <c r="CG51" s="11"/>
      <c r="CH51" s="11"/>
      <c r="CI51" s="343"/>
      <c r="CJ51" s="340"/>
      <c r="CK51" s="62"/>
      <c r="CL51" s="340"/>
      <c r="CM51" s="11">
        <v>1</v>
      </c>
      <c r="CN51" s="129"/>
      <c r="CO51" s="130"/>
      <c r="CP51" s="210"/>
      <c r="CQ51" s="128"/>
      <c r="CR51" s="129"/>
      <c r="CS51" s="128"/>
      <c r="CT51" s="62"/>
      <c r="CU51" s="128"/>
      <c r="CV51" s="11"/>
      <c r="CW51" s="129"/>
      <c r="CX51" s="128"/>
      <c r="CY51" s="11"/>
      <c r="CZ51" s="340"/>
      <c r="DA51" s="130"/>
      <c r="DB51" s="129"/>
      <c r="DC51" s="128"/>
      <c r="DD51" s="62"/>
      <c r="DE51" s="128"/>
      <c r="DF51" s="11"/>
      <c r="DG51" s="11"/>
      <c r="DH51" s="11"/>
      <c r="DI51" s="11"/>
      <c r="DJ51" s="11"/>
      <c r="DK51" s="130"/>
      <c r="DL51" s="11"/>
      <c r="DM51" s="11"/>
      <c r="DN51" s="340"/>
      <c r="DO51" s="324"/>
      <c r="DP51" s="64">
        <f t="shared" si="0"/>
        <v>1</v>
      </c>
      <c r="DQ51" s="64">
        <f t="shared" si="1"/>
        <v>1</v>
      </c>
      <c r="DR51" s="322">
        <f t="shared" si="2"/>
        <v>0</v>
      </c>
      <c r="DS51" s="322">
        <f t="shared" si="3"/>
        <v>0</v>
      </c>
      <c r="DT51" s="207">
        <f t="shared" si="4"/>
        <v>2</v>
      </c>
    </row>
    <row r="52" spans="1:124" ht="15.75" x14ac:dyDescent="0.25">
      <c r="A52" s="61">
        <v>49</v>
      </c>
      <c r="B52" s="7" t="s">
        <v>734</v>
      </c>
      <c r="C52" s="128"/>
      <c r="D52" s="129"/>
      <c r="E52" s="128">
        <v>1</v>
      </c>
      <c r="F52" s="11">
        <v>1</v>
      </c>
      <c r="G52" s="11">
        <v>1</v>
      </c>
      <c r="H52" s="11">
        <v>1</v>
      </c>
      <c r="I52" s="129">
        <v>1</v>
      </c>
      <c r="J52" s="142"/>
      <c r="K52" s="129"/>
      <c r="L52" s="128"/>
      <c r="M52" s="62"/>
      <c r="N52" s="340"/>
      <c r="O52" s="129">
        <v>1</v>
      </c>
      <c r="P52" s="343"/>
      <c r="Q52" s="129"/>
      <c r="R52" s="128"/>
      <c r="S52" s="129"/>
      <c r="T52" s="128"/>
      <c r="U52" s="129"/>
      <c r="V52" s="128"/>
      <c r="W52" s="62"/>
      <c r="X52" s="340"/>
      <c r="Y52" s="62"/>
      <c r="Z52" s="324"/>
      <c r="AA52" s="340"/>
      <c r="AB52" s="62"/>
      <c r="AC52" s="129"/>
      <c r="AD52" s="130"/>
      <c r="AE52" s="129"/>
      <c r="AF52" s="340"/>
      <c r="AG52" s="129"/>
      <c r="AH52" s="182"/>
      <c r="AI52" s="346">
        <v>1</v>
      </c>
      <c r="AJ52" s="129">
        <v>1</v>
      </c>
      <c r="AK52" s="128">
        <v>1</v>
      </c>
      <c r="AL52" s="340"/>
      <c r="AM52" s="182">
        <v>1</v>
      </c>
      <c r="AN52" s="128"/>
      <c r="AO52" s="11">
        <v>1</v>
      </c>
      <c r="AP52" s="129"/>
      <c r="AQ52" s="128">
        <v>1</v>
      </c>
      <c r="AR52" s="62"/>
      <c r="AS52" s="62">
        <v>1</v>
      </c>
      <c r="AT52" s="128">
        <v>1</v>
      </c>
      <c r="AU52" s="11">
        <v>1</v>
      </c>
      <c r="AV52" s="11">
        <v>1</v>
      </c>
      <c r="AW52" s="11">
        <v>1</v>
      </c>
      <c r="AX52" s="11">
        <v>1</v>
      </c>
      <c r="AY52" s="361"/>
      <c r="AZ52" s="11"/>
      <c r="BA52" s="129"/>
      <c r="BB52" s="130"/>
      <c r="BC52" s="365"/>
      <c r="BD52" s="128">
        <v>1</v>
      </c>
      <c r="BE52" s="11"/>
      <c r="BF52" s="129"/>
      <c r="BG52" s="130"/>
      <c r="BH52" s="129"/>
      <c r="BI52" s="128">
        <v>1</v>
      </c>
      <c r="BJ52" s="129"/>
      <c r="BK52" s="182"/>
      <c r="BL52" s="128">
        <v>1</v>
      </c>
      <c r="BM52" s="129">
        <v>1</v>
      </c>
      <c r="BN52" s="128"/>
      <c r="BO52" s="371">
        <v>1</v>
      </c>
      <c r="BP52" s="210"/>
      <c r="BQ52" s="130">
        <v>1</v>
      </c>
      <c r="BR52" s="129"/>
      <c r="BS52" s="128"/>
      <c r="BT52" s="11"/>
      <c r="BU52" s="210"/>
      <c r="BV52" s="128"/>
      <c r="BW52" s="182"/>
      <c r="BX52" s="128"/>
      <c r="BY52" s="11"/>
      <c r="BZ52" s="62"/>
      <c r="CA52" s="128"/>
      <c r="CB52" s="11"/>
      <c r="CC52" s="11">
        <v>1</v>
      </c>
      <c r="CD52" s="210">
        <v>1</v>
      </c>
      <c r="CE52" s="130">
        <v>1</v>
      </c>
      <c r="CF52" s="11">
        <v>1</v>
      </c>
      <c r="CG52" s="11">
        <v>1</v>
      </c>
      <c r="CH52" s="11"/>
      <c r="CI52" s="343"/>
      <c r="CJ52" s="340"/>
      <c r="CK52" s="62"/>
      <c r="CL52" s="340"/>
      <c r="CM52" s="11"/>
      <c r="CN52" s="129"/>
      <c r="CO52" s="130">
        <v>1</v>
      </c>
      <c r="CP52" s="210"/>
      <c r="CQ52" s="128"/>
      <c r="CR52" s="129"/>
      <c r="CS52" s="128">
        <v>1</v>
      </c>
      <c r="CT52" s="62"/>
      <c r="CU52" s="128"/>
      <c r="CV52" s="11"/>
      <c r="CW52" s="129"/>
      <c r="CX52" s="128">
        <v>1</v>
      </c>
      <c r="CY52" s="11"/>
      <c r="CZ52" s="340"/>
      <c r="DA52" s="130">
        <v>1</v>
      </c>
      <c r="DB52" s="129"/>
      <c r="DC52" s="128">
        <v>1</v>
      </c>
      <c r="DD52" s="62"/>
      <c r="DE52" s="128"/>
      <c r="DF52" s="11"/>
      <c r="DG52" s="11"/>
      <c r="DH52" s="11"/>
      <c r="DI52" s="11"/>
      <c r="DJ52" s="11"/>
      <c r="DK52" s="130"/>
      <c r="DL52" s="11"/>
      <c r="DM52" s="11"/>
      <c r="DN52" s="340"/>
      <c r="DO52" s="324">
        <v>1</v>
      </c>
      <c r="DP52" s="64">
        <f t="shared" si="0"/>
        <v>16</v>
      </c>
      <c r="DQ52" s="64">
        <f t="shared" si="1"/>
        <v>8</v>
      </c>
      <c r="DR52" s="322">
        <f t="shared" si="2"/>
        <v>8</v>
      </c>
      <c r="DS52" s="322">
        <f t="shared" si="3"/>
        <v>1</v>
      </c>
      <c r="DT52" s="207">
        <f t="shared" si="4"/>
        <v>33</v>
      </c>
    </row>
    <row r="53" spans="1:124" ht="15.75" x14ac:dyDescent="0.25">
      <c r="A53" s="61">
        <v>50</v>
      </c>
      <c r="B53" s="247" t="s">
        <v>937</v>
      </c>
      <c r="C53" s="128"/>
      <c r="D53" s="140">
        <v>1</v>
      </c>
      <c r="E53" s="128">
        <v>1</v>
      </c>
      <c r="F53" s="11">
        <v>1</v>
      </c>
      <c r="G53" s="11">
        <v>1</v>
      </c>
      <c r="H53" s="11">
        <v>1</v>
      </c>
      <c r="I53" s="129">
        <v>1</v>
      </c>
      <c r="J53" s="142">
        <v>1</v>
      </c>
      <c r="K53" s="129"/>
      <c r="L53" s="128"/>
      <c r="M53" s="62"/>
      <c r="N53" s="340"/>
      <c r="O53" s="129">
        <v>1</v>
      </c>
      <c r="P53" s="343"/>
      <c r="Q53" s="129"/>
      <c r="R53" s="128">
        <v>1</v>
      </c>
      <c r="S53" s="129"/>
      <c r="T53" s="128"/>
      <c r="U53" s="129"/>
      <c r="V53" s="128"/>
      <c r="W53" s="150">
        <v>1</v>
      </c>
      <c r="X53" s="340"/>
      <c r="Y53" s="62"/>
      <c r="Z53" s="324"/>
      <c r="AA53" s="340"/>
      <c r="AB53" s="62"/>
      <c r="AC53" s="129"/>
      <c r="AD53" s="130"/>
      <c r="AE53" s="129"/>
      <c r="AF53" s="340"/>
      <c r="AG53" s="129">
        <v>1</v>
      </c>
      <c r="AH53" s="182"/>
      <c r="AI53" s="346">
        <v>1</v>
      </c>
      <c r="AJ53" s="140">
        <v>1</v>
      </c>
      <c r="AK53" s="128"/>
      <c r="AL53" s="340"/>
      <c r="AM53" s="186">
        <v>1</v>
      </c>
      <c r="AN53" s="128"/>
      <c r="AO53" s="98">
        <v>1</v>
      </c>
      <c r="AP53" s="129"/>
      <c r="AQ53" s="139">
        <v>1</v>
      </c>
      <c r="AR53" s="62"/>
      <c r="AS53" s="62">
        <v>1</v>
      </c>
      <c r="AT53" s="128">
        <v>1</v>
      </c>
      <c r="AU53" s="11">
        <v>1</v>
      </c>
      <c r="AV53" s="11">
        <v>1</v>
      </c>
      <c r="AW53" s="11">
        <v>1</v>
      </c>
      <c r="AX53" s="11">
        <v>1</v>
      </c>
      <c r="AY53" s="361"/>
      <c r="AZ53" s="11"/>
      <c r="BA53" s="129"/>
      <c r="BB53" s="130"/>
      <c r="BC53" s="365"/>
      <c r="BD53" s="139">
        <v>1</v>
      </c>
      <c r="BE53" s="11"/>
      <c r="BF53" s="129"/>
      <c r="BG53" s="130"/>
      <c r="BH53" s="129"/>
      <c r="BI53" s="128">
        <v>1</v>
      </c>
      <c r="BJ53" s="129">
        <v>1</v>
      </c>
      <c r="BK53" s="182"/>
      <c r="BL53" s="139">
        <v>1</v>
      </c>
      <c r="BM53" s="129">
        <v>1</v>
      </c>
      <c r="BN53" s="128"/>
      <c r="BO53" s="371">
        <v>1</v>
      </c>
      <c r="BP53" s="210"/>
      <c r="BQ53" s="130">
        <v>1</v>
      </c>
      <c r="BR53" s="129"/>
      <c r="BS53" s="128"/>
      <c r="BT53" s="11"/>
      <c r="BU53" s="210"/>
      <c r="BV53" s="128">
        <v>1</v>
      </c>
      <c r="BW53" s="182"/>
      <c r="BX53" s="128">
        <v>1</v>
      </c>
      <c r="BY53" s="98">
        <v>1</v>
      </c>
      <c r="BZ53" s="62"/>
      <c r="CA53" s="128"/>
      <c r="CB53" s="11"/>
      <c r="CC53" s="11">
        <v>1</v>
      </c>
      <c r="CD53" s="210">
        <v>1</v>
      </c>
      <c r="CE53" s="130">
        <v>1</v>
      </c>
      <c r="CF53" s="11">
        <v>1</v>
      </c>
      <c r="CG53" s="11">
        <v>1</v>
      </c>
      <c r="CH53" s="11"/>
      <c r="CI53" s="343"/>
      <c r="CJ53" s="340"/>
      <c r="CK53" s="62"/>
      <c r="CL53" s="340"/>
      <c r="CM53" s="11"/>
      <c r="CN53" s="129"/>
      <c r="CO53" s="130"/>
      <c r="CP53" s="210"/>
      <c r="CQ53" s="128">
        <v>1</v>
      </c>
      <c r="CR53" s="129"/>
      <c r="CS53" s="128">
        <v>1</v>
      </c>
      <c r="CT53" s="62"/>
      <c r="CU53" s="128"/>
      <c r="CV53" s="11"/>
      <c r="CW53" s="129"/>
      <c r="CX53" s="128">
        <v>1</v>
      </c>
      <c r="CY53" s="11"/>
      <c r="CZ53" s="340"/>
      <c r="DA53" s="130">
        <v>1</v>
      </c>
      <c r="DB53" s="129"/>
      <c r="DC53" s="128">
        <v>1</v>
      </c>
      <c r="DD53" s="62"/>
      <c r="DE53" s="128"/>
      <c r="DF53" s="11"/>
      <c r="DG53" s="11"/>
      <c r="DH53" s="11"/>
      <c r="DI53" s="11"/>
      <c r="DJ53" s="98">
        <v>1</v>
      </c>
      <c r="DK53" s="130"/>
      <c r="DL53" s="11"/>
      <c r="DM53" s="11"/>
      <c r="DN53" s="340"/>
      <c r="DO53" s="324">
        <v>1</v>
      </c>
      <c r="DP53" s="64">
        <f t="shared" si="0"/>
        <v>20</v>
      </c>
      <c r="DQ53" s="64">
        <f t="shared" si="1"/>
        <v>13</v>
      </c>
      <c r="DR53" s="322">
        <f t="shared" si="2"/>
        <v>8</v>
      </c>
      <c r="DS53" s="322">
        <f t="shared" si="3"/>
        <v>1</v>
      </c>
      <c r="DT53" s="207">
        <f t="shared" si="4"/>
        <v>42</v>
      </c>
    </row>
    <row r="54" spans="1:124" ht="15.75" x14ac:dyDescent="0.25">
      <c r="A54" s="61">
        <v>51</v>
      </c>
      <c r="B54" s="7" t="s">
        <v>497</v>
      </c>
      <c r="C54" s="128"/>
      <c r="D54" s="129"/>
      <c r="E54" s="128"/>
      <c r="F54" s="11"/>
      <c r="G54" s="11"/>
      <c r="H54" s="11"/>
      <c r="I54" s="129"/>
      <c r="J54" s="142"/>
      <c r="K54" s="129"/>
      <c r="L54" s="128"/>
      <c r="M54" s="62"/>
      <c r="N54" s="340"/>
      <c r="O54" s="129"/>
      <c r="P54" s="343"/>
      <c r="Q54" s="129"/>
      <c r="R54" s="128"/>
      <c r="S54" s="129"/>
      <c r="T54" s="128"/>
      <c r="U54" s="129"/>
      <c r="V54" s="128"/>
      <c r="W54" s="62"/>
      <c r="X54" s="340"/>
      <c r="Y54" s="62"/>
      <c r="Z54" s="324"/>
      <c r="AA54" s="340"/>
      <c r="AB54" s="62"/>
      <c r="AC54" s="129"/>
      <c r="AD54" s="130"/>
      <c r="AE54" s="129"/>
      <c r="AF54" s="340"/>
      <c r="AG54" s="129"/>
      <c r="AH54" s="182"/>
      <c r="AI54" s="346"/>
      <c r="AJ54" s="129"/>
      <c r="AK54" s="128"/>
      <c r="AL54" s="340"/>
      <c r="AM54" s="182"/>
      <c r="AN54" s="128"/>
      <c r="AO54" s="11"/>
      <c r="AP54" s="129"/>
      <c r="AQ54" s="128"/>
      <c r="AR54" s="62"/>
      <c r="AS54" s="62"/>
      <c r="AT54" s="128"/>
      <c r="AU54" s="11"/>
      <c r="AV54" s="11"/>
      <c r="AW54" s="11"/>
      <c r="AX54" s="11"/>
      <c r="AY54" s="361"/>
      <c r="AZ54" s="11"/>
      <c r="BA54" s="129"/>
      <c r="BB54" s="130"/>
      <c r="BC54" s="365"/>
      <c r="BD54" s="128"/>
      <c r="BE54" s="11"/>
      <c r="BF54" s="129"/>
      <c r="BG54" s="130"/>
      <c r="BH54" s="129"/>
      <c r="BI54" s="128"/>
      <c r="BJ54" s="129"/>
      <c r="BK54" s="182"/>
      <c r="BL54" s="128"/>
      <c r="BM54" s="129"/>
      <c r="BN54" s="128"/>
      <c r="BO54" s="371"/>
      <c r="BP54" s="210"/>
      <c r="BQ54" s="130"/>
      <c r="BR54" s="129"/>
      <c r="BS54" s="128"/>
      <c r="BT54" s="11"/>
      <c r="BU54" s="210"/>
      <c r="BV54" s="128"/>
      <c r="BW54" s="182"/>
      <c r="BX54" s="128"/>
      <c r="BY54" s="11"/>
      <c r="BZ54" s="62"/>
      <c r="CA54" s="128"/>
      <c r="CB54" s="11"/>
      <c r="CC54" s="11"/>
      <c r="CD54" s="210"/>
      <c r="CE54" s="130"/>
      <c r="CF54" s="11"/>
      <c r="CG54" s="11"/>
      <c r="CH54" s="11"/>
      <c r="CI54" s="343"/>
      <c r="CJ54" s="340"/>
      <c r="CK54" s="62"/>
      <c r="CL54" s="340"/>
      <c r="CM54" s="11"/>
      <c r="CN54" s="129"/>
      <c r="CO54" s="130"/>
      <c r="CP54" s="210"/>
      <c r="CQ54" s="128"/>
      <c r="CR54" s="129"/>
      <c r="CS54" s="128"/>
      <c r="CT54" s="62">
        <v>1</v>
      </c>
      <c r="CU54" s="128"/>
      <c r="CV54" s="11"/>
      <c r="CW54" s="129"/>
      <c r="CX54" s="128"/>
      <c r="CY54" s="11"/>
      <c r="CZ54" s="340"/>
      <c r="DA54" s="130"/>
      <c r="DB54" s="129"/>
      <c r="DC54" s="128"/>
      <c r="DD54" s="62"/>
      <c r="DE54" s="128"/>
      <c r="DF54" s="11"/>
      <c r="DG54" s="11"/>
      <c r="DH54" s="11"/>
      <c r="DI54" s="11"/>
      <c r="DJ54" s="11"/>
      <c r="DK54" s="130"/>
      <c r="DL54" s="11"/>
      <c r="DM54" s="11"/>
      <c r="DN54" s="340"/>
      <c r="DO54" s="324"/>
      <c r="DP54" s="64">
        <f t="shared" si="0"/>
        <v>0</v>
      </c>
      <c r="DQ54" s="64">
        <f t="shared" si="1"/>
        <v>1</v>
      </c>
      <c r="DR54" s="322">
        <f t="shared" si="2"/>
        <v>0</v>
      </c>
      <c r="DS54" s="322">
        <f t="shared" si="3"/>
        <v>0</v>
      </c>
      <c r="DT54" s="207">
        <f t="shared" si="4"/>
        <v>1</v>
      </c>
    </row>
    <row r="55" spans="1:124" ht="15.75" x14ac:dyDescent="0.25">
      <c r="A55" s="61">
        <v>52</v>
      </c>
      <c r="B55" s="247" t="s">
        <v>456</v>
      </c>
      <c r="C55" s="128"/>
      <c r="D55" s="129">
        <v>1</v>
      </c>
      <c r="E55" s="128"/>
      <c r="F55" s="11"/>
      <c r="G55" s="11"/>
      <c r="H55" s="11"/>
      <c r="I55" s="129"/>
      <c r="J55" s="145">
        <v>1</v>
      </c>
      <c r="K55" s="129"/>
      <c r="L55" s="139">
        <v>1</v>
      </c>
      <c r="M55" s="62"/>
      <c r="N55" s="341"/>
      <c r="O55" s="129">
        <v>1</v>
      </c>
      <c r="P55" s="343"/>
      <c r="Q55" s="129"/>
      <c r="R55" s="128"/>
      <c r="S55" s="129"/>
      <c r="T55" s="128">
        <v>1</v>
      </c>
      <c r="U55" s="129"/>
      <c r="V55" s="128">
        <v>1</v>
      </c>
      <c r="W55" s="62"/>
      <c r="X55" s="340"/>
      <c r="Y55" s="62">
        <v>1</v>
      </c>
      <c r="Z55" s="324">
        <v>1</v>
      </c>
      <c r="AA55" s="340"/>
      <c r="AB55" s="62">
        <v>1</v>
      </c>
      <c r="AC55" s="129"/>
      <c r="AD55" s="153">
        <v>1</v>
      </c>
      <c r="AE55" s="129"/>
      <c r="AF55" s="340"/>
      <c r="AG55" s="129">
        <v>1</v>
      </c>
      <c r="AH55" s="182"/>
      <c r="AI55" s="346">
        <v>1</v>
      </c>
      <c r="AJ55" s="129"/>
      <c r="AK55" s="128">
        <v>1</v>
      </c>
      <c r="AL55" s="340"/>
      <c r="AM55" s="182">
        <v>1</v>
      </c>
      <c r="AN55" s="139">
        <v>1</v>
      </c>
      <c r="AO55" s="11"/>
      <c r="AP55" s="129"/>
      <c r="AQ55" s="128">
        <v>1</v>
      </c>
      <c r="AR55" s="62"/>
      <c r="AS55" s="62"/>
      <c r="AT55" s="128"/>
      <c r="AU55" s="11"/>
      <c r="AV55" s="11"/>
      <c r="AW55" s="11"/>
      <c r="AX55" s="11"/>
      <c r="AY55" s="361"/>
      <c r="AZ55" s="11"/>
      <c r="BA55" s="129"/>
      <c r="BB55" s="130">
        <v>1</v>
      </c>
      <c r="BC55" s="365"/>
      <c r="BD55" s="128">
        <v>1</v>
      </c>
      <c r="BE55" s="11"/>
      <c r="BF55" s="129">
        <v>1</v>
      </c>
      <c r="BG55" s="130">
        <v>1</v>
      </c>
      <c r="BH55" s="129"/>
      <c r="BI55" s="128"/>
      <c r="BJ55" s="129"/>
      <c r="BK55" s="182"/>
      <c r="BL55" s="128"/>
      <c r="BM55" s="129"/>
      <c r="BN55" s="128"/>
      <c r="BO55" s="371"/>
      <c r="BP55" s="210"/>
      <c r="BQ55" s="130"/>
      <c r="BR55" s="129"/>
      <c r="BS55" s="128"/>
      <c r="BT55" s="11"/>
      <c r="BU55" s="210"/>
      <c r="BV55" s="128"/>
      <c r="BW55" s="182"/>
      <c r="BX55" s="128"/>
      <c r="BY55" s="11"/>
      <c r="BZ55" s="62"/>
      <c r="CA55" s="128"/>
      <c r="CB55" s="11">
        <v>1</v>
      </c>
      <c r="CC55" s="11"/>
      <c r="CD55" s="210"/>
      <c r="CE55" s="130"/>
      <c r="CF55" s="11"/>
      <c r="CG55" s="11"/>
      <c r="CH55" s="11">
        <v>1</v>
      </c>
      <c r="CI55" s="343"/>
      <c r="CJ55" s="340"/>
      <c r="CK55" s="62">
        <v>1</v>
      </c>
      <c r="CL55" s="340"/>
      <c r="CM55" s="11"/>
      <c r="CN55" s="129"/>
      <c r="CO55" s="130"/>
      <c r="CP55" s="210"/>
      <c r="CQ55" s="128"/>
      <c r="CR55" s="129"/>
      <c r="CS55" s="128"/>
      <c r="CT55" s="62"/>
      <c r="CU55" s="128"/>
      <c r="CV55" s="11"/>
      <c r="CW55" s="129"/>
      <c r="CX55" s="128">
        <v>1</v>
      </c>
      <c r="CY55" s="11"/>
      <c r="CZ55" s="340"/>
      <c r="DA55" s="153">
        <v>1</v>
      </c>
      <c r="DB55" s="129"/>
      <c r="DC55" s="128">
        <v>1</v>
      </c>
      <c r="DD55" s="62"/>
      <c r="DE55" s="128"/>
      <c r="DF55" s="11"/>
      <c r="DG55" s="11"/>
      <c r="DH55" s="11"/>
      <c r="DI55" s="11"/>
      <c r="DJ55" s="11">
        <v>1</v>
      </c>
      <c r="DK55" s="130"/>
      <c r="DL55" s="11"/>
      <c r="DM55" s="11"/>
      <c r="DN55" s="340"/>
      <c r="DO55" s="324">
        <v>1</v>
      </c>
      <c r="DP55" s="64">
        <f t="shared" si="0"/>
        <v>17</v>
      </c>
      <c r="DQ55" s="64">
        <f t="shared" si="1"/>
        <v>9</v>
      </c>
      <c r="DR55" s="322">
        <f t="shared" si="2"/>
        <v>0</v>
      </c>
      <c r="DS55" s="322">
        <f t="shared" si="3"/>
        <v>1</v>
      </c>
      <c r="DT55" s="207">
        <f t="shared" si="4"/>
        <v>27</v>
      </c>
    </row>
    <row r="56" spans="1:124" ht="15.75" x14ac:dyDescent="0.25">
      <c r="A56" s="61">
        <v>53</v>
      </c>
      <c r="B56" s="7" t="s">
        <v>87</v>
      </c>
      <c r="C56" s="128"/>
      <c r="D56" s="129">
        <v>1</v>
      </c>
      <c r="E56" s="128"/>
      <c r="F56" s="11"/>
      <c r="G56" s="11"/>
      <c r="H56" s="11"/>
      <c r="I56" s="129"/>
      <c r="J56" s="142">
        <v>1</v>
      </c>
      <c r="K56" s="129"/>
      <c r="L56" s="128">
        <v>1</v>
      </c>
      <c r="M56" s="62"/>
      <c r="N56" s="340"/>
      <c r="O56" s="129">
        <v>1</v>
      </c>
      <c r="P56" s="343"/>
      <c r="Q56" s="129"/>
      <c r="R56" s="128"/>
      <c r="S56" s="129"/>
      <c r="T56" s="128">
        <v>1</v>
      </c>
      <c r="U56" s="129"/>
      <c r="V56" s="128">
        <v>1</v>
      </c>
      <c r="W56" s="62"/>
      <c r="X56" s="340"/>
      <c r="Y56" s="62">
        <v>1</v>
      </c>
      <c r="Z56" s="324">
        <v>1</v>
      </c>
      <c r="AA56" s="340"/>
      <c r="AB56" s="62">
        <v>1</v>
      </c>
      <c r="AC56" s="129"/>
      <c r="AD56" s="130">
        <v>1</v>
      </c>
      <c r="AE56" s="129"/>
      <c r="AF56" s="340"/>
      <c r="AG56" s="129">
        <v>1</v>
      </c>
      <c r="AH56" s="182"/>
      <c r="AI56" s="346">
        <v>1</v>
      </c>
      <c r="AJ56" s="129"/>
      <c r="AK56" s="128">
        <v>1</v>
      </c>
      <c r="AL56" s="340"/>
      <c r="AM56" s="182">
        <v>1</v>
      </c>
      <c r="AN56" s="128">
        <v>1</v>
      </c>
      <c r="AO56" s="11"/>
      <c r="AP56" s="129"/>
      <c r="AQ56" s="128">
        <v>1</v>
      </c>
      <c r="AR56" s="62">
        <v>1</v>
      </c>
      <c r="AS56" s="62"/>
      <c r="AT56" s="128"/>
      <c r="AU56" s="11"/>
      <c r="AV56" s="11"/>
      <c r="AW56" s="11"/>
      <c r="AX56" s="11"/>
      <c r="AY56" s="361"/>
      <c r="AZ56" s="11"/>
      <c r="BA56" s="129"/>
      <c r="BB56" s="130">
        <v>1</v>
      </c>
      <c r="BC56" s="365"/>
      <c r="BD56" s="128">
        <v>1</v>
      </c>
      <c r="BE56" s="11"/>
      <c r="BF56" s="129">
        <v>1</v>
      </c>
      <c r="BG56" s="130">
        <v>1</v>
      </c>
      <c r="BH56" s="129"/>
      <c r="BI56" s="128"/>
      <c r="BJ56" s="129"/>
      <c r="BK56" s="182"/>
      <c r="BL56" s="128"/>
      <c r="BM56" s="129"/>
      <c r="BN56" s="128"/>
      <c r="BO56" s="371"/>
      <c r="BP56" s="210"/>
      <c r="BQ56" s="130"/>
      <c r="BR56" s="129"/>
      <c r="BS56" s="128"/>
      <c r="BT56" s="11"/>
      <c r="BU56" s="210"/>
      <c r="BV56" s="128"/>
      <c r="BW56" s="182"/>
      <c r="BX56" s="128"/>
      <c r="BY56" s="11"/>
      <c r="BZ56" s="62"/>
      <c r="CA56" s="128"/>
      <c r="CB56" s="11">
        <v>1</v>
      </c>
      <c r="CC56" s="11"/>
      <c r="CD56" s="210"/>
      <c r="CE56" s="130"/>
      <c r="CF56" s="11"/>
      <c r="CG56" s="11"/>
      <c r="CH56" s="11">
        <v>1</v>
      </c>
      <c r="CI56" s="343"/>
      <c r="CJ56" s="340"/>
      <c r="CK56" s="62">
        <v>1</v>
      </c>
      <c r="CL56" s="340"/>
      <c r="CM56" s="11"/>
      <c r="CN56" s="129"/>
      <c r="CO56" s="130"/>
      <c r="CP56" s="210"/>
      <c r="CQ56" s="128"/>
      <c r="CR56" s="129"/>
      <c r="CS56" s="128"/>
      <c r="CT56" s="62"/>
      <c r="CU56" s="128"/>
      <c r="CV56" s="11"/>
      <c r="CW56" s="129"/>
      <c r="CX56" s="128">
        <v>1</v>
      </c>
      <c r="CY56" s="11"/>
      <c r="CZ56" s="340"/>
      <c r="DA56" s="130">
        <v>1</v>
      </c>
      <c r="DB56" s="129"/>
      <c r="DC56" s="128">
        <v>1</v>
      </c>
      <c r="DD56" s="62"/>
      <c r="DE56" s="128"/>
      <c r="DF56" s="11"/>
      <c r="DG56" s="11"/>
      <c r="DH56" s="11"/>
      <c r="DI56" s="11"/>
      <c r="DJ56" s="11">
        <v>1</v>
      </c>
      <c r="DK56" s="130"/>
      <c r="DL56" s="11"/>
      <c r="DM56" s="11"/>
      <c r="DN56" s="340"/>
      <c r="DO56" s="324">
        <v>1</v>
      </c>
      <c r="DP56" s="64">
        <f t="shared" si="0"/>
        <v>17</v>
      </c>
      <c r="DQ56" s="64">
        <f t="shared" si="1"/>
        <v>10</v>
      </c>
      <c r="DR56" s="322">
        <f t="shared" si="2"/>
        <v>0</v>
      </c>
      <c r="DS56" s="322">
        <f t="shared" si="3"/>
        <v>1</v>
      </c>
      <c r="DT56" s="207">
        <f t="shared" si="4"/>
        <v>28</v>
      </c>
    </row>
    <row r="57" spans="1:124" ht="15.75" x14ac:dyDescent="0.25">
      <c r="A57" s="61">
        <v>54</v>
      </c>
      <c r="B57" s="247" t="s">
        <v>1222</v>
      </c>
      <c r="C57" s="128"/>
      <c r="D57" s="129">
        <v>1</v>
      </c>
      <c r="E57" s="128"/>
      <c r="F57" s="11"/>
      <c r="G57" s="11"/>
      <c r="H57" s="11"/>
      <c r="I57" s="129"/>
      <c r="J57" s="142"/>
      <c r="K57" s="129"/>
      <c r="L57" s="128"/>
      <c r="M57" s="62"/>
      <c r="N57" s="340"/>
      <c r="O57" s="129">
        <v>1</v>
      </c>
      <c r="P57" s="343"/>
      <c r="Q57" s="129"/>
      <c r="R57" s="128"/>
      <c r="S57" s="129"/>
      <c r="T57" s="128"/>
      <c r="U57" s="129"/>
      <c r="V57" s="128">
        <v>1</v>
      </c>
      <c r="W57" s="62"/>
      <c r="X57" s="340"/>
      <c r="Y57" s="62"/>
      <c r="Z57" s="324"/>
      <c r="AA57" s="340"/>
      <c r="AB57" s="62"/>
      <c r="AC57" s="129"/>
      <c r="AD57" s="130">
        <v>1</v>
      </c>
      <c r="AE57" s="129"/>
      <c r="AF57" s="340"/>
      <c r="AG57" s="129"/>
      <c r="AH57" s="182"/>
      <c r="AI57" s="346">
        <v>1</v>
      </c>
      <c r="AJ57" s="129"/>
      <c r="AK57" s="128">
        <v>1</v>
      </c>
      <c r="AL57" s="340"/>
      <c r="AM57" s="182"/>
      <c r="AN57" s="128">
        <v>1</v>
      </c>
      <c r="AO57" s="11"/>
      <c r="AP57" s="129"/>
      <c r="AQ57" s="128"/>
      <c r="AR57" s="62">
        <v>1</v>
      </c>
      <c r="AS57" s="62"/>
      <c r="AT57" s="128"/>
      <c r="AU57" s="11"/>
      <c r="AV57" s="11"/>
      <c r="AW57" s="11"/>
      <c r="AX57" s="11"/>
      <c r="AY57" s="361"/>
      <c r="AZ57" s="11"/>
      <c r="BA57" s="129"/>
      <c r="BB57" s="130"/>
      <c r="BC57" s="365"/>
      <c r="BD57" s="128">
        <v>1</v>
      </c>
      <c r="BE57" s="11"/>
      <c r="BF57" s="129"/>
      <c r="BG57" s="130"/>
      <c r="BH57" s="129"/>
      <c r="BI57" s="128"/>
      <c r="BJ57" s="129"/>
      <c r="BK57" s="182"/>
      <c r="BL57" s="128"/>
      <c r="BM57" s="140">
        <v>1</v>
      </c>
      <c r="BN57" s="128"/>
      <c r="BO57" s="371">
        <v>1</v>
      </c>
      <c r="BP57" s="210"/>
      <c r="BQ57" s="130"/>
      <c r="BR57" s="129">
        <v>1</v>
      </c>
      <c r="BS57" s="128"/>
      <c r="BT57" s="11"/>
      <c r="BU57" s="210"/>
      <c r="BV57" s="128"/>
      <c r="BW57" s="182"/>
      <c r="BX57" s="128"/>
      <c r="BY57" s="11">
        <v>1</v>
      </c>
      <c r="BZ57" s="62"/>
      <c r="CA57" s="128">
        <v>1</v>
      </c>
      <c r="CB57" s="11"/>
      <c r="CC57" s="11"/>
      <c r="CD57" s="210"/>
      <c r="CE57" s="130"/>
      <c r="CF57" s="11"/>
      <c r="CG57" s="11"/>
      <c r="CH57" s="11"/>
      <c r="CI57" s="343"/>
      <c r="CJ57" s="340"/>
      <c r="CK57" s="62">
        <v>1</v>
      </c>
      <c r="CL57" s="340"/>
      <c r="CM57" s="11"/>
      <c r="CN57" s="129"/>
      <c r="CO57" s="130"/>
      <c r="CP57" s="210"/>
      <c r="CQ57" s="128"/>
      <c r="CR57" s="129"/>
      <c r="CS57" s="128"/>
      <c r="CT57" s="62"/>
      <c r="CU57" s="128"/>
      <c r="CV57" s="11"/>
      <c r="CW57" s="129"/>
      <c r="CX57" s="128">
        <v>1</v>
      </c>
      <c r="CY57" s="11"/>
      <c r="CZ57" s="340"/>
      <c r="DA57" s="130"/>
      <c r="DB57" s="129"/>
      <c r="DC57" s="128"/>
      <c r="DD57" s="62">
        <v>1</v>
      </c>
      <c r="DE57" s="128"/>
      <c r="DF57" s="11"/>
      <c r="DG57" s="11"/>
      <c r="DH57" s="11"/>
      <c r="DI57" s="11"/>
      <c r="DJ57" s="11"/>
      <c r="DK57" s="130"/>
      <c r="DL57" s="11"/>
      <c r="DM57" s="11"/>
      <c r="DN57" s="340"/>
      <c r="DO57" s="324"/>
      <c r="DP57" s="64">
        <f t="shared" si="0"/>
        <v>7</v>
      </c>
      <c r="DQ57" s="64">
        <f t="shared" si="1"/>
        <v>8</v>
      </c>
      <c r="DR57" s="322">
        <f t="shared" si="2"/>
        <v>0</v>
      </c>
      <c r="DS57" s="322">
        <f t="shared" si="3"/>
        <v>0</v>
      </c>
      <c r="DT57" s="207">
        <f t="shared" si="4"/>
        <v>15</v>
      </c>
    </row>
    <row r="58" spans="1:124" ht="15.75" x14ac:dyDescent="0.25">
      <c r="A58" s="61">
        <v>55</v>
      </c>
      <c r="B58" s="7" t="s">
        <v>249</v>
      </c>
      <c r="C58" s="128"/>
      <c r="D58" s="129">
        <v>1</v>
      </c>
      <c r="E58" s="128"/>
      <c r="F58" s="11"/>
      <c r="G58" s="11"/>
      <c r="H58" s="11"/>
      <c r="I58" s="129"/>
      <c r="J58" s="142"/>
      <c r="K58" s="129"/>
      <c r="L58" s="128"/>
      <c r="M58" s="62"/>
      <c r="N58" s="340"/>
      <c r="O58" s="129">
        <v>1</v>
      </c>
      <c r="P58" s="343"/>
      <c r="Q58" s="129"/>
      <c r="R58" s="128"/>
      <c r="S58" s="129"/>
      <c r="T58" s="128"/>
      <c r="U58" s="129"/>
      <c r="V58" s="128"/>
      <c r="W58" s="62"/>
      <c r="X58" s="340"/>
      <c r="Y58" s="62"/>
      <c r="Z58" s="324">
        <v>1</v>
      </c>
      <c r="AA58" s="340"/>
      <c r="AB58" s="62"/>
      <c r="AC58" s="129"/>
      <c r="AD58" s="130"/>
      <c r="AE58" s="129"/>
      <c r="AF58" s="340"/>
      <c r="AG58" s="129"/>
      <c r="AH58" s="182"/>
      <c r="AI58" s="346">
        <v>1</v>
      </c>
      <c r="AJ58" s="129"/>
      <c r="AK58" s="128"/>
      <c r="AL58" s="340"/>
      <c r="AM58" s="182">
        <v>1</v>
      </c>
      <c r="AN58" s="128"/>
      <c r="AO58" s="11"/>
      <c r="AP58" s="129"/>
      <c r="AQ58" s="128">
        <v>1</v>
      </c>
      <c r="AR58" s="62"/>
      <c r="AS58" s="62"/>
      <c r="AT58" s="128"/>
      <c r="AU58" s="11"/>
      <c r="AV58" s="11"/>
      <c r="AW58" s="11"/>
      <c r="AX58" s="11"/>
      <c r="AY58" s="361"/>
      <c r="AZ58" s="11"/>
      <c r="BA58" s="129"/>
      <c r="BB58" s="130"/>
      <c r="BC58" s="365"/>
      <c r="BD58" s="128"/>
      <c r="BE58" s="11"/>
      <c r="BF58" s="129"/>
      <c r="BG58" s="130"/>
      <c r="BH58" s="129"/>
      <c r="BI58" s="128"/>
      <c r="BJ58" s="129"/>
      <c r="BK58" s="182"/>
      <c r="BL58" s="128"/>
      <c r="BM58" s="129"/>
      <c r="BN58" s="128"/>
      <c r="BO58" s="371">
        <v>1</v>
      </c>
      <c r="BP58" s="210"/>
      <c r="BQ58" s="130"/>
      <c r="BR58" s="129"/>
      <c r="BS58" s="128">
        <v>1</v>
      </c>
      <c r="BT58" s="11"/>
      <c r="BU58" s="210"/>
      <c r="BV58" s="128"/>
      <c r="BW58" s="182"/>
      <c r="BX58" s="128"/>
      <c r="BY58" s="11"/>
      <c r="BZ58" s="62"/>
      <c r="CA58" s="128"/>
      <c r="CB58" s="11"/>
      <c r="CC58" s="11"/>
      <c r="CD58" s="210"/>
      <c r="CE58" s="130"/>
      <c r="CF58" s="11"/>
      <c r="CG58" s="11"/>
      <c r="CH58" s="11"/>
      <c r="CI58" s="343"/>
      <c r="CJ58" s="340"/>
      <c r="CK58" s="62"/>
      <c r="CL58" s="340"/>
      <c r="CM58" s="11"/>
      <c r="CN58" s="129"/>
      <c r="CO58" s="130"/>
      <c r="CP58" s="210"/>
      <c r="CQ58" s="128"/>
      <c r="CR58" s="129"/>
      <c r="CS58" s="128"/>
      <c r="CT58" s="62">
        <v>1</v>
      </c>
      <c r="CU58" s="128"/>
      <c r="CV58" s="11"/>
      <c r="CW58" s="129"/>
      <c r="CX58" s="128"/>
      <c r="CY58" s="11"/>
      <c r="CZ58" s="340"/>
      <c r="DA58" s="130"/>
      <c r="DB58" s="129"/>
      <c r="DC58" s="128"/>
      <c r="DD58" s="62"/>
      <c r="DE58" s="128"/>
      <c r="DF58" s="11"/>
      <c r="DG58" s="11"/>
      <c r="DH58" s="11"/>
      <c r="DI58" s="11"/>
      <c r="DJ58" s="11"/>
      <c r="DK58" s="130"/>
      <c r="DL58" s="11"/>
      <c r="DM58" s="11"/>
      <c r="DN58" s="340"/>
      <c r="DO58" s="324"/>
      <c r="DP58" s="64">
        <f t="shared" si="0"/>
        <v>3</v>
      </c>
      <c r="DQ58" s="64">
        <f t="shared" si="1"/>
        <v>4</v>
      </c>
      <c r="DR58" s="322">
        <f t="shared" si="2"/>
        <v>0</v>
      </c>
      <c r="DS58" s="322">
        <f t="shared" si="3"/>
        <v>0</v>
      </c>
      <c r="DT58" s="207">
        <f t="shared" si="4"/>
        <v>7</v>
      </c>
    </row>
    <row r="59" spans="1:124" ht="15.75" x14ac:dyDescent="0.25">
      <c r="A59" s="61">
        <v>56</v>
      </c>
      <c r="B59" s="7" t="s">
        <v>451</v>
      </c>
      <c r="C59" s="128"/>
      <c r="D59" s="129"/>
      <c r="E59" s="128">
        <v>1</v>
      </c>
      <c r="F59" s="11">
        <v>1</v>
      </c>
      <c r="G59" s="11">
        <v>1</v>
      </c>
      <c r="H59" s="11">
        <v>1</v>
      </c>
      <c r="I59" s="129">
        <v>1</v>
      </c>
      <c r="J59" s="142"/>
      <c r="K59" s="129"/>
      <c r="L59" s="128"/>
      <c r="M59" s="62"/>
      <c r="N59" s="340"/>
      <c r="O59" s="129"/>
      <c r="P59" s="343"/>
      <c r="Q59" s="129"/>
      <c r="R59" s="128"/>
      <c r="S59" s="129"/>
      <c r="T59" s="128"/>
      <c r="U59" s="129"/>
      <c r="V59" s="128"/>
      <c r="W59" s="62"/>
      <c r="X59" s="340"/>
      <c r="Y59" s="62"/>
      <c r="Z59" s="324"/>
      <c r="AA59" s="340"/>
      <c r="AB59" s="62"/>
      <c r="AC59" s="129"/>
      <c r="AD59" s="130"/>
      <c r="AE59" s="129"/>
      <c r="AF59" s="340"/>
      <c r="AG59" s="129"/>
      <c r="AH59" s="182"/>
      <c r="AI59" s="346"/>
      <c r="AJ59" s="129"/>
      <c r="AK59" s="128"/>
      <c r="AL59" s="340"/>
      <c r="AM59" s="182"/>
      <c r="AN59" s="128"/>
      <c r="AO59" s="11"/>
      <c r="AP59" s="129"/>
      <c r="AQ59" s="128"/>
      <c r="AR59" s="62"/>
      <c r="AS59" s="62"/>
      <c r="AT59" s="128"/>
      <c r="AU59" s="11"/>
      <c r="AV59" s="11"/>
      <c r="AW59" s="11"/>
      <c r="AX59" s="11"/>
      <c r="AY59" s="361"/>
      <c r="AZ59" s="11"/>
      <c r="BA59" s="129"/>
      <c r="BB59" s="130"/>
      <c r="BC59" s="365"/>
      <c r="BD59" s="128"/>
      <c r="BE59" s="11"/>
      <c r="BF59" s="129"/>
      <c r="BG59" s="130"/>
      <c r="BH59" s="129"/>
      <c r="BI59" s="128"/>
      <c r="BJ59" s="129"/>
      <c r="BK59" s="182"/>
      <c r="BL59" s="128"/>
      <c r="BM59" s="129"/>
      <c r="BN59" s="128"/>
      <c r="BO59" s="371"/>
      <c r="BP59" s="210"/>
      <c r="BQ59" s="130"/>
      <c r="BR59" s="129"/>
      <c r="BS59" s="128"/>
      <c r="BT59" s="11"/>
      <c r="BU59" s="210"/>
      <c r="BV59" s="128"/>
      <c r="BW59" s="182"/>
      <c r="BX59" s="128"/>
      <c r="BY59" s="11"/>
      <c r="BZ59" s="62"/>
      <c r="CA59" s="128"/>
      <c r="CB59" s="11"/>
      <c r="CC59" s="11"/>
      <c r="CD59" s="210"/>
      <c r="CE59" s="130"/>
      <c r="CF59" s="11"/>
      <c r="CG59" s="11"/>
      <c r="CH59" s="11"/>
      <c r="CI59" s="343"/>
      <c r="CJ59" s="340"/>
      <c r="CK59" s="62"/>
      <c r="CL59" s="340"/>
      <c r="CM59" s="11"/>
      <c r="CN59" s="129"/>
      <c r="CO59" s="130"/>
      <c r="CP59" s="210"/>
      <c r="CQ59" s="128"/>
      <c r="CR59" s="129"/>
      <c r="CS59" s="128"/>
      <c r="CT59" s="62"/>
      <c r="CU59" s="128"/>
      <c r="CV59" s="11"/>
      <c r="CW59" s="129"/>
      <c r="CX59" s="128"/>
      <c r="CY59" s="11"/>
      <c r="CZ59" s="340"/>
      <c r="DA59" s="130"/>
      <c r="DB59" s="129"/>
      <c r="DC59" s="128"/>
      <c r="DD59" s="62"/>
      <c r="DE59" s="128">
        <v>1</v>
      </c>
      <c r="DF59" s="11">
        <v>1</v>
      </c>
      <c r="DG59" s="11">
        <v>1</v>
      </c>
      <c r="DH59" s="11">
        <v>1</v>
      </c>
      <c r="DI59" s="11">
        <v>1</v>
      </c>
      <c r="DJ59" s="11"/>
      <c r="DK59" s="130"/>
      <c r="DL59" s="11"/>
      <c r="DM59" s="11"/>
      <c r="DN59" s="340"/>
      <c r="DO59" s="324"/>
      <c r="DP59" s="64">
        <f t="shared" si="0"/>
        <v>2</v>
      </c>
      <c r="DQ59" s="64">
        <f t="shared" si="1"/>
        <v>2</v>
      </c>
      <c r="DR59" s="322">
        <f t="shared" si="2"/>
        <v>5</v>
      </c>
      <c r="DS59" s="322">
        <f t="shared" si="3"/>
        <v>0</v>
      </c>
      <c r="DT59" s="207">
        <f t="shared" si="4"/>
        <v>10</v>
      </c>
    </row>
    <row r="60" spans="1:124" ht="15.75" x14ac:dyDescent="0.25">
      <c r="A60" s="61">
        <v>57</v>
      </c>
      <c r="B60" s="7" t="s">
        <v>821</v>
      </c>
      <c r="C60" s="128"/>
      <c r="D60" s="129"/>
      <c r="E60" s="128">
        <v>1</v>
      </c>
      <c r="F60" s="11">
        <v>1</v>
      </c>
      <c r="G60" s="11">
        <v>1</v>
      </c>
      <c r="H60" s="11">
        <v>1</v>
      </c>
      <c r="I60" s="129">
        <v>1</v>
      </c>
      <c r="J60" s="142"/>
      <c r="K60" s="129"/>
      <c r="L60" s="128">
        <v>1</v>
      </c>
      <c r="M60" s="62"/>
      <c r="N60" s="340"/>
      <c r="O60" s="129"/>
      <c r="P60" s="343"/>
      <c r="Q60" s="129"/>
      <c r="R60" s="128">
        <v>1</v>
      </c>
      <c r="S60" s="129"/>
      <c r="T60" s="128"/>
      <c r="U60" s="129"/>
      <c r="V60" s="128"/>
      <c r="W60" s="62"/>
      <c r="X60" s="340"/>
      <c r="Y60" s="62"/>
      <c r="Z60" s="324"/>
      <c r="AA60" s="340"/>
      <c r="AB60" s="62"/>
      <c r="AC60" s="129"/>
      <c r="AD60" s="130"/>
      <c r="AE60" s="129"/>
      <c r="AF60" s="340"/>
      <c r="AG60" s="129"/>
      <c r="AH60" s="182"/>
      <c r="AI60" s="346">
        <v>1</v>
      </c>
      <c r="AJ60" s="129">
        <v>1</v>
      </c>
      <c r="AK60" s="128"/>
      <c r="AL60" s="340"/>
      <c r="AM60" s="182"/>
      <c r="AN60" s="128"/>
      <c r="AO60" s="11">
        <v>1</v>
      </c>
      <c r="AP60" s="129"/>
      <c r="AQ60" s="128"/>
      <c r="AR60" s="62"/>
      <c r="AS60" s="62"/>
      <c r="AT60" s="128"/>
      <c r="AU60" s="11"/>
      <c r="AV60" s="11"/>
      <c r="AW60" s="11"/>
      <c r="AX60" s="11"/>
      <c r="AY60" s="361"/>
      <c r="AZ60" s="11"/>
      <c r="BA60" s="129"/>
      <c r="BB60" s="130"/>
      <c r="BC60" s="365"/>
      <c r="BD60" s="128"/>
      <c r="BE60" s="11"/>
      <c r="BF60" s="129"/>
      <c r="BG60" s="130">
        <v>1</v>
      </c>
      <c r="BH60" s="129"/>
      <c r="BI60" s="128"/>
      <c r="BJ60" s="129"/>
      <c r="BK60" s="182"/>
      <c r="BL60" s="128"/>
      <c r="BM60" s="129"/>
      <c r="BN60" s="128"/>
      <c r="BO60" s="371">
        <v>1</v>
      </c>
      <c r="BP60" s="210"/>
      <c r="BQ60" s="130"/>
      <c r="BR60" s="129"/>
      <c r="BS60" s="128"/>
      <c r="BT60" s="11"/>
      <c r="BU60" s="210"/>
      <c r="BV60" s="128"/>
      <c r="BW60" s="182"/>
      <c r="BX60" s="128"/>
      <c r="BY60" s="11"/>
      <c r="BZ60" s="62"/>
      <c r="CA60" s="128"/>
      <c r="CB60" s="11"/>
      <c r="CC60" s="11"/>
      <c r="CD60" s="210"/>
      <c r="CE60" s="130"/>
      <c r="CF60" s="11"/>
      <c r="CG60" s="11"/>
      <c r="CH60" s="11"/>
      <c r="CI60" s="343"/>
      <c r="CJ60" s="340"/>
      <c r="CK60" s="62"/>
      <c r="CL60" s="340"/>
      <c r="CM60" s="11"/>
      <c r="CN60" s="129"/>
      <c r="CO60" s="130"/>
      <c r="CP60" s="210"/>
      <c r="CQ60" s="128"/>
      <c r="CR60" s="129"/>
      <c r="CS60" s="128"/>
      <c r="CT60" s="62"/>
      <c r="CU60" s="128"/>
      <c r="CV60" s="11"/>
      <c r="CW60" s="129"/>
      <c r="CX60" s="128"/>
      <c r="CY60" s="11"/>
      <c r="CZ60" s="340"/>
      <c r="DA60" s="130"/>
      <c r="DB60" s="129"/>
      <c r="DC60" s="128"/>
      <c r="DD60" s="62"/>
      <c r="DE60" s="128"/>
      <c r="DF60" s="11"/>
      <c r="DG60" s="11"/>
      <c r="DH60" s="11"/>
      <c r="DI60" s="11"/>
      <c r="DJ60" s="11">
        <v>1</v>
      </c>
      <c r="DK60" s="130"/>
      <c r="DL60" s="11"/>
      <c r="DM60" s="11"/>
      <c r="DN60" s="340"/>
      <c r="DO60" s="324"/>
      <c r="DP60" s="64">
        <f t="shared" si="0"/>
        <v>5</v>
      </c>
      <c r="DQ60" s="64">
        <f t="shared" si="1"/>
        <v>3</v>
      </c>
      <c r="DR60" s="322">
        <f t="shared" si="2"/>
        <v>3</v>
      </c>
      <c r="DS60" s="322">
        <f t="shared" si="3"/>
        <v>0</v>
      </c>
      <c r="DT60" s="207">
        <f t="shared" si="4"/>
        <v>11</v>
      </c>
    </row>
    <row r="61" spans="1:124" ht="15.75" x14ac:dyDescent="0.25">
      <c r="A61" s="61">
        <v>58</v>
      </c>
      <c r="B61" s="7" t="s">
        <v>1066</v>
      </c>
      <c r="C61" s="128"/>
      <c r="D61" s="129"/>
      <c r="E61" s="128"/>
      <c r="F61" s="11"/>
      <c r="G61" s="11"/>
      <c r="H61" s="11"/>
      <c r="I61" s="129"/>
      <c r="J61" s="142"/>
      <c r="K61" s="129"/>
      <c r="L61" s="128"/>
      <c r="M61" s="62"/>
      <c r="N61" s="340"/>
      <c r="O61" s="129"/>
      <c r="P61" s="343"/>
      <c r="Q61" s="129"/>
      <c r="R61" s="128"/>
      <c r="S61" s="129"/>
      <c r="T61" s="128"/>
      <c r="U61" s="129"/>
      <c r="V61" s="128"/>
      <c r="W61" s="62"/>
      <c r="X61" s="340"/>
      <c r="Y61" s="62"/>
      <c r="Z61" s="324"/>
      <c r="AA61" s="340"/>
      <c r="AB61" s="62"/>
      <c r="AC61" s="129"/>
      <c r="AD61" s="130"/>
      <c r="AE61" s="129"/>
      <c r="AF61" s="340"/>
      <c r="AG61" s="129"/>
      <c r="AH61" s="182"/>
      <c r="AI61" s="346"/>
      <c r="AJ61" s="129"/>
      <c r="AK61" s="128"/>
      <c r="AL61" s="340"/>
      <c r="AM61" s="182"/>
      <c r="AN61" s="128"/>
      <c r="AO61" s="11"/>
      <c r="AP61" s="129"/>
      <c r="AQ61" s="128"/>
      <c r="AR61" s="62"/>
      <c r="AS61" s="62"/>
      <c r="AT61" s="128"/>
      <c r="AU61" s="11"/>
      <c r="AV61" s="11"/>
      <c r="AW61" s="11"/>
      <c r="AX61" s="11"/>
      <c r="AY61" s="361"/>
      <c r="AZ61" s="11"/>
      <c r="BA61" s="129"/>
      <c r="BB61" s="130"/>
      <c r="BC61" s="365"/>
      <c r="BD61" s="128"/>
      <c r="BE61" s="11"/>
      <c r="BF61" s="129"/>
      <c r="BG61" s="130"/>
      <c r="BH61" s="129"/>
      <c r="BI61" s="128"/>
      <c r="BJ61" s="129"/>
      <c r="BK61" s="182"/>
      <c r="BL61" s="128"/>
      <c r="BM61" s="129"/>
      <c r="BN61" s="128"/>
      <c r="BO61" s="371"/>
      <c r="BP61" s="210"/>
      <c r="BQ61" s="130"/>
      <c r="BR61" s="129"/>
      <c r="BS61" s="128"/>
      <c r="BT61" s="11"/>
      <c r="BU61" s="210"/>
      <c r="BV61" s="128"/>
      <c r="BW61" s="182"/>
      <c r="BX61" s="128"/>
      <c r="BY61" s="11"/>
      <c r="BZ61" s="62"/>
      <c r="CA61" s="128"/>
      <c r="CB61" s="11"/>
      <c r="CC61" s="11"/>
      <c r="CD61" s="210"/>
      <c r="CE61" s="130"/>
      <c r="CF61" s="11"/>
      <c r="CG61" s="11"/>
      <c r="CH61" s="11"/>
      <c r="CI61" s="343"/>
      <c r="CJ61" s="340"/>
      <c r="CK61" s="62"/>
      <c r="CL61" s="340"/>
      <c r="CM61" s="11"/>
      <c r="CN61" s="129"/>
      <c r="CO61" s="130"/>
      <c r="CP61" s="210"/>
      <c r="CQ61" s="128"/>
      <c r="CR61" s="129"/>
      <c r="CS61" s="128"/>
      <c r="CT61" s="62"/>
      <c r="CU61" s="128"/>
      <c r="CV61" s="11"/>
      <c r="CW61" s="129"/>
      <c r="CX61" s="128"/>
      <c r="CY61" s="11"/>
      <c r="CZ61" s="340"/>
      <c r="DA61" s="130"/>
      <c r="DB61" s="129"/>
      <c r="DC61" s="128"/>
      <c r="DD61" s="62"/>
      <c r="DE61" s="128"/>
      <c r="DF61" s="11"/>
      <c r="DG61" s="11"/>
      <c r="DH61" s="11"/>
      <c r="DI61" s="11"/>
      <c r="DJ61" s="11"/>
      <c r="DK61" s="130"/>
      <c r="DL61" s="11"/>
      <c r="DM61" s="11"/>
      <c r="DN61" s="340"/>
      <c r="DO61" s="324"/>
      <c r="DP61" s="64">
        <f t="shared" si="0"/>
        <v>0</v>
      </c>
      <c r="DQ61" s="64">
        <f t="shared" si="1"/>
        <v>0</v>
      </c>
      <c r="DR61" s="322">
        <f t="shared" si="2"/>
        <v>0</v>
      </c>
      <c r="DS61" s="322">
        <f t="shared" si="3"/>
        <v>0</v>
      </c>
      <c r="DT61" s="207">
        <f t="shared" si="4"/>
        <v>0</v>
      </c>
    </row>
    <row r="62" spans="1:124" ht="15.75" x14ac:dyDescent="0.25">
      <c r="A62" s="61">
        <v>59</v>
      </c>
      <c r="B62" s="7" t="s">
        <v>1342</v>
      </c>
      <c r="C62" s="128"/>
      <c r="D62" s="129">
        <v>1</v>
      </c>
      <c r="E62" s="128">
        <v>1</v>
      </c>
      <c r="F62" s="11">
        <v>1</v>
      </c>
      <c r="G62" s="11">
        <v>1</v>
      </c>
      <c r="H62" s="11">
        <v>1</v>
      </c>
      <c r="I62" s="129">
        <v>1</v>
      </c>
      <c r="J62" s="142"/>
      <c r="K62" s="129">
        <v>1</v>
      </c>
      <c r="L62" s="128"/>
      <c r="M62" s="62"/>
      <c r="N62" s="340"/>
      <c r="O62" s="129">
        <v>1</v>
      </c>
      <c r="P62" s="343"/>
      <c r="Q62" s="129"/>
      <c r="R62" s="128"/>
      <c r="S62" s="129">
        <v>1</v>
      </c>
      <c r="T62" s="128"/>
      <c r="U62" s="129">
        <v>1</v>
      </c>
      <c r="V62" s="128"/>
      <c r="W62" s="62"/>
      <c r="X62" s="340"/>
      <c r="Y62" s="62"/>
      <c r="Z62" s="324">
        <v>1</v>
      </c>
      <c r="AA62" s="340"/>
      <c r="AB62" s="62">
        <v>1</v>
      </c>
      <c r="AC62" s="129"/>
      <c r="AD62" s="130"/>
      <c r="AE62" s="129"/>
      <c r="AF62" s="340"/>
      <c r="AG62" s="129">
        <v>1</v>
      </c>
      <c r="AH62" s="182"/>
      <c r="AI62" s="346">
        <v>1</v>
      </c>
      <c r="AJ62" s="129">
        <v>1</v>
      </c>
      <c r="AK62" s="128"/>
      <c r="AL62" s="340"/>
      <c r="AM62" s="182"/>
      <c r="AN62" s="128"/>
      <c r="AO62" s="11">
        <v>1</v>
      </c>
      <c r="AP62" s="129"/>
      <c r="AQ62" s="128"/>
      <c r="AR62" s="62"/>
      <c r="AS62" s="62"/>
      <c r="AT62" s="128"/>
      <c r="AU62" s="11"/>
      <c r="AV62" s="11"/>
      <c r="AW62" s="11"/>
      <c r="AX62" s="11"/>
      <c r="AY62" s="361"/>
      <c r="AZ62" s="11"/>
      <c r="BA62" s="129"/>
      <c r="BB62" s="130"/>
      <c r="BC62" s="365"/>
      <c r="BD62" s="128"/>
      <c r="BE62" s="364">
        <v>1</v>
      </c>
      <c r="BF62" s="228"/>
      <c r="BG62" s="130"/>
      <c r="BH62" s="129">
        <v>1</v>
      </c>
      <c r="BI62" s="128"/>
      <c r="BJ62" s="129">
        <v>1</v>
      </c>
      <c r="BK62" s="182"/>
      <c r="BL62" s="128"/>
      <c r="BM62" s="129">
        <v>1</v>
      </c>
      <c r="BN62" s="128"/>
      <c r="BO62" s="371">
        <v>1</v>
      </c>
      <c r="BP62" s="210"/>
      <c r="BQ62" s="130"/>
      <c r="BR62" s="129"/>
      <c r="BS62" s="128"/>
      <c r="BT62" s="11">
        <v>1</v>
      </c>
      <c r="BU62" s="210"/>
      <c r="BV62" s="128"/>
      <c r="BW62" s="182">
        <v>1</v>
      </c>
      <c r="BX62" s="128"/>
      <c r="BY62" s="11"/>
      <c r="BZ62" s="62"/>
      <c r="CA62" s="128">
        <v>1</v>
      </c>
      <c r="CB62" s="11"/>
      <c r="CC62" s="11"/>
      <c r="CD62" s="210"/>
      <c r="CE62" s="130"/>
      <c r="CF62" s="11"/>
      <c r="CG62" s="11"/>
      <c r="CH62" s="11"/>
      <c r="CI62" s="343"/>
      <c r="CJ62" s="340"/>
      <c r="CK62" s="62">
        <v>1</v>
      </c>
      <c r="CL62" s="340"/>
      <c r="CM62" s="11"/>
      <c r="CN62" s="129"/>
      <c r="CO62" s="130"/>
      <c r="CP62" s="210">
        <v>1</v>
      </c>
      <c r="CQ62" s="128"/>
      <c r="CR62" s="129"/>
      <c r="CS62" s="128"/>
      <c r="CT62" s="62"/>
      <c r="CU62" s="128"/>
      <c r="CV62" s="11"/>
      <c r="CW62" s="129"/>
      <c r="CX62" s="128"/>
      <c r="CY62" s="11"/>
      <c r="CZ62" s="340"/>
      <c r="DA62" s="130"/>
      <c r="DB62" s="129"/>
      <c r="DC62" s="128"/>
      <c r="DD62" s="62"/>
      <c r="DE62" s="128"/>
      <c r="DF62" s="11"/>
      <c r="DG62" s="11"/>
      <c r="DH62" s="11"/>
      <c r="DI62" s="11"/>
      <c r="DJ62" s="11"/>
      <c r="DK62" s="130"/>
      <c r="DL62" s="11"/>
      <c r="DM62" s="11"/>
      <c r="DN62" s="340"/>
      <c r="DO62" s="324"/>
      <c r="DP62" s="64">
        <f t="shared" si="0"/>
        <v>2</v>
      </c>
      <c r="DQ62" s="64">
        <f t="shared" si="1"/>
        <v>19</v>
      </c>
      <c r="DR62" s="322">
        <f t="shared" si="2"/>
        <v>3</v>
      </c>
      <c r="DS62" s="322">
        <f t="shared" si="3"/>
        <v>0</v>
      </c>
      <c r="DT62" s="207">
        <f t="shared" si="4"/>
        <v>24</v>
      </c>
    </row>
    <row r="63" spans="1:124" ht="15.75" x14ac:dyDescent="0.25">
      <c r="A63" s="61">
        <v>60</v>
      </c>
      <c r="B63" s="247" t="s">
        <v>1221</v>
      </c>
      <c r="C63" s="128"/>
      <c r="D63" s="129"/>
      <c r="E63" s="128"/>
      <c r="F63" s="11"/>
      <c r="G63" s="11"/>
      <c r="H63" s="11"/>
      <c r="I63" s="129"/>
      <c r="J63" s="142">
        <v>1</v>
      </c>
      <c r="K63" s="129"/>
      <c r="L63" s="128"/>
      <c r="M63" s="62"/>
      <c r="N63" s="340"/>
      <c r="O63" s="129"/>
      <c r="P63" s="343"/>
      <c r="Q63" s="129"/>
      <c r="R63" s="128"/>
      <c r="S63" s="129"/>
      <c r="T63" s="128"/>
      <c r="U63" s="129"/>
      <c r="V63" s="128">
        <v>1</v>
      </c>
      <c r="W63" s="62">
        <v>1</v>
      </c>
      <c r="X63" s="340"/>
      <c r="Y63" s="62"/>
      <c r="Z63" s="324">
        <v>1</v>
      </c>
      <c r="AA63" s="340"/>
      <c r="AB63" s="62"/>
      <c r="AC63" s="129"/>
      <c r="AD63" s="130">
        <v>1</v>
      </c>
      <c r="AE63" s="129"/>
      <c r="AF63" s="340"/>
      <c r="AG63" s="129">
        <v>1</v>
      </c>
      <c r="AH63" s="182"/>
      <c r="AI63" s="346">
        <v>1</v>
      </c>
      <c r="AJ63" s="129"/>
      <c r="AK63" s="128">
        <v>1</v>
      </c>
      <c r="AL63" s="340"/>
      <c r="AM63" s="182"/>
      <c r="AN63" s="128">
        <v>1</v>
      </c>
      <c r="AO63" s="11"/>
      <c r="AP63" s="129"/>
      <c r="AQ63" s="128">
        <v>1</v>
      </c>
      <c r="AR63" s="62"/>
      <c r="AS63" s="62"/>
      <c r="AT63" s="128"/>
      <c r="AU63" s="11"/>
      <c r="AV63" s="11"/>
      <c r="AW63" s="11"/>
      <c r="AX63" s="11"/>
      <c r="AY63" s="361"/>
      <c r="AZ63" s="11"/>
      <c r="BA63" s="129"/>
      <c r="BB63" s="130"/>
      <c r="BC63" s="365"/>
      <c r="BD63" s="128">
        <v>1</v>
      </c>
      <c r="BE63" s="11"/>
      <c r="BF63" s="129"/>
      <c r="BG63" s="130">
        <v>1</v>
      </c>
      <c r="BH63" s="129"/>
      <c r="BI63" s="128">
        <v>1</v>
      </c>
      <c r="BJ63" s="129"/>
      <c r="BK63" s="182"/>
      <c r="BL63" s="128">
        <v>1</v>
      </c>
      <c r="BM63" s="129"/>
      <c r="BN63" s="128">
        <v>1</v>
      </c>
      <c r="BO63" s="371">
        <v>1</v>
      </c>
      <c r="BP63" s="210"/>
      <c r="BQ63" s="153">
        <v>1</v>
      </c>
      <c r="BR63" s="129"/>
      <c r="BS63" s="128"/>
      <c r="BT63" s="11"/>
      <c r="BU63" s="210"/>
      <c r="BV63" s="128">
        <v>1</v>
      </c>
      <c r="BW63" s="182"/>
      <c r="BX63" s="128">
        <v>1</v>
      </c>
      <c r="BY63" s="11"/>
      <c r="BZ63" s="62"/>
      <c r="CA63" s="128">
        <v>1</v>
      </c>
      <c r="CB63" s="11"/>
      <c r="CC63" s="11"/>
      <c r="CD63" s="210"/>
      <c r="CE63" s="130"/>
      <c r="CF63" s="11"/>
      <c r="CG63" s="11"/>
      <c r="CH63" s="11"/>
      <c r="CI63" s="343"/>
      <c r="CJ63" s="340"/>
      <c r="CK63" s="62"/>
      <c r="CL63" s="340"/>
      <c r="CM63" s="98">
        <v>1</v>
      </c>
      <c r="CN63" s="129"/>
      <c r="CO63" s="130"/>
      <c r="CP63" s="210"/>
      <c r="CQ63" s="128"/>
      <c r="CR63" s="129"/>
      <c r="CS63" s="128"/>
      <c r="CT63" s="62"/>
      <c r="CU63" s="128">
        <v>1</v>
      </c>
      <c r="CV63" s="11"/>
      <c r="CW63" s="129"/>
      <c r="CX63" s="128"/>
      <c r="CY63" s="11"/>
      <c r="CZ63" s="340"/>
      <c r="DA63" s="130"/>
      <c r="DB63" s="129"/>
      <c r="DC63" s="128"/>
      <c r="DD63" s="62"/>
      <c r="DE63" s="128"/>
      <c r="DF63" s="11"/>
      <c r="DG63" s="11"/>
      <c r="DH63" s="11"/>
      <c r="DI63" s="11"/>
      <c r="DJ63" s="11">
        <v>1</v>
      </c>
      <c r="DK63" s="130"/>
      <c r="DL63" s="11"/>
      <c r="DM63" s="11"/>
      <c r="DN63" s="340"/>
      <c r="DO63" s="324"/>
      <c r="DP63" s="64">
        <f t="shared" si="0"/>
        <v>17</v>
      </c>
      <c r="DQ63" s="64">
        <f t="shared" si="1"/>
        <v>4</v>
      </c>
      <c r="DR63" s="322">
        <f t="shared" si="2"/>
        <v>0</v>
      </c>
      <c r="DS63" s="322">
        <f t="shared" si="3"/>
        <v>0</v>
      </c>
      <c r="DT63" s="207">
        <f t="shared" si="4"/>
        <v>21</v>
      </c>
    </row>
    <row r="64" spans="1:124" ht="15.75" x14ac:dyDescent="0.25">
      <c r="A64" s="61">
        <v>61</v>
      </c>
      <c r="B64" s="247" t="s">
        <v>1479</v>
      </c>
      <c r="C64" s="128">
        <v>1</v>
      </c>
      <c r="D64" s="129"/>
      <c r="E64" s="128">
        <v>1</v>
      </c>
      <c r="F64" s="11">
        <v>1</v>
      </c>
      <c r="G64" s="11">
        <v>1</v>
      </c>
      <c r="H64" s="11">
        <v>1</v>
      </c>
      <c r="I64" s="129">
        <v>1</v>
      </c>
      <c r="J64" s="142"/>
      <c r="K64" s="129"/>
      <c r="L64" s="128"/>
      <c r="M64" s="62"/>
      <c r="N64" s="340"/>
      <c r="O64" s="129"/>
      <c r="P64" s="343"/>
      <c r="Q64" s="129">
        <v>1</v>
      </c>
      <c r="R64" s="128"/>
      <c r="S64" s="129"/>
      <c r="T64" s="128"/>
      <c r="U64" s="129"/>
      <c r="V64" s="128"/>
      <c r="W64" s="62"/>
      <c r="X64" s="340"/>
      <c r="Y64" s="62"/>
      <c r="Z64" s="324">
        <v>1</v>
      </c>
      <c r="AA64" s="340"/>
      <c r="AB64" s="62"/>
      <c r="AC64" s="129"/>
      <c r="AD64" s="130"/>
      <c r="AE64" s="129"/>
      <c r="AF64" s="340"/>
      <c r="AG64" s="129"/>
      <c r="AH64" s="182"/>
      <c r="AI64" s="346">
        <v>1</v>
      </c>
      <c r="AJ64" s="129"/>
      <c r="AK64" s="128"/>
      <c r="AL64" s="340"/>
      <c r="AM64" s="182"/>
      <c r="AN64" s="128"/>
      <c r="AO64" s="11"/>
      <c r="AP64" s="129"/>
      <c r="AQ64" s="128"/>
      <c r="AR64" s="62"/>
      <c r="AS64" s="62"/>
      <c r="AT64" s="128"/>
      <c r="AU64" s="11"/>
      <c r="AV64" s="11"/>
      <c r="AW64" s="11"/>
      <c r="AX64" s="11"/>
      <c r="AY64" s="361"/>
      <c r="AZ64" s="11"/>
      <c r="BA64" s="129"/>
      <c r="BB64" s="130"/>
      <c r="BC64" s="365"/>
      <c r="BD64" s="128"/>
      <c r="BE64" s="11"/>
      <c r="BF64" s="129"/>
      <c r="BG64" s="130"/>
      <c r="BH64" s="129"/>
      <c r="BI64" s="128"/>
      <c r="BJ64" s="129">
        <v>1</v>
      </c>
      <c r="BK64" s="182"/>
      <c r="BL64" s="128"/>
      <c r="BM64" s="129">
        <v>1</v>
      </c>
      <c r="BN64" s="128"/>
      <c r="BO64" s="371">
        <v>1</v>
      </c>
      <c r="BP64" s="210"/>
      <c r="BQ64" s="130"/>
      <c r="BR64" s="129"/>
      <c r="BS64" s="128"/>
      <c r="BT64" s="11"/>
      <c r="BU64" s="210"/>
      <c r="BV64" s="128"/>
      <c r="BW64" s="182"/>
      <c r="BX64" s="128"/>
      <c r="BY64" s="11"/>
      <c r="BZ64" s="62"/>
      <c r="CA64" s="128"/>
      <c r="CB64" s="11"/>
      <c r="CC64" s="11"/>
      <c r="CD64" s="210"/>
      <c r="CE64" s="130"/>
      <c r="CF64" s="11"/>
      <c r="CG64" s="11"/>
      <c r="CH64" s="11"/>
      <c r="CI64" s="343"/>
      <c r="CJ64" s="340"/>
      <c r="CK64" s="62"/>
      <c r="CL64" s="340"/>
      <c r="CM64" s="11"/>
      <c r="CN64" s="129"/>
      <c r="CO64" s="130"/>
      <c r="CP64" s="210"/>
      <c r="CQ64" s="128"/>
      <c r="CR64" s="129"/>
      <c r="CS64" s="128"/>
      <c r="CT64" s="62"/>
      <c r="CU64" s="128"/>
      <c r="CV64" s="11">
        <v>1</v>
      </c>
      <c r="CW64" s="129"/>
      <c r="CX64" s="139"/>
      <c r="CY64" s="11"/>
      <c r="CZ64" s="340"/>
      <c r="DA64" s="130"/>
      <c r="DB64" s="129">
        <v>1</v>
      </c>
      <c r="DC64" s="128"/>
      <c r="DD64" s="62"/>
      <c r="DE64" s="128"/>
      <c r="DF64" s="11"/>
      <c r="DG64" s="11"/>
      <c r="DH64" s="11"/>
      <c r="DI64" s="11"/>
      <c r="DJ64" s="11"/>
      <c r="DK64" s="130"/>
      <c r="DL64" s="11"/>
      <c r="DM64" s="11"/>
      <c r="DN64" s="340"/>
      <c r="DO64" s="324"/>
      <c r="DP64" s="64">
        <f t="shared" si="0"/>
        <v>2</v>
      </c>
      <c r="DQ64" s="64">
        <f t="shared" si="1"/>
        <v>7</v>
      </c>
      <c r="DR64" s="322">
        <f t="shared" si="2"/>
        <v>3</v>
      </c>
      <c r="DS64" s="322">
        <f t="shared" si="3"/>
        <v>0</v>
      </c>
      <c r="DT64" s="207">
        <f t="shared" si="4"/>
        <v>12</v>
      </c>
    </row>
    <row r="65" spans="1:126" ht="15.75" x14ac:dyDescent="0.25">
      <c r="A65" s="61">
        <v>62</v>
      </c>
      <c r="B65" s="7" t="s">
        <v>378</v>
      </c>
      <c r="C65" s="128"/>
      <c r="D65" s="129"/>
      <c r="E65" s="128"/>
      <c r="F65" s="11"/>
      <c r="G65" s="11"/>
      <c r="H65" s="11"/>
      <c r="I65" s="129"/>
      <c r="J65" s="142"/>
      <c r="K65" s="129"/>
      <c r="L65" s="128"/>
      <c r="M65" s="62"/>
      <c r="N65" s="340"/>
      <c r="O65" s="129"/>
      <c r="P65" s="343"/>
      <c r="Q65" s="129"/>
      <c r="R65" s="128"/>
      <c r="S65" s="129"/>
      <c r="T65" s="128"/>
      <c r="U65" s="129"/>
      <c r="V65" s="128"/>
      <c r="W65" s="62"/>
      <c r="X65" s="340"/>
      <c r="Y65" s="62"/>
      <c r="Z65" s="324"/>
      <c r="AA65" s="340"/>
      <c r="AB65" s="62"/>
      <c r="AC65" s="129"/>
      <c r="AD65" s="130"/>
      <c r="AE65" s="129"/>
      <c r="AF65" s="340"/>
      <c r="AG65" s="129"/>
      <c r="AH65" s="182"/>
      <c r="AI65" s="346"/>
      <c r="AJ65" s="129"/>
      <c r="AK65" s="128"/>
      <c r="AL65" s="340"/>
      <c r="AM65" s="182"/>
      <c r="AN65" s="128">
        <v>1</v>
      </c>
      <c r="AO65" s="11"/>
      <c r="AP65" s="129"/>
      <c r="AQ65" s="128">
        <v>1</v>
      </c>
      <c r="AR65" s="62"/>
      <c r="AS65" s="62"/>
      <c r="AT65" s="128"/>
      <c r="AU65" s="11"/>
      <c r="AV65" s="11"/>
      <c r="AW65" s="11"/>
      <c r="AX65" s="11"/>
      <c r="AY65" s="361"/>
      <c r="AZ65" s="11"/>
      <c r="BA65" s="129"/>
      <c r="BB65" s="130"/>
      <c r="BC65" s="365"/>
      <c r="BD65" s="128"/>
      <c r="BE65" s="11"/>
      <c r="BF65" s="129"/>
      <c r="BG65" s="130"/>
      <c r="BH65" s="129"/>
      <c r="BI65" s="128"/>
      <c r="BJ65" s="129"/>
      <c r="BK65" s="182"/>
      <c r="BL65" s="128"/>
      <c r="BM65" s="129"/>
      <c r="BN65" s="128"/>
      <c r="BO65" s="371">
        <v>1</v>
      </c>
      <c r="BP65" s="210"/>
      <c r="BQ65" s="130"/>
      <c r="BR65" s="129"/>
      <c r="BS65" s="128"/>
      <c r="BT65" s="11"/>
      <c r="BU65" s="210"/>
      <c r="BV65" s="128"/>
      <c r="BW65" s="182"/>
      <c r="BX65" s="128"/>
      <c r="BY65" s="11"/>
      <c r="BZ65" s="62"/>
      <c r="CA65" s="128"/>
      <c r="CB65" s="11"/>
      <c r="CC65" s="11"/>
      <c r="CD65" s="210"/>
      <c r="CE65" s="130"/>
      <c r="CF65" s="11"/>
      <c r="CG65" s="11"/>
      <c r="CH65" s="11"/>
      <c r="CI65" s="343"/>
      <c r="CJ65" s="340"/>
      <c r="CK65" s="62"/>
      <c r="CL65" s="340"/>
      <c r="CM65" s="11"/>
      <c r="CN65" s="129"/>
      <c r="CO65" s="130"/>
      <c r="CP65" s="210"/>
      <c r="CQ65" s="128"/>
      <c r="CR65" s="129"/>
      <c r="CS65" s="128"/>
      <c r="CT65" s="62"/>
      <c r="CU65" s="128"/>
      <c r="CV65" s="11"/>
      <c r="CW65" s="129"/>
      <c r="CX65" s="128"/>
      <c r="CY65" s="11">
        <v>1</v>
      </c>
      <c r="CZ65" s="340"/>
      <c r="DA65" s="130">
        <v>1</v>
      </c>
      <c r="DB65" s="129">
        <v>1</v>
      </c>
      <c r="DC65" s="128"/>
      <c r="DD65" s="62">
        <v>1</v>
      </c>
      <c r="DE65" s="128"/>
      <c r="DF65" s="11"/>
      <c r="DG65" s="11"/>
      <c r="DH65" s="11"/>
      <c r="DI65" s="11"/>
      <c r="DJ65" s="11"/>
      <c r="DK65" s="130"/>
      <c r="DL65" s="11"/>
      <c r="DM65" s="11"/>
      <c r="DN65" s="340"/>
      <c r="DO65" s="324">
        <v>1</v>
      </c>
      <c r="DP65" s="64">
        <f t="shared" si="0"/>
        <v>4</v>
      </c>
      <c r="DQ65" s="64">
        <f t="shared" si="1"/>
        <v>3</v>
      </c>
      <c r="DR65" s="322">
        <f t="shared" si="2"/>
        <v>0</v>
      </c>
      <c r="DS65" s="322">
        <f t="shared" si="3"/>
        <v>0</v>
      </c>
      <c r="DT65" s="207">
        <f t="shared" si="4"/>
        <v>7</v>
      </c>
    </row>
    <row r="66" spans="1:126" ht="15.75" x14ac:dyDescent="0.25">
      <c r="A66" s="61">
        <v>63</v>
      </c>
      <c r="B66" s="7" t="s">
        <v>259</v>
      </c>
      <c r="C66" s="128"/>
      <c r="D66" s="129"/>
      <c r="E66" s="128"/>
      <c r="F66" s="11"/>
      <c r="G66" s="11"/>
      <c r="H66" s="11"/>
      <c r="I66" s="129"/>
      <c r="J66" s="142">
        <v>1</v>
      </c>
      <c r="K66" s="129"/>
      <c r="L66" s="128"/>
      <c r="M66" s="62"/>
      <c r="N66" s="340"/>
      <c r="O66" s="129"/>
      <c r="P66" s="343"/>
      <c r="Q66" s="129"/>
      <c r="R66" s="128"/>
      <c r="S66" s="129"/>
      <c r="T66" s="128"/>
      <c r="U66" s="129"/>
      <c r="V66" s="128"/>
      <c r="W66" s="62"/>
      <c r="X66" s="340"/>
      <c r="Y66" s="62"/>
      <c r="Z66" s="324"/>
      <c r="AA66" s="340"/>
      <c r="AB66" s="62"/>
      <c r="AC66" s="129"/>
      <c r="AD66" s="130">
        <v>1</v>
      </c>
      <c r="AE66" s="129"/>
      <c r="AF66" s="340"/>
      <c r="AG66" s="129"/>
      <c r="AH66" s="182"/>
      <c r="AI66" s="346"/>
      <c r="AJ66" s="129">
        <v>1</v>
      </c>
      <c r="AK66" s="128">
        <v>1</v>
      </c>
      <c r="AL66" s="340"/>
      <c r="AM66" s="182"/>
      <c r="AN66" s="128"/>
      <c r="AO66" s="11"/>
      <c r="AP66" s="129"/>
      <c r="AQ66" s="128"/>
      <c r="AR66" s="62"/>
      <c r="AS66" s="62"/>
      <c r="AT66" s="128"/>
      <c r="AU66" s="11"/>
      <c r="AV66" s="11"/>
      <c r="AW66" s="11"/>
      <c r="AX66" s="11"/>
      <c r="AY66" s="361"/>
      <c r="AZ66" s="11"/>
      <c r="BA66" s="129"/>
      <c r="BB66" s="130"/>
      <c r="BC66" s="365"/>
      <c r="BD66" s="128"/>
      <c r="BE66" s="11"/>
      <c r="BF66" s="129"/>
      <c r="BG66" s="130"/>
      <c r="BH66" s="129"/>
      <c r="BI66" s="128"/>
      <c r="BJ66" s="129"/>
      <c r="BK66" s="182"/>
      <c r="BL66" s="128"/>
      <c r="BM66" s="129"/>
      <c r="BN66" s="128"/>
      <c r="BO66" s="371"/>
      <c r="BP66" s="210"/>
      <c r="BQ66" s="130"/>
      <c r="BR66" s="129"/>
      <c r="BS66" s="128">
        <v>1</v>
      </c>
      <c r="BT66" s="11"/>
      <c r="BU66" s="210"/>
      <c r="BV66" s="128"/>
      <c r="BW66" s="182"/>
      <c r="BX66" s="128"/>
      <c r="BY66" s="11"/>
      <c r="BZ66" s="62"/>
      <c r="CA66" s="128">
        <v>1</v>
      </c>
      <c r="CB66" s="11"/>
      <c r="CC66" s="11"/>
      <c r="CD66" s="210"/>
      <c r="CE66" s="130"/>
      <c r="CF66" s="11"/>
      <c r="CG66" s="11"/>
      <c r="CH66" s="11"/>
      <c r="CI66" s="343"/>
      <c r="CJ66" s="340"/>
      <c r="CK66" s="62"/>
      <c r="CL66" s="340"/>
      <c r="CM66" s="11">
        <v>1</v>
      </c>
      <c r="CN66" s="129"/>
      <c r="CO66" s="130"/>
      <c r="CP66" s="210"/>
      <c r="CQ66" s="128">
        <v>1</v>
      </c>
      <c r="CR66" s="129"/>
      <c r="CS66" s="128"/>
      <c r="CT66" s="62"/>
      <c r="CU66" s="128"/>
      <c r="CV66" s="11">
        <v>1</v>
      </c>
      <c r="CW66" s="129"/>
      <c r="CX66" s="128"/>
      <c r="CY66" s="11"/>
      <c r="CZ66" s="340"/>
      <c r="DA66" s="130"/>
      <c r="DB66" s="129"/>
      <c r="DC66" s="128"/>
      <c r="DD66" s="62">
        <v>1</v>
      </c>
      <c r="DE66" s="128"/>
      <c r="DF66" s="11"/>
      <c r="DG66" s="11"/>
      <c r="DH66" s="11"/>
      <c r="DI66" s="11"/>
      <c r="DJ66" s="11"/>
      <c r="DK66" s="130">
        <v>1</v>
      </c>
      <c r="DL66" s="11">
        <v>1</v>
      </c>
      <c r="DM66" s="11">
        <v>1</v>
      </c>
      <c r="DN66" s="340"/>
      <c r="DO66" s="324"/>
      <c r="DP66" s="64">
        <f t="shared" si="0"/>
        <v>7</v>
      </c>
      <c r="DQ66" s="64">
        <f t="shared" si="1"/>
        <v>5</v>
      </c>
      <c r="DR66" s="322">
        <f t="shared" si="2"/>
        <v>1</v>
      </c>
      <c r="DS66" s="322">
        <f t="shared" si="3"/>
        <v>0</v>
      </c>
      <c r="DT66" s="207">
        <f t="shared" si="4"/>
        <v>13</v>
      </c>
    </row>
    <row r="67" spans="1:126" ht="15.75" x14ac:dyDescent="0.25">
      <c r="A67" s="61">
        <v>64</v>
      </c>
      <c r="B67" s="7" t="s">
        <v>833</v>
      </c>
      <c r="C67" s="128"/>
      <c r="D67" s="129"/>
      <c r="E67" s="128"/>
      <c r="F67" s="11"/>
      <c r="G67" s="11"/>
      <c r="H67" s="11"/>
      <c r="I67" s="129"/>
      <c r="J67" s="142"/>
      <c r="K67" s="129"/>
      <c r="L67" s="128"/>
      <c r="M67" s="62"/>
      <c r="N67" s="340"/>
      <c r="O67" s="129"/>
      <c r="P67" s="343"/>
      <c r="Q67" s="129"/>
      <c r="R67" s="128"/>
      <c r="S67" s="129">
        <v>1</v>
      </c>
      <c r="T67" s="128"/>
      <c r="U67" s="129"/>
      <c r="V67" s="128"/>
      <c r="W67" s="62"/>
      <c r="X67" s="340"/>
      <c r="Y67" s="62"/>
      <c r="Z67" s="324"/>
      <c r="AA67" s="340"/>
      <c r="AB67" s="62"/>
      <c r="AC67" s="129"/>
      <c r="AD67" s="130"/>
      <c r="AE67" s="129"/>
      <c r="AF67" s="340"/>
      <c r="AG67" s="129"/>
      <c r="AH67" s="182"/>
      <c r="AI67" s="346"/>
      <c r="AJ67" s="129"/>
      <c r="AK67" s="128"/>
      <c r="AL67" s="340"/>
      <c r="AM67" s="182"/>
      <c r="AN67" s="128"/>
      <c r="AO67" s="11"/>
      <c r="AP67" s="129"/>
      <c r="AQ67" s="128"/>
      <c r="AR67" s="62"/>
      <c r="AS67" s="62"/>
      <c r="AT67" s="128"/>
      <c r="AU67" s="11"/>
      <c r="AV67" s="11"/>
      <c r="AW67" s="11"/>
      <c r="AX67" s="11"/>
      <c r="AY67" s="361"/>
      <c r="AZ67" s="11"/>
      <c r="BA67" s="129"/>
      <c r="BB67" s="130"/>
      <c r="BC67" s="365"/>
      <c r="BD67" s="128"/>
      <c r="BE67" s="11"/>
      <c r="BF67" s="129"/>
      <c r="BG67" s="130"/>
      <c r="BH67" s="129"/>
      <c r="BI67" s="128"/>
      <c r="BJ67" s="129"/>
      <c r="BK67" s="182"/>
      <c r="BL67" s="128"/>
      <c r="BM67" s="129"/>
      <c r="BN67" s="128"/>
      <c r="BO67" s="371"/>
      <c r="BP67" s="210"/>
      <c r="BQ67" s="130"/>
      <c r="BR67" s="129"/>
      <c r="BS67" s="128"/>
      <c r="BT67" s="11"/>
      <c r="BU67" s="210"/>
      <c r="BV67" s="128"/>
      <c r="BW67" s="182"/>
      <c r="BX67" s="128"/>
      <c r="BY67" s="11"/>
      <c r="BZ67" s="62"/>
      <c r="CA67" s="128"/>
      <c r="CB67" s="11"/>
      <c r="CC67" s="11"/>
      <c r="CD67" s="210"/>
      <c r="CE67" s="130"/>
      <c r="CF67" s="11"/>
      <c r="CG67" s="11"/>
      <c r="CH67" s="11"/>
      <c r="CI67" s="343"/>
      <c r="CJ67" s="340"/>
      <c r="CK67" s="62"/>
      <c r="CL67" s="340"/>
      <c r="CM67" s="11"/>
      <c r="CN67" s="129"/>
      <c r="CO67" s="130"/>
      <c r="CP67" s="210"/>
      <c r="CQ67" s="128"/>
      <c r="CR67" s="129"/>
      <c r="CS67" s="128"/>
      <c r="CT67" s="62"/>
      <c r="CU67" s="128"/>
      <c r="CV67" s="11"/>
      <c r="CW67" s="129"/>
      <c r="CX67" s="128"/>
      <c r="CY67" s="11"/>
      <c r="CZ67" s="340"/>
      <c r="DA67" s="130"/>
      <c r="DB67" s="129"/>
      <c r="DC67" s="128"/>
      <c r="DD67" s="62"/>
      <c r="DE67" s="128"/>
      <c r="DF67" s="11"/>
      <c r="DG67" s="11"/>
      <c r="DH67" s="11"/>
      <c r="DI67" s="11"/>
      <c r="DJ67" s="11"/>
      <c r="DK67" s="130"/>
      <c r="DL67" s="11"/>
      <c r="DM67" s="11"/>
      <c r="DN67" s="340"/>
      <c r="DO67" s="324"/>
      <c r="DP67" s="64">
        <f t="shared" si="0"/>
        <v>0</v>
      </c>
      <c r="DQ67" s="64">
        <f t="shared" si="1"/>
        <v>1</v>
      </c>
      <c r="DR67" s="322">
        <f t="shared" si="2"/>
        <v>0</v>
      </c>
      <c r="DS67" s="322">
        <f t="shared" si="3"/>
        <v>0</v>
      </c>
      <c r="DT67" s="207">
        <f t="shared" si="4"/>
        <v>1</v>
      </c>
    </row>
    <row r="68" spans="1:126" ht="15.75" x14ac:dyDescent="0.25">
      <c r="A68" s="61">
        <v>65</v>
      </c>
      <c r="B68" s="7" t="s">
        <v>496</v>
      </c>
      <c r="C68" s="128"/>
      <c r="D68" s="129"/>
      <c r="E68" s="128"/>
      <c r="F68" s="11"/>
      <c r="G68" s="11"/>
      <c r="H68" s="11"/>
      <c r="I68" s="129"/>
      <c r="J68" s="142"/>
      <c r="K68" s="129">
        <v>1</v>
      </c>
      <c r="L68" s="128"/>
      <c r="M68" s="62">
        <v>1</v>
      </c>
      <c r="N68" s="340"/>
      <c r="O68" s="129"/>
      <c r="P68" s="343"/>
      <c r="Q68" s="129"/>
      <c r="R68" s="128"/>
      <c r="S68" s="129">
        <v>1</v>
      </c>
      <c r="T68" s="128"/>
      <c r="U68" s="129">
        <v>1</v>
      </c>
      <c r="V68" s="128"/>
      <c r="W68" s="62"/>
      <c r="X68" s="340"/>
      <c r="Y68" s="62">
        <v>1</v>
      </c>
      <c r="Z68" s="324">
        <v>1</v>
      </c>
      <c r="AA68" s="340"/>
      <c r="AB68" s="62">
        <v>1</v>
      </c>
      <c r="AC68" s="129"/>
      <c r="AD68" s="130">
        <v>1</v>
      </c>
      <c r="AE68" s="129"/>
      <c r="AF68" s="340"/>
      <c r="AG68" s="129"/>
      <c r="AH68" s="182"/>
      <c r="AI68" s="346">
        <v>1</v>
      </c>
      <c r="AJ68" s="129"/>
      <c r="AK68" s="128">
        <v>1</v>
      </c>
      <c r="AL68" s="340"/>
      <c r="AM68" s="182"/>
      <c r="AN68" s="128">
        <v>1</v>
      </c>
      <c r="AO68" s="11"/>
      <c r="AP68" s="129"/>
      <c r="AQ68" s="128"/>
      <c r="AR68" s="62">
        <v>1</v>
      </c>
      <c r="AS68" s="62"/>
      <c r="AT68" s="128"/>
      <c r="AU68" s="11"/>
      <c r="AV68" s="11"/>
      <c r="AW68" s="11"/>
      <c r="AX68" s="11"/>
      <c r="AY68" s="361"/>
      <c r="AZ68" s="11"/>
      <c r="BA68" s="129"/>
      <c r="BB68" s="130">
        <v>1</v>
      </c>
      <c r="BC68" s="365"/>
      <c r="BD68" s="128">
        <v>1</v>
      </c>
      <c r="BE68" s="11"/>
      <c r="BF68" s="129"/>
      <c r="BG68" s="130">
        <v>1</v>
      </c>
      <c r="BH68" s="129"/>
      <c r="BI68" s="128">
        <v>1</v>
      </c>
      <c r="BJ68" s="129"/>
      <c r="BK68" s="182"/>
      <c r="BL68" s="128"/>
      <c r="BM68" s="129"/>
      <c r="BN68" s="128"/>
      <c r="BO68" s="371">
        <v>1</v>
      </c>
      <c r="BP68" s="210"/>
      <c r="BQ68" s="130"/>
      <c r="BR68" s="129">
        <v>1</v>
      </c>
      <c r="BS68" s="128"/>
      <c r="BT68" s="11">
        <v>1</v>
      </c>
      <c r="BU68" s="210"/>
      <c r="BV68" s="128"/>
      <c r="BW68" s="182"/>
      <c r="BX68" s="128"/>
      <c r="BY68" s="11"/>
      <c r="BZ68" s="62"/>
      <c r="CA68" s="128"/>
      <c r="CB68" s="11"/>
      <c r="CC68" s="11"/>
      <c r="CD68" s="210"/>
      <c r="CE68" s="130"/>
      <c r="CF68" s="11"/>
      <c r="CG68" s="11"/>
      <c r="CH68" s="11">
        <v>1</v>
      </c>
      <c r="CI68" s="343"/>
      <c r="CJ68" s="340"/>
      <c r="CK68" s="62">
        <v>1</v>
      </c>
      <c r="CL68" s="340"/>
      <c r="CM68" s="11">
        <v>1</v>
      </c>
      <c r="CN68" s="129"/>
      <c r="CO68" s="130"/>
      <c r="CP68" s="210">
        <v>1</v>
      </c>
      <c r="CQ68" s="128"/>
      <c r="CR68" s="129"/>
      <c r="CS68" s="128"/>
      <c r="CT68" s="62">
        <v>1</v>
      </c>
      <c r="CU68" s="128"/>
      <c r="CV68" s="11"/>
      <c r="CW68" s="129"/>
      <c r="CX68" s="128"/>
      <c r="CY68" s="11">
        <v>1</v>
      </c>
      <c r="CZ68" s="340"/>
      <c r="DA68" s="130"/>
      <c r="DB68" s="129">
        <v>1</v>
      </c>
      <c r="DC68" s="128"/>
      <c r="DD68" s="62"/>
      <c r="DE68" s="128"/>
      <c r="DF68" s="11"/>
      <c r="DG68" s="11"/>
      <c r="DH68" s="11"/>
      <c r="DI68" s="11"/>
      <c r="DJ68" s="11">
        <v>1</v>
      </c>
      <c r="DK68" s="130"/>
      <c r="DL68" s="11"/>
      <c r="DM68" s="11"/>
      <c r="DN68" s="340"/>
      <c r="DO68" s="324"/>
      <c r="DP68" s="64">
        <f t="shared" si="0"/>
        <v>8</v>
      </c>
      <c r="DQ68" s="64">
        <f t="shared" si="1"/>
        <v>17</v>
      </c>
      <c r="DR68" s="322">
        <f t="shared" si="2"/>
        <v>0</v>
      </c>
      <c r="DS68" s="322">
        <f t="shared" si="3"/>
        <v>0</v>
      </c>
      <c r="DT68" s="207">
        <f t="shared" si="4"/>
        <v>25</v>
      </c>
    </row>
    <row r="69" spans="1:126" ht="15.75" x14ac:dyDescent="0.25">
      <c r="A69" s="61">
        <v>66</v>
      </c>
      <c r="B69" s="7" t="s">
        <v>1467</v>
      </c>
      <c r="C69" s="128">
        <v>1</v>
      </c>
      <c r="D69" s="129">
        <v>1</v>
      </c>
      <c r="E69" s="128"/>
      <c r="F69" s="11"/>
      <c r="G69" s="11"/>
      <c r="H69" s="11"/>
      <c r="I69" s="129"/>
      <c r="J69" s="142"/>
      <c r="K69" s="129">
        <v>1</v>
      </c>
      <c r="L69" s="128"/>
      <c r="M69" s="62">
        <v>1</v>
      </c>
      <c r="N69" s="340"/>
      <c r="O69" s="129">
        <v>1</v>
      </c>
      <c r="P69" s="343"/>
      <c r="Q69" s="129">
        <v>1</v>
      </c>
      <c r="R69" s="128"/>
      <c r="S69" s="129">
        <v>1</v>
      </c>
      <c r="T69" s="128"/>
      <c r="U69" s="129"/>
      <c r="V69" s="128">
        <v>1</v>
      </c>
      <c r="W69" s="62">
        <v>1</v>
      </c>
      <c r="X69" s="340"/>
      <c r="Y69" s="62">
        <v>1</v>
      </c>
      <c r="Z69" s="324">
        <v>1</v>
      </c>
      <c r="AA69" s="340"/>
      <c r="AB69" s="62">
        <v>1</v>
      </c>
      <c r="AC69" s="129"/>
      <c r="AD69" s="130"/>
      <c r="AE69" s="129"/>
      <c r="AF69" s="340"/>
      <c r="AG69" s="129"/>
      <c r="AH69" s="182"/>
      <c r="AI69" s="346">
        <v>1</v>
      </c>
      <c r="AJ69" s="129">
        <v>1</v>
      </c>
      <c r="AK69" s="128"/>
      <c r="AL69" s="340"/>
      <c r="AM69" s="182"/>
      <c r="AN69" s="128"/>
      <c r="AO69" s="11">
        <v>1</v>
      </c>
      <c r="AP69" s="129"/>
      <c r="AQ69" s="128"/>
      <c r="AR69" s="62">
        <v>1</v>
      </c>
      <c r="AS69" s="62"/>
      <c r="AT69" s="128"/>
      <c r="AU69" s="11"/>
      <c r="AV69" s="11"/>
      <c r="AW69" s="11"/>
      <c r="AX69" s="11"/>
      <c r="AY69" s="361"/>
      <c r="AZ69" s="11"/>
      <c r="BA69" s="129"/>
      <c r="BB69" s="130"/>
      <c r="BC69" s="365"/>
      <c r="BD69" s="128">
        <v>1</v>
      </c>
      <c r="BE69" s="11"/>
      <c r="BF69" s="129"/>
      <c r="BG69" s="130"/>
      <c r="BH69" s="129"/>
      <c r="BI69" s="128"/>
      <c r="BJ69" s="129">
        <v>1</v>
      </c>
      <c r="BK69" s="182"/>
      <c r="BL69" s="128"/>
      <c r="BM69" s="129">
        <v>1</v>
      </c>
      <c r="BN69" s="128"/>
      <c r="BO69" s="371">
        <v>1</v>
      </c>
      <c r="BP69" s="210"/>
      <c r="BQ69" s="130"/>
      <c r="BR69" s="129"/>
      <c r="BS69" s="128">
        <v>1</v>
      </c>
      <c r="BT69" s="11"/>
      <c r="BU69" s="210"/>
      <c r="BV69" s="128"/>
      <c r="BW69" s="182">
        <v>1</v>
      </c>
      <c r="BX69" s="128">
        <v>1</v>
      </c>
      <c r="BY69" s="11"/>
      <c r="BZ69" s="62"/>
      <c r="CA69" s="128"/>
      <c r="CB69" s="11"/>
      <c r="CC69" s="11">
        <v>1</v>
      </c>
      <c r="CD69" s="210">
        <v>1</v>
      </c>
      <c r="CE69" s="130"/>
      <c r="CF69" s="11"/>
      <c r="CG69" s="11"/>
      <c r="CH69" s="11"/>
      <c r="CI69" s="343"/>
      <c r="CJ69" s="340"/>
      <c r="CK69" s="62"/>
      <c r="CL69" s="340"/>
      <c r="CM69" s="11"/>
      <c r="CN69" s="129"/>
      <c r="CO69" s="130"/>
      <c r="CP69" s="210"/>
      <c r="CQ69" s="128"/>
      <c r="CR69" s="129"/>
      <c r="CS69" s="128"/>
      <c r="CT69" s="62"/>
      <c r="CU69" s="128"/>
      <c r="CV69" s="11"/>
      <c r="CW69" s="129"/>
      <c r="CX69" s="128"/>
      <c r="CY69" s="11"/>
      <c r="CZ69" s="340"/>
      <c r="DA69" s="130"/>
      <c r="DB69" s="129"/>
      <c r="DC69" s="128"/>
      <c r="DD69" s="62"/>
      <c r="DE69" s="128"/>
      <c r="DF69" s="11"/>
      <c r="DG69" s="11"/>
      <c r="DH69" s="11"/>
      <c r="DI69" s="11"/>
      <c r="DJ69" s="11"/>
      <c r="DK69" s="130"/>
      <c r="DL69" s="11"/>
      <c r="DM69" s="11"/>
      <c r="DN69" s="340"/>
      <c r="DO69" s="324"/>
      <c r="DP69" s="64">
        <f t="shared" ref="DP69:DP82" si="5">SUM(C69+E69+J69+L69+R69+T69+V69+AD69+AK69+AM69+AN69+AQ69+AU69+BB69+BD69+BG69+BI69+BL69+BN69+BQ69+BS69+BV69+BX69+CA69+CE69+CO69+CQ69+CS69+CU69+CX69+DA69+DC69+DF69+DJ69+DK69+DO69)</f>
        <v>5</v>
      </c>
      <c r="DQ69" s="64">
        <f t="shared" ref="DQ69:DQ82" si="6">SUM(D69+G69+K69+M69+O69+Q69+S69+U69+W69+Y69+Z69+AB69+AE69+AG69+AJ69+AO69+AR69+AW69+AZ69+BE69+BH69+BJ69+BM69+BR69+BT69+BW69+BY69+CB69+CC69+CG69+CH69+CK69+CM69+CP69+CT69+CV69+CY69+DB69+DD69+DH69+DM69)</f>
        <v>17</v>
      </c>
      <c r="DR69" s="322">
        <f t="shared" ref="DR69:DR82" si="7">SUM(F69+H69+I69+AT69+AV69+AX69+CD69+CF69+DE69+DG69+DL69)</f>
        <v>1</v>
      </c>
      <c r="DS69" s="322">
        <f t="shared" ref="DS69:DS82" si="8">SUM(AC69+AH69+AP69+AS69+BA69+BF69+BK69+BP69+BU69+BZ69+CI69+CN69+CR69+CW69+CZ69+DN69)</f>
        <v>0</v>
      </c>
      <c r="DT69" s="207">
        <f t="shared" ref="DT69:DT82" si="9">SUM(C69:DO69)-AI69-BO69</f>
        <v>23</v>
      </c>
    </row>
    <row r="70" spans="1:126" ht="15.75" x14ac:dyDescent="0.25">
      <c r="A70" s="61">
        <v>67</v>
      </c>
      <c r="B70" s="7" t="s">
        <v>418</v>
      </c>
      <c r="C70" s="128"/>
      <c r="D70" s="129"/>
      <c r="E70" s="128"/>
      <c r="F70" s="11"/>
      <c r="G70" s="11"/>
      <c r="H70" s="11"/>
      <c r="I70" s="129"/>
      <c r="J70" s="142"/>
      <c r="K70" s="129"/>
      <c r="L70" s="128"/>
      <c r="M70" s="62"/>
      <c r="N70" s="340"/>
      <c r="O70" s="129"/>
      <c r="P70" s="343"/>
      <c r="Q70" s="129"/>
      <c r="R70" s="128"/>
      <c r="S70" s="129">
        <v>1</v>
      </c>
      <c r="T70" s="128"/>
      <c r="U70" s="129">
        <v>1</v>
      </c>
      <c r="V70" s="128"/>
      <c r="W70" s="62"/>
      <c r="X70" s="340"/>
      <c r="Y70" s="62"/>
      <c r="Z70" s="324">
        <v>1</v>
      </c>
      <c r="AA70" s="340"/>
      <c r="AB70" s="62">
        <v>1</v>
      </c>
      <c r="AC70" s="129"/>
      <c r="AD70" s="130"/>
      <c r="AE70" s="129"/>
      <c r="AF70" s="340"/>
      <c r="AG70" s="129">
        <v>1</v>
      </c>
      <c r="AH70" s="182"/>
      <c r="AI70" s="346">
        <v>1</v>
      </c>
      <c r="AJ70" s="129"/>
      <c r="AK70" s="128"/>
      <c r="AL70" s="340"/>
      <c r="AM70" s="182"/>
      <c r="AN70" s="128"/>
      <c r="AO70" s="11"/>
      <c r="AP70" s="129"/>
      <c r="AQ70" s="128"/>
      <c r="AR70" s="62">
        <v>1</v>
      </c>
      <c r="AS70" s="62"/>
      <c r="AT70" s="128"/>
      <c r="AU70" s="11"/>
      <c r="AV70" s="11"/>
      <c r="AW70" s="11"/>
      <c r="AX70" s="11"/>
      <c r="AY70" s="361"/>
      <c r="AZ70" s="11">
        <v>1</v>
      </c>
      <c r="BA70" s="129"/>
      <c r="BB70" s="130"/>
      <c r="BC70" s="365"/>
      <c r="BD70" s="128"/>
      <c r="BE70" s="11">
        <v>1</v>
      </c>
      <c r="BF70" s="129"/>
      <c r="BG70" s="130"/>
      <c r="BH70" s="129"/>
      <c r="BI70" s="128"/>
      <c r="BJ70" s="129"/>
      <c r="BK70" s="182"/>
      <c r="BL70" s="128"/>
      <c r="BM70" s="129"/>
      <c r="BN70" s="128"/>
      <c r="BO70" s="371">
        <v>1</v>
      </c>
      <c r="BP70" s="210"/>
      <c r="BQ70" s="130"/>
      <c r="BR70" s="129"/>
      <c r="BS70" s="128"/>
      <c r="BT70" s="11"/>
      <c r="BU70" s="210"/>
      <c r="BV70" s="128"/>
      <c r="BW70" s="182"/>
      <c r="BX70" s="128"/>
      <c r="BY70" s="11">
        <v>1</v>
      </c>
      <c r="BZ70" s="62"/>
      <c r="CA70" s="128"/>
      <c r="CB70" s="11"/>
      <c r="CC70" s="11">
        <v>1</v>
      </c>
      <c r="CD70" s="210">
        <v>1</v>
      </c>
      <c r="CE70" s="130"/>
      <c r="CF70" s="11"/>
      <c r="CG70" s="11"/>
      <c r="CH70" s="11">
        <v>1</v>
      </c>
      <c r="CI70" s="343"/>
      <c r="CJ70" s="340"/>
      <c r="CK70" s="62"/>
      <c r="CL70" s="340"/>
      <c r="CM70" s="11">
        <v>1</v>
      </c>
      <c r="CN70" s="129"/>
      <c r="CO70" s="130"/>
      <c r="CP70" s="210"/>
      <c r="CQ70" s="128"/>
      <c r="CR70" s="129"/>
      <c r="CS70" s="128">
        <v>1</v>
      </c>
      <c r="CT70" s="62"/>
      <c r="CU70" s="128"/>
      <c r="CV70" s="11"/>
      <c r="CW70" s="129"/>
      <c r="CX70" s="128"/>
      <c r="CY70" s="11"/>
      <c r="CZ70" s="340"/>
      <c r="DA70" s="130"/>
      <c r="DB70" s="129"/>
      <c r="DC70" s="128"/>
      <c r="DD70" s="62">
        <v>1</v>
      </c>
      <c r="DE70" s="128"/>
      <c r="DF70" s="11"/>
      <c r="DG70" s="11"/>
      <c r="DH70" s="11"/>
      <c r="DI70" s="11"/>
      <c r="DJ70" s="11"/>
      <c r="DK70" s="130"/>
      <c r="DL70" s="11"/>
      <c r="DM70" s="11"/>
      <c r="DN70" s="340"/>
      <c r="DO70" s="324"/>
      <c r="DP70" s="64">
        <f t="shared" si="5"/>
        <v>1</v>
      </c>
      <c r="DQ70" s="64">
        <f t="shared" si="6"/>
        <v>13</v>
      </c>
      <c r="DR70" s="322">
        <f t="shared" si="7"/>
        <v>1</v>
      </c>
      <c r="DS70" s="322">
        <f t="shared" si="8"/>
        <v>0</v>
      </c>
      <c r="DT70" s="207">
        <f t="shared" si="9"/>
        <v>15</v>
      </c>
    </row>
    <row r="71" spans="1:126" ht="15.75" x14ac:dyDescent="0.25">
      <c r="A71" s="61">
        <v>68</v>
      </c>
      <c r="B71" s="7" t="s">
        <v>1343</v>
      </c>
      <c r="C71" s="128"/>
      <c r="D71" s="129"/>
      <c r="E71" s="128"/>
      <c r="F71" s="11"/>
      <c r="G71" s="11"/>
      <c r="H71" s="11"/>
      <c r="I71" s="129"/>
      <c r="J71" s="142"/>
      <c r="K71" s="129"/>
      <c r="L71" s="128"/>
      <c r="M71" s="62"/>
      <c r="N71" s="340"/>
      <c r="O71" s="129"/>
      <c r="P71" s="343"/>
      <c r="Q71" s="129"/>
      <c r="R71" s="128"/>
      <c r="S71" s="129"/>
      <c r="T71" s="128"/>
      <c r="U71" s="129"/>
      <c r="V71" s="128"/>
      <c r="W71" s="62"/>
      <c r="X71" s="340"/>
      <c r="Y71" s="62"/>
      <c r="Z71" s="324"/>
      <c r="AA71" s="340"/>
      <c r="AB71" s="62"/>
      <c r="AC71" s="129"/>
      <c r="AD71" s="130"/>
      <c r="AE71" s="129"/>
      <c r="AF71" s="340"/>
      <c r="AG71" s="129"/>
      <c r="AH71" s="182"/>
      <c r="AI71" s="346"/>
      <c r="AJ71" s="129"/>
      <c r="AK71" s="128"/>
      <c r="AL71" s="340"/>
      <c r="AM71" s="182"/>
      <c r="AN71" s="128"/>
      <c r="AO71" s="11"/>
      <c r="AP71" s="129"/>
      <c r="AQ71" s="128"/>
      <c r="AR71" s="62"/>
      <c r="AS71" s="62"/>
      <c r="AT71" s="128"/>
      <c r="AU71" s="11"/>
      <c r="AV71" s="11"/>
      <c r="AW71" s="11"/>
      <c r="AX71" s="11"/>
      <c r="AY71" s="361"/>
      <c r="AZ71" s="11"/>
      <c r="BA71" s="129"/>
      <c r="BB71" s="130"/>
      <c r="BC71" s="365"/>
      <c r="BD71" s="128"/>
      <c r="BE71" s="11"/>
      <c r="BF71" s="129"/>
      <c r="BG71" s="130"/>
      <c r="BH71" s="129"/>
      <c r="BI71" s="128"/>
      <c r="BJ71" s="129"/>
      <c r="BK71" s="182"/>
      <c r="BL71" s="128"/>
      <c r="BM71" s="129"/>
      <c r="BN71" s="128"/>
      <c r="BO71" s="371"/>
      <c r="BP71" s="210"/>
      <c r="BQ71" s="130"/>
      <c r="BR71" s="129"/>
      <c r="BS71" s="128"/>
      <c r="BT71" s="11"/>
      <c r="BU71" s="210"/>
      <c r="BV71" s="128"/>
      <c r="BW71" s="182"/>
      <c r="BX71" s="128"/>
      <c r="BY71" s="11"/>
      <c r="BZ71" s="62"/>
      <c r="CA71" s="128"/>
      <c r="CB71" s="11"/>
      <c r="CC71" s="11"/>
      <c r="CD71" s="210"/>
      <c r="CE71" s="130"/>
      <c r="CF71" s="11"/>
      <c r="CG71" s="11"/>
      <c r="CH71" s="11"/>
      <c r="CI71" s="343"/>
      <c r="CJ71" s="340"/>
      <c r="CK71" s="62"/>
      <c r="CL71" s="340"/>
      <c r="CM71" s="11"/>
      <c r="CN71" s="129"/>
      <c r="CO71" s="130"/>
      <c r="CP71" s="210"/>
      <c r="CQ71" s="128"/>
      <c r="CR71" s="129"/>
      <c r="CS71" s="128"/>
      <c r="CT71" s="62"/>
      <c r="CU71" s="128"/>
      <c r="CV71" s="11"/>
      <c r="CW71" s="129"/>
      <c r="CX71" s="128"/>
      <c r="CY71" s="11"/>
      <c r="CZ71" s="340"/>
      <c r="DA71" s="130"/>
      <c r="DB71" s="129">
        <v>1</v>
      </c>
      <c r="DC71" s="128"/>
      <c r="DD71" s="62">
        <v>1</v>
      </c>
      <c r="DE71" s="128"/>
      <c r="DF71" s="11"/>
      <c r="DG71" s="11"/>
      <c r="DH71" s="11"/>
      <c r="DI71" s="11"/>
      <c r="DJ71" s="11"/>
      <c r="DK71" s="130"/>
      <c r="DL71" s="11"/>
      <c r="DM71" s="11"/>
      <c r="DN71" s="340"/>
      <c r="DO71" s="324"/>
      <c r="DP71" s="64">
        <f t="shared" si="5"/>
        <v>0</v>
      </c>
      <c r="DQ71" s="64">
        <f t="shared" si="6"/>
        <v>2</v>
      </c>
      <c r="DR71" s="322">
        <f t="shared" si="7"/>
        <v>0</v>
      </c>
      <c r="DS71" s="322">
        <f t="shared" si="8"/>
        <v>0</v>
      </c>
      <c r="DT71" s="207">
        <f t="shared" si="9"/>
        <v>2</v>
      </c>
    </row>
    <row r="72" spans="1:126" ht="15.75" x14ac:dyDescent="0.25">
      <c r="A72" s="61">
        <v>69</v>
      </c>
      <c r="B72" s="7" t="s">
        <v>1507</v>
      </c>
      <c r="C72" s="128"/>
      <c r="D72" s="129"/>
      <c r="E72" s="128"/>
      <c r="F72" s="11"/>
      <c r="G72" s="11"/>
      <c r="H72" s="11"/>
      <c r="I72" s="129"/>
      <c r="J72" s="142"/>
      <c r="K72" s="129"/>
      <c r="L72" s="128"/>
      <c r="M72" s="62"/>
      <c r="N72" s="340"/>
      <c r="O72" s="129"/>
      <c r="P72" s="343"/>
      <c r="Q72" s="129"/>
      <c r="R72" s="128"/>
      <c r="S72" s="129"/>
      <c r="T72" s="128"/>
      <c r="U72" s="129"/>
      <c r="V72" s="128"/>
      <c r="W72" s="62"/>
      <c r="X72" s="340"/>
      <c r="Y72" s="62"/>
      <c r="Z72" s="324"/>
      <c r="AA72" s="340"/>
      <c r="AB72" s="62"/>
      <c r="AC72" s="129"/>
      <c r="AD72" s="130"/>
      <c r="AE72" s="129"/>
      <c r="AF72" s="340"/>
      <c r="AG72" s="129"/>
      <c r="AH72" s="182"/>
      <c r="AI72" s="346"/>
      <c r="AJ72" s="129"/>
      <c r="AK72" s="128"/>
      <c r="AL72" s="340"/>
      <c r="AM72" s="182"/>
      <c r="AN72" s="128"/>
      <c r="AO72" s="11"/>
      <c r="AP72" s="129"/>
      <c r="AQ72" s="128"/>
      <c r="AR72" s="62"/>
      <c r="AS72" s="62"/>
      <c r="AT72" s="128"/>
      <c r="AU72" s="11"/>
      <c r="AV72" s="11"/>
      <c r="AW72" s="11"/>
      <c r="AX72" s="11"/>
      <c r="AY72" s="361"/>
      <c r="AZ72" s="11"/>
      <c r="BA72" s="129"/>
      <c r="BB72" s="130"/>
      <c r="BC72" s="365"/>
      <c r="BD72" s="128"/>
      <c r="BE72" s="11"/>
      <c r="BF72" s="129"/>
      <c r="BG72" s="130"/>
      <c r="BH72" s="129"/>
      <c r="BI72" s="128"/>
      <c r="BJ72" s="129"/>
      <c r="BK72" s="182"/>
      <c r="BL72" s="128"/>
      <c r="BM72" s="129"/>
      <c r="BN72" s="128"/>
      <c r="BO72" s="371"/>
      <c r="BP72" s="210"/>
      <c r="BQ72" s="130"/>
      <c r="BR72" s="129"/>
      <c r="BS72" s="128"/>
      <c r="BT72" s="11"/>
      <c r="BU72" s="210"/>
      <c r="BV72" s="128"/>
      <c r="BW72" s="182"/>
      <c r="BX72" s="128"/>
      <c r="BY72" s="11"/>
      <c r="BZ72" s="62"/>
      <c r="CA72" s="128"/>
      <c r="CB72" s="11"/>
      <c r="CC72" s="11"/>
      <c r="CD72" s="210"/>
      <c r="CE72" s="130"/>
      <c r="CF72" s="11"/>
      <c r="CG72" s="11"/>
      <c r="CH72" s="11"/>
      <c r="CI72" s="343"/>
      <c r="CJ72" s="340"/>
      <c r="CK72" s="62"/>
      <c r="CL72" s="340"/>
      <c r="CM72" s="11"/>
      <c r="CN72" s="129"/>
      <c r="CO72" s="130"/>
      <c r="CP72" s="210"/>
      <c r="CQ72" s="128"/>
      <c r="CR72" s="129"/>
      <c r="CS72" s="128"/>
      <c r="CT72" s="62"/>
      <c r="CU72" s="128"/>
      <c r="CV72" s="11"/>
      <c r="CW72" s="129"/>
      <c r="CX72" s="128"/>
      <c r="CY72" s="11"/>
      <c r="CZ72" s="340"/>
      <c r="DA72" s="130"/>
      <c r="DB72" s="129"/>
      <c r="DC72" s="128"/>
      <c r="DD72" s="62">
        <v>1</v>
      </c>
      <c r="DE72" s="128"/>
      <c r="DF72" s="11"/>
      <c r="DG72" s="11"/>
      <c r="DH72" s="11"/>
      <c r="DI72" s="11"/>
      <c r="DJ72" s="11"/>
      <c r="DK72" s="130"/>
      <c r="DL72" s="11"/>
      <c r="DM72" s="11"/>
      <c r="DN72" s="340"/>
      <c r="DO72" s="324"/>
      <c r="DP72" s="64">
        <f t="shared" si="5"/>
        <v>0</v>
      </c>
      <c r="DQ72" s="64">
        <f t="shared" si="6"/>
        <v>1</v>
      </c>
      <c r="DR72" s="322">
        <f t="shared" si="7"/>
        <v>0</v>
      </c>
      <c r="DS72" s="322">
        <f t="shared" si="8"/>
        <v>0</v>
      </c>
      <c r="DT72" s="207">
        <f t="shared" si="9"/>
        <v>1</v>
      </c>
    </row>
    <row r="73" spans="1:126" ht="15.75" x14ac:dyDescent="0.25">
      <c r="A73" s="61">
        <v>70</v>
      </c>
      <c r="B73" s="247" t="s">
        <v>1149</v>
      </c>
      <c r="C73" s="128"/>
      <c r="D73" s="129"/>
      <c r="E73" s="128">
        <v>1</v>
      </c>
      <c r="F73" s="11">
        <v>1</v>
      </c>
      <c r="G73" s="11">
        <v>1</v>
      </c>
      <c r="H73" s="11">
        <v>1</v>
      </c>
      <c r="I73" s="129">
        <v>1</v>
      </c>
      <c r="J73" s="142">
        <v>1</v>
      </c>
      <c r="K73" s="129"/>
      <c r="L73" s="128"/>
      <c r="M73" s="62"/>
      <c r="N73" s="340"/>
      <c r="O73" s="140">
        <v>1</v>
      </c>
      <c r="P73" s="343"/>
      <c r="Q73" s="129">
        <v>1</v>
      </c>
      <c r="R73" s="128"/>
      <c r="S73" s="129"/>
      <c r="T73" s="128"/>
      <c r="U73" s="129"/>
      <c r="V73" s="128"/>
      <c r="W73" s="62"/>
      <c r="X73" s="340"/>
      <c r="Y73" s="62">
        <v>1</v>
      </c>
      <c r="Z73" s="324">
        <v>1</v>
      </c>
      <c r="AA73" s="340"/>
      <c r="AB73" s="62"/>
      <c r="AC73" s="129"/>
      <c r="AD73" s="130"/>
      <c r="AE73" s="129"/>
      <c r="AF73" s="340"/>
      <c r="AG73" s="129">
        <v>1</v>
      </c>
      <c r="AH73" s="182"/>
      <c r="AI73" s="346">
        <v>1</v>
      </c>
      <c r="AJ73" s="129"/>
      <c r="AK73" s="128"/>
      <c r="AL73" s="340"/>
      <c r="AM73" s="182"/>
      <c r="AN73" s="128"/>
      <c r="AO73" s="11"/>
      <c r="AP73" s="129"/>
      <c r="AQ73" s="128"/>
      <c r="AR73" s="62"/>
      <c r="AS73" s="62">
        <v>1</v>
      </c>
      <c r="AT73" s="128">
        <v>1</v>
      </c>
      <c r="AU73" s="11">
        <v>1</v>
      </c>
      <c r="AV73" s="11">
        <v>1</v>
      </c>
      <c r="AW73" s="11">
        <v>1</v>
      </c>
      <c r="AX73" s="11">
        <v>1</v>
      </c>
      <c r="AY73" s="361"/>
      <c r="AZ73" s="11"/>
      <c r="BA73" s="129"/>
      <c r="BB73" s="130"/>
      <c r="BC73" s="365"/>
      <c r="BD73" s="128"/>
      <c r="BE73" s="11"/>
      <c r="BF73" s="129"/>
      <c r="BG73" s="130">
        <v>1</v>
      </c>
      <c r="BH73" s="129"/>
      <c r="BI73" s="128">
        <v>1</v>
      </c>
      <c r="BJ73" s="129"/>
      <c r="BK73" s="182"/>
      <c r="BL73" s="128">
        <v>1</v>
      </c>
      <c r="BM73" s="129"/>
      <c r="BN73" s="128"/>
      <c r="BO73" s="371">
        <v>1</v>
      </c>
      <c r="BP73" s="210"/>
      <c r="BQ73" s="130"/>
      <c r="BR73" s="129">
        <v>1</v>
      </c>
      <c r="BS73" s="128"/>
      <c r="BT73" s="11"/>
      <c r="BU73" s="210"/>
      <c r="BV73" s="128"/>
      <c r="BW73" s="182">
        <v>1</v>
      </c>
      <c r="BX73" s="128"/>
      <c r="BY73" s="11"/>
      <c r="BZ73" s="62"/>
      <c r="CA73" s="128"/>
      <c r="CB73" s="11"/>
      <c r="CC73" s="11">
        <v>1</v>
      </c>
      <c r="CD73" s="210">
        <v>1</v>
      </c>
      <c r="CE73" s="130"/>
      <c r="CF73" s="11"/>
      <c r="CG73" s="11"/>
      <c r="CH73" s="11"/>
      <c r="CI73" s="343"/>
      <c r="CJ73" s="340"/>
      <c r="CK73" s="62"/>
      <c r="CL73" s="340"/>
      <c r="CM73" s="11"/>
      <c r="CN73" s="129"/>
      <c r="CO73" s="130"/>
      <c r="CP73" s="210">
        <v>1</v>
      </c>
      <c r="CQ73" s="128">
        <v>1</v>
      </c>
      <c r="CR73" s="129"/>
      <c r="CS73" s="128"/>
      <c r="CT73" s="150">
        <v>1</v>
      </c>
      <c r="CU73" s="128">
        <v>1</v>
      </c>
      <c r="CV73" s="11">
        <v>1</v>
      </c>
      <c r="CW73" s="129"/>
      <c r="CX73" s="128">
        <v>1</v>
      </c>
      <c r="CY73" s="11"/>
      <c r="CZ73" s="340"/>
      <c r="DA73" s="130"/>
      <c r="DB73" s="129"/>
      <c r="DC73" s="128"/>
      <c r="DD73" s="62"/>
      <c r="DE73" s="128"/>
      <c r="DF73" s="11"/>
      <c r="DG73" s="11"/>
      <c r="DH73" s="11"/>
      <c r="DI73" s="11"/>
      <c r="DJ73" s="11">
        <v>1</v>
      </c>
      <c r="DK73" s="130"/>
      <c r="DL73" s="11"/>
      <c r="DM73" s="11"/>
      <c r="DN73" s="340"/>
      <c r="DO73" s="324"/>
      <c r="DP73" s="64">
        <f t="shared" si="5"/>
        <v>10</v>
      </c>
      <c r="DQ73" s="64">
        <f t="shared" si="6"/>
        <v>13</v>
      </c>
      <c r="DR73" s="322">
        <f t="shared" si="7"/>
        <v>7</v>
      </c>
      <c r="DS73" s="322">
        <f t="shared" si="8"/>
        <v>1</v>
      </c>
      <c r="DT73" s="207">
        <f t="shared" si="9"/>
        <v>31</v>
      </c>
    </row>
    <row r="74" spans="1:126" ht="15.75" x14ac:dyDescent="0.25">
      <c r="A74" s="61">
        <v>71</v>
      </c>
      <c r="B74" s="7" t="s">
        <v>156</v>
      </c>
      <c r="C74" s="128"/>
      <c r="D74" s="129"/>
      <c r="E74" s="128"/>
      <c r="F74" s="11"/>
      <c r="G74" s="11"/>
      <c r="H74" s="11"/>
      <c r="I74" s="129"/>
      <c r="J74" s="142"/>
      <c r="K74" s="129"/>
      <c r="L74" s="128"/>
      <c r="M74" s="62"/>
      <c r="N74" s="340"/>
      <c r="O74" s="129"/>
      <c r="P74" s="343"/>
      <c r="Q74" s="129"/>
      <c r="R74" s="128"/>
      <c r="S74" s="129"/>
      <c r="T74" s="128"/>
      <c r="U74" s="129"/>
      <c r="V74" s="128"/>
      <c r="W74" s="62"/>
      <c r="X74" s="340"/>
      <c r="Y74" s="62"/>
      <c r="Z74" s="324"/>
      <c r="AA74" s="340"/>
      <c r="AB74" s="62"/>
      <c r="AC74" s="129">
        <v>1</v>
      </c>
      <c r="AD74" s="130"/>
      <c r="AE74" s="129"/>
      <c r="AF74" s="340"/>
      <c r="AG74" s="129"/>
      <c r="AH74" s="182">
        <v>1</v>
      </c>
      <c r="AI74" s="346"/>
      <c r="AJ74" s="129"/>
      <c r="AK74" s="128"/>
      <c r="AL74" s="340"/>
      <c r="AM74" s="182"/>
      <c r="AN74" s="128"/>
      <c r="AO74" s="11"/>
      <c r="AP74" s="129">
        <v>1</v>
      </c>
      <c r="AQ74" s="128"/>
      <c r="AR74" s="62"/>
      <c r="AS74" s="62"/>
      <c r="AT74" s="128"/>
      <c r="AU74" s="11"/>
      <c r="AV74" s="11"/>
      <c r="AW74" s="11"/>
      <c r="AX74" s="11"/>
      <c r="AY74" s="361"/>
      <c r="AZ74" s="11"/>
      <c r="BA74" s="129">
        <v>1</v>
      </c>
      <c r="BB74" s="130"/>
      <c r="BC74" s="365"/>
      <c r="BD74" s="128"/>
      <c r="BE74" s="11"/>
      <c r="BF74" s="129">
        <v>1</v>
      </c>
      <c r="BG74" s="130"/>
      <c r="BH74" s="129"/>
      <c r="BI74" s="128"/>
      <c r="BJ74" s="129"/>
      <c r="BK74" s="182"/>
      <c r="BL74" s="128"/>
      <c r="BM74" s="129"/>
      <c r="BN74" s="128"/>
      <c r="BO74" s="371"/>
      <c r="BP74" s="210">
        <v>1</v>
      </c>
      <c r="BQ74" s="130"/>
      <c r="BR74" s="129"/>
      <c r="BS74" s="128"/>
      <c r="BT74" s="11"/>
      <c r="BU74" s="210">
        <v>1</v>
      </c>
      <c r="BV74" s="128"/>
      <c r="BW74" s="182"/>
      <c r="BX74" s="128"/>
      <c r="BY74" s="11"/>
      <c r="BZ74" s="62">
        <v>1</v>
      </c>
      <c r="CA74" s="128"/>
      <c r="CB74" s="11"/>
      <c r="CC74" s="11"/>
      <c r="CD74" s="210"/>
      <c r="CE74" s="130"/>
      <c r="CF74" s="11"/>
      <c r="CG74" s="11"/>
      <c r="CH74" s="11"/>
      <c r="CI74" s="343"/>
      <c r="CJ74" s="340"/>
      <c r="CK74" s="62"/>
      <c r="CL74" s="340"/>
      <c r="CM74" s="11"/>
      <c r="CN74" s="129">
        <v>1</v>
      </c>
      <c r="CO74" s="130"/>
      <c r="CP74" s="210"/>
      <c r="CQ74" s="128"/>
      <c r="CR74" s="129"/>
      <c r="CS74" s="128"/>
      <c r="CT74" s="62"/>
      <c r="CU74" s="128"/>
      <c r="CV74" s="11"/>
      <c r="CW74" s="129">
        <v>1</v>
      </c>
      <c r="CX74" s="128"/>
      <c r="CY74" s="11"/>
      <c r="CZ74" s="340"/>
      <c r="DA74" s="130"/>
      <c r="DB74" s="129"/>
      <c r="DC74" s="128"/>
      <c r="DD74" s="62"/>
      <c r="DE74" s="128"/>
      <c r="DF74" s="11"/>
      <c r="DG74" s="11"/>
      <c r="DH74" s="11"/>
      <c r="DI74" s="11"/>
      <c r="DJ74" s="11"/>
      <c r="DK74" s="130"/>
      <c r="DL74" s="11"/>
      <c r="DM74" s="11"/>
      <c r="DN74" s="340"/>
      <c r="DO74" s="324"/>
      <c r="DP74" s="64">
        <f t="shared" si="5"/>
        <v>0</v>
      </c>
      <c r="DQ74" s="64">
        <f t="shared" si="6"/>
        <v>0</v>
      </c>
      <c r="DR74" s="322">
        <f t="shared" si="7"/>
        <v>0</v>
      </c>
      <c r="DS74" s="322">
        <f t="shared" si="8"/>
        <v>10</v>
      </c>
      <c r="DT74" s="207">
        <f t="shared" si="9"/>
        <v>10</v>
      </c>
    </row>
    <row r="75" spans="1:126" ht="15.75" x14ac:dyDescent="0.25">
      <c r="A75" s="61">
        <v>72</v>
      </c>
      <c r="B75" s="247" t="s">
        <v>654</v>
      </c>
      <c r="C75" s="128"/>
      <c r="D75" s="129"/>
      <c r="E75" s="56"/>
      <c r="F75" s="10"/>
      <c r="G75" s="10"/>
      <c r="H75" s="10"/>
      <c r="I75" s="55"/>
      <c r="J75" s="142"/>
      <c r="K75" s="129"/>
      <c r="L75" s="128"/>
      <c r="M75" s="62"/>
      <c r="N75" s="340"/>
      <c r="O75" s="129"/>
      <c r="P75" s="343"/>
      <c r="Q75" s="129"/>
      <c r="R75" s="128"/>
      <c r="S75" s="129"/>
      <c r="T75" s="128"/>
      <c r="U75" s="129"/>
      <c r="V75" s="128"/>
      <c r="W75" s="62"/>
      <c r="X75" s="340"/>
      <c r="Y75" s="62"/>
      <c r="Z75" s="324"/>
      <c r="AA75" s="340"/>
      <c r="AB75" s="62"/>
      <c r="AC75" s="129"/>
      <c r="AD75" s="130"/>
      <c r="AE75" s="129"/>
      <c r="AF75" s="340"/>
      <c r="AG75" s="129"/>
      <c r="AH75" s="186">
        <v>1</v>
      </c>
      <c r="AI75" s="346">
        <v>1</v>
      </c>
      <c r="AJ75" s="129"/>
      <c r="AK75" s="128"/>
      <c r="AL75" s="340"/>
      <c r="AM75" s="182"/>
      <c r="AN75" s="128"/>
      <c r="AO75" s="11"/>
      <c r="AP75" s="140">
        <v>1</v>
      </c>
      <c r="AQ75" s="128"/>
      <c r="AR75" s="62"/>
      <c r="AS75" s="62"/>
      <c r="AT75" s="128"/>
      <c r="AU75" s="11"/>
      <c r="AV75" s="11"/>
      <c r="AW75" s="11"/>
      <c r="AX75" s="11"/>
      <c r="AY75" s="361"/>
      <c r="AZ75" s="11"/>
      <c r="BA75" s="129"/>
      <c r="BB75" s="130"/>
      <c r="BC75" s="365"/>
      <c r="BD75" s="128"/>
      <c r="BE75" s="11"/>
      <c r="BF75" s="140">
        <v>1</v>
      </c>
      <c r="BG75" s="130"/>
      <c r="BH75" s="129"/>
      <c r="BI75" s="128"/>
      <c r="BJ75" s="129"/>
      <c r="BK75" s="182"/>
      <c r="BL75" s="128"/>
      <c r="BM75" s="129"/>
      <c r="BN75" s="128"/>
      <c r="BO75" s="371">
        <v>1</v>
      </c>
      <c r="BP75" s="210">
        <v>1</v>
      </c>
      <c r="BQ75" s="130"/>
      <c r="BR75" s="129"/>
      <c r="BS75" s="128"/>
      <c r="BT75" s="11"/>
      <c r="BU75" s="210"/>
      <c r="BV75" s="128"/>
      <c r="BW75" s="182"/>
      <c r="BX75" s="128"/>
      <c r="BY75" s="11"/>
      <c r="BZ75" s="62"/>
      <c r="CA75" s="128"/>
      <c r="CB75" s="11"/>
      <c r="CC75" s="11"/>
      <c r="CD75" s="210"/>
      <c r="CE75" s="130"/>
      <c r="CF75" s="11"/>
      <c r="CG75" s="11"/>
      <c r="CH75" s="11"/>
      <c r="CI75" s="343"/>
      <c r="CJ75" s="340"/>
      <c r="CK75" s="62"/>
      <c r="CL75" s="340"/>
      <c r="CM75" s="11"/>
      <c r="CN75" s="129"/>
      <c r="CO75" s="130"/>
      <c r="CP75" s="210"/>
      <c r="CQ75" s="128"/>
      <c r="CR75" s="140">
        <v>1</v>
      </c>
      <c r="CS75" s="128"/>
      <c r="CT75" s="62"/>
      <c r="CU75" s="128"/>
      <c r="CV75" s="11"/>
      <c r="CW75" s="129"/>
      <c r="CX75" s="128"/>
      <c r="CY75" s="11"/>
      <c r="CZ75" s="340"/>
      <c r="DA75" s="130"/>
      <c r="DB75" s="129"/>
      <c r="DC75" s="128"/>
      <c r="DD75" s="62"/>
      <c r="DE75" s="128"/>
      <c r="DF75" s="11"/>
      <c r="DG75" s="11"/>
      <c r="DH75" s="11"/>
      <c r="DI75" s="11"/>
      <c r="DJ75" s="11"/>
      <c r="DK75" s="130">
        <v>1</v>
      </c>
      <c r="DL75" s="11">
        <v>1</v>
      </c>
      <c r="DM75" s="11">
        <v>1</v>
      </c>
      <c r="DN75" s="340"/>
      <c r="DO75" s="324"/>
      <c r="DP75" s="64">
        <f t="shared" si="5"/>
        <v>1</v>
      </c>
      <c r="DQ75" s="64">
        <f t="shared" si="6"/>
        <v>1</v>
      </c>
      <c r="DR75" s="322">
        <f t="shared" si="7"/>
        <v>1</v>
      </c>
      <c r="DS75" s="322">
        <f t="shared" si="8"/>
        <v>5</v>
      </c>
      <c r="DT75" s="207">
        <f t="shared" si="9"/>
        <v>8</v>
      </c>
    </row>
    <row r="76" spans="1:126" ht="15.75" x14ac:dyDescent="0.25">
      <c r="A76" s="61">
        <v>73</v>
      </c>
      <c r="B76" s="247" t="s">
        <v>981</v>
      </c>
      <c r="C76" s="128"/>
      <c r="D76" s="129"/>
      <c r="E76" s="56"/>
      <c r="F76" s="10"/>
      <c r="G76" s="10"/>
      <c r="H76" s="10"/>
      <c r="I76" s="55"/>
      <c r="J76" s="142"/>
      <c r="K76" s="129">
        <v>1</v>
      </c>
      <c r="L76" s="128"/>
      <c r="M76" s="62">
        <v>1</v>
      </c>
      <c r="N76" s="340"/>
      <c r="O76" s="129"/>
      <c r="P76" s="343"/>
      <c r="Q76" s="129"/>
      <c r="R76" s="128"/>
      <c r="S76" s="129"/>
      <c r="T76" s="128"/>
      <c r="U76" s="129"/>
      <c r="V76" s="128"/>
      <c r="W76" s="62"/>
      <c r="X76" s="340"/>
      <c r="Y76" s="62"/>
      <c r="Z76" s="324"/>
      <c r="AA76" s="340"/>
      <c r="AB76" s="62"/>
      <c r="AC76" s="129"/>
      <c r="AD76" s="130"/>
      <c r="AE76" s="129"/>
      <c r="AF76" s="340"/>
      <c r="AG76" s="129"/>
      <c r="AH76" s="182"/>
      <c r="AI76" s="346">
        <v>1</v>
      </c>
      <c r="AJ76" s="129"/>
      <c r="AK76" s="128"/>
      <c r="AL76" s="340"/>
      <c r="AM76" s="182"/>
      <c r="AN76" s="128"/>
      <c r="AO76" s="11">
        <v>1</v>
      </c>
      <c r="AP76" s="129"/>
      <c r="AQ76" s="128"/>
      <c r="AR76" s="62">
        <v>1</v>
      </c>
      <c r="AS76" s="62"/>
      <c r="AT76" s="128"/>
      <c r="AU76" s="11"/>
      <c r="AV76" s="11"/>
      <c r="AW76" s="11"/>
      <c r="AX76" s="11"/>
      <c r="AY76" s="361"/>
      <c r="AZ76" s="11"/>
      <c r="BA76" s="129"/>
      <c r="BB76" s="130"/>
      <c r="BC76" s="365"/>
      <c r="BD76" s="128"/>
      <c r="BE76" s="11">
        <v>1</v>
      </c>
      <c r="BF76" s="129"/>
      <c r="BG76" s="130"/>
      <c r="BH76" s="129">
        <v>1</v>
      </c>
      <c r="BI76" s="128"/>
      <c r="BJ76" s="129">
        <v>1</v>
      </c>
      <c r="BK76" s="182"/>
      <c r="BL76" s="128">
        <v>1</v>
      </c>
      <c r="BM76" s="129"/>
      <c r="BN76" s="128"/>
      <c r="BO76" s="371">
        <v>1</v>
      </c>
      <c r="BP76" s="210"/>
      <c r="BQ76" s="130"/>
      <c r="BR76" s="129"/>
      <c r="BS76" s="128"/>
      <c r="BT76" s="11"/>
      <c r="BU76" s="210"/>
      <c r="BV76" s="128"/>
      <c r="BW76" s="182"/>
      <c r="BX76" s="128"/>
      <c r="BY76" s="11">
        <v>1</v>
      </c>
      <c r="BZ76" s="62"/>
      <c r="CA76" s="128"/>
      <c r="CB76" s="11"/>
      <c r="CC76" s="11">
        <v>1</v>
      </c>
      <c r="CD76" s="210">
        <v>1</v>
      </c>
      <c r="CE76" s="130"/>
      <c r="CF76" s="11"/>
      <c r="CG76" s="11"/>
      <c r="CH76" s="11"/>
      <c r="CI76" s="343"/>
      <c r="CJ76" s="340"/>
      <c r="CK76" s="62"/>
      <c r="CL76" s="340"/>
      <c r="CM76" s="11"/>
      <c r="CN76" s="129"/>
      <c r="CO76" s="130">
        <v>1</v>
      </c>
      <c r="CP76" s="210">
        <v>1</v>
      </c>
      <c r="CQ76" s="128"/>
      <c r="CR76" s="129"/>
      <c r="CS76" s="128"/>
      <c r="CT76" s="62">
        <v>1</v>
      </c>
      <c r="CU76" s="128"/>
      <c r="CV76" s="11">
        <v>1</v>
      </c>
      <c r="CW76" s="129"/>
      <c r="CX76" s="128"/>
      <c r="CY76" s="11"/>
      <c r="CZ76" s="340"/>
      <c r="DA76" s="130"/>
      <c r="DB76" s="129"/>
      <c r="DC76" s="128">
        <v>1</v>
      </c>
      <c r="DD76" s="62"/>
      <c r="DE76" s="128"/>
      <c r="DF76" s="11"/>
      <c r="DG76" s="11"/>
      <c r="DH76" s="11"/>
      <c r="DI76" s="11"/>
      <c r="DJ76" s="11">
        <v>1</v>
      </c>
      <c r="DK76" s="130"/>
      <c r="DL76" s="11"/>
      <c r="DM76" s="11"/>
      <c r="DN76" s="340"/>
      <c r="DO76" s="324">
        <v>1</v>
      </c>
      <c r="DP76" s="64">
        <f t="shared" si="5"/>
        <v>5</v>
      </c>
      <c r="DQ76" s="64">
        <f t="shared" si="6"/>
        <v>12</v>
      </c>
      <c r="DR76" s="322">
        <f t="shared" si="7"/>
        <v>1</v>
      </c>
      <c r="DS76" s="322">
        <f t="shared" si="8"/>
        <v>0</v>
      </c>
      <c r="DT76" s="453">
        <f t="shared" si="9"/>
        <v>18</v>
      </c>
      <c r="DU76" s="264"/>
      <c r="DV76" s="123"/>
    </row>
    <row r="77" spans="1:126" ht="15.75" x14ac:dyDescent="0.25">
      <c r="A77" s="61">
        <v>74</v>
      </c>
      <c r="B77" s="247" t="s">
        <v>183</v>
      </c>
      <c r="C77" s="128"/>
      <c r="D77" s="129">
        <v>1</v>
      </c>
      <c r="E77" s="128">
        <v>1</v>
      </c>
      <c r="F77" s="11">
        <v>1</v>
      </c>
      <c r="G77" s="11">
        <v>1</v>
      </c>
      <c r="H77" s="11">
        <v>1</v>
      </c>
      <c r="I77" s="129">
        <v>1</v>
      </c>
      <c r="J77" s="142"/>
      <c r="K77" s="129"/>
      <c r="L77" s="128"/>
      <c r="M77" s="62"/>
      <c r="N77" s="340"/>
      <c r="O77" s="129">
        <v>1</v>
      </c>
      <c r="P77" s="343"/>
      <c r="Q77" s="129">
        <v>1</v>
      </c>
      <c r="R77" s="128"/>
      <c r="S77" s="129"/>
      <c r="T77" s="128"/>
      <c r="U77" s="129">
        <v>1</v>
      </c>
      <c r="V77" s="128"/>
      <c r="W77" s="62"/>
      <c r="X77" s="341"/>
      <c r="Y77" s="62">
        <v>1</v>
      </c>
      <c r="Z77" s="324">
        <v>1</v>
      </c>
      <c r="AA77" s="340"/>
      <c r="AB77" s="62">
        <v>1</v>
      </c>
      <c r="AC77" s="129"/>
      <c r="AD77" s="130"/>
      <c r="AE77" s="129"/>
      <c r="AF77" s="340"/>
      <c r="AG77" s="129">
        <v>1</v>
      </c>
      <c r="AH77" s="182"/>
      <c r="AI77" s="346">
        <v>1</v>
      </c>
      <c r="AJ77" s="129">
        <v>1</v>
      </c>
      <c r="AK77" s="139">
        <v>1</v>
      </c>
      <c r="AL77" s="340"/>
      <c r="AM77" s="182">
        <v>1</v>
      </c>
      <c r="AN77" s="128">
        <v>1</v>
      </c>
      <c r="AO77" s="11"/>
      <c r="AP77" s="129"/>
      <c r="AQ77" s="128"/>
      <c r="AR77" s="62">
        <v>1</v>
      </c>
      <c r="AS77" s="62"/>
      <c r="AT77" s="128"/>
      <c r="AU77" s="11"/>
      <c r="AV77" s="11"/>
      <c r="AW77" s="11"/>
      <c r="AX77" s="11"/>
      <c r="AY77" s="362"/>
      <c r="AZ77" s="11"/>
      <c r="BA77" s="129"/>
      <c r="BB77" s="130"/>
      <c r="BC77" s="365"/>
      <c r="BD77" s="128">
        <v>1</v>
      </c>
      <c r="BE77" s="11"/>
      <c r="BF77" s="129"/>
      <c r="BG77" s="130">
        <v>1</v>
      </c>
      <c r="BH77" s="129"/>
      <c r="BI77" s="369">
        <v>1</v>
      </c>
      <c r="BJ77" s="129"/>
      <c r="BK77" s="182"/>
      <c r="BL77" s="128"/>
      <c r="BM77" s="129">
        <v>1</v>
      </c>
      <c r="BN77" s="128"/>
      <c r="BO77" s="371">
        <v>1</v>
      </c>
      <c r="BP77" s="210"/>
      <c r="BQ77" s="130"/>
      <c r="BR77" s="140">
        <v>1</v>
      </c>
      <c r="BS77" s="128"/>
      <c r="BT77" s="11"/>
      <c r="BU77" s="210"/>
      <c r="BV77" s="128"/>
      <c r="BW77" s="182"/>
      <c r="BX77" s="128">
        <v>1</v>
      </c>
      <c r="BY77" s="11"/>
      <c r="BZ77" s="62"/>
      <c r="CA77" s="128"/>
      <c r="CB77" s="11"/>
      <c r="CC77" s="11">
        <v>1</v>
      </c>
      <c r="CD77" s="210">
        <v>1</v>
      </c>
      <c r="CE77" s="130"/>
      <c r="CF77" s="11"/>
      <c r="CG77" s="11"/>
      <c r="CH77" s="98">
        <v>1</v>
      </c>
      <c r="CI77" s="343"/>
      <c r="CJ77" s="340"/>
      <c r="CK77" s="62">
        <v>1</v>
      </c>
      <c r="CL77" s="340"/>
      <c r="CM77" s="11"/>
      <c r="CN77" s="129"/>
      <c r="CO77" s="130"/>
      <c r="CP77" s="210">
        <v>1</v>
      </c>
      <c r="CQ77" s="128"/>
      <c r="CR77" s="129"/>
      <c r="CS77" s="128"/>
      <c r="CT77" s="62"/>
      <c r="CU77" s="128"/>
      <c r="CV77" s="11"/>
      <c r="CW77" s="129"/>
      <c r="CX77" s="128">
        <v>1</v>
      </c>
      <c r="CY77" s="11">
        <v>1</v>
      </c>
      <c r="CZ77" s="340"/>
      <c r="DA77" s="130"/>
      <c r="DB77" s="129"/>
      <c r="DC77" s="128"/>
      <c r="DD77" s="62"/>
      <c r="DE77" s="128"/>
      <c r="DF77" s="11"/>
      <c r="DG77" s="11"/>
      <c r="DH77" s="11"/>
      <c r="DI77" s="11"/>
      <c r="DJ77" s="11"/>
      <c r="DK77" s="130">
        <v>1</v>
      </c>
      <c r="DL77" s="11">
        <v>1</v>
      </c>
      <c r="DM77" s="11">
        <v>1</v>
      </c>
      <c r="DN77" s="340"/>
      <c r="DO77" s="324"/>
      <c r="DP77" s="64">
        <f t="shared" si="5"/>
        <v>10</v>
      </c>
      <c r="DQ77" s="64">
        <f t="shared" si="6"/>
        <v>19</v>
      </c>
      <c r="DR77" s="322">
        <f t="shared" si="7"/>
        <v>5</v>
      </c>
      <c r="DS77" s="322">
        <f t="shared" si="8"/>
        <v>0</v>
      </c>
      <c r="DT77" s="453">
        <f t="shared" si="9"/>
        <v>34</v>
      </c>
      <c r="DU77" s="176"/>
      <c r="DV77" s="123"/>
    </row>
    <row r="78" spans="1:126" ht="15.75" x14ac:dyDescent="0.25">
      <c r="A78" s="61">
        <v>75</v>
      </c>
      <c r="B78" s="7" t="s">
        <v>1010</v>
      </c>
      <c r="C78" s="128"/>
      <c r="D78" s="129">
        <v>1</v>
      </c>
      <c r="E78" s="128">
        <v>1</v>
      </c>
      <c r="F78" s="11">
        <v>1</v>
      </c>
      <c r="G78" s="11">
        <v>1</v>
      </c>
      <c r="H78" s="11">
        <v>1</v>
      </c>
      <c r="I78" s="129">
        <v>1</v>
      </c>
      <c r="J78" s="142"/>
      <c r="K78" s="129"/>
      <c r="L78" s="128"/>
      <c r="M78" s="62"/>
      <c r="N78" s="340"/>
      <c r="O78" s="129">
        <v>1</v>
      </c>
      <c r="P78" s="343"/>
      <c r="Q78" s="129">
        <v>1</v>
      </c>
      <c r="R78" s="128"/>
      <c r="S78" s="129"/>
      <c r="T78" s="128"/>
      <c r="U78" s="129"/>
      <c r="V78" s="128"/>
      <c r="W78" s="62">
        <v>1</v>
      </c>
      <c r="X78" s="340"/>
      <c r="Y78" s="62">
        <v>1</v>
      </c>
      <c r="Z78" s="324">
        <v>1</v>
      </c>
      <c r="AA78" s="340"/>
      <c r="AB78" s="62">
        <v>1</v>
      </c>
      <c r="AC78" s="129"/>
      <c r="AD78" s="130"/>
      <c r="AE78" s="129"/>
      <c r="AF78" s="340"/>
      <c r="AG78" s="129">
        <v>1</v>
      </c>
      <c r="AH78" s="182"/>
      <c r="AI78" s="346">
        <v>1</v>
      </c>
      <c r="AJ78" s="129">
        <v>1</v>
      </c>
      <c r="AK78" s="128">
        <v>1</v>
      </c>
      <c r="AL78" s="340"/>
      <c r="AM78" s="182">
        <v>1</v>
      </c>
      <c r="AN78" s="128"/>
      <c r="AO78" s="11">
        <v>1</v>
      </c>
      <c r="AP78" s="129"/>
      <c r="AQ78" s="128"/>
      <c r="AR78" s="62"/>
      <c r="AS78" s="62"/>
      <c r="AT78" s="128"/>
      <c r="AU78" s="11"/>
      <c r="AV78" s="11"/>
      <c r="AW78" s="11"/>
      <c r="AX78" s="11"/>
      <c r="AY78" s="361"/>
      <c r="AZ78" s="11"/>
      <c r="BA78" s="129"/>
      <c r="BB78" s="130"/>
      <c r="BC78" s="365"/>
      <c r="BD78" s="128">
        <v>1</v>
      </c>
      <c r="BE78" s="11"/>
      <c r="BF78" s="129"/>
      <c r="BG78" s="130">
        <v>1</v>
      </c>
      <c r="BH78" s="129"/>
      <c r="BI78" s="128"/>
      <c r="BJ78" s="129">
        <v>1</v>
      </c>
      <c r="BK78" s="182"/>
      <c r="BL78" s="128"/>
      <c r="BM78" s="129">
        <v>1</v>
      </c>
      <c r="BN78" s="128"/>
      <c r="BO78" s="371">
        <v>1</v>
      </c>
      <c r="BP78" s="210"/>
      <c r="BQ78" s="130"/>
      <c r="BR78" s="129">
        <v>1</v>
      </c>
      <c r="BS78" s="128"/>
      <c r="BT78" s="11"/>
      <c r="BU78" s="210"/>
      <c r="BV78" s="128"/>
      <c r="BW78" s="182"/>
      <c r="BX78" s="128">
        <v>1</v>
      </c>
      <c r="BY78" s="11"/>
      <c r="BZ78" s="62"/>
      <c r="CA78" s="128"/>
      <c r="CB78" s="11"/>
      <c r="CC78" s="11">
        <v>1</v>
      </c>
      <c r="CD78" s="210">
        <v>1</v>
      </c>
      <c r="CE78" s="130"/>
      <c r="CF78" s="11"/>
      <c r="CG78" s="11"/>
      <c r="CH78" s="11">
        <v>1</v>
      </c>
      <c r="CI78" s="343"/>
      <c r="CJ78" s="340"/>
      <c r="CK78" s="62">
        <v>1</v>
      </c>
      <c r="CL78" s="340"/>
      <c r="CM78" s="11"/>
      <c r="CN78" s="129"/>
      <c r="CO78" s="130"/>
      <c r="CP78" s="210">
        <v>1</v>
      </c>
      <c r="CQ78" s="128"/>
      <c r="CR78" s="129"/>
      <c r="CS78" s="128"/>
      <c r="CT78" s="62"/>
      <c r="CU78" s="128"/>
      <c r="CV78" s="11"/>
      <c r="CW78" s="129"/>
      <c r="CX78" s="128">
        <v>1</v>
      </c>
      <c r="CY78" s="11">
        <v>1</v>
      </c>
      <c r="CZ78" s="340"/>
      <c r="DA78" s="130"/>
      <c r="DB78" s="129">
        <v>1</v>
      </c>
      <c r="DC78" s="128"/>
      <c r="DD78" s="62">
        <v>1</v>
      </c>
      <c r="DE78" s="128"/>
      <c r="DF78" s="11"/>
      <c r="DG78" s="11"/>
      <c r="DH78" s="11"/>
      <c r="DI78" s="11"/>
      <c r="DJ78" s="11"/>
      <c r="DK78" s="130">
        <v>1</v>
      </c>
      <c r="DL78" s="11">
        <v>1</v>
      </c>
      <c r="DM78" s="11">
        <v>1</v>
      </c>
      <c r="DN78" s="340"/>
      <c r="DO78" s="324"/>
      <c r="DP78" s="64">
        <f t="shared" si="5"/>
        <v>8</v>
      </c>
      <c r="DQ78" s="64">
        <f t="shared" si="6"/>
        <v>22</v>
      </c>
      <c r="DR78" s="322">
        <f t="shared" si="7"/>
        <v>5</v>
      </c>
      <c r="DS78" s="322">
        <f t="shared" si="8"/>
        <v>0</v>
      </c>
      <c r="DT78" s="453">
        <f t="shared" si="9"/>
        <v>35</v>
      </c>
      <c r="DU78" s="452"/>
      <c r="DV78" s="123"/>
    </row>
    <row r="79" spans="1:126" ht="15.75" x14ac:dyDescent="0.25">
      <c r="A79" s="61">
        <v>76</v>
      </c>
      <c r="B79" s="7" t="s">
        <v>1178</v>
      </c>
      <c r="C79" s="128"/>
      <c r="D79" s="129"/>
      <c r="E79" s="128"/>
      <c r="F79" s="11"/>
      <c r="G79" s="11"/>
      <c r="H79" s="11"/>
      <c r="I79" s="129"/>
      <c r="J79" s="142"/>
      <c r="K79" s="129"/>
      <c r="L79" s="128"/>
      <c r="M79" s="62"/>
      <c r="N79" s="340"/>
      <c r="O79" s="129"/>
      <c r="P79" s="343"/>
      <c r="Q79" s="129"/>
      <c r="R79" s="128"/>
      <c r="S79" s="129"/>
      <c r="T79" s="128"/>
      <c r="U79" s="129"/>
      <c r="V79" s="128"/>
      <c r="W79" s="62"/>
      <c r="X79" s="340"/>
      <c r="Y79" s="62"/>
      <c r="Z79" s="324"/>
      <c r="AA79" s="340"/>
      <c r="AB79" s="62"/>
      <c r="AC79" s="129"/>
      <c r="AD79" s="130"/>
      <c r="AE79" s="129"/>
      <c r="AF79" s="340"/>
      <c r="AG79" s="129"/>
      <c r="AH79" s="182"/>
      <c r="AI79" s="346"/>
      <c r="AJ79" s="129"/>
      <c r="AK79" s="128"/>
      <c r="AL79" s="340"/>
      <c r="AM79" s="182"/>
      <c r="AN79" s="128"/>
      <c r="AO79" s="11"/>
      <c r="AP79" s="129"/>
      <c r="AQ79" s="128"/>
      <c r="AR79" s="62"/>
      <c r="AS79" s="62"/>
      <c r="AT79" s="128"/>
      <c r="AU79" s="11"/>
      <c r="AV79" s="11"/>
      <c r="AW79" s="11"/>
      <c r="AX79" s="11"/>
      <c r="AY79" s="361"/>
      <c r="AZ79" s="11"/>
      <c r="BA79" s="129"/>
      <c r="BB79" s="130"/>
      <c r="BC79" s="365"/>
      <c r="BD79" s="128"/>
      <c r="BE79" s="11"/>
      <c r="BF79" s="129"/>
      <c r="BG79" s="130"/>
      <c r="BH79" s="129"/>
      <c r="BI79" s="128"/>
      <c r="BJ79" s="129"/>
      <c r="BK79" s="182"/>
      <c r="BL79" s="128"/>
      <c r="BM79" s="129"/>
      <c r="BN79" s="128"/>
      <c r="BO79" s="371">
        <v>1</v>
      </c>
      <c r="BP79" s="210"/>
      <c r="BQ79" s="130"/>
      <c r="BR79" s="129"/>
      <c r="BS79" s="128"/>
      <c r="BT79" s="11"/>
      <c r="BU79" s="210"/>
      <c r="BV79" s="128"/>
      <c r="BW79" s="182"/>
      <c r="BX79" s="128"/>
      <c r="BY79" s="11"/>
      <c r="BZ79" s="62"/>
      <c r="CA79" s="128"/>
      <c r="CB79" s="11"/>
      <c r="CC79" s="11"/>
      <c r="CD79" s="210"/>
      <c r="CE79" s="130"/>
      <c r="CF79" s="11"/>
      <c r="CG79" s="11"/>
      <c r="CH79" s="11"/>
      <c r="CI79" s="343"/>
      <c r="CJ79" s="340"/>
      <c r="CK79" s="62"/>
      <c r="CL79" s="340"/>
      <c r="CM79" s="11"/>
      <c r="CN79" s="129"/>
      <c r="CO79" s="130"/>
      <c r="CP79" s="210"/>
      <c r="CQ79" s="128"/>
      <c r="CR79" s="129"/>
      <c r="CS79" s="128"/>
      <c r="CT79" s="62"/>
      <c r="CU79" s="128"/>
      <c r="CV79" s="11"/>
      <c r="CW79" s="129"/>
      <c r="CX79" s="128"/>
      <c r="CY79" s="11"/>
      <c r="CZ79" s="340"/>
      <c r="DA79" s="130"/>
      <c r="DB79" s="129"/>
      <c r="DC79" s="128"/>
      <c r="DD79" s="62"/>
      <c r="DE79" s="128"/>
      <c r="DF79" s="11"/>
      <c r="DG79" s="11"/>
      <c r="DH79" s="11"/>
      <c r="DI79" s="11"/>
      <c r="DJ79" s="11"/>
      <c r="DK79" s="130"/>
      <c r="DL79" s="11"/>
      <c r="DM79" s="11"/>
      <c r="DN79" s="340"/>
      <c r="DO79" s="324"/>
      <c r="DP79" s="64">
        <f t="shared" si="5"/>
        <v>0</v>
      </c>
      <c r="DQ79" s="64">
        <f t="shared" si="6"/>
        <v>0</v>
      </c>
      <c r="DR79" s="322">
        <f t="shared" si="7"/>
        <v>0</v>
      </c>
      <c r="DS79" s="322">
        <f t="shared" si="8"/>
        <v>0</v>
      </c>
      <c r="DT79" s="207">
        <f t="shared" si="9"/>
        <v>0</v>
      </c>
    </row>
    <row r="80" spans="1:126" ht="15.75" x14ac:dyDescent="0.25">
      <c r="A80" s="61">
        <v>77</v>
      </c>
      <c r="B80" s="7" t="s">
        <v>952</v>
      </c>
      <c r="C80" s="128"/>
      <c r="D80" s="129"/>
      <c r="E80" s="128"/>
      <c r="F80" s="11"/>
      <c r="G80" s="11"/>
      <c r="H80" s="11"/>
      <c r="I80" s="129"/>
      <c r="J80" s="142"/>
      <c r="K80" s="129"/>
      <c r="L80" s="128"/>
      <c r="M80" s="62"/>
      <c r="N80" s="340"/>
      <c r="O80" s="129"/>
      <c r="P80" s="343"/>
      <c r="Q80" s="129"/>
      <c r="R80" s="128"/>
      <c r="S80" s="129"/>
      <c r="T80" s="128"/>
      <c r="U80" s="129"/>
      <c r="V80" s="128"/>
      <c r="W80" s="62"/>
      <c r="X80" s="340"/>
      <c r="Y80" s="62"/>
      <c r="Z80" s="324"/>
      <c r="AA80" s="340"/>
      <c r="AB80" s="62"/>
      <c r="AC80" s="129"/>
      <c r="AD80" s="130"/>
      <c r="AE80" s="129"/>
      <c r="AF80" s="340"/>
      <c r="AG80" s="129"/>
      <c r="AH80" s="182"/>
      <c r="AI80" s="346"/>
      <c r="AJ80" s="129"/>
      <c r="AK80" s="128"/>
      <c r="AL80" s="340"/>
      <c r="AM80" s="182"/>
      <c r="AN80" s="128"/>
      <c r="AO80" s="11">
        <v>1</v>
      </c>
      <c r="AP80" s="129"/>
      <c r="AQ80" s="128"/>
      <c r="AR80" s="62">
        <v>1</v>
      </c>
      <c r="AS80" s="62"/>
      <c r="AT80" s="128"/>
      <c r="AU80" s="11"/>
      <c r="AV80" s="11"/>
      <c r="AW80" s="11"/>
      <c r="AX80" s="11"/>
      <c r="AY80" s="361"/>
      <c r="AZ80" s="11"/>
      <c r="BA80" s="129"/>
      <c r="BB80" s="130"/>
      <c r="BC80" s="365"/>
      <c r="BD80" s="128"/>
      <c r="BE80" s="11"/>
      <c r="BF80" s="129"/>
      <c r="BG80" s="130"/>
      <c r="BH80" s="129"/>
      <c r="BI80" s="128"/>
      <c r="BJ80" s="129"/>
      <c r="BK80" s="182"/>
      <c r="BL80" s="128"/>
      <c r="BM80" s="129"/>
      <c r="BN80" s="128"/>
      <c r="BO80" s="371">
        <v>1</v>
      </c>
      <c r="BP80" s="210"/>
      <c r="BQ80" s="130"/>
      <c r="BR80" s="129"/>
      <c r="BS80" s="128"/>
      <c r="BT80" s="11"/>
      <c r="BU80" s="210"/>
      <c r="BV80" s="128"/>
      <c r="BW80" s="182">
        <v>1</v>
      </c>
      <c r="BX80" s="128"/>
      <c r="BY80" s="11"/>
      <c r="BZ80" s="62"/>
      <c r="CA80" s="128"/>
      <c r="CB80" s="11"/>
      <c r="CC80" s="11"/>
      <c r="CD80" s="210"/>
      <c r="CE80" s="130"/>
      <c r="CF80" s="11"/>
      <c r="CG80" s="11"/>
      <c r="CH80" s="11"/>
      <c r="CI80" s="343"/>
      <c r="CJ80" s="340"/>
      <c r="CK80" s="62"/>
      <c r="CL80" s="340"/>
      <c r="CM80" s="11"/>
      <c r="CN80" s="129"/>
      <c r="CO80" s="130"/>
      <c r="CP80" s="210"/>
      <c r="CQ80" s="128"/>
      <c r="CR80" s="129"/>
      <c r="CS80" s="128"/>
      <c r="CT80" s="62"/>
      <c r="CU80" s="128"/>
      <c r="CV80" s="11"/>
      <c r="CW80" s="129"/>
      <c r="CX80" s="128"/>
      <c r="CY80" s="11"/>
      <c r="CZ80" s="340"/>
      <c r="DA80" s="130"/>
      <c r="DB80" s="129"/>
      <c r="DC80" s="128"/>
      <c r="DD80" s="62"/>
      <c r="DE80" s="128"/>
      <c r="DF80" s="11"/>
      <c r="DG80" s="11"/>
      <c r="DH80" s="11"/>
      <c r="DI80" s="11"/>
      <c r="DJ80" s="11"/>
      <c r="DK80" s="130"/>
      <c r="DL80" s="11"/>
      <c r="DM80" s="11"/>
      <c r="DN80" s="340"/>
      <c r="DO80" s="405"/>
      <c r="DP80" s="64">
        <f t="shared" si="5"/>
        <v>0</v>
      </c>
      <c r="DQ80" s="64">
        <f t="shared" si="6"/>
        <v>3</v>
      </c>
      <c r="DR80" s="322">
        <f t="shared" si="7"/>
        <v>0</v>
      </c>
      <c r="DS80" s="322">
        <f t="shared" si="8"/>
        <v>0</v>
      </c>
      <c r="DT80" s="207">
        <f t="shared" si="9"/>
        <v>3</v>
      </c>
    </row>
    <row r="81" spans="1:126" ht="15.75" x14ac:dyDescent="0.25">
      <c r="A81" s="61">
        <v>78</v>
      </c>
      <c r="B81" s="7" t="s">
        <v>536</v>
      </c>
      <c r="C81" s="128"/>
      <c r="D81" s="129"/>
      <c r="E81" s="128">
        <v>1</v>
      </c>
      <c r="F81" s="11">
        <v>1</v>
      </c>
      <c r="G81" s="11">
        <v>1</v>
      </c>
      <c r="H81" s="11">
        <v>1</v>
      </c>
      <c r="I81" s="129">
        <v>1</v>
      </c>
      <c r="J81" s="142"/>
      <c r="K81" s="129"/>
      <c r="L81" s="128"/>
      <c r="M81" s="62"/>
      <c r="N81" s="340"/>
      <c r="O81" s="129"/>
      <c r="P81" s="343"/>
      <c r="Q81" s="129"/>
      <c r="R81" s="128"/>
      <c r="S81" s="129">
        <v>1</v>
      </c>
      <c r="T81" s="128"/>
      <c r="U81" s="129"/>
      <c r="V81" s="128"/>
      <c r="W81" s="62"/>
      <c r="X81" s="340"/>
      <c r="Y81" s="62"/>
      <c r="Z81" s="324"/>
      <c r="AA81" s="340"/>
      <c r="AB81" s="62"/>
      <c r="AC81" s="129"/>
      <c r="AD81" s="130"/>
      <c r="AE81" s="129"/>
      <c r="AF81" s="340"/>
      <c r="AG81" s="129"/>
      <c r="AH81" s="182"/>
      <c r="AI81" s="346">
        <v>1</v>
      </c>
      <c r="AJ81" s="129"/>
      <c r="AK81" s="128"/>
      <c r="AL81" s="340"/>
      <c r="AM81" s="182"/>
      <c r="AN81" s="128"/>
      <c r="AO81" s="11"/>
      <c r="AP81" s="129"/>
      <c r="AQ81" s="128"/>
      <c r="AR81" s="62"/>
      <c r="AS81" s="62"/>
      <c r="AT81" s="128"/>
      <c r="AU81" s="11"/>
      <c r="AV81" s="11"/>
      <c r="AW81" s="11"/>
      <c r="AX81" s="11"/>
      <c r="AY81" s="361"/>
      <c r="AZ81" s="11"/>
      <c r="BA81" s="129"/>
      <c r="BB81" s="130"/>
      <c r="BC81" s="365"/>
      <c r="BD81" s="128"/>
      <c r="BE81" s="11"/>
      <c r="BF81" s="129"/>
      <c r="BG81" s="130"/>
      <c r="BH81" s="129"/>
      <c r="BI81" s="128"/>
      <c r="BJ81" s="129"/>
      <c r="BK81" s="182"/>
      <c r="BL81" s="128"/>
      <c r="BM81" s="129"/>
      <c r="BN81" s="128"/>
      <c r="BO81" s="371">
        <v>1</v>
      </c>
      <c r="BP81" s="210"/>
      <c r="BQ81" s="130"/>
      <c r="BR81" s="129"/>
      <c r="BS81" s="128"/>
      <c r="BT81" s="11"/>
      <c r="BU81" s="210"/>
      <c r="BV81" s="128"/>
      <c r="BW81" s="182"/>
      <c r="BX81" s="128"/>
      <c r="BY81" s="11"/>
      <c r="BZ81" s="62"/>
      <c r="CA81" s="128"/>
      <c r="CB81" s="11"/>
      <c r="CC81" s="11"/>
      <c r="CD81" s="210"/>
      <c r="CE81" s="130"/>
      <c r="CF81" s="11"/>
      <c r="CG81" s="11"/>
      <c r="CH81" s="11"/>
      <c r="CI81" s="343"/>
      <c r="CJ81" s="340"/>
      <c r="CK81" s="62"/>
      <c r="CL81" s="340"/>
      <c r="CM81" s="11"/>
      <c r="CN81" s="129"/>
      <c r="CO81" s="130"/>
      <c r="CP81" s="210"/>
      <c r="CQ81" s="128"/>
      <c r="CR81" s="129"/>
      <c r="CS81" s="128"/>
      <c r="CT81" s="62"/>
      <c r="CU81" s="128"/>
      <c r="CV81" s="11"/>
      <c r="CW81" s="129"/>
      <c r="CX81" s="128"/>
      <c r="CY81" s="11"/>
      <c r="CZ81" s="340"/>
      <c r="DA81" s="130"/>
      <c r="DB81" s="129"/>
      <c r="DC81" s="128"/>
      <c r="DD81" s="62"/>
      <c r="DE81" s="128"/>
      <c r="DF81" s="11"/>
      <c r="DG81" s="11"/>
      <c r="DH81" s="11"/>
      <c r="DI81" s="11"/>
      <c r="DJ81" s="11"/>
      <c r="DK81" s="130"/>
      <c r="DL81" s="11"/>
      <c r="DM81" s="11"/>
      <c r="DN81" s="340"/>
      <c r="DO81" s="405"/>
      <c r="DP81" s="64">
        <f t="shared" si="5"/>
        <v>1</v>
      </c>
      <c r="DQ81" s="64">
        <f t="shared" si="6"/>
        <v>2</v>
      </c>
      <c r="DR81" s="322">
        <f t="shared" si="7"/>
        <v>3</v>
      </c>
      <c r="DS81" s="322">
        <f t="shared" si="8"/>
        <v>0</v>
      </c>
      <c r="DT81" s="207">
        <f t="shared" si="9"/>
        <v>6</v>
      </c>
    </row>
    <row r="82" spans="1:126" ht="16.5" thickBot="1" x14ac:dyDescent="0.3">
      <c r="A82" s="61">
        <v>79</v>
      </c>
      <c r="B82" s="247" t="s">
        <v>152</v>
      </c>
      <c r="C82" s="162"/>
      <c r="D82" s="144"/>
      <c r="E82" s="162">
        <v>1</v>
      </c>
      <c r="F82" s="163">
        <v>1</v>
      </c>
      <c r="G82" s="163">
        <v>1</v>
      </c>
      <c r="H82" s="163">
        <v>1</v>
      </c>
      <c r="I82" s="144">
        <v>1</v>
      </c>
      <c r="J82" s="143"/>
      <c r="K82" s="144"/>
      <c r="L82" s="162"/>
      <c r="M82" s="164"/>
      <c r="N82" s="342"/>
      <c r="O82" s="144"/>
      <c r="P82" s="345"/>
      <c r="Q82" s="144"/>
      <c r="R82" s="162"/>
      <c r="S82" s="335">
        <v>1</v>
      </c>
      <c r="T82" s="162"/>
      <c r="U82" s="144"/>
      <c r="V82" s="162"/>
      <c r="W82" s="164"/>
      <c r="X82" s="342"/>
      <c r="Y82" s="164"/>
      <c r="Z82" s="325"/>
      <c r="AA82" s="342"/>
      <c r="AB82" s="164"/>
      <c r="AC82" s="144"/>
      <c r="AD82" s="328"/>
      <c r="AE82" s="133"/>
      <c r="AF82" s="403"/>
      <c r="AG82" s="133"/>
      <c r="AH82" s="273"/>
      <c r="AI82" s="347">
        <v>1</v>
      </c>
      <c r="AJ82" s="144"/>
      <c r="AK82" s="162"/>
      <c r="AL82" s="340"/>
      <c r="AM82" s="273"/>
      <c r="AN82" s="162"/>
      <c r="AO82" s="163"/>
      <c r="AP82" s="144"/>
      <c r="AQ82" s="131"/>
      <c r="AR82" s="360"/>
      <c r="AS82" s="358"/>
      <c r="AT82" s="131"/>
      <c r="AU82" s="132"/>
      <c r="AV82" s="132"/>
      <c r="AW82" s="132"/>
      <c r="AX82" s="132"/>
      <c r="AY82" s="363"/>
      <c r="AZ82" s="132"/>
      <c r="BA82" s="133"/>
      <c r="BB82" s="165"/>
      <c r="BC82" s="367"/>
      <c r="BD82" s="162"/>
      <c r="BE82" s="163"/>
      <c r="BF82" s="144"/>
      <c r="BG82" s="165"/>
      <c r="BH82" s="144"/>
      <c r="BI82" s="162"/>
      <c r="BJ82" s="144"/>
      <c r="BK82" s="275"/>
      <c r="BL82" s="162"/>
      <c r="BM82" s="144"/>
      <c r="BN82" s="162"/>
      <c r="BO82" s="372">
        <v>1</v>
      </c>
      <c r="BP82" s="212"/>
      <c r="BQ82" s="165"/>
      <c r="BR82" s="144"/>
      <c r="BS82" s="162"/>
      <c r="BT82" s="163"/>
      <c r="BU82" s="212"/>
      <c r="BV82" s="162"/>
      <c r="BW82" s="164"/>
      <c r="BX82" s="162"/>
      <c r="BY82" s="163"/>
      <c r="BZ82" s="164"/>
      <c r="CA82" s="162"/>
      <c r="CB82" s="163"/>
      <c r="CC82" s="163"/>
      <c r="CD82" s="212"/>
      <c r="CE82" s="165"/>
      <c r="CF82" s="163"/>
      <c r="CG82" s="163"/>
      <c r="CH82" s="11"/>
      <c r="CI82" s="455"/>
      <c r="CJ82" s="403"/>
      <c r="CK82" s="164"/>
      <c r="CL82" s="403"/>
      <c r="CM82" s="163"/>
      <c r="CN82" s="144"/>
      <c r="CO82" s="165"/>
      <c r="CP82" s="144"/>
      <c r="CQ82" s="162"/>
      <c r="CR82" s="144"/>
      <c r="CS82" s="162"/>
      <c r="CT82" s="164"/>
      <c r="CU82" s="162"/>
      <c r="CV82" s="163"/>
      <c r="CW82" s="144"/>
      <c r="CX82" s="162"/>
      <c r="CY82" s="163"/>
      <c r="CZ82" s="403"/>
      <c r="DA82" s="165"/>
      <c r="DB82" s="144">
        <v>1</v>
      </c>
      <c r="DC82" s="162"/>
      <c r="DD82" s="164">
        <v>1</v>
      </c>
      <c r="DE82" s="131"/>
      <c r="DF82" s="132"/>
      <c r="DG82" s="132"/>
      <c r="DH82" s="132"/>
      <c r="DI82" s="132"/>
      <c r="DJ82" s="132"/>
      <c r="DK82" s="328"/>
      <c r="DL82" s="132"/>
      <c r="DM82" s="132"/>
      <c r="DN82" s="403"/>
      <c r="DO82" s="406"/>
      <c r="DP82" s="64">
        <f t="shared" si="5"/>
        <v>1</v>
      </c>
      <c r="DQ82" s="64">
        <f t="shared" si="6"/>
        <v>4</v>
      </c>
      <c r="DR82" s="322">
        <f t="shared" si="7"/>
        <v>3</v>
      </c>
      <c r="DS82" s="322">
        <f t="shared" si="8"/>
        <v>0</v>
      </c>
      <c r="DT82" s="207">
        <f t="shared" si="9"/>
        <v>8</v>
      </c>
    </row>
    <row r="83" spans="1:126" ht="16.5" thickBot="1" x14ac:dyDescent="0.3">
      <c r="A83" s="1747" t="s">
        <v>262</v>
      </c>
      <c r="B83" s="1748"/>
      <c r="C83" s="249">
        <f t="shared" ref="C83:AJ83" si="10">SUM(C4:C82)</f>
        <v>8</v>
      </c>
      <c r="D83" s="253">
        <f t="shared" si="10"/>
        <v>18</v>
      </c>
      <c r="E83" s="267">
        <f t="shared" si="10"/>
        <v>34</v>
      </c>
      <c r="F83" s="267">
        <f t="shared" si="10"/>
        <v>34</v>
      </c>
      <c r="G83" s="267">
        <f t="shared" si="10"/>
        <v>34</v>
      </c>
      <c r="H83" s="267">
        <f t="shared" si="10"/>
        <v>34</v>
      </c>
      <c r="I83" s="267">
        <f t="shared" si="10"/>
        <v>34</v>
      </c>
      <c r="J83" s="267">
        <f t="shared" si="10"/>
        <v>9</v>
      </c>
      <c r="K83" s="267">
        <f t="shared" si="10"/>
        <v>14</v>
      </c>
      <c r="L83" s="267">
        <f t="shared" si="10"/>
        <v>11</v>
      </c>
      <c r="M83" s="267">
        <f t="shared" si="10"/>
        <v>14</v>
      </c>
      <c r="N83" s="267">
        <f t="shared" si="10"/>
        <v>0</v>
      </c>
      <c r="O83" s="267">
        <f t="shared" si="10"/>
        <v>23</v>
      </c>
      <c r="P83" s="267">
        <f t="shared" si="10"/>
        <v>0</v>
      </c>
      <c r="Q83" s="267">
        <f t="shared" si="10"/>
        <v>17</v>
      </c>
      <c r="R83" s="267">
        <f t="shared" si="10"/>
        <v>7</v>
      </c>
      <c r="S83" s="267">
        <f t="shared" si="10"/>
        <v>12</v>
      </c>
      <c r="T83" s="267">
        <f t="shared" si="10"/>
        <v>9</v>
      </c>
      <c r="U83" s="267">
        <f t="shared" si="10"/>
        <v>16</v>
      </c>
      <c r="V83" s="267">
        <f t="shared" si="10"/>
        <v>8</v>
      </c>
      <c r="W83" s="267">
        <f t="shared" si="10"/>
        <v>11</v>
      </c>
      <c r="X83" s="267">
        <f t="shared" si="10"/>
        <v>0</v>
      </c>
      <c r="Y83" s="267">
        <f t="shared" si="10"/>
        <v>21</v>
      </c>
      <c r="Z83" s="267">
        <f t="shared" si="10"/>
        <v>29</v>
      </c>
      <c r="AA83" s="267">
        <f t="shared" si="10"/>
        <v>0</v>
      </c>
      <c r="AB83" s="267">
        <f t="shared" si="10"/>
        <v>23</v>
      </c>
      <c r="AC83" s="258">
        <f t="shared" si="10"/>
        <v>8</v>
      </c>
      <c r="AD83" s="349">
        <f t="shared" si="10"/>
        <v>11</v>
      </c>
      <c r="AE83" s="255">
        <f t="shared" si="10"/>
        <v>10</v>
      </c>
      <c r="AF83" s="349">
        <f>SUM(AF4:AF81)</f>
        <v>0</v>
      </c>
      <c r="AG83" s="355">
        <f t="shared" si="10"/>
        <v>26</v>
      </c>
      <c r="AH83" s="255">
        <f t="shared" si="10"/>
        <v>9</v>
      </c>
      <c r="AI83" s="257">
        <v>47</v>
      </c>
      <c r="AJ83" s="258">
        <f t="shared" si="10"/>
        <v>20</v>
      </c>
      <c r="AK83" s="349">
        <f t="shared" ref="AK83:CI83" si="11">SUM(AK4:AK82)</f>
        <v>15</v>
      </c>
      <c r="AL83" s="255">
        <f t="shared" si="11"/>
        <v>0</v>
      </c>
      <c r="AM83" s="350">
        <f t="shared" si="11"/>
        <v>10</v>
      </c>
      <c r="AN83" s="257">
        <f t="shared" si="11"/>
        <v>12</v>
      </c>
      <c r="AO83" s="267">
        <f t="shared" si="11"/>
        <v>23</v>
      </c>
      <c r="AP83" s="258">
        <f>SUM(AP4:AP82)</f>
        <v>7</v>
      </c>
      <c r="AQ83" s="349">
        <f t="shared" si="11"/>
        <v>12</v>
      </c>
      <c r="AR83" s="355">
        <f t="shared" si="11"/>
        <v>24</v>
      </c>
      <c r="AS83" s="255">
        <f t="shared" ref="AS83:AX83" si="12">SUM(AS4:AS82)</f>
        <v>8</v>
      </c>
      <c r="AT83" s="254">
        <f t="shared" si="12"/>
        <v>8</v>
      </c>
      <c r="AU83" s="359">
        <f t="shared" si="12"/>
        <v>8</v>
      </c>
      <c r="AV83" s="359">
        <f t="shared" si="12"/>
        <v>8</v>
      </c>
      <c r="AW83" s="359">
        <f t="shared" si="12"/>
        <v>8</v>
      </c>
      <c r="AX83" s="359">
        <f t="shared" si="12"/>
        <v>8</v>
      </c>
      <c r="AY83" s="355">
        <f t="shared" si="11"/>
        <v>0</v>
      </c>
      <c r="AZ83" s="355">
        <f t="shared" si="11"/>
        <v>11</v>
      </c>
      <c r="BA83" s="255">
        <f t="shared" si="11"/>
        <v>5</v>
      </c>
      <c r="BB83" s="257">
        <f t="shared" si="11"/>
        <v>7</v>
      </c>
      <c r="BC83" s="258">
        <f t="shared" si="11"/>
        <v>0</v>
      </c>
      <c r="BD83" s="349">
        <f t="shared" si="11"/>
        <v>14</v>
      </c>
      <c r="BE83" s="355">
        <f t="shared" si="11"/>
        <v>20</v>
      </c>
      <c r="BF83" s="255">
        <f>SUM(BF4:BF82)</f>
        <v>11</v>
      </c>
      <c r="BG83" s="257">
        <f>SUM(BG4:BG82)</f>
        <v>11</v>
      </c>
      <c r="BH83" s="267">
        <f t="shared" si="11"/>
        <v>12</v>
      </c>
      <c r="BI83" s="267">
        <f t="shared" si="11"/>
        <v>11</v>
      </c>
      <c r="BJ83" s="267">
        <f t="shared" si="11"/>
        <v>18</v>
      </c>
      <c r="BK83" s="267">
        <f>SUM(BK4:BK82)</f>
        <v>7</v>
      </c>
      <c r="BL83" s="267">
        <f t="shared" si="11"/>
        <v>8</v>
      </c>
      <c r="BM83" s="267">
        <f t="shared" si="11"/>
        <v>23</v>
      </c>
      <c r="BN83" s="267">
        <f t="shared" si="11"/>
        <v>8</v>
      </c>
      <c r="BO83" s="267">
        <f t="shared" si="11"/>
        <v>56</v>
      </c>
      <c r="BP83" s="267">
        <f t="shared" si="11"/>
        <v>12</v>
      </c>
      <c r="BQ83" s="267">
        <f t="shared" si="11"/>
        <v>8</v>
      </c>
      <c r="BR83" s="258">
        <f t="shared" si="11"/>
        <v>11</v>
      </c>
      <c r="BS83" s="349">
        <f t="shared" si="11"/>
        <v>7</v>
      </c>
      <c r="BT83" s="355">
        <f t="shared" si="11"/>
        <v>15</v>
      </c>
      <c r="BU83" s="355">
        <f t="shared" si="11"/>
        <v>7</v>
      </c>
      <c r="BV83" s="349">
        <f t="shared" si="11"/>
        <v>5</v>
      </c>
      <c r="BW83" s="255">
        <f t="shared" si="11"/>
        <v>17</v>
      </c>
      <c r="BX83" s="259">
        <f t="shared" si="11"/>
        <v>8</v>
      </c>
      <c r="BY83" s="260">
        <f t="shared" si="11"/>
        <v>13</v>
      </c>
      <c r="BZ83" s="260">
        <f t="shared" si="11"/>
        <v>7</v>
      </c>
      <c r="CA83" s="349">
        <f t="shared" si="11"/>
        <v>7</v>
      </c>
      <c r="CB83" s="355">
        <f t="shared" si="11"/>
        <v>10</v>
      </c>
      <c r="CC83" s="355">
        <f t="shared" si="11"/>
        <v>18</v>
      </c>
      <c r="CD83" s="355">
        <f t="shared" si="11"/>
        <v>18</v>
      </c>
      <c r="CE83" s="349">
        <f t="shared" si="11"/>
        <v>9</v>
      </c>
      <c r="CF83" s="349">
        <f t="shared" si="11"/>
        <v>9</v>
      </c>
      <c r="CG83" s="349">
        <f t="shared" si="11"/>
        <v>9</v>
      </c>
      <c r="CH83" s="259">
        <f t="shared" si="11"/>
        <v>11</v>
      </c>
      <c r="CI83" s="349">
        <f t="shared" si="11"/>
        <v>0</v>
      </c>
      <c r="CJ83" s="257">
        <f t="shared" ref="CJ83:DO83" si="13">SUM(CJ4:CJ82)</f>
        <v>0</v>
      </c>
      <c r="CK83" s="258">
        <f t="shared" si="13"/>
        <v>21</v>
      </c>
      <c r="CL83" s="349">
        <f t="shared" si="13"/>
        <v>0</v>
      </c>
      <c r="CM83" s="355">
        <f t="shared" si="13"/>
        <v>12</v>
      </c>
      <c r="CN83" s="355">
        <f t="shared" si="13"/>
        <v>6</v>
      </c>
      <c r="CO83" s="257">
        <f t="shared" si="13"/>
        <v>7</v>
      </c>
      <c r="CP83" s="258">
        <f t="shared" si="13"/>
        <v>17</v>
      </c>
      <c r="CQ83" s="349">
        <f t="shared" si="13"/>
        <v>19</v>
      </c>
      <c r="CR83" s="255">
        <f t="shared" si="13"/>
        <v>6</v>
      </c>
      <c r="CS83" s="349">
        <f t="shared" si="13"/>
        <v>10</v>
      </c>
      <c r="CT83" s="255">
        <f t="shared" si="13"/>
        <v>14</v>
      </c>
      <c r="CU83" s="349">
        <f t="shared" si="13"/>
        <v>5</v>
      </c>
      <c r="CV83" s="355">
        <f t="shared" si="13"/>
        <v>18</v>
      </c>
      <c r="CW83" s="355">
        <f t="shared" si="13"/>
        <v>4</v>
      </c>
      <c r="CX83" s="349">
        <f t="shared" si="13"/>
        <v>14</v>
      </c>
      <c r="CY83" s="355">
        <f t="shared" si="13"/>
        <v>11</v>
      </c>
      <c r="CZ83" s="355">
        <f t="shared" si="13"/>
        <v>0</v>
      </c>
      <c r="DA83" s="349">
        <f t="shared" si="13"/>
        <v>9</v>
      </c>
      <c r="DB83" s="255">
        <f t="shared" si="13"/>
        <v>15</v>
      </c>
      <c r="DC83" s="257">
        <f t="shared" si="13"/>
        <v>12</v>
      </c>
      <c r="DD83" s="258">
        <f t="shared" si="13"/>
        <v>14</v>
      </c>
      <c r="DE83" s="349">
        <f t="shared" si="13"/>
        <v>10</v>
      </c>
      <c r="DF83" s="355">
        <f t="shared" si="13"/>
        <v>10</v>
      </c>
      <c r="DG83" s="355">
        <f t="shared" si="13"/>
        <v>10</v>
      </c>
      <c r="DH83" s="355">
        <f t="shared" si="13"/>
        <v>10</v>
      </c>
      <c r="DI83" s="355">
        <f t="shared" si="13"/>
        <v>10</v>
      </c>
      <c r="DJ83" s="355">
        <f t="shared" si="13"/>
        <v>12</v>
      </c>
      <c r="DK83" s="355">
        <f t="shared" si="13"/>
        <v>6</v>
      </c>
      <c r="DL83" s="355">
        <f t="shared" si="13"/>
        <v>6</v>
      </c>
      <c r="DM83" s="355">
        <f t="shared" si="13"/>
        <v>6</v>
      </c>
      <c r="DN83" s="255">
        <f t="shared" si="13"/>
        <v>0</v>
      </c>
      <c r="DO83" s="350">
        <f t="shared" si="13"/>
        <v>14</v>
      </c>
      <c r="DP83" s="440">
        <f>SUM(DP4:DP82)</f>
        <v>375</v>
      </c>
      <c r="DQ83" s="443">
        <f>SUM(DQ4:DQ82)</f>
        <v>669</v>
      </c>
      <c r="DR83" s="449">
        <f>SUM(DR4:DR82)</f>
        <v>179</v>
      </c>
      <c r="DS83" s="446">
        <f>SUM(DS4:DS82)</f>
        <v>97</v>
      </c>
      <c r="DT83" s="351">
        <f>SUM(DT4:DT82)</f>
        <v>1330</v>
      </c>
      <c r="DV83" s="459"/>
    </row>
    <row r="84" spans="1:126" ht="16.5" thickBot="1" x14ac:dyDescent="0.3">
      <c r="A84" s="1749"/>
      <c r="B84" s="1750"/>
      <c r="C84" s="1761">
        <f>SUM(C83+D83)</f>
        <v>26</v>
      </c>
      <c r="D84" s="1735"/>
      <c r="E84" s="1717">
        <f>SUM(E83+F83+G83+H83+I83)</f>
        <v>170</v>
      </c>
      <c r="F84" s="1735"/>
      <c r="G84" s="1735"/>
      <c r="H84" s="1735"/>
      <c r="I84" s="1718"/>
      <c r="J84" s="1717">
        <f>SUM(J83+K83)</f>
        <v>23</v>
      </c>
      <c r="K84" s="1718"/>
      <c r="L84" s="1717">
        <f>SUM(L83+M83)</f>
        <v>25</v>
      </c>
      <c r="M84" s="1734"/>
      <c r="N84" s="1717">
        <f>SUM(N83+O83)</f>
        <v>23</v>
      </c>
      <c r="O84" s="1734"/>
      <c r="P84" s="1717">
        <f>SUM(P83+Q83)</f>
        <v>17</v>
      </c>
      <c r="Q84" s="1718"/>
      <c r="R84" s="1717">
        <f>SUM(R83+S83)</f>
        <v>19</v>
      </c>
      <c r="S84" s="1718"/>
      <c r="T84" s="1717">
        <f>SUM(SUM(T83+U83))</f>
        <v>25</v>
      </c>
      <c r="U84" s="1718"/>
      <c r="V84" s="1717">
        <f>SUM(V83+W83)</f>
        <v>19</v>
      </c>
      <c r="W84" s="1718"/>
      <c r="X84" s="1717">
        <f>SUM(X83+Y83)</f>
        <v>21</v>
      </c>
      <c r="Y84" s="1718"/>
      <c r="Z84" s="357">
        <f>SUM(Z83)</f>
        <v>29</v>
      </c>
      <c r="AA84" s="1717">
        <f>SUM(AA83+AB83+AC83)</f>
        <v>31</v>
      </c>
      <c r="AB84" s="1735"/>
      <c r="AC84" s="1734"/>
      <c r="AD84" s="1717">
        <f>SUM(AD83+AE83)</f>
        <v>21</v>
      </c>
      <c r="AE84" s="1718"/>
      <c r="AF84" s="1717">
        <f>SUM(AF83+AG83+AH83)</f>
        <v>35</v>
      </c>
      <c r="AG84" s="1735"/>
      <c r="AH84" s="1734"/>
      <c r="AI84" s="1717">
        <f>SUM(AJ83)</f>
        <v>20</v>
      </c>
      <c r="AJ84" s="1718"/>
      <c r="AK84" s="1717">
        <f>SUM(AK83+AL83)</f>
        <v>15</v>
      </c>
      <c r="AL84" s="1734"/>
      <c r="AM84" s="356">
        <f>SUM(AM83)</f>
        <v>10</v>
      </c>
      <c r="AN84" s="1717">
        <f>SUM(AN83+AO83+AP83)</f>
        <v>42</v>
      </c>
      <c r="AO84" s="1751"/>
      <c r="AP84" s="1734"/>
      <c r="AQ84" s="1725">
        <f>SUM(AQ83+AR83+AS83)</f>
        <v>44</v>
      </c>
      <c r="AR84" s="1766"/>
      <c r="AS84" s="1767"/>
      <c r="AT84" s="1717">
        <f>SUM(AT83+AU83+AV83+AW83+AX83+AZ83+BA83)</f>
        <v>56</v>
      </c>
      <c r="AU84" s="1735"/>
      <c r="AV84" s="1735"/>
      <c r="AW84" s="1735"/>
      <c r="AX84" s="1735"/>
      <c r="AY84" s="1735"/>
      <c r="AZ84" s="1735"/>
      <c r="BA84" s="1718"/>
      <c r="BB84" s="1717">
        <f>SUM(BB83+BC83)</f>
        <v>7</v>
      </c>
      <c r="BC84" s="1761"/>
      <c r="BD84" s="1732">
        <f>SUM(BD83+BE83+BF83)</f>
        <v>45</v>
      </c>
      <c r="BE84" s="1768"/>
      <c r="BF84" s="1769"/>
      <c r="BG84" s="1736">
        <f>SUM(BG83+BH83)</f>
        <v>23</v>
      </c>
      <c r="BH84" s="1737"/>
      <c r="BI84" s="1717">
        <f>SUM(BI83+BJ83+BK83)</f>
        <v>36</v>
      </c>
      <c r="BJ84" s="1735"/>
      <c r="BK84" s="1734"/>
      <c r="BL84" s="1740">
        <f>SUM(BL83+BM83)</f>
        <v>31</v>
      </c>
      <c r="BM84" s="1737"/>
      <c r="BN84" s="1717">
        <f>SUM(BN83+BP83)</f>
        <v>20</v>
      </c>
      <c r="BO84" s="1735"/>
      <c r="BP84" s="1734"/>
      <c r="BQ84" s="1740">
        <f>SUM(BQ83+BR83)</f>
        <v>19</v>
      </c>
      <c r="BR84" s="1737"/>
      <c r="BS84" s="1717">
        <f>SUM(BS83+BT83+BU83)</f>
        <v>29</v>
      </c>
      <c r="BT84" s="1735"/>
      <c r="BU84" s="1734"/>
      <c r="BV84" s="1717">
        <f>SUM(BV83+BW83)</f>
        <v>22</v>
      </c>
      <c r="BW84" s="1751"/>
      <c r="BX84" s="1717">
        <f>SUM(BX83+BY83+BZ83)</f>
        <v>28</v>
      </c>
      <c r="BY84" s="1751"/>
      <c r="BZ84" s="1734"/>
      <c r="CA84" s="1717">
        <f>SUM(CA83+CB83+CC83+CD83)</f>
        <v>53</v>
      </c>
      <c r="CB84" s="1735"/>
      <c r="CC84" s="1751"/>
      <c r="CD84" s="1734"/>
      <c r="CE84" s="1717">
        <f>SUM(CE83+CF83+CG83+CH83+CI83)</f>
        <v>38</v>
      </c>
      <c r="CF84" s="1761"/>
      <c r="CG84" s="1761"/>
      <c r="CH84" s="1735"/>
      <c r="CI84" s="1734"/>
      <c r="CJ84" s="1732">
        <f>SUM(CJ83+CK83)</f>
        <v>21</v>
      </c>
      <c r="CK84" s="1771"/>
      <c r="CL84" s="1717">
        <f>SUM(CL83+CM83+CN83)</f>
        <v>18</v>
      </c>
      <c r="CM84" s="1751"/>
      <c r="CN84" s="1734"/>
      <c r="CO84" s="1761">
        <f>SUM(CO83+CP83)</f>
        <v>24</v>
      </c>
      <c r="CP84" s="1734"/>
      <c r="CQ84" s="1717">
        <f>SUM(CQ83+CR83)</f>
        <v>25</v>
      </c>
      <c r="CR84" s="1735"/>
      <c r="CS84" s="1770">
        <f>SUM(CS83+CT83)</f>
        <v>24</v>
      </c>
      <c r="CT84" s="1718"/>
      <c r="CU84" s="1717">
        <f>SUM(CU83+CV83+CW83)</f>
        <v>27</v>
      </c>
      <c r="CV84" s="1751"/>
      <c r="CW84" s="1734"/>
      <c r="CX84" s="1717">
        <f>SUM(CX83+CY83+CZ83)</f>
        <v>25</v>
      </c>
      <c r="CY84" s="1735"/>
      <c r="CZ84" s="1734"/>
      <c r="DA84" s="1717">
        <f>SUM(DA83+DB83)</f>
        <v>24</v>
      </c>
      <c r="DB84" s="1718"/>
      <c r="DC84" s="1717">
        <f>SUM(DC83+DD83)</f>
        <v>26</v>
      </c>
      <c r="DD84" s="1718"/>
      <c r="DE84" s="1725">
        <f>SUM(DE83+DF83+DG83+DH83+DI83+DJ83+DK83+DL83+DM83+DN83)</f>
        <v>80</v>
      </c>
      <c r="DF84" s="1727"/>
      <c r="DG84" s="1727"/>
      <c r="DH84" s="1727"/>
      <c r="DI84" s="1727"/>
      <c r="DJ84" s="1762"/>
      <c r="DK84" s="1762"/>
      <c r="DL84" s="1762"/>
      <c r="DM84" s="1762"/>
      <c r="DN84" s="1763"/>
      <c r="DO84" s="1740">
        <f>SUM(DO83)</f>
        <v>14</v>
      </c>
      <c r="DP84" s="441">
        <v>36</v>
      </c>
      <c r="DQ84" s="444">
        <v>41</v>
      </c>
      <c r="DR84" s="450">
        <v>12</v>
      </c>
      <c r="DS84" s="447">
        <v>16</v>
      </c>
      <c r="DT84" s="351">
        <v>43</v>
      </c>
    </row>
    <row r="85" spans="1:126" ht="18" x14ac:dyDescent="0.25">
      <c r="A85" s="428"/>
      <c r="B85" s="429" t="s">
        <v>336</v>
      </c>
      <c r="C85" s="430">
        <v>1</v>
      </c>
      <c r="D85" s="431"/>
      <c r="E85" s="430"/>
      <c r="F85" s="431"/>
      <c r="G85" s="431"/>
      <c r="H85" s="431"/>
      <c r="I85" s="431"/>
      <c r="J85" s="430"/>
      <c r="K85" s="431"/>
      <c r="L85" s="430"/>
      <c r="M85" s="432"/>
      <c r="N85" s="430"/>
      <c r="O85" s="432"/>
      <c r="P85" s="430"/>
      <c r="Q85" s="431"/>
      <c r="R85" s="430"/>
      <c r="S85" s="431"/>
      <c r="T85" s="430"/>
      <c r="U85" s="431"/>
      <c r="V85" s="430"/>
      <c r="W85" s="431"/>
      <c r="X85" s="430"/>
      <c r="Y85" s="431"/>
      <c r="Z85" s="433"/>
      <c r="AA85" s="430"/>
      <c r="AB85" s="431"/>
      <c r="AC85" s="432"/>
      <c r="AD85" s="430"/>
      <c r="AE85" s="431"/>
      <c r="AF85" s="430"/>
      <c r="AG85" s="431"/>
      <c r="AH85" s="432"/>
      <c r="AI85" s="430"/>
      <c r="AJ85" s="431"/>
      <c r="AK85" s="430"/>
      <c r="AL85" s="432"/>
      <c r="AM85" s="434"/>
      <c r="AN85" s="430"/>
      <c r="AO85" s="432"/>
      <c r="AP85" s="432"/>
      <c r="AQ85" s="430"/>
      <c r="AR85" s="435"/>
      <c r="AS85" s="176"/>
      <c r="AT85" s="430"/>
      <c r="AU85" s="431"/>
      <c r="AV85" s="431"/>
      <c r="AW85" s="431"/>
      <c r="AX85" s="431"/>
      <c r="AY85" s="431"/>
      <c r="AZ85" s="431"/>
      <c r="BA85" s="431"/>
      <c r="BB85" s="430"/>
      <c r="BC85" s="430"/>
      <c r="BD85" s="430"/>
      <c r="BE85" s="436"/>
      <c r="BF85" s="437"/>
      <c r="BG85" s="430"/>
      <c r="BH85" s="431"/>
      <c r="BI85" s="430"/>
      <c r="BJ85" s="431"/>
      <c r="BK85" s="432"/>
      <c r="BL85" s="430"/>
      <c r="BM85" s="431"/>
      <c r="BN85" s="430"/>
      <c r="BO85" s="431"/>
      <c r="BP85" s="432"/>
      <c r="BQ85" s="430"/>
      <c r="BR85" s="431"/>
      <c r="BS85" s="430"/>
      <c r="BT85" s="431"/>
      <c r="BU85" s="432"/>
      <c r="BV85" s="430"/>
      <c r="BW85" s="432"/>
      <c r="BX85" s="430"/>
      <c r="BY85" s="432"/>
      <c r="BZ85" s="432"/>
      <c r="CA85" s="430"/>
      <c r="CB85" s="431"/>
      <c r="CC85" s="432"/>
      <c r="CD85" s="432"/>
      <c r="CE85" s="430"/>
      <c r="CF85" s="430"/>
      <c r="CG85" s="430"/>
      <c r="CH85" s="431"/>
      <c r="CI85" s="432"/>
      <c r="CJ85" s="430"/>
      <c r="CK85" s="438"/>
      <c r="CL85" s="430"/>
      <c r="CM85" s="432"/>
      <c r="CN85" s="432"/>
      <c r="CO85" s="430"/>
      <c r="CP85" s="432"/>
      <c r="CQ85" s="430"/>
      <c r="CR85" s="431"/>
      <c r="CS85" s="439"/>
      <c r="CT85" s="435"/>
      <c r="CU85" s="430"/>
      <c r="CV85" s="432"/>
      <c r="CW85" s="432"/>
      <c r="CX85" s="430"/>
      <c r="CY85" s="431"/>
      <c r="CZ85" s="432"/>
      <c r="DA85" s="430"/>
      <c r="DB85" s="431"/>
      <c r="DC85" s="430"/>
      <c r="DD85" s="431"/>
      <c r="DE85" s="430"/>
      <c r="DF85" s="431"/>
      <c r="DG85" s="431"/>
      <c r="DH85" s="431"/>
      <c r="DI85" s="431"/>
      <c r="DJ85" s="432"/>
      <c r="DK85" s="432"/>
      <c r="DL85" s="432"/>
      <c r="DM85" s="432"/>
      <c r="DN85" s="432"/>
      <c r="DO85" s="430"/>
      <c r="DP85" s="442">
        <f>SUM(DP83/DP84)</f>
        <v>10.416666666666666</v>
      </c>
      <c r="DQ85" s="445">
        <f>SUM(DQ83/DQ84)</f>
        <v>16.317073170731707</v>
      </c>
      <c r="DR85" s="451">
        <f>SUM(DR83/DR84)</f>
        <v>14.916666666666666</v>
      </c>
      <c r="DS85" s="448">
        <f>SUM(DS83/DS84)</f>
        <v>6.0625</v>
      </c>
      <c r="DT85" s="10">
        <f>SUM(DT83/DT84)</f>
        <v>30.930232558139537</v>
      </c>
    </row>
    <row r="86" spans="1:126" ht="260.25" x14ac:dyDescent="0.2">
      <c r="A86" s="1728"/>
      <c r="B86" s="1729"/>
      <c r="C86" s="134" t="s">
        <v>1014</v>
      </c>
      <c r="D86" s="134" t="s">
        <v>1419</v>
      </c>
      <c r="E86" s="134" t="s">
        <v>294</v>
      </c>
      <c r="F86" s="134" t="s">
        <v>1208</v>
      </c>
      <c r="G86" s="134" t="s">
        <v>598</v>
      </c>
      <c r="H86" s="134" t="s">
        <v>598</v>
      </c>
      <c r="I86" s="134" t="s">
        <v>598</v>
      </c>
      <c r="J86" s="134" t="s">
        <v>1134</v>
      </c>
      <c r="K86" s="134" t="s">
        <v>858</v>
      </c>
      <c r="L86" s="134" t="s">
        <v>315</v>
      </c>
      <c r="M86" s="134" t="s">
        <v>838</v>
      </c>
      <c r="N86" s="334" t="s">
        <v>296</v>
      </c>
      <c r="O86" s="172" t="s">
        <v>216</v>
      </c>
      <c r="P86" s="135" t="s">
        <v>806</v>
      </c>
      <c r="Q86" s="277" t="s">
        <v>404</v>
      </c>
      <c r="R86" s="134" t="s">
        <v>162</v>
      </c>
      <c r="S86" s="134" t="s">
        <v>316</v>
      </c>
      <c r="T86" s="134" t="s">
        <v>776</v>
      </c>
      <c r="U86" s="134" t="s">
        <v>794</v>
      </c>
      <c r="V86" s="134" t="s">
        <v>1106</v>
      </c>
      <c r="W86" s="134" t="s">
        <v>918</v>
      </c>
      <c r="X86" s="151" t="s">
        <v>666</v>
      </c>
      <c r="Y86" s="136" t="s">
        <v>716</v>
      </c>
      <c r="Z86" s="136" t="s">
        <v>1466</v>
      </c>
      <c r="AA86" s="160" t="s">
        <v>1411</v>
      </c>
      <c r="AB86" s="136" t="s">
        <v>199</v>
      </c>
      <c r="AC86" s="136" t="s">
        <v>132</v>
      </c>
      <c r="AD86" s="136" t="s">
        <v>768</v>
      </c>
      <c r="AE86" s="136" t="s">
        <v>704</v>
      </c>
      <c r="AF86" s="160" t="s">
        <v>223</v>
      </c>
      <c r="AG86" s="136" t="s">
        <v>1485</v>
      </c>
      <c r="AH86" s="137" t="s">
        <v>1024</v>
      </c>
      <c r="AI86" s="368" t="s">
        <v>190</v>
      </c>
      <c r="AJ86" s="136" t="s">
        <v>1422</v>
      </c>
      <c r="AK86" s="136" t="s">
        <v>349</v>
      </c>
      <c r="AL86" s="160" t="s">
        <v>53</v>
      </c>
      <c r="AM86" s="136" t="s">
        <v>77</v>
      </c>
      <c r="AN86" s="134" t="s">
        <v>987</v>
      </c>
      <c r="AO86" s="134" t="s">
        <v>471</v>
      </c>
      <c r="AP86" s="134" t="s">
        <v>382</v>
      </c>
      <c r="AQ86" s="134" t="s">
        <v>74</v>
      </c>
      <c r="AR86" s="134" t="s">
        <v>1163</v>
      </c>
      <c r="AS86" s="134" t="s">
        <v>607</v>
      </c>
      <c r="AT86" s="134" t="s">
        <v>607</v>
      </c>
      <c r="AU86" s="134" t="s">
        <v>607</v>
      </c>
      <c r="AV86" s="134" t="s">
        <v>607</v>
      </c>
      <c r="AW86" s="134" t="s">
        <v>607</v>
      </c>
      <c r="AX86" s="134" t="s">
        <v>607</v>
      </c>
      <c r="AY86" s="135" t="s">
        <v>1414</v>
      </c>
      <c r="AZ86" s="134" t="s">
        <v>1234</v>
      </c>
      <c r="BA86" s="134" t="s">
        <v>1038</v>
      </c>
      <c r="BB86" s="134" t="s">
        <v>822</v>
      </c>
      <c r="BC86" s="135" t="s">
        <v>964</v>
      </c>
      <c r="BD86" s="161" t="s">
        <v>293</v>
      </c>
      <c r="BE86" s="134" t="s">
        <v>473</v>
      </c>
      <c r="BF86" s="134" t="s">
        <v>189</v>
      </c>
      <c r="BG86" s="134" t="s">
        <v>1264</v>
      </c>
      <c r="BH86" s="134" t="s">
        <v>225</v>
      </c>
      <c r="BI86" s="161" t="s">
        <v>1381</v>
      </c>
      <c r="BJ86" s="134" t="s">
        <v>1293</v>
      </c>
      <c r="BK86" s="134" t="s">
        <v>304</v>
      </c>
      <c r="BL86" s="134" t="s">
        <v>859</v>
      </c>
      <c r="BM86" s="134" t="s">
        <v>667</v>
      </c>
      <c r="BN86" s="134" t="s">
        <v>345</v>
      </c>
      <c r="BO86" s="370" t="s">
        <v>1072</v>
      </c>
      <c r="BP86" s="134" t="s">
        <v>6</v>
      </c>
      <c r="BQ86" s="134" t="s">
        <v>1270</v>
      </c>
      <c r="BR86" s="134" t="s">
        <v>600</v>
      </c>
      <c r="BS86" s="134" t="s">
        <v>781</v>
      </c>
      <c r="BT86" s="134" t="s">
        <v>305</v>
      </c>
      <c r="BU86" s="134" t="s">
        <v>446</v>
      </c>
      <c r="BV86" s="134" t="s">
        <v>98</v>
      </c>
      <c r="BW86" s="134" t="s">
        <v>196</v>
      </c>
      <c r="BX86" s="134" t="s">
        <v>693</v>
      </c>
      <c r="BY86" s="134" t="s">
        <v>231</v>
      </c>
      <c r="BZ86" s="173" t="s">
        <v>1315</v>
      </c>
      <c r="CA86" s="161" t="s">
        <v>747</v>
      </c>
      <c r="CB86" s="134" t="s">
        <v>642</v>
      </c>
      <c r="CC86" s="134" t="s">
        <v>1059</v>
      </c>
      <c r="CD86" s="134" t="s">
        <v>281</v>
      </c>
      <c r="CE86" s="134" t="s">
        <v>924</v>
      </c>
      <c r="CF86" s="134" t="s">
        <v>1031</v>
      </c>
      <c r="CG86" s="134" t="s">
        <v>1031</v>
      </c>
      <c r="CH86" s="134" t="s">
        <v>383</v>
      </c>
      <c r="CI86" s="454" t="s">
        <v>657</v>
      </c>
      <c r="CJ86" s="457" t="s">
        <v>415</v>
      </c>
      <c r="CK86" s="378" t="s">
        <v>834</v>
      </c>
      <c r="CL86" s="135" t="s">
        <v>827</v>
      </c>
      <c r="CM86" s="134" t="s">
        <v>846</v>
      </c>
      <c r="CN86" s="134" t="s">
        <v>214</v>
      </c>
      <c r="CO86" s="134" t="s">
        <v>1254</v>
      </c>
      <c r="CP86" s="134" t="s">
        <v>483</v>
      </c>
      <c r="CQ86" s="161" t="s">
        <v>364</v>
      </c>
      <c r="CR86" s="134" t="s">
        <v>601</v>
      </c>
      <c r="CS86" s="134" t="s">
        <v>855</v>
      </c>
      <c r="CT86" s="134" t="s">
        <v>440</v>
      </c>
      <c r="CU86" s="134" t="s">
        <v>1162</v>
      </c>
      <c r="CV86" s="134" t="s">
        <v>290</v>
      </c>
      <c r="CW86" s="134" t="s">
        <v>984</v>
      </c>
      <c r="CX86" s="134" t="s">
        <v>161</v>
      </c>
      <c r="CY86" s="134" t="s">
        <v>510</v>
      </c>
      <c r="CZ86" s="135" t="s">
        <v>696</v>
      </c>
      <c r="DA86" s="134" t="s">
        <v>1327</v>
      </c>
      <c r="DB86" s="134" t="s">
        <v>1301</v>
      </c>
      <c r="DC86" s="134" t="s">
        <v>745</v>
      </c>
      <c r="DD86" s="134" t="s">
        <v>573</v>
      </c>
      <c r="DE86" s="134" t="s">
        <v>887</v>
      </c>
      <c r="DF86" s="134" t="s">
        <v>887</v>
      </c>
      <c r="DG86" s="134" t="s">
        <v>887</v>
      </c>
      <c r="DH86" s="134" t="s">
        <v>887</v>
      </c>
      <c r="DI86" s="134" t="s">
        <v>887</v>
      </c>
      <c r="DJ86" s="408" t="s">
        <v>1192</v>
      </c>
      <c r="DK86" s="134" t="s">
        <v>116</v>
      </c>
      <c r="DL86" s="134" t="s">
        <v>1279</v>
      </c>
      <c r="DM86" s="134" t="s">
        <v>608</v>
      </c>
      <c r="DN86" s="135" t="s">
        <v>648</v>
      </c>
      <c r="DO86" s="134" t="s">
        <v>1491</v>
      </c>
      <c r="DP86" s="1719" t="s">
        <v>1413</v>
      </c>
      <c r="DQ86" s="1721" t="s">
        <v>1379</v>
      </c>
      <c r="DR86" s="1723" t="s">
        <v>11</v>
      </c>
      <c r="DS86" s="1764" t="s">
        <v>1109</v>
      </c>
      <c r="DT86" s="1724" t="s">
        <v>1282</v>
      </c>
    </row>
    <row r="87" spans="1:126" x14ac:dyDescent="0.2">
      <c r="A87" s="1730"/>
      <c r="B87" s="1731"/>
      <c r="C87" s="10">
        <v>1</v>
      </c>
      <c r="D87" s="10">
        <v>2</v>
      </c>
      <c r="E87" s="10">
        <v>3</v>
      </c>
      <c r="F87" s="10">
        <v>4</v>
      </c>
      <c r="G87" s="10">
        <v>5</v>
      </c>
      <c r="H87" s="10">
        <v>6</v>
      </c>
      <c r="I87" s="10">
        <v>7</v>
      </c>
      <c r="J87" s="10">
        <v>8</v>
      </c>
      <c r="K87" s="10">
        <v>9</v>
      </c>
      <c r="L87" s="10">
        <v>10</v>
      </c>
      <c r="M87" s="10">
        <v>11</v>
      </c>
      <c r="N87" s="10"/>
      <c r="O87" s="10">
        <v>12</v>
      </c>
      <c r="P87" s="10"/>
      <c r="Q87" s="10">
        <v>13</v>
      </c>
      <c r="R87" s="10">
        <v>14</v>
      </c>
      <c r="S87" s="10">
        <v>15</v>
      </c>
      <c r="T87" s="10">
        <v>16</v>
      </c>
      <c r="U87" s="10">
        <v>17</v>
      </c>
      <c r="V87" s="10">
        <v>18</v>
      </c>
      <c r="W87" s="10">
        <v>19</v>
      </c>
      <c r="X87" s="10"/>
      <c r="Y87" s="10">
        <v>20</v>
      </c>
      <c r="Z87" s="10">
        <v>21</v>
      </c>
      <c r="AA87" s="10"/>
      <c r="AB87" s="10">
        <v>22</v>
      </c>
      <c r="AC87" s="10">
        <v>23</v>
      </c>
      <c r="AD87" s="10">
        <v>24</v>
      </c>
      <c r="AE87" s="10">
        <v>25</v>
      </c>
      <c r="AF87" s="10"/>
      <c r="AG87" s="10">
        <v>26</v>
      </c>
      <c r="AH87" s="10">
        <v>27</v>
      </c>
      <c r="AI87" s="10"/>
      <c r="AJ87" s="10">
        <v>28</v>
      </c>
      <c r="AK87" s="10">
        <v>29</v>
      </c>
      <c r="AL87" s="10"/>
      <c r="AM87" s="10">
        <v>30</v>
      </c>
      <c r="AN87" s="10">
        <v>31</v>
      </c>
      <c r="AO87" s="10">
        <v>32</v>
      </c>
      <c r="AP87" s="10">
        <v>33</v>
      </c>
      <c r="AQ87" s="10">
        <v>34</v>
      </c>
      <c r="AR87" s="10">
        <v>35</v>
      </c>
      <c r="AS87" s="10">
        <v>36</v>
      </c>
      <c r="AT87" s="10">
        <v>37</v>
      </c>
      <c r="AU87" s="10">
        <v>38</v>
      </c>
      <c r="AV87" s="10">
        <v>39</v>
      </c>
      <c r="AW87" s="10">
        <v>40</v>
      </c>
      <c r="AX87" s="10">
        <v>41</v>
      </c>
      <c r="AY87" s="10"/>
      <c r="AZ87" s="10">
        <v>42</v>
      </c>
      <c r="BA87" s="10">
        <v>43</v>
      </c>
      <c r="BB87" s="10">
        <v>44</v>
      </c>
      <c r="BC87" s="10"/>
      <c r="BD87" s="10">
        <v>45</v>
      </c>
      <c r="BE87" s="10">
        <v>46</v>
      </c>
      <c r="BF87" s="10">
        <v>47</v>
      </c>
      <c r="BG87" s="10">
        <v>48</v>
      </c>
      <c r="BH87" s="10">
        <v>49</v>
      </c>
      <c r="BI87" s="10">
        <v>50</v>
      </c>
      <c r="BJ87" s="10">
        <v>51</v>
      </c>
      <c r="BK87" s="10">
        <v>52</v>
      </c>
      <c r="BL87" s="10">
        <v>53</v>
      </c>
      <c r="BM87" s="10">
        <v>54</v>
      </c>
      <c r="BN87" s="10">
        <v>55</v>
      </c>
      <c r="BO87" s="10"/>
      <c r="BP87" s="10">
        <v>56</v>
      </c>
      <c r="BQ87" s="10">
        <v>57</v>
      </c>
      <c r="BR87" s="10">
        <v>58</v>
      </c>
      <c r="BS87" s="10">
        <v>59</v>
      </c>
      <c r="BT87" s="10">
        <v>60</v>
      </c>
      <c r="BU87" s="10">
        <v>61</v>
      </c>
      <c r="BV87" s="10">
        <v>62</v>
      </c>
      <c r="BW87" s="10">
        <v>63</v>
      </c>
      <c r="BX87" s="10">
        <v>64</v>
      </c>
      <c r="BY87" s="10">
        <v>65</v>
      </c>
      <c r="BZ87" s="10">
        <v>66</v>
      </c>
      <c r="CA87" s="10">
        <v>67</v>
      </c>
      <c r="CB87" s="10">
        <v>68</v>
      </c>
      <c r="CC87" s="10">
        <v>69</v>
      </c>
      <c r="CD87" s="10">
        <v>70</v>
      </c>
      <c r="CE87" s="10">
        <v>71</v>
      </c>
      <c r="CF87" s="10">
        <v>72</v>
      </c>
      <c r="CG87" s="10">
        <v>73</v>
      </c>
      <c r="CH87" s="10">
        <v>74</v>
      </c>
      <c r="CI87" s="10"/>
      <c r="CJ87" s="10"/>
      <c r="CK87" s="10">
        <v>75</v>
      </c>
      <c r="CL87" s="10"/>
      <c r="CM87" s="10">
        <v>76</v>
      </c>
      <c r="CN87" s="10">
        <v>77</v>
      </c>
      <c r="CO87" s="10">
        <v>78</v>
      </c>
      <c r="CP87" s="10">
        <v>79</v>
      </c>
      <c r="CQ87" s="10">
        <v>80</v>
      </c>
      <c r="CR87" s="10">
        <v>81</v>
      </c>
      <c r="CS87" s="10">
        <v>82</v>
      </c>
      <c r="CT87" s="10">
        <v>83</v>
      </c>
      <c r="CU87" s="10">
        <v>84</v>
      </c>
      <c r="CV87" s="10">
        <v>85</v>
      </c>
      <c r="CW87" s="10">
        <v>86</v>
      </c>
      <c r="CX87" s="10">
        <v>87</v>
      </c>
      <c r="CY87" s="10">
        <v>88</v>
      </c>
      <c r="CZ87" s="10"/>
      <c r="DA87" s="10">
        <v>89</v>
      </c>
      <c r="DB87" s="10">
        <v>90</v>
      </c>
      <c r="DC87" s="10">
        <v>91</v>
      </c>
      <c r="DD87" s="10">
        <v>92</v>
      </c>
      <c r="DE87" s="10">
        <v>93</v>
      </c>
      <c r="DF87" s="10">
        <v>94</v>
      </c>
      <c r="DG87" s="10">
        <v>95</v>
      </c>
      <c r="DH87" s="10">
        <v>96</v>
      </c>
      <c r="DI87" s="10">
        <v>97</v>
      </c>
      <c r="DJ87" s="10">
        <v>98</v>
      </c>
      <c r="DK87" s="10">
        <v>99</v>
      </c>
      <c r="DL87" s="379">
        <v>100</v>
      </c>
      <c r="DM87" s="379">
        <v>101</v>
      </c>
      <c r="DN87" s="379"/>
      <c r="DO87" s="379">
        <v>102</v>
      </c>
      <c r="DP87" s="1720"/>
      <c r="DQ87" s="1722"/>
      <c r="DR87" s="1720"/>
      <c r="DS87" s="1765"/>
      <c r="DT87" s="1720"/>
    </row>
    <row r="88" spans="1:126" ht="13.5" thickBot="1" x14ac:dyDescent="0.25"/>
    <row r="89" spans="1:126" ht="13.5" thickBot="1" x14ac:dyDescent="0.25">
      <c r="B89" s="78" t="s">
        <v>590</v>
      </c>
      <c r="C89" s="1744">
        <v>41883</v>
      </c>
      <c r="D89" s="1745"/>
      <c r="E89" s="1745"/>
      <c r="F89" s="1745"/>
      <c r="G89" s="1745"/>
      <c r="H89" s="1745"/>
      <c r="I89" s="1745"/>
      <c r="J89" s="1745"/>
      <c r="K89" s="1745"/>
      <c r="L89" s="1745"/>
      <c r="M89" s="1745"/>
      <c r="N89" s="1746"/>
      <c r="O89" s="1745">
        <v>41913</v>
      </c>
      <c r="P89" s="1759"/>
      <c r="Q89" s="1759"/>
      <c r="R89" s="1759"/>
      <c r="S89" s="1759"/>
      <c r="T89" s="1759"/>
      <c r="U89" s="1759"/>
      <c r="V89" s="1759"/>
      <c r="W89" s="1760"/>
      <c r="X89" s="1752">
        <v>41944</v>
      </c>
      <c r="Y89" s="1753"/>
      <c r="Z89" s="1754"/>
      <c r="AA89" s="1754"/>
      <c r="AB89" s="1754"/>
      <c r="AC89" s="1754"/>
      <c r="AD89" s="1754"/>
      <c r="AE89" s="1755"/>
      <c r="AF89" s="1744">
        <v>41974</v>
      </c>
      <c r="AG89" s="1745"/>
      <c r="AH89" s="1745"/>
      <c r="AI89" s="1745"/>
      <c r="AJ89" s="1745"/>
      <c r="AK89" s="1756"/>
      <c r="AL89" s="1756"/>
      <c r="AM89" s="1746"/>
      <c r="AN89" s="1743">
        <v>42005</v>
      </c>
      <c r="AO89" s="1743"/>
      <c r="AP89" s="1743"/>
      <c r="AQ89" s="1743"/>
      <c r="AR89" s="1743"/>
      <c r="AS89" s="1743"/>
      <c r="AT89" s="1743"/>
      <c r="AU89" s="1743"/>
      <c r="AV89" s="1743"/>
      <c r="AW89" s="1743"/>
      <c r="AX89" s="1743"/>
      <c r="AY89" s="1743"/>
      <c r="AZ89" s="1743"/>
      <c r="BA89" s="1743"/>
      <c r="BB89" s="1743"/>
      <c r="BC89" s="1743"/>
      <c r="BD89" s="1743">
        <v>42036</v>
      </c>
      <c r="BE89" s="1743"/>
      <c r="BF89" s="1743"/>
      <c r="BG89" s="1743"/>
      <c r="BH89" s="1743"/>
      <c r="BI89" s="1743"/>
      <c r="BJ89" s="1743"/>
      <c r="BK89" s="1743"/>
      <c r="BL89" s="1743"/>
      <c r="BM89" s="1743"/>
      <c r="BN89" s="1743">
        <v>42064</v>
      </c>
      <c r="BO89" s="1743"/>
      <c r="BP89" s="1743"/>
      <c r="BQ89" s="1743"/>
      <c r="BR89" s="1743"/>
      <c r="BS89" s="1743"/>
      <c r="BT89" s="1743"/>
      <c r="BU89" s="1743"/>
      <c r="BV89" s="1743"/>
      <c r="BW89" s="1743"/>
      <c r="BX89" s="1743"/>
      <c r="BY89" s="1745">
        <v>42095</v>
      </c>
      <c r="BZ89" s="1745"/>
      <c r="CA89" s="1756"/>
      <c r="CB89" s="1756"/>
      <c r="CC89" s="1756"/>
      <c r="CD89" s="1756"/>
      <c r="CE89" s="1756"/>
      <c r="CF89" s="1756"/>
      <c r="CG89" s="1756"/>
      <c r="CH89" s="1756"/>
      <c r="CI89" s="1756"/>
      <c r="CJ89" s="1745"/>
      <c r="CK89" s="1745"/>
      <c r="CL89" s="1756"/>
      <c r="CM89" s="1757"/>
      <c r="CN89" s="1700">
        <v>42125</v>
      </c>
      <c r="CO89" s="1758"/>
      <c r="CP89" s="1758"/>
      <c r="CQ89" s="1751"/>
      <c r="CR89" s="1751"/>
      <c r="CS89" s="1751"/>
      <c r="CT89" s="1751"/>
      <c r="CU89" s="1751"/>
      <c r="CV89" s="1751"/>
      <c r="CW89" s="1734"/>
      <c r="CX89" s="1744">
        <v>42156</v>
      </c>
      <c r="CY89" s="1745"/>
      <c r="CZ89" s="1745"/>
      <c r="DA89" s="1745"/>
      <c r="DB89" s="1745"/>
      <c r="DC89" s="1745"/>
      <c r="DD89" s="1745"/>
      <c r="DE89" s="1756"/>
      <c r="DF89" s="1756"/>
      <c r="DG89" s="1756"/>
      <c r="DH89" s="1756"/>
      <c r="DI89" s="1756"/>
      <c r="DJ89" s="1756"/>
      <c r="DK89" s="1756"/>
      <c r="DL89" s="1756"/>
      <c r="DM89" s="1756"/>
      <c r="DN89" s="1756"/>
      <c r="DO89" s="1746"/>
    </row>
    <row r="90" spans="1:126" ht="13.5" thickBot="1" x14ac:dyDescent="0.25">
      <c r="B90" s="61"/>
      <c r="C90" s="271" t="s">
        <v>475</v>
      </c>
      <c r="D90" s="272" t="s">
        <v>852</v>
      </c>
      <c r="E90" s="271" t="s">
        <v>1428</v>
      </c>
      <c r="F90" s="279" t="s">
        <v>1060</v>
      </c>
      <c r="G90" s="278" t="s">
        <v>722</v>
      </c>
      <c r="H90" s="279" t="s">
        <v>338</v>
      </c>
      <c r="I90" s="272" t="s">
        <v>1113</v>
      </c>
      <c r="J90" s="279" t="s">
        <v>475</v>
      </c>
      <c r="K90" s="272" t="s">
        <v>852</v>
      </c>
      <c r="L90" s="271" t="s">
        <v>475</v>
      </c>
      <c r="M90" s="272" t="s">
        <v>852</v>
      </c>
      <c r="N90" s="416" t="s">
        <v>1428</v>
      </c>
      <c r="O90" s="188" t="s">
        <v>852</v>
      </c>
      <c r="P90" s="189" t="s">
        <v>475</v>
      </c>
      <c r="Q90" s="189" t="s">
        <v>852</v>
      </c>
      <c r="R90" s="189" t="s">
        <v>475</v>
      </c>
      <c r="S90" s="189" t="s">
        <v>852</v>
      </c>
      <c r="T90" s="189" t="s">
        <v>475</v>
      </c>
      <c r="U90" s="189" t="s">
        <v>852</v>
      </c>
      <c r="V90" s="189" t="s">
        <v>475</v>
      </c>
      <c r="W90" s="189" t="s">
        <v>852</v>
      </c>
      <c r="X90" s="232" t="s">
        <v>475</v>
      </c>
      <c r="Y90" s="233" t="s">
        <v>852</v>
      </c>
      <c r="Z90" s="192" t="s">
        <v>852</v>
      </c>
      <c r="AA90" s="220" t="s">
        <v>475</v>
      </c>
      <c r="AB90" s="220" t="s">
        <v>852</v>
      </c>
      <c r="AC90" s="220" t="s">
        <v>1064</v>
      </c>
      <c r="AD90" s="220" t="s">
        <v>475</v>
      </c>
      <c r="AE90" s="224" t="s">
        <v>852</v>
      </c>
      <c r="AF90" s="189" t="s">
        <v>475</v>
      </c>
      <c r="AG90" s="189" t="s">
        <v>852</v>
      </c>
      <c r="AH90" s="189" t="s">
        <v>1064</v>
      </c>
      <c r="AI90" s="189" t="s">
        <v>475</v>
      </c>
      <c r="AJ90" s="189" t="s">
        <v>852</v>
      </c>
      <c r="AK90" s="271" t="s">
        <v>475</v>
      </c>
      <c r="AL90" s="279" t="s">
        <v>852</v>
      </c>
      <c r="AM90" s="274" t="s">
        <v>1428</v>
      </c>
      <c r="AN90" s="189" t="s">
        <v>475</v>
      </c>
      <c r="AO90" s="189" t="s">
        <v>852</v>
      </c>
      <c r="AP90" s="189" t="s">
        <v>1064</v>
      </c>
      <c r="AQ90" s="189" t="s">
        <v>475</v>
      </c>
      <c r="AR90" s="189" t="s">
        <v>852</v>
      </c>
      <c r="AS90" s="189" t="s">
        <v>1064</v>
      </c>
      <c r="AT90" s="189" t="s">
        <v>893</v>
      </c>
      <c r="AU90" s="189" t="s">
        <v>1428</v>
      </c>
      <c r="AV90" s="189" t="s">
        <v>585</v>
      </c>
      <c r="AW90" s="189" t="s">
        <v>722</v>
      </c>
      <c r="AX90" s="189" t="s">
        <v>338</v>
      </c>
      <c r="AY90" s="189" t="s">
        <v>475</v>
      </c>
      <c r="AZ90" s="189" t="s">
        <v>852</v>
      </c>
      <c r="BA90" s="189" t="s">
        <v>1064</v>
      </c>
      <c r="BB90" s="189" t="s">
        <v>475</v>
      </c>
      <c r="BC90" s="189" t="s">
        <v>852</v>
      </c>
      <c r="BD90" s="233" t="s">
        <v>475</v>
      </c>
      <c r="BE90" s="233" t="s">
        <v>852</v>
      </c>
      <c r="BF90" s="233" t="s">
        <v>1064</v>
      </c>
      <c r="BG90" s="189" t="s">
        <v>475</v>
      </c>
      <c r="BH90" s="189" t="s">
        <v>852</v>
      </c>
      <c r="BI90" s="189" t="s">
        <v>475</v>
      </c>
      <c r="BJ90" s="189" t="s">
        <v>852</v>
      </c>
      <c r="BK90" s="189" t="s">
        <v>1064</v>
      </c>
      <c r="BL90" s="189" t="s">
        <v>475</v>
      </c>
      <c r="BM90" s="195" t="s">
        <v>852</v>
      </c>
      <c r="BN90" s="202" t="s">
        <v>475</v>
      </c>
      <c r="BO90" s="187" t="s">
        <v>852</v>
      </c>
      <c r="BP90" s="188" t="s">
        <v>1064</v>
      </c>
      <c r="BQ90" s="189" t="s">
        <v>475</v>
      </c>
      <c r="BR90" s="189" t="s">
        <v>852</v>
      </c>
      <c r="BS90" s="189" t="s">
        <v>475</v>
      </c>
      <c r="BT90" s="189" t="s">
        <v>852</v>
      </c>
      <c r="BU90" s="189" t="s">
        <v>1064</v>
      </c>
      <c r="BV90" s="189" t="s">
        <v>475</v>
      </c>
      <c r="BW90" s="189" t="s">
        <v>852</v>
      </c>
      <c r="BX90" s="381" t="s">
        <v>1428</v>
      </c>
      <c r="BY90" s="279" t="s">
        <v>852</v>
      </c>
      <c r="BZ90" s="272" t="s">
        <v>1064</v>
      </c>
      <c r="CA90" s="326" t="s">
        <v>475</v>
      </c>
      <c r="CB90" s="382" t="s">
        <v>852</v>
      </c>
      <c r="CC90" s="382" t="s">
        <v>722</v>
      </c>
      <c r="CD90" s="327" t="s">
        <v>338</v>
      </c>
      <c r="CE90" s="380" t="s">
        <v>475</v>
      </c>
      <c r="CF90" s="382" t="s">
        <v>1060</v>
      </c>
      <c r="CG90" s="382" t="s">
        <v>722</v>
      </c>
      <c r="CH90" s="382" t="s">
        <v>852</v>
      </c>
      <c r="CI90" s="327" t="s">
        <v>1064</v>
      </c>
      <c r="CJ90" s="395" t="s">
        <v>475</v>
      </c>
      <c r="CK90" s="375" t="s">
        <v>852</v>
      </c>
      <c r="CL90" s="395" t="s">
        <v>475</v>
      </c>
      <c r="CM90" s="374" t="s">
        <v>722</v>
      </c>
      <c r="CN90" s="375" t="s">
        <v>1064</v>
      </c>
      <c r="CO90" s="395" t="s">
        <v>475</v>
      </c>
      <c r="CP90" s="375" t="s">
        <v>722</v>
      </c>
      <c r="CQ90" s="237" t="s">
        <v>475</v>
      </c>
      <c r="CR90" s="233" t="s">
        <v>1064</v>
      </c>
      <c r="CS90" s="233" t="s">
        <v>475</v>
      </c>
      <c r="CT90" s="220" t="s">
        <v>852</v>
      </c>
      <c r="CU90" s="395" t="s">
        <v>475</v>
      </c>
      <c r="CV90" s="398" t="s">
        <v>722</v>
      </c>
      <c r="CW90" s="399" t="s">
        <v>1064</v>
      </c>
      <c r="CX90" s="395" t="s">
        <v>475</v>
      </c>
      <c r="CY90" s="374" t="s">
        <v>852</v>
      </c>
      <c r="CZ90" s="375" t="s">
        <v>1064</v>
      </c>
      <c r="DA90" s="237" t="s">
        <v>475</v>
      </c>
      <c r="DB90" s="233" t="s">
        <v>852</v>
      </c>
      <c r="DC90" s="233" t="s">
        <v>475</v>
      </c>
      <c r="DD90" s="220" t="s">
        <v>852</v>
      </c>
      <c r="DE90" s="395" t="s">
        <v>893</v>
      </c>
      <c r="DF90" s="374" t="s">
        <v>1428</v>
      </c>
      <c r="DG90" s="374" t="s">
        <v>1060</v>
      </c>
      <c r="DH90" s="374" t="s">
        <v>722</v>
      </c>
      <c r="DI90" s="374" t="s">
        <v>338</v>
      </c>
      <c r="DJ90" s="374" t="s">
        <v>475</v>
      </c>
      <c r="DK90" s="373" t="s">
        <v>1428</v>
      </c>
      <c r="DL90" s="374" t="s">
        <v>1060</v>
      </c>
      <c r="DM90" s="374" t="s">
        <v>852</v>
      </c>
      <c r="DN90" s="375" t="s">
        <v>1064</v>
      </c>
      <c r="DO90" s="376" t="s">
        <v>475</v>
      </c>
    </row>
    <row r="91" spans="1:126" ht="16.5" thickBot="1" x14ac:dyDescent="0.3">
      <c r="B91" s="167" t="s">
        <v>1104</v>
      </c>
      <c r="C91" s="386">
        <v>2</v>
      </c>
      <c r="D91" s="394">
        <v>4</v>
      </c>
      <c r="E91" s="386">
        <v>9</v>
      </c>
      <c r="F91" s="410">
        <v>10</v>
      </c>
      <c r="G91" s="411">
        <v>11</v>
      </c>
      <c r="H91" s="410">
        <v>12</v>
      </c>
      <c r="I91" s="412">
        <v>13</v>
      </c>
      <c r="J91" s="414">
        <v>16</v>
      </c>
      <c r="K91" s="415">
        <v>18</v>
      </c>
      <c r="L91" s="329">
        <v>23</v>
      </c>
      <c r="M91" s="330">
        <v>25</v>
      </c>
      <c r="N91" s="414">
        <v>30</v>
      </c>
      <c r="O91" s="417">
        <v>2</v>
      </c>
      <c r="P91" s="386">
        <v>7</v>
      </c>
      <c r="Q91" s="394">
        <v>9</v>
      </c>
      <c r="R91" s="386">
        <v>14</v>
      </c>
      <c r="S91" s="394">
        <v>16</v>
      </c>
      <c r="T91" s="386">
        <v>21</v>
      </c>
      <c r="U91" s="394">
        <v>23</v>
      </c>
      <c r="V91" s="386">
        <v>28</v>
      </c>
      <c r="W91" s="394">
        <v>30</v>
      </c>
      <c r="X91" s="331">
        <v>4</v>
      </c>
      <c r="Y91" s="332">
        <v>6</v>
      </c>
      <c r="Z91" s="333">
        <v>13</v>
      </c>
      <c r="AA91" s="386">
        <v>18</v>
      </c>
      <c r="AB91" s="394">
        <v>20</v>
      </c>
      <c r="AC91" s="409">
        <v>23</v>
      </c>
      <c r="AD91" s="414">
        <v>25</v>
      </c>
      <c r="AE91" s="394">
        <v>27</v>
      </c>
      <c r="AF91" s="386">
        <v>2</v>
      </c>
      <c r="AG91" s="394">
        <v>4</v>
      </c>
      <c r="AH91" s="409">
        <v>7</v>
      </c>
      <c r="AI91" s="386">
        <v>9</v>
      </c>
      <c r="AJ91" s="394">
        <v>11</v>
      </c>
      <c r="AK91" s="386">
        <v>16</v>
      </c>
      <c r="AL91" s="394">
        <v>18</v>
      </c>
      <c r="AM91" s="421">
        <v>23</v>
      </c>
      <c r="AN91" s="386">
        <v>6</v>
      </c>
      <c r="AO91" s="387">
        <v>8</v>
      </c>
      <c r="AP91" s="422">
        <v>11</v>
      </c>
      <c r="AQ91" s="386">
        <v>13</v>
      </c>
      <c r="AR91" s="394">
        <v>15</v>
      </c>
      <c r="AS91" s="423">
        <v>18</v>
      </c>
      <c r="AT91" s="400">
        <v>19</v>
      </c>
      <c r="AU91" s="401">
        <v>20</v>
      </c>
      <c r="AV91" s="393">
        <v>21</v>
      </c>
      <c r="AW91" s="387">
        <v>22</v>
      </c>
      <c r="AX91" s="402">
        <v>23</v>
      </c>
      <c r="AY91" s="386">
        <v>20</v>
      </c>
      <c r="AZ91" s="387">
        <v>22</v>
      </c>
      <c r="BA91" s="390">
        <v>25</v>
      </c>
      <c r="BB91" s="386">
        <v>27</v>
      </c>
      <c r="BC91" s="394">
        <v>29</v>
      </c>
      <c r="BD91" s="386">
        <v>3</v>
      </c>
      <c r="BE91" s="387">
        <v>5</v>
      </c>
      <c r="BF91" s="390">
        <v>8</v>
      </c>
      <c r="BG91" s="386">
        <v>10</v>
      </c>
      <c r="BH91" s="394">
        <v>12</v>
      </c>
      <c r="BI91" s="386">
        <v>17</v>
      </c>
      <c r="BJ91" s="394">
        <v>19</v>
      </c>
      <c r="BK91" s="409">
        <v>22</v>
      </c>
      <c r="BL91" s="386">
        <v>24</v>
      </c>
      <c r="BM91" s="394">
        <v>26</v>
      </c>
      <c r="BN91" s="386">
        <v>3</v>
      </c>
      <c r="BO91" s="394">
        <v>5</v>
      </c>
      <c r="BP91" s="409">
        <v>8</v>
      </c>
      <c r="BQ91" s="386">
        <v>10</v>
      </c>
      <c r="BR91" s="394">
        <v>12</v>
      </c>
      <c r="BS91" s="386">
        <v>17</v>
      </c>
      <c r="BT91" s="387">
        <v>19</v>
      </c>
      <c r="BU91" s="409">
        <v>22</v>
      </c>
      <c r="BV91" s="386">
        <v>24</v>
      </c>
      <c r="BW91" s="394">
        <v>26</v>
      </c>
      <c r="BX91" s="386">
        <v>31</v>
      </c>
      <c r="BY91" s="387">
        <v>2</v>
      </c>
      <c r="BZ91" s="390">
        <v>5</v>
      </c>
      <c r="CA91" s="386">
        <v>7</v>
      </c>
      <c r="CB91" s="387">
        <v>9</v>
      </c>
      <c r="CC91" s="387">
        <v>9</v>
      </c>
      <c r="CD91" s="388">
        <v>10</v>
      </c>
      <c r="CE91" s="386">
        <v>14</v>
      </c>
      <c r="CF91" s="393">
        <v>15</v>
      </c>
      <c r="CG91" s="387">
        <v>16</v>
      </c>
      <c r="CH91" s="456">
        <v>16</v>
      </c>
      <c r="CI91" s="390">
        <v>19</v>
      </c>
      <c r="CJ91" s="386">
        <v>21</v>
      </c>
      <c r="CK91" s="394">
        <v>23</v>
      </c>
      <c r="CL91" s="386">
        <v>28</v>
      </c>
      <c r="CM91" s="387">
        <v>30</v>
      </c>
      <c r="CN91" s="390">
        <v>3</v>
      </c>
      <c r="CO91" s="386">
        <v>5</v>
      </c>
      <c r="CP91" s="394">
        <v>7</v>
      </c>
      <c r="CQ91" s="386">
        <v>12</v>
      </c>
      <c r="CR91" s="397">
        <v>17</v>
      </c>
      <c r="CS91" s="386">
        <v>19</v>
      </c>
      <c r="CT91" s="394">
        <v>21</v>
      </c>
      <c r="CU91" s="386">
        <v>26</v>
      </c>
      <c r="CV91" s="387">
        <v>28</v>
      </c>
      <c r="CW91" s="407">
        <v>31</v>
      </c>
      <c r="CX91" s="386">
        <v>2</v>
      </c>
      <c r="CY91" s="387">
        <v>4</v>
      </c>
      <c r="CZ91" s="390">
        <v>7</v>
      </c>
      <c r="DA91" s="386">
        <v>9</v>
      </c>
      <c r="DB91" s="394">
        <v>11</v>
      </c>
      <c r="DC91" s="386">
        <v>16</v>
      </c>
      <c r="DD91" s="394">
        <v>18</v>
      </c>
      <c r="DE91" s="400">
        <v>22</v>
      </c>
      <c r="DF91" s="401">
        <v>23</v>
      </c>
      <c r="DG91" s="393">
        <v>24</v>
      </c>
      <c r="DH91" s="387">
        <v>25</v>
      </c>
      <c r="DI91" s="393">
        <v>26</v>
      </c>
      <c r="DJ91" s="401">
        <v>23</v>
      </c>
      <c r="DK91" s="401">
        <v>23</v>
      </c>
      <c r="DL91" s="393">
        <v>24</v>
      </c>
      <c r="DM91" s="387">
        <v>25</v>
      </c>
      <c r="DN91" s="409">
        <v>28</v>
      </c>
      <c r="DO91" s="404">
        <v>30</v>
      </c>
    </row>
    <row r="92" spans="1:126" x14ac:dyDescent="0.2">
      <c r="B92" s="247" t="s">
        <v>380</v>
      </c>
      <c r="C92" s="128"/>
      <c r="D92" s="129">
        <v>1</v>
      </c>
      <c r="E92" s="128">
        <v>1</v>
      </c>
      <c r="F92" s="11">
        <v>1</v>
      </c>
      <c r="G92" s="11">
        <v>1</v>
      </c>
      <c r="H92" s="11">
        <v>1</v>
      </c>
      <c r="I92" s="129">
        <v>1</v>
      </c>
      <c r="J92" s="142"/>
      <c r="K92" s="129"/>
      <c r="L92" s="128"/>
      <c r="M92" s="606"/>
      <c r="N92" s="340"/>
      <c r="O92" s="129">
        <v>1</v>
      </c>
      <c r="P92" s="343"/>
      <c r="Q92" s="129">
        <v>1</v>
      </c>
      <c r="R92" s="128"/>
      <c r="S92" s="607"/>
      <c r="T92" s="128"/>
      <c r="U92" s="129">
        <v>1</v>
      </c>
      <c r="V92" s="128"/>
      <c r="W92" s="62"/>
      <c r="X92" s="340"/>
      <c r="Y92" s="62">
        <v>1</v>
      </c>
      <c r="Z92" s="324">
        <v>1</v>
      </c>
      <c r="AA92" s="340"/>
      <c r="AB92" s="62"/>
      <c r="AC92" s="129"/>
      <c r="AD92" s="130"/>
      <c r="AE92" s="129">
        <v>1</v>
      </c>
      <c r="AF92" s="340"/>
      <c r="AG92" s="129"/>
      <c r="AH92" s="182"/>
      <c r="AI92" s="346">
        <v>1</v>
      </c>
      <c r="AJ92" s="129"/>
      <c r="AK92" s="128"/>
      <c r="AL92" s="340"/>
      <c r="AM92" s="182"/>
      <c r="AN92" s="128"/>
      <c r="AO92" s="11">
        <v>1</v>
      </c>
      <c r="AP92" s="129"/>
      <c r="AQ92" s="128"/>
      <c r="AR92" s="62">
        <v>1</v>
      </c>
      <c r="AS92" s="62"/>
      <c r="AT92" s="128"/>
      <c r="AU92" s="11"/>
      <c r="AV92" s="11"/>
      <c r="AW92" s="11"/>
      <c r="AX92" s="11"/>
      <c r="AY92" s="361"/>
      <c r="AZ92" s="11">
        <v>1</v>
      </c>
      <c r="BA92" s="129"/>
      <c r="BB92" s="130"/>
      <c r="BC92" s="365"/>
      <c r="BD92" s="128"/>
      <c r="BE92" s="11"/>
      <c r="BF92" s="129"/>
      <c r="BG92" s="130"/>
      <c r="BH92" s="129"/>
      <c r="BI92" s="128"/>
      <c r="BJ92" s="129">
        <v>1</v>
      </c>
      <c r="BK92" s="182"/>
      <c r="BL92" s="128"/>
      <c r="BM92" s="129">
        <v>1</v>
      </c>
      <c r="BN92" s="128"/>
      <c r="BO92" s="371">
        <v>1</v>
      </c>
      <c r="BP92" s="210"/>
      <c r="BQ92" s="130"/>
      <c r="BR92" s="129"/>
      <c r="BS92" s="128"/>
      <c r="BT92" s="11"/>
      <c r="BU92" s="210"/>
      <c r="BV92" s="128"/>
      <c r="BW92" s="182"/>
      <c r="BX92" s="128"/>
      <c r="BY92" s="11"/>
      <c r="BZ92" s="62"/>
      <c r="CA92" s="608"/>
      <c r="CB92" s="11"/>
      <c r="CC92" s="11"/>
      <c r="CD92" s="210"/>
      <c r="CE92" s="130"/>
      <c r="CF92" s="11"/>
      <c r="CG92" s="11"/>
      <c r="CH92" s="463"/>
      <c r="CI92" s="343"/>
      <c r="CJ92" s="340"/>
      <c r="CK92" s="62"/>
      <c r="CL92" s="340"/>
      <c r="CM92" s="11">
        <v>1</v>
      </c>
      <c r="CN92" s="129"/>
      <c r="CO92" s="130"/>
      <c r="CP92" s="210"/>
      <c r="CQ92" s="128">
        <v>1</v>
      </c>
      <c r="CR92" s="129"/>
      <c r="CS92" s="128"/>
      <c r="CT92" s="62"/>
      <c r="CU92" s="608"/>
      <c r="CV92" s="11">
        <v>1</v>
      </c>
      <c r="CW92" s="129"/>
      <c r="CX92" s="128"/>
      <c r="CY92" s="11">
        <v>1</v>
      </c>
      <c r="CZ92" s="340"/>
      <c r="DA92" s="130"/>
      <c r="DB92" s="129"/>
      <c r="DC92" s="128"/>
      <c r="DD92" s="62"/>
      <c r="DE92" s="128">
        <v>1</v>
      </c>
      <c r="DF92" s="11">
        <v>1</v>
      </c>
      <c r="DG92" s="11">
        <v>1</v>
      </c>
      <c r="DH92" s="11">
        <v>1</v>
      </c>
      <c r="DI92" s="11">
        <v>1</v>
      </c>
      <c r="DJ92" s="11"/>
      <c r="DK92" s="130"/>
      <c r="DL92" s="11"/>
      <c r="DM92" s="11"/>
      <c r="DN92" s="340"/>
      <c r="DO92" s="324"/>
    </row>
    <row r="93" spans="1:126" x14ac:dyDescent="0.2">
      <c r="B93" s="247" t="s">
        <v>1105</v>
      </c>
      <c r="C93" s="128"/>
      <c r="D93" s="129">
        <v>1</v>
      </c>
      <c r="E93" s="128">
        <v>1</v>
      </c>
      <c r="F93" s="11">
        <v>1</v>
      </c>
      <c r="G93" s="11">
        <v>1</v>
      </c>
      <c r="H93" s="11">
        <v>1</v>
      </c>
      <c r="I93" s="129">
        <v>1</v>
      </c>
      <c r="J93" s="142"/>
      <c r="K93" s="140">
        <v>1</v>
      </c>
      <c r="L93" s="128"/>
      <c r="M93" s="606"/>
      <c r="N93" s="340"/>
      <c r="O93" s="129"/>
      <c r="P93" s="343"/>
      <c r="Q93" s="129"/>
      <c r="R93" s="128"/>
      <c r="S93" s="607"/>
      <c r="T93" s="128"/>
      <c r="U93" s="129">
        <v>1</v>
      </c>
      <c r="V93" s="128"/>
      <c r="W93" s="62"/>
      <c r="X93" s="340"/>
      <c r="Y93" s="62"/>
      <c r="Z93" s="324">
        <v>1</v>
      </c>
      <c r="AA93" s="341"/>
      <c r="AB93" s="62"/>
      <c r="AC93" s="129"/>
      <c r="AD93" s="130"/>
      <c r="AE93" s="129">
        <v>1</v>
      </c>
      <c r="AF93" s="340"/>
      <c r="AG93" s="129">
        <v>1</v>
      </c>
      <c r="AH93" s="182"/>
      <c r="AI93" s="346">
        <v>1</v>
      </c>
      <c r="AJ93" s="129">
        <v>1</v>
      </c>
      <c r="AK93" s="128"/>
      <c r="AL93" s="340"/>
      <c r="AM93" s="182"/>
      <c r="AN93" s="128"/>
      <c r="AO93" s="11"/>
      <c r="AP93" s="129"/>
      <c r="AQ93" s="128"/>
      <c r="AR93" s="62"/>
      <c r="AS93" s="62"/>
      <c r="AT93" s="128"/>
      <c r="AU93" s="11"/>
      <c r="AV93" s="11"/>
      <c r="AW93" s="11"/>
      <c r="AX93" s="11"/>
      <c r="AY93" s="361"/>
      <c r="AZ93" s="11">
        <v>1</v>
      </c>
      <c r="BA93" s="129"/>
      <c r="BB93" s="153">
        <v>1</v>
      </c>
      <c r="BC93" s="365"/>
      <c r="BD93" s="128"/>
      <c r="BE93" s="11">
        <v>1</v>
      </c>
      <c r="BF93" s="129"/>
      <c r="BG93" s="130"/>
      <c r="BH93" s="129"/>
      <c r="BI93" s="128"/>
      <c r="BJ93" s="129">
        <v>1</v>
      </c>
      <c r="BK93" s="182"/>
      <c r="BL93" s="128"/>
      <c r="BM93" s="129">
        <v>1</v>
      </c>
      <c r="BN93" s="128"/>
      <c r="BO93" s="371">
        <v>1</v>
      </c>
      <c r="BP93" s="210"/>
      <c r="BQ93" s="130"/>
      <c r="BR93" s="129"/>
      <c r="BS93" s="128"/>
      <c r="BT93" s="98">
        <v>1</v>
      </c>
      <c r="BU93" s="210"/>
      <c r="BV93" s="128"/>
      <c r="BW93" s="182">
        <v>1</v>
      </c>
      <c r="BX93" s="128"/>
      <c r="BY93" s="11"/>
      <c r="BZ93" s="62"/>
      <c r="CA93" s="608"/>
      <c r="CB93" s="11"/>
      <c r="CC93" s="98">
        <v>1</v>
      </c>
      <c r="CD93" s="211">
        <v>1</v>
      </c>
      <c r="CE93" s="130"/>
      <c r="CF93" s="11"/>
      <c r="CG93" s="11"/>
      <c r="CH93" s="463"/>
      <c r="CI93" s="343"/>
      <c r="CJ93" s="340"/>
      <c r="CK93" s="62"/>
      <c r="CL93" s="340"/>
      <c r="CM93" s="11"/>
      <c r="CN93" s="129"/>
      <c r="CO93" s="153">
        <v>1</v>
      </c>
      <c r="CP93" s="210"/>
      <c r="CQ93" s="139">
        <v>1</v>
      </c>
      <c r="CR93" s="129"/>
      <c r="CS93" s="128">
        <v>1</v>
      </c>
      <c r="CT93" s="62"/>
      <c r="CU93" s="608"/>
      <c r="CV93" s="11">
        <v>1</v>
      </c>
      <c r="CW93" s="129"/>
      <c r="CX93" s="128">
        <v>1</v>
      </c>
      <c r="CY93" s="11"/>
      <c r="CZ93" s="340"/>
      <c r="DA93" s="130"/>
      <c r="DB93" s="129"/>
      <c r="DC93" s="128"/>
      <c r="DD93" s="62">
        <v>1</v>
      </c>
      <c r="DE93" s="139">
        <v>1</v>
      </c>
      <c r="DF93" s="98">
        <v>1</v>
      </c>
      <c r="DG93" s="98">
        <v>1</v>
      </c>
      <c r="DH93" s="98">
        <v>1</v>
      </c>
      <c r="DI93" s="98">
        <v>1</v>
      </c>
      <c r="DJ93" s="11"/>
      <c r="DK93" s="130"/>
      <c r="DL93" s="11"/>
      <c r="DM93" s="11"/>
      <c r="DN93" s="340"/>
      <c r="DO93" s="336">
        <v>1</v>
      </c>
    </row>
    <row r="94" spans="1:126" x14ac:dyDescent="0.2">
      <c r="B94" s="247" t="s">
        <v>980</v>
      </c>
      <c r="C94" s="128"/>
      <c r="D94" s="129"/>
      <c r="E94" s="139">
        <v>1</v>
      </c>
      <c r="F94" s="98">
        <v>1</v>
      </c>
      <c r="G94" s="98">
        <v>1</v>
      </c>
      <c r="H94" s="98">
        <v>1</v>
      </c>
      <c r="I94" s="140">
        <v>1</v>
      </c>
      <c r="J94" s="142"/>
      <c r="K94" s="129"/>
      <c r="L94" s="128">
        <v>1</v>
      </c>
      <c r="M94" s="606"/>
      <c r="N94" s="340"/>
      <c r="O94" s="129"/>
      <c r="P94" s="344"/>
      <c r="Q94" s="129">
        <v>1</v>
      </c>
      <c r="R94" s="128">
        <v>1</v>
      </c>
      <c r="S94" s="607"/>
      <c r="T94" s="128">
        <v>1</v>
      </c>
      <c r="U94" s="129"/>
      <c r="V94" s="128"/>
      <c r="W94" s="62"/>
      <c r="X94" s="340"/>
      <c r="Y94" s="62"/>
      <c r="Z94" s="324"/>
      <c r="AA94" s="340"/>
      <c r="AB94" s="62"/>
      <c r="AC94" s="129"/>
      <c r="AD94" s="130"/>
      <c r="AE94" s="129"/>
      <c r="AF94" s="340"/>
      <c r="AG94" s="140">
        <v>1</v>
      </c>
      <c r="AH94" s="182"/>
      <c r="AI94" s="346">
        <v>1</v>
      </c>
      <c r="AJ94" s="129"/>
      <c r="AK94" s="128"/>
      <c r="AL94" s="340"/>
      <c r="AM94" s="182"/>
      <c r="AN94" s="128"/>
      <c r="AO94" s="11"/>
      <c r="AP94" s="129"/>
      <c r="AQ94" s="128"/>
      <c r="AR94" s="62"/>
      <c r="AS94" s="150">
        <v>1</v>
      </c>
      <c r="AT94" s="139">
        <v>1</v>
      </c>
      <c r="AU94" s="98">
        <v>1</v>
      </c>
      <c r="AV94" s="98">
        <v>1</v>
      </c>
      <c r="AW94" s="98">
        <v>1</v>
      </c>
      <c r="AX94" s="98">
        <v>1</v>
      </c>
      <c r="AY94" s="361"/>
      <c r="AZ94" s="11"/>
      <c r="BA94" s="129"/>
      <c r="BB94" s="354"/>
      <c r="BC94" s="365"/>
      <c r="BD94" s="128"/>
      <c r="BE94" s="11"/>
      <c r="BF94" s="129"/>
      <c r="BG94" s="130"/>
      <c r="BH94" s="140">
        <v>1</v>
      </c>
      <c r="BI94" s="128"/>
      <c r="BJ94" s="129">
        <v>1</v>
      </c>
      <c r="BK94" s="182"/>
      <c r="BL94" s="128"/>
      <c r="BM94" s="129">
        <v>1</v>
      </c>
      <c r="BN94" s="128"/>
      <c r="BO94" s="371">
        <v>1</v>
      </c>
      <c r="BP94" s="210"/>
      <c r="BQ94" s="130"/>
      <c r="BR94" s="129"/>
      <c r="BS94" s="128"/>
      <c r="BT94" s="11">
        <v>1</v>
      </c>
      <c r="BU94" s="210"/>
      <c r="BV94" s="139"/>
      <c r="BW94" s="182"/>
      <c r="BX94" s="128"/>
      <c r="BY94" s="11">
        <v>1</v>
      </c>
      <c r="BZ94" s="62"/>
      <c r="CA94" s="608"/>
      <c r="CB94" s="11"/>
      <c r="CC94" s="11"/>
      <c r="CD94" s="210"/>
      <c r="CE94" s="153">
        <v>1</v>
      </c>
      <c r="CF94" s="98">
        <v>1</v>
      </c>
      <c r="CG94" s="98">
        <v>1</v>
      </c>
      <c r="CH94" s="463"/>
      <c r="CI94" s="343"/>
      <c r="CJ94" s="340"/>
      <c r="CK94" s="62">
        <v>1</v>
      </c>
      <c r="CL94" s="340"/>
      <c r="CM94" s="11"/>
      <c r="CN94" s="129"/>
      <c r="CO94" s="130"/>
      <c r="CP94" s="210"/>
      <c r="CQ94" s="128">
        <v>1</v>
      </c>
      <c r="CR94" s="129"/>
      <c r="CS94" s="128"/>
      <c r="CT94" s="62"/>
      <c r="CU94" s="608"/>
      <c r="CV94" s="11">
        <v>1</v>
      </c>
      <c r="CW94" s="129"/>
      <c r="CX94" s="128"/>
      <c r="CY94" s="11"/>
      <c r="CZ94" s="340"/>
      <c r="DA94" s="130">
        <v>1</v>
      </c>
      <c r="DB94" s="129"/>
      <c r="DC94" s="128"/>
      <c r="DD94" s="62"/>
      <c r="DE94" s="128"/>
      <c r="DF94" s="11"/>
      <c r="DG94" s="11"/>
      <c r="DH94" s="11"/>
      <c r="DI94" s="11"/>
      <c r="DJ94" s="11"/>
      <c r="DK94" s="130"/>
      <c r="DL94" s="11"/>
      <c r="DM94" s="11"/>
      <c r="DN94" s="340"/>
      <c r="DO94" s="324">
        <v>1</v>
      </c>
    </row>
    <row r="95" spans="1:126" x14ac:dyDescent="0.2">
      <c r="B95" s="247" t="s">
        <v>318</v>
      </c>
      <c r="C95" s="128"/>
      <c r="D95" s="129"/>
      <c r="E95" s="128"/>
      <c r="F95" s="11"/>
      <c r="G95" s="11"/>
      <c r="H95" s="11"/>
      <c r="I95" s="129"/>
      <c r="J95" s="142"/>
      <c r="K95" s="129"/>
      <c r="L95" s="128"/>
      <c r="M95" s="606"/>
      <c r="N95" s="340"/>
      <c r="O95" s="129"/>
      <c r="P95" s="343"/>
      <c r="Q95" s="129"/>
      <c r="R95" s="128"/>
      <c r="S95" s="607"/>
      <c r="T95" s="128"/>
      <c r="U95" s="129"/>
      <c r="V95" s="128"/>
      <c r="W95" s="62"/>
      <c r="X95" s="340"/>
      <c r="Y95" s="62"/>
      <c r="Z95" s="324"/>
      <c r="AA95" s="340"/>
      <c r="AB95" s="62"/>
      <c r="AC95" s="140">
        <v>1</v>
      </c>
      <c r="AD95" s="130"/>
      <c r="AE95" s="129"/>
      <c r="AF95" s="340"/>
      <c r="AG95" s="129"/>
      <c r="AH95" s="182">
        <v>1</v>
      </c>
      <c r="AI95" s="346"/>
      <c r="AJ95" s="129"/>
      <c r="AK95" s="128"/>
      <c r="AL95" s="340"/>
      <c r="AM95" s="182"/>
      <c r="AN95" s="128"/>
      <c r="AO95" s="11"/>
      <c r="AP95" s="129"/>
      <c r="AQ95" s="128"/>
      <c r="AR95" s="62"/>
      <c r="AS95" s="62"/>
      <c r="AT95" s="128"/>
      <c r="AU95" s="11"/>
      <c r="AV95" s="11"/>
      <c r="AW95" s="11"/>
      <c r="AX95" s="11"/>
      <c r="AY95" s="361"/>
      <c r="AZ95" s="11"/>
      <c r="BA95" s="140">
        <v>1</v>
      </c>
      <c r="BB95" s="130"/>
      <c r="BC95" s="365"/>
      <c r="BD95" s="128"/>
      <c r="BE95" s="11"/>
      <c r="BF95" s="129">
        <v>1</v>
      </c>
      <c r="BG95" s="130"/>
      <c r="BH95" s="129"/>
      <c r="BI95" s="128"/>
      <c r="BJ95" s="129"/>
      <c r="BK95" s="186">
        <v>1</v>
      </c>
      <c r="BL95" s="128"/>
      <c r="BM95" s="129"/>
      <c r="BN95" s="128"/>
      <c r="BO95" s="371">
        <v>1</v>
      </c>
      <c r="BP95" s="210">
        <v>1</v>
      </c>
      <c r="BQ95" s="130"/>
      <c r="BR95" s="129"/>
      <c r="BS95" s="128"/>
      <c r="BT95" s="11"/>
      <c r="BU95" s="211">
        <v>1</v>
      </c>
      <c r="BV95" s="128"/>
      <c r="BW95" s="182"/>
      <c r="BX95" s="128"/>
      <c r="BY95" s="11"/>
      <c r="BZ95" s="150">
        <v>1</v>
      </c>
      <c r="CA95" s="608"/>
      <c r="CB95" s="11"/>
      <c r="CC95" s="11"/>
      <c r="CD95" s="210"/>
      <c r="CE95" s="130"/>
      <c r="CF95" s="11"/>
      <c r="CG95" s="11"/>
      <c r="CH95" s="463"/>
      <c r="CI95" s="343"/>
      <c r="CJ95" s="340"/>
      <c r="CK95" s="62"/>
      <c r="CL95" s="340"/>
      <c r="CM95" s="11"/>
      <c r="CN95" s="140">
        <v>1</v>
      </c>
      <c r="CO95" s="130"/>
      <c r="CP95" s="210"/>
      <c r="CQ95" s="128"/>
      <c r="CR95" s="129">
        <v>1</v>
      </c>
      <c r="CS95" s="128"/>
      <c r="CT95" s="62"/>
      <c r="CU95" s="608"/>
      <c r="CV95" s="11"/>
      <c r="CW95" s="140">
        <v>1</v>
      </c>
      <c r="CX95" s="128"/>
      <c r="CY95" s="11"/>
      <c r="CZ95" s="340"/>
      <c r="DA95" s="130"/>
      <c r="DB95" s="129"/>
      <c r="DC95" s="128"/>
      <c r="DD95" s="62"/>
      <c r="DE95" s="128"/>
      <c r="DF95" s="11"/>
      <c r="DG95" s="11"/>
      <c r="DH95" s="11"/>
      <c r="DI95" s="11"/>
      <c r="DJ95" s="11"/>
      <c r="DK95" s="130"/>
      <c r="DL95" s="11"/>
      <c r="DM95" s="11"/>
      <c r="DN95" s="340"/>
      <c r="DO95" s="324"/>
    </row>
    <row r="96" spans="1:126" x14ac:dyDescent="0.2">
      <c r="B96" s="247" t="s">
        <v>1412</v>
      </c>
      <c r="C96" s="128">
        <v>1</v>
      </c>
      <c r="D96" s="129"/>
      <c r="E96" s="128">
        <v>1</v>
      </c>
      <c r="F96" s="11">
        <v>1</v>
      </c>
      <c r="G96" s="11">
        <v>1</v>
      </c>
      <c r="H96" s="11">
        <v>1</v>
      </c>
      <c r="I96" s="129">
        <v>1</v>
      </c>
      <c r="J96" s="142"/>
      <c r="K96" s="129">
        <v>1</v>
      </c>
      <c r="L96" s="128">
        <v>1</v>
      </c>
      <c r="M96" s="606"/>
      <c r="N96" s="340"/>
      <c r="O96" s="129"/>
      <c r="P96" s="343"/>
      <c r="Q96" s="140">
        <v>1</v>
      </c>
      <c r="R96" s="139">
        <v>1</v>
      </c>
      <c r="S96" s="607"/>
      <c r="T96" s="128">
        <v>1</v>
      </c>
      <c r="U96" s="129"/>
      <c r="V96" s="128">
        <v>1</v>
      </c>
      <c r="W96" s="62"/>
      <c r="X96" s="340"/>
      <c r="Y96" s="62">
        <v>1</v>
      </c>
      <c r="Z96" s="336">
        <v>1</v>
      </c>
      <c r="AA96" s="340"/>
      <c r="AB96" s="62">
        <v>1</v>
      </c>
      <c r="AC96" s="129"/>
      <c r="AD96" s="130">
        <v>1</v>
      </c>
      <c r="AE96" s="129"/>
      <c r="AF96" s="340"/>
      <c r="AG96" s="129">
        <v>1</v>
      </c>
      <c r="AH96" s="182">
        <v>1</v>
      </c>
      <c r="AI96" s="346">
        <v>1</v>
      </c>
      <c r="AJ96" s="129">
        <v>1</v>
      </c>
      <c r="AK96" s="128">
        <v>1</v>
      </c>
      <c r="AL96" s="340"/>
      <c r="AM96" s="186">
        <v>1</v>
      </c>
      <c r="AN96" s="128">
        <v>1</v>
      </c>
      <c r="AO96" s="11"/>
      <c r="AP96" s="129"/>
      <c r="AQ96" s="128">
        <v>1</v>
      </c>
      <c r="AR96" s="62"/>
      <c r="AS96" s="62">
        <v>1</v>
      </c>
      <c r="AT96" s="128">
        <v>1</v>
      </c>
      <c r="AU96" s="11">
        <v>1</v>
      </c>
      <c r="AV96" s="11">
        <v>1</v>
      </c>
      <c r="AW96" s="11">
        <v>1</v>
      </c>
      <c r="AX96" s="11">
        <v>1</v>
      </c>
      <c r="AY96" s="361"/>
      <c r="AZ96" s="11"/>
      <c r="BA96" s="129"/>
      <c r="BB96" s="130"/>
      <c r="BC96" s="366"/>
      <c r="BD96" s="128"/>
      <c r="BE96" s="11">
        <v>1</v>
      </c>
      <c r="BF96" s="129"/>
      <c r="BG96" s="130">
        <v>1</v>
      </c>
      <c r="BH96" s="129"/>
      <c r="BI96" s="128">
        <v>1</v>
      </c>
      <c r="BJ96" s="129"/>
      <c r="BK96" s="182"/>
      <c r="BL96" s="128">
        <v>1</v>
      </c>
      <c r="BM96" s="129">
        <v>1</v>
      </c>
      <c r="BN96" s="139">
        <v>1</v>
      </c>
      <c r="BO96" s="371">
        <v>1</v>
      </c>
      <c r="BP96" s="210"/>
      <c r="BQ96" s="130">
        <v>1</v>
      </c>
      <c r="BR96" s="129"/>
      <c r="BS96" s="139">
        <v>1</v>
      </c>
      <c r="BT96" s="11"/>
      <c r="BU96" s="210"/>
      <c r="BV96" s="128">
        <v>1</v>
      </c>
      <c r="BW96" s="182"/>
      <c r="BX96" s="139">
        <v>1</v>
      </c>
      <c r="BY96" s="11"/>
      <c r="BZ96" s="62"/>
      <c r="CA96" s="608"/>
      <c r="CB96" s="11">
        <v>1</v>
      </c>
      <c r="CC96" s="11"/>
      <c r="CD96" s="210"/>
      <c r="CE96" s="130">
        <v>1</v>
      </c>
      <c r="CF96" s="11">
        <v>1</v>
      </c>
      <c r="CG96" s="11">
        <v>1</v>
      </c>
      <c r="CH96" s="463"/>
      <c r="CI96" s="343"/>
      <c r="CJ96" s="340"/>
      <c r="CK96" s="62">
        <v>1</v>
      </c>
      <c r="CL96" s="340"/>
      <c r="CM96" s="11"/>
      <c r="CN96" s="129"/>
      <c r="CO96" s="130">
        <v>1</v>
      </c>
      <c r="CP96" s="210"/>
      <c r="CQ96" s="128">
        <v>1</v>
      </c>
      <c r="CR96" s="129"/>
      <c r="CS96" s="128">
        <v>1</v>
      </c>
      <c r="CT96" s="62"/>
      <c r="CU96" s="608"/>
      <c r="CV96" s="11">
        <v>1</v>
      </c>
      <c r="CW96" s="129"/>
      <c r="CX96" s="128">
        <v>1</v>
      </c>
      <c r="CY96" s="11"/>
      <c r="CZ96" s="340"/>
      <c r="DA96" s="130"/>
      <c r="DB96" s="140">
        <v>1</v>
      </c>
      <c r="DC96" s="128">
        <v>1</v>
      </c>
      <c r="DD96" s="62"/>
      <c r="DE96" s="128">
        <v>1</v>
      </c>
      <c r="DF96" s="11">
        <v>1</v>
      </c>
      <c r="DG96" s="11">
        <v>1</v>
      </c>
      <c r="DH96" s="11">
        <v>1</v>
      </c>
      <c r="DI96" s="11">
        <v>1</v>
      </c>
      <c r="DJ96" s="11"/>
      <c r="DK96" s="130"/>
      <c r="DL96" s="11"/>
      <c r="DM96" s="11"/>
      <c r="DN96" s="340"/>
      <c r="DO96" s="324">
        <v>1</v>
      </c>
    </row>
    <row r="97" spans="2:119" x14ac:dyDescent="0.2">
      <c r="B97" s="247" t="s">
        <v>937</v>
      </c>
      <c r="C97" s="128"/>
      <c r="D97" s="140">
        <v>1</v>
      </c>
      <c r="E97" s="128">
        <v>1</v>
      </c>
      <c r="F97" s="11">
        <v>1</v>
      </c>
      <c r="G97" s="11">
        <v>1</v>
      </c>
      <c r="H97" s="11">
        <v>1</v>
      </c>
      <c r="I97" s="129">
        <v>1</v>
      </c>
      <c r="J97" s="142">
        <v>1</v>
      </c>
      <c r="K97" s="129"/>
      <c r="L97" s="128"/>
      <c r="M97" s="606"/>
      <c r="N97" s="340"/>
      <c r="O97" s="129">
        <v>1</v>
      </c>
      <c r="P97" s="343"/>
      <c r="Q97" s="129"/>
      <c r="R97" s="128">
        <v>1</v>
      </c>
      <c r="S97" s="607"/>
      <c r="T97" s="128"/>
      <c r="U97" s="129"/>
      <c r="V97" s="128"/>
      <c r="W97" s="150">
        <v>1</v>
      </c>
      <c r="X97" s="340"/>
      <c r="Y97" s="62"/>
      <c r="Z97" s="324"/>
      <c r="AA97" s="340"/>
      <c r="AB97" s="62"/>
      <c r="AC97" s="129"/>
      <c r="AD97" s="130"/>
      <c r="AE97" s="129"/>
      <c r="AF97" s="340"/>
      <c r="AG97" s="129">
        <v>1</v>
      </c>
      <c r="AH97" s="182"/>
      <c r="AI97" s="346">
        <v>1</v>
      </c>
      <c r="AJ97" s="140">
        <v>1</v>
      </c>
      <c r="AK97" s="128"/>
      <c r="AL97" s="340"/>
      <c r="AM97" s="186">
        <v>1</v>
      </c>
      <c r="AN97" s="128"/>
      <c r="AO97" s="98">
        <v>1</v>
      </c>
      <c r="AP97" s="129"/>
      <c r="AQ97" s="139">
        <v>1</v>
      </c>
      <c r="AR97" s="62"/>
      <c r="AS97" s="62">
        <v>1</v>
      </c>
      <c r="AT97" s="128">
        <v>1</v>
      </c>
      <c r="AU97" s="11">
        <v>1</v>
      </c>
      <c r="AV97" s="11">
        <v>1</v>
      </c>
      <c r="AW97" s="11">
        <v>1</v>
      </c>
      <c r="AX97" s="11">
        <v>1</v>
      </c>
      <c r="AY97" s="361"/>
      <c r="AZ97" s="11"/>
      <c r="BA97" s="129"/>
      <c r="BB97" s="130"/>
      <c r="BC97" s="365"/>
      <c r="BD97" s="139">
        <v>1</v>
      </c>
      <c r="BE97" s="11"/>
      <c r="BF97" s="129"/>
      <c r="BG97" s="130"/>
      <c r="BH97" s="129"/>
      <c r="BI97" s="128">
        <v>1</v>
      </c>
      <c r="BJ97" s="129">
        <v>1</v>
      </c>
      <c r="BK97" s="182"/>
      <c r="BL97" s="139">
        <v>1</v>
      </c>
      <c r="BM97" s="129">
        <v>1</v>
      </c>
      <c r="BN97" s="128"/>
      <c r="BO97" s="371">
        <v>1</v>
      </c>
      <c r="BP97" s="210"/>
      <c r="BQ97" s="130">
        <v>1</v>
      </c>
      <c r="BR97" s="129"/>
      <c r="BS97" s="128"/>
      <c r="BT97" s="11"/>
      <c r="BU97" s="210"/>
      <c r="BV97" s="128">
        <v>1</v>
      </c>
      <c r="BW97" s="182"/>
      <c r="BX97" s="128">
        <v>1</v>
      </c>
      <c r="BY97" s="98">
        <v>1</v>
      </c>
      <c r="BZ97" s="62"/>
      <c r="CA97" s="608"/>
      <c r="CB97" s="11"/>
      <c r="CC97" s="11">
        <v>1</v>
      </c>
      <c r="CD97" s="210">
        <v>1</v>
      </c>
      <c r="CE97" s="130">
        <v>1</v>
      </c>
      <c r="CF97" s="11">
        <v>1</v>
      </c>
      <c r="CG97" s="11">
        <v>1</v>
      </c>
      <c r="CH97" s="463"/>
      <c r="CI97" s="343"/>
      <c r="CJ97" s="340"/>
      <c r="CK97" s="62"/>
      <c r="CL97" s="340"/>
      <c r="CM97" s="11"/>
      <c r="CN97" s="129"/>
      <c r="CO97" s="130"/>
      <c r="CP97" s="210"/>
      <c r="CQ97" s="128">
        <v>1</v>
      </c>
      <c r="CR97" s="129"/>
      <c r="CS97" s="128">
        <v>1</v>
      </c>
      <c r="CT97" s="62"/>
      <c r="CU97" s="608"/>
      <c r="CV97" s="11"/>
      <c r="CW97" s="129"/>
      <c r="CX97" s="128">
        <v>1</v>
      </c>
      <c r="CY97" s="11"/>
      <c r="CZ97" s="340"/>
      <c r="DA97" s="130">
        <v>1</v>
      </c>
      <c r="DB97" s="129"/>
      <c r="DC97" s="128">
        <v>1</v>
      </c>
      <c r="DD97" s="62"/>
      <c r="DE97" s="128"/>
      <c r="DF97" s="11"/>
      <c r="DG97" s="11"/>
      <c r="DH97" s="11"/>
      <c r="DI97" s="11"/>
      <c r="DJ97" s="98">
        <v>1</v>
      </c>
      <c r="DK97" s="130"/>
      <c r="DL97" s="11"/>
      <c r="DM97" s="11"/>
      <c r="DN97" s="340"/>
      <c r="DO97" s="324">
        <v>1</v>
      </c>
    </row>
    <row r="98" spans="2:119" x14ac:dyDescent="0.2">
      <c r="B98" s="247" t="s">
        <v>654</v>
      </c>
      <c r="C98" s="128"/>
      <c r="D98" s="129"/>
      <c r="E98" s="56"/>
      <c r="F98" s="10"/>
      <c r="G98" s="10"/>
      <c r="H98" s="10"/>
      <c r="I98" s="55"/>
      <c r="J98" s="142"/>
      <c r="K98" s="129"/>
      <c r="L98" s="128"/>
      <c r="M98" s="606"/>
      <c r="N98" s="340"/>
      <c r="O98" s="129"/>
      <c r="P98" s="343"/>
      <c r="Q98" s="129"/>
      <c r="R98" s="128"/>
      <c r="S98" s="607"/>
      <c r="T98" s="128"/>
      <c r="U98" s="129"/>
      <c r="V98" s="128"/>
      <c r="W98" s="62"/>
      <c r="X98" s="340"/>
      <c r="Y98" s="62"/>
      <c r="Z98" s="324"/>
      <c r="AA98" s="340"/>
      <c r="AB98" s="62"/>
      <c r="AC98" s="129"/>
      <c r="AD98" s="130"/>
      <c r="AE98" s="129"/>
      <c r="AF98" s="340"/>
      <c r="AG98" s="129"/>
      <c r="AH98" s="186">
        <v>1</v>
      </c>
      <c r="AI98" s="346">
        <v>1</v>
      </c>
      <c r="AJ98" s="129"/>
      <c r="AK98" s="128"/>
      <c r="AL98" s="340"/>
      <c r="AM98" s="182"/>
      <c r="AN98" s="128"/>
      <c r="AO98" s="11"/>
      <c r="AP98" s="140">
        <v>1</v>
      </c>
      <c r="AQ98" s="128"/>
      <c r="AR98" s="62"/>
      <c r="AS98" s="62"/>
      <c r="AT98" s="128"/>
      <c r="AU98" s="11"/>
      <c r="AV98" s="11"/>
      <c r="AW98" s="11"/>
      <c r="AX98" s="11"/>
      <c r="AY98" s="361"/>
      <c r="AZ98" s="11"/>
      <c r="BA98" s="129"/>
      <c r="BB98" s="130"/>
      <c r="BC98" s="365"/>
      <c r="BD98" s="128"/>
      <c r="BE98" s="11"/>
      <c r="BF98" s="140">
        <v>1</v>
      </c>
      <c r="BG98" s="130"/>
      <c r="BH98" s="129"/>
      <c r="BI98" s="128"/>
      <c r="BJ98" s="129"/>
      <c r="BK98" s="182"/>
      <c r="BL98" s="128"/>
      <c r="BM98" s="129"/>
      <c r="BN98" s="128"/>
      <c r="BO98" s="371">
        <v>1</v>
      </c>
      <c r="BP98" s="210">
        <v>1</v>
      </c>
      <c r="BQ98" s="130"/>
      <c r="BR98" s="129"/>
      <c r="BS98" s="128"/>
      <c r="BT98" s="11"/>
      <c r="BU98" s="210"/>
      <c r="BV98" s="128"/>
      <c r="BW98" s="182"/>
      <c r="BX98" s="128"/>
      <c r="BY98" s="11"/>
      <c r="BZ98" s="62"/>
      <c r="CA98" s="608"/>
      <c r="CB98" s="11"/>
      <c r="CC98" s="11"/>
      <c r="CD98" s="210"/>
      <c r="CE98" s="130"/>
      <c r="CF98" s="11"/>
      <c r="CG98" s="11"/>
      <c r="CH98" s="463"/>
      <c r="CI98" s="343"/>
      <c r="CJ98" s="340"/>
      <c r="CK98" s="62"/>
      <c r="CL98" s="340"/>
      <c r="CM98" s="11"/>
      <c r="CN98" s="129"/>
      <c r="CO98" s="130"/>
      <c r="CP98" s="210"/>
      <c r="CQ98" s="128"/>
      <c r="CR98" s="140">
        <v>1</v>
      </c>
      <c r="CS98" s="128"/>
      <c r="CT98" s="62"/>
      <c r="CU98" s="608"/>
      <c r="CV98" s="11"/>
      <c r="CW98" s="129"/>
      <c r="CX98" s="128"/>
      <c r="CY98" s="11"/>
      <c r="CZ98" s="340"/>
      <c r="DA98" s="130"/>
      <c r="DB98" s="129"/>
      <c r="DC98" s="128"/>
      <c r="DD98" s="62"/>
      <c r="DE98" s="128"/>
      <c r="DF98" s="11"/>
      <c r="DG98" s="11"/>
      <c r="DH98" s="11"/>
      <c r="DI98" s="11"/>
      <c r="DJ98" s="11"/>
      <c r="DK98" s="130">
        <v>1</v>
      </c>
      <c r="DL98" s="11">
        <v>1</v>
      </c>
      <c r="DM98" s="11">
        <v>1</v>
      </c>
      <c r="DN98" s="340"/>
      <c r="DO98" s="324"/>
    </row>
    <row r="112" spans="2:119" x14ac:dyDescent="0.2">
      <c r="DD112" s="530"/>
    </row>
  </sheetData>
  <mergeCells count="68">
    <mergeCell ref="CN1:CW1"/>
    <mergeCell ref="BX84:BZ84"/>
    <mergeCell ref="CA84:CD84"/>
    <mergeCell ref="CE84:CI84"/>
    <mergeCell ref="CX84:CZ84"/>
    <mergeCell ref="CU84:CW84"/>
    <mergeCell ref="CQ84:CR84"/>
    <mergeCell ref="CX1:DO1"/>
    <mergeCell ref="CL84:CN84"/>
    <mergeCell ref="BY1:CM1"/>
    <mergeCell ref="CS84:CT84"/>
    <mergeCell ref="CJ84:CK84"/>
    <mergeCell ref="CO84:CP84"/>
    <mergeCell ref="BB84:BC84"/>
    <mergeCell ref="BG84:BH84"/>
    <mergeCell ref="AQ84:AS84"/>
    <mergeCell ref="BV84:BW84"/>
    <mergeCell ref="BL84:BM84"/>
    <mergeCell ref="BI84:BK84"/>
    <mergeCell ref="BS84:BU84"/>
    <mergeCell ref="BQ84:BR84"/>
    <mergeCell ref="BN84:BP84"/>
    <mergeCell ref="AT84:BA84"/>
    <mergeCell ref="BD84:BF84"/>
    <mergeCell ref="DR86:DR87"/>
    <mergeCell ref="DT86:DT87"/>
    <mergeCell ref="DA84:DB84"/>
    <mergeCell ref="DO84"/>
    <mergeCell ref="DC84:DD84"/>
    <mergeCell ref="DP86:DP87"/>
    <mergeCell ref="DQ86:DQ87"/>
    <mergeCell ref="DE84:DN84"/>
    <mergeCell ref="DS86:DS87"/>
    <mergeCell ref="A86:B87"/>
    <mergeCell ref="AA84:AC84"/>
    <mergeCell ref="AF84:AH84"/>
    <mergeCell ref="AK84:AL84"/>
    <mergeCell ref="AN84:AP84"/>
    <mergeCell ref="N84:O84"/>
    <mergeCell ref="V84:W84"/>
    <mergeCell ref="AI84:AJ84"/>
    <mergeCell ref="A83:B84"/>
    <mergeCell ref="C84:D84"/>
    <mergeCell ref="E84:I84"/>
    <mergeCell ref="J84:K84"/>
    <mergeCell ref="L84:M84"/>
    <mergeCell ref="X84:Y84"/>
    <mergeCell ref="AD84:AE84"/>
    <mergeCell ref="C1:N1"/>
    <mergeCell ref="O1:W1"/>
    <mergeCell ref="P84:Q84"/>
    <mergeCell ref="R84:S84"/>
    <mergeCell ref="T84:U84"/>
    <mergeCell ref="X1:AE1"/>
    <mergeCell ref="AF1:AM1"/>
    <mergeCell ref="AN1:BC1"/>
    <mergeCell ref="BD1:BM1"/>
    <mergeCell ref="BN1:BX1"/>
    <mergeCell ref="BN89:BX89"/>
    <mergeCell ref="BY89:CM89"/>
    <mergeCell ref="CN89:CW89"/>
    <mergeCell ref="CX89:DO89"/>
    <mergeCell ref="C89:N89"/>
    <mergeCell ref="O89:W89"/>
    <mergeCell ref="X89:AE89"/>
    <mergeCell ref="AF89:AM89"/>
    <mergeCell ref="AN89:BC89"/>
    <mergeCell ref="BD89:BM89"/>
  </mergeCells>
  <phoneticPr fontId="9" type="noConversion"/>
  <pageMargins left="0.78740157499999996" right="0.78740157499999996" top="0.984251969" bottom="0.984251969" header="0.5" footer="0.5"/>
  <pageSetup paperSize="9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G135"/>
  <sheetViews>
    <sheetView workbookViewId="0"/>
  </sheetViews>
  <sheetFormatPr baseColWidth="10" defaultRowHeight="12.75" x14ac:dyDescent="0.2"/>
  <cols>
    <col min="1" max="1" width="5.7109375" customWidth="1"/>
    <col min="2" max="2" width="22.7109375" customWidth="1"/>
    <col min="3" max="130" width="3.28515625" customWidth="1"/>
    <col min="131" max="132" width="7.140625" customWidth="1"/>
    <col min="133" max="133" width="7" customWidth="1"/>
    <col min="134" max="134" width="7.140625" customWidth="1"/>
    <col min="135" max="135" width="9.42578125" customWidth="1"/>
  </cols>
  <sheetData>
    <row r="1" spans="1:136" ht="15" customHeight="1" thickBot="1" x14ac:dyDescent="0.25">
      <c r="A1" s="10"/>
      <c r="B1" s="467" t="s">
        <v>457</v>
      </c>
      <c r="C1" s="484"/>
      <c r="D1" s="1744" t="s">
        <v>1128</v>
      </c>
      <c r="E1" s="1751"/>
      <c r="F1" s="1751"/>
      <c r="G1" s="1751"/>
      <c r="H1" s="1751"/>
      <c r="I1" s="1751"/>
      <c r="J1" s="1751"/>
      <c r="K1" s="1751"/>
      <c r="L1" s="1751"/>
      <c r="M1" s="1751"/>
      <c r="N1" s="1751"/>
      <c r="O1" s="1751"/>
      <c r="P1" s="1751"/>
      <c r="Q1" s="1751"/>
      <c r="R1" s="1751"/>
      <c r="S1" s="1751"/>
      <c r="T1" s="1751"/>
      <c r="U1" s="1751"/>
      <c r="V1" s="1751"/>
      <c r="W1" s="1751"/>
      <c r="X1" s="1734"/>
      <c r="Y1" s="1744" t="s">
        <v>1011</v>
      </c>
      <c r="Z1" s="1759"/>
      <c r="AA1" s="1759"/>
      <c r="AB1" s="1759"/>
      <c r="AC1" s="1759"/>
      <c r="AD1" s="1759"/>
      <c r="AE1" s="1759"/>
      <c r="AF1" s="1759"/>
      <c r="AG1" s="1759"/>
      <c r="AH1" s="1759"/>
      <c r="AI1" s="1760"/>
      <c r="AJ1" s="1744" t="s">
        <v>278</v>
      </c>
      <c r="AK1" s="1759"/>
      <c r="AL1" s="1759"/>
      <c r="AM1" s="1759"/>
      <c r="AN1" s="1759"/>
      <c r="AO1" s="1759"/>
      <c r="AP1" s="1759"/>
      <c r="AQ1" s="1759"/>
      <c r="AR1" s="1759"/>
      <c r="AS1" s="1759"/>
      <c r="AT1" s="1760"/>
      <c r="AU1" s="1744" t="s">
        <v>406</v>
      </c>
      <c r="AV1" s="1759"/>
      <c r="AW1" s="1759"/>
      <c r="AX1" s="1759"/>
      <c r="AY1" s="1759"/>
      <c r="AZ1" s="1759"/>
      <c r="BA1" s="1759"/>
      <c r="BB1" s="1759"/>
      <c r="BC1" s="1700" t="s">
        <v>163</v>
      </c>
      <c r="BD1" s="1756"/>
      <c r="BE1" s="1756"/>
      <c r="BF1" s="1756"/>
      <c r="BG1" s="1756"/>
      <c r="BH1" s="1756"/>
      <c r="BI1" s="1756"/>
      <c r="BJ1" s="1756"/>
      <c r="BK1" s="1756"/>
      <c r="BL1" s="1756"/>
      <c r="BM1" s="1756"/>
      <c r="BN1" s="1756"/>
      <c r="BO1" s="1756"/>
      <c r="BP1" s="1756"/>
      <c r="BQ1" s="1793"/>
      <c r="BR1" s="1704" t="s">
        <v>129</v>
      </c>
      <c r="BS1" s="1705"/>
      <c r="BT1" s="1705"/>
      <c r="BU1" s="1705"/>
      <c r="BV1" s="1705"/>
      <c r="BW1" s="1705"/>
      <c r="BX1" s="1705"/>
      <c r="BY1" s="1705"/>
      <c r="BZ1" s="1705"/>
      <c r="CA1" s="1706"/>
      <c r="CB1" s="1704" t="s">
        <v>1176</v>
      </c>
      <c r="CC1" s="1705"/>
      <c r="CD1" s="1705"/>
      <c r="CE1" s="1705"/>
      <c r="CF1" s="1705"/>
      <c r="CG1" s="1705"/>
      <c r="CH1" s="1705"/>
      <c r="CI1" s="1705"/>
      <c r="CJ1" s="1705"/>
      <c r="CK1" s="1705"/>
      <c r="CL1" s="1705"/>
      <c r="CM1" s="1706"/>
      <c r="CN1" s="1704" t="s">
        <v>1035</v>
      </c>
      <c r="CO1" s="1705"/>
      <c r="CP1" s="1705"/>
      <c r="CQ1" s="1705"/>
      <c r="CR1" s="1705"/>
      <c r="CS1" s="1705"/>
      <c r="CT1" s="1705"/>
      <c r="CU1" s="1705"/>
      <c r="CV1" s="1705"/>
      <c r="CW1" s="1706"/>
      <c r="CX1" s="1704" t="s">
        <v>707</v>
      </c>
      <c r="CY1" s="1705"/>
      <c r="CZ1" s="1705"/>
      <c r="DA1" s="1705"/>
      <c r="DB1" s="1705"/>
      <c r="DC1" s="1705"/>
      <c r="DD1" s="1705"/>
      <c r="DE1" s="1705"/>
      <c r="DF1" s="1705"/>
      <c r="DG1" s="1705"/>
      <c r="DH1" s="1706"/>
      <c r="DI1" s="1704" t="s">
        <v>1003</v>
      </c>
      <c r="DJ1" s="1705"/>
      <c r="DK1" s="1705"/>
      <c r="DL1" s="1705"/>
      <c r="DM1" s="1705"/>
      <c r="DN1" s="1705"/>
      <c r="DO1" s="1705"/>
      <c r="DP1" s="1705"/>
      <c r="DQ1" s="1705"/>
      <c r="DR1" s="1705"/>
      <c r="DS1" s="1705"/>
      <c r="DT1" s="1705"/>
      <c r="DU1" s="1705"/>
      <c r="DV1" s="1705"/>
      <c r="DW1" s="1705"/>
      <c r="DX1" s="1705"/>
      <c r="DY1" s="1705"/>
      <c r="DZ1" s="1706"/>
      <c r="EA1" s="460"/>
      <c r="EB1" s="460"/>
      <c r="EC1" s="460"/>
      <c r="ED1" s="460"/>
      <c r="EE1" s="466"/>
    </row>
    <row r="2" spans="1:136" s="25" customFormat="1" ht="15" customHeight="1" thickBot="1" x14ac:dyDescent="0.25">
      <c r="A2" s="6"/>
      <c r="B2" s="496"/>
      <c r="C2" s="547" t="s">
        <v>47</v>
      </c>
      <c r="D2" s="485" t="s">
        <v>491</v>
      </c>
      <c r="E2" s="486" t="s">
        <v>1137</v>
      </c>
      <c r="F2" s="546" t="s">
        <v>1265</v>
      </c>
      <c r="G2" s="487" t="s">
        <v>500</v>
      </c>
      <c r="H2" s="546" t="s">
        <v>1213</v>
      </c>
      <c r="I2" s="546" t="s">
        <v>897</v>
      </c>
      <c r="J2" s="488" t="s">
        <v>1168</v>
      </c>
      <c r="K2" s="489" t="s">
        <v>990</v>
      </c>
      <c r="L2" s="490" t="s">
        <v>577</v>
      </c>
      <c r="M2" s="491" t="s">
        <v>808</v>
      </c>
      <c r="N2" s="492" t="s">
        <v>967</v>
      </c>
      <c r="O2" s="492" t="s">
        <v>1129</v>
      </c>
      <c r="P2" s="544" t="s">
        <v>1265</v>
      </c>
      <c r="Q2" s="493" t="s">
        <v>733</v>
      </c>
      <c r="R2" s="494" t="s">
        <v>500</v>
      </c>
      <c r="S2" s="495" t="s">
        <v>877</v>
      </c>
      <c r="T2" s="489" t="s">
        <v>41</v>
      </c>
      <c r="U2" s="494" t="s">
        <v>277</v>
      </c>
      <c r="V2" s="494" t="s">
        <v>733</v>
      </c>
      <c r="W2" s="545" t="s">
        <v>1213</v>
      </c>
      <c r="X2" s="497" t="s">
        <v>1428</v>
      </c>
      <c r="Y2" s="498" t="s">
        <v>500</v>
      </c>
      <c r="Z2" s="499" t="s">
        <v>1064</v>
      </c>
      <c r="AA2" s="500" t="s">
        <v>475</v>
      </c>
      <c r="AB2" s="501" t="s">
        <v>852</v>
      </c>
      <c r="AC2" s="500" t="s">
        <v>475</v>
      </c>
      <c r="AD2" s="501" t="s">
        <v>852</v>
      </c>
      <c r="AE2" s="499" t="s">
        <v>334</v>
      </c>
      <c r="AF2" s="500" t="s">
        <v>1137</v>
      </c>
      <c r="AG2" s="501" t="s">
        <v>722</v>
      </c>
      <c r="AH2" s="502" t="s">
        <v>1137</v>
      </c>
      <c r="AI2" s="503" t="s">
        <v>852</v>
      </c>
      <c r="AJ2" s="504" t="s">
        <v>334</v>
      </c>
      <c r="AK2" s="474" t="s">
        <v>1137</v>
      </c>
      <c r="AL2" s="473" t="s">
        <v>985</v>
      </c>
      <c r="AM2" s="474" t="s">
        <v>54</v>
      </c>
      <c r="AN2" s="473" t="s">
        <v>852</v>
      </c>
      <c r="AO2" s="505" t="s">
        <v>1004</v>
      </c>
      <c r="AP2" s="474" t="s">
        <v>1137</v>
      </c>
      <c r="AQ2" s="473" t="s">
        <v>105</v>
      </c>
      <c r="AR2" s="474" t="s">
        <v>475</v>
      </c>
      <c r="AS2" s="473" t="s">
        <v>852</v>
      </c>
      <c r="AT2" s="475" t="s">
        <v>1004</v>
      </c>
      <c r="AU2" s="472" t="s">
        <v>1129</v>
      </c>
      <c r="AV2" s="573" t="s">
        <v>722</v>
      </c>
      <c r="AW2" s="474" t="s">
        <v>475</v>
      </c>
      <c r="AX2" s="473" t="s">
        <v>852</v>
      </c>
      <c r="AY2" s="542" t="s">
        <v>46</v>
      </c>
      <c r="AZ2" s="474" t="s">
        <v>475</v>
      </c>
      <c r="BA2" s="473" t="s">
        <v>852</v>
      </c>
      <c r="BB2" s="562" t="s">
        <v>990</v>
      </c>
      <c r="BC2" s="472" t="s">
        <v>475</v>
      </c>
      <c r="BD2" s="473" t="s">
        <v>852</v>
      </c>
      <c r="BE2" s="542" t="s">
        <v>46</v>
      </c>
      <c r="BF2" s="474" t="s">
        <v>475</v>
      </c>
      <c r="BG2" s="473" t="s">
        <v>852</v>
      </c>
      <c r="BH2" s="542" t="s">
        <v>46</v>
      </c>
      <c r="BI2" s="612" t="s">
        <v>47</v>
      </c>
      <c r="BJ2" s="474" t="s">
        <v>475</v>
      </c>
      <c r="BK2" s="474" t="s">
        <v>475</v>
      </c>
      <c r="BL2" s="473" t="s">
        <v>852</v>
      </c>
      <c r="BM2" s="473" t="s">
        <v>852</v>
      </c>
      <c r="BN2" s="612" t="s">
        <v>1213</v>
      </c>
      <c r="BO2" s="542" t="s">
        <v>46</v>
      </c>
      <c r="BP2" s="474" t="s">
        <v>475</v>
      </c>
      <c r="BQ2" s="614" t="s">
        <v>852</v>
      </c>
      <c r="BR2" s="565" t="s">
        <v>475</v>
      </c>
      <c r="BS2" s="541" t="s">
        <v>852</v>
      </c>
      <c r="BT2" s="543" t="s">
        <v>46</v>
      </c>
      <c r="BU2" s="540" t="s">
        <v>475</v>
      </c>
      <c r="BV2" s="541" t="s">
        <v>852</v>
      </c>
      <c r="BW2" s="540" t="s">
        <v>475</v>
      </c>
      <c r="BX2" s="541" t="s">
        <v>852</v>
      </c>
      <c r="BY2" s="543" t="s">
        <v>46</v>
      </c>
      <c r="BZ2" s="540" t="s">
        <v>475</v>
      </c>
      <c r="CA2" s="566" t="s">
        <v>852</v>
      </c>
      <c r="CB2" s="565" t="s">
        <v>475</v>
      </c>
      <c r="CC2" s="541" t="s">
        <v>852</v>
      </c>
      <c r="CD2" s="543" t="s">
        <v>46</v>
      </c>
      <c r="CE2" s="540" t="s">
        <v>475</v>
      </c>
      <c r="CF2" s="541" t="s">
        <v>852</v>
      </c>
      <c r="CG2" s="540" t="s">
        <v>475</v>
      </c>
      <c r="CH2" s="541" t="s">
        <v>852</v>
      </c>
      <c r="CI2" s="543" t="s">
        <v>46</v>
      </c>
      <c r="CJ2" s="540" t="s">
        <v>475</v>
      </c>
      <c r="CK2" s="541" t="s">
        <v>852</v>
      </c>
      <c r="CL2" s="540" t="s">
        <v>475</v>
      </c>
      <c r="CM2" s="566" t="s">
        <v>852</v>
      </c>
      <c r="CN2" s="567" t="s">
        <v>46</v>
      </c>
      <c r="CO2" s="540" t="s">
        <v>475</v>
      </c>
      <c r="CP2" s="541" t="s">
        <v>852</v>
      </c>
      <c r="CQ2" s="540" t="s">
        <v>475</v>
      </c>
      <c r="CR2" s="560" t="s">
        <v>852</v>
      </c>
      <c r="CS2" s="561" t="s">
        <v>46</v>
      </c>
      <c r="CT2" s="559" t="s">
        <v>475</v>
      </c>
      <c r="CU2" s="560" t="s">
        <v>852</v>
      </c>
      <c r="CV2" s="559" t="s">
        <v>475</v>
      </c>
      <c r="CW2" s="568" t="s">
        <v>852</v>
      </c>
      <c r="CX2" s="567" t="s">
        <v>46</v>
      </c>
      <c r="CY2" s="559" t="s">
        <v>475</v>
      </c>
      <c r="CZ2" s="540" t="s">
        <v>475</v>
      </c>
      <c r="DA2" s="541" t="s">
        <v>852</v>
      </c>
      <c r="DB2" s="561" t="s">
        <v>46</v>
      </c>
      <c r="DC2" s="559" t="s">
        <v>475</v>
      </c>
      <c r="DD2" s="560" t="s">
        <v>852</v>
      </c>
      <c r="DE2" s="540" t="s">
        <v>475</v>
      </c>
      <c r="DF2" s="560" t="s">
        <v>852</v>
      </c>
      <c r="DG2" s="561" t="s">
        <v>46</v>
      </c>
      <c r="DH2" s="545" t="s">
        <v>47</v>
      </c>
      <c r="DI2" s="569" t="s">
        <v>475</v>
      </c>
      <c r="DJ2" s="544" t="s">
        <v>1265</v>
      </c>
      <c r="DK2" s="560" t="s">
        <v>852</v>
      </c>
      <c r="DL2" s="560" t="s">
        <v>852</v>
      </c>
      <c r="DM2" s="544" t="s">
        <v>1213</v>
      </c>
      <c r="DN2" s="540" t="s">
        <v>475</v>
      </c>
      <c r="DO2" s="560" t="s">
        <v>852</v>
      </c>
      <c r="DP2" s="561" t="s">
        <v>46</v>
      </c>
      <c r="DQ2" s="559" t="s">
        <v>475</v>
      </c>
      <c r="DR2" s="560" t="s">
        <v>852</v>
      </c>
      <c r="DS2" s="559" t="s">
        <v>475</v>
      </c>
      <c r="DT2" s="560" t="s">
        <v>852</v>
      </c>
      <c r="DU2" s="560" t="s">
        <v>852</v>
      </c>
      <c r="DV2" s="544" t="s">
        <v>1213</v>
      </c>
      <c r="DW2" s="544" t="s">
        <v>897</v>
      </c>
      <c r="DX2" s="561" t="s">
        <v>46</v>
      </c>
      <c r="DY2" s="559" t="s">
        <v>475</v>
      </c>
      <c r="DZ2" s="568" t="s">
        <v>852</v>
      </c>
      <c r="EA2" s="506" t="s">
        <v>529</v>
      </c>
      <c r="EB2" s="507" t="s">
        <v>1110</v>
      </c>
      <c r="EC2" s="508" t="s">
        <v>508</v>
      </c>
      <c r="ED2" s="509" t="s">
        <v>756</v>
      </c>
      <c r="EE2" s="468" t="s">
        <v>871</v>
      </c>
    </row>
    <row r="3" spans="1:136" s="25" customFormat="1" ht="15" customHeight="1" x14ac:dyDescent="0.25">
      <c r="A3" s="6"/>
      <c r="B3" s="590" t="s">
        <v>1104</v>
      </c>
      <c r="C3" s="591">
        <v>31</v>
      </c>
      <c r="D3" s="592">
        <v>1</v>
      </c>
      <c r="E3" s="592">
        <v>1</v>
      </c>
      <c r="F3" s="592">
        <v>2</v>
      </c>
      <c r="G3" s="592">
        <v>3</v>
      </c>
      <c r="H3" s="592">
        <v>4</v>
      </c>
      <c r="I3" s="592">
        <v>5</v>
      </c>
      <c r="J3" s="593">
        <v>6</v>
      </c>
      <c r="K3" s="591">
        <v>8</v>
      </c>
      <c r="L3" s="593">
        <v>10</v>
      </c>
      <c r="M3" s="594">
        <v>11</v>
      </c>
      <c r="N3" s="592">
        <v>15</v>
      </c>
      <c r="O3" s="592">
        <v>15</v>
      </c>
      <c r="P3" s="592">
        <v>16</v>
      </c>
      <c r="Q3" s="592">
        <v>17</v>
      </c>
      <c r="R3" s="592">
        <v>17</v>
      </c>
      <c r="S3" s="593">
        <v>20</v>
      </c>
      <c r="T3" s="595">
        <v>22</v>
      </c>
      <c r="U3" s="596">
        <v>24</v>
      </c>
      <c r="V3" s="596">
        <v>24</v>
      </c>
      <c r="W3" s="597">
        <v>25</v>
      </c>
      <c r="X3" s="598">
        <v>29</v>
      </c>
      <c r="Y3" s="595">
        <v>1</v>
      </c>
      <c r="Z3" s="596">
        <v>4</v>
      </c>
      <c r="AA3" s="596">
        <v>6</v>
      </c>
      <c r="AB3" s="596">
        <v>8</v>
      </c>
      <c r="AC3" s="596">
        <v>13</v>
      </c>
      <c r="AD3" s="596">
        <v>15</v>
      </c>
      <c r="AE3" s="596">
        <v>18</v>
      </c>
      <c r="AF3" s="596">
        <v>20</v>
      </c>
      <c r="AG3" s="596">
        <v>22</v>
      </c>
      <c r="AH3" s="596">
        <v>27</v>
      </c>
      <c r="AI3" s="597">
        <v>29</v>
      </c>
      <c r="AJ3" s="595">
        <v>1</v>
      </c>
      <c r="AK3" s="596">
        <v>3</v>
      </c>
      <c r="AL3" s="596">
        <v>5</v>
      </c>
      <c r="AM3" s="596">
        <v>10</v>
      </c>
      <c r="AN3" s="596">
        <v>12</v>
      </c>
      <c r="AO3" s="596">
        <v>15</v>
      </c>
      <c r="AP3" s="596">
        <v>17</v>
      </c>
      <c r="AQ3" s="596">
        <v>19</v>
      </c>
      <c r="AR3" s="596">
        <v>24</v>
      </c>
      <c r="AS3" s="596">
        <v>26</v>
      </c>
      <c r="AT3" s="597">
        <v>29</v>
      </c>
      <c r="AU3" s="595">
        <v>1</v>
      </c>
      <c r="AV3" s="596">
        <v>3</v>
      </c>
      <c r="AW3" s="596">
        <v>8</v>
      </c>
      <c r="AX3" s="596">
        <v>10</v>
      </c>
      <c r="AY3" s="596">
        <v>13</v>
      </c>
      <c r="AZ3" s="596">
        <v>15</v>
      </c>
      <c r="BA3" s="596">
        <v>17</v>
      </c>
      <c r="BB3" s="599">
        <v>22</v>
      </c>
      <c r="BC3" s="591">
        <v>5</v>
      </c>
      <c r="BD3" s="592">
        <v>7</v>
      </c>
      <c r="BE3" s="592">
        <v>10</v>
      </c>
      <c r="BF3" s="592">
        <v>12</v>
      </c>
      <c r="BG3" s="592">
        <v>14</v>
      </c>
      <c r="BH3" s="592">
        <v>17</v>
      </c>
      <c r="BI3" s="592">
        <v>18</v>
      </c>
      <c r="BJ3" s="592">
        <v>19</v>
      </c>
      <c r="BK3" s="592">
        <v>19</v>
      </c>
      <c r="BL3" s="592">
        <v>21</v>
      </c>
      <c r="BM3" s="592">
        <v>21</v>
      </c>
      <c r="BN3" s="592">
        <v>22</v>
      </c>
      <c r="BO3" s="592">
        <v>24</v>
      </c>
      <c r="BP3" s="592">
        <v>26</v>
      </c>
      <c r="BQ3" s="593">
        <v>28</v>
      </c>
      <c r="BR3" s="600">
        <v>2</v>
      </c>
      <c r="BS3" s="6">
        <v>4</v>
      </c>
      <c r="BT3" s="6">
        <v>7</v>
      </c>
      <c r="BU3" s="6">
        <v>9</v>
      </c>
      <c r="BV3" s="6">
        <v>11</v>
      </c>
      <c r="BW3" s="6">
        <v>16</v>
      </c>
      <c r="BX3" s="6">
        <v>18</v>
      </c>
      <c r="BY3" s="6">
        <v>21</v>
      </c>
      <c r="BZ3" s="6">
        <v>23</v>
      </c>
      <c r="CA3" s="601">
        <v>25</v>
      </c>
      <c r="CB3" s="600">
        <v>1</v>
      </c>
      <c r="CC3" s="6">
        <v>3</v>
      </c>
      <c r="CD3" s="6">
        <v>6</v>
      </c>
      <c r="CE3" s="6">
        <v>8</v>
      </c>
      <c r="CF3" s="6">
        <v>10</v>
      </c>
      <c r="CG3" s="6">
        <v>15</v>
      </c>
      <c r="CH3" s="6">
        <v>17</v>
      </c>
      <c r="CI3" s="6">
        <v>20</v>
      </c>
      <c r="CJ3" s="6">
        <v>22</v>
      </c>
      <c r="CK3" s="6">
        <v>24</v>
      </c>
      <c r="CL3" s="6">
        <v>29</v>
      </c>
      <c r="CM3" s="601">
        <v>31</v>
      </c>
      <c r="CN3" s="600">
        <v>3</v>
      </c>
      <c r="CO3" s="6">
        <v>5</v>
      </c>
      <c r="CP3" s="6">
        <v>7</v>
      </c>
      <c r="CQ3" s="6">
        <v>12</v>
      </c>
      <c r="CR3" s="6">
        <v>14</v>
      </c>
      <c r="CS3" s="6">
        <v>17</v>
      </c>
      <c r="CT3" s="6">
        <v>19</v>
      </c>
      <c r="CU3" s="6">
        <v>21</v>
      </c>
      <c r="CV3" s="6">
        <v>26</v>
      </c>
      <c r="CW3" s="601">
        <v>28</v>
      </c>
      <c r="CX3" s="600">
        <v>1</v>
      </c>
      <c r="CY3" s="6">
        <v>3</v>
      </c>
      <c r="CZ3" s="6">
        <v>10</v>
      </c>
      <c r="DA3" s="6">
        <v>12</v>
      </c>
      <c r="DB3" s="6">
        <v>15</v>
      </c>
      <c r="DC3" s="6">
        <v>17</v>
      </c>
      <c r="DD3" s="6">
        <v>19</v>
      </c>
      <c r="DE3" s="6">
        <v>24</v>
      </c>
      <c r="DF3" s="6">
        <v>26</v>
      </c>
      <c r="DG3" s="6">
        <v>29</v>
      </c>
      <c r="DH3" s="601">
        <v>30</v>
      </c>
      <c r="DI3" s="600">
        <v>31</v>
      </c>
      <c r="DJ3" s="6">
        <v>1</v>
      </c>
      <c r="DK3" s="6">
        <v>2</v>
      </c>
      <c r="DL3" s="6">
        <v>2</v>
      </c>
      <c r="DM3" s="6">
        <v>3</v>
      </c>
      <c r="DN3" s="6">
        <v>7</v>
      </c>
      <c r="DO3" s="6">
        <v>9</v>
      </c>
      <c r="DP3" s="6">
        <v>12</v>
      </c>
      <c r="DQ3" s="6">
        <v>14</v>
      </c>
      <c r="DR3" s="6">
        <v>16</v>
      </c>
      <c r="DS3" s="6">
        <v>21</v>
      </c>
      <c r="DT3" s="6">
        <v>23</v>
      </c>
      <c r="DU3" s="6">
        <v>23</v>
      </c>
      <c r="DV3" s="6">
        <v>24</v>
      </c>
      <c r="DW3" s="6">
        <v>25</v>
      </c>
      <c r="DX3" s="6">
        <v>26</v>
      </c>
      <c r="DY3" s="6">
        <v>28</v>
      </c>
      <c r="DZ3" s="601">
        <v>30</v>
      </c>
      <c r="EA3" s="14"/>
      <c r="EB3" s="14"/>
      <c r="EC3" s="14"/>
      <c r="ED3" s="14"/>
      <c r="EE3" s="14" t="s">
        <v>72</v>
      </c>
    </row>
    <row r="4" spans="1:136" ht="15" customHeight="1" x14ac:dyDescent="0.25">
      <c r="A4" s="10">
        <v>1</v>
      </c>
      <c r="B4" s="7" t="s">
        <v>445</v>
      </c>
      <c r="C4" s="56"/>
      <c r="D4" s="361"/>
      <c r="E4" s="10"/>
      <c r="F4" s="10"/>
      <c r="G4" s="10"/>
      <c r="H4" s="10"/>
      <c r="I4" s="10"/>
      <c r="J4" s="55"/>
      <c r="K4" s="56"/>
      <c r="L4" s="55"/>
      <c r="M4" s="405"/>
      <c r="N4" s="10"/>
      <c r="O4" s="361"/>
      <c r="P4" s="10"/>
      <c r="Q4" s="361"/>
      <c r="R4" s="361"/>
      <c r="S4" s="55"/>
      <c r="T4" s="56"/>
      <c r="U4" s="10"/>
      <c r="V4" s="10"/>
      <c r="W4" s="61"/>
      <c r="X4" s="61"/>
      <c r="Y4" s="56"/>
      <c r="Z4" s="10"/>
      <c r="AA4" s="361"/>
      <c r="AB4" s="10"/>
      <c r="AC4" s="361"/>
      <c r="AD4" s="10"/>
      <c r="AE4" s="10"/>
      <c r="AF4" s="10"/>
      <c r="AG4" s="10"/>
      <c r="AH4" s="10"/>
      <c r="AI4" s="55"/>
      <c r="AJ4" s="56"/>
      <c r="AK4" s="361"/>
      <c r="AL4" s="10">
        <v>1</v>
      </c>
      <c r="AM4" s="10"/>
      <c r="AN4" s="10">
        <v>1</v>
      </c>
      <c r="AO4" s="10"/>
      <c r="AP4" s="10"/>
      <c r="AQ4" s="10">
        <v>1</v>
      </c>
      <c r="AR4" s="10"/>
      <c r="AS4" s="10">
        <v>1</v>
      </c>
      <c r="AT4" s="55"/>
      <c r="AU4" s="56"/>
      <c r="AV4" s="10">
        <v>1</v>
      </c>
      <c r="AW4" s="10"/>
      <c r="AX4" s="10">
        <v>1</v>
      </c>
      <c r="AY4" s="10"/>
      <c r="AZ4" s="10"/>
      <c r="BA4" s="10"/>
      <c r="BB4" s="61">
        <v>1</v>
      </c>
      <c r="BC4" s="56">
        <v>1</v>
      </c>
      <c r="BD4" s="361"/>
      <c r="BE4" s="10"/>
      <c r="BF4" s="10"/>
      <c r="BG4" s="10"/>
      <c r="BH4" s="10"/>
      <c r="BI4" s="10"/>
      <c r="BJ4" s="10"/>
      <c r="BK4" s="361"/>
      <c r="BL4" s="10"/>
      <c r="BM4" s="10">
        <v>1</v>
      </c>
      <c r="BN4" s="10"/>
      <c r="BO4" s="10"/>
      <c r="BP4" s="10"/>
      <c r="BQ4" s="55"/>
      <c r="BR4" s="56"/>
      <c r="BS4" s="10"/>
      <c r="BT4" s="10"/>
      <c r="BU4" s="10"/>
      <c r="BV4" s="10"/>
      <c r="BW4" s="10"/>
      <c r="BX4" s="10"/>
      <c r="BY4" s="10"/>
      <c r="BZ4" s="10"/>
      <c r="CA4" s="55"/>
      <c r="CB4" s="56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55"/>
      <c r="CN4" s="56"/>
      <c r="CO4" s="10"/>
      <c r="CP4" s="10"/>
      <c r="CQ4" s="10"/>
      <c r="CR4" s="10"/>
      <c r="CS4" s="10"/>
      <c r="CT4" s="10"/>
      <c r="CU4" s="10"/>
      <c r="CV4" s="10"/>
      <c r="CW4" s="55"/>
      <c r="CX4" s="56"/>
      <c r="CY4" s="10"/>
      <c r="CZ4" s="10"/>
      <c r="DA4" s="10"/>
      <c r="DB4" s="10"/>
      <c r="DC4" s="10"/>
      <c r="DD4" s="10"/>
      <c r="DE4" s="10"/>
      <c r="DF4" s="10"/>
      <c r="DG4" s="10"/>
      <c r="DH4" s="55"/>
      <c r="DI4" s="56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55"/>
      <c r="EA4" s="10">
        <f t="shared" ref="EA4:EA35" si="0">SUM(D4+E4+K4+N4+O4+T4+X4+AF4+AH4+AM4+AP4+AR4+AU4+AW4+AZ4+BB4+BC4+BF4+BJ4+BK4+BP4+BR4+BU4+BW4+BZ4+CB4+CE4+CG4+CJ4+CL4)</f>
        <v>2</v>
      </c>
      <c r="EB4" s="10">
        <f t="shared" ref="EB4:EB35" si="1">SUM(SUM(G4+L4+Q4+R4+U4+V4+Y4+AB4+AD4+AG4+AI4+AL4+AN4+AQ4+AS4+AX4+BA4+BG4+BL4+BM4+BQ4+BS4+BV4+BX4+CA4+CC4+CF4+CH4+CK4+CM4))</f>
        <v>6</v>
      </c>
      <c r="EC4" s="10">
        <f>SUM(C4+F4+H4+I4+P4+W4+BI4+BN4)</f>
        <v>0</v>
      </c>
      <c r="ED4" s="10">
        <f t="shared" ref="ED4:ED35" si="2">SUM(J4+S4+Z4+AE4+AJ4+AO4+AT4+AY4+BE4+BH4+BO4+BT4+BY4+CD4+CI4)</f>
        <v>0</v>
      </c>
      <c r="EE4" s="520">
        <f>SUM(EA4:ED4)</f>
        <v>8</v>
      </c>
      <c r="EF4">
        <v>1</v>
      </c>
    </row>
    <row r="5" spans="1:136" ht="15" customHeight="1" x14ac:dyDescent="0.25">
      <c r="A5" s="10">
        <v>2</v>
      </c>
      <c r="B5" s="7" t="s">
        <v>1450</v>
      </c>
      <c r="C5" s="56"/>
      <c r="D5" s="361"/>
      <c r="E5" s="10"/>
      <c r="F5" s="10"/>
      <c r="G5" s="10"/>
      <c r="H5" s="10"/>
      <c r="I5" s="10"/>
      <c r="J5" s="55"/>
      <c r="K5" s="56"/>
      <c r="L5" s="55"/>
      <c r="M5" s="405"/>
      <c r="N5" s="10"/>
      <c r="O5" s="361"/>
      <c r="P5" s="10"/>
      <c r="Q5" s="361"/>
      <c r="R5" s="361"/>
      <c r="S5" s="55"/>
      <c r="T5" s="56"/>
      <c r="U5" s="10"/>
      <c r="V5" s="10"/>
      <c r="W5" s="61"/>
      <c r="X5" s="61"/>
      <c r="Y5" s="56"/>
      <c r="Z5" s="10"/>
      <c r="AA5" s="361"/>
      <c r="AB5" s="10"/>
      <c r="AC5" s="361"/>
      <c r="AD5" s="10"/>
      <c r="AE5" s="10"/>
      <c r="AF5" s="10"/>
      <c r="AG5" s="10"/>
      <c r="AH5" s="10"/>
      <c r="AI5" s="55"/>
      <c r="AJ5" s="56"/>
      <c r="AK5" s="361"/>
      <c r="AL5" s="10"/>
      <c r="AM5" s="10"/>
      <c r="AN5" s="10">
        <v>1</v>
      </c>
      <c r="AO5" s="10"/>
      <c r="AP5" s="10"/>
      <c r="AQ5" s="10">
        <v>1</v>
      </c>
      <c r="AR5" s="10"/>
      <c r="AS5" s="10">
        <v>1</v>
      </c>
      <c r="AT5" s="55"/>
      <c r="AU5" s="56"/>
      <c r="AV5" s="98">
        <v>1</v>
      </c>
      <c r="AW5" s="10"/>
      <c r="AX5" s="10">
        <v>1</v>
      </c>
      <c r="AY5" s="10"/>
      <c r="AZ5" s="10"/>
      <c r="BA5" s="10"/>
      <c r="BB5" s="61">
        <v>1</v>
      </c>
      <c r="BC5" s="56"/>
      <c r="BD5" s="361"/>
      <c r="BE5" s="10"/>
      <c r="BF5" s="10"/>
      <c r="BG5" s="98">
        <v>1</v>
      </c>
      <c r="BH5" s="10"/>
      <c r="BI5" s="10"/>
      <c r="BJ5" s="10"/>
      <c r="BK5" s="361"/>
      <c r="BL5" s="10"/>
      <c r="BM5" s="10">
        <v>1</v>
      </c>
      <c r="BN5" s="10"/>
      <c r="BO5" s="10"/>
      <c r="BP5" s="10"/>
      <c r="BQ5" s="55"/>
      <c r="BR5" s="56"/>
      <c r="BS5" s="10"/>
      <c r="BT5" s="10"/>
      <c r="BU5" s="10"/>
      <c r="BV5" s="10"/>
      <c r="BW5" s="10"/>
      <c r="BX5" s="10"/>
      <c r="BY5" s="10"/>
      <c r="BZ5" s="10"/>
      <c r="CA5" s="55"/>
      <c r="CB5" s="56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55"/>
      <c r="CN5" s="56"/>
      <c r="CO5" s="10"/>
      <c r="CP5" s="10"/>
      <c r="CQ5" s="10"/>
      <c r="CR5" s="10"/>
      <c r="CS5" s="10"/>
      <c r="CT5" s="10"/>
      <c r="CU5" s="10"/>
      <c r="CV5" s="10"/>
      <c r="CW5" s="55"/>
      <c r="CX5" s="56"/>
      <c r="CY5" s="10"/>
      <c r="CZ5" s="10"/>
      <c r="DA5" s="10"/>
      <c r="DB5" s="10"/>
      <c r="DC5" s="10"/>
      <c r="DD5" s="10"/>
      <c r="DE5" s="10"/>
      <c r="DF5" s="10"/>
      <c r="DG5" s="10"/>
      <c r="DH5" s="55"/>
      <c r="DI5" s="56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55"/>
      <c r="EA5" s="10">
        <f t="shared" si="0"/>
        <v>1</v>
      </c>
      <c r="EB5" s="10">
        <f t="shared" si="1"/>
        <v>6</v>
      </c>
      <c r="EC5" s="10">
        <f t="shared" ref="EC5:EC68" si="3">SUM(C5+F5+H5+I5+P5+W5+BI5+BN5)</f>
        <v>0</v>
      </c>
      <c r="ED5" s="10">
        <f t="shared" si="2"/>
        <v>0</v>
      </c>
      <c r="EE5" s="520">
        <f t="shared" ref="EE5:EE72" si="4">SUM(EA5:ED5)</f>
        <v>7</v>
      </c>
      <c r="EF5">
        <v>1</v>
      </c>
    </row>
    <row r="6" spans="1:136" ht="15" customHeight="1" x14ac:dyDescent="0.25">
      <c r="A6" s="10">
        <v>3</v>
      </c>
      <c r="B6" s="7" t="s">
        <v>420</v>
      </c>
      <c r="C6" s="56">
        <v>1</v>
      </c>
      <c r="D6" s="361"/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55"/>
      <c r="K6" s="56"/>
      <c r="L6" s="55"/>
      <c r="M6" s="405"/>
      <c r="N6" s="10"/>
      <c r="O6" s="361"/>
      <c r="P6" s="10"/>
      <c r="Q6" s="361"/>
      <c r="R6" s="361"/>
      <c r="S6" s="55"/>
      <c r="T6" s="56"/>
      <c r="U6" s="10"/>
      <c r="V6" s="10"/>
      <c r="W6" s="61"/>
      <c r="X6" s="61"/>
      <c r="Y6" s="56"/>
      <c r="Z6" s="10"/>
      <c r="AA6" s="361"/>
      <c r="AB6" s="10"/>
      <c r="AC6" s="361"/>
      <c r="AD6" s="10"/>
      <c r="AE6" s="10"/>
      <c r="AF6" s="10">
        <v>1</v>
      </c>
      <c r="AG6" s="10"/>
      <c r="AH6" s="10">
        <v>1</v>
      </c>
      <c r="AI6" s="55"/>
      <c r="AJ6" s="56"/>
      <c r="AK6" s="361"/>
      <c r="AL6" s="10"/>
      <c r="AM6" s="10"/>
      <c r="AN6" s="10"/>
      <c r="AO6" s="10"/>
      <c r="AP6" s="10"/>
      <c r="AQ6" s="10"/>
      <c r="AR6" s="10">
        <v>1</v>
      </c>
      <c r="AS6" s="10"/>
      <c r="AT6" s="55"/>
      <c r="AU6" s="56"/>
      <c r="AV6" s="10">
        <v>1</v>
      </c>
      <c r="AW6" s="10">
        <v>1</v>
      </c>
      <c r="AX6" s="10"/>
      <c r="AY6" s="10"/>
      <c r="AZ6" s="10"/>
      <c r="BA6" s="10"/>
      <c r="BB6" s="61"/>
      <c r="BC6" s="56"/>
      <c r="BD6" s="361"/>
      <c r="BE6" s="10"/>
      <c r="BF6" s="10"/>
      <c r="BG6" s="10"/>
      <c r="BH6" s="10"/>
      <c r="BI6" s="10"/>
      <c r="BJ6" s="10"/>
      <c r="BK6" s="361"/>
      <c r="BL6" s="10"/>
      <c r="BM6" s="10"/>
      <c r="BN6" s="10"/>
      <c r="BO6" s="10"/>
      <c r="BP6" s="10"/>
      <c r="BQ6" s="55"/>
      <c r="BR6" s="56"/>
      <c r="BS6" s="10"/>
      <c r="BT6" s="10"/>
      <c r="BU6" s="10"/>
      <c r="BV6" s="10"/>
      <c r="BW6" s="10"/>
      <c r="BX6" s="10"/>
      <c r="BY6" s="10"/>
      <c r="BZ6" s="10"/>
      <c r="CA6" s="55"/>
      <c r="CB6" s="56"/>
      <c r="CC6" s="10"/>
      <c r="CD6" s="10"/>
      <c r="CE6" s="10"/>
      <c r="CF6" s="10"/>
      <c r="CG6" s="10"/>
      <c r="CH6" s="10"/>
      <c r="CI6" s="10"/>
      <c r="CJ6" s="10"/>
      <c r="CK6" s="10"/>
      <c r="CL6" s="98"/>
      <c r="CM6" s="129"/>
      <c r="CN6" s="56"/>
      <c r="CO6" s="10"/>
      <c r="CP6" s="10"/>
      <c r="CQ6" s="10"/>
      <c r="CR6" s="10"/>
      <c r="CS6" s="10"/>
      <c r="CT6" s="10"/>
      <c r="CU6" s="10"/>
      <c r="CV6" s="10"/>
      <c r="CW6" s="55"/>
      <c r="CX6" s="56"/>
      <c r="CY6" s="10"/>
      <c r="CZ6" s="10"/>
      <c r="DA6" s="10"/>
      <c r="DB6" s="10"/>
      <c r="DC6" s="10"/>
      <c r="DD6" s="10"/>
      <c r="DE6" s="10"/>
      <c r="DF6" s="10"/>
      <c r="DG6" s="10"/>
      <c r="DH6" s="55"/>
      <c r="DI6" s="56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55"/>
      <c r="EA6" s="10">
        <f t="shared" si="0"/>
        <v>5</v>
      </c>
      <c r="EB6" s="10">
        <f t="shared" si="1"/>
        <v>1</v>
      </c>
      <c r="EC6" s="10">
        <f t="shared" si="3"/>
        <v>4</v>
      </c>
      <c r="ED6" s="10">
        <f t="shared" si="2"/>
        <v>0</v>
      </c>
      <c r="EE6" s="520">
        <f t="shared" si="4"/>
        <v>10</v>
      </c>
    </row>
    <row r="7" spans="1:136" ht="15" customHeight="1" x14ac:dyDescent="0.25">
      <c r="A7" s="10">
        <v>4</v>
      </c>
      <c r="B7" s="7" t="s">
        <v>1449</v>
      </c>
      <c r="C7" s="56"/>
      <c r="D7" s="361"/>
      <c r="E7" s="10"/>
      <c r="F7" s="10"/>
      <c r="G7" s="10"/>
      <c r="H7" s="10"/>
      <c r="I7" s="10"/>
      <c r="J7" s="55"/>
      <c r="K7" s="56"/>
      <c r="L7" s="55"/>
      <c r="M7" s="405">
        <v>1</v>
      </c>
      <c r="N7" s="10"/>
      <c r="O7" s="361"/>
      <c r="P7" s="10"/>
      <c r="Q7" s="361"/>
      <c r="R7" s="361"/>
      <c r="S7" s="55"/>
      <c r="T7" s="56"/>
      <c r="U7" s="10"/>
      <c r="V7" s="10"/>
      <c r="W7" s="61"/>
      <c r="X7" s="61"/>
      <c r="Y7" s="56">
        <v>1</v>
      </c>
      <c r="Z7" s="10"/>
      <c r="AA7" s="361"/>
      <c r="AB7" s="10">
        <v>1</v>
      </c>
      <c r="AC7" s="361"/>
      <c r="AD7" s="10">
        <v>1</v>
      </c>
      <c r="AE7" s="10"/>
      <c r="AF7" s="10"/>
      <c r="AG7" s="10"/>
      <c r="AH7" s="10"/>
      <c r="AI7" s="55"/>
      <c r="AJ7" s="56"/>
      <c r="AK7" s="361"/>
      <c r="AL7" s="10"/>
      <c r="AM7" s="10"/>
      <c r="AN7" s="10"/>
      <c r="AO7" s="10"/>
      <c r="AP7" s="10"/>
      <c r="AQ7" s="10">
        <v>1</v>
      </c>
      <c r="AR7" s="10"/>
      <c r="AS7" s="10"/>
      <c r="AT7" s="55"/>
      <c r="AU7" s="56"/>
      <c r="AV7" s="10"/>
      <c r="AW7" s="10"/>
      <c r="AX7" s="10">
        <v>1</v>
      </c>
      <c r="AY7" s="10"/>
      <c r="AZ7" s="10"/>
      <c r="BA7" s="10"/>
      <c r="BB7" s="61"/>
      <c r="BC7" s="56"/>
      <c r="BD7" s="361"/>
      <c r="BE7" s="10"/>
      <c r="BF7" s="10"/>
      <c r="BG7" s="10"/>
      <c r="BH7" s="10"/>
      <c r="BI7" s="10"/>
      <c r="BJ7" s="10"/>
      <c r="BK7" s="361"/>
      <c r="BL7" s="10"/>
      <c r="BM7" s="10">
        <v>1</v>
      </c>
      <c r="BN7" s="10"/>
      <c r="BO7" s="10"/>
      <c r="BP7" s="98">
        <v>1</v>
      </c>
      <c r="BQ7" s="55"/>
      <c r="BR7" s="56"/>
      <c r="BS7" s="10"/>
      <c r="BT7" s="10"/>
      <c r="BU7" s="10"/>
      <c r="BV7" s="10"/>
      <c r="BW7" s="10"/>
      <c r="BX7" s="10"/>
      <c r="BY7" s="10"/>
      <c r="BZ7" s="10"/>
      <c r="CA7" s="55"/>
      <c r="CB7" s="56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55"/>
      <c r="CN7" s="56"/>
      <c r="CO7" s="10"/>
      <c r="CP7" s="10"/>
      <c r="CQ7" s="10"/>
      <c r="CR7" s="10"/>
      <c r="CS7" s="10"/>
      <c r="CT7" s="10"/>
      <c r="CU7" s="10"/>
      <c r="CV7" s="10"/>
      <c r="CW7" s="55"/>
      <c r="CX7" s="56"/>
      <c r="CY7" s="10"/>
      <c r="CZ7" s="10"/>
      <c r="DA7" s="10"/>
      <c r="DB7" s="10"/>
      <c r="DC7" s="10"/>
      <c r="DD7" s="10"/>
      <c r="DE7" s="10"/>
      <c r="DF7" s="10"/>
      <c r="DG7" s="10"/>
      <c r="DH7" s="55"/>
      <c r="DI7" s="56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>
        <v>1</v>
      </c>
      <c r="DV7" s="10">
        <v>1</v>
      </c>
      <c r="DW7" s="10">
        <v>1</v>
      </c>
      <c r="DX7" s="10"/>
      <c r="DY7" s="10"/>
      <c r="DZ7" s="55"/>
      <c r="EA7" s="10">
        <f t="shared" si="0"/>
        <v>1</v>
      </c>
      <c r="EB7" s="10">
        <f t="shared" si="1"/>
        <v>6</v>
      </c>
      <c r="EC7" s="10">
        <f t="shared" si="3"/>
        <v>0</v>
      </c>
      <c r="ED7" s="10">
        <f t="shared" si="2"/>
        <v>0</v>
      </c>
      <c r="EE7" s="520">
        <f t="shared" si="4"/>
        <v>7</v>
      </c>
      <c r="EF7">
        <v>1</v>
      </c>
    </row>
    <row r="8" spans="1:136" ht="15" customHeight="1" x14ac:dyDescent="0.25">
      <c r="A8" s="10">
        <v>5</v>
      </c>
      <c r="B8" s="7" t="s">
        <v>357</v>
      </c>
      <c r="C8" s="56"/>
      <c r="D8" s="361"/>
      <c r="E8" s="10"/>
      <c r="F8" s="10"/>
      <c r="G8" s="10"/>
      <c r="H8" s="10"/>
      <c r="I8" s="10"/>
      <c r="J8" s="55"/>
      <c r="K8" s="56"/>
      <c r="L8" s="55">
        <v>1</v>
      </c>
      <c r="M8" s="405"/>
      <c r="N8" s="10"/>
      <c r="O8" s="361"/>
      <c r="P8" s="10"/>
      <c r="Q8" s="361"/>
      <c r="R8" s="361"/>
      <c r="S8" s="55"/>
      <c r="T8" s="56"/>
      <c r="U8" s="10"/>
      <c r="V8" s="10"/>
      <c r="W8" s="61"/>
      <c r="X8" s="61"/>
      <c r="Y8" s="56"/>
      <c r="Z8" s="10"/>
      <c r="AA8" s="361"/>
      <c r="AB8" s="10">
        <v>1</v>
      </c>
      <c r="AC8" s="361"/>
      <c r="AD8" s="10">
        <v>1</v>
      </c>
      <c r="AE8" s="10"/>
      <c r="AF8" s="10"/>
      <c r="AG8" s="10"/>
      <c r="AH8" s="10"/>
      <c r="AI8" s="55"/>
      <c r="AJ8" s="56"/>
      <c r="AK8" s="361"/>
      <c r="AL8" s="10"/>
      <c r="AM8" s="10"/>
      <c r="AN8" s="10"/>
      <c r="AO8" s="10"/>
      <c r="AP8" s="10"/>
      <c r="AQ8" s="10"/>
      <c r="AR8" s="10"/>
      <c r="AS8" s="10"/>
      <c r="AT8" s="55"/>
      <c r="AU8" s="56"/>
      <c r="AV8" s="10"/>
      <c r="AW8" s="10"/>
      <c r="AX8" s="10">
        <v>1</v>
      </c>
      <c r="AY8" s="10"/>
      <c r="AZ8" s="10"/>
      <c r="BA8" s="10">
        <v>1</v>
      </c>
      <c r="BB8" s="150">
        <v>1</v>
      </c>
      <c r="BC8" s="56"/>
      <c r="BD8" s="361"/>
      <c r="BE8" s="10"/>
      <c r="BF8" s="10">
        <v>1</v>
      </c>
      <c r="BG8" s="10"/>
      <c r="BH8" s="10"/>
      <c r="BI8" s="10"/>
      <c r="BJ8" s="10"/>
      <c r="BK8" s="361"/>
      <c r="BL8" s="10"/>
      <c r="BM8" s="10">
        <v>1</v>
      </c>
      <c r="BN8" s="10"/>
      <c r="BO8" s="10"/>
      <c r="BP8" s="10"/>
      <c r="BQ8" s="55"/>
      <c r="BR8" s="56"/>
      <c r="BS8" s="10"/>
      <c r="BT8" s="10"/>
      <c r="BU8" s="10"/>
      <c r="BV8" s="10"/>
      <c r="BW8" s="10"/>
      <c r="BX8" s="10"/>
      <c r="BY8" s="10"/>
      <c r="BZ8" s="10"/>
      <c r="CA8" s="55"/>
      <c r="CB8" s="56"/>
      <c r="CC8" s="10"/>
      <c r="CD8" s="10"/>
      <c r="CE8" s="10"/>
      <c r="CF8" s="10"/>
      <c r="CG8" s="10"/>
      <c r="CH8" s="10"/>
      <c r="CI8" s="10"/>
      <c r="CJ8" s="10"/>
      <c r="CK8" s="98"/>
      <c r="CL8" s="11"/>
      <c r="CM8" s="55"/>
      <c r="CN8" s="56"/>
      <c r="CO8" s="10"/>
      <c r="CP8" s="10"/>
      <c r="CQ8" s="10"/>
      <c r="CR8" s="10"/>
      <c r="CS8" s="10"/>
      <c r="CT8" s="10"/>
      <c r="CU8" s="10"/>
      <c r="CV8" s="10"/>
      <c r="CW8" s="55"/>
      <c r="CX8" s="56"/>
      <c r="CY8" s="10"/>
      <c r="CZ8" s="10"/>
      <c r="DA8" s="10"/>
      <c r="DB8" s="10"/>
      <c r="DC8" s="10"/>
      <c r="DD8" s="10"/>
      <c r="DE8" s="10"/>
      <c r="DF8" s="10"/>
      <c r="DG8" s="10"/>
      <c r="DH8" s="55"/>
      <c r="DI8" s="56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>
        <v>1</v>
      </c>
      <c r="DZ8" s="55"/>
      <c r="EA8" s="10">
        <f t="shared" si="0"/>
        <v>2</v>
      </c>
      <c r="EB8" s="10">
        <f t="shared" si="1"/>
        <v>6</v>
      </c>
      <c r="EC8" s="10">
        <f t="shared" si="3"/>
        <v>0</v>
      </c>
      <c r="ED8" s="10">
        <f t="shared" si="2"/>
        <v>0</v>
      </c>
      <c r="EE8" s="520">
        <f t="shared" si="4"/>
        <v>8</v>
      </c>
      <c r="EF8">
        <v>1</v>
      </c>
    </row>
    <row r="9" spans="1:136" ht="15" customHeight="1" x14ac:dyDescent="0.25">
      <c r="A9" s="10">
        <v>6</v>
      </c>
      <c r="B9" s="7" t="s">
        <v>659</v>
      </c>
      <c r="C9" s="56"/>
      <c r="D9" s="361"/>
      <c r="E9" s="10"/>
      <c r="F9" s="10"/>
      <c r="G9" s="10"/>
      <c r="H9" s="10"/>
      <c r="I9" s="10"/>
      <c r="J9" s="55"/>
      <c r="K9" s="56"/>
      <c r="L9" s="55"/>
      <c r="M9" s="405"/>
      <c r="N9" s="10"/>
      <c r="O9" s="361"/>
      <c r="P9" s="10"/>
      <c r="Q9" s="361"/>
      <c r="R9" s="361"/>
      <c r="S9" s="55"/>
      <c r="T9" s="56"/>
      <c r="U9" s="10"/>
      <c r="V9" s="10"/>
      <c r="W9" s="61"/>
      <c r="X9" s="61"/>
      <c r="Y9" s="56"/>
      <c r="Z9" s="10"/>
      <c r="AA9" s="361"/>
      <c r="AB9" s="10">
        <v>1</v>
      </c>
      <c r="AC9" s="361"/>
      <c r="AD9" s="10">
        <v>1</v>
      </c>
      <c r="AE9" s="10"/>
      <c r="AF9" s="10"/>
      <c r="AG9" s="10">
        <v>1</v>
      </c>
      <c r="AH9" s="10"/>
      <c r="AI9" s="55"/>
      <c r="AJ9" s="56"/>
      <c r="AK9" s="361"/>
      <c r="AL9" s="10"/>
      <c r="AM9" s="10"/>
      <c r="AN9" s="10">
        <v>1</v>
      </c>
      <c r="AO9" s="10"/>
      <c r="AP9" s="10"/>
      <c r="AQ9" s="10"/>
      <c r="AR9" s="10"/>
      <c r="AS9" s="10">
        <v>1</v>
      </c>
      <c r="AT9" s="55"/>
      <c r="AU9" s="56"/>
      <c r="AV9" s="10"/>
      <c r="AW9" s="10"/>
      <c r="AX9" s="10"/>
      <c r="AY9" s="10"/>
      <c r="AZ9" s="10"/>
      <c r="BA9" s="10">
        <v>1</v>
      </c>
      <c r="BB9" s="61"/>
      <c r="BC9" s="56"/>
      <c r="BD9" s="361"/>
      <c r="BE9" s="10"/>
      <c r="BF9" s="10"/>
      <c r="BG9" s="10"/>
      <c r="BH9" s="10"/>
      <c r="BI9" s="10"/>
      <c r="BJ9" s="10"/>
      <c r="BK9" s="361"/>
      <c r="BL9" s="10"/>
      <c r="BM9" s="10"/>
      <c r="BN9" s="10"/>
      <c r="BO9" s="10"/>
      <c r="BP9" s="10"/>
      <c r="BQ9" s="55"/>
      <c r="BR9" s="56"/>
      <c r="BS9" s="10"/>
      <c r="BT9" s="10"/>
      <c r="BU9" s="10"/>
      <c r="BV9" s="10"/>
      <c r="BW9" s="10"/>
      <c r="BX9" s="10"/>
      <c r="BY9" s="10"/>
      <c r="BZ9" s="10"/>
      <c r="CA9" s="55"/>
      <c r="CB9" s="56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55"/>
      <c r="CN9" s="56"/>
      <c r="CO9" s="10"/>
      <c r="CP9" s="10"/>
      <c r="CQ9" s="10"/>
      <c r="CR9" s="10"/>
      <c r="CS9" s="10"/>
      <c r="CT9" s="10"/>
      <c r="CU9" s="10"/>
      <c r="CV9" s="10"/>
      <c r="CW9" s="55"/>
      <c r="CX9" s="56"/>
      <c r="CY9" s="10"/>
      <c r="CZ9" s="10"/>
      <c r="DA9" s="10"/>
      <c r="DB9" s="10"/>
      <c r="DC9" s="10"/>
      <c r="DD9" s="10"/>
      <c r="DE9" s="10"/>
      <c r="DF9" s="10"/>
      <c r="DG9" s="10"/>
      <c r="DH9" s="55"/>
      <c r="DI9" s="56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55"/>
      <c r="EA9" s="10">
        <f t="shared" si="0"/>
        <v>0</v>
      </c>
      <c r="EB9" s="10">
        <f t="shared" si="1"/>
        <v>6</v>
      </c>
      <c r="EC9" s="10">
        <f t="shared" si="3"/>
        <v>0</v>
      </c>
      <c r="ED9" s="10">
        <f t="shared" si="2"/>
        <v>0</v>
      </c>
      <c r="EE9" s="520">
        <f t="shared" si="4"/>
        <v>6</v>
      </c>
      <c r="EF9">
        <v>1</v>
      </c>
    </row>
    <row r="10" spans="1:136" ht="15" customHeight="1" x14ac:dyDescent="0.25">
      <c r="A10" s="10">
        <v>7</v>
      </c>
      <c r="B10" s="7" t="s">
        <v>1260</v>
      </c>
      <c r="C10" s="56"/>
      <c r="D10" s="361"/>
      <c r="E10" s="10"/>
      <c r="F10" s="10"/>
      <c r="G10" s="10"/>
      <c r="H10" s="10"/>
      <c r="I10" s="10"/>
      <c r="J10" s="55"/>
      <c r="K10" s="56"/>
      <c r="L10" s="55"/>
      <c r="M10" s="405"/>
      <c r="N10" s="10"/>
      <c r="O10" s="361"/>
      <c r="P10" s="10"/>
      <c r="Q10" s="361"/>
      <c r="R10" s="361"/>
      <c r="S10" s="55"/>
      <c r="T10" s="56"/>
      <c r="U10" s="10"/>
      <c r="V10" s="10"/>
      <c r="W10" s="61"/>
      <c r="X10" s="61"/>
      <c r="Y10" s="56"/>
      <c r="Z10" s="10"/>
      <c r="AA10" s="361"/>
      <c r="AB10" s="10"/>
      <c r="AC10" s="361"/>
      <c r="AD10" s="10"/>
      <c r="AE10" s="10"/>
      <c r="AF10" s="10"/>
      <c r="AG10" s="10"/>
      <c r="AH10" s="10"/>
      <c r="AI10" s="55"/>
      <c r="AJ10" s="56"/>
      <c r="AK10" s="361"/>
      <c r="AL10" s="10"/>
      <c r="AM10" s="10"/>
      <c r="AN10" s="10"/>
      <c r="AO10" s="10"/>
      <c r="AP10" s="10"/>
      <c r="AQ10" s="10"/>
      <c r="AR10" s="10"/>
      <c r="AS10" s="10"/>
      <c r="AT10" s="55"/>
      <c r="AU10" s="56"/>
      <c r="AV10" s="10">
        <v>1</v>
      </c>
      <c r="AW10" s="10">
        <v>1</v>
      </c>
      <c r="AX10" s="10"/>
      <c r="AY10" s="10"/>
      <c r="AZ10" s="10">
        <v>1</v>
      </c>
      <c r="BA10" s="10"/>
      <c r="BB10" s="61"/>
      <c r="BC10" s="56"/>
      <c r="BD10" s="361"/>
      <c r="BE10" s="10"/>
      <c r="BF10" s="10"/>
      <c r="BG10" s="10"/>
      <c r="BH10" s="10"/>
      <c r="BI10" s="10"/>
      <c r="BJ10" s="10"/>
      <c r="BK10" s="361"/>
      <c r="BL10" s="10"/>
      <c r="BM10" s="10">
        <v>1</v>
      </c>
      <c r="BN10" s="10"/>
      <c r="BO10" s="10"/>
      <c r="BP10" s="10">
        <v>1</v>
      </c>
      <c r="BQ10" s="55"/>
      <c r="BR10" s="56"/>
      <c r="BS10" s="10"/>
      <c r="BT10" s="10"/>
      <c r="BU10" s="10"/>
      <c r="BV10" s="10"/>
      <c r="BW10" s="10"/>
      <c r="BX10" s="10"/>
      <c r="BY10" s="10"/>
      <c r="BZ10" s="10"/>
      <c r="CA10" s="55"/>
      <c r="CB10" s="56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55"/>
      <c r="CN10" s="56"/>
      <c r="CO10" s="10"/>
      <c r="CP10" s="10"/>
      <c r="CQ10" s="10"/>
      <c r="CR10" s="10"/>
      <c r="CS10" s="10"/>
      <c r="CT10" s="10"/>
      <c r="CU10" s="10"/>
      <c r="CV10" s="10"/>
      <c r="CW10" s="55"/>
      <c r="CX10" s="56"/>
      <c r="CY10" s="10"/>
      <c r="CZ10" s="10"/>
      <c r="DA10" s="10"/>
      <c r="DB10" s="10"/>
      <c r="DC10" s="10"/>
      <c r="DD10" s="10"/>
      <c r="DE10" s="10"/>
      <c r="DF10" s="10"/>
      <c r="DG10" s="10"/>
      <c r="DH10" s="55"/>
      <c r="DI10" s="56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55"/>
      <c r="EA10" s="10">
        <f t="shared" si="0"/>
        <v>3</v>
      </c>
      <c r="EB10" s="10">
        <f t="shared" si="1"/>
        <v>1</v>
      </c>
      <c r="EC10" s="10">
        <f t="shared" si="3"/>
        <v>0</v>
      </c>
      <c r="ED10" s="10">
        <f t="shared" si="2"/>
        <v>0</v>
      </c>
      <c r="EE10" s="520">
        <f t="shared" si="4"/>
        <v>4</v>
      </c>
      <c r="EF10">
        <v>1</v>
      </c>
    </row>
    <row r="11" spans="1:136" ht="15" customHeight="1" x14ac:dyDescent="0.25">
      <c r="A11" s="10">
        <v>8</v>
      </c>
      <c r="B11" s="7" t="s">
        <v>524</v>
      </c>
      <c r="C11" s="56"/>
      <c r="D11" s="361"/>
      <c r="E11" s="10"/>
      <c r="F11" s="10"/>
      <c r="G11" s="10"/>
      <c r="H11" s="10"/>
      <c r="I11" s="10"/>
      <c r="J11" s="55">
        <v>1</v>
      </c>
      <c r="K11" s="56"/>
      <c r="L11" s="55"/>
      <c r="M11" s="405">
        <v>1</v>
      </c>
      <c r="N11" s="10"/>
      <c r="O11" s="361"/>
      <c r="P11" s="10"/>
      <c r="Q11" s="361"/>
      <c r="R11" s="361"/>
      <c r="S11" s="55">
        <v>1</v>
      </c>
      <c r="T11" s="56"/>
      <c r="U11" s="10"/>
      <c r="V11" s="10"/>
      <c r="W11" s="61"/>
      <c r="X11" s="61"/>
      <c r="Y11" s="56"/>
      <c r="Z11" s="10"/>
      <c r="AA11" s="361"/>
      <c r="AB11" s="10"/>
      <c r="AC11" s="361"/>
      <c r="AD11" s="10"/>
      <c r="AE11" s="10"/>
      <c r="AF11" s="10"/>
      <c r="AG11" s="10"/>
      <c r="AH11" s="10"/>
      <c r="AI11" s="55"/>
      <c r="AJ11" s="56">
        <v>1</v>
      </c>
      <c r="AK11" s="361"/>
      <c r="AL11" s="10"/>
      <c r="AM11" s="10"/>
      <c r="AN11" s="10"/>
      <c r="AO11" s="10">
        <v>1</v>
      </c>
      <c r="AP11" s="10"/>
      <c r="AQ11" s="10"/>
      <c r="AR11" s="10"/>
      <c r="AS11" s="10"/>
      <c r="AT11" s="55">
        <v>1</v>
      </c>
      <c r="AU11" s="56"/>
      <c r="AV11" s="10"/>
      <c r="AW11" s="10"/>
      <c r="AX11" s="10"/>
      <c r="AY11" s="10">
        <v>1</v>
      </c>
      <c r="AZ11" s="10"/>
      <c r="BA11" s="10"/>
      <c r="BB11" s="61"/>
      <c r="BC11" s="56"/>
      <c r="BD11" s="361"/>
      <c r="BE11" s="10">
        <v>1</v>
      </c>
      <c r="BF11" s="10"/>
      <c r="BG11" s="10"/>
      <c r="BH11" s="10"/>
      <c r="BI11" s="10"/>
      <c r="BJ11" s="10"/>
      <c r="BK11" s="361"/>
      <c r="BL11" s="10"/>
      <c r="BM11" s="10"/>
      <c r="BN11" s="10"/>
      <c r="BO11" s="10">
        <v>1</v>
      </c>
      <c r="BP11" s="10"/>
      <c r="BQ11" s="55"/>
      <c r="BR11" s="56"/>
      <c r="BS11" s="10"/>
      <c r="BT11" s="10"/>
      <c r="BU11" s="10"/>
      <c r="BV11" s="10"/>
      <c r="BW11" s="10"/>
      <c r="BX11" s="10"/>
      <c r="BY11" s="10"/>
      <c r="BZ11" s="10"/>
      <c r="CA11" s="55"/>
      <c r="CB11" s="56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55"/>
      <c r="CN11" s="56"/>
      <c r="CO11" s="10"/>
      <c r="CP11" s="10"/>
      <c r="CQ11" s="10"/>
      <c r="CR11" s="10"/>
      <c r="CS11" s="10"/>
      <c r="CT11" s="10"/>
      <c r="CU11" s="10"/>
      <c r="CV11" s="10"/>
      <c r="CW11" s="55"/>
      <c r="CX11" s="56"/>
      <c r="CY11" s="10"/>
      <c r="CZ11" s="10"/>
      <c r="DA11" s="10"/>
      <c r="DB11" s="10"/>
      <c r="DC11" s="10"/>
      <c r="DD11" s="10"/>
      <c r="DE11" s="10"/>
      <c r="DF11" s="10"/>
      <c r="DG11" s="10"/>
      <c r="DH11" s="55"/>
      <c r="DI11" s="56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55"/>
      <c r="EA11" s="10">
        <f t="shared" si="0"/>
        <v>0</v>
      </c>
      <c r="EB11" s="10">
        <f t="shared" si="1"/>
        <v>0</v>
      </c>
      <c r="EC11" s="10">
        <f t="shared" si="3"/>
        <v>0</v>
      </c>
      <c r="ED11" s="10">
        <f t="shared" si="2"/>
        <v>8</v>
      </c>
      <c r="EE11" s="520">
        <f t="shared" si="4"/>
        <v>8</v>
      </c>
      <c r="EF11">
        <v>1</v>
      </c>
    </row>
    <row r="12" spans="1:136" ht="15" customHeight="1" x14ac:dyDescent="0.25">
      <c r="A12" s="10">
        <v>9</v>
      </c>
      <c r="B12" s="7" t="s">
        <v>825</v>
      </c>
      <c r="C12" s="56"/>
      <c r="D12" s="361"/>
      <c r="E12" s="10"/>
      <c r="F12" s="10"/>
      <c r="G12" s="10"/>
      <c r="H12" s="10"/>
      <c r="I12" s="10"/>
      <c r="J12" s="55"/>
      <c r="K12" s="56"/>
      <c r="L12" s="55"/>
      <c r="M12" s="405"/>
      <c r="N12" s="10"/>
      <c r="O12" s="361"/>
      <c r="P12" s="10"/>
      <c r="Q12" s="361"/>
      <c r="R12" s="361"/>
      <c r="S12" s="55"/>
      <c r="T12" s="56"/>
      <c r="U12" s="10"/>
      <c r="V12" s="10"/>
      <c r="W12" s="61"/>
      <c r="X12" s="61"/>
      <c r="Y12" s="56"/>
      <c r="Z12" s="10"/>
      <c r="AA12" s="361"/>
      <c r="AB12" s="10"/>
      <c r="AC12" s="361"/>
      <c r="AD12" s="10"/>
      <c r="AE12" s="10"/>
      <c r="AF12" s="10"/>
      <c r="AG12" s="10"/>
      <c r="AH12" s="10"/>
      <c r="AI12" s="55"/>
      <c r="AJ12" s="56"/>
      <c r="AK12" s="361"/>
      <c r="AL12" s="10"/>
      <c r="AM12" s="10"/>
      <c r="AN12" s="10"/>
      <c r="AO12" s="10"/>
      <c r="AP12" s="10"/>
      <c r="AQ12" s="10"/>
      <c r="AR12" s="10"/>
      <c r="AS12" s="10"/>
      <c r="AT12" s="55"/>
      <c r="AU12" s="56"/>
      <c r="AV12" s="10">
        <v>1</v>
      </c>
      <c r="AW12" s="10"/>
      <c r="AX12" s="10"/>
      <c r="AY12" s="10"/>
      <c r="AZ12" s="10"/>
      <c r="BA12" s="10"/>
      <c r="BB12" s="61"/>
      <c r="BC12" s="56"/>
      <c r="BD12" s="361"/>
      <c r="BE12" s="10"/>
      <c r="BF12" s="10"/>
      <c r="BG12" s="10"/>
      <c r="BH12" s="10"/>
      <c r="BI12" s="10"/>
      <c r="BJ12" s="10"/>
      <c r="BK12" s="361"/>
      <c r="BL12" s="10"/>
      <c r="BM12" s="10"/>
      <c r="BN12" s="10"/>
      <c r="BO12" s="10"/>
      <c r="BP12" s="10"/>
      <c r="BQ12" s="55"/>
      <c r="BR12" s="56"/>
      <c r="BS12" s="10"/>
      <c r="BT12" s="10"/>
      <c r="BU12" s="10"/>
      <c r="BV12" s="10"/>
      <c r="BW12" s="10"/>
      <c r="BX12" s="10"/>
      <c r="BY12" s="10"/>
      <c r="BZ12" s="10"/>
      <c r="CA12" s="55"/>
      <c r="CB12" s="56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55"/>
      <c r="CN12" s="56"/>
      <c r="CO12" s="10"/>
      <c r="CP12" s="10"/>
      <c r="CQ12" s="10"/>
      <c r="CR12" s="10"/>
      <c r="CS12" s="10"/>
      <c r="CT12" s="10"/>
      <c r="CU12" s="10"/>
      <c r="CV12" s="10"/>
      <c r="CW12" s="55"/>
      <c r="CX12" s="56"/>
      <c r="CY12" s="10"/>
      <c r="CZ12" s="10"/>
      <c r="DA12" s="10"/>
      <c r="DB12" s="10"/>
      <c r="DC12" s="10"/>
      <c r="DD12" s="10"/>
      <c r="DE12" s="10"/>
      <c r="DF12" s="10"/>
      <c r="DG12" s="10"/>
      <c r="DH12" s="55"/>
      <c r="DI12" s="56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55"/>
      <c r="EA12" s="10">
        <f t="shared" si="0"/>
        <v>0</v>
      </c>
      <c r="EB12" s="10">
        <f t="shared" si="1"/>
        <v>0</v>
      </c>
      <c r="EC12" s="10">
        <f t="shared" si="3"/>
        <v>0</v>
      </c>
      <c r="ED12" s="10">
        <f t="shared" si="2"/>
        <v>0</v>
      </c>
      <c r="EE12" s="520">
        <f t="shared" si="4"/>
        <v>0</v>
      </c>
      <c r="EF12">
        <v>1</v>
      </c>
    </row>
    <row r="13" spans="1:136" ht="15" customHeight="1" x14ac:dyDescent="0.25">
      <c r="A13" s="10">
        <v>10</v>
      </c>
      <c r="B13" s="7" t="s">
        <v>380</v>
      </c>
      <c r="C13" s="56"/>
      <c r="D13" s="361"/>
      <c r="E13" s="10"/>
      <c r="F13" s="10"/>
      <c r="G13" s="10"/>
      <c r="H13" s="10"/>
      <c r="I13" s="10"/>
      <c r="J13" s="55">
        <v>1</v>
      </c>
      <c r="K13" s="56"/>
      <c r="L13" s="55"/>
      <c r="M13" s="405">
        <v>1</v>
      </c>
      <c r="N13" s="10">
        <v>1</v>
      </c>
      <c r="O13" s="361"/>
      <c r="P13" s="10">
        <v>1</v>
      </c>
      <c r="Q13" s="361"/>
      <c r="R13" s="361"/>
      <c r="S13" s="55"/>
      <c r="T13" s="56"/>
      <c r="U13" s="10"/>
      <c r="V13" s="10">
        <v>1</v>
      </c>
      <c r="W13" s="61">
        <v>1</v>
      </c>
      <c r="X13" s="61"/>
      <c r="Y13" s="56"/>
      <c r="Z13" s="10"/>
      <c r="AA13" s="361"/>
      <c r="AB13" s="10"/>
      <c r="AC13" s="361"/>
      <c r="AD13" s="10">
        <v>1</v>
      </c>
      <c r="AE13" s="10"/>
      <c r="AF13" s="10"/>
      <c r="AG13" s="10">
        <v>1</v>
      </c>
      <c r="AH13" s="10"/>
      <c r="AI13" s="55">
        <v>1</v>
      </c>
      <c r="AJ13" s="56"/>
      <c r="AK13" s="361"/>
      <c r="AL13" s="10">
        <v>1</v>
      </c>
      <c r="AM13" s="10"/>
      <c r="AN13" s="10">
        <v>1</v>
      </c>
      <c r="AO13" s="10"/>
      <c r="AP13" s="10"/>
      <c r="AQ13" s="10">
        <v>1</v>
      </c>
      <c r="AR13" s="10"/>
      <c r="AS13" s="10">
        <v>1</v>
      </c>
      <c r="AT13" s="55"/>
      <c r="AU13" s="56"/>
      <c r="AV13" s="10">
        <v>1</v>
      </c>
      <c r="AW13" s="10"/>
      <c r="AX13" s="10">
        <v>1</v>
      </c>
      <c r="AY13" s="10"/>
      <c r="AZ13" s="10"/>
      <c r="BA13" s="10">
        <v>1</v>
      </c>
      <c r="BB13" s="61"/>
      <c r="BC13" s="56"/>
      <c r="BD13" s="361"/>
      <c r="BE13" s="10"/>
      <c r="BF13" s="10"/>
      <c r="BG13" s="10"/>
      <c r="BH13" s="10"/>
      <c r="BI13" s="10"/>
      <c r="BJ13" s="10"/>
      <c r="BK13" s="361"/>
      <c r="BL13" s="10"/>
      <c r="BM13" s="98">
        <v>1</v>
      </c>
      <c r="BN13" s="10"/>
      <c r="BO13" s="10"/>
      <c r="BP13" s="10"/>
      <c r="BQ13" s="55"/>
      <c r="BR13" s="56"/>
      <c r="BS13" s="10"/>
      <c r="BT13" s="10"/>
      <c r="BU13" s="10"/>
      <c r="BV13" s="10"/>
      <c r="BW13" s="10"/>
      <c r="BX13" s="10"/>
      <c r="BY13" s="10"/>
      <c r="BZ13" s="10"/>
      <c r="CA13" s="55"/>
      <c r="CB13" s="56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55"/>
      <c r="CN13" s="56"/>
      <c r="CO13" s="10"/>
      <c r="CP13" s="10"/>
      <c r="CQ13" s="10"/>
      <c r="CR13" s="10"/>
      <c r="CS13" s="10"/>
      <c r="CT13" s="10"/>
      <c r="CU13" s="10"/>
      <c r="CV13" s="10"/>
      <c r="CW13" s="55"/>
      <c r="CX13" s="56"/>
      <c r="CY13" s="10"/>
      <c r="CZ13" s="10"/>
      <c r="DA13" s="10"/>
      <c r="DB13" s="10"/>
      <c r="DC13" s="10"/>
      <c r="DD13" s="10"/>
      <c r="DE13" s="10"/>
      <c r="DF13" s="10"/>
      <c r="DG13" s="10"/>
      <c r="DH13" s="55"/>
      <c r="DI13" s="56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>
        <v>1</v>
      </c>
      <c r="DV13" s="10">
        <v>1</v>
      </c>
      <c r="DW13" s="10">
        <v>1</v>
      </c>
      <c r="DX13" s="10"/>
      <c r="DY13" s="10"/>
      <c r="DZ13" s="55"/>
      <c r="EA13" s="10">
        <f t="shared" si="0"/>
        <v>1</v>
      </c>
      <c r="EB13" s="10">
        <f t="shared" si="1"/>
        <v>11</v>
      </c>
      <c r="EC13" s="10">
        <f t="shared" si="3"/>
        <v>2</v>
      </c>
      <c r="ED13" s="10">
        <f t="shared" si="2"/>
        <v>1</v>
      </c>
      <c r="EE13" s="520">
        <f t="shared" si="4"/>
        <v>15</v>
      </c>
    </row>
    <row r="14" spans="1:136" ht="15" customHeight="1" x14ac:dyDescent="0.25">
      <c r="A14" s="10">
        <v>11</v>
      </c>
      <c r="B14" s="7" t="s">
        <v>1105</v>
      </c>
      <c r="C14" s="56"/>
      <c r="D14" s="361"/>
      <c r="E14" s="10"/>
      <c r="F14" s="10"/>
      <c r="G14" s="10"/>
      <c r="H14" s="10"/>
      <c r="I14" s="10"/>
      <c r="J14" s="55">
        <v>1</v>
      </c>
      <c r="K14" s="56"/>
      <c r="L14" s="55"/>
      <c r="M14" s="405">
        <v>1</v>
      </c>
      <c r="N14" s="10">
        <v>1</v>
      </c>
      <c r="O14" s="361"/>
      <c r="P14" s="10">
        <v>1</v>
      </c>
      <c r="Q14" s="361"/>
      <c r="R14" s="361"/>
      <c r="S14" s="55"/>
      <c r="T14" s="56"/>
      <c r="U14" s="10"/>
      <c r="V14" s="10">
        <v>1</v>
      </c>
      <c r="W14" s="61">
        <v>1</v>
      </c>
      <c r="X14" s="61"/>
      <c r="Y14" s="56"/>
      <c r="Z14" s="10"/>
      <c r="AA14" s="361"/>
      <c r="AB14" s="10"/>
      <c r="AC14" s="361"/>
      <c r="AD14" s="10"/>
      <c r="AE14" s="10"/>
      <c r="AF14" s="10"/>
      <c r="AG14" s="98">
        <v>1</v>
      </c>
      <c r="AH14" s="10"/>
      <c r="AI14" s="55"/>
      <c r="AJ14" s="56"/>
      <c r="AK14" s="361"/>
      <c r="AL14" s="10">
        <v>1</v>
      </c>
      <c r="AM14" s="10"/>
      <c r="AN14" s="10"/>
      <c r="AO14" s="10"/>
      <c r="AP14" s="10"/>
      <c r="AQ14" s="10"/>
      <c r="AR14" s="10"/>
      <c r="AS14" s="10"/>
      <c r="AT14" s="55"/>
      <c r="AU14" s="56"/>
      <c r="AV14" s="10">
        <v>1</v>
      </c>
      <c r="AW14" s="10"/>
      <c r="AX14" s="98"/>
      <c r="AY14" s="10"/>
      <c r="AZ14" s="10"/>
      <c r="BA14" s="10"/>
      <c r="BB14" s="61"/>
      <c r="BC14" s="56"/>
      <c r="BD14" s="361"/>
      <c r="BE14" s="10"/>
      <c r="BF14" s="10"/>
      <c r="BG14" s="10"/>
      <c r="BH14" s="10"/>
      <c r="BI14" s="10"/>
      <c r="BJ14" s="10"/>
      <c r="BK14" s="361"/>
      <c r="BL14" s="10"/>
      <c r="BM14" s="11"/>
      <c r="BN14" s="10"/>
      <c r="BO14" s="10"/>
      <c r="BP14" s="10"/>
      <c r="BQ14" s="55"/>
      <c r="BR14" s="56"/>
      <c r="BS14" s="10"/>
      <c r="BT14" s="10"/>
      <c r="BU14" s="10"/>
      <c r="BV14" s="10"/>
      <c r="BW14" s="10"/>
      <c r="BX14" s="10"/>
      <c r="BY14" s="10"/>
      <c r="BZ14" s="10"/>
      <c r="CA14" s="55"/>
      <c r="CB14" s="56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40"/>
      <c r="CN14" s="128"/>
      <c r="CO14" s="10"/>
      <c r="CP14" s="10"/>
      <c r="CQ14" s="10"/>
      <c r="CR14" s="10"/>
      <c r="CS14" s="10"/>
      <c r="CT14" s="10"/>
      <c r="CU14" s="10"/>
      <c r="CV14" s="10"/>
      <c r="CW14" s="55"/>
      <c r="CX14" s="56"/>
      <c r="CY14" s="10"/>
      <c r="CZ14" s="10"/>
      <c r="DA14" s="10"/>
      <c r="DB14" s="10"/>
      <c r="DC14" s="10"/>
      <c r="DD14" s="10"/>
      <c r="DE14" s="10"/>
      <c r="DF14" s="10"/>
      <c r="DG14" s="10"/>
      <c r="DH14" s="55"/>
      <c r="DI14" s="56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55"/>
      <c r="EA14" s="10">
        <f t="shared" si="0"/>
        <v>1</v>
      </c>
      <c r="EB14" s="10">
        <f t="shared" si="1"/>
        <v>3</v>
      </c>
      <c r="EC14" s="10">
        <f t="shared" si="3"/>
        <v>2</v>
      </c>
      <c r="ED14" s="10">
        <f t="shared" si="2"/>
        <v>1</v>
      </c>
      <c r="EE14" s="520">
        <f t="shared" si="4"/>
        <v>7</v>
      </c>
      <c r="EF14">
        <v>1</v>
      </c>
    </row>
    <row r="15" spans="1:136" ht="15" customHeight="1" x14ac:dyDescent="0.25">
      <c r="A15" s="10">
        <v>12</v>
      </c>
      <c r="B15" s="7" t="s">
        <v>682</v>
      </c>
      <c r="C15" s="56"/>
      <c r="D15" s="361"/>
      <c r="E15" s="10"/>
      <c r="F15" s="10"/>
      <c r="G15" s="10"/>
      <c r="H15" s="10"/>
      <c r="I15" s="10"/>
      <c r="J15" s="55"/>
      <c r="K15" s="56"/>
      <c r="L15" s="55"/>
      <c r="M15" s="405"/>
      <c r="N15" s="10"/>
      <c r="O15" s="361"/>
      <c r="P15" s="10"/>
      <c r="Q15" s="361"/>
      <c r="R15" s="361"/>
      <c r="S15" s="55">
        <v>1</v>
      </c>
      <c r="T15" s="56"/>
      <c r="U15" s="10"/>
      <c r="V15" s="10"/>
      <c r="W15" s="61"/>
      <c r="X15" s="61"/>
      <c r="Y15" s="56"/>
      <c r="Z15" s="10">
        <v>1</v>
      </c>
      <c r="AA15" s="361"/>
      <c r="AB15" s="10"/>
      <c r="AC15" s="361"/>
      <c r="AD15" s="10"/>
      <c r="AE15" s="10">
        <v>1</v>
      </c>
      <c r="AF15" s="10"/>
      <c r="AG15" s="10"/>
      <c r="AH15" s="10"/>
      <c r="AI15" s="55"/>
      <c r="AJ15" s="56"/>
      <c r="AK15" s="361"/>
      <c r="AL15" s="10"/>
      <c r="AM15" s="10"/>
      <c r="AN15" s="10"/>
      <c r="AO15" s="10">
        <v>1</v>
      </c>
      <c r="AP15" s="10"/>
      <c r="AQ15" s="10"/>
      <c r="AR15" s="10"/>
      <c r="AS15" s="10"/>
      <c r="AT15" s="55">
        <v>1</v>
      </c>
      <c r="AU15" s="56"/>
      <c r="AV15" s="10"/>
      <c r="AW15" s="10"/>
      <c r="AX15" s="10"/>
      <c r="AY15" s="10">
        <v>1</v>
      </c>
      <c r="AZ15" s="10"/>
      <c r="BA15" s="10"/>
      <c r="BB15" s="61"/>
      <c r="BC15" s="56"/>
      <c r="BD15" s="361"/>
      <c r="BE15" s="10"/>
      <c r="BF15" s="10"/>
      <c r="BG15" s="10">
        <v>1</v>
      </c>
      <c r="BH15" s="10"/>
      <c r="BI15" s="10"/>
      <c r="BJ15" s="10"/>
      <c r="BK15" s="361"/>
      <c r="BL15" s="10"/>
      <c r="BM15" s="10"/>
      <c r="BN15" s="10"/>
      <c r="BO15" s="10">
        <v>1</v>
      </c>
      <c r="BP15" s="10"/>
      <c r="BQ15" s="55"/>
      <c r="BR15" s="56"/>
      <c r="BS15" s="10"/>
      <c r="BT15" s="10"/>
      <c r="BU15" s="10"/>
      <c r="BV15" s="10"/>
      <c r="BW15" s="10"/>
      <c r="BX15" s="10"/>
      <c r="BY15" s="10"/>
      <c r="BZ15" s="10"/>
      <c r="CA15" s="55"/>
      <c r="CB15" s="56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55"/>
      <c r="CN15" s="56"/>
      <c r="CO15" s="10"/>
      <c r="CP15" s="10"/>
      <c r="CQ15" s="10"/>
      <c r="CR15" s="10"/>
      <c r="CS15" s="10"/>
      <c r="CT15" s="10"/>
      <c r="CU15" s="10"/>
      <c r="CV15" s="10"/>
      <c r="CW15" s="55"/>
      <c r="CX15" s="56"/>
      <c r="CY15" s="10"/>
      <c r="CZ15" s="10"/>
      <c r="DA15" s="10"/>
      <c r="DB15" s="10"/>
      <c r="DC15" s="10"/>
      <c r="DD15" s="10"/>
      <c r="DE15" s="10"/>
      <c r="DF15" s="10"/>
      <c r="DG15" s="10"/>
      <c r="DH15" s="55"/>
      <c r="DI15" s="56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55"/>
      <c r="EA15" s="10">
        <f t="shared" si="0"/>
        <v>0</v>
      </c>
      <c r="EB15" s="10">
        <f t="shared" si="1"/>
        <v>1</v>
      </c>
      <c r="EC15" s="10">
        <f t="shared" si="3"/>
        <v>0</v>
      </c>
      <c r="ED15" s="10">
        <f t="shared" si="2"/>
        <v>7</v>
      </c>
      <c r="EE15" s="520">
        <f t="shared" si="4"/>
        <v>8</v>
      </c>
      <c r="EF15">
        <v>1</v>
      </c>
    </row>
    <row r="16" spans="1:136" ht="15" customHeight="1" x14ac:dyDescent="0.25">
      <c r="A16" s="10">
        <v>13</v>
      </c>
      <c r="B16" s="7" t="s">
        <v>996</v>
      </c>
      <c r="C16" s="56"/>
      <c r="D16" s="361"/>
      <c r="E16" s="10"/>
      <c r="F16" s="10"/>
      <c r="G16" s="10"/>
      <c r="H16" s="10"/>
      <c r="I16" s="10"/>
      <c r="J16" s="55"/>
      <c r="K16" s="56"/>
      <c r="L16" s="55"/>
      <c r="M16" s="405"/>
      <c r="N16" s="10"/>
      <c r="O16" s="361"/>
      <c r="P16" s="10"/>
      <c r="Q16" s="361"/>
      <c r="R16" s="361"/>
      <c r="S16" s="55"/>
      <c r="T16" s="56"/>
      <c r="U16" s="10"/>
      <c r="V16" s="10"/>
      <c r="W16" s="61"/>
      <c r="X16" s="61"/>
      <c r="Y16" s="56"/>
      <c r="Z16" s="10"/>
      <c r="AA16" s="361"/>
      <c r="AB16" s="10"/>
      <c r="AC16" s="361"/>
      <c r="AD16" s="10"/>
      <c r="AE16" s="10"/>
      <c r="AF16" s="10"/>
      <c r="AG16" s="10"/>
      <c r="AH16" s="10"/>
      <c r="AI16" s="55"/>
      <c r="AJ16" s="56"/>
      <c r="AK16" s="361"/>
      <c r="AL16" s="10"/>
      <c r="AM16" s="10"/>
      <c r="AN16" s="10"/>
      <c r="AO16" s="10"/>
      <c r="AP16" s="10"/>
      <c r="AQ16" s="10">
        <v>1</v>
      </c>
      <c r="AR16" s="10"/>
      <c r="AS16" s="10"/>
      <c r="AT16" s="55">
        <v>1</v>
      </c>
      <c r="AU16" s="56"/>
      <c r="AV16" s="10"/>
      <c r="AW16" s="10"/>
      <c r="AX16" s="10"/>
      <c r="AY16" s="10">
        <v>1</v>
      </c>
      <c r="AZ16" s="10"/>
      <c r="BA16" s="10"/>
      <c r="BB16" s="61"/>
      <c r="BC16" s="56"/>
      <c r="BD16" s="361"/>
      <c r="BE16" s="10"/>
      <c r="BF16" s="10"/>
      <c r="BG16" s="10"/>
      <c r="BH16" s="10"/>
      <c r="BI16" s="10"/>
      <c r="BJ16" s="10"/>
      <c r="BK16" s="361"/>
      <c r="BL16" s="10"/>
      <c r="BM16" s="10"/>
      <c r="BN16" s="10"/>
      <c r="BO16" s="10"/>
      <c r="BP16" s="10"/>
      <c r="BQ16" s="55"/>
      <c r="BR16" s="56"/>
      <c r="BS16" s="10"/>
      <c r="BT16" s="10"/>
      <c r="BU16" s="10"/>
      <c r="BV16" s="10"/>
      <c r="BW16" s="10"/>
      <c r="BX16" s="10"/>
      <c r="BY16" s="10"/>
      <c r="BZ16" s="10"/>
      <c r="CA16" s="55"/>
      <c r="CB16" s="56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55"/>
      <c r="CN16" s="56"/>
      <c r="CO16" s="10"/>
      <c r="CP16" s="10"/>
      <c r="CQ16" s="10"/>
      <c r="CR16" s="10"/>
      <c r="CS16" s="10"/>
      <c r="CT16" s="10"/>
      <c r="CU16" s="10"/>
      <c r="CV16" s="10"/>
      <c r="CW16" s="55"/>
      <c r="CX16" s="56"/>
      <c r="CY16" s="10"/>
      <c r="CZ16" s="10"/>
      <c r="DA16" s="10"/>
      <c r="DB16" s="10"/>
      <c r="DC16" s="10"/>
      <c r="DD16" s="10"/>
      <c r="DE16" s="10"/>
      <c r="DF16" s="10"/>
      <c r="DG16" s="10"/>
      <c r="DH16" s="55"/>
      <c r="DI16" s="56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55"/>
      <c r="EA16" s="10">
        <f t="shared" si="0"/>
        <v>0</v>
      </c>
      <c r="EB16" s="10">
        <f t="shared" si="1"/>
        <v>1</v>
      </c>
      <c r="EC16" s="10">
        <f t="shared" si="3"/>
        <v>0</v>
      </c>
      <c r="ED16" s="10">
        <f t="shared" si="2"/>
        <v>2</v>
      </c>
      <c r="EE16" s="520">
        <f t="shared" si="4"/>
        <v>3</v>
      </c>
      <c r="EF16">
        <v>1</v>
      </c>
    </row>
    <row r="17" spans="1:136" ht="15" customHeight="1" x14ac:dyDescent="0.25">
      <c r="A17" s="10">
        <v>14</v>
      </c>
      <c r="B17" s="7" t="s">
        <v>1039</v>
      </c>
      <c r="C17" s="56"/>
      <c r="D17" s="361"/>
      <c r="E17" s="10"/>
      <c r="F17" s="10"/>
      <c r="G17" s="10"/>
      <c r="H17" s="10"/>
      <c r="I17" s="10"/>
      <c r="J17" s="55"/>
      <c r="K17" s="56"/>
      <c r="L17" s="140">
        <v>1</v>
      </c>
      <c r="M17" s="405">
        <v>1</v>
      </c>
      <c r="N17" s="10"/>
      <c r="O17" s="361"/>
      <c r="P17" s="10"/>
      <c r="Q17" s="361"/>
      <c r="R17" s="361"/>
      <c r="S17" s="55"/>
      <c r="T17" s="139">
        <v>1</v>
      </c>
      <c r="U17" s="10"/>
      <c r="V17" s="10"/>
      <c r="W17" s="61"/>
      <c r="X17" s="150">
        <v>1</v>
      </c>
      <c r="Y17" s="56"/>
      <c r="Z17" s="10"/>
      <c r="AA17" s="361"/>
      <c r="AB17" s="10"/>
      <c r="AC17" s="361"/>
      <c r="AD17" s="10"/>
      <c r="AE17" s="10"/>
      <c r="AF17" s="98">
        <v>1</v>
      </c>
      <c r="AG17" s="10"/>
      <c r="AH17" s="10"/>
      <c r="AI17" s="55"/>
      <c r="AJ17" s="56"/>
      <c r="AK17" s="361"/>
      <c r="AL17" s="10"/>
      <c r="AM17" s="10"/>
      <c r="AN17" s="10"/>
      <c r="AO17" s="10"/>
      <c r="AP17" s="10"/>
      <c r="AQ17" s="10"/>
      <c r="AR17" s="10"/>
      <c r="AS17" s="10">
        <v>1</v>
      </c>
      <c r="AT17" s="55"/>
      <c r="AU17" s="56"/>
      <c r="AV17" s="10">
        <v>1</v>
      </c>
      <c r="AW17" s="10"/>
      <c r="AX17" s="10"/>
      <c r="AY17" s="10"/>
      <c r="AZ17" s="10">
        <v>1</v>
      </c>
      <c r="BA17" s="10"/>
      <c r="BB17" s="61"/>
      <c r="BC17" s="56">
        <v>1</v>
      </c>
      <c r="BD17" s="361"/>
      <c r="BE17" s="10"/>
      <c r="BF17" s="10">
        <v>1</v>
      </c>
      <c r="BG17" s="10"/>
      <c r="BH17" s="10"/>
      <c r="BI17" s="10"/>
      <c r="BJ17" s="10"/>
      <c r="BK17" s="361"/>
      <c r="BL17" s="10"/>
      <c r="BM17" s="10"/>
      <c r="BN17" s="10"/>
      <c r="BO17" s="10"/>
      <c r="BP17" s="10"/>
      <c r="BQ17" s="55"/>
      <c r="BR17" s="56"/>
      <c r="BS17" s="10"/>
      <c r="BT17" s="10"/>
      <c r="BU17" s="10"/>
      <c r="BV17" s="10"/>
      <c r="BW17" s="10"/>
      <c r="BX17" s="10"/>
      <c r="BY17" s="10"/>
      <c r="BZ17" s="10"/>
      <c r="CA17" s="55"/>
      <c r="CB17" s="56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55"/>
      <c r="CN17" s="56"/>
      <c r="CO17" s="10"/>
      <c r="CP17" s="10"/>
      <c r="CQ17" s="10"/>
      <c r="CR17" s="10"/>
      <c r="CS17" s="10"/>
      <c r="CT17" s="10"/>
      <c r="CU17" s="10"/>
      <c r="CV17" s="10"/>
      <c r="CW17" s="55"/>
      <c r="CX17" s="56"/>
      <c r="CY17" s="10"/>
      <c r="CZ17" s="10"/>
      <c r="DA17" s="10"/>
      <c r="DB17" s="10"/>
      <c r="DC17" s="10"/>
      <c r="DD17" s="10"/>
      <c r="DE17" s="10"/>
      <c r="DF17" s="10"/>
      <c r="DG17" s="10"/>
      <c r="DH17" s="55"/>
      <c r="DI17" s="56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55"/>
      <c r="EA17" s="10">
        <f t="shared" si="0"/>
        <v>6</v>
      </c>
      <c r="EB17" s="10">
        <f t="shared" si="1"/>
        <v>2</v>
      </c>
      <c r="EC17" s="10">
        <f t="shared" si="3"/>
        <v>0</v>
      </c>
      <c r="ED17" s="10">
        <f t="shared" si="2"/>
        <v>0</v>
      </c>
      <c r="EE17" s="520">
        <f t="shared" si="4"/>
        <v>8</v>
      </c>
      <c r="EF17">
        <v>1</v>
      </c>
    </row>
    <row r="18" spans="1:136" ht="15" customHeight="1" x14ac:dyDescent="0.25">
      <c r="A18" s="10">
        <v>15</v>
      </c>
      <c r="B18" s="7" t="s">
        <v>980</v>
      </c>
      <c r="C18" s="56"/>
      <c r="D18" s="361"/>
      <c r="E18" s="10"/>
      <c r="F18" s="10"/>
      <c r="G18" s="10"/>
      <c r="H18" s="10"/>
      <c r="I18" s="10"/>
      <c r="J18" s="55"/>
      <c r="K18" s="139">
        <v>1</v>
      </c>
      <c r="L18" s="55">
        <v>1</v>
      </c>
      <c r="M18" s="405">
        <v>1</v>
      </c>
      <c r="N18" s="98">
        <v>1</v>
      </c>
      <c r="O18" s="361"/>
      <c r="P18" s="98">
        <v>1</v>
      </c>
      <c r="Q18" s="361"/>
      <c r="R18" s="361"/>
      <c r="S18" s="55"/>
      <c r="T18" s="56">
        <v>1</v>
      </c>
      <c r="U18" s="10"/>
      <c r="V18" s="10"/>
      <c r="W18" s="61"/>
      <c r="X18" s="61">
        <v>1</v>
      </c>
      <c r="Y18" s="56"/>
      <c r="Z18" s="10"/>
      <c r="AA18" s="361"/>
      <c r="AB18" s="10"/>
      <c r="AC18" s="361"/>
      <c r="AD18" s="10"/>
      <c r="AE18" s="10"/>
      <c r="AF18" s="10"/>
      <c r="AG18" s="10"/>
      <c r="AH18" s="10"/>
      <c r="AI18" s="55"/>
      <c r="AJ18" s="56"/>
      <c r="AK18" s="361"/>
      <c r="AL18" s="10"/>
      <c r="AM18" s="10"/>
      <c r="AN18" s="10"/>
      <c r="AO18" s="10"/>
      <c r="AP18" s="10"/>
      <c r="AQ18" s="10"/>
      <c r="AR18" s="10"/>
      <c r="AS18" s="10"/>
      <c r="AT18" s="55"/>
      <c r="AU18" s="56"/>
      <c r="AV18" s="10">
        <v>1</v>
      </c>
      <c r="AW18" s="10"/>
      <c r="AX18" s="10">
        <v>1</v>
      </c>
      <c r="AY18" s="10"/>
      <c r="AZ18" s="10"/>
      <c r="BA18" s="10">
        <v>1</v>
      </c>
      <c r="BB18" s="61"/>
      <c r="BC18" s="56"/>
      <c r="BD18" s="361"/>
      <c r="BE18" s="10"/>
      <c r="BF18" s="10"/>
      <c r="BG18" s="10"/>
      <c r="BH18" s="98">
        <v>1</v>
      </c>
      <c r="BI18" s="98">
        <v>1</v>
      </c>
      <c r="BJ18" s="98">
        <v>1</v>
      </c>
      <c r="BK18" s="361"/>
      <c r="BL18" s="98">
        <v>1</v>
      </c>
      <c r="BM18" s="10"/>
      <c r="BN18" s="98">
        <v>1</v>
      </c>
      <c r="BO18" s="10"/>
      <c r="BP18" s="10"/>
      <c r="BQ18" s="55"/>
      <c r="BR18" s="56"/>
      <c r="BS18" s="10"/>
      <c r="BT18" s="10"/>
      <c r="BU18" s="10"/>
      <c r="BV18" s="10"/>
      <c r="BW18" s="10"/>
      <c r="BX18" s="98"/>
      <c r="BY18" s="10"/>
      <c r="BZ18" s="10"/>
      <c r="CA18" s="55"/>
      <c r="CB18" s="56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55"/>
      <c r="CN18" s="56"/>
      <c r="CO18" s="10"/>
      <c r="CP18" s="10"/>
      <c r="CQ18" s="10"/>
      <c r="CR18" s="10"/>
      <c r="CS18" s="10"/>
      <c r="CT18" s="10"/>
      <c r="CU18" s="10"/>
      <c r="CV18" s="10"/>
      <c r="CW18" s="55"/>
      <c r="CX18" s="56"/>
      <c r="CY18" s="10"/>
      <c r="CZ18" s="10"/>
      <c r="DA18" s="10"/>
      <c r="DB18" s="10"/>
      <c r="DC18" s="10"/>
      <c r="DD18" s="10"/>
      <c r="DE18" s="10"/>
      <c r="DF18" s="10"/>
      <c r="DG18" s="10"/>
      <c r="DH18" s="55"/>
      <c r="DI18" s="56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>
        <v>1</v>
      </c>
      <c r="DV18" s="10">
        <v>1</v>
      </c>
      <c r="DW18" s="10">
        <v>1</v>
      </c>
      <c r="DX18" s="10"/>
      <c r="DY18" s="10"/>
      <c r="DZ18" s="55"/>
      <c r="EA18" s="10">
        <f t="shared" si="0"/>
        <v>5</v>
      </c>
      <c r="EB18" s="10">
        <f t="shared" si="1"/>
        <v>4</v>
      </c>
      <c r="EC18" s="10">
        <f t="shared" si="3"/>
        <v>3</v>
      </c>
      <c r="ED18" s="10">
        <f t="shared" si="2"/>
        <v>1</v>
      </c>
      <c r="EE18" s="520">
        <f t="shared" si="4"/>
        <v>13</v>
      </c>
    </row>
    <row r="19" spans="1:136" ht="15" customHeight="1" x14ac:dyDescent="0.25">
      <c r="A19" s="10">
        <v>16</v>
      </c>
      <c r="B19" s="7" t="s">
        <v>1088</v>
      </c>
      <c r="C19" s="56">
        <v>1</v>
      </c>
      <c r="D19" s="361"/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55"/>
      <c r="K19" s="56"/>
      <c r="L19" s="55">
        <v>1</v>
      </c>
      <c r="M19" s="405">
        <v>1</v>
      </c>
      <c r="N19" s="10">
        <v>1</v>
      </c>
      <c r="O19" s="361"/>
      <c r="P19" s="10">
        <v>1</v>
      </c>
      <c r="Q19" s="361"/>
      <c r="R19" s="361"/>
      <c r="S19" s="55"/>
      <c r="T19" s="56"/>
      <c r="U19" s="10"/>
      <c r="V19" s="10"/>
      <c r="W19" s="61"/>
      <c r="X19" s="61"/>
      <c r="Y19" s="56"/>
      <c r="Z19" s="10"/>
      <c r="AA19" s="361"/>
      <c r="AB19" s="10"/>
      <c r="AC19" s="361"/>
      <c r="AD19" s="10"/>
      <c r="AE19" s="10"/>
      <c r="AF19" s="10"/>
      <c r="AG19" s="10"/>
      <c r="AH19" s="10"/>
      <c r="AI19" s="55"/>
      <c r="AJ19" s="56"/>
      <c r="AK19" s="361"/>
      <c r="AL19" s="10"/>
      <c r="AM19" s="10"/>
      <c r="AN19" s="10"/>
      <c r="AO19" s="10"/>
      <c r="AP19" s="10"/>
      <c r="AQ19" s="10"/>
      <c r="AR19" s="10"/>
      <c r="AS19" s="10"/>
      <c r="AT19" s="55"/>
      <c r="AU19" s="56"/>
      <c r="AV19" s="10">
        <v>1</v>
      </c>
      <c r="AW19" s="10"/>
      <c r="AX19" s="10"/>
      <c r="AY19" s="10"/>
      <c r="AZ19" s="10"/>
      <c r="BA19" s="10"/>
      <c r="BB19" s="61"/>
      <c r="BC19" s="56"/>
      <c r="BD19" s="361"/>
      <c r="BE19" s="10"/>
      <c r="BF19" s="10"/>
      <c r="BG19" s="10"/>
      <c r="BH19" s="10">
        <v>1</v>
      </c>
      <c r="BI19" s="10">
        <v>1</v>
      </c>
      <c r="BJ19" s="10">
        <v>1</v>
      </c>
      <c r="BK19" s="361"/>
      <c r="BL19" s="10">
        <v>1</v>
      </c>
      <c r="BM19" s="10"/>
      <c r="BN19" s="10">
        <v>1</v>
      </c>
      <c r="BO19" s="10"/>
      <c r="BP19" s="10"/>
      <c r="BQ19" s="55"/>
      <c r="BR19" s="56"/>
      <c r="BS19" s="10"/>
      <c r="BT19" s="10"/>
      <c r="BU19" s="10"/>
      <c r="BV19" s="10"/>
      <c r="BW19" s="10"/>
      <c r="BX19" s="10"/>
      <c r="BY19" s="10"/>
      <c r="BZ19" s="10"/>
      <c r="CA19" s="55"/>
      <c r="CB19" s="56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55"/>
      <c r="CN19" s="56"/>
      <c r="CO19" s="10"/>
      <c r="CP19" s="10"/>
      <c r="CQ19" s="10"/>
      <c r="CR19" s="10"/>
      <c r="CS19" s="10"/>
      <c r="CT19" s="10"/>
      <c r="CU19" s="10"/>
      <c r="CV19" s="10"/>
      <c r="CW19" s="55"/>
      <c r="CX19" s="56"/>
      <c r="CY19" s="10"/>
      <c r="CZ19" s="10"/>
      <c r="DA19" s="10"/>
      <c r="DB19" s="10"/>
      <c r="DC19" s="10"/>
      <c r="DD19" s="10"/>
      <c r="DE19" s="10"/>
      <c r="DF19" s="10"/>
      <c r="DG19" s="10"/>
      <c r="DH19" s="55"/>
      <c r="DI19" s="56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55"/>
      <c r="EA19" s="10">
        <f t="shared" si="0"/>
        <v>3</v>
      </c>
      <c r="EB19" s="10">
        <f t="shared" si="1"/>
        <v>3</v>
      </c>
      <c r="EC19" s="10">
        <f t="shared" si="3"/>
        <v>7</v>
      </c>
      <c r="ED19" s="10">
        <f t="shared" si="2"/>
        <v>1</v>
      </c>
      <c r="EE19" s="520">
        <f t="shared" si="4"/>
        <v>14</v>
      </c>
    </row>
    <row r="20" spans="1:136" ht="15" customHeight="1" x14ac:dyDescent="0.25">
      <c r="A20" s="10">
        <v>17</v>
      </c>
      <c r="B20" s="7" t="s">
        <v>946</v>
      </c>
      <c r="C20" s="56"/>
      <c r="D20" s="361"/>
      <c r="E20" s="10"/>
      <c r="F20" s="10"/>
      <c r="G20" s="10"/>
      <c r="H20" s="10"/>
      <c r="I20" s="10"/>
      <c r="J20" s="55"/>
      <c r="K20" s="56"/>
      <c r="L20" s="55"/>
      <c r="M20" s="405">
        <v>1</v>
      </c>
      <c r="N20" s="10"/>
      <c r="O20" s="361"/>
      <c r="P20" s="10"/>
      <c r="Q20" s="361"/>
      <c r="R20" s="361"/>
      <c r="S20" s="55"/>
      <c r="T20" s="56"/>
      <c r="U20" s="10"/>
      <c r="V20" s="10"/>
      <c r="W20" s="61"/>
      <c r="X20" s="61"/>
      <c r="Y20" s="56"/>
      <c r="Z20" s="10"/>
      <c r="AA20" s="361"/>
      <c r="AB20" s="10"/>
      <c r="AC20" s="361"/>
      <c r="AD20" s="10"/>
      <c r="AE20" s="10"/>
      <c r="AF20" s="10"/>
      <c r="AG20" s="10"/>
      <c r="AH20" s="10"/>
      <c r="AI20" s="55"/>
      <c r="AJ20" s="56"/>
      <c r="AK20" s="361"/>
      <c r="AL20" s="10"/>
      <c r="AM20" s="10"/>
      <c r="AN20" s="10"/>
      <c r="AO20" s="10"/>
      <c r="AP20" s="10"/>
      <c r="AQ20" s="10"/>
      <c r="AR20" s="10"/>
      <c r="AS20" s="10"/>
      <c r="AT20" s="55"/>
      <c r="AU20" s="56"/>
      <c r="AV20" s="10"/>
      <c r="AW20" s="10"/>
      <c r="AX20" s="10"/>
      <c r="AY20" s="10"/>
      <c r="AZ20" s="10"/>
      <c r="BA20" s="10"/>
      <c r="BB20" s="61"/>
      <c r="BC20" s="56"/>
      <c r="BD20" s="361"/>
      <c r="BE20" s="10">
        <v>1</v>
      </c>
      <c r="BF20" s="10"/>
      <c r="BG20" s="10"/>
      <c r="BH20" s="10"/>
      <c r="BI20" s="10"/>
      <c r="BJ20" s="10"/>
      <c r="BK20" s="361"/>
      <c r="BL20" s="10"/>
      <c r="BM20" s="10"/>
      <c r="BN20" s="10"/>
      <c r="BO20" s="10"/>
      <c r="BP20" s="10"/>
      <c r="BQ20" s="55"/>
      <c r="BR20" s="56"/>
      <c r="BS20" s="10"/>
      <c r="BT20" s="10"/>
      <c r="BU20" s="10"/>
      <c r="BV20" s="10"/>
      <c r="BW20" s="10"/>
      <c r="BX20" s="10"/>
      <c r="BY20" s="10"/>
      <c r="BZ20" s="10"/>
      <c r="CA20" s="55"/>
      <c r="CB20" s="56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55"/>
      <c r="CN20" s="56"/>
      <c r="CO20" s="10"/>
      <c r="CP20" s="10"/>
      <c r="CQ20" s="10"/>
      <c r="CR20" s="10"/>
      <c r="CS20" s="10"/>
      <c r="CT20" s="10"/>
      <c r="CU20" s="10"/>
      <c r="CV20" s="10"/>
      <c r="CW20" s="55"/>
      <c r="CX20" s="56"/>
      <c r="CY20" s="10"/>
      <c r="CZ20" s="10"/>
      <c r="DA20" s="10"/>
      <c r="DB20" s="10"/>
      <c r="DC20" s="10"/>
      <c r="DD20" s="10"/>
      <c r="DE20" s="10"/>
      <c r="DF20" s="10"/>
      <c r="DG20" s="10"/>
      <c r="DH20" s="55"/>
      <c r="DI20" s="56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55"/>
      <c r="EA20" s="10">
        <f t="shared" si="0"/>
        <v>0</v>
      </c>
      <c r="EB20" s="10">
        <f t="shared" si="1"/>
        <v>0</v>
      </c>
      <c r="EC20" s="10">
        <f t="shared" si="3"/>
        <v>0</v>
      </c>
      <c r="ED20" s="10">
        <f t="shared" si="2"/>
        <v>1</v>
      </c>
      <c r="EE20" s="520">
        <f t="shared" si="4"/>
        <v>1</v>
      </c>
      <c r="EF20">
        <v>1</v>
      </c>
    </row>
    <row r="21" spans="1:136" ht="15" customHeight="1" x14ac:dyDescent="0.25">
      <c r="A21" s="10">
        <v>18</v>
      </c>
      <c r="B21" s="7" t="s">
        <v>797</v>
      </c>
      <c r="C21" s="56"/>
      <c r="D21" s="361"/>
      <c r="E21" s="10"/>
      <c r="F21" s="10"/>
      <c r="G21" s="10"/>
      <c r="H21" s="10"/>
      <c r="I21" s="10"/>
      <c r="J21" s="55"/>
      <c r="K21" s="56"/>
      <c r="L21" s="55"/>
      <c r="M21" s="405"/>
      <c r="N21" s="10"/>
      <c r="O21" s="361"/>
      <c r="P21" s="10"/>
      <c r="Q21" s="361"/>
      <c r="R21" s="361"/>
      <c r="S21" s="55"/>
      <c r="T21" s="56"/>
      <c r="U21" s="10"/>
      <c r="V21" s="10"/>
      <c r="W21" s="61"/>
      <c r="X21" s="61"/>
      <c r="Y21" s="56"/>
      <c r="Z21" s="10"/>
      <c r="AA21" s="361"/>
      <c r="AB21" s="10"/>
      <c r="AC21" s="361"/>
      <c r="AD21" s="10"/>
      <c r="AE21" s="10"/>
      <c r="AF21" s="10"/>
      <c r="AG21" s="10"/>
      <c r="AH21" s="10"/>
      <c r="AI21" s="55"/>
      <c r="AJ21" s="56"/>
      <c r="AK21" s="361"/>
      <c r="AL21" s="10"/>
      <c r="AM21" s="10"/>
      <c r="AN21" s="10"/>
      <c r="AO21" s="10"/>
      <c r="AP21" s="10"/>
      <c r="AQ21" s="10"/>
      <c r="AR21" s="10"/>
      <c r="AS21" s="10"/>
      <c r="AT21" s="55"/>
      <c r="AU21" s="56"/>
      <c r="AV21" s="10"/>
      <c r="AW21" s="10"/>
      <c r="AX21" s="10"/>
      <c r="AY21" s="10"/>
      <c r="AZ21" s="10"/>
      <c r="BA21" s="10"/>
      <c r="BB21" s="61"/>
      <c r="BC21" s="56"/>
      <c r="BD21" s="361"/>
      <c r="BE21" s="10">
        <v>1</v>
      </c>
      <c r="BF21" s="10"/>
      <c r="BG21" s="10"/>
      <c r="BH21" s="10"/>
      <c r="BI21" s="10"/>
      <c r="BJ21" s="10"/>
      <c r="BK21" s="361"/>
      <c r="BL21" s="10"/>
      <c r="BM21" s="10"/>
      <c r="BN21" s="10"/>
      <c r="BO21" s="10"/>
      <c r="BP21" s="10"/>
      <c r="BQ21" s="55"/>
      <c r="BR21" s="56"/>
      <c r="BS21" s="10"/>
      <c r="BT21" s="10"/>
      <c r="BU21" s="10"/>
      <c r="BV21" s="10"/>
      <c r="BW21" s="10"/>
      <c r="BX21" s="10"/>
      <c r="BY21" s="10"/>
      <c r="BZ21" s="10"/>
      <c r="CA21" s="55"/>
      <c r="CB21" s="56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55"/>
      <c r="CN21" s="56"/>
      <c r="CO21" s="10"/>
      <c r="CP21" s="10"/>
      <c r="CQ21" s="10"/>
      <c r="CR21" s="10"/>
      <c r="CS21" s="10"/>
      <c r="CT21" s="10"/>
      <c r="CU21" s="10"/>
      <c r="CV21" s="10"/>
      <c r="CW21" s="55"/>
      <c r="CX21" s="56"/>
      <c r="CY21" s="10"/>
      <c r="CZ21" s="10"/>
      <c r="DA21" s="10"/>
      <c r="DB21" s="10"/>
      <c r="DC21" s="10"/>
      <c r="DD21" s="10"/>
      <c r="DE21" s="10"/>
      <c r="DF21" s="10"/>
      <c r="DG21" s="10"/>
      <c r="DH21" s="55"/>
      <c r="DI21" s="56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55"/>
      <c r="EA21" s="10">
        <f t="shared" si="0"/>
        <v>0</v>
      </c>
      <c r="EB21" s="10">
        <f t="shared" si="1"/>
        <v>0</v>
      </c>
      <c r="EC21" s="10">
        <f t="shared" si="3"/>
        <v>0</v>
      </c>
      <c r="ED21" s="10">
        <f t="shared" si="2"/>
        <v>1</v>
      </c>
      <c r="EE21" s="520">
        <f t="shared" si="4"/>
        <v>1</v>
      </c>
      <c r="EF21">
        <v>1</v>
      </c>
    </row>
    <row r="22" spans="1:136" ht="15" customHeight="1" x14ac:dyDescent="0.25">
      <c r="A22" s="10">
        <v>19</v>
      </c>
      <c r="B22" s="7" t="s">
        <v>375</v>
      </c>
      <c r="C22" s="56"/>
      <c r="D22" s="361"/>
      <c r="E22" s="10"/>
      <c r="F22" s="10"/>
      <c r="G22" s="10"/>
      <c r="H22" s="10"/>
      <c r="I22" s="10"/>
      <c r="J22" s="55"/>
      <c r="K22" s="56"/>
      <c r="L22" s="55"/>
      <c r="M22" s="405"/>
      <c r="N22" s="10"/>
      <c r="O22" s="361"/>
      <c r="P22" s="10"/>
      <c r="Q22" s="361"/>
      <c r="R22" s="361"/>
      <c r="S22" s="55"/>
      <c r="T22" s="56"/>
      <c r="U22" s="10">
        <v>1</v>
      </c>
      <c r="V22" s="10"/>
      <c r="W22" s="61"/>
      <c r="X22" s="61"/>
      <c r="Y22" s="56"/>
      <c r="Z22" s="10"/>
      <c r="AA22" s="361"/>
      <c r="AB22" s="10">
        <v>1</v>
      </c>
      <c r="AC22" s="361"/>
      <c r="AD22" s="10">
        <v>1</v>
      </c>
      <c r="AE22" s="10"/>
      <c r="AF22" s="10"/>
      <c r="AG22" s="10">
        <v>1</v>
      </c>
      <c r="AH22" s="10"/>
      <c r="AI22" s="55">
        <v>1</v>
      </c>
      <c r="AJ22" s="56"/>
      <c r="AK22" s="361"/>
      <c r="AL22" s="10">
        <v>1</v>
      </c>
      <c r="AM22" s="10"/>
      <c r="AN22" s="10">
        <v>1</v>
      </c>
      <c r="AO22" s="10"/>
      <c r="AP22" s="10"/>
      <c r="AQ22" s="10">
        <v>1</v>
      </c>
      <c r="AR22" s="10"/>
      <c r="AS22" s="10">
        <v>1</v>
      </c>
      <c r="AT22" s="55"/>
      <c r="AU22" s="56"/>
      <c r="AV22" s="10"/>
      <c r="AW22" s="10"/>
      <c r="AX22" s="10">
        <v>1</v>
      </c>
      <c r="AY22" s="10"/>
      <c r="AZ22" s="10"/>
      <c r="BA22" s="10"/>
      <c r="BB22" s="61"/>
      <c r="BC22" s="56"/>
      <c r="BD22" s="361"/>
      <c r="BE22" s="10"/>
      <c r="BF22" s="10"/>
      <c r="BG22" s="10">
        <v>1</v>
      </c>
      <c r="BH22" s="10"/>
      <c r="BI22" s="10"/>
      <c r="BJ22" s="10"/>
      <c r="BK22" s="361"/>
      <c r="BL22" s="10"/>
      <c r="BM22" s="10">
        <v>1</v>
      </c>
      <c r="BN22" s="10"/>
      <c r="BO22" s="10"/>
      <c r="BP22" s="10"/>
      <c r="BQ22" s="55"/>
      <c r="BR22" s="56"/>
      <c r="BS22" s="10"/>
      <c r="BT22" s="10"/>
      <c r="BU22" s="10"/>
      <c r="BV22" s="10"/>
      <c r="BW22" s="10"/>
      <c r="BX22" s="10"/>
      <c r="BY22" s="10"/>
      <c r="BZ22" s="10"/>
      <c r="CA22" s="55"/>
      <c r="CB22" s="56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55"/>
      <c r="CN22" s="56"/>
      <c r="CO22" s="10"/>
      <c r="CP22" s="10"/>
      <c r="CQ22" s="10"/>
      <c r="CR22" s="10"/>
      <c r="CS22" s="10"/>
      <c r="CT22" s="10"/>
      <c r="CU22" s="10"/>
      <c r="CV22" s="10"/>
      <c r="CW22" s="55"/>
      <c r="CX22" s="56"/>
      <c r="CY22" s="10"/>
      <c r="CZ22" s="10"/>
      <c r="DA22" s="10"/>
      <c r="DB22" s="10"/>
      <c r="DC22" s="10"/>
      <c r="DD22" s="10"/>
      <c r="DE22" s="10"/>
      <c r="DF22" s="10"/>
      <c r="DG22" s="10"/>
      <c r="DH22" s="55"/>
      <c r="DI22" s="56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55"/>
      <c r="EA22" s="10">
        <f t="shared" si="0"/>
        <v>0</v>
      </c>
      <c r="EB22" s="10">
        <f t="shared" si="1"/>
        <v>12</v>
      </c>
      <c r="EC22" s="10">
        <f t="shared" si="3"/>
        <v>0</v>
      </c>
      <c r="ED22" s="10">
        <f t="shared" si="2"/>
        <v>0</v>
      </c>
      <c r="EE22" s="520">
        <f t="shared" si="4"/>
        <v>12</v>
      </c>
    </row>
    <row r="23" spans="1:136" ht="15" customHeight="1" x14ac:dyDescent="0.25">
      <c r="A23" s="10">
        <v>20</v>
      </c>
      <c r="B23" s="7" t="s">
        <v>1407</v>
      </c>
      <c r="C23" s="56"/>
      <c r="D23" s="361"/>
      <c r="E23" s="10"/>
      <c r="F23" s="10"/>
      <c r="G23" s="10"/>
      <c r="H23" s="10"/>
      <c r="I23" s="10"/>
      <c r="J23" s="55">
        <v>1</v>
      </c>
      <c r="K23" s="56"/>
      <c r="L23" s="55"/>
      <c r="M23" s="405"/>
      <c r="N23" s="10"/>
      <c r="O23" s="361"/>
      <c r="P23" s="10"/>
      <c r="Q23" s="361"/>
      <c r="R23" s="361"/>
      <c r="S23" s="55">
        <v>1</v>
      </c>
      <c r="T23" s="56"/>
      <c r="U23" s="10">
        <v>1</v>
      </c>
      <c r="V23" s="10"/>
      <c r="W23" s="61"/>
      <c r="X23" s="61"/>
      <c r="Y23" s="56"/>
      <c r="Z23" s="10"/>
      <c r="AA23" s="361"/>
      <c r="AB23" s="10"/>
      <c r="AC23" s="361"/>
      <c r="AD23" s="10"/>
      <c r="AE23" s="10"/>
      <c r="AF23" s="10"/>
      <c r="AG23" s="10"/>
      <c r="AH23" s="10"/>
      <c r="AI23" s="55"/>
      <c r="AJ23" s="56"/>
      <c r="AK23" s="361"/>
      <c r="AL23" s="10"/>
      <c r="AM23" s="10"/>
      <c r="AN23" s="10"/>
      <c r="AO23" s="10"/>
      <c r="AP23" s="10"/>
      <c r="AQ23" s="10"/>
      <c r="AR23" s="10"/>
      <c r="AS23" s="10"/>
      <c r="AT23" s="55"/>
      <c r="AU23" s="56"/>
      <c r="AV23" s="10"/>
      <c r="AW23" s="10"/>
      <c r="AX23" s="10"/>
      <c r="AY23" s="10"/>
      <c r="AZ23" s="10"/>
      <c r="BA23" s="10"/>
      <c r="BB23" s="61"/>
      <c r="BC23" s="56"/>
      <c r="BD23" s="361"/>
      <c r="BE23" s="10"/>
      <c r="BF23" s="10"/>
      <c r="BG23" s="10"/>
      <c r="BH23" s="10"/>
      <c r="BI23" s="10"/>
      <c r="BJ23" s="10"/>
      <c r="BK23" s="361"/>
      <c r="BL23" s="10"/>
      <c r="BM23" s="10"/>
      <c r="BN23" s="10"/>
      <c r="BO23" s="10"/>
      <c r="BP23" s="10"/>
      <c r="BQ23" s="55"/>
      <c r="BR23" s="56"/>
      <c r="BS23" s="10"/>
      <c r="BT23" s="10"/>
      <c r="BU23" s="10"/>
      <c r="BV23" s="10"/>
      <c r="BW23" s="10"/>
      <c r="BX23" s="10"/>
      <c r="BY23" s="10"/>
      <c r="BZ23" s="10"/>
      <c r="CA23" s="55"/>
      <c r="CB23" s="56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55"/>
      <c r="CN23" s="56"/>
      <c r="CO23" s="10"/>
      <c r="CP23" s="10"/>
      <c r="CQ23" s="10"/>
      <c r="CR23" s="10"/>
      <c r="CS23" s="10"/>
      <c r="CT23" s="10"/>
      <c r="CU23" s="10"/>
      <c r="CV23" s="10"/>
      <c r="CW23" s="55"/>
      <c r="CX23" s="56"/>
      <c r="CY23" s="10"/>
      <c r="CZ23" s="10"/>
      <c r="DA23" s="10"/>
      <c r="DB23" s="10"/>
      <c r="DC23" s="10"/>
      <c r="DD23" s="10"/>
      <c r="DE23" s="10"/>
      <c r="DF23" s="10"/>
      <c r="DG23" s="10"/>
      <c r="DH23" s="55"/>
      <c r="DI23" s="56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55"/>
      <c r="EA23" s="10">
        <f t="shared" si="0"/>
        <v>0</v>
      </c>
      <c r="EB23" s="10">
        <f t="shared" si="1"/>
        <v>1</v>
      </c>
      <c r="EC23" s="10">
        <f t="shared" si="3"/>
        <v>0</v>
      </c>
      <c r="ED23" s="10">
        <f t="shared" si="2"/>
        <v>2</v>
      </c>
      <c r="EE23" s="520">
        <f t="shared" si="4"/>
        <v>3</v>
      </c>
      <c r="EF23">
        <v>1</v>
      </c>
    </row>
    <row r="24" spans="1:136" ht="15" customHeight="1" x14ac:dyDescent="0.25">
      <c r="A24" s="10">
        <v>21</v>
      </c>
      <c r="B24" s="7" t="s">
        <v>831</v>
      </c>
      <c r="C24" s="56"/>
      <c r="D24" s="361"/>
      <c r="E24" s="10"/>
      <c r="F24" s="10"/>
      <c r="G24" s="10"/>
      <c r="H24" s="10"/>
      <c r="I24" s="10"/>
      <c r="J24" s="55"/>
      <c r="K24" s="56"/>
      <c r="L24" s="55"/>
      <c r="M24" s="405">
        <v>1</v>
      </c>
      <c r="N24" s="10"/>
      <c r="O24" s="361"/>
      <c r="P24" s="10"/>
      <c r="Q24" s="361"/>
      <c r="R24" s="361"/>
      <c r="S24" s="55"/>
      <c r="T24" s="56"/>
      <c r="U24" s="10">
        <v>1</v>
      </c>
      <c r="V24" s="10"/>
      <c r="W24" s="61"/>
      <c r="X24" s="61"/>
      <c r="Y24" s="56"/>
      <c r="Z24" s="10"/>
      <c r="AA24" s="361"/>
      <c r="AB24" s="10"/>
      <c r="AC24" s="361"/>
      <c r="AD24" s="10"/>
      <c r="AE24" s="10"/>
      <c r="AF24" s="10"/>
      <c r="AG24" s="10"/>
      <c r="AH24" s="10"/>
      <c r="AI24" s="55"/>
      <c r="AJ24" s="56"/>
      <c r="AK24" s="361"/>
      <c r="AL24" s="10"/>
      <c r="AM24" s="10"/>
      <c r="AN24" s="10"/>
      <c r="AO24" s="10">
        <v>1</v>
      </c>
      <c r="AP24" s="10"/>
      <c r="AQ24" s="10"/>
      <c r="AR24" s="10"/>
      <c r="AS24" s="10"/>
      <c r="AT24" s="55"/>
      <c r="AU24" s="56"/>
      <c r="AV24" s="10"/>
      <c r="AW24" s="10"/>
      <c r="AX24" s="10"/>
      <c r="AY24" s="10">
        <v>1</v>
      </c>
      <c r="AZ24" s="10"/>
      <c r="BA24" s="10"/>
      <c r="BB24" s="61"/>
      <c r="BC24" s="56"/>
      <c r="BD24" s="361"/>
      <c r="BE24" s="10"/>
      <c r="BF24" s="10"/>
      <c r="BG24" s="10"/>
      <c r="BH24" s="10"/>
      <c r="BI24" s="10"/>
      <c r="BJ24" s="10"/>
      <c r="BK24" s="361"/>
      <c r="BL24" s="10"/>
      <c r="BM24" s="10"/>
      <c r="BN24" s="10"/>
      <c r="BO24" s="10"/>
      <c r="BP24" s="10"/>
      <c r="BQ24" s="55"/>
      <c r="BR24" s="56"/>
      <c r="BS24" s="10"/>
      <c r="BT24" s="10"/>
      <c r="BU24" s="10"/>
      <c r="BV24" s="10"/>
      <c r="BW24" s="10"/>
      <c r="BX24" s="10"/>
      <c r="BY24" s="10"/>
      <c r="BZ24" s="10"/>
      <c r="CA24" s="55"/>
      <c r="CB24" s="56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55"/>
      <c r="CN24" s="56"/>
      <c r="CO24" s="10"/>
      <c r="CP24" s="10"/>
      <c r="CQ24" s="10"/>
      <c r="CR24" s="10"/>
      <c r="CS24" s="10"/>
      <c r="CT24" s="10"/>
      <c r="CU24" s="10"/>
      <c r="CV24" s="10"/>
      <c r="CW24" s="55"/>
      <c r="CX24" s="56"/>
      <c r="CY24" s="10"/>
      <c r="CZ24" s="10"/>
      <c r="DA24" s="10"/>
      <c r="DB24" s="10"/>
      <c r="DC24" s="10"/>
      <c r="DD24" s="10"/>
      <c r="DE24" s="10"/>
      <c r="DF24" s="10"/>
      <c r="DG24" s="10"/>
      <c r="DH24" s="55"/>
      <c r="DI24" s="56"/>
      <c r="DJ24" s="10"/>
      <c r="DK24" s="10"/>
      <c r="DL24" s="10"/>
      <c r="DM24" s="37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55"/>
      <c r="EA24" s="10">
        <f t="shared" si="0"/>
        <v>0</v>
      </c>
      <c r="EB24" s="10">
        <f t="shared" si="1"/>
        <v>1</v>
      </c>
      <c r="EC24" s="10">
        <f t="shared" si="3"/>
        <v>0</v>
      </c>
      <c r="ED24" s="10">
        <f t="shared" si="2"/>
        <v>2</v>
      </c>
      <c r="EE24" s="520">
        <f t="shared" si="4"/>
        <v>3</v>
      </c>
      <c r="EF24">
        <v>1</v>
      </c>
    </row>
    <row r="25" spans="1:136" ht="15" customHeight="1" x14ac:dyDescent="0.25">
      <c r="A25" s="10">
        <v>22</v>
      </c>
      <c r="B25" s="7" t="s">
        <v>816</v>
      </c>
      <c r="C25" s="56"/>
      <c r="D25" s="361"/>
      <c r="E25" s="10"/>
      <c r="F25" s="10"/>
      <c r="G25" s="10"/>
      <c r="H25" s="10"/>
      <c r="I25" s="10"/>
      <c r="J25" s="55"/>
      <c r="K25" s="56"/>
      <c r="L25" s="55"/>
      <c r="M25" s="405"/>
      <c r="N25" s="10"/>
      <c r="O25" s="361"/>
      <c r="P25" s="10"/>
      <c r="Q25" s="361"/>
      <c r="R25" s="361"/>
      <c r="S25" s="55"/>
      <c r="T25" s="56"/>
      <c r="U25" s="10"/>
      <c r="V25" s="10"/>
      <c r="W25" s="61"/>
      <c r="X25" s="61"/>
      <c r="Y25" s="56"/>
      <c r="Z25" s="10"/>
      <c r="AA25" s="361"/>
      <c r="AB25" s="10"/>
      <c r="AC25" s="361"/>
      <c r="AD25" s="10"/>
      <c r="AE25" s="10"/>
      <c r="AF25" s="10"/>
      <c r="AG25" s="10"/>
      <c r="AH25" s="10"/>
      <c r="AI25" s="55"/>
      <c r="AJ25" s="56"/>
      <c r="AK25" s="361"/>
      <c r="AL25" s="10">
        <v>1</v>
      </c>
      <c r="AM25" s="10"/>
      <c r="AN25" s="10"/>
      <c r="AO25" s="10"/>
      <c r="AP25" s="10"/>
      <c r="AQ25" s="10"/>
      <c r="AR25" s="10"/>
      <c r="AS25" s="10">
        <v>1</v>
      </c>
      <c r="AT25" s="55"/>
      <c r="AU25" s="56"/>
      <c r="AV25" s="10">
        <v>1</v>
      </c>
      <c r="AW25" s="10"/>
      <c r="AX25" s="10">
        <v>1</v>
      </c>
      <c r="AY25" s="10"/>
      <c r="AZ25" s="10"/>
      <c r="BA25" s="10"/>
      <c r="BB25" s="61"/>
      <c r="BC25" s="56"/>
      <c r="BD25" s="361"/>
      <c r="BE25" s="10"/>
      <c r="BF25" s="10"/>
      <c r="BG25" s="10">
        <v>1</v>
      </c>
      <c r="BH25" s="10"/>
      <c r="BI25" s="10"/>
      <c r="BJ25" s="10"/>
      <c r="BK25" s="361"/>
      <c r="BL25" s="10"/>
      <c r="BM25" s="10">
        <v>1</v>
      </c>
      <c r="BN25" s="10"/>
      <c r="BO25" s="10"/>
      <c r="BP25" s="10"/>
      <c r="BQ25" s="55"/>
      <c r="BR25" s="56"/>
      <c r="BS25" s="10"/>
      <c r="BT25" s="10"/>
      <c r="BU25" s="10"/>
      <c r="BV25" s="10"/>
      <c r="BW25" s="10"/>
      <c r="BX25" s="10"/>
      <c r="BY25" s="10"/>
      <c r="BZ25" s="10"/>
      <c r="CA25" s="55"/>
      <c r="CB25" s="56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55"/>
      <c r="CN25" s="56"/>
      <c r="CO25" s="10"/>
      <c r="CP25" s="10"/>
      <c r="CQ25" s="10"/>
      <c r="CR25" s="10"/>
      <c r="CS25" s="10"/>
      <c r="CT25" s="10"/>
      <c r="CU25" s="10"/>
      <c r="CV25" s="10"/>
      <c r="CW25" s="55"/>
      <c r="CX25" s="56"/>
      <c r="CY25" s="10"/>
      <c r="CZ25" s="10"/>
      <c r="DA25" s="10"/>
      <c r="DB25" s="10"/>
      <c r="DC25" s="10"/>
      <c r="DD25" s="10"/>
      <c r="DE25" s="10"/>
      <c r="DF25" s="10"/>
      <c r="DG25" s="10"/>
      <c r="DH25" s="55"/>
      <c r="DI25" s="56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55"/>
      <c r="EA25" s="10">
        <f t="shared" si="0"/>
        <v>0</v>
      </c>
      <c r="EB25" s="10">
        <f t="shared" si="1"/>
        <v>5</v>
      </c>
      <c r="EC25" s="10">
        <f t="shared" si="3"/>
        <v>0</v>
      </c>
      <c r="ED25" s="10">
        <f t="shared" si="2"/>
        <v>0</v>
      </c>
      <c r="EE25" s="520">
        <f t="shared" si="4"/>
        <v>5</v>
      </c>
      <c r="EF25">
        <v>1</v>
      </c>
    </row>
    <row r="26" spans="1:136" ht="15" customHeight="1" x14ac:dyDescent="0.25">
      <c r="A26" s="10">
        <v>23</v>
      </c>
      <c r="B26" s="7" t="s">
        <v>200</v>
      </c>
      <c r="C26" s="56"/>
      <c r="D26" s="361"/>
      <c r="E26" s="10"/>
      <c r="F26" s="10"/>
      <c r="G26" s="10"/>
      <c r="H26" s="10"/>
      <c r="I26" s="10"/>
      <c r="J26" s="55">
        <v>1</v>
      </c>
      <c r="K26" s="56"/>
      <c r="L26" s="55"/>
      <c r="M26" s="405"/>
      <c r="N26" s="10"/>
      <c r="O26" s="361"/>
      <c r="P26" s="10"/>
      <c r="Q26" s="361"/>
      <c r="R26" s="361"/>
      <c r="S26" s="55">
        <v>1</v>
      </c>
      <c r="T26" s="56"/>
      <c r="U26" s="10"/>
      <c r="V26" s="10"/>
      <c r="W26" s="61"/>
      <c r="X26" s="61"/>
      <c r="Y26" s="56"/>
      <c r="Z26" s="10"/>
      <c r="AA26" s="361"/>
      <c r="AB26" s="10"/>
      <c r="AC26" s="361"/>
      <c r="AD26" s="10"/>
      <c r="AE26" s="10"/>
      <c r="AF26" s="10"/>
      <c r="AG26" s="10"/>
      <c r="AH26" s="10"/>
      <c r="AI26" s="55"/>
      <c r="AJ26" s="56">
        <v>1</v>
      </c>
      <c r="AK26" s="361"/>
      <c r="AL26" s="10"/>
      <c r="AM26" s="10"/>
      <c r="AN26" s="10"/>
      <c r="AO26" s="10">
        <v>1</v>
      </c>
      <c r="AP26" s="10"/>
      <c r="AQ26" s="10"/>
      <c r="AR26" s="10"/>
      <c r="AS26" s="10"/>
      <c r="AT26" s="55"/>
      <c r="AU26" s="56"/>
      <c r="AV26" s="10"/>
      <c r="AW26" s="10"/>
      <c r="AX26" s="10"/>
      <c r="AY26" s="10">
        <v>1</v>
      </c>
      <c r="AZ26" s="10"/>
      <c r="BA26" s="10"/>
      <c r="BB26" s="61"/>
      <c r="BC26" s="56"/>
      <c r="BD26" s="361"/>
      <c r="BE26" s="10"/>
      <c r="BF26" s="10"/>
      <c r="BG26" s="10"/>
      <c r="BH26" s="10"/>
      <c r="BI26" s="10"/>
      <c r="BJ26" s="10"/>
      <c r="BK26" s="361"/>
      <c r="BL26" s="10"/>
      <c r="BM26" s="10"/>
      <c r="BN26" s="10"/>
      <c r="BO26" s="10">
        <v>1</v>
      </c>
      <c r="BP26" s="10"/>
      <c r="BQ26" s="55"/>
      <c r="BR26" s="56"/>
      <c r="BS26" s="10"/>
      <c r="BT26" s="10"/>
      <c r="BU26" s="10"/>
      <c r="BV26" s="10"/>
      <c r="BW26" s="10"/>
      <c r="BX26" s="10"/>
      <c r="BY26" s="10"/>
      <c r="BZ26" s="10"/>
      <c r="CA26" s="55"/>
      <c r="CB26" s="56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55"/>
      <c r="CN26" s="56"/>
      <c r="CO26" s="10"/>
      <c r="CP26" s="10"/>
      <c r="CQ26" s="10"/>
      <c r="CR26" s="10"/>
      <c r="CS26" s="10"/>
      <c r="CT26" s="10"/>
      <c r="CU26" s="10"/>
      <c r="CV26" s="10"/>
      <c r="CW26" s="55"/>
      <c r="CX26" s="56"/>
      <c r="CY26" s="10"/>
      <c r="CZ26" s="10"/>
      <c r="DA26" s="10"/>
      <c r="DB26" s="10"/>
      <c r="DC26" s="10"/>
      <c r="DD26" s="10"/>
      <c r="DE26" s="10"/>
      <c r="DF26" s="10"/>
      <c r="DG26" s="10"/>
      <c r="DH26" s="55"/>
      <c r="DI26" s="56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55"/>
      <c r="EA26" s="10">
        <f t="shared" si="0"/>
        <v>0</v>
      </c>
      <c r="EB26" s="10">
        <f t="shared" si="1"/>
        <v>0</v>
      </c>
      <c r="EC26" s="10">
        <f t="shared" si="3"/>
        <v>0</v>
      </c>
      <c r="ED26" s="10">
        <f t="shared" si="2"/>
        <v>6</v>
      </c>
      <c r="EE26" s="520">
        <f t="shared" si="4"/>
        <v>6</v>
      </c>
      <c r="EF26">
        <v>1</v>
      </c>
    </row>
    <row r="27" spans="1:136" ht="15" customHeight="1" x14ac:dyDescent="0.25">
      <c r="A27" s="10">
        <v>24</v>
      </c>
      <c r="B27" s="7" t="s">
        <v>428</v>
      </c>
      <c r="C27" s="56"/>
      <c r="D27" s="361"/>
      <c r="E27" s="10"/>
      <c r="F27" s="10"/>
      <c r="G27" s="10"/>
      <c r="H27" s="10"/>
      <c r="I27" s="10"/>
      <c r="J27" s="140">
        <v>1</v>
      </c>
      <c r="K27" s="56"/>
      <c r="L27" s="55"/>
      <c r="M27" s="405">
        <v>1</v>
      </c>
      <c r="N27" s="10"/>
      <c r="O27" s="361"/>
      <c r="P27" s="10"/>
      <c r="Q27" s="361"/>
      <c r="R27" s="361"/>
      <c r="S27" s="55">
        <v>1</v>
      </c>
      <c r="T27" s="56"/>
      <c r="U27" s="10"/>
      <c r="V27" s="10"/>
      <c r="W27" s="61"/>
      <c r="X27" s="61"/>
      <c r="Y27" s="56"/>
      <c r="Z27" s="10"/>
      <c r="AA27" s="361"/>
      <c r="AB27" s="10"/>
      <c r="AC27" s="361"/>
      <c r="AD27" s="10"/>
      <c r="AE27" s="10">
        <v>1</v>
      </c>
      <c r="AF27" s="10"/>
      <c r="AG27" s="10"/>
      <c r="AH27" s="10"/>
      <c r="AI27" s="55"/>
      <c r="AJ27" s="139">
        <v>1</v>
      </c>
      <c r="AK27" s="361"/>
      <c r="AL27" s="10"/>
      <c r="AM27" s="10"/>
      <c r="AN27" s="10"/>
      <c r="AO27" s="10">
        <v>1</v>
      </c>
      <c r="AP27" s="10"/>
      <c r="AQ27" s="10"/>
      <c r="AR27" s="10"/>
      <c r="AS27" s="10"/>
      <c r="AT27" s="140">
        <v>1</v>
      </c>
      <c r="AU27" s="56"/>
      <c r="AV27" s="10"/>
      <c r="AW27" s="10"/>
      <c r="AX27" s="10"/>
      <c r="AY27" s="10">
        <v>1</v>
      </c>
      <c r="AZ27" s="10"/>
      <c r="BA27" s="10"/>
      <c r="BB27" s="61"/>
      <c r="BC27" s="56"/>
      <c r="BD27" s="361"/>
      <c r="BE27" s="98">
        <v>1</v>
      </c>
      <c r="BF27" s="10"/>
      <c r="BG27" s="10"/>
      <c r="BH27" s="10">
        <v>1</v>
      </c>
      <c r="BI27" s="10">
        <v>1</v>
      </c>
      <c r="BJ27" s="10">
        <v>1</v>
      </c>
      <c r="BK27" s="361"/>
      <c r="BL27" s="10">
        <v>1</v>
      </c>
      <c r="BM27" s="10"/>
      <c r="BN27" s="10">
        <v>1</v>
      </c>
      <c r="BO27" s="10">
        <v>1</v>
      </c>
      <c r="BP27" s="10"/>
      <c r="BQ27" s="55"/>
      <c r="BR27" s="56"/>
      <c r="BS27" s="10"/>
      <c r="BT27" s="10"/>
      <c r="BU27" s="10"/>
      <c r="BV27" s="10"/>
      <c r="BW27" s="10"/>
      <c r="BX27" s="10"/>
      <c r="BY27" s="98"/>
      <c r="BZ27" s="10"/>
      <c r="CA27" s="55"/>
      <c r="CB27" s="56"/>
      <c r="CC27" s="10"/>
      <c r="CD27" s="98"/>
      <c r="CE27" s="10"/>
      <c r="CF27" s="10"/>
      <c r="CG27" s="10"/>
      <c r="CH27" s="10"/>
      <c r="CI27" s="10"/>
      <c r="CJ27" s="10"/>
      <c r="CK27" s="10"/>
      <c r="CL27" s="10"/>
      <c r="CM27" s="55"/>
      <c r="CN27" s="56"/>
      <c r="CO27" s="10"/>
      <c r="CP27" s="10"/>
      <c r="CQ27" s="10"/>
      <c r="CR27" s="10"/>
      <c r="CS27" s="10"/>
      <c r="CT27" s="10"/>
      <c r="CU27" s="10"/>
      <c r="CV27" s="10"/>
      <c r="CW27" s="55"/>
      <c r="CX27" s="56"/>
      <c r="CY27" s="10"/>
      <c r="CZ27" s="10"/>
      <c r="DA27" s="10"/>
      <c r="DB27" s="10"/>
      <c r="DC27" s="10"/>
      <c r="DD27" s="10"/>
      <c r="DE27" s="10"/>
      <c r="DF27" s="10"/>
      <c r="DG27" s="10"/>
      <c r="DH27" s="55"/>
      <c r="DI27" s="56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55"/>
      <c r="EA27" s="10">
        <f t="shared" si="0"/>
        <v>1</v>
      </c>
      <c r="EB27" s="10">
        <f t="shared" si="1"/>
        <v>1</v>
      </c>
      <c r="EC27" s="10">
        <f t="shared" si="3"/>
        <v>2</v>
      </c>
      <c r="ED27" s="10">
        <f t="shared" si="2"/>
        <v>10</v>
      </c>
      <c r="EE27" s="520">
        <f t="shared" si="4"/>
        <v>14</v>
      </c>
    </row>
    <row r="28" spans="1:136" ht="15" customHeight="1" x14ac:dyDescent="0.25">
      <c r="A28" s="10">
        <v>25</v>
      </c>
      <c r="B28" s="7" t="s">
        <v>582</v>
      </c>
      <c r="C28" s="56"/>
      <c r="D28" s="361"/>
      <c r="E28" s="10"/>
      <c r="F28" s="10"/>
      <c r="G28" s="10"/>
      <c r="H28" s="10"/>
      <c r="I28" s="10"/>
      <c r="J28" s="129"/>
      <c r="K28" s="56"/>
      <c r="L28" s="55"/>
      <c r="M28" s="405"/>
      <c r="N28" s="10"/>
      <c r="O28" s="361"/>
      <c r="P28" s="10"/>
      <c r="Q28" s="361"/>
      <c r="R28" s="361"/>
      <c r="S28" s="55"/>
      <c r="T28" s="56"/>
      <c r="U28" s="10"/>
      <c r="V28" s="10"/>
      <c r="W28" s="61"/>
      <c r="X28" s="61"/>
      <c r="Y28" s="56"/>
      <c r="Z28" s="10"/>
      <c r="AA28" s="361"/>
      <c r="AB28" s="10"/>
      <c r="AC28" s="361"/>
      <c r="AD28" s="10">
        <v>1</v>
      </c>
      <c r="AE28" s="10"/>
      <c r="AF28" s="10"/>
      <c r="AG28" s="10"/>
      <c r="AH28" s="10"/>
      <c r="AI28" s="55"/>
      <c r="AJ28" s="56"/>
      <c r="AK28" s="361"/>
      <c r="AL28" s="10"/>
      <c r="AM28" s="10"/>
      <c r="AN28" s="10"/>
      <c r="AO28" s="10"/>
      <c r="AP28" s="10"/>
      <c r="AQ28" s="10"/>
      <c r="AR28" s="10">
        <v>1</v>
      </c>
      <c r="AS28" s="10"/>
      <c r="AT28" s="55"/>
      <c r="AU28" s="56"/>
      <c r="AV28" s="10"/>
      <c r="AW28" s="10"/>
      <c r="AX28" s="10"/>
      <c r="AY28" s="10"/>
      <c r="AZ28" s="10"/>
      <c r="BA28" s="10"/>
      <c r="BB28" s="61">
        <v>1</v>
      </c>
      <c r="BC28" s="56"/>
      <c r="BD28" s="361"/>
      <c r="BE28" s="10"/>
      <c r="BF28" s="10"/>
      <c r="BG28" s="10"/>
      <c r="BH28" s="10"/>
      <c r="BI28" s="10"/>
      <c r="BJ28" s="10"/>
      <c r="BK28" s="361"/>
      <c r="BL28" s="10"/>
      <c r="BM28" s="10"/>
      <c r="BN28" s="10"/>
      <c r="BO28" s="10"/>
      <c r="BP28" s="10"/>
      <c r="BQ28" s="55"/>
      <c r="BR28" s="56"/>
      <c r="BS28" s="10"/>
      <c r="BT28" s="10"/>
      <c r="BU28" s="10"/>
      <c r="BV28" s="10"/>
      <c r="BW28" s="10"/>
      <c r="BX28" s="10"/>
      <c r="BY28" s="10"/>
      <c r="BZ28" s="10"/>
      <c r="CA28" s="55"/>
      <c r="CB28" s="56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55"/>
      <c r="CN28" s="56"/>
      <c r="CO28" s="10"/>
      <c r="CP28" s="10"/>
      <c r="CQ28" s="10"/>
      <c r="CR28" s="10"/>
      <c r="CS28" s="10"/>
      <c r="CT28" s="10"/>
      <c r="CU28" s="10"/>
      <c r="CV28" s="10"/>
      <c r="CW28" s="55"/>
      <c r="CX28" s="56"/>
      <c r="CY28" s="10"/>
      <c r="CZ28" s="10"/>
      <c r="DA28" s="10"/>
      <c r="DB28" s="10"/>
      <c r="DC28" s="10"/>
      <c r="DD28" s="10"/>
      <c r="DE28" s="10"/>
      <c r="DF28" s="10"/>
      <c r="DG28" s="10"/>
      <c r="DH28" s="55"/>
      <c r="DI28" s="56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55"/>
      <c r="EA28" s="10">
        <f t="shared" si="0"/>
        <v>2</v>
      </c>
      <c r="EB28" s="10">
        <f t="shared" si="1"/>
        <v>1</v>
      </c>
      <c r="EC28" s="10">
        <f t="shared" si="3"/>
        <v>0</v>
      </c>
      <c r="ED28" s="10">
        <f t="shared" si="2"/>
        <v>0</v>
      </c>
      <c r="EE28" s="520">
        <f t="shared" si="4"/>
        <v>3</v>
      </c>
      <c r="EF28">
        <v>1</v>
      </c>
    </row>
    <row r="29" spans="1:136" ht="15" customHeight="1" x14ac:dyDescent="0.25">
      <c r="A29" s="10">
        <v>26</v>
      </c>
      <c r="B29" s="531" t="s">
        <v>1097</v>
      </c>
      <c r="C29" s="510"/>
      <c r="D29" s="521"/>
      <c r="E29" s="511"/>
      <c r="F29" s="511"/>
      <c r="G29" s="511"/>
      <c r="H29" s="511"/>
      <c r="I29" s="511"/>
      <c r="J29" s="512"/>
      <c r="K29" s="510"/>
      <c r="L29" s="512"/>
      <c r="M29" s="513"/>
      <c r="N29" s="511"/>
      <c r="O29" s="521"/>
      <c r="P29" s="511"/>
      <c r="Q29" s="521"/>
      <c r="R29" s="521"/>
      <c r="S29" s="512"/>
      <c r="T29" s="510"/>
      <c r="U29" s="511">
        <v>1</v>
      </c>
      <c r="V29" s="511"/>
      <c r="W29" s="514"/>
      <c r="X29" s="514"/>
      <c r="Y29" s="510">
        <v>1</v>
      </c>
      <c r="Z29" s="511"/>
      <c r="AA29" s="521"/>
      <c r="AB29" s="511">
        <v>1</v>
      </c>
      <c r="AC29" s="521"/>
      <c r="AD29" s="511"/>
      <c r="AE29" s="511"/>
      <c r="AF29" s="511"/>
      <c r="AG29" s="511">
        <v>1</v>
      </c>
      <c r="AH29" s="511"/>
      <c r="AI29" s="512">
        <v>1</v>
      </c>
      <c r="AJ29" s="510"/>
      <c r="AK29" s="521"/>
      <c r="AL29" s="511">
        <v>1</v>
      </c>
      <c r="AM29" s="511"/>
      <c r="AN29" s="511">
        <v>1</v>
      </c>
      <c r="AO29" s="511"/>
      <c r="AP29" s="511"/>
      <c r="AQ29" s="511">
        <v>1</v>
      </c>
      <c r="AR29" s="511"/>
      <c r="AS29" s="511">
        <v>1</v>
      </c>
      <c r="AT29" s="512"/>
      <c r="AU29" s="510">
        <v>1</v>
      </c>
      <c r="AV29" s="511">
        <v>1</v>
      </c>
      <c r="AW29" s="511"/>
      <c r="AX29" s="511">
        <v>1</v>
      </c>
      <c r="AY29" s="511"/>
      <c r="AZ29" s="511"/>
      <c r="BA29" s="511">
        <v>1</v>
      </c>
      <c r="BB29" s="514">
        <v>1</v>
      </c>
      <c r="BC29" s="510"/>
      <c r="BD29" s="521"/>
      <c r="BE29" s="511"/>
      <c r="BF29" s="511"/>
      <c r="BG29" s="511"/>
      <c r="BH29" s="511"/>
      <c r="BI29" s="511"/>
      <c r="BJ29" s="511"/>
      <c r="BK29" s="521"/>
      <c r="BL29" s="511"/>
      <c r="BM29" s="511">
        <v>1</v>
      </c>
      <c r="BN29" s="511"/>
      <c r="BO29" s="511"/>
      <c r="BP29" s="511"/>
      <c r="BQ29" s="512"/>
      <c r="BR29" s="510"/>
      <c r="BS29" s="511"/>
      <c r="BT29" s="511"/>
      <c r="BU29" s="511"/>
      <c r="BV29" s="511"/>
      <c r="BW29" s="511"/>
      <c r="BX29" s="511"/>
      <c r="BY29" s="511"/>
      <c r="BZ29" s="511"/>
      <c r="CA29" s="512"/>
      <c r="CB29" s="510"/>
      <c r="CC29" s="511"/>
      <c r="CD29" s="511"/>
      <c r="CE29" s="511"/>
      <c r="CF29" s="511"/>
      <c r="CG29" s="511"/>
      <c r="CH29" s="511"/>
      <c r="CI29" s="511"/>
      <c r="CJ29" s="511"/>
      <c r="CK29" s="511"/>
      <c r="CL29" s="511"/>
      <c r="CM29" s="512"/>
      <c r="CN29" s="510"/>
      <c r="CO29" s="511"/>
      <c r="CP29" s="511"/>
      <c r="CQ29" s="511"/>
      <c r="CR29" s="511"/>
      <c r="CS29" s="511"/>
      <c r="CT29" s="511"/>
      <c r="CU29" s="511"/>
      <c r="CV29" s="511"/>
      <c r="CW29" s="512"/>
      <c r="CX29" s="510"/>
      <c r="CY29" s="511"/>
      <c r="CZ29" s="511"/>
      <c r="DA29" s="511"/>
      <c r="DB29" s="511"/>
      <c r="DC29" s="511"/>
      <c r="DD29" s="511"/>
      <c r="DE29" s="511"/>
      <c r="DF29" s="511"/>
      <c r="DG29" s="511"/>
      <c r="DH29" s="512"/>
      <c r="DI29" s="510"/>
      <c r="DJ29" s="511"/>
      <c r="DK29" s="511"/>
      <c r="DL29" s="511"/>
      <c r="DM29" s="511"/>
      <c r="DN29" s="511"/>
      <c r="DO29" s="511"/>
      <c r="DP29" s="511"/>
      <c r="DQ29" s="511"/>
      <c r="DR29" s="511"/>
      <c r="DS29" s="511"/>
      <c r="DT29" s="511"/>
      <c r="DU29" s="511"/>
      <c r="DV29" s="511"/>
      <c r="DW29" s="511"/>
      <c r="DX29" s="511"/>
      <c r="DY29" s="511"/>
      <c r="DZ29" s="512"/>
      <c r="EA29" s="10">
        <f t="shared" si="0"/>
        <v>2</v>
      </c>
      <c r="EB29" s="10">
        <f t="shared" si="1"/>
        <v>12</v>
      </c>
      <c r="EC29" s="10">
        <f t="shared" si="3"/>
        <v>0</v>
      </c>
      <c r="ED29" s="10">
        <f t="shared" si="2"/>
        <v>0</v>
      </c>
      <c r="EE29" s="520">
        <f t="shared" si="4"/>
        <v>14</v>
      </c>
    </row>
    <row r="30" spans="1:136" ht="15" customHeight="1" x14ac:dyDescent="0.25">
      <c r="A30" s="10">
        <v>27</v>
      </c>
      <c r="B30" s="7" t="s">
        <v>154</v>
      </c>
      <c r="C30" s="510"/>
      <c r="D30" s="521"/>
      <c r="E30" s="511"/>
      <c r="F30" s="511"/>
      <c r="G30" s="511"/>
      <c r="H30" s="511"/>
      <c r="I30" s="511"/>
      <c r="J30" s="512"/>
      <c r="K30" s="510">
        <v>1</v>
      </c>
      <c r="L30" s="512">
        <v>1</v>
      </c>
      <c r="M30" s="513">
        <v>1</v>
      </c>
      <c r="N30" s="511"/>
      <c r="O30" s="521"/>
      <c r="P30" s="511"/>
      <c r="Q30" s="521"/>
      <c r="R30" s="521"/>
      <c r="S30" s="512"/>
      <c r="T30" s="510">
        <v>1</v>
      </c>
      <c r="U30" s="511">
        <v>1</v>
      </c>
      <c r="V30" s="511"/>
      <c r="W30" s="514"/>
      <c r="X30" s="514">
        <v>1</v>
      </c>
      <c r="Y30" s="510">
        <v>1</v>
      </c>
      <c r="Z30" s="511"/>
      <c r="AA30" s="521"/>
      <c r="AB30" s="511">
        <v>1</v>
      </c>
      <c r="AC30" s="521"/>
      <c r="AD30" s="511">
        <v>1</v>
      </c>
      <c r="AE30" s="511"/>
      <c r="AF30" s="511"/>
      <c r="AG30" s="511"/>
      <c r="AH30" s="511">
        <v>1</v>
      </c>
      <c r="AI30" s="512">
        <v>1</v>
      </c>
      <c r="AJ30" s="510"/>
      <c r="AK30" s="521"/>
      <c r="AL30" s="511"/>
      <c r="AM30" s="511"/>
      <c r="AN30" s="511">
        <v>1</v>
      </c>
      <c r="AO30" s="511"/>
      <c r="AP30" s="511"/>
      <c r="AQ30" s="511">
        <v>1</v>
      </c>
      <c r="AR30" s="511">
        <v>1</v>
      </c>
      <c r="AS30" s="511">
        <v>1</v>
      </c>
      <c r="AT30" s="512">
        <v>1</v>
      </c>
      <c r="AU30" s="510">
        <v>1</v>
      </c>
      <c r="AV30" s="511">
        <v>1</v>
      </c>
      <c r="AW30" s="511">
        <v>1</v>
      </c>
      <c r="AX30" s="511"/>
      <c r="AY30" s="511"/>
      <c r="AZ30" s="511"/>
      <c r="BA30" s="511"/>
      <c r="BB30" s="514"/>
      <c r="BC30" s="510">
        <v>1</v>
      </c>
      <c r="BD30" s="521"/>
      <c r="BE30" s="511"/>
      <c r="BF30" s="511"/>
      <c r="BG30" s="511"/>
      <c r="BH30" s="511"/>
      <c r="BI30" s="511"/>
      <c r="BJ30" s="511"/>
      <c r="BK30" s="521"/>
      <c r="BL30" s="511"/>
      <c r="BM30" s="511"/>
      <c r="BN30" s="511"/>
      <c r="BO30" s="511">
        <v>1</v>
      </c>
      <c r="BP30" s="511">
        <v>1</v>
      </c>
      <c r="BQ30" s="512"/>
      <c r="BR30" s="510"/>
      <c r="BS30" s="511"/>
      <c r="BT30" s="511"/>
      <c r="BU30" s="511"/>
      <c r="BV30" s="511"/>
      <c r="BW30" s="511"/>
      <c r="BX30" s="511"/>
      <c r="BY30" s="511"/>
      <c r="BZ30" s="511"/>
      <c r="CA30" s="512"/>
      <c r="CB30" s="510"/>
      <c r="CC30" s="511"/>
      <c r="CD30" s="511"/>
      <c r="CE30" s="511"/>
      <c r="CF30" s="511"/>
      <c r="CG30" s="511"/>
      <c r="CH30" s="511"/>
      <c r="CI30" s="511"/>
      <c r="CJ30" s="511"/>
      <c r="CK30" s="511"/>
      <c r="CL30" s="511"/>
      <c r="CM30" s="512"/>
      <c r="CN30" s="510"/>
      <c r="CO30" s="511"/>
      <c r="CP30" s="511"/>
      <c r="CQ30" s="511"/>
      <c r="CR30" s="511"/>
      <c r="CS30" s="511"/>
      <c r="CT30" s="511"/>
      <c r="CU30" s="511"/>
      <c r="CV30" s="511"/>
      <c r="CW30" s="512"/>
      <c r="CX30" s="510"/>
      <c r="CY30" s="511"/>
      <c r="CZ30" s="511"/>
      <c r="DA30" s="511"/>
      <c r="DB30" s="511"/>
      <c r="DC30" s="511"/>
      <c r="DD30" s="511"/>
      <c r="DE30" s="511"/>
      <c r="DF30" s="511"/>
      <c r="DG30" s="511"/>
      <c r="DH30" s="512"/>
      <c r="DI30" s="510"/>
      <c r="DJ30" s="511"/>
      <c r="DK30" s="511"/>
      <c r="DL30" s="511"/>
      <c r="DM30" s="511"/>
      <c r="DN30" s="511"/>
      <c r="DO30" s="511"/>
      <c r="DP30" s="511"/>
      <c r="DQ30" s="511"/>
      <c r="DR30" s="511"/>
      <c r="DS30" s="511"/>
      <c r="DT30" s="511"/>
      <c r="DU30" s="511">
        <v>1</v>
      </c>
      <c r="DV30" s="511">
        <v>1</v>
      </c>
      <c r="DW30" s="511">
        <v>1</v>
      </c>
      <c r="DX30" s="511"/>
      <c r="DY30" s="511">
        <v>1</v>
      </c>
      <c r="DZ30" s="512"/>
      <c r="EA30" s="10">
        <f t="shared" si="0"/>
        <v>9</v>
      </c>
      <c r="EB30" s="10">
        <f t="shared" si="1"/>
        <v>9</v>
      </c>
      <c r="EC30" s="10">
        <f t="shared" si="3"/>
        <v>0</v>
      </c>
      <c r="ED30" s="10">
        <f t="shared" si="2"/>
        <v>2</v>
      </c>
      <c r="EE30" s="520">
        <f t="shared" si="4"/>
        <v>20</v>
      </c>
    </row>
    <row r="31" spans="1:136" ht="15" customHeight="1" x14ac:dyDescent="0.25">
      <c r="A31" s="10">
        <v>28</v>
      </c>
      <c r="B31" s="7" t="s">
        <v>79</v>
      </c>
      <c r="C31" s="56"/>
      <c r="D31" s="361"/>
      <c r="E31" s="10"/>
      <c r="F31" s="10"/>
      <c r="G31" s="10"/>
      <c r="H31" s="10"/>
      <c r="I31" s="10"/>
      <c r="J31" s="55"/>
      <c r="K31" s="56"/>
      <c r="L31" s="55"/>
      <c r="M31" s="405"/>
      <c r="N31" s="10"/>
      <c r="O31" s="361"/>
      <c r="P31" s="10"/>
      <c r="Q31" s="361"/>
      <c r="R31" s="361"/>
      <c r="S31" s="55"/>
      <c r="T31" s="56"/>
      <c r="U31" s="10"/>
      <c r="V31" s="10"/>
      <c r="W31" s="61"/>
      <c r="X31" s="61"/>
      <c r="Y31" s="56"/>
      <c r="Z31" s="10"/>
      <c r="AA31" s="361"/>
      <c r="AB31" s="10"/>
      <c r="AC31" s="361"/>
      <c r="AD31" s="10"/>
      <c r="AE31" s="10"/>
      <c r="AF31" s="10"/>
      <c r="AG31" s="10"/>
      <c r="AH31" s="10"/>
      <c r="AI31" s="55"/>
      <c r="AJ31" s="56"/>
      <c r="AK31" s="361"/>
      <c r="AL31" s="10">
        <v>1</v>
      </c>
      <c r="AM31" s="10"/>
      <c r="AN31" s="10"/>
      <c r="AO31" s="10"/>
      <c r="AP31" s="10"/>
      <c r="AQ31" s="588"/>
      <c r="AR31" s="10"/>
      <c r="AS31" s="10"/>
      <c r="AT31" s="55"/>
      <c r="AU31" s="56"/>
      <c r="AV31" s="10">
        <v>1</v>
      </c>
      <c r="AW31" s="10"/>
      <c r="AX31" s="10">
        <v>1</v>
      </c>
      <c r="AY31" s="10"/>
      <c r="AZ31" s="10"/>
      <c r="BA31" s="10"/>
      <c r="BB31" s="61"/>
      <c r="BC31" s="56"/>
      <c r="BD31" s="361"/>
      <c r="BE31" s="10"/>
      <c r="BF31" s="10"/>
      <c r="BG31" s="10"/>
      <c r="BH31" s="10"/>
      <c r="BI31" s="10"/>
      <c r="BJ31" s="10"/>
      <c r="BK31" s="361"/>
      <c r="BL31" s="10"/>
      <c r="BM31" s="10">
        <v>1</v>
      </c>
      <c r="BN31" s="10"/>
      <c r="BO31" s="10"/>
      <c r="BP31" s="10"/>
      <c r="BQ31" s="55"/>
      <c r="BR31" s="56"/>
      <c r="BS31" s="10"/>
      <c r="BT31" s="10"/>
      <c r="BU31" s="10"/>
      <c r="BV31" s="10"/>
      <c r="BW31" s="10"/>
      <c r="BX31" s="10"/>
      <c r="BY31" s="10"/>
      <c r="BZ31" s="10"/>
      <c r="CA31" s="55"/>
      <c r="CB31" s="56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55"/>
      <c r="CN31" s="56"/>
      <c r="CO31" s="10"/>
      <c r="CP31" s="10"/>
      <c r="CQ31" s="10"/>
      <c r="CR31" s="10"/>
      <c r="CS31" s="10"/>
      <c r="CT31" s="10"/>
      <c r="CU31" s="10"/>
      <c r="CV31" s="10"/>
      <c r="CW31" s="55"/>
      <c r="CX31" s="56"/>
      <c r="CY31" s="10"/>
      <c r="CZ31" s="10"/>
      <c r="DA31" s="10"/>
      <c r="DB31" s="10"/>
      <c r="DC31" s="10"/>
      <c r="DD31" s="10"/>
      <c r="DE31" s="10"/>
      <c r="DF31" s="10"/>
      <c r="DG31" s="10"/>
      <c r="DH31" s="55"/>
      <c r="DI31" s="56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55"/>
      <c r="EA31" s="10">
        <f t="shared" si="0"/>
        <v>0</v>
      </c>
      <c r="EB31" s="10">
        <f t="shared" si="1"/>
        <v>3</v>
      </c>
      <c r="EC31" s="10">
        <f t="shared" si="3"/>
        <v>0</v>
      </c>
      <c r="ED31" s="10">
        <f t="shared" si="2"/>
        <v>0</v>
      </c>
      <c r="EE31" s="520">
        <f t="shared" si="4"/>
        <v>3</v>
      </c>
      <c r="EF31">
        <v>1</v>
      </c>
    </row>
    <row r="32" spans="1:136" ht="15" customHeight="1" x14ac:dyDescent="0.25">
      <c r="A32" s="10">
        <v>29</v>
      </c>
      <c r="B32" s="7" t="s">
        <v>417</v>
      </c>
      <c r="C32" s="56"/>
      <c r="D32" s="361"/>
      <c r="E32" s="10"/>
      <c r="F32" s="10"/>
      <c r="G32" s="10"/>
      <c r="H32" s="10"/>
      <c r="I32" s="10"/>
      <c r="J32" s="55"/>
      <c r="K32" s="56"/>
      <c r="L32" s="55"/>
      <c r="M32" s="405">
        <v>1</v>
      </c>
      <c r="N32" s="10"/>
      <c r="O32" s="361"/>
      <c r="P32" s="10"/>
      <c r="Q32" s="361"/>
      <c r="R32" s="361"/>
      <c r="S32" s="55"/>
      <c r="T32" s="56"/>
      <c r="U32" s="10"/>
      <c r="V32" s="10"/>
      <c r="W32" s="61"/>
      <c r="X32" s="61"/>
      <c r="Y32" s="56"/>
      <c r="Z32" s="10"/>
      <c r="AA32" s="361"/>
      <c r="AB32" s="10"/>
      <c r="AC32" s="361"/>
      <c r="AD32" s="10">
        <v>1</v>
      </c>
      <c r="AE32" s="10"/>
      <c r="AF32" s="10"/>
      <c r="AG32" s="10"/>
      <c r="AH32" s="10"/>
      <c r="AI32" s="55"/>
      <c r="AJ32" s="56"/>
      <c r="AK32" s="361"/>
      <c r="AL32" s="10">
        <v>1</v>
      </c>
      <c r="AM32" s="10"/>
      <c r="AN32" s="10"/>
      <c r="AO32" s="10"/>
      <c r="AP32" s="10"/>
      <c r="AQ32" s="10"/>
      <c r="AR32" s="10"/>
      <c r="AS32" s="10"/>
      <c r="AT32" s="55"/>
      <c r="AU32" s="56"/>
      <c r="AV32" s="10">
        <v>1</v>
      </c>
      <c r="AW32" s="10"/>
      <c r="AX32" s="10"/>
      <c r="AY32" s="10"/>
      <c r="AZ32" s="10"/>
      <c r="BA32" s="10"/>
      <c r="BB32" s="61"/>
      <c r="BC32" s="56"/>
      <c r="BD32" s="361"/>
      <c r="BE32" s="10"/>
      <c r="BF32" s="10"/>
      <c r="BG32" s="10"/>
      <c r="BH32" s="10"/>
      <c r="BI32" s="10"/>
      <c r="BJ32" s="10"/>
      <c r="BK32" s="361"/>
      <c r="BL32" s="10"/>
      <c r="BM32" s="10">
        <v>1</v>
      </c>
      <c r="BN32" s="10"/>
      <c r="BO32" s="10"/>
      <c r="BP32" s="10"/>
      <c r="BQ32" s="55"/>
      <c r="BR32" s="56"/>
      <c r="BS32" s="10"/>
      <c r="BT32" s="10"/>
      <c r="BU32" s="10"/>
      <c r="BV32" s="10"/>
      <c r="BW32" s="10"/>
      <c r="BX32" s="10"/>
      <c r="BY32" s="10"/>
      <c r="BZ32" s="10"/>
      <c r="CA32" s="55"/>
      <c r="CB32" s="56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55"/>
      <c r="CN32" s="56"/>
      <c r="CO32" s="10"/>
      <c r="CP32" s="10"/>
      <c r="CQ32" s="10"/>
      <c r="CR32" s="10"/>
      <c r="CS32" s="10"/>
      <c r="CT32" s="10"/>
      <c r="CU32" s="10"/>
      <c r="CV32" s="10"/>
      <c r="CW32" s="55"/>
      <c r="CX32" s="56"/>
      <c r="CY32" s="10"/>
      <c r="CZ32" s="10"/>
      <c r="DA32" s="10"/>
      <c r="DB32" s="10"/>
      <c r="DC32" s="10"/>
      <c r="DD32" s="10"/>
      <c r="DE32" s="10"/>
      <c r="DF32" s="10"/>
      <c r="DG32" s="10"/>
      <c r="DH32" s="55"/>
      <c r="DI32" s="56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55"/>
      <c r="EA32" s="10">
        <f t="shared" si="0"/>
        <v>0</v>
      </c>
      <c r="EB32" s="10">
        <f t="shared" si="1"/>
        <v>3</v>
      </c>
      <c r="EC32" s="10">
        <f t="shared" si="3"/>
        <v>0</v>
      </c>
      <c r="ED32" s="10">
        <f t="shared" si="2"/>
        <v>0</v>
      </c>
      <c r="EE32" s="520">
        <f t="shared" si="4"/>
        <v>3</v>
      </c>
      <c r="EF32">
        <v>1</v>
      </c>
    </row>
    <row r="33" spans="1:136" ht="15" customHeight="1" x14ac:dyDescent="0.25">
      <c r="A33" s="10">
        <v>30</v>
      </c>
      <c r="B33" s="7" t="s">
        <v>757</v>
      </c>
      <c r="C33" s="56"/>
      <c r="D33" s="361"/>
      <c r="E33" s="10"/>
      <c r="F33" s="10"/>
      <c r="G33" s="10"/>
      <c r="H33" s="10"/>
      <c r="I33" s="10"/>
      <c r="J33" s="55"/>
      <c r="K33" s="56"/>
      <c r="L33" s="55">
        <v>1</v>
      </c>
      <c r="M33" s="405">
        <v>1</v>
      </c>
      <c r="N33" s="10"/>
      <c r="O33" s="361"/>
      <c r="P33" s="10"/>
      <c r="Q33" s="361"/>
      <c r="R33" s="361"/>
      <c r="S33" s="55"/>
      <c r="T33" s="56"/>
      <c r="U33" s="10"/>
      <c r="V33" s="10"/>
      <c r="W33" s="61"/>
      <c r="X33" s="61"/>
      <c r="Y33" s="56"/>
      <c r="Z33" s="10"/>
      <c r="AA33" s="361"/>
      <c r="AB33" s="10"/>
      <c r="AC33" s="361"/>
      <c r="AD33" s="10">
        <v>1</v>
      </c>
      <c r="AE33" s="10"/>
      <c r="AF33" s="10"/>
      <c r="AG33" s="10"/>
      <c r="AH33" s="10"/>
      <c r="AI33" s="55"/>
      <c r="AJ33" s="56"/>
      <c r="AK33" s="361"/>
      <c r="AL33" s="10"/>
      <c r="AM33" s="10"/>
      <c r="AN33" s="10">
        <v>1</v>
      </c>
      <c r="AO33" s="10"/>
      <c r="AP33" s="10"/>
      <c r="AQ33" s="10"/>
      <c r="AR33" s="10"/>
      <c r="AS33" s="10">
        <v>1</v>
      </c>
      <c r="AT33" s="55"/>
      <c r="AU33" s="56"/>
      <c r="AV33" s="10">
        <v>1</v>
      </c>
      <c r="AW33" s="10"/>
      <c r="AX33" s="10">
        <v>1</v>
      </c>
      <c r="AY33" s="10"/>
      <c r="AZ33" s="10"/>
      <c r="BA33" s="10">
        <v>1</v>
      </c>
      <c r="BB33" s="61"/>
      <c r="BC33" s="56"/>
      <c r="BD33" s="361"/>
      <c r="BE33" s="10"/>
      <c r="BF33" s="10"/>
      <c r="BG33" s="10"/>
      <c r="BH33" s="10"/>
      <c r="BI33" s="10"/>
      <c r="BJ33" s="10"/>
      <c r="BK33" s="361"/>
      <c r="BL33" s="10"/>
      <c r="BM33" s="10"/>
      <c r="BN33" s="10"/>
      <c r="BO33" s="10"/>
      <c r="BP33" s="10"/>
      <c r="BQ33" s="55"/>
      <c r="BR33" s="56"/>
      <c r="BS33" s="10"/>
      <c r="BT33" s="10"/>
      <c r="BU33" s="10"/>
      <c r="BV33" s="10"/>
      <c r="BW33" s="10"/>
      <c r="BX33" s="10"/>
      <c r="BY33" s="10"/>
      <c r="BZ33" s="10"/>
      <c r="CA33" s="55"/>
      <c r="CB33" s="56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55"/>
      <c r="CN33" s="56"/>
      <c r="CO33" s="10"/>
      <c r="CP33" s="10"/>
      <c r="CQ33" s="10"/>
      <c r="CR33" s="10"/>
      <c r="CS33" s="10"/>
      <c r="CT33" s="10"/>
      <c r="CU33" s="10"/>
      <c r="CV33" s="10"/>
      <c r="CW33" s="55"/>
      <c r="CX33" s="56"/>
      <c r="CY33" s="10"/>
      <c r="CZ33" s="10"/>
      <c r="DA33" s="10"/>
      <c r="DB33" s="10"/>
      <c r="DC33" s="10"/>
      <c r="DD33" s="10"/>
      <c r="DE33" s="10"/>
      <c r="DF33" s="10"/>
      <c r="DG33" s="10"/>
      <c r="DH33" s="55"/>
      <c r="DI33" s="56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55"/>
      <c r="EA33" s="10">
        <f t="shared" si="0"/>
        <v>0</v>
      </c>
      <c r="EB33" s="10">
        <f t="shared" si="1"/>
        <v>6</v>
      </c>
      <c r="EC33" s="10">
        <f t="shared" si="3"/>
        <v>0</v>
      </c>
      <c r="ED33" s="10">
        <f t="shared" si="2"/>
        <v>0</v>
      </c>
      <c r="EE33" s="520">
        <f t="shared" si="4"/>
        <v>6</v>
      </c>
      <c r="EF33">
        <v>1</v>
      </c>
    </row>
    <row r="34" spans="1:136" ht="15" customHeight="1" x14ac:dyDescent="0.25">
      <c r="A34" s="10">
        <v>31</v>
      </c>
      <c r="B34" s="7" t="s">
        <v>1277</v>
      </c>
      <c r="C34" s="56"/>
      <c r="D34" s="361"/>
      <c r="E34" s="10"/>
      <c r="F34" s="10"/>
      <c r="G34" s="10"/>
      <c r="H34" s="10"/>
      <c r="I34" s="10"/>
      <c r="J34" s="55"/>
      <c r="K34" s="56"/>
      <c r="L34" s="55">
        <v>1</v>
      </c>
      <c r="M34" s="405">
        <v>1</v>
      </c>
      <c r="N34" s="10"/>
      <c r="O34" s="361"/>
      <c r="P34" s="10"/>
      <c r="Q34" s="361"/>
      <c r="R34" s="361"/>
      <c r="S34" s="55"/>
      <c r="T34" s="56"/>
      <c r="U34" s="10"/>
      <c r="V34" s="10"/>
      <c r="W34" s="61"/>
      <c r="X34" s="61"/>
      <c r="Y34" s="56"/>
      <c r="Z34" s="10"/>
      <c r="AA34" s="361"/>
      <c r="AB34" s="10"/>
      <c r="AC34" s="361"/>
      <c r="AD34" s="10">
        <v>1</v>
      </c>
      <c r="AE34" s="10"/>
      <c r="AF34" s="10"/>
      <c r="AG34" s="10"/>
      <c r="AH34" s="10"/>
      <c r="AI34" s="55"/>
      <c r="AJ34" s="56"/>
      <c r="AK34" s="361"/>
      <c r="AL34" s="10"/>
      <c r="AM34" s="10"/>
      <c r="AN34" s="10">
        <v>1</v>
      </c>
      <c r="AO34" s="10"/>
      <c r="AP34" s="10"/>
      <c r="AQ34" s="10"/>
      <c r="AR34" s="10"/>
      <c r="AS34" s="10">
        <v>1</v>
      </c>
      <c r="AT34" s="55"/>
      <c r="AU34" s="56"/>
      <c r="AV34" s="10">
        <v>1</v>
      </c>
      <c r="AW34" s="10"/>
      <c r="AX34" s="10">
        <v>1</v>
      </c>
      <c r="AY34" s="10"/>
      <c r="AZ34" s="10"/>
      <c r="BA34" s="10">
        <v>1</v>
      </c>
      <c r="BB34" s="61"/>
      <c r="BC34" s="56"/>
      <c r="BD34" s="361"/>
      <c r="BE34" s="10"/>
      <c r="BF34" s="10"/>
      <c r="BG34" s="10"/>
      <c r="BH34" s="10"/>
      <c r="BI34" s="10"/>
      <c r="BJ34" s="10"/>
      <c r="BK34" s="361"/>
      <c r="BL34" s="10"/>
      <c r="BM34" s="10"/>
      <c r="BN34" s="10"/>
      <c r="BO34" s="10"/>
      <c r="BP34" s="10"/>
      <c r="BQ34" s="55"/>
      <c r="BR34" s="56"/>
      <c r="BS34" s="10"/>
      <c r="BT34" s="10"/>
      <c r="BU34" s="10"/>
      <c r="BV34" s="10"/>
      <c r="BW34" s="10"/>
      <c r="BX34" s="10"/>
      <c r="BY34" s="10"/>
      <c r="BZ34" s="10"/>
      <c r="CA34" s="55"/>
      <c r="CB34" s="56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55"/>
      <c r="CN34" s="56"/>
      <c r="CO34" s="10"/>
      <c r="CP34" s="10"/>
      <c r="CQ34" s="10"/>
      <c r="CR34" s="10"/>
      <c r="CS34" s="10"/>
      <c r="CT34" s="10"/>
      <c r="CU34" s="10"/>
      <c r="CV34" s="10"/>
      <c r="CW34" s="55"/>
      <c r="CX34" s="56"/>
      <c r="CY34" s="10"/>
      <c r="CZ34" s="10"/>
      <c r="DA34" s="10"/>
      <c r="DB34" s="10"/>
      <c r="DC34" s="10"/>
      <c r="DD34" s="10"/>
      <c r="DE34" s="10"/>
      <c r="DF34" s="10"/>
      <c r="DG34" s="10"/>
      <c r="DH34" s="55"/>
      <c r="DI34" s="56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55"/>
      <c r="EA34" s="10">
        <f t="shared" si="0"/>
        <v>0</v>
      </c>
      <c r="EB34" s="10">
        <f t="shared" si="1"/>
        <v>6</v>
      </c>
      <c r="EC34" s="10">
        <f t="shared" si="3"/>
        <v>0</v>
      </c>
      <c r="ED34" s="10">
        <f t="shared" si="2"/>
        <v>0</v>
      </c>
      <c r="EE34" s="520">
        <f t="shared" si="4"/>
        <v>6</v>
      </c>
      <c r="EF34">
        <v>1</v>
      </c>
    </row>
    <row r="35" spans="1:136" ht="15" customHeight="1" x14ac:dyDescent="0.25">
      <c r="A35" s="10">
        <v>32</v>
      </c>
      <c r="B35" s="7" t="s">
        <v>519</v>
      </c>
      <c r="C35" s="56"/>
      <c r="D35" s="361"/>
      <c r="E35" s="10"/>
      <c r="F35" s="10"/>
      <c r="G35" s="10"/>
      <c r="H35" s="10"/>
      <c r="I35" s="10"/>
      <c r="J35" s="55">
        <v>1</v>
      </c>
      <c r="K35" s="56"/>
      <c r="L35" s="55"/>
      <c r="M35" s="405"/>
      <c r="N35" s="10"/>
      <c r="O35" s="361"/>
      <c r="P35" s="10"/>
      <c r="Q35" s="361"/>
      <c r="R35" s="361"/>
      <c r="S35" s="55">
        <v>1</v>
      </c>
      <c r="T35" s="56"/>
      <c r="U35" s="10"/>
      <c r="V35" s="10"/>
      <c r="W35" s="61"/>
      <c r="X35" s="61"/>
      <c r="Y35" s="56"/>
      <c r="Z35" s="10"/>
      <c r="AA35" s="361"/>
      <c r="AB35" s="10"/>
      <c r="AC35" s="361"/>
      <c r="AD35" s="10"/>
      <c r="AE35" s="10">
        <v>1</v>
      </c>
      <c r="AF35" s="10"/>
      <c r="AG35" s="10"/>
      <c r="AH35" s="10"/>
      <c r="AI35" s="55"/>
      <c r="AJ35" s="56">
        <v>1</v>
      </c>
      <c r="AK35" s="361"/>
      <c r="AL35" s="10"/>
      <c r="AM35" s="10"/>
      <c r="AN35" s="10"/>
      <c r="AO35" s="10">
        <v>1</v>
      </c>
      <c r="AP35" s="10"/>
      <c r="AQ35" s="10"/>
      <c r="AR35" s="10"/>
      <c r="AS35" s="10"/>
      <c r="AT35" s="55">
        <v>1</v>
      </c>
      <c r="AU35" s="56"/>
      <c r="AV35" s="10"/>
      <c r="AW35" s="10"/>
      <c r="AX35" s="10"/>
      <c r="AY35" s="10">
        <v>1</v>
      </c>
      <c r="AZ35" s="10"/>
      <c r="BA35" s="10"/>
      <c r="BB35" s="61"/>
      <c r="BC35" s="56"/>
      <c r="BD35" s="361"/>
      <c r="BE35" s="10">
        <v>1</v>
      </c>
      <c r="BF35" s="10"/>
      <c r="BG35" s="10"/>
      <c r="BH35" s="10"/>
      <c r="BI35" s="10"/>
      <c r="BJ35" s="10"/>
      <c r="BK35" s="361"/>
      <c r="BL35" s="10"/>
      <c r="BM35" s="10"/>
      <c r="BN35" s="10"/>
      <c r="BO35" s="10"/>
      <c r="BP35" s="10"/>
      <c r="BQ35" s="55"/>
      <c r="BR35" s="56"/>
      <c r="BS35" s="10"/>
      <c r="BT35" s="10"/>
      <c r="BU35" s="10"/>
      <c r="BV35" s="10"/>
      <c r="BW35" s="10"/>
      <c r="BX35" s="10"/>
      <c r="BY35" s="10"/>
      <c r="BZ35" s="10"/>
      <c r="CA35" s="55"/>
      <c r="CB35" s="56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55"/>
      <c r="CN35" s="56"/>
      <c r="CO35" s="10"/>
      <c r="CP35" s="10"/>
      <c r="CQ35" s="10"/>
      <c r="CR35" s="10"/>
      <c r="CS35" s="10"/>
      <c r="CT35" s="10"/>
      <c r="CU35" s="10"/>
      <c r="CV35" s="10"/>
      <c r="CW35" s="55"/>
      <c r="CX35" s="56"/>
      <c r="CY35" s="10"/>
      <c r="CZ35" s="10"/>
      <c r="DA35" s="10"/>
      <c r="DB35" s="10"/>
      <c r="DC35" s="10"/>
      <c r="DD35" s="10"/>
      <c r="DE35" s="10"/>
      <c r="DF35" s="10"/>
      <c r="DG35" s="10"/>
      <c r="DH35" s="55"/>
      <c r="DI35" s="56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55"/>
      <c r="EA35" s="10">
        <f t="shared" si="0"/>
        <v>0</v>
      </c>
      <c r="EB35" s="10">
        <f t="shared" si="1"/>
        <v>0</v>
      </c>
      <c r="EC35" s="10">
        <f t="shared" si="3"/>
        <v>0</v>
      </c>
      <c r="ED35" s="10">
        <f t="shared" si="2"/>
        <v>8</v>
      </c>
      <c r="EE35" s="520">
        <f t="shared" si="4"/>
        <v>8</v>
      </c>
      <c r="EF35">
        <v>1</v>
      </c>
    </row>
    <row r="36" spans="1:136" ht="15" customHeight="1" x14ac:dyDescent="0.25">
      <c r="A36" s="10">
        <v>33</v>
      </c>
      <c r="B36" s="7" t="s">
        <v>575</v>
      </c>
      <c r="C36" s="56"/>
      <c r="D36" s="361"/>
      <c r="E36" s="10"/>
      <c r="F36" s="10"/>
      <c r="G36" s="10"/>
      <c r="H36" s="10"/>
      <c r="I36" s="10"/>
      <c r="J36" s="55"/>
      <c r="K36" s="56"/>
      <c r="L36" s="55"/>
      <c r="M36" s="405">
        <v>1</v>
      </c>
      <c r="N36" s="10"/>
      <c r="O36" s="361"/>
      <c r="P36" s="10"/>
      <c r="Q36" s="361"/>
      <c r="R36" s="361"/>
      <c r="S36" s="55"/>
      <c r="T36" s="56"/>
      <c r="U36" s="10"/>
      <c r="V36" s="10"/>
      <c r="W36" s="61"/>
      <c r="X36" s="61"/>
      <c r="Y36" s="56">
        <v>1</v>
      </c>
      <c r="Z36" s="10"/>
      <c r="AA36" s="361"/>
      <c r="AB36" s="10"/>
      <c r="AC36" s="361"/>
      <c r="AD36" s="10"/>
      <c r="AE36" s="10"/>
      <c r="AF36" s="10"/>
      <c r="AG36" s="10"/>
      <c r="AH36" s="10"/>
      <c r="AI36" s="55">
        <v>1</v>
      </c>
      <c r="AJ36" s="56">
        <v>1</v>
      </c>
      <c r="AK36" s="361"/>
      <c r="AL36" s="10"/>
      <c r="AM36" s="10">
        <v>1</v>
      </c>
      <c r="AN36" s="10"/>
      <c r="AO36" s="10"/>
      <c r="AP36" s="10"/>
      <c r="AQ36" s="10">
        <v>1</v>
      </c>
      <c r="AR36" s="10"/>
      <c r="AS36" s="10">
        <v>1</v>
      </c>
      <c r="AT36" s="55">
        <v>1</v>
      </c>
      <c r="AU36" s="56">
        <v>1</v>
      </c>
      <c r="AV36" s="10">
        <v>1</v>
      </c>
      <c r="AW36" s="10">
        <v>1</v>
      </c>
      <c r="AX36" s="10"/>
      <c r="AY36" s="10"/>
      <c r="AZ36" s="10"/>
      <c r="BA36" s="10">
        <v>1</v>
      </c>
      <c r="BB36" s="61">
        <v>1</v>
      </c>
      <c r="BC36" s="56">
        <v>1</v>
      </c>
      <c r="BD36" s="361"/>
      <c r="BE36" s="10"/>
      <c r="BF36" s="10"/>
      <c r="BG36" s="10">
        <v>1</v>
      </c>
      <c r="BH36" s="10"/>
      <c r="BI36" s="10"/>
      <c r="BJ36" s="10"/>
      <c r="BK36" s="361"/>
      <c r="BL36" s="10"/>
      <c r="BM36" s="10"/>
      <c r="BN36" s="10"/>
      <c r="BO36" s="10">
        <v>1</v>
      </c>
      <c r="BP36" s="10">
        <v>1</v>
      </c>
      <c r="BQ36" s="55"/>
      <c r="BR36" s="56"/>
      <c r="BS36" s="10"/>
      <c r="BT36" s="10"/>
      <c r="BU36" s="10"/>
      <c r="BV36" s="10"/>
      <c r="BW36" s="10"/>
      <c r="BX36" s="10"/>
      <c r="BY36" s="10"/>
      <c r="BZ36" s="10"/>
      <c r="CA36" s="55"/>
      <c r="CB36" s="56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55"/>
      <c r="CN36" s="56"/>
      <c r="CO36" s="10"/>
      <c r="CP36" s="10"/>
      <c r="CQ36" s="10"/>
      <c r="CR36" s="10"/>
      <c r="CS36" s="10"/>
      <c r="CT36" s="10"/>
      <c r="CU36" s="10"/>
      <c r="CV36" s="10"/>
      <c r="CW36" s="55"/>
      <c r="CX36" s="56"/>
      <c r="CY36" s="10"/>
      <c r="CZ36" s="10"/>
      <c r="DA36" s="10"/>
      <c r="DB36" s="10"/>
      <c r="DC36" s="10"/>
      <c r="DD36" s="10"/>
      <c r="DE36" s="10"/>
      <c r="DF36" s="10"/>
      <c r="DG36" s="10"/>
      <c r="DH36" s="55"/>
      <c r="DI36" s="56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>
        <v>1</v>
      </c>
      <c r="DV36" s="10">
        <v>1</v>
      </c>
      <c r="DW36" s="10">
        <v>1</v>
      </c>
      <c r="DX36" s="10"/>
      <c r="DY36" s="10">
        <v>1</v>
      </c>
      <c r="DZ36" s="55"/>
      <c r="EA36" s="10">
        <f t="shared" ref="EA36:EA67" si="5">SUM(D36+E36+K36+N36+O36+T36+X36+AF36+AH36+AM36+AP36+AR36+AU36+AW36+AZ36+BB36+BC36+BF36+BJ36+BK36+BP36+BR36+BU36+BW36+BZ36+CB36+CE36+CG36+CJ36+CL36)</f>
        <v>6</v>
      </c>
      <c r="EB36" s="10">
        <f t="shared" ref="EB36:EB67" si="6">SUM(SUM(G36+L36+Q36+R36+U36+V36+Y36+AB36+AD36+AG36+AI36+AL36+AN36+AQ36+AS36+AX36+BA36+BG36+BL36+BM36+BQ36+BS36+BV36+BX36+CA36+CC36+CF36+CH36+CK36+CM36))</f>
        <v>6</v>
      </c>
      <c r="EC36" s="10">
        <f t="shared" si="3"/>
        <v>0</v>
      </c>
      <c r="ED36" s="10">
        <f t="shared" ref="ED36:ED67" si="7">SUM(J36+S36+Z36+AE36+AJ36+AO36+AT36+AY36+BE36+BH36+BO36+BT36+BY36+CD36+CI36)</f>
        <v>3</v>
      </c>
      <c r="EE36" s="520">
        <f t="shared" si="4"/>
        <v>15</v>
      </c>
    </row>
    <row r="37" spans="1:136" ht="15" customHeight="1" x14ac:dyDescent="0.25">
      <c r="A37" s="10">
        <v>34</v>
      </c>
      <c r="B37" s="7" t="s">
        <v>516</v>
      </c>
      <c r="C37" s="56">
        <v>1</v>
      </c>
      <c r="D37" s="361"/>
      <c r="E37" s="10">
        <v>1</v>
      </c>
      <c r="F37" s="10">
        <v>1</v>
      </c>
      <c r="G37" s="10">
        <v>1</v>
      </c>
      <c r="H37" s="10">
        <v>1</v>
      </c>
      <c r="I37" s="10">
        <v>1</v>
      </c>
      <c r="J37" s="55"/>
      <c r="K37" s="56"/>
      <c r="L37" s="55"/>
      <c r="M37" s="405"/>
      <c r="N37" s="10"/>
      <c r="O37" s="361"/>
      <c r="P37" s="10"/>
      <c r="Q37" s="361"/>
      <c r="R37" s="361"/>
      <c r="S37" s="55"/>
      <c r="T37" s="56"/>
      <c r="U37" s="10"/>
      <c r="V37" s="10"/>
      <c r="W37" s="61"/>
      <c r="X37" s="61"/>
      <c r="Y37" s="56"/>
      <c r="Z37" s="10"/>
      <c r="AA37" s="361"/>
      <c r="AB37" s="10"/>
      <c r="AC37" s="361"/>
      <c r="AD37" s="10"/>
      <c r="AE37" s="10"/>
      <c r="AF37" s="10"/>
      <c r="AG37" s="10"/>
      <c r="AH37" s="10"/>
      <c r="AI37" s="55"/>
      <c r="AJ37" s="56"/>
      <c r="AK37" s="361"/>
      <c r="AL37" s="10"/>
      <c r="AM37" s="10"/>
      <c r="AN37" s="10"/>
      <c r="AO37" s="10"/>
      <c r="AP37" s="10"/>
      <c r="AQ37" s="10"/>
      <c r="AR37" s="10"/>
      <c r="AS37" s="10"/>
      <c r="AT37" s="55"/>
      <c r="AU37" s="56"/>
      <c r="AV37" s="10"/>
      <c r="AW37" s="10"/>
      <c r="AX37" s="10"/>
      <c r="AY37" s="10"/>
      <c r="AZ37" s="10"/>
      <c r="BA37" s="10"/>
      <c r="BB37" s="61"/>
      <c r="BC37" s="56"/>
      <c r="BD37" s="361"/>
      <c r="BE37" s="10"/>
      <c r="BF37" s="10"/>
      <c r="BG37" s="10"/>
      <c r="BH37" s="10"/>
      <c r="BI37" s="10"/>
      <c r="BJ37" s="10"/>
      <c r="BK37" s="361"/>
      <c r="BL37" s="10"/>
      <c r="BM37" s="10"/>
      <c r="BN37" s="10"/>
      <c r="BO37" s="10"/>
      <c r="BP37" s="10"/>
      <c r="BQ37" s="55"/>
      <c r="BR37" s="56"/>
      <c r="BS37" s="10"/>
      <c r="BT37" s="10"/>
      <c r="BU37" s="10"/>
      <c r="BV37" s="10"/>
      <c r="BW37" s="10"/>
      <c r="BX37" s="10"/>
      <c r="BY37" s="10"/>
      <c r="BZ37" s="10"/>
      <c r="CA37" s="55"/>
      <c r="CB37" s="56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55"/>
      <c r="CN37" s="56"/>
      <c r="CO37" s="10"/>
      <c r="CP37" s="10"/>
      <c r="CQ37" s="10"/>
      <c r="CR37" s="10"/>
      <c r="CS37" s="10"/>
      <c r="CT37" s="10"/>
      <c r="CU37" s="10"/>
      <c r="CV37" s="10"/>
      <c r="CW37" s="55"/>
      <c r="CX37" s="56"/>
      <c r="CY37" s="10"/>
      <c r="CZ37" s="10"/>
      <c r="DA37" s="10"/>
      <c r="DB37" s="10"/>
      <c r="DC37" s="10"/>
      <c r="DD37" s="10"/>
      <c r="DE37" s="10"/>
      <c r="DF37" s="10"/>
      <c r="DG37" s="10"/>
      <c r="DH37" s="55"/>
      <c r="DI37" s="56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55"/>
      <c r="EA37" s="10">
        <f t="shared" si="5"/>
        <v>1</v>
      </c>
      <c r="EB37" s="10">
        <f t="shared" si="6"/>
        <v>1</v>
      </c>
      <c r="EC37" s="10">
        <f t="shared" si="3"/>
        <v>4</v>
      </c>
      <c r="ED37" s="10">
        <f t="shared" si="7"/>
        <v>0</v>
      </c>
      <c r="EE37" s="520">
        <f t="shared" si="4"/>
        <v>6</v>
      </c>
      <c r="EF37">
        <v>1</v>
      </c>
    </row>
    <row r="38" spans="1:136" ht="15" customHeight="1" x14ac:dyDescent="0.25">
      <c r="A38" s="10">
        <v>35</v>
      </c>
      <c r="B38" s="7" t="s">
        <v>507</v>
      </c>
      <c r="C38" s="56"/>
      <c r="D38" s="361"/>
      <c r="E38" s="10"/>
      <c r="F38" s="10"/>
      <c r="G38" s="10"/>
      <c r="H38" s="10"/>
      <c r="I38" s="10"/>
      <c r="J38" s="55"/>
      <c r="K38" s="56"/>
      <c r="L38" s="55"/>
      <c r="M38" s="405">
        <v>1</v>
      </c>
      <c r="N38" s="10">
        <v>1</v>
      </c>
      <c r="O38" s="361"/>
      <c r="P38" s="10">
        <v>1</v>
      </c>
      <c r="Q38" s="361"/>
      <c r="R38" s="361"/>
      <c r="S38" s="55"/>
      <c r="T38" s="56"/>
      <c r="U38" s="10"/>
      <c r="V38" s="10"/>
      <c r="W38" s="61"/>
      <c r="X38" s="61"/>
      <c r="Y38" s="56"/>
      <c r="Z38" s="10"/>
      <c r="AA38" s="361"/>
      <c r="AB38" s="10"/>
      <c r="AC38" s="361"/>
      <c r="AD38" s="10"/>
      <c r="AE38" s="10"/>
      <c r="AF38" s="10"/>
      <c r="AG38" s="10"/>
      <c r="AH38" s="10"/>
      <c r="AI38" s="55"/>
      <c r="AJ38" s="56"/>
      <c r="AK38" s="361"/>
      <c r="AL38" s="10"/>
      <c r="AM38" s="10"/>
      <c r="AN38" s="10"/>
      <c r="AO38" s="10"/>
      <c r="AP38" s="10"/>
      <c r="AQ38" s="10"/>
      <c r="AR38" s="10"/>
      <c r="AS38" s="10"/>
      <c r="AT38" s="55"/>
      <c r="AU38" s="56"/>
      <c r="AV38" s="10"/>
      <c r="AW38" s="10"/>
      <c r="AX38" s="10"/>
      <c r="AY38" s="10"/>
      <c r="AZ38" s="10"/>
      <c r="BA38" s="10"/>
      <c r="BB38" s="61"/>
      <c r="BC38" s="56"/>
      <c r="BD38" s="361"/>
      <c r="BE38" s="10"/>
      <c r="BF38" s="10"/>
      <c r="BG38" s="10"/>
      <c r="BH38" s="10"/>
      <c r="BI38" s="10"/>
      <c r="BJ38" s="10"/>
      <c r="BK38" s="361"/>
      <c r="BL38" s="10"/>
      <c r="BM38" s="10"/>
      <c r="BN38" s="10"/>
      <c r="BO38" s="10"/>
      <c r="BP38" s="10"/>
      <c r="BQ38" s="55"/>
      <c r="BR38" s="56"/>
      <c r="BS38" s="10"/>
      <c r="BT38" s="10"/>
      <c r="BU38" s="10"/>
      <c r="BV38" s="10"/>
      <c r="BW38" s="10"/>
      <c r="BX38" s="10"/>
      <c r="BY38" s="10"/>
      <c r="BZ38" s="10"/>
      <c r="CA38" s="55"/>
      <c r="CB38" s="56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55"/>
      <c r="CN38" s="56"/>
      <c r="CO38" s="10"/>
      <c r="CP38" s="10"/>
      <c r="CQ38" s="10"/>
      <c r="CR38" s="10"/>
      <c r="CS38" s="10"/>
      <c r="CT38" s="10"/>
      <c r="CU38" s="10"/>
      <c r="CV38" s="10"/>
      <c r="CW38" s="55"/>
      <c r="CX38" s="56"/>
      <c r="CY38" s="10"/>
      <c r="CZ38" s="10"/>
      <c r="DA38" s="10"/>
      <c r="DB38" s="10"/>
      <c r="DC38" s="10"/>
      <c r="DD38" s="10"/>
      <c r="DE38" s="10"/>
      <c r="DF38" s="10"/>
      <c r="DG38" s="10"/>
      <c r="DH38" s="55"/>
      <c r="DI38" s="56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55"/>
      <c r="EA38" s="10">
        <f t="shared" si="5"/>
        <v>1</v>
      </c>
      <c r="EB38" s="10">
        <f t="shared" si="6"/>
        <v>0</v>
      </c>
      <c r="EC38" s="10">
        <f t="shared" si="3"/>
        <v>1</v>
      </c>
      <c r="ED38" s="10">
        <f t="shared" si="7"/>
        <v>0</v>
      </c>
      <c r="EE38" s="520">
        <f t="shared" si="4"/>
        <v>2</v>
      </c>
      <c r="EF38">
        <v>1</v>
      </c>
    </row>
    <row r="39" spans="1:136" ht="15" customHeight="1" x14ac:dyDescent="0.25">
      <c r="A39" s="10">
        <v>36</v>
      </c>
      <c r="B39" s="7" t="s">
        <v>1188</v>
      </c>
      <c r="C39" s="56"/>
      <c r="D39" s="361"/>
      <c r="E39" s="10"/>
      <c r="F39" s="10"/>
      <c r="G39" s="10"/>
      <c r="H39" s="10"/>
      <c r="I39" s="10"/>
      <c r="J39" s="55"/>
      <c r="K39" s="56"/>
      <c r="L39" s="55"/>
      <c r="M39" s="405">
        <v>1</v>
      </c>
      <c r="N39" s="10">
        <v>1</v>
      </c>
      <c r="O39" s="361"/>
      <c r="P39" s="10">
        <v>1</v>
      </c>
      <c r="Q39" s="361"/>
      <c r="R39" s="361"/>
      <c r="S39" s="55"/>
      <c r="T39" s="56"/>
      <c r="U39" s="10"/>
      <c r="V39" s="10"/>
      <c r="W39" s="61"/>
      <c r="X39" s="61"/>
      <c r="Y39" s="56"/>
      <c r="Z39" s="10"/>
      <c r="AA39" s="361"/>
      <c r="AB39" s="10"/>
      <c r="AC39" s="361"/>
      <c r="AD39" s="10"/>
      <c r="AE39" s="10"/>
      <c r="AF39" s="10"/>
      <c r="AG39" s="10"/>
      <c r="AH39" s="10"/>
      <c r="AI39" s="55"/>
      <c r="AJ39" s="56"/>
      <c r="AK39" s="361"/>
      <c r="AL39" s="10"/>
      <c r="AM39" s="10"/>
      <c r="AN39" s="10"/>
      <c r="AO39" s="10"/>
      <c r="AP39" s="10"/>
      <c r="AQ39" s="10"/>
      <c r="AR39" s="10"/>
      <c r="AS39" s="10"/>
      <c r="AT39" s="55"/>
      <c r="AU39" s="56"/>
      <c r="AV39" s="10">
        <v>1</v>
      </c>
      <c r="AW39" s="10"/>
      <c r="AX39" s="10"/>
      <c r="AY39" s="10"/>
      <c r="AZ39" s="10"/>
      <c r="BA39" s="10"/>
      <c r="BB39" s="61"/>
      <c r="BC39" s="56"/>
      <c r="BD39" s="361"/>
      <c r="BE39" s="10"/>
      <c r="BF39" s="10"/>
      <c r="BG39" s="10">
        <v>1</v>
      </c>
      <c r="BH39" s="10"/>
      <c r="BI39" s="10"/>
      <c r="BJ39" s="10"/>
      <c r="BK39" s="361"/>
      <c r="BL39" s="10"/>
      <c r="BM39" s="10"/>
      <c r="BN39" s="10"/>
      <c r="BO39" s="10"/>
      <c r="BP39" s="10">
        <v>1</v>
      </c>
      <c r="BQ39" s="55"/>
      <c r="BR39" s="56"/>
      <c r="BS39" s="10"/>
      <c r="BT39" s="10"/>
      <c r="BU39" s="10"/>
      <c r="BV39" s="10"/>
      <c r="BW39" s="10"/>
      <c r="BX39" s="10"/>
      <c r="BY39" s="10"/>
      <c r="BZ39" s="10"/>
      <c r="CA39" s="55"/>
      <c r="CB39" s="56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55"/>
      <c r="CN39" s="56"/>
      <c r="CO39" s="10"/>
      <c r="CP39" s="10"/>
      <c r="CQ39" s="10"/>
      <c r="CR39" s="10"/>
      <c r="CS39" s="10"/>
      <c r="CT39" s="10"/>
      <c r="CU39" s="10"/>
      <c r="CV39" s="10"/>
      <c r="CW39" s="55"/>
      <c r="CX39" s="56"/>
      <c r="CY39" s="10"/>
      <c r="CZ39" s="10"/>
      <c r="DA39" s="10"/>
      <c r="DB39" s="10"/>
      <c r="DC39" s="10"/>
      <c r="DD39" s="10"/>
      <c r="DE39" s="10"/>
      <c r="DF39" s="10"/>
      <c r="DG39" s="10"/>
      <c r="DH39" s="55"/>
      <c r="DI39" s="56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55"/>
      <c r="EA39" s="10">
        <f t="shared" si="5"/>
        <v>2</v>
      </c>
      <c r="EB39" s="10">
        <f t="shared" si="6"/>
        <v>1</v>
      </c>
      <c r="EC39" s="10">
        <f t="shared" si="3"/>
        <v>1</v>
      </c>
      <c r="ED39" s="10">
        <f t="shared" si="7"/>
        <v>0</v>
      </c>
      <c r="EE39" s="520">
        <f t="shared" si="4"/>
        <v>4</v>
      </c>
      <c r="EF39">
        <v>1</v>
      </c>
    </row>
    <row r="40" spans="1:136" ht="15" customHeight="1" x14ac:dyDescent="0.25">
      <c r="A40" s="10">
        <v>37</v>
      </c>
      <c r="B40" s="7" t="s">
        <v>1091</v>
      </c>
      <c r="C40" s="56"/>
      <c r="D40" s="361"/>
      <c r="E40" s="10"/>
      <c r="F40" s="10"/>
      <c r="G40" s="10"/>
      <c r="H40" s="10"/>
      <c r="I40" s="10"/>
      <c r="J40" s="55"/>
      <c r="K40" s="56"/>
      <c r="L40" s="55"/>
      <c r="M40" s="405">
        <v>1</v>
      </c>
      <c r="N40" s="10">
        <v>1</v>
      </c>
      <c r="O40" s="361"/>
      <c r="P40" s="10">
        <v>1</v>
      </c>
      <c r="Q40" s="361"/>
      <c r="R40" s="361"/>
      <c r="S40" s="55"/>
      <c r="T40" s="56"/>
      <c r="U40" s="10"/>
      <c r="V40" s="10"/>
      <c r="W40" s="61"/>
      <c r="X40" s="61"/>
      <c r="Y40" s="56"/>
      <c r="Z40" s="10"/>
      <c r="AA40" s="361"/>
      <c r="AB40" s="10">
        <v>1</v>
      </c>
      <c r="AC40" s="361"/>
      <c r="AD40" s="10"/>
      <c r="AE40" s="10"/>
      <c r="AF40" s="10"/>
      <c r="AG40" s="10"/>
      <c r="AH40" s="10"/>
      <c r="AI40" s="55"/>
      <c r="AJ40" s="56"/>
      <c r="AK40" s="361"/>
      <c r="AL40" s="10"/>
      <c r="AM40" s="10"/>
      <c r="AN40" s="10"/>
      <c r="AO40" s="10"/>
      <c r="AP40" s="10"/>
      <c r="AQ40" s="10">
        <v>1</v>
      </c>
      <c r="AR40" s="10"/>
      <c r="AS40" s="10"/>
      <c r="AT40" s="55"/>
      <c r="AU40" s="56"/>
      <c r="AV40" s="10">
        <v>1</v>
      </c>
      <c r="AW40" s="10"/>
      <c r="AX40" s="10"/>
      <c r="AY40" s="10"/>
      <c r="AZ40" s="10"/>
      <c r="BA40" s="10"/>
      <c r="BB40" s="61"/>
      <c r="BC40" s="56"/>
      <c r="BD40" s="361"/>
      <c r="BE40" s="10"/>
      <c r="BF40" s="10"/>
      <c r="BG40" s="10"/>
      <c r="BH40" s="10"/>
      <c r="BI40" s="10"/>
      <c r="BJ40" s="10"/>
      <c r="BK40" s="361"/>
      <c r="BL40" s="10"/>
      <c r="BM40" s="10">
        <v>1</v>
      </c>
      <c r="BN40" s="10"/>
      <c r="BO40" s="10"/>
      <c r="BP40" s="10"/>
      <c r="BQ40" s="55"/>
      <c r="BR40" s="56"/>
      <c r="BS40" s="10"/>
      <c r="BT40" s="10"/>
      <c r="BU40" s="10"/>
      <c r="BV40" s="10"/>
      <c r="BW40" s="10"/>
      <c r="BX40" s="10"/>
      <c r="BY40" s="10"/>
      <c r="BZ40" s="10"/>
      <c r="CA40" s="140"/>
      <c r="CB40" s="56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55"/>
      <c r="CN40" s="56"/>
      <c r="CO40" s="10"/>
      <c r="CP40" s="10"/>
      <c r="CQ40" s="10"/>
      <c r="CR40" s="10"/>
      <c r="CS40" s="10"/>
      <c r="CT40" s="10"/>
      <c r="CU40" s="10"/>
      <c r="CV40" s="10"/>
      <c r="CW40" s="55"/>
      <c r="CX40" s="56"/>
      <c r="CY40" s="10"/>
      <c r="CZ40" s="10"/>
      <c r="DA40" s="10"/>
      <c r="DB40" s="10"/>
      <c r="DC40" s="10"/>
      <c r="DD40" s="10"/>
      <c r="DE40" s="10"/>
      <c r="DF40" s="10"/>
      <c r="DG40" s="10"/>
      <c r="DH40" s="55"/>
      <c r="DI40" s="56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55"/>
      <c r="EA40" s="10">
        <f t="shared" si="5"/>
        <v>1</v>
      </c>
      <c r="EB40" s="10">
        <f t="shared" si="6"/>
        <v>3</v>
      </c>
      <c r="EC40" s="10">
        <f t="shared" si="3"/>
        <v>1</v>
      </c>
      <c r="ED40" s="10">
        <f t="shared" si="7"/>
        <v>0</v>
      </c>
      <c r="EE40" s="520">
        <f t="shared" si="4"/>
        <v>5</v>
      </c>
      <c r="EF40">
        <v>1</v>
      </c>
    </row>
    <row r="41" spans="1:136" ht="15" customHeight="1" x14ac:dyDescent="0.25">
      <c r="A41" s="10">
        <v>38</v>
      </c>
      <c r="B41" s="7" t="s">
        <v>66</v>
      </c>
      <c r="C41" s="56"/>
      <c r="D41" s="361"/>
      <c r="E41" s="10"/>
      <c r="F41" s="10"/>
      <c r="G41" s="10"/>
      <c r="H41" s="10"/>
      <c r="I41" s="10"/>
      <c r="J41" s="55"/>
      <c r="K41" s="56"/>
      <c r="L41" s="55"/>
      <c r="M41" s="405"/>
      <c r="N41" s="10"/>
      <c r="O41" s="361"/>
      <c r="P41" s="10"/>
      <c r="Q41" s="361"/>
      <c r="R41" s="361"/>
      <c r="S41" s="55"/>
      <c r="T41" s="56"/>
      <c r="U41" s="10"/>
      <c r="V41" s="10"/>
      <c r="W41" s="61"/>
      <c r="X41" s="61"/>
      <c r="Y41" s="56"/>
      <c r="Z41" s="10"/>
      <c r="AA41" s="361"/>
      <c r="AB41" s="10"/>
      <c r="AC41" s="361"/>
      <c r="AD41" s="10"/>
      <c r="AE41" s="10"/>
      <c r="AF41" s="10"/>
      <c r="AG41" s="10"/>
      <c r="AH41" s="10"/>
      <c r="AI41" s="55"/>
      <c r="AJ41" s="56"/>
      <c r="AK41" s="361"/>
      <c r="AL41" s="10">
        <v>1</v>
      </c>
      <c r="AM41" s="10"/>
      <c r="AN41" s="10"/>
      <c r="AO41" s="10"/>
      <c r="AP41" s="10"/>
      <c r="AQ41" s="10">
        <v>1</v>
      </c>
      <c r="AR41" s="10"/>
      <c r="AS41" s="10"/>
      <c r="AT41" s="55"/>
      <c r="AU41" s="56"/>
      <c r="AV41" s="10">
        <v>1</v>
      </c>
      <c r="AW41" s="10"/>
      <c r="AX41" s="10"/>
      <c r="AY41" s="10"/>
      <c r="AZ41" s="10"/>
      <c r="BA41" s="10">
        <v>1</v>
      </c>
      <c r="BB41" s="61">
        <v>1</v>
      </c>
      <c r="BC41" s="56">
        <v>1</v>
      </c>
      <c r="BD41" s="361"/>
      <c r="BE41" s="10"/>
      <c r="BF41" s="10"/>
      <c r="BG41" s="10"/>
      <c r="BH41" s="10"/>
      <c r="BI41" s="10"/>
      <c r="BJ41" s="10"/>
      <c r="BK41" s="361"/>
      <c r="BL41" s="10"/>
      <c r="BM41" s="10"/>
      <c r="BN41" s="10"/>
      <c r="BO41" s="10"/>
      <c r="BP41" s="10"/>
      <c r="BQ41" s="55"/>
      <c r="BR41" s="56"/>
      <c r="BS41" s="10"/>
      <c r="BT41" s="10"/>
      <c r="BU41" s="10"/>
      <c r="BV41" s="10"/>
      <c r="BW41" s="10"/>
      <c r="BX41" s="10"/>
      <c r="BY41" s="10"/>
      <c r="BZ41" s="10"/>
      <c r="CA41" s="55"/>
      <c r="CB41" s="56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55"/>
      <c r="CN41" s="56"/>
      <c r="CO41" s="10"/>
      <c r="CP41" s="10"/>
      <c r="CQ41" s="10"/>
      <c r="CR41" s="10"/>
      <c r="CS41" s="10"/>
      <c r="CT41" s="10"/>
      <c r="CU41" s="10"/>
      <c r="CV41" s="10"/>
      <c r="CW41" s="55"/>
      <c r="CX41" s="56"/>
      <c r="CY41" s="10"/>
      <c r="CZ41" s="10"/>
      <c r="DA41" s="10"/>
      <c r="DB41" s="10"/>
      <c r="DC41" s="10"/>
      <c r="DD41" s="10"/>
      <c r="DE41" s="10"/>
      <c r="DF41" s="10"/>
      <c r="DG41" s="10"/>
      <c r="DH41" s="55"/>
      <c r="DI41" s="56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55"/>
      <c r="EA41" s="10">
        <f t="shared" si="5"/>
        <v>2</v>
      </c>
      <c r="EB41" s="10">
        <f t="shared" si="6"/>
        <v>3</v>
      </c>
      <c r="EC41" s="10">
        <f t="shared" si="3"/>
        <v>0</v>
      </c>
      <c r="ED41" s="10">
        <f t="shared" si="7"/>
        <v>0</v>
      </c>
      <c r="EE41" s="520">
        <f t="shared" si="4"/>
        <v>5</v>
      </c>
      <c r="EF41">
        <v>1</v>
      </c>
    </row>
    <row r="42" spans="1:136" ht="15" customHeight="1" x14ac:dyDescent="0.25">
      <c r="A42" s="10">
        <v>39</v>
      </c>
      <c r="B42" s="525" t="s">
        <v>1412</v>
      </c>
      <c r="C42" s="56">
        <v>1</v>
      </c>
      <c r="D42" s="361"/>
      <c r="E42" s="10">
        <v>1</v>
      </c>
      <c r="F42" s="10">
        <v>1</v>
      </c>
      <c r="G42" s="10">
        <v>1</v>
      </c>
      <c r="H42" s="10">
        <v>1</v>
      </c>
      <c r="I42" s="10">
        <v>1</v>
      </c>
      <c r="J42" s="55"/>
      <c r="K42" s="56"/>
      <c r="L42" s="55"/>
      <c r="M42" s="405">
        <v>1</v>
      </c>
      <c r="N42" s="10">
        <v>1</v>
      </c>
      <c r="O42" s="361"/>
      <c r="P42" s="10">
        <v>1</v>
      </c>
      <c r="Q42" s="361"/>
      <c r="R42" s="361"/>
      <c r="S42" s="55"/>
      <c r="T42" s="56"/>
      <c r="U42" s="98">
        <v>1</v>
      </c>
      <c r="V42" s="10"/>
      <c r="W42" s="61"/>
      <c r="X42" s="61">
        <v>1</v>
      </c>
      <c r="Y42" s="56"/>
      <c r="Z42" s="98">
        <v>1</v>
      </c>
      <c r="AA42" s="361"/>
      <c r="AB42" s="98">
        <v>1</v>
      </c>
      <c r="AC42" s="361"/>
      <c r="AD42" s="10">
        <v>1</v>
      </c>
      <c r="AE42" s="10"/>
      <c r="AF42" s="10">
        <v>1</v>
      </c>
      <c r="AG42" s="10"/>
      <c r="AH42" s="10"/>
      <c r="AI42" s="140">
        <v>1</v>
      </c>
      <c r="AJ42" s="56"/>
      <c r="AK42" s="361"/>
      <c r="AL42" s="10">
        <v>1</v>
      </c>
      <c r="AM42" s="10"/>
      <c r="AN42" s="10">
        <v>1</v>
      </c>
      <c r="AO42" s="10"/>
      <c r="AP42" s="10">
        <v>1</v>
      </c>
      <c r="AQ42" s="10"/>
      <c r="AR42" s="10"/>
      <c r="AS42" s="98">
        <v>1</v>
      </c>
      <c r="AT42" s="55"/>
      <c r="AU42" s="56">
        <v>1</v>
      </c>
      <c r="AV42" s="10">
        <v>1</v>
      </c>
      <c r="AW42" s="10">
        <v>1</v>
      </c>
      <c r="AX42" s="10"/>
      <c r="AY42" s="10">
        <v>1</v>
      </c>
      <c r="AZ42" s="10">
        <v>1</v>
      </c>
      <c r="BA42" s="10"/>
      <c r="BB42" s="61">
        <v>1</v>
      </c>
      <c r="BC42" s="56">
        <v>1</v>
      </c>
      <c r="BD42" s="361"/>
      <c r="BE42" s="10"/>
      <c r="BF42" s="10">
        <v>1</v>
      </c>
      <c r="BG42" s="10"/>
      <c r="BH42" s="10">
        <v>1</v>
      </c>
      <c r="BI42" s="10">
        <v>1</v>
      </c>
      <c r="BJ42" s="10">
        <v>1</v>
      </c>
      <c r="BK42" s="361"/>
      <c r="BL42" s="10">
        <v>1</v>
      </c>
      <c r="BM42" s="10"/>
      <c r="BN42" s="10">
        <v>1</v>
      </c>
      <c r="BO42" s="10"/>
      <c r="BP42" s="10"/>
      <c r="BQ42" s="55"/>
      <c r="BR42" s="56"/>
      <c r="BS42" s="10"/>
      <c r="BT42" s="10"/>
      <c r="BU42" s="10"/>
      <c r="BV42" s="10"/>
      <c r="BW42" s="10"/>
      <c r="BX42" s="10"/>
      <c r="BY42" s="10"/>
      <c r="BZ42" s="10"/>
      <c r="CA42" s="55"/>
      <c r="CB42" s="56"/>
      <c r="CC42" s="98"/>
      <c r="CD42" s="10"/>
      <c r="CE42" s="10"/>
      <c r="CF42" s="10"/>
      <c r="CG42" s="10"/>
      <c r="CH42" s="10"/>
      <c r="CI42" s="10"/>
      <c r="CJ42" s="98"/>
      <c r="CK42" s="10"/>
      <c r="CL42" s="10"/>
      <c r="CM42" s="55"/>
      <c r="CN42" s="56"/>
      <c r="CO42" s="10"/>
      <c r="CP42" s="10"/>
      <c r="CQ42" s="10"/>
      <c r="CR42" s="10"/>
      <c r="CS42" s="10"/>
      <c r="CT42" s="10"/>
      <c r="CU42" s="10"/>
      <c r="CV42" s="10"/>
      <c r="CW42" s="55"/>
      <c r="CX42" s="56"/>
      <c r="CY42" s="10"/>
      <c r="CZ42" s="10"/>
      <c r="DA42" s="10"/>
      <c r="DB42" s="10"/>
      <c r="DC42" s="10"/>
      <c r="DD42" s="10"/>
      <c r="DE42" s="10"/>
      <c r="DF42" s="10"/>
      <c r="DG42" s="10"/>
      <c r="DH42" s="55"/>
      <c r="DI42" s="56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>
        <v>1</v>
      </c>
      <c r="DV42" s="10">
        <v>1</v>
      </c>
      <c r="DW42" s="10">
        <v>1</v>
      </c>
      <c r="DX42" s="10"/>
      <c r="DY42" s="10">
        <v>1</v>
      </c>
      <c r="DZ42" s="55"/>
      <c r="EA42" s="10">
        <f t="shared" si="5"/>
        <v>12</v>
      </c>
      <c r="EB42" s="10">
        <f t="shared" si="6"/>
        <v>9</v>
      </c>
      <c r="EC42" s="10">
        <f t="shared" si="3"/>
        <v>7</v>
      </c>
      <c r="ED42" s="10">
        <f t="shared" si="7"/>
        <v>3</v>
      </c>
      <c r="EE42" s="520">
        <f t="shared" si="4"/>
        <v>31</v>
      </c>
    </row>
    <row r="43" spans="1:136" ht="15" customHeight="1" x14ac:dyDescent="0.25">
      <c r="A43" s="10">
        <v>40</v>
      </c>
      <c r="B43" s="7" t="s">
        <v>876</v>
      </c>
      <c r="C43" s="56"/>
      <c r="D43" s="361"/>
      <c r="E43" s="10"/>
      <c r="F43" s="10"/>
      <c r="G43" s="10"/>
      <c r="H43" s="10"/>
      <c r="I43" s="10"/>
      <c r="J43" s="55"/>
      <c r="K43" s="56">
        <v>1</v>
      </c>
      <c r="L43" s="55"/>
      <c r="M43" s="405">
        <v>1</v>
      </c>
      <c r="N43" s="10">
        <v>1</v>
      </c>
      <c r="O43" s="361"/>
      <c r="P43" s="10">
        <v>1</v>
      </c>
      <c r="Q43" s="361"/>
      <c r="R43" s="361"/>
      <c r="S43" s="55"/>
      <c r="T43" s="56"/>
      <c r="U43" s="10"/>
      <c r="V43" s="10">
        <v>1</v>
      </c>
      <c r="W43" s="61">
        <v>1</v>
      </c>
      <c r="X43" s="61"/>
      <c r="Y43" s="56">
        <v>1</v>
      </c>
      <c r="Z43" s="10">
        <v>1</v>
      </c>
      <c r="AA43" s="361"/>
      <c r="AB43" s="10">
        <v>1</v>
      </c>
      <c r="AC43" s="361"/>
      <c r="AD43" s="10">
        <v>1</v>
      </c>
      <c r="AE43" s="10"/>
      <c r="AF43" s="10"/>
      <c r="AG43" s="10"/>
      <c r="AH43" s="10"/>
      <c r="AI43" s="55">
        <v>1</v>
      </c>
      <c r="AJ43" s="56"/>
      <c r="AK43" s="361"/>
      <c r="AL43" s="98">
        <v>1</v>
      </c>
      <c r="AM43" s="10"/>
      <c r="AN43" s="10">
        <v>1</v>
      </c>
      <c r="AO43" s="10"/>
      <c r="AP43" s="10">
        <v>1</v>
      </c>
      <c r="AQ43" s="10"/>
      <c r="AR43" s="10"/>
      <c r="AS43" s="10">
        <v>1</v>
      </c>
      <c r="AT43" s="55"/>
      <c r="AU43" s="56"/>
      <c r="AV43" s="10">
        <v>1</v>
      </c>
      <c r="AW43" s="10"/>
      <c r="AX43" s="10">
        <v>1</v>
      </c>
      <c r="AY43" s="10">
        <v>1</v>
      </c>
      <c r="AZ43" s="10"/>
      <c r="BA43" s="10"/>
      <c r="BB43" s="61"/>
      <c r="BC43" s="56">
        <v>1</v>
      </c>
      <c r="BD43" s="361"/>
      <c r="BE43" s="10"/>
      <c r="BF43" s="10"/>
      <c r="BG43" s="10"/>
      <c r="BH43" s="10">
        <v>1</v>
      </c>
      <c r="BI43" s="10">
        <v>1</v>
      </c>
      <c r="BJ43" s="10">
        <v>1</v>
      </c>
      <c r="BK43" s="361"/>
      <c r="BL43" s="10">
        <v>1</v>
      </c>
      <c r="BM43" s="10"/>
      <c r="BN43" s="10">
        <v>1</v>
      </c>
      <c r="BO43" s="10"/>
      <c r="BP43" s="10"/>
      <c r="BQ43" s="55"/>
      <c r="BR43" s="56"/>
      <c r="BS43" s="10"/>
      <c r="BT43" s="10"/>
      <c r="BU43" s="10"/>
      <c r="BV43" s="10"/>
      <c r="BW43" s="10"/>
      <c r="BX43" s="10"/>
      <c r="BY43" s="10"/>
      <c r="BZ43" s="10"/>
      <c r="CA43" s="55"/>
      <c r="CB43" s="56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55"/>
      <c r="CN43" s="56"/>
      <c r="CO43" s="10"/>
      <c r="CP43" s="10"/>
      <c r="CQ43" s="10"/>
      <c r="CR43" s="10"/>
      <c r="CS43" s="10"/>
      <c r="CT43" s="10"/>
      <c r="CU43" s="10"/>
      <c r="CV43" s="10"/>
      <c r="CW43" s="55"/>
      <c r="CX43" s="56"/>
      <c r="CY43" s="10"/>
      <c r="CZ43" s="10"/>
      <c r="DA43" s="10"/>
      <c r="DB43" s="10"/>
      <c r="DC43" s="10"/>
      <c r="DD43" s="10"/>
      <c r="DE43" s="10"/>
      <c r="DF43" s="10"/>
      <c r="DG43" s="10"/>
      <c r="DH43" s="55"/>
      <c r="DI43" s="56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>
        <v>1</v>
      </c>
      <c r="DV43" s="10">
        <v>1</v>
      </c>
      <c r="DW43" s="10">
        <v>1</v>
      </c>
      <c r="DX43" s="10"/>
      <c r="DY43" s="10"/>
      <c r="DZ43" s="55"/>
      <c r="EA43" s="10">
        <f t="shared" si="5"/>
        <v>5</v>
      </c>
      <c r="EB43" s="10">
        <f t="shared" si="6"/>
        <v>10</v>
      </c>
      <c r="EC43" s="10">
        <f t="shared" si="3"/>
        <v>4</v>
      </c>
      <c r="ED43" s="10">
        <f t="shared" si="7"/>
        <v>3</v>
      </c>
      <c r="EE43" s="520">
        <f t="shared" si="4"/>
        <v>22</v>
      </c>
    </row>
    <row r="44" spans="1:136" ht="15" customHeight="1" x14ac:dyDescent="0.25">
      <c r="A44" s="10">
        <v>41</v>
      </c>
      <c r="B44" s="7" t="s">
        <v>195</v>
      </c>
      <c r="C44" s="56"/>
      <c r="D44" s="361"/>
      <c r="E44" s="10"/>
      <c r="F44" s="10"/>
      <c r="G44" s="10"/>
      <c r="H44" s="10"/>
      <c r="I44" s="10"/>
      <c r="J44" s="55"/>
      <c r="K44" s="56">
        <v>1</v>
      </c>
      <c r="L44" s="55"/>
      <c r="M44" s="405"/>
      <c r="N44" s="10"/>
      <c r="O44" s="361"/>
      <c r="P44" s="10"/>
      <c r="Q44" s="361"/>
      <c r="R44" s="361"/>
      <c r="S44" s="55"/>
      <c r="T44" s="56">
        <v>1</v>
      </c>
      <c r="U44" s="10"/>
      <c r="V44" s="10"/>
      <c r="W44" s="61"/>
      <c r="X44" s="61">
        <v>1</v>
      </c>
      <c r="Y44" s="56"/>
      <c r="Z44" s="10"/>
      <c r="AA44" s="361"/>
      <c r="AB44" s="10"/>
      <c r="AC44" s="361"/>
      <c r="AD44" s="10"/>
      <c r="AE44" s="10"/>
      <c r="AF44" s="10">
        <v>1</v>
      </c>
      <c r="AG44" s="10"/>
      <c r="AH44" s="10"/>
      <c r="AI44" s="55"/>
      <c r="AJ44" s="56"/>
      <c r="AK44" s="361"/>
      <c r="AL44" s="10"/>
      <c r="AM44" s="10"/>
      <c r="AN44" s="10"/>
      <c r="AO44" s="10"/>
      <c r="AP44" s="10"/>
      <c r="AQ44" s="10"/>
      <c r="AR44" s="10"/>
      <c r="AS44" s="10"/>
      <c r="AT44" s="55"/>
      <c r="AU44" s="56"/>
      <c r="AV44" s="10">
        <v>1</v>
      </c>
      <c r="AW44" s="10">
        <v>1</v>
      </c>
      <c r="AX44" s="10"/>
      <c r="AY44" s="10"/>
      <c r="AZ44" s="10"/>
      <c r="BA44" s="10"/>
      <c r="BB44" s="61"/>
      <c r="BC44" s="56"/>
      <c r="BD44" s="361"/>
      <c r="BE44" s="10"/>
      <c r="BF44" s="10"/>
      <c r="BG44" s="10"/>
      <c r="BH44" s="10"/>
      <c r="BI44" s="10"/>
      <c r="BJ44" s="10"/>
      <c r="BK44" s="361"/>
      <c r="BL44" s="10"/>
      <c r="BM44" s="10"/>
      <c r="BN44" s="10"/>
      <c r="BO44" s="10"/>
      <c r="BP44" s="10"/>
      <c r="BQ44" s="55"/>
      <c r="BR44" s="56"/>
      <c r="BS44" s="10"/>
      <c r="BT44" s="10"/>
      <c r="BU44" s="10"/>
      <c r="BV44" s="10"/>
      <c r="BW44" s="10"/>
      <c r="BX44" s="10"/>
      <c r="BY44" s="10"/>
      <c r="BZ44" s="10"/>
      <c r="CA44" s="55"/>
      <c r="CB44" s="56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55"/>
      <c r="CN44" s="56"/>
      <c r="CO44" s="10"/>
      <c r="CP44" s="10"/>
      <c r="CQ44" s="10"/>
      <c r="CR44" s="10"/>
      <c r="CS44" s="10"/>
      <c r="CT44" s="10"/>
      <c r="CU44" s="10"/>
      <c r="CV44" s="10"/>
      <c r="CW44" s="55"/>
      <c r="CX44" s="56"/>
      <c r="CY44" s="10"/>
      <c r="CZ44" s="10"/>
      <c r="DA44" s="10"/>
      <c r="DB44" s="10"/>
      <c r="DC44" s="10"/>
      <c r="DD44" s="10"/>
      <c r="DE44" s="10"/>
      <c r="DF44" s="10"/>
      <c r="DG44" s="10"/>
      <c r="DH44" s="55"/>
      <c r="DI44" s="56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55"/>
      <c r="EA44" s="10">
        <f t="shared" si="5"/>
        <v>5</v>
      </c>
      <c r="EB44" s="10">
        <f t="shared" si="6"/>
        <v>0</v>
      </c>
      <c r="EC44" s="10">
        <f t="shared" si="3"/>
        <v>0</v>
      </c>
      <c r="ED44" s="10">
        <f t="shared" si="7"/>
        <v>0</v>
      </c>
      <c r="EE44" s="520">
        <f t="shared" si="4"/>
        <v>5</v>
      </c>
      <c r="EF44">
        <v>1</v>
      </c>
    </row>
    <row r="45" spans="1:136" ht="15" customHeight="1" x14ac:dyDescent="0.25">
      <c r="A45" s="10">
        <v>42</v>
      </c>
      <c r="B45" s="7" t="s">
        <v>916</v>
      </c>
      <c r="C45" s="56"/>
      <c r="D45" s="361"/>
      <c r="E45" s="10"/>
      <c r="F45" s="10"/>
      <c r="G45" s="10"/>
      <c r="H45" s="10"/>
      <c r="I45" s="10"/>
      <c r="J45" s="55"/>
      <c r="K45" s="56"/>
      <c r="L45" s="55"/>
      <c r="M45" s="405"/>
      <c r="N45" s="10">
        <v>1</v>
      </c>
      <c r="O45" s="361"/>
      <c r="P45" s="10">
        <v>1</v>
      </c>
      <c r="Q45" s="361"/>
      <c r="R45" s="361"/>
      <c r="S45" s="55"/>
      <c r="T45" s="56"/>
      <c r="U45" s="10"/>
      <c r="V45" s="10"/>
      <c r="W45" s="61"/>
      <c r="X45" s="61"/>
      <c r="Y45" s="56">
        <v>1</v>
      </c>
      <c r="Z45" s="10"/>
      <c r="AA45" s="361"/>
      <c r="AB45" s="10"/>
      <c r="AC45" s="361"/>
      <c r="AD45" s="10"/>
      <c r="AE45" s="10"/>
      <c r="AF45" s="10"/>
      <c r="AG45" s="10"/>
      <c r="AH45" s="10"/>
      <c r="AI45" s="55">
        <v>1</v>
      </c>
      <c r="AJ45" s="56"/>
      <c r="AK45" s="361"/>
      <c r="AL45" s="10"/>
      <c r="AM45" s="10"/>
      <c r="AN45" s="10"/>
      <c r="AO45" s="10"/>
      <c r="AP45" s="10"/>
      <c r="AQ45" s="10"/>
      <c r="AR45" s="10"/>
      <c r="AS45" s="10"/>
      <c r="AT45" s="55"/>
      <c r="AU45" s="56"/>
      <c r="AV45" s="10">
        <v>1</v>
      </c>
      <c r="AW45" s="10"/>
      <c r="AX45" s="10"/>
      <c r="AY45" s="10"/>
      <c r="AZ45" s="10"/>
      <c r="BA45" s="10"/>
      <c r="BB45" s="61"/>
      <c r="BC45" s="56"/>
      <c r="BD45" s="361"/>
      <c r="BE45" s="10"/>
      <c r="BF45" s="10"/>
      <c r="BG45" s="10"/>
      <c r="BH45" s="10"/>
      <c r="BI45" s="10"/>
      <c r="BJ45" s="10"/>
      <c r="BK45" s="361"/>
      <c r="BL45" s="10"/>
      <c r="BM45" s="10"/>
      <c r="BN45" s="10"/>
      <c r="BO45" s="10"/>
      <c r="BP45" s="10"/>
      <c r="BQ45" s="55"/>
      <c r="BR45" s="56"/>
      <c r="BS45" s="10"/>
      <c r="BT45" s="10"/>
      <c r="BU45" s="10"/>
      <c r="BV45" s="10"/>
      <c r="BW45" s="10"/>
      <c r="BX45" s="10"/>
      <c r="BY45" s="10"/>
      <c r="BZ45" s="10"/>
      <c r="CA45" s="55"/>
      <c r="CB45" s="56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55"/>
      <c r="CN45" s="56"/>
      <c r="CO45" s="10"/>
      <c r="CP45" s="10"/>
      <c r="CQ45" s="10"/>
      <c r="CR45" s="10"/>
      <c r="CS45" s="10"/>
      <c r="CT45" s="10"/>
      <c r="CU45" s="10"/>
      <c r="CV45" s="10"/>
      <c r="CW45" s="55"/>
      <c r="CX45" s="56"/>
      <c r="CY45" s="10"/>
      <c r="CZ45" s="10"/>
      <c r="DA45" s="10"/>
      <c r="DB45" s="10"/>
      <c r="DC45" s="10"/>
      <c r="DD45" s="10"/>
      <c r="DE45" s="10"/>
      <c r="DF45" s="10"/>
      <c r="DG45" s="10"/>
      <c r="DH45" s="55"/>
      <c r="DI45" s="56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>
        <v>1</v>
      </c>
      <c r="DV45" s="10">
        <v>1</v>
      </c>
      <c r="DW45" s="10">
        <v>1</v>
      </c>
      <c r="DX45" s="10"/>
      <c r="DY45" s="10"/>
      <c r="DZ45" s="55"/>
      <c r="EA45" s="10">
        <f t="shared" si="5"/>
        <v>1</v>
      </c>
      <c r="EB45" s="10">
        <f t="shared" si="6"/>
        <v>2</v>
      </c>
      <c r="EC45" s="10">
        <f t="shared" si="3"/>
        <v>1</v>
      </c>
      <c r="ED45" s="10">
        <f t="shared" si="7"/>
        <v>0</v>
      </c>
      <c r="EE45" s="520">
        <f t="shared" si="4"/>
        <v>4</v>
      </c>
      <c r="EF45">
        <v>1</v>
      </c>
    </row>
    <row r="46" spans="1:136" ht="15" customHeight="1" x14ac:dyDescent="0.25">
      <c r="A46" s="10">
        <v>43</v>
      </c>
      <c r="B46" s="7" t="s">
        <v>824</v>
      </c>
      <c r="C46" s="56"/>
      <c r="D46" s="361"/>
      <c r="E46" s="10"/>
      <c r="F46" s="10"/>
      <c r="G46" s="10"/>
      <c r="H46" s="10"/>
      <c r="I46" s="10"/>
      <c r="J46" s="55"/>
      <c r="K46" s="56"/>
      <c r="L46" s="55"/>
      <c r="M46" s="405"/>
      <c r="N46" s="10">
        <v>1</v>
      </c>
      <c r="O46" s="361"/>
      <c r="P46" s="10">
        <v>1</v>
      </c>
      <c r="Q46" s="361"/>
      <c r="R46" s="361"/>
      <c r="S46" s="55"/>
      <c r="T46" s="56"/>
      <c r="U46" s="10"/>
      <c r="V46" s="10"/>
      <c r="W46" s="61"/>
      <c r="X46" s="61"/>
      <c r="Y46" s="56">
        <v>1</v>
      </c>
      <c r="Z46" s="10"/>
      <c r="AA46" s="361"/>
      <c r="AB46" s="10"/>
      <c r="AC46" s="361"/>
      <c r="AD46" s="10"/>
      <c r="AE46" s="10"/>
      <c r="AF46" s="10"/>
      <c r="AG46" s="10"/>
      <c r="AH46" s="10"/>
      <c r="AI46" s="55"/>
      <c r="AJ46" s="56"/>
      <c r="AK46" s="361"/>
      <c r="AL46" s="10"/>
      <c r="AM46" s="10"/>
      <c r="AN46" s="10"/>
      <c r="AO46" s="10"/>
      <c r="AP46" s="10"/>
      <c r="AQ46" s="10"/>
      <c r="AR46" s="10"/>
      <c r="AS46" s="10"/>
      <c r="AT46" s="55"/>
      <c r="AU46" s="56"/>
      <c r="AV46" s="10">
        <v>1</v>
      </c>
      <c r="AW46" s="10"/>
      <c r="AX46" s="10"/>
      <c r="AY46" s="10"/>
      <c r="AZ46" s="10"/>
      <c r="BA46" s="10"/>
      <c r="BB46" s="61"/>
      <c r="BC46" s="56"/>
      <c r="BD46" s="361"/>
      <c r="BE46" s="10"/>
      <c r="BF46" s="10"/>
      <c r="BG46" s="10"/>
      <c r="BH46" s="10"/>
      <c r="BI46" s="10"/>
      <c r="BJ46" s="10"/>
      <c r="BK46" s="361"/>
      <c r="BL46" s="10"/>
      <c r="BM46" s="10"/>
      <c r="BN46" s="10"/>
      <c r="BO46" s="10"/>
      <c r="BP46" s="10"/>
      <c r="BQ46" s="55"/>
      <c r="BR46" s="56"/>
      <c r="BS46" s="10"/>
      <c r="BT46" s="10"/>
      <c r="BU46" s="10"/>
      <c r="BV46" s="10"/>
      <c r="BW46" s="10"/>
      <c r="BX46" s="10"/>
      <c r="BY46" s="10"/>
      <c r="BZ46" s="10"/>
      <c r="CA46" s="55"/>
      <c r="CB46" s="56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55"/>
      <c r="CN46" s="56"/>
      <c r="CO46" s="10"/>
      <c r="CP46" s="10"/>
      <c r="CQ46" s="10"/>
      <c r="CR46" s="10"/>
      <c r="CS46" s="10"/>
      <c r="CT46" s="10"/>
      <c r="CU46" s="10"/>
      <c r="CV46" s="10"/>
      <c r="CW46" s="55"/>
      <c r="CX46" s="56"/>
      <c r="CY46" s="10"/>
      <c r="CZ46" s="10"/>
      <c r="DA46" s="10"/>
      <c r="DB46" s="10"/>
      <c r="DC46" s="10"/>
      <c r="DD46" s="10"/>
      <c r="DE46" s="10"/>
      <c r="DF46" s="10"/>
      <c r="DG46" s="10"/>
      <c r="DH46" s="55"/>
      <c r="DI46" s="56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>
        <v>1</v>
      </c>
      <c r="DV46" s="10">
        <v>1</v>
      </c>
      <c r="DW46" s="10">
        <v>1</v>
      </c>
      <c r="DX46" s="10"/>
      <c r="DY46" s="10"/>
      <c r="DZ46" s="55"/>
      <c r="EA46" s="10">
        <f t="shared" si="5"/>
        <v>1</v>
      </c>
      <c r="EB46" s="10">
        <f t="shared" si="6"/>
        <v>1</v>
      </c>
      <c r="EC46" s="10">
        <f t="shared" si="3"/>
        <v>1</v>
      </c>
      <c r="ED46" s="10">
        <f t="shared" si="7"/>
        <v>0</v>
      </c>
      <c r="EE46" s="520">
        <f t="shared" si="4"/>
        <v>3</v>
      </c>
      <c r="EF46">
        <v>1</v>
      </c>
    </row>
    <row r="47" spans="1:136" ht="15" customHeight="1" x14ac:dyDescent="0.25">
      <c r="A47" s="10">
        <v>44</v>
      </c>
      <c r="B47" s="7" t="s">
        <v>1212</v>
      </c>
      <c r="C47" s="56"/>
      <c r="D47" s="361"/>
      <c r="E47" s="10"/>
      <c r="F47" s="10"/>
      <c r="G47" s="10"/>
      <c r="H47" s="10"/>
      <c r="I47" s="10"/>
      <c r="J47" s="55"/>
      <c r="K47" s="56"/>
      <c r="L47" s="55"/>
      <c r="M47" s="405"/>
      <c r="N47" s="10"/>
      <c r="O47" s="361"/>
      <c r="P47" s="10"/>
      <c r="Q47" s="361"/>
      <c r="R47" s="361"/>
      <c r="S47" s="55"/>
      <c r="T47" s="56"/>
      <c r="U47" s="10"/>
      <c r="V47" s="10"/>
      <c r="W47" s="61"/>
      <c r="X47" s="61"/>
      <c r="Y47" s="56"/>
      <c r="Z47" s="10"/>
      <c r="AA47" s="361"/>
      <c r="AB47" s="10"/>
      <c r="AC47" s="361"/>
      <c r="AD47" s="10"/>
      <c r="AE47" s="10"/>
      <c r="AF47" s="10"/>
      <c r="AG47" s="10"/>
      <c r="AH47" s="10"/>
      <c r="AI47" s="55"/>
      <c r="AJ47" s="56">
        <v>1</v>
      </c>
      <c r="AK47" s="361"/>
      <c r="AL47" s="10"/>
      <c r="AM47" s="10"/>
      <c r="AN47" s="10"/>
      <c r="AO47" s="10"/>
      <c r="AP47" s="10"/>
      <c r="AQ47" s="10"/>
      <c r="AR47" s="10"/>
      <c r="AS47" s="10"/>
      <c r="AT47" s="55"/>
      <c r="AU47" s="56"/>
      <c r="AV47" s="10"/>
      <c r="AW47" s="10"/>
      <c r="AX47" s="10"/>
      <c r="AY47" s="10"/>
      <c r="AZ47" s="10"/>
      <c r="BA47" s="10"/>
      <c r="BB47" s="61"/>
      <c r="BC47" s="56"/>
      <c r="BD47" s="361"/>
      <c r="BE47" s="10"/>
      <c r="BF47" s="10"/>
      <c r="BG47" s="10"/>
      <c r="BH47" s="10"/>
      <c r="BI47" s="10"/>
      <c r="BJ47" s="10"/>
      <c r="BK47" s="361"/>
      <c r="BL47" s="10"/>
      <c r="BM47" s="10"/>
      <c r="BN47" s="10"/>
      <c r="BO47" s="10"/>
      <c r="BP47" s="10"/>
      <c r="BQ47" s="55"/>
      <c r="BR47" s="56"/>
      <c r="BS47" s="10"/>
      <c r="BT47" s="10"/>
      <c r="BU47" s="10"/>
      <c r="BV47" s="10"/>
      <c r="BW47" s="10"/>
      <c r="BX47" s="10"/>
      <c r="BY47" s="10"/>
      <c r="BZ47" s="10"/>
      <c r="CA47" s="55"/>
      <c r="CB47" s="56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55"/>
      <c r="CN47" s="56"/>
      <c r="CO47" s="10"/>
      <c r="CP47" s="10"/>
      <c r="CQ47" s="10"/>
      <c r="CR47" s="10"/>
      <c r="CS47" s="10"/>
      <c r="CT47" s="10"/>
      <c r="CU47" s="10"/>
      <c r="CV47" s="10"/>
      <c r="CW47" s="55"/>
      <c r="CX47" s="56"/>
      <c r="CY47" s="10"/>
      <c r="CZ47" s="10"/>
      <c r="DA47" s="10"/>
      <c r="DB47" s="10"/>
      <c r="DC47" s="10"/>
      <c r="DD47" s="10"/>
      <c r="DE47" s="10"/>
      <c r="DF47" s="10"/>
      <c r="DG47" s="10"/>
      <c r="DH47" s="55"/>
      <c r="DI47" s="56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55"/>
      <c r="EA47" s="10">
        <f t="shared" si="5"/>
        <v>0</v>
      </c>
      <c r="EB47" s="10">
        <f t="shared" si="6"/>
        <v>0</v>
      </c>
      <c r="EC47" s="10">
        <f t="shared" si="3"/>
        <v>0</v>
      </c>
      <c r="ED47" s="10">
        <f t="shared" si="7"/>
        <v>1</v>
      </c>
      <c r="EE47" s="520">
        <f t="shared" si="4"/>
        <v>1</v>
      </c>
      <c r="EF47">
        <v>1</v>
      </c>
    </row>
    <row r="48" spans="1:136" ht="15" customHeight="1" x14ac:dyDescent="0.25">
      <c r="A48" s="10">
        <v>45</v>
      </c>
      <c r="B48" s="7" t="s">
        <v>414</v>
      </c>
      <c r="C48" s="56">
        <v>1</v>
      </c>
      <c r="D48" s="361"/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55"/>
      <c r="K48" s="56"/>
      <c r="L48" s="55"/>
      <c r="M48" s="405"/>
      <c r="N48" s="10"/>
      <c r="O48" s="361"/>
      <c r="P48" s="10"/>
      <c r="Q48" s="361"/>
      <c r="R48" s="361"/>
      <c r="S48" s="55"/>
      <c r="T48" s="56"/>
      <c r="U48" s="10"/>
      <c r="V48" s="10">
        <v>1</v>
      </c>
      <c r="W48" s="61">
        <v>1</v>
      </c>
      <c r="X48" s="61"/>
      <c r="Y48" s="139">
        <v>1</v>
      </c>
      <c r="Z48" s="10"/>
      <c r="AA48" s="361"/>
      <c r="AB48" s="10">
        <v>1</v>
      </c>
      <c r="AC48" s="361"/>
      <c r="AD48" s="10"/>
      <c r="AE48" s="10"/>
      <c r="AF48" s="10"/>
      <c r="AG48" s="10">
        <v>1</v>
      </c>
      <c r="AH48" s="10"/>
      <c r="AI48" s="55">
        <v>1</v>
      </c>
      <c r="AJ48" s="56"/>
      <c r="AK48" s="361"/>
      <c r="AL48" s="10">
        <v>1</v>
      </c>
      <c r="AM48" s="98">
        <v>1</v>
      </c>
      <c r="AN48" s="11">
        <v>1</v>
      </c>
      <c r="AO48" s="10"/>
      <c r="AP48" s="98">
        <v>1</v>
      </c>
      <c r="AQ48" s="98">
        <v>1</v>
      </c>
      <c r="AR48" s="10">
        <v>1</v>
      </c>
      <c r="AS48" s="10"/>
      <c r="AT48" s="55"/>
      <c r="AU48" s="56">
        <v>1</v>
      </c>
      <c r="AV48" s="10">
        <v>1</v>
      </c>
      <c r="AW48" s="10"/>
      <c r="AX48" s="10">
        <v>1</v>
      </c>
      <c r="AY48" s="10">
        <v>1</v>
      </c>
      <c r="AZ48" s="10">
        <v>1</v>
      </c>
      <c r="BA48" s="10"/>
      <c r="BB48" s="61">
        <v>1</v>
      </c>
      <c r="BC48" s="139">
        <v>1</v>
      </c>
      <c r="BD48" s="361"/>
      <c r="BE48" s="10"/>
      <c r="BF48" s="10">
        <v>1</v>
      </c>
      <c r="BG48" s="10"/>
      <c r="BH48" s="10"/>
      <c r="BI48" s="10"/>
      <c r="BJ48" s="10"/>
      <c r="BK48" s="361"/>
      <c r="BL48" s="10"/>
      <c r="BM48" s="10">
        <v>1</v>
      </c>
      <c r="BN48" s="10"/>
      <c r="BO48" s="10"/>
      <c r="BP48" s="10">
        <v>1</v>
      </c>
      <c r="BQ48" s="55"/>
      <c r="BR48" s="56"/>
      <c r="BS48" s="10"/>
      <c r="BT48" s="10"/>
      <c r="BU48" s="10"/>
      <c r="BV48" s="10"/>
      <c r="BW48" s="10"/>
      <c r="BX48" s="10"/>
      <c r="BY48" s="10"/>
      <c r="BZ48" s="10"/>
      <c r="CA48" s="55"/>
      <c r="CB48" s="56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55"/>
      <c r="CN48" s="56"/>
      <c r="CO48" s="10"/>
      <c r="CP48" s="10"/>
      <c r="CQ48" s="10"/>
      <c r="CR48" s="10"/>
      <c r="CS48" s="10"/>
      <c r="CT48" s="10"/>
      <c r="CU48" s="10"/>
      <c r="CV48" s="10"/>
      <c r="CW48" s="55"/>
      <c r="CX48" s="56"/>
      <c r="CY48" s="10"/>
      <c r="CZ48" s="10"/>
      <c r="DA48" s="10"/>
      <c r="DB48" s="10"/>
      <c r="DC48" s="10"/>
      <c r="DD48" s="10"/>
      <c r="DE48" s="10"/>
      <c r="DF48" s="10"/>
      <c r="DG48" s="10"/>
      <c r="DH48" s="55"/>
      <c r="DI48" s="56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>
        <v>1</v>
      </c>
      <c r="DV48" s="10">
        <v>1</v>
      </c>
      <c r="DW48" s="10">
        <v>1</v>
      </c>
      <c r="DX48" s="10"/>
      <c r="DY48" s="10"/>
      <c r="DZ48" s="55"/>
      <c r="EA48" s="10">
        <f t="shared" si="5"/>
        <v>10</v>
      </c>
      <c r="EB48" s="10">
        <f t="shared" si="6"/>
        <v>11</v>
      </c>
      <c r="EC48" s="10">
        <f t="shared" si="3"/>
        <v>5</v>
      </c>
      <c r="ED48" s="10">
        <f t="shared" si="7"/>
        <v>1</v>
      </c>
      <c r="EE48" s="520">
        <f t="shared" si="4"/>
        <v>27</v>
      </c>
    </row>
    <row r="49" spans="1:136" ht="15" customHeight="1" x14ac:dyDescent="0.25">
      <c r="A49" s="10">
        <v>46</v>
      </c>
      <c r="B49" s="531" t="s">
        <v>995</v>
      </c>
      <c r="C49" s="56"/>
      <c r="D49" s="361"/>
      <c r="E49" s="10"/>
      <c r="F49" s="10"/>
      <c r="G49" s="10"/>
      <c r="H49" s="10"/>
      <c r="I49" s="10"/>
      <c r="J49" s="55"/>
      <c r="K49" s="56"/>
      <c r="L49" s="55"/>
      <c r="M49" s="405"/>
      <c r="N49" s="10"/>
      <c r="O49" s="361"/>
      <c r="P49" s="10"/>
      <c r="Q49" s="361"/>
      <c r="R49" s="361"/>
      <c r="S49" s="55"/>
      <c r="T49" s="56"/>
      <c r="U49" s="10"/>
      <c r="V49" s="10"/>
      <c r="W49" s="61"/>
      <c r="X49" s="61"/>
      <c r="Y49" s="128"/>
      <c r="Z49" s="10"/>
      <c r="AA49" s="361"/>
      <c r="AB49" s="10"/>
      <c r="AC49" s="361"/>
      <c r="AD49" s="10"/>
      <c r="AE49" s="10"/>
      <c r="AF49" s="10"/>
      <c r="AG49" s="10"/>
      <c r="AH49" s="10"/>
      <c r="AI49" s="55"/>
      <c r="AJ49" s="56"/>
      <c r="AK49" s="361"/>
      <c r="AL49" s="10"/>
      <c r="AM49" s="11"/>
      <c r="AN49" s="10"/>
      <c r="AO49" s="10"/>
      <c r="AP49" s="11"/>
      <c r="AQ49" s="10"/>
      <c r="AR49" s="10"/>
      <c r="AS49" s="10"/>
      <c r="AT49" s="55"/>
      <c r="AU49" s="56"/>
      <c r="AV49" s="10"/>
      <c r="AW49" s="10"/>
      <c r="AX49" s="10"/>
      <c r="AY49" s="10">
        <v>1</v>
      </c>
      <c r="AZ49" s="10"/>
      <c r="BA49" s="10"/>
      <c r="BB49" s="61"/>
      <c r="BC49" s="56"/>
      <c r="BD49" s="361"/>
      <c r="BE49" s="10"/>
      <c r="BF49" s="10"/>
      <c r="BG49" s="10"/>
      <c r="BH49" s="10"/>
      <c r="BI49" s="10"/>
      <c r="BJ49" s="10"/>
      <c r="BK49" s="361"/>
      <c r="BL49" s="10"/>
      <c r="BM49" s="10"/>
      <c r="BN49" s="10"/>
      <c r="BO49" s="10"/>
      <c r="BP49" s="10"/>
      <c r="BQ49" s="55"/>
      <c r="BR49" s="56"/>
      <c r="BS49" s="10"/>
      <c r="BT49" s="10"/>
      <c r="BU49" s="10"/>
      <c r="BV49" s="10"/>
      <c r="BW49" s="10"/>
      <c r="BX49" s="10"/>
      <c r="BY49" s="10"/>
      <c r="BZ49" s="10"/>
      <c r="CA49" s="55"/>
      <c r="CB49" s="56"/>
      <c r="CC49" s="10"/>
      <c r="CD49" s="10"/>
      <c r="CE49" s="10"/>
      <c r="CF49" s="98"/>
      <c r="CG49" s="10"/>
      <c r="CH49" s="10"/>
      <c r="CI49" s="10"/>
      <c r="CJ49" s="10"/>
      <c r="CK49" s="10"/>
      <c r="CL49" s="10"/>
      <c r="CM49" s="55"/>
      <c r="CN49" s="56"/>
      <c r="CO49" s="10"/>
      <c r="CP49" s="10"/>
      <c r="CQ49" s="10"/>
      <c r="CR49" s="10"/>
      <c r="CS49" s="10"/>
      <c r="CT49" s="10"/>
      <c r="CU49" s="10"/>
      <c r="CV49" s="10"/>
      <c r="CW49" s="55"/>
      <c r="CX49" s="56"/>
      <c r="CY49" s="10"/>
      <c r="CZ49" s="10"/>
      <c r="DA49" s="10"/>
      <c r="DB49" s="10"/>
      <c r="DC49" s="10"/>
      <c r="DD49" s="10"/>
      <c r="DE49" s="10"/>
      <c r="DF49" s="10"/>
      <c r="DG49" s="10"/>
      <c r="DH49" s="55"/>
      <c r="DI49" s="56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>
        <v>1</v>
      </c>
      <c r="DV49" s="10">
        <v>1</v>
      </c>
      <c r="DW49" s="10">
        <v>1</v>
      </c>
      <c r="DX49" s="10"/>
      <c r="DY49" s="10"/>
      <c r="DZ49" s="55"/>
      <c r="EA49" s="10">
        <f t="shared" si="5"/>
        <v>0</v>
      </c>
      <c r="EB49" s="10">
        <f t="shared" si="6"/>
        <v>0</v>
      </c>
      <c r="EC49" s="10">
        <f t="shared" si="3"/>
        <v>0</v>
      </c>
      <c r="ED49" s="10">
        <f t="shared" si="7"/>
        <v>1</v>
      </c>
      <c r="EE49" s="520">
        <f t="shared" si="4"/>
        <v>1</v>
      </c>
      <c r="EF49">
        <v>1</v>
      </c>
    </row>
    <row r="50" spans="1:136" ht="15" customHeight="1" x14ac:dyDescent="0.25">
      <c r="A50" s="10">
        <v>47</v>
      </c>
      <c r="B50" s="7" t="s">
        <v>728</v>
      </c>
      <c r="C50" s="56"/>
      <c r="D50" s="361"/>
      <c r="E50" s="10"/>
      <c r="F50" s="10"/>
      <c r="G50" s="10"/>
      <c r="H50" s="10"/>
      <c r="I50" s="10"/>
      <c r="J50" s="55"/>
      <c r="K50" s="56"/>
      <c r="L50" s="55"/>
      <c r="M50" s="405"/>
      <c r="N50" s="10"/>
      <c r="O50" s="361"/>
      <c r="P50" s="10"/>
      <c r="Q50" s="361"/>
      <c r="R50" s="361"/>
      <c r="S50" s="55"/>
      <c r="T50" s="56"/>
      <c r="U50" s="10">
        <v>1</v>
      </c>
      <c r="V50" s="10"/>
      <c r="W50" s="61"/>
      <c r="X50" s="61"/>
      <c r="Y50" s="56"/>
      <c r="Z50" s="10"/>
      <c r="AA50" s="361"/>
      <c r="AB50" s="10"/>
      <c r="AC50" s="361"/>
      <c r="AD50" s="10"/>
      <c r="AE50" s="10">
        <v>1</v>
      </c>
      <c r="AF50" s="10"/>
      <c r="AG50" s="10"/>
      <c r="AH50" s="10"/>
      <c r="AI50" s="55"/>
      <c r="AJ50" s="56"/>
      <c r="AK50" s="361"/>
      <c r="AL50" s="10"/>
      <c r="AM50" s="10"/>
      <c r="AN50" s="10">
        <v>1</v>
      </c>
      <c r="AO50" s="10"/>
      <c r="AP50" s="10"/>
      <c r="AQ50" s="10">
        <v>1</v>
      </c>
      <c r="AR50" s="10"/>
      <c r="AS50" s="10"/>
      <c r="AT50" s="55"/>
      <c r="AU50" s="56"/>
      <c r="AV50" s="10">
        <v>1</v>
      </c>
      <c r="AW50" s="10"/>
      <c r="AX50" s="10">
        <v>1</v>
      </c>
      <c r="AY50" s="10"/>
      <c r="AZ50" s="10"/>
      <c r="BA50" s="10"/>
      <c r="BB50" s="61"/>
      <c r="BC50" s="56"/>
      <c r="BD50" s="361"/>
      <c r="BE50" s="10"/>
      <c r="BF50" s="10"/>
      <c r="BG50" s="10"/>
      <c r="BH50" s="10"/>
      <c r="BI50" s="10"/>
      <c r="BJ50" s="10"/>
      <c r="BK50" s="361"/>
      <c r="BL50" s="10"/>
      <c r="BM50" s="10"/>
      <c r="BN50" s="10"/>
      <c r="BO50" s="10"/>
      <c r="BP50" s="10"/>
      <c r="BQ50" s="55"/>
      <c r="BR50" s="56"/>
      <c r="BS50" s="10"/>
      <c r="BT50" s="10"/>
      <c r="BU50" s="10"/>
      <c r="BV50" s="10"/>
      <c r="BW50" s="10"/>
      <c r="BX50" s="10"/>
      <c r="BY50" s="10"/>
      <c r="BZ50" s="10"/>
      <c r="CA50" s="55"/>
      <c r="CB50" s="56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55"/>
      <c r="CN50" s="56"/>
      <c r="CO50" s="10"/>
      <c r="CP50" s="10"/>
      <c r="CQ50" s="10"/>
      <c r="CR50" s="10"/>
      <c r="CS50" s="10"/>
      <c r="CT50" s="10"/>
      <c r="CU50" s="10"/>
      <c r="CV50" s="10"/>
      <c r="CW50" s="55"/>
      <c r="CX50" s="56"/>
      <c r="CY50" s="10"/>
      <c r="CZ50" s="10"/>
      <c r="DA50" s="10"/>
      <c r="DB50" s="10"/>
      <c r="DC50" s="10"/>
      <c r="DD50" s="10"/>
      <c r="DE50" s="10"/>
      <c r="DF50" s="10"/>
      <c r="DG50" s="10"/>
      <c r="DH50" s="55"/>
      <c r="DI50" s="56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>
        <v>1</v>
      </c>
      <c r="DV50" s="10">
        <v>1</v>
      </c>
      <c r="DW50" s="10">
        <v>1</v>
      </c>
      <c r="DX50" s="10"/>
      <c r="DY50" s="10"/>
      <c r="DZ50" s="55"/>
      <c r="EA50" s="10">
        <f t="shared" si="5"/>
        <v>0</v>
      </c>
      <c r="EB50" s="10">
        <f t="shared" si="6"/>
        <v>4</v>
      </c>
      <c r="EC50" s="10">
        <f t="shared" si="3"/>
        <v>0</v>
      </c>
      <c r="ED50" s="10">
        <f t="shared" si="7"/>
        <v>1</v>
      </c>
      <c r="EE50" s="520">
        <f t="shared" si="4"/>
        <v>5</v>
      </c>
      <c r="EF50">
        <v>1</v>
      </c>
    </row>
    <row r="51" spans="1:136" ht="15" customHeight="1" x14ac:dyDescent="0.25">
      <c r="A51" s="10">
        <v>48</v>
      </c>
      <c r="B51" s="531" t="s">
        <v>811</v>
      </c>
      <c r="C51" s="56"/>
      <c r="D51" s="361"/>
      <c r="E51" s="10"/>
      <c r="F51" s="10"/>
      <c r="G51" s="10"/>
      <c r="H51" s="10"/>
      <c r="I51" s="10"/>
      <c r="J51" s="55"/>
      <c r="K51" s="56"/>
      <c r="L51" s="55"/>
      <c r="M51" s="405"/>
      <c r="N51" s="10"/>
      <c r="O51" s="361"/>
      <c r="P51" s="10"/>
      <c r="Q51" s="361"/>
      <c r="R51" s="361"/>
      <c r="S51" s="55"/>
      <c r="T51" s="56"/>
      <c r="U51" s="10"/>
      <c r="V51" s="10"/>
      <c r="W51" s="61"/>
      <c r="X51" s="61"/>
      <c r="Y51" s="56"/>
      <c r="Z51" s="10"/>
      <c r="AA51" s="361"/>
      <c r="AB51" s="10"/>
      <c r="AC51" s="361"/>
      <c r="AD51" s="10"/>
      <c r="AE51" s="10"/>
      <c r="AF51" s="10"/>
      <c r="AG51" s="10"/>
      <c r="AH51" s="10"/>
      <c r="AI51" s="55"/>
      <c r="AJ51" s="56"/>
      <c r="AK51" s="361"/>
      <c r="AL51" s="10"/>
      <c r="AM51" s="10"/>
      <c r="AN51" s="10">
        <v>1</v>
      </c>
      <c r="AO51" s="10"/>
      <c r="AP51" s="10"/>
      <c r="AQ51" s="10"/>
      <c r="AR51" s="10"/>
      <c r="AS51" s="10"/>
      <c r="AT51" s="55"/>
      <c r="AU51" s="56"/>
      <c r="AV51" s="10">
        <v>1</v>
      </c>
      <c r="AW51" s="10"/>
      <c r="AX51" s="10">
        <v>1</v>
      </c>
      <c r="AY51" s="10"/>
      <c r="AZ51" s="10"/>
      <c r="BA51" s="10"/>
      <c r="BB51" s="61"/>
      <c r="BC51" s="56"/>
      <c r="BD51" s="361"/>
      <c r="BE51" s="10"/>
      <c r="BF51" s="10"/>
      <c r="BG51" s="10"/>
      <c r="BH51" s="10"/>
      <c r="BI51" s="10"/>
      <c r="BJ51" s="10"/>
      <c r="BK51" s="361"/>
      <c r="BL51" s="10"/>
      <c r="BM51" s="10"/>
      <c r="BN51" s="10"/>
      <c r="BO51" s="10"/>
      <c r="BP51" s="10"/>
      <c r="BQ51" s="55"/>
      <c r="BR51" s="56"/>
      <c r="BS51" s="10"/>
      <c r="BT51" s="10"/>
      <c r="BU51" s="10"/>
      <c r="BV51" s="10"/>
      <c r="BW51" s="10"/>
      <c r="BX51" s="10"/>
      <c r="BY51" s="10"/>
      <c r="BZ51" s="10"/>
      <c r="CA51" s="55"/>
      <c r="CB51" s="56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55"/>
      <c r="CN51" s="56"/>
      <c r="CO51" s="10"/>
      <c r="CP51" s="10"/>
      <c r="CQ51" s="10"/>
      <c r="CR51" s="10"/>
      <c r="CS51" s="10"/>
      <c r="CT51" s="10"/>
      <c r="CU51" s="10"/>
      <c r="CV51" s="10"/>
      <c r="CW51" s="55"/>
      <c r="CX51" s="56"/>
      <c r="CY51" s="10"/>
      <c r="CZ51" s="10"/>
      <c r="DA51" s="10"/>
      <c r="DB51" s="10"/>
      <c r="DC51" s="10"/>
      <c r="DD51" s="10"/>
      <c r="DE51" s="10"/>
      <c r="DF51" s="10"/>
      <c r="DG51" s="10"/>
      <c r="DH51" s="55"/>
      <c r="DI51" s="56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>
        <v>1</v>
      </c>
      <c r="DV51" s="10">
        <v>1</v>
      </c>
      <c r="DW51" s="10">
        <v>1</v>
      </c>
      <c r="DX51" s="10"/>
      <c r="DY51" s="10"/>
      <c r="DZ51" s="55"/>
      <c r="EA51" s="10">
        <f t="shared" si="5"/>
        <v>0</v>
      </c>
      <c r="EB51" s="10">
        <f t="shared" si="6"/>
        <v>2</v>
      </c>
      <c r="EC51" s="10">
        <f t="shared" si="3"/>
        <v>0</v>
      </c>
      <c r="ED51" s="10">
        <f t="shared" si="7"/>
        <v>0</v>
      </c>
      <c r="EE51" s="520">
        <f t="shared" si="4"/>
        <v>2</v>
      </c>
      <c r="EF51">
        <v>1</v>
      </c>
    </row>
    <row r="52" spans="1:136" ht="15" customHeight="1" x14ac:dyDescent="0.25">
      <c r="A52" s="10">
        <v>49</v>
      </c>
      <c r="B52" s="531" t="s">
        <v>322</v>
      </c>
      <c r="C52" s="56"/>
      <c r="D52" s="361"/>
      <c r="E52" s="10"/>
      <c r="F52" s="10"/>
      <c r="G52" s="10"/>
      <c r="H52" s="10"/>
      <c r="I52" s="10"/>
      <c r="J52" s="55"/>
      <c r="K52" s="56"/>
      <c r="L52" s="55"/>
      <c r="M52" s="405"/>
      <c r="N52" s="10"/>
      <c r="O52" s="361"/>
      <c r="P52" s="10"/>
      <c r="Q52" s="361"/>
      <c r="R52" s="361"/>
      <c r="S52" s="55"/>
      <c r="T52" s="56"/>
      <c r="U52" s="10"/>
      <c r="V52" s="10"/>
      <c r="W52" s="61"/>
      <c r="X52" s="61"/>
      <c r="Y52" s="56"/>
      <c r="Z52" s="10"/>
      <c r="AA52" s="361"/>
      <c r="AB52" s="10"/>
      <c r="AC52" s="361"/>
      <c r="AD52" s="10"/>
      <c r="AE52" s="10"/>
      <c r="AF52" s="10"/>
      <c r="AG52" s="10"/>
      <c r="AH52" s="10"/>
      <c r="AI52" s="55"/>
      <c r="AJ52" s="56"/>
      <c r="AK52" s="361"/>
      <c r="AL52" s="10"/>
      <c r="AM52" s="10"/>
      <c r="AN52" s="10"/>
      <c r="AO52" s="10"/>
      <c r="AP52" s="10"/>
      <c r="AQ52" s="10"/>
      <c r="AR52" s="10"/>
      <c r="AS52" s="10"/>
      <c r="AT52" s="55"/>
      <c r="AU52" s="56"/>
      <c r="AV52" s="10"/>
      <c r="AW52" s="10"/>
      <c r="AX52" s="10"/>
      <c r="AY52" s="10"/>
      <c r="AZ52" s="10"/>
      <c r="BA52" s="10"/>
      <c r="BB52" s="61"/>
      <c r="BC52" s="56"/>
      <c r="BD52" s="361"/>
      <c r="BE52" s="10"/>
      <c r="BF52" s="10"/>
      <c r="BG52" s="10"/>
      <c r="BH52" s="10"/>
      <c r="BI52" s="10"/>
      <c r="BJ52" s="10"/>
      <c r="BK52" s="361"/>
      <c r="BL52" s="10"/>
      <c r="BM52" s="10"/>
      <c r="BN52" s="10"/>
      <c r="BO52" s="10"/>
      <c r="BP52" s="10"/>
      <c r="BQ52" s="55"/>
      <c r="BR52" s="56"/>
      <c r="BS52" s="10"/>
      <c r="BT52" s="10"/>
      <c r="BU52" s="10"/>
      <c r="BV52" s="10"/>
      <c r="BW52" s="10"/>
      <c r="BX52" s="10"/>
      <c r="BY52" s="10"/>
      <c r="BZ52" s="10"/>
      <c r="CA52" s="55"/>
      <c r="CB52" s="56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55"/>
      <c r="CN52" s="56"/>
      <c r="CO52" s="10"/>
      <c r="CP52" s="10"/>
      <c r="CQ52" s="10"/>
      <c r="CR52" s="10"/>
      <c r="CS52" s="10"/>
      <c r="CT52" s="10"/>
      <c r="CU52" s="10"/>
      <c r="CV52" s="10"/>
      <c r="CW52" s="55"/>
      <c r="CX52" s="56"/>
      <c r="CY52" s="10"/>
      <c r="CZ52" s="10"/>
      <c r="DA52" s="10"/>
      <c r="DB52" s="10"/>
      <c r="DC52" s="10"/>
      <c r="DD52" s="10"/>
      <c r="DE52" s="10"/>
      <c r="DF52" s="10"/>
      <c r="DG52" s="10"/>
      <c r="DH52" s="55"/>
      <c r="DI52" s="56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55"/>
      <c r="EA52" s="10">
        <f t="shared" si="5"/>
        <v>0</v>
      </c>
      <c r="EB52" s="10">
        <f t="shared" si="6"/>
        <v>0</v>
      </c>
      <c r="EC52" s="10">
        <f t="shared" si="3"/>
        <v>0</v>
      </c>
      <c r="ED52" s="10">
        <f t="shared" si="7"/>
        <v>0</v>
      </c>
      <c r="EE52" s="520">
        <f t="shared" si="4"/>
        <v>0</v>
      </c>
      <c r="EF52">
        <v>1</v>
      </c>
    </row>
    <row r="53" spans="1:136" ht="15" customHeight="1" x14ac:dyDescent="0.25">
      <c r="A53" s="10">
        <v>50</v>
      </c>
      <c r="B53" s="7" t="s">
        <v>1303</v>
      </c>
      <c r="C53" s="56"/>
      <c r="D53" s="361"/>
      <c r="E53" s="10"/>
      <c r="F53" s="10"/>
      <c r="G53" s="10"/>
      <c r="H53" s="10"/>
      <c r="I53" s="10"/>
      <c r="J53" s="55"/>
      <c r="K53" s="56"/>
      <c r="L53" s="55">
        <v>1</v>
      </c>
      <c r="M53" s="405">
        <v>1</v>
      </c>
      <c r="N53" s="10"/>
      <c r="O53" s="361"/>
      <c r="P53" s="10"/>
      <c r="Q53" s="361"/>
      <c r="R53" s="361"/>
      <c r="S53" s="55"/>
      <c r="T53" s="56">
        <v>1</v>
      </c>
      <c r="U53" s="10"/>
      <c r="V53" s="10"/>
      <c r="W53" s="61"/>
      <c r="X53" s="61"/>
      <c r="Y53" s="56"/>
      <c r="Z53" s="10"/>
      <c r="AA53" s="361"/>
      <c r="AB53" s="10"/>
      <c r="AC53" s="361"/>
      <c r="AD53" s="10"/>
      <c r="AE53" s="10"/>
      <c r="AF53" s="10"/>
      <c r="AG53" s="10"/>
      <c r="AH53" s="10"/>
      <c r="AI53" s="55"/>
      <c r="AJ53" s="56"/>
      <c r="AK53" s="361"/>
      <c r="AL53" s="10">
        <v>1</v>
      </c>
      <c r="AM53" s="10"/>
      <c r="AN53" s="10"/>
      <c r="AO53" s="10"/>
      <c r="AP53" s="10"/>
      <c r="AQ53" s="10"/>
      <c r="AR53" s="10"/>
      <c r="AS53" s="10"/>
      <c r="AT53" s="55"/>
      <c r="AU53" s="56"/>
      <c r="AV53" s="10"/>
      <c r="AW53" s="10"/>
      <c r="AX53" s="10"/>
      <c r="AY53" s="10"/>
      <c r="AZ53" s="10"/>
      <c r="BA53" s="10"/>
      <c r="BB53" s="61"/>
      <c r="BC53" s="56"/>
      <c r="BD53" s="361"/>
      <c r="BE53" s="10"/>
      <c r="BF53" s="10"/>
      <c r="BG53" s="10"/>
      <c r="BH53" s="10"/>
      <c r="BI53" s="10"/>
      <c r="BJ53" s="10"/>
      <c r="BK53" s="361"/>
      <c r="BL53" s="10"/>
      <c r="BM53" s="10"/>
      <c r="BN53" s="10"/>
      <c r="BO53" s="10"/>
      <c r="BP53" s="10"/>
      <c r="BQ53" s="55"/>
      <c r="BR53" s="56"/>
      <c r="BS53" s="10"/>
      <c r="BT53" s="10"/>
      <c r="BU53" s="10"/>
      <c r="BV53" s="10"/>
      <c r="BW53" s="10"/>
      <c r="BX53" s="10"/>
      <c r="BY53" s="10"/>
      <c r="BZ53" s="10"/>
      <c r="CA53" s="55"/>
      <c r="CB53" s="56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55"/>
      <c r="CN53" s="56"/>
      <c r="CO53" s="10"/>
      <c r="CP53" s="10"/>
      <c r="CQ53" s="10"/>
      <c r="CR53" s="10"/>
      <c r="CS53" s="10"/>
      <c r="CT53" s="10"/>
      <c r="CU53" s="10"/>
      <c r="CV53" s="10"/>
      <c r="CW53" s="55"/>
      <c r="CX53" s="56"/>
      <c r="CY53" s="10"/>
      <c r="CZ53" s="10"/>
      <c r="DA53" s="10"/>
      <c r="DB53" s="10"/>
      <c r="DC53" s="10"/>
      <c r="DD53" s="10"/>
      <c r="DE53" s="10"/>
      <c r="DF53" s="10"/>
      <c r="DG53" s="10"/>
      <c r="DH53" s="55"/>
      <c r="DI53" s="56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55"/>
      <c r="EA53" s="10">
        <f t="shared" si="5"/>
        <v>1</v>
      </c>
      <c r="EB53" s="10">
        <f t="shared" si="6"/>
        <v>2</v>
      </c>
      <c r="EC53" s="10">
        <f t="shared" si="3"/>
        <v>0</v>
      </c>
      <c r="ED53" s="10">
        <f t="shared" si="7"/>
        <v>0</v>
      </c>
      <c r="EE53" s="453">
        <f t="shared" si="4"/>
        <v>3</v>
      </c>
      <c r="EF53">
        <v>1</v>
      </c>
    </row>
    <row r="54" spans="1:136" ht="15" customHeight="1" x14ac:dyDescent="0.25">
      <c r="A54" s="10">
        <v>51</v>
      </c>
      <c r="B54" s="7" t="s">
        <v>329</v>
      </c>
      <c r="C54" s="56"/>
      <c r="D54" s="361"/>
      <c r="E54" s="10"/>
      <c r="F54" s="10"/>
      <c r="G54" s="10"/>
      <c r="H54" s="10"/>
      <c r="I54" s="10"/>
      <c r="J54" s="55"/>
      <c r="K54" s="56"/>
      <c r="L54" s="55"/>
      <c r="M54" s="405"/>
      <c r="N54" s="10"/>
      <c r="O54" s="361"/>
      <c r="P54" s="10"/>
      <c r="Q54" s="361"/>
      <c r="R54" s="361"/>
      <c r="S54" s="55"/>
      <c r="T54" s="56"/>
      <c r="U54" s="10"/>
      <c r="V54" s="10"/>
      <c r="W54" s="61"/>
      <c r="X54" s="61"/>
      <c r="Y54" s="56"/>
      <c r="Z54" s="10"/>
      <c r="AA54" s="361"/>
      <c r="AB54" s="10"/>
      <c r="AC54" s="361"/>
      <c r="AD54" s="10"/>
      <c r="AE54" s="10"/>
      <c r="AF54" s="10"/>
      <c r="AG54" s="10"/>
      <c r="AH54" s="10"/>
      <c r="AI54" s="55"/>
      <c r="AJ54" s="56"/>
      <c r="AK54" s="361"/>
      <c r="AL54" s="10"/>
      <c r="AM54" s="10"/>
      <c r="AN54" s="10"/>
      <c r="AO54" s="10"/>
      <c r="AP54" s="10"/>
      <c r="AQ54" s="10"/>
      <c r="AR54" s="10"/>
      <c r="AS54" s="10"/>
      <c r="AT54" s="55"/>
      <c r="AU54" s="56"/>
      <c r="AV54" s="10">
        <v>1</v>
      </c>
      <c r="AW54" s="10"/>
      <c r="AX54" s="10"/>
      <c r="AY54" s="10"/>
      <c r="AZ54" s="10"/>
      <c r="BA54" s="10"/>
      <c r="BB54" s="61"/>
      <c r="BC54" s="56"/>
      <c r="BD54" s="361"/>
      <c r="BE54" s="10"/>
      <c r="BF54" s="10"/>
      <c r="BG54" s="10"/>
      <c r="BH54" s="10"/>
      <c r="BI54" s="10"/>
      <c r="BJ54" s="10"/>
      <c r="BK54" s="361"/>
      <c r="BL54" s="10"/>
      <c r="BM54" s="10"/>
      <c r="BN54" s="10"/>
      <c r="BO54" s="10"/>
      <c r="BP54" s="10"/>
      <c r="BQ54" s="55"/>
      <c r="BR54" s="56"/>
      <c r="BS54" s="10"/>
      <c r="BT54" s="10"/>
      <c r="BU54" s="10"/>
      <c r="BV54" s="10"/>
      <c r="BW54" s="10"/>
      <c r="BX54" s="10"/>
      <c r="BY54" s="10"/>
      <c r="BZ54" s="10"/>
      <c r="CA54" s="55"/>
      <c r="CB54" s="56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55"/>
      <c r="CN54" s="56"/>
      <c r="CO54" s="10"/>
      <c r="CP54" s="10"/>
      <c r="CQ54" s="10"/>
      <c r="CR54" s="10"/>
      <c r="CS54" s="10"/>
      <c r="CT54" s="10"/>
      <c r="CU54" s="10"/>
      <c r="CV54" s="10"/>
      <c r="CW54" s="55"/>
      <c r="CX54" s="56"/>
      <c r="CY54" s="10"/>
      <c r="CZ54" s="10"/>
      <c r="DA54" s="10"/>
      <c r="DB54" s="10"/>
      <c r="DC54" s="10"/>
      <c r="DD54" s="10"/>
      <c r="DE54" s="10"/>
      <c r="DF54" s="10"/>
      <c r="DG54" s="10"/>
      <c r="DH54" s="55"/>
      <c r="DI54" s="56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55"/>
      <c r="EA54" s="10">
        <f t="shared" si="5"/>
        <v>0</v>
      </c>
      <c r="EB54" s="10">
        <f t="shared" si="6"/>
        <v>0</v>
      </c>
      <c r="EC54" s="10">
        <f t="shared" si="3"/>
        <v>0</v>
      </c>
      <c r="ED54" s="10">
        <f t="shared" si="7"/>
        <v>0</v>
      </c>
      <c r="EE54" s="453">
        <f t="shared" si="4"/>
        <v>0</v>
      </c>
      <c r="EF54">
        <v>1</v>
      </c>
    </row>
    <row r="55" spans="1:136" ht="15" customHeight="1" x14ac:dyDescent="0.25">
      <c r="A55" s="10">
        <v>52</v>
      </c>
      <c r="B55" s="7" t="s">
        <v>665</v>
      </c>
      <c r="C55" s="56">
        <v>1</v>
      </c>
      <c r="D55" s="361"/>
      <c r="E55" s="10">
        <v>1</v>
      </c>
      <c r="F55" s="10">
        <v>1</v>
      </c>
      <c r="G55" s="10">
        <v>1</v>
      </c>
      <c r="H55" s="10">
        <v>1</v>
      </c>
      <c r="I55" s="10"/>
      <c r="J55" s="55"/>
      <c r="K55" s="56"/>
      <c r="L55" s="55"/>
      <c r="M55" s="405"/>
      <c r="N55" s="10"/>
      <c r="O55" s="361"/>
      <c r="P55" s="10"/>
      <c r="Q55" s="361"/>
      <c r="R55" s="361"/>
      <c r="S55" s="55"/>
      <c r="T55" s="56"/>
      <c r="U55" s="10"/>
      <c r="V55" s="10"/>
      <c r="W55" s="61"/>
      <c r="X55" s="61"/>
      <c r="Y55" s="56"/>
      <c r="Z55" s="10"/>
      <c r="AA55" s="361"/>
      <c r="AB55" s="10"/>
      <c r="AC55" s="361"/>
      <c r="AD55" s="10"/>
      <c r="AE55" s="10"/>
      <c r="AF55" s="10"/>
      <c r="AG55" s="10"/>
      <c r="AH55" s="10"/>
      <c r="AI55" s="55"/>
      <c r="AJ55" s="56"/>
      <c r="AK55" s="361"/>
      <c r="AL55" s="10"/>
      <c r="AM55" s="10"/>
      <c r="AN55" s="10"/>
      <c r="AO55" s="10"/>
      <c r="AP55" s="10"/>
      <c r="AQ55" s="10"/>
      <c r="AR55" s="10"/>
      <c r="AS55" s="10"/>
      <c r="AT55" s="55"/>
      <c r="AU55" s="56"/>
      <c r="AV55" s="10">
        <v>1</v>
      </c>
      <c r="AW55" s="10"/>
      <c r="AX55" s="10"/>
      <c r="AY55" s="10"/>
      <c r="AZ55" s="10"/>
      <c r="BA55" s="10"/>
      <c r="BB55" s="61"/>
      <c r="BC55" s="56"/>
      <c r="BD55" s="361"/>
      <c r="BE55" s="10"/>
      <c r="BF55" s="10"/>
      <c r="BG55" s="10"/>
      <c r="BH55" s="10"/>
      <c r="BI55" s="10"/>
      <c r="BJ55" s="10"/>
      <c r="BK55" s="361"/>
      <c r="BL55" s="10"/>
      <c r="BM55" s="10"/>
      <c r="BN55" s="10"/>
      <c r="BO55" s="10"/>
      <c r="BP55" s="10"/>
      <c r="BQ55" s="55"/>
      <c r="BR55" s="56"/>
      <c r="BS55" s="10"/>
      <c r="BT55" s="10"/>
      <c r="BU55" s="10"/>
      <c r="BV55" s="10"/>
      <c r="BW55" s="10"/>
      <c r="BX55" s="10"/>
      <c r="BY55" s="10"/>
      <c r="BZ55" s="10"/>
      <c r="CA55" s="55"/>
      <c r="CB55" s="56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55"/>
      <c r="CN55" s="56"/>
      <c r="CO55" s="10"/>
      <c r="CP55" s="10"/>
      <c r="CQ55" s="10"/>
      <c r="CR55" s="10"/>
      <c r="CS55" s="10"/>
      <c r="CT55" s="10"/>
      <c r="CU55" s="10"/>
      <c r="CV55" s="10"/>
      <c r="CW55" s="55"/>
      <c r="CX55" s="56"/>
      <c r="CY55" s="10"/>
      <c r="CZ55" s="10"/>
      <c r="DA55" s="10"/>
      <c r="DB55" s="10"/>
      <c r="DC55" s="10"/>
      <c r="DD55" s="10"/>
      <c r="DE55" s="10"/>
      <c r="DF55" s="10"/>
      <c r="DG55" s="10"/>
      <c r="DH55" s="55"/>
      <c r="DI55" s="56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55"/>
      <c r="EA55" s="10">
        <f t="shared" si="5"/>
        <v>1</v>
      </c>
      <c r="EB55" s="10">
        <f t="shared" si="6"/>
        <v>1</v>
      </c>
      <c r="EC55" s="10">
        <f t="shared" si="3"/>
        <v>3</v>
      </c>
      <c r="ED55" s="10">
        <f t="shared" si="7"/>
        <v>0</v>
      </c>
      <c r="EE55" s="453">
        <f t="shared" si="4"/>
        <v>5</v>
      </c>
      <c r="EF55">
        <v>1</v>
      </c>
    </row>
    <row r="56" spans="1:136" ht="15" customHeight="1" x14ac:dyDescent="0.25">
      <c r="A56" s="10">
        <v>53</v>
      </c>
      <c r="B56" s="7" t="s">
        <v>1034</v>
      </c>
      <c r="C56" s="56">
        <v>1</v>
      </c>
      <c r="D56" s="361"/>
      <c r="E56" s="10">
        <v>1</v>
      </c>
      <c r="F56" s="10">
        <v>1</v>
      </c>
      <c r="G56" s="10">
        <v>1</v>
      </c>
      <c r="H56" s="10">
        <v>1</v>
      </c>
      <c r="I56" s="10"/>
      <c r="J56" s="55"/>
      <c r="K56" s="56"/>
      <c r="L56" s="55"/>
      <c r="M56" s="405"/>
      <c r="N56" s="10"/>
      <c r="O56" s="361"/>
      <c r="P56" s="10"/>
      <c r="Q56" s="361"/>
      <c r="R56" s="361"/>
      <c r="S56" s="55"/>
      <c r="T56" s="56"/>
      <c r="U56" s="10"/>
      <c r="V56" s="10"/>
      <c r="W56" s="61"/>
      <c r="X56" s="61"/>
      <c r="Y56" s="56"/>
      <c r="Z56" s="10"/>
      <c r="AA56" s="361"/>
      <c r="AB56" s="10"/>
      <c r="AC56" s="361"/>
      <c r="AD56" s="10"/>
      <c r="AE56" s="10"/>
      <c r="AF56" s="10"/>
      <c r="AG56" s="10"/>
      <c r="AH56" s="10"/>
      <c r="AI56" s="55"/>
      <c r="AJ56" s="56"/>
      <c r="AK56" s="361"/>
      <c r="AL56" s="10"/>
      <c r="AM56" s="10"/>
      <c r="AN56" s="10"/>
      <c r="AO56" s="10"/>
      <c r="AP56" s="10"/>
      <c r="AQ56" s="10"/>
      <c r="AR56" s="10"/>
      <c r="AS56" s="10"/>
      <c r="AT56" s="55"/>
      <c r="AU56" s="56"/>
      <c r="AV56" s="10">
        <v>1</v>
      </c>
      <c r="AW56" s="10"/>
      <c r="AX56" s="10"/>
      <c r="AY56" s="10"/>
      <c r="AZ56" s="10"/>
      <c r="BA56" s="10"/>
      <c r="BB56" s="61"/>
      <c r="BC56" s="56"/>
      <c r="BD56" s="361"/>
      <c r="BE56" s="10"/>
      <c r="BF56" s="10"/>
      <c r="BG56" s="10"/>
      <c r="BH56" s="10"/>
      <c r="BI56" s="10"/>
      <c r="BJ56" s="10"/>
      <c r="BK56" s="361"/>
      <c r="BL56" s="10"/>
      <c r="BM56" s="10"/>
      <c r="BN56" s="10"/>
      <c r="BO56" s="10"/>
      <c r="BP56" s="10"/>
      <c r="BQ56" s="55"/>
      <c r="BR56" s="56"/>
      <c r="BS56" s="10"/>
      <c r="BT56" s="10"/>
      <c r="BU56" s="10"/>
      <c r="BV56" s="10"/>
      <c r="BW56" s="10"/>
      <c r="BX56" s="10"/>
      <c r="BY56" s="10"/>
      <c r="BZ56" s="10"/>
      <c r="CA56" s="55"/>
      <c r="CB56" s="56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55"/>
      <c r="CN56" s="56"/>
      <c r="CO56" s="10"/>
      <c r="CP56" s="10"/>
      <c r="CQ56" s="10"/>
      <c r="CR56" s="10"/>
      <c r="CS56" s="10"/>
      <c r="CT56" s="10"/>
      <c r="CU56" s="10"/>
      <c r="CV56" s="10"/>
      <c r="CW56" s="55"/>
      <c r="CX56" s="56"/>
      <c r="CY56" s="10"/>
      <c r="CZ56" s="10"/>
      <c r="DA56" s="10"/>
      <c r="DB56" s="10"/>
      <c r="DC56" s="10"/>
      <c r="DD56" s="10"/>
      <c r="DE56" s="10"/>
      <c r="DF56" s="10"/>
      <c r="DG56" s="10"/>
      <c r="DH56" s="55"/>
      <c r="DI56" s="56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55"/>
      <c r="EA56" s="10">
        <f t="shared" si="5"/>
        <v>1</v>
      </c>
      <c r="EB56" s="10">
        <f t="shared" si="6"/>
        <v>1</v>
      </c>
      <c r="EC56" s="10">
        <f t="shared" si="3"/>
        <v>3</v>
      </c>
      <c r="ED56" s="10">
        <f t="shared" si="7"/>
        <v>0</v>
      </c>
      <c r="EE56" s="453">
        <f t="shared" si="4"/>
        <v>5</v>
      </c>
      <c r="EF56">
        <v>1</v>
      </c>
    </row>
    <row r="57" spans="1:136" ht="15" customHeight="1" x14ac:dyDescent="0.25">
      <c r="A57" s="10">
        <v>54</v>
      </c>
      <c r="B57" s="7" t="s">
        <v>734</v>
      </c>
      <c r="C57" s="56">
        <v>1</v>
      </c>
      <c r="D57" s="361"/>
      <c r="E57" s="10">
        <v>1</v>
      </c>
      <c r="F57" s="10">
        <v>1</v>
      </c>
      <c r="G57" s="10">
        <v>1</v>
      </c>
      <c r="H57" s="10">
        <v>1</v>
      </c>
      <c r="I57" s="10">
        <v>1</v>
      </c>
      <c r="J57" s="55"/>
      <c r="K57" s="56"/>
      <c r="L57" s="55"/>
      <c r="M57" s="405">
        <v>1</v>
      </c>
      <c r="N57" s="10">
        <v>1</v>
      </c>
      <c r="O57" s="361"/>
      <c r="P57" s="10">
        <v>1</v>
      </c>
      <c r="Q57" s="361"/>
      <c r="R57" s="361"/>
      <c r="S57" s="55"/>
      <c r="T57" s="56">
        <v>1</v>
      </c>
      <c r="U57" s="10"/>
      <c r="V57" s="10">
        <v>1</v>
      </c>
      <c r="W57" s="61">
        <v>1</v>
      </c>
      <c r="X57" s="61"/>
      <c r="Y57" s="56"/>
      <c r="Z57" s="10"/>
      <c r="AA57" s="361"/>
      <c r="AB57" s="10">
        <v>1</v>
      </c>
      <c r="AC57" s="361"/>
      <c r="AD57" s="10"/>
      <c r="AE57" s="10"/>
      <c r="AF57" s="10"/>
      <c r="AG57" s="10"/>
      <c r="AH57" s="10"/>
      <c r="AI57" s="55"/>
      <c r="AJ57" s="56"/>
      <c r="AK57" s="361"/>
      <c r="AL57" s="10"/>
      <c r="AM57" s="10"/>
      <c r="AN57" s="10"/>
      <c r="AO57" s="10"/>
      <c r="AP57" s="10"/>
      <c r="AQ57" s="10"/>
      <c r="AR57" s="10"/>
      <c r="AS57" s="10"/>
      <c r="AT57" s="55"/>
      <c r="AU57" s="56"/>
      <c r="AV57" s="10">
        <v>1</v>
      </c>
      <c r="AW57" s="10">
        <v>1</v>
      </c>
      <c r="AX57" s="10"/>
      <c r="AY57" s="10"/>
      <c r="AZ57" s="10"/>
      <c r="BA57" s="10">
        <v>1</v>
      </c>
      <c r="BB57" s="61"/>
      <c r="BC57" s="56"/>
      <c r="BD57" s="361"/>
      <c r="BE57" s="10"/>
      <c r="BF57" s="10"/>
      <c r="BG57" s="10"/>
      <c r="BH57" s="10">
        <v>1</v>
      </c>
      <c r="BI57" s="10">
        <v>1</v>
      </c>
      <c r="BJ57" s="10">
        <v>1</v>
      </c>
      <c r="BK57" s="361"/>
      <c r="BL57" s="10">
        <v>1</v>
      </c>
      <c r="BM57" s="10"/>
      <c r="BN57" s="10">
        <v>1</v>
      </c>
      <c r="BO57" s="10"/>
      <c r="BP57" s="10"/>
      <c r="BQ57" s="55"/>
      <c r="BR57" s="56"/>
      <c r="BS57" s="10"/>
      <c r="BT57" s="10"/>
      <c r="BU57" s="10"/>
      <c r="BV57" s="10"/>
      <c r="BW57" s="10"/>
      <c r="BX57" s="10"/>
      <c r="BY57" s="10"/>
      <c r="BZ57" s="10"/>
      <c r="CA57" s="55"/>
      <c r="CB57" s="56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55"/>
      <c r="CN57" s="56"/>
      <c r="CO57" s="10"/>
      <c r="CP57" s="10"/>
      <c r="CQ57" s="10"/>
      <c r="CR57" s="10"/>
      <c r="CS57" s="10"/>
      <c r="CT57" s="10"/>
      <c r="CU57" s="10"/>
      <c r="CV57" s="10"/>
      <c r="CW57" s="55"/>
      <c r="CX57" s="56"/>
      <c r="CY57" s="10"/>
      <c r="CZ57" s="10"/>
      <c r="DA57" s="10"/>
      <c r="DB57" s="10"/>
      <c r="DC57" s="10"/>
      <c r="DD57" s="10"/>
      <c r="DE57" s="10"/>
      <c r="DF57" s="10"/>
      <c r="DG57" s="10"/>
      <c r="DH57" s="55"/>
      <c r="DI57" s="56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>
        <v>1</v>
      </c>
      <c r="DV57" s="10">
        <v>1</v>
      </c>
      <c r="DW57" s="10">
        <v>1</v>
      </c>
      <c r="DX57" s="10"/>
      <c r="DY57" s="10"/>
      <c r="DZ57" s="55"/>
      <c r="EA57" s="10">
        <f t="shared" si="5"/>
        <v>5</v>
      </c>
      <c r="EB57" s="10">
        <f t="shared" si="6"/>
        <v>5</v>
      </c>
      <c r="EC57" s="10">
        <f t="shared" si="3"/>
        <v>8</v>
      </c>
      <c r="ED57" s="10">
        <f t="shared" si="7"/>
        <v>1</v>
      </c>
      <c r="EE57" s="453">
        <f t="shared" si="4"/>
        <v>19</v>
      </c>
    </row>
    <row r="58" spans="1:136" ht="15" customHeight="1" x14ac:dyDescent="0.25">
      <c r="A58" s="10">
        <v>55</v>
      </c>
      <c r="B58" s="7" t="s">
        <v>937</v>
      </c>
      <c r="C58" s="139">
        <v>1</v>
      </c>
      <c r="D58" s="361"/>
      <c r="E58" s="98">
        <v>1</v>
      </c>
      <c r="F58" s="98">
        <v>1</v>
      </c>
      <c r="G58" s="98">
        <v>1</v>
      </c>
      <c r="H58" s="98">
        <v>1</v>
      </c>
      <c r="I58" s="98">
        <v>1</v>
      </c>
      <c r="J58" s="55"/>
      <c r="K58" s="56"/>
      <c r="L58" s="55"/>
      <c r="M58" s="405">
        <v>1</v>
      </c>
      <c r="N58" s="10">
        <v>1</v>
      </c>
      <c r="O58" s="361"/>
      <c r="P58" s="10">
        <v>1</v>
      </c>
      <c r="Q58" s="361"/>
      <c r="R58" s="361"/>
      <c r="S58" s="55"/>
      <c r="T58" s="56">
        <v>1</v>
      </c>
      <c r="U58" s="10"/>
      <c r="V58" s="10">
        <v>1</v>
      </c>
      <c r="W58" s="61">
        <v>1</v>
      </c>
      <c r="X58" s="61"/>
      <c r="Y58" s="56"/>
      <c r="Z58" s="10"/>
      <c r="AA58" s="361"/>
      <c r="AB58" s="10">
        <v>1</v>
      </c>
      <c r="AC58" s="361"/>
      <c r="AD58" s="98">
        <v>1</v>
      </c>
      <c r="AE58" s="10"/>
      <c r="AF58" s="10"/>
      <c r="AG58" s="10"/>
      <c r="AH58" s="10"/>
      <c r="AI58" s="55"/>
      <c r="AJ58" s="56"/>
      <c r="AK58" s="361"/>
      <c r="AL58" s="10"/>
      <c r="AM58" s="10"/>
      <c r="AN58" s="10"/>
      <c r="AO58" s="10"/>
      <c r="AP58" s="10"/>
      <c r="AQ58" s="10">
        <v>1</v>
      </c>
      <c r="AR58" s="10"/>
      <c r="AS58" s="10"/>
      <c r="AT58" s="55"/>
      <c r="AU58" s="56"/>
      <c r="AV58" s="10">
        <v>1</v>
      </c>
      <c r="AW58" s="10"/>
      <c r="AX58" s="10"/>
      <c r="AY58" s="10"/>
      <c r="AZ58" s="10"/>
      <c r="BA58" s="98"/>
      <c r="BB58" s="61"/>
      <c r="BC58" s="56"/>
      <c r="BD58" s="361"/>
      <c r="BE58" s="10"/>
      <c r="BF58" s="10"/>
      <c r="BG58" s="10"/>
      <c r="BH58" s="10">
        <v>1</v>
      </c>
      <c r="BI58" s="10">
        <v>1</v>
      </c>
      <c r="BJ58" s="10">
        <v>1</v>
      </c>
      <c r="BK58" s="361"/>
      <c r="BL58" s="10">
        <v>1</v>
      </c>
      <c r="BM58" s="10"/>
      <c r="BN58" s="10">
        <v>1</v>
      </c>
      <c r="BO58" s="10"/>
      <c r="BP58" s="10"/>
      <c r="BQ58" s="55"/>
      <c r="BR58" s="56"/>
      <c r="BS58" s="98"/>
      <c r="BT58" s="10"/>
      <c r="BU58" s="10"/>
      <c r="BV58" s="10"/>
      <c r="BW58" s="10"/>
      <c r="BX58" s="10"/>
      <c r="BY58" s="10"/>
      <c r="BZ58" s="10"/>
      <c r="CA58" s="55"/>
      <c r="CB58" s="56"/>
      <c r="CC58" s="10"/>
      <c r="CD58" s="10"/>
      <c r="CE58" s="10"/>
      <c r="CF58" s="10"/>
      <c r="CG58" s="98"/>
      <c r="CH58" s="10"/>
      <c r="CI58" s="10"/>
      <c r="CJ58" s="10"/>
      <c r="CK58" s="10"/>
      <c r="CL58" s="10"/>
      <c r="CM58" s="55"/>
      <c r="CN58" s="56"/>
      <c r="CO58" s="10"/>
      <c r="CP58" s="10"/>
      <c r="CQ58" s="10"/>
      <c r="CR58" s="10"/>
      <c r="CS58" s="10"/>
      <c r="CT58" s="10"/>
      <c r="CU58" s="10"/>
      <c r="CV58" s="10"/>
      <c r="CW58" s="55"/>
      <c r="CX58" s="56"/>
      <c r="CY58" s="10"/>
      <c r="CZ58" s="10"/>
      <c r="DA58" s="10"/>
      <c r="DB58" s="10"/>
      <c r="DC58" s="10"/>
      <c r="DD58" s="10"/>
      <c r="DE58" s="10"/>
      <c r="DF58" s="10"/>
      <c r="DG58" s="10"/>
      <c r="DH58" s="55"/>
      <c r="DI58" s="56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>
        <v>1</v>
      </c>
      <c r="DV58" s="10">
        <v>1</v>
      </c>
      <c r="DW58" s="10">
        <v>1</v>
      </c>
      <c r="DX58" s="10"/>
      <c r="DY58" s="10"/>
      <c r="DZ58" s="55"/>
      <c r="EA58" s="10">
        <f t="shared" si="5"/>
        <v>4</v>
      </c>
      <c r="EB58" s="10">
        <f t="shared" si="6"/>
        <v>6</v>
      </c>
      <c r="EC58" s="10">
        <f t="shared" si="3"/>
        <v>8</v>
      </c>
      <c r="ED58" s="10">
        <f t="shared" si="7"/>
        <v>1</v>
      </c>
      <c r="EE58" s="453">
        <f t="shared" si="4"/>
        <v>19</v>
      </c>
    </row>
    <row r="59" spans="1:136" ht="15" customHeight="1" x14ac:dyDescent="0.25">
      <c r="A59" s="10">
        <v>56</v>
      </c>
      <c r="B59" s="526" t="s">
        <v>456</v>
      </c>
      <c r="C59" s="56"/>
      <c r="D59" s="361"/>
      <c r="E59" s="10"/>
      <c r="F59" s="10"/>
      <c r="G59" s="10"/>
      <c r="H59" s="10"/>
      <c r="I59" s="10"/>
      <c r="J59" s="55"/>
      <c r="K59" s="56">
        <v>1</v>
      </c>
      <c r="L59" s="55"/>
      <c r="M59" s="405"/>
      <c r="N59" s="10"/>
      <c r="O59" s="361"/>
      <c r="P59" s="10"/>
      <c r="Q59" s="361"/>
      <c r="R59" s="361"/>
      <c r="S59" s="55"/>
      <c r="T59" s="56"/>
      <c r="U59" s="10"/>
      <c r="V59" s="10"/>
      <c r="W59" s="61"/>
      <c r="X59" s="61"/>
      <c r="Y59" s="56"/>
      <c r="Z59" s="10"/>
      <c r="AA59" s="361"/>
      <c r="AB59" s="10"/>
      <c r="AC59" s="361"/>
      <c r="AD59" s="10"/>
      <c r="AE59" s="10"/>
      <c r="AF59" s="10">
        <v>1</v>
      </c>
      <c r="AG59" s="10"/>
      <c r="AH59" s="98">
        <v>1</v>
      </c>
      <c r="AI59" s="55"/>
      <c r="AJ59" s="56"/>
      <c r="AK59" s="361"/>
      <c r="AL59" s="10"/>
      <c r="AM59" s="10"/>
      <c r="AN59" s="98">
        <v>1</v>
      </c>
      <c r="AO59" s="10">
        <v>1</v>
      </c>
      <c r="AP59" s="10">
        <v>1</v>
      </c>
      <c r="AQ59" s="10"/>
      <c r="AR59" s="10">
        <v>1</v>
      </c>
      <c r="AS59" s="10"/>
      <c r="AT59" s="55"/>
      <c r="AU59" s="56">
        <v>1</v>
      </c>
      <c r="AV59" s="10">
        <v>1</v>
      </c>
      <c r="AW59" s="98">
        <v>1</v>
      </c>
      <c r="AX59" s="10">
        <v>1</v>
      </c>
      <c r="AY59" s="10"/>
      <c r="AZ59" s="10">
        <v>1</v>
      </c>
      <c r="BA59" s="10">
        <v>1</v>
      </c>
      <c r="BB59" s="61"/>
      <c r="BC59" s="56">
        <v>1</v>
      </c>
      <c r="BD59" s="361"/>
      <c r="BE59" s="10"/>
      <c r="BF59" s="10">
        <v>1</v>
      </c>
      <c r="BG59" s="10"/>
      <c r="BH59" s="10"/>
      <c r="BI59" s="10"/>
      <c r="BJ59" s="10"/>
      <c r="BK59" s="361"/>
      <c r="BL59" s="10"/>
      <c r="BM59" s="10"/>
      <c r="BN59" s="10"/>
      <c r="BO59" s="10">
        <v>1</v>
      </c>
      <c r="BP59" s="10">
        <v>1</v>
      </c>
      <c r="BQ59" s="55"/>
      <c r="BR59" s="139"/>
      <c r="BS59" s="10"/>
      <c r="BT59" s="10"/>
      <c r="BU59" s="10"/>
      <c r="BV59" s="10"/>
      <c r="BW59" s="10"/>
      <c r="BX59" s="10"/>
      <c r="BY59" s="10"/>
      <c r="BZ59" s="98"/>
      <c r="CA59" s="55"/>
      <c r="CB59" s="56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55"/>
      <c r="CN59" s="56"/>
      <c r="CO59" s="10"/>
      <c r="CP59" s="10"/>
      <c r="CQ59" s="10"/>
      <c r="CR59" s="10"/>
      <c r="CS59" s="10"/>
      <c r="CT59" s="10"/>
      <c r="CU59" s="10"/>
      <c r="CV59" s="10"/>
      <c r="CW59" s="55"/>
      <c r="CX59" s="56"/>
      <c r="CY59" s="10"/>
      <c r="CZ59" s="10"/>
      <c r="DA59" s="10"/>
      <c r="DB59" s="10"/>
      <c r="DC59" s="10"/>
      <c r="DD59" s="10"/>
      <c r="DE59" s="10"/>
      <c r="DF59" s="10"/>
      <c r="DG59" s="10"/>
      <c r="DH59" s="55"/>
      <c r="DI59" s="56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55"/>
      <c r="EA59" s="10">
        <f t="shared" si="5"/>
        <v>11</v>
      </c>
      <c r="EB59" s="10">
        <f t="shared" si="6"/>
        <v>3</v>
      </c>
      <c r="EC59" s="10">
        <f t="shared" si="3"/>
        <v>0</v>
      </c>
      <c r="ED59" s="10">
        <f t="shared" si="7"/>
        <v>2</v>
      </c>
      <c r="EE59" s="527">
        <f t="shared" si="4"/>
        <v>16</v>
      </c>
    </row>
    <row r="60" spans="1:136" ht="15" customHeight="1" x14ac:dyDescent="0.25">
      <c r="A60" s="10">
        <v>57</v>
      </c>
      <c r="B60" s="526" t="s">
        <v>562</v>
      </c>
      <c r="C60" s="56"/>
      <c r="D60" s="361"/>
      <c r="E60" s="10"/>
      <c r="F60" s="10"/>
      <c r="G60" s="10"/>
      <c r="H60" s="10"/>
      <c r="I60" s="10"/>
      <c r="J60" s="55"/>
      <c r="K60" s="56"/>
      <c r="L60" s="55"/>
      <c r="M60" s="405"/>
      <c r="N60" s="10"/>
      <c r="O60" s="361"/>
      <c r="P60" s="10"/>
      <c r="Q60" s="361"/>
      <c r="R60" s="361"/>
      <c r="S60" s="55"/>
      <c r="T60" s="56"/>
      <c r="U60" s="10"/>
      <c r="V60" s="10"/>
      <c r="W60" s="61"/>
      <c r="X60" s="61"/>
      <c r="Y60" s="56"/>
      <c r="Z60" s="10"/>
      <c r="AA60" s="361"/>
      <c r="AB60" s="10"/>
      <c r="AC60" s="361"/>
      <c r="AD60" s="10"/>
      <c r="AE60" s="10"/>
      <c r="AF60" s="10">
        <v>1</v>
      </c>
      <c r="AG60" s="10"/>
      <c r="AH60" s="10">
        <v>1</v>
      </c>
      <c r="AI60" s="55"/>
      <c r="AJ60" s="56"/>
      <c r="AK60" s="361"/>
      <c r="AL60" s="10"/>
      <c r="AM60" s="10"/>
      <c r="AN60" s="10">
        <v>1</v>
      </c>
      <c r="AO60" s="10">
        <v>1</v>
      </c>
      <c r="AP60" s="10">
        <v>1</v>
      </c>
      <c r="AQ60" s="10"/>
      <c r="AR60" s="10">
        <v>1</v>
      </c>
      <c r="AS60" s="10"/>
      <c r="AT60" s="55"/>
      <c r="AU60" s="56">
        <v>1</v>
      </c>
      <c r="AV60" s="10">
        <v>1</v>
      </c>
      <c r="AW60" s="10">
        <v>1</v>
      </c>
      <c r="AX60" s="10">
        <v>1</v>
      </c>
      <c r="AY60" s="10"/>
      <c r="AZ60" s="10">
        <v>1</v>
      </c>
      <c r="BA60" s="10">
        <v>1</v>
      </c>
      <c r="BB60" s="61"/>
      <c r="BC60" s="56">
        <v>1</v>
      </c>
      <c r="BD60" s="361"/>
      <c r="BE60" s="10"/>
      <c r="BF60" s="10">
        <v>1</v>
      </c>
      <c r="BG60" s="10"/>
      <c r="BH60" s="10"/>
      <c r="BI60" s="10"/>
      <c r="BJ60" s="10"/>
      <c r="BK60" s="361"/>
      <c r="BL60" s="10"/>
      <c r="BM60" s="10"/>
      <c r="BN60" s="10"/>
      <c r="BO60" s="10">
        <v>1</v>
      </c>
      <c r="BP60" s="10">
        <v>1</v>
      </c>
      <c r="BQ60" s="55"/>
      <c r="BR60" s="56"/>
      <c r="BS60" s="10"/>
      <c r="BT60" s="10"/>
      <c r="BU60" s="10"/>
      <c r="BV60" s="10"/>
      <c r="BW60" s="10"/>
      <c r="BX60" s="10"/>
      <c r="BY60" s="10"/>
      <c r="BZ60" s="10"/>
      <c r="CA60" s="55"/>
      <c r="CB60" s="56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55"/>
      <c r="CN60" s="56"/>
      <c r="CO60" s="10"/>
      <c r="CP60" s="10"/>
      <c r="CQ60" s="10"/>
      <c r="CR60" s="10"/>
      <c r="CS60" s="10"/>
      <c r="CT60" s="10"/>
      <c r="CU60" s="10"/>
      <c r="CV60" s="10"/>
      <c r="CW60" s="55"/>
      <c r="CX60" s="56"/>
      <c r="CY60" s="10"/>
      <c r="CZ60" s="10"/>
      <c r="DA60" s="10"/>
      <c r="DB60" s="10"/>
      <c r="DC60" s="10"/>
      <c r="DD60" s="10"/>
      <c r="DE60" s="10"/>
      <c r="DF60" s="10"/>
      <c r="DG60" s="10"/>
      <c r="DH60" s="55"/>
      <c r="DI60" s="56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55"/>
      <c r="EA60" s="10">
        <f t="shared" si="5"/>
        <v>10</v>
      </c>
      <c r="EB60" s="10">
        <f t="shared" si="6"/>
        <v>3</v>
      </c>
      <c r="EC60" s="10">
        <f t="shared" si="3"/>
        <v>0</v>
      </c>
      <c r="ED60" s="10">
        <f t="shared" si="7"/>
        <v>2</v>
      </c>
      <c r="EE60" s="527">
        <f t="shared" si="4"/>
        <v>15</v>
      </c>
    </row>
    <row r="61" spans="1:136" ht="15" customHeight="1" x14ac:dyDescent="0.25">
      <c r="A61" s="10">
        <v>58</v>
      </c>
      <c r="B61" s="526" t="s">
        <v>1222</v>
      </c>
      <c r="C61" s="56"/>
      <c r="D61" s="361"/>
      <c r="E61" s="10"/>
      <c r="F61" s="10"/>
      <c r="G61" s="10"/>
      <c r="H61" s="10"/>
      <c r="I61" s="10"/>
      <c r="J61" s="55"/>
      <c r="K61" s="56"/>
      <c r="L61" s="55"/>
      <c r="M61" s="405">
        <v>1</v>
      </c>
      <c r="N61" s="10"/>
      <c r="O61" s="361"/>
      <c r="P61" s="10"/>
      <c r="Q61" s="361"/>
      <c r="R61" s="361"/>
      <c r="S61" s="55"/>
      <c r="T61" s="56"/>
      <c r="U61" s="10"/>
      <c r="V61" s="10"/>
      <c r="W61" s="61"/>
      <c r="X61" s="61"/>
      <c r="Y61" s="56"/>
      <c r="Z61" s="10"/>
      <c r="AA61" s="361"/>
      <c r="AB61" s="10">
        <v>1</v>
      </c>
      <c r="AC61" s="361"/>
      <c r="AD61" s="10"/>
      <c r="AE61" s="10"/>
      <c r="AF61" s="10"/>
      <c r="AG61" s="10">
        <v>1</v>
      </c>
      <c r="AH61" s="10"/>
      <c r="AI61" s="55"/>
      <c r="AJ61" s="56"/>
      <c r="AK61" s="361"/>
      <c r="AL61" s="10">
        <v>1</v>
      </c>
      <c r="AM61" s="10"/>
      <c r="AN61" s="10"/>
      <c r="AO61" s="10"/>
      <c r="AP61" s="10"/>
      <c r="AQ61" s="10"/>
      <c r="AR61" s="10">
        <v>1</v>
      </c>
      <c r="AS61" s="10"/>
      <c r="AT61" s="55"/>
      <c r="AU61" s="139">
        <v>1</v>
      </c>
      <c r="AV61" s="10"/>
      <c r="AW61" s="10"/>
      <c r="AX61" s="10"/>
      <c r="AY61" s="10"/>
      <c r="AZ61" s="10"/>
      <c r="BA61" s="10"/>
      <c r="BB61" s="61"/>
      <c r="BC61" s="56">
        <v>1</v>
      </c>
      <c r="BD61" s="361"/>
      <c r="BE61" s="10"/>
      <c r="BF61" s="10">
        <v>1</v>
      </c>
      <c r="BG61" s="10"/>
      <c r="BH61" s="10"/>
      <c r="BI61" s="10"/>
      <c r="BJ61" s="10"/>
      <c r="BK61" s="361"/>
      <c r="BL61" s="10"/>
      <c r="BM61" s="10"/>
      <c r="BN61" s="10"/>
      <c r="BO61" s="10"/>
      <c r="BP61" s="10">
        <v>1</v>
      </c>
      <c r="BQ61" s="55"/>
      <c r="BR61" s="56"/>
      <c r="BS61" s="10"/>
      <c r="BT61" s="10"/>
      <c r="BU61" s="10"/>
      <c r="BV61" s="10"/>
      <c r="BW61" s="10"/>
      <c r="BX61" s="10"/>
      <c r="BY61" s="10"/>
      <c r="BZ61" s="10"/>
      <c r="CA61" s="55"/>
      <c r="CB61" s="56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55"/>
      <c r="CN61" s="56"/>
      <c r="CO61" s="10"/>
      <c r="CP61" s="10"/>
      <c r="CQ61" s="10"/>
      <c r="CR61" s="10"/>
      <c r="CS61" s="10"/>
      <c r="CT61" s="10"/>
      <c r="CU61" s="10"/>
      <c r="CV61" s="10"/>
      <c r="CW61" s="55"/>
      <c r="CX61" s="56"/>
      <c r="CY61" s="10"/>
      <c r="CZ61" s="10"/>
      <c r="DA61" s="10"/>
      <c r="DB61" s="10"/>
      <c r="DC61" s="10"/>
      <c r="DD61" s="10"/>
      <c r="DE61" s="10"/>
      <c r="DF61" s="10"/>
      <c r="DG61" s="10"/>
      <c r="DH61" s="55"/>
      <c r="DI61" s="56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55"/>
      <c r="EA61" s="10">
        <f t="shared" si="5"/>
        <v>5</v>
      </c>
      <c r="EB61" s="10">
        <f t="shared" si="6"/>
        <v>3</v>
      </c>
      <c r="EC61" s="10">
        <f t="shared" si="3"/>
        <v>0</v>
      </c>
      <c r="ED61" s="10">
        <f t="shared" si="7"/>
        <v>0</v>
      </c>
      <c r="EE61" s="527">
        <f t="shared" si="4"/>
        <v>8</v>
      </c>
      <c r="EF61">
        <v>1</v>
      </c>
    </row>
    <row r="62" spans="1:136" ht="15" customHeight="1" x14ac:dyDescent="0.25">
      <c r="A62" s="10">
        <v>59</v>
      </c>
      <c r="B62" s="526" t="s">
        <v>249</v>
      </c>
      <c r="C62" s="56"/>
      <c r="D62" s="361"/>
      <c r="E62" s="10"/>
      <c r="F62" s="10"/>
      <c r="G62" s="10"/>
      <c r="H62" s="10"/>
      <c r="I62" s="10"/>
      <c r="J62" s="55"/>
      <c r="K62" s="56">
        <v>1</v>
      </c>
      <c r="L62" s="55"/>
      <c r="M62" s="405">
        <v>1</v>
      </c>
      <c r="N62" s="10"/>
      <c r="O62" s="361"/>
      <c r="P62" s="10"/>
      <c r="Q62" s="361"/>
      <c r="R62" s="361"/>
      <c r="S62" s="55"/>
      <c r="T62" s="56"/>
      <c r="U62" s="10"/>
      <c r="V62" s="10">
        <v>1</v>
      </c>
      <c r="W62" s="61">
        <v>1</v>
      </c>
      <c r="X62" s="61"/>
      <c r="Y62" s="56"/>
      <c r="Z62" s="10"/>
      <c r="AA62" s="361"/>
      <c r="AB62" s="10"/>
      <c r="AC62" s="361"/>
      <c r="AD62" s="10"/>
      <c r="AE62" s="10"/>
      <c r="AF62" s="10"/>
      <c r="AG62" s="10">
        <v>1</v>
      </c>
      <c r="AH62" s="10"/>
      <c r="AI62" s="55"/>
      <c r="AJ62" s="56"/>
      <c r="AK62" s="361"/>
      <c r="AL62" s="10"/>
      <c r="AM62" s="10">
        <v>1</v>
      </c>
      <c r="AN62" s="10"/>
      <c r="AO62" s="10"/>
      <c r="AP62" s="10"/>
      <c r="AQ62" s="10"/>
      <c r="AR62" s="10">
        <v>1</v>
      </c>
      <c r="AS62" s="10"/>
      <c r="AT62" s="55"/>
      <c r="AU62" s="56"/>
      <c r="AV62" s="10"/>
      <c r="AW62" s="10"/>
      <c r="AX62" s="10">
        <v>1</v>
      </c>
      <c r="AY62" s="10"/>
      <c r="AZ62" s="10">
        <v>1</v>
      </c>
      <c r="BA62" s="10"/>
      <c r="BB62" s="61"/>
      <c r="BC62" s="56">
        <v>1</v>
      </c>
      <c r="BD62" s="361"/>
      <c r="BE62" s="10"/>
      <c r="BF62" s="10"/>
      <c r="BG62" s="10"/>
      <c r="BH62" s="10"/>
      <c r="BI62" s="10"/>
      <c r="BJ62" s="10"/>
      <c r="BK62" s="361"/>
      <c r="BL62" s="10"/>
      <c r="BM62" s="10"/>
      <c r="BN62" s="10"/>
      <c r="BO62" s="10"/>
      <c r="BP62" s="10"/>
      <c r="BQ62" s="55"/>
      <c r="BR62" s="56"/>
      <c r="BS62" s="10"/>
      <c r="BT62" s="10"/>
      <c r="BU62" s="10"/>
      <c r="BV62" s="10"/>
      <c r="BW62" s="10"/>
      <c r="BX62" s="10"/>
      <c r="BY62" s="10"/>
      <c r="BZ62" s="10"/>
      <c r="CA62" s="55"/>
      <c r="CB62" s="56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55"/>
      <c r="CN62" s="56"/>
      <c r="CO62" s="10"/>
      <c r="CP62" s="10"/>
      <c r="CQ62" s="10"/>
      <c r="CR62" s="10"/>
      <c r="CS62" s="10"/>
      <c r="CT62" s="10"/>
      <c r="CU62" s="10"/>
      <c r="CV62" s="10"/>
      <c r="CW62" s="55"/>
      <c r="CX62" s="56"/>
      <c r="CY62" s="10"/>
      <c r="CZ62" s="10"/>
      <c r="DA62" s="10"/>
      <c r="DB62" s="10"/>
      <c r="DC62" s="10"/>
      <c r="DD62" s="10"/>
      <c r="DE62" s="10"/>
      <c r="DF62" s="10"/>
      <c r="DG62" s="10"/>
      <c r="DH62" s="55"/>
      <c r="DI62" s="56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55"/>
      <c r="EA62" s="10">
        <f t="shared" si="5"/>
        <v>5</v>
      </c>
      <c r="EB62" s="10">
        <f t="shared" si="6"/>
        <v>3</v>
      </c>
      <c r="EC62" s="10">
        <f t="shared" si="3"/>
        <v>1</v>
      </c>
      <c r="ED62" s="10">
        <f t="shared" si="7"/>
        <v>0</v>
      </c>
      <c r="EE62" s="527">
        <f t="shared" si="4"/>
        <v>9</v>
      </c>
      <c r="EF62">
        <v>1</v>
      </c>
    </row>
    <row r="63" spans="1:136" ht="15" customHeight="1" x14ac:dyDescent="0.25">
      <c r="A63" s="10">
        <v>60</v>
      </c>
      <c r="B63" s="526" t="s">
        <v>451</v>
      </c>
      <c r="C63" s="56">
        <v>1</v>
      </c>
      <c r="D63" s="361"/>
      <c r="E63" s="10">
        <v>1</v>
      </c>
      <c r="F63" s="10">
        <v>1</v>
      </c>
      <c r="G63" s="10">
        <v>1</v>
      </c>
      <c r="H63" s="10">
        <v>1</v>
      </c>
      <c r="I63" s="10"/>
      <c r="J63" s="55"/>
      <c r="K63" s="56"/>
      <c r="L63" s="55"/>
      <c r="M63" s="405">
        <v>1</v>
      </c>
      <c r="N63" s="10"/>
      <c r="O63" s="361"/>
      <c r="P63" s="10"/>
      <c r="Q63" s="361"/>
      <c r="R63" s="361"/>
      <c r="S63" s="55"/>
      <c r="T63" s="56"/>
      <c r="U63" s="10"/>
      <c r="V63" s="10"/>
      <c r="W63" s="61"/>
      <c r="X63" s="61"/>
      <c r="Y63" s="56"/>
      <c r="Z63" s="10"/>
      <c r="AA63" s="361"/>
      <c r="AB63" s="10"/>
      <c r="AC63" s="361"/>
      <c r="AD63" s="10"/>
      <c r="AE63" s="10"/>
      <c r="AF63" s="10"/>
      <c r="AG63" s="10"/>
      <c r="AH63" s="10"/>
      <c r="AI63" s="55"/>
      <c r="AJ63" s="56"/>
      <c r="AK63" s="361"/>
      <c r="AL63" s="10">
        <v>1</v>
      </c>
      <c r="AM63" s="10">
        <v>1</v>
      </c>
      <c r="AN63" s="10"/>
      <c r="AO63" s="10"/>
      <c r="AP63" s="10">
        <v>1</v>
      </c>
      <c r="AQ63" s="10"/>
      <c r="AR63" s="10"/>
      <c r="AS63" s="10"/>
      <c r="AT63" s="55"/>
      <c r="AU63" s="56"/>
      <c r="AV63" s="10">
        <v>1</v>
      </c>
      <c r="AW63" s="10"/>
      <c r="AX63" s="10"/>
      <c r="AY63" s="10"/>
      <c r="AZ63" s="10"/>
      <c r="BA63" s="10"/>
      <c r="BB63" s="61"/>
      <c r="BC63" s="56"/>
      <c r="BD63" s="361"/>
      <c r="BE63" s="10"/>
      <c r="BF63" s="10"/>
      <c r="BG63" s="10"/>
      <c r="BH63" s="10"/>
      <c r="BI63" s="10"/>
      <c r="BJ63" s="10"/>
      <c r="BK63" s="361"/>
      <c r="BL63" s="10"/>
      <c r="BM63" s="10"/>
      <c r="BN63" s="10"/>
      <c r="BO63" s="10"/>
      <c r="BP63" s="10"/>
      <c r="BQ63" s="55"/>
      <c r="BR63" s="56"/>
      <c r="BS63" s="10"/>
      <c r="BT63" s="10"/>
      <c r="BU63" s="10"/>
      <c r="BV63" s="10"/>
      <c r="BW63" s="10"/>
      <c r="BX63" s="10"/>
      <c r="BY63" s="10"/>
      <c r="BZ63" s="10"/>
      <c r="CA63" s="55"/>
      <c r="CB63" s="56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55"/>
      <c r="CN63" s="56"/>
      <c r="CO63" s="10"/>
      <c r="CP63" s="10"/>
      <c r="CQ63" s="10"/>
      <c r="CR63" s="10"/>
      <c r="CS63" s="10"/>
      <c r="CT63" s="10"/>
      <c r="CU63" s="10"/>
      <c r="CV63" s="10"/>
      <c r="CW63" s="55"/>
      <c r="CX63" s="56"/>
      <c r="CY63" s="10"/>
      <c r="CZ63" s="10"/>
      <c r="DA63" s="10"/>
      <c r="DB63" s="10"/>
      <c r="DC63" s="10"/>
      <c r="DD63" s="10"/>
      <c r="DE63" s="10"/>
      <c r="DF63" s="10"/>
      <c r="DG63" s="10"/>
      <c r="DH63" s="55"/>
      <c r="DI63" s="56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>
        <v>1</v>
      </c>
      <c r="DV63" s="10">
        <v>1</v>
      </c>
      <c r="DW63" s="10">
        <v>1</v>
      </c>
      <c r="DX63" s="10"/>
      <c r="DY63" s="10"/>
      <c r="DZ63" s="55"/>
      <c r="EA63" s="10">
        <f t="shared" si="5"/>
        <v>3</v>
      </c>
      <c r="EB63" s="10">
        <f t="shared" si="6"/>
        <v>2</v>
      </c>
      <c r="EC63" s="10">
        <f t="shared" si="3"/>
        <v>3</v>
      </c>
      <c r="ED63" s="10">
        <f t="shared" si="7"/>
        <v>0</v>
      </c>
      <c r="EE63" s="527">
        <f t="shared" si="4"/>
        <v>8</v>
      </c>
      <c r="EF63">
        <v>1</v>
      </c>
    </row>
    <row r="64" spans="1:136" ht="15" customHeight="1" x14ac:dyDescent="0.25">
      <c r="A64" s="10">
        <v>61</v>
      </c>
      <c r="B64" s="526" t="s">
        <v>821</v>
      </c>
      <c r="C64" s="56">
        <v>1</v>
      </c>
      <c r="D64" s="361"/>
      <c r="E64" s="10">
        <v>1</v>
      </c>
      <c r="F64" s="10">
        <v>1</v>
      </c>
      <c r="G64" s="10">
        <v>1</v>
      </c>
      <c r="H64" s="10">
        <v>1</v>
      </c>
      <c r="I64" s="10">
        <v>1</v>
      </c>
      <c r="J64" s="55"/>
      <c r="K64" s="56"/>
      <c r="L64" s="55"/>
      <c r="M64" s="405">
        <v>1</v>
      </c>
      <c r="N64" s="10"/>
      <c r="O64" s="361"/>
      <c r="P64" s="10"/>
      <c r="Q64" s="361"/>
      <c r="R64" s="361"/>
      <c r="S64" s="55"/>
      <c r="T64" s="56"/>
      <c r="U64" s="10"/>
      <c r="V64" s="10"/>
      <c r="W64" s="61"/>
      <c r="X64" s="61"/>
      <c r="Y64" s="56"/>
      <c r="Z64" s="10"/>
      <c r="AA64" s="361"/>
      <c r="AB64" s="10"/>
      <c r="AC64" s="361"/>
      <c r="AD64" s="10"/>
      <c r="AE64" s="10"/>
      <c r="AF64" s="10"/>
      <c r="AG64" s="10"/>
      <c r="AH64" s="10"/>
      <c r="AI64" s="55"/>
      <c r="AJ64" s="56"/>
      <c r="AK64" s="361"/>
      <c r="AL64" s="10"/>
      <c r="AM64" s="10">
        <v>1</v>
      </c>
      <c r="AN64" s="10"/>
      <c r="AO64" s="10"/>
      <c r="AP64" s="10">
        <v>1</v>
      </c>
      <c r="AQ64" s="10"/>
      <c r="AR64" s="10"/>
      <c r="AS64" s="10"/>
      <c r="AT64" s="55"/>
      <c r="AU64" s="56"/>
      <c r="AV64" s="10">
        <v>1</v>
      </c>
      <c r="AW64" s="10"/>
      <c r="AX64" s="10"/>
      <c r="AY64" s="10"/>
      <c r="AZ64" s="10"/>
      <c r="BA64" s="10">
        <v>1</v>
      </c>
      <c r="BB64" s="61"/>
      <c r="BC64" s="56"/>
      <c r="BD64" s="361"/>
      <c r="BE64" s="10"/>
      <c r="BF64" s="10"/>
      <c r="BG64" s="10"/>
      <c r="BH64" s="10">
        <v>1</v>
      </c>
      <c r="BI64" s="10">
        <v>1</v>
      </c>
      <c r="BJ64" s="10">
        <v>1</v>
      </c>
      <c r="BK64" s="361"/>
      <c r="BL64" s="10">
        <v>1</v>
      </c>
      <c r="BM64" s="10"/>
      <c r="BN64" s="10">
        <v>1</v>
      </c>
      <c r="BO64" s="10"/>
      <c r="BP64" s="10"/>
      <c r="BQ64" s="55"/>
      <c r="BR64" s="56"/>
      <c r="BS64" s="10"/>
      <c r="BT64" s="10"/>
      <c r="BU64" s="10"/>
      <c r="BV64" s="10"/>
      <c r="BW64" s="10"/>
      <c r="BX64" s="10"/>
      <c r="BY64" s="10"/>
      <c r="BZ64" s="10"/>
      <c r="CA64" s="55"/>
      <c r="CB64" s="56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55"/>
      <c r="CN64" s="56"/>
      <c r="CO64" s="10"/>
      <c r="CP64" s="10"/>
      <c r="CQ64" s="10"/>
      <c r="CR64" s="10"/>
      <c r="CS64" s="10"/>
      <c r="CT64" s="10"/>
      <c r="CU64" s="10"/>
      <c r="CV64" s="10"/>
      <c r="CW64" s="55"/>
      <c r="CX64" s="56"/>
      <c r="CY64" s="10"/>
      <c r="CZ64" s="10"/>
      <c r="DA64" s="10"/>
      <c r="DB64" s="10"/>
      <c r="DC64" s="10"/>
      <c r="DD64" s="10"/>
      <c r="DE64" s="10"/>
      <c r="DF64" s="10"/>
      <c r="DG64" s="10"/>
      <c r="DH64" s="55"/>
      <c r="DI64" s="56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>
        <v>1</v>
      </c>
      <c r="DV64" s="10">
        <v>1</v>
      </c>
      <c r="DW64" s="10">
        <v>1</v>
      </c>
      <c r="DX64" s="10"/>
      <c r="DY64" s="10"/>
      <c r="DZ64" s="55"/>
      <c r="EA64" s="10">
        <f t="shared" si="5"/>
        <v>4</v>
      </c>
      <c r="EB64" s="10">
        <f t="shared" si="6"/>
        <v>3</v>
      </c>
      <c r="EC64" s="10">
        <f t="shared" si="3"/>
        <v>6</v>
      </c>
      <c r="ED64" s="10">
        <f t="shared" si="7"/>
        <v>1</v>
      </c>
      <c r="EE64" s="527">
        <f t="shared" si="4"/>
        <v>14</v>
      </c>
    </row>
    <row r="65" spans="1:136" ht="15" customHeight="1" x14ac:dyDescent="0.25">
      <c r="A65" s="10">
        <v>62</v>
      </c>
      <c r="B65" s="7" t="s">
        <v>802</v>
      </c>
      <c r="C65" s="56"/>
      <c r="D65" s="361"/>
      <c r="E65" s="10"/>
      <c r="F65" s="10"/>
      <c r="G65" s="10"/>
      <c r="H65" s="10"/>
      <c r="I65" s="10"/>
      <c r="J65" s="55"/>
      <c r="K65" s="56"/>
      <c r="L65" s="55"/>
      <c r="M65" s="405"/>
      <c r="N65" s="10"/>
      <c r="O65" s="361"/>
      <c r="P65" s="10"/>
      <c r="Q65" s="361"/>
      <c r="R65" s="361"/>
      <c r="S65" s="55"/>
      <c r="T65" s="56"/>
      <c r="U65" s="10"/>
      <c r="V65" s="10"/>
      <c r="W65" s="61"/>
      <c r="X65" s="61"/>
      <c r="Y65" s="56"/>
      <c r="Z65" s="10"/>
      <c r="AA65" s="361"/>
      <c r="AB65" s="10"/>
      <c r="AC65" s="361"/>
      <c r="AD65" s="10"/>
      <c r="AE65" s="10"/>
      <c r="AF65" s="10"/>
      <c r="AG65" s="10"/>
      <c r="AH65" s="10"/>
      <c r="AI65" s="55"/>
      <c r="AJ65" s="56"/>
      <c r="AK65" s="361"/>
      <c r="AL65" s="10"/>
      <c r="AM65" s="10"/>
      <c r="AN65" s="10"/>
      <c r="AO65" s="10"/>
      <c r="AP65" s="10"/>
      <c r="AQ65" s="10">
        <v>1</v>
      </c>
      <c r="AR65" s="10"/>
      <c r="AS65" s="10"/>
      <c r="AT65" s="55"/>
      <c r="AU65" s="56"/>
      <c r="AV65" s="10">
        <v>1</v>
      </c>
      <c r="AW65" s="10"/>
      <c r="AX65" s="10"/>
      <c r="AY65" s="10"/>
      <c r="AZ65" s="10"/>
      <c r="BA65" s="10"/>
      <c r="BB65" s="61"/>
      <c r="BC65" s="56"/>
      <c r="BD65" s="361"/>
      <c r="BE65" s="10"/>
      <c r="BF65" s="10"/>
      <c r="BG65" s="10"/>
      <c r="BH65" s="10"/>
      <c r="BI65" s="10"/>
      <c r="BJ65" s="10"/>
      <c r="BK65" s="361"/>
      <c r="BL65" s="10"/>
      <c r="BM65" s="10"/>
      <c r="BN65" s="10"/>
      <c r="BO65" s="10"/>
      <c r="BP65" s="10"/>
      <c r="BQ65" s="55"/>
      <c r="BR65" s="56"/>
      <c r="BS65" s="10"/>
      <c r="BT65" s="10"/>
      <c r="BU65" s="10"/>
      <c r="BV65" s="10"/>
      <c r="BW65" s="10"/>
      <c r="BX65" s="10"/>
      <c r="BY65" s="10"/>
      <c r="BZ65" s="10"/>
      <c r="CA65" s="55"/>
      <c r="CB65" s="56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55"/>
      <c r="CN65" s="56"/>
      <c r="CO65" s="10"/>
      <c r="CP65" s="10"/>
      <c r="CQ65" s="10"/>
      <c r="CR65" s="10"/>
      <c r="CS65" s="10"/>
      <c r="CT65" s="10"/>
      <c r="CU65" s="10"/>
      <c r="CV65" s="10"/>
      <c r="CW65" s="55"/>
      <c r="CX65" s="56"/>
      <c r="CY65" s="10"/>
      <c r="CZ65" s="10"/>
      <c r="DA65" s="10"/>
      <c r="DB65" s="10"/>
      <c r="DC65" s="10"/>
      <c r="DD65" s="10"/>
      <c r="DE65" s="10"/>
      <c r="DF65" s="10"/>
      <c r="DG65" s="10"/>
      <c r="DH65" s="55"/>
      <c r="DI65" s="56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55"/>
      <c r="EA65" s="10">
        <f t="shared" si="5"/>
        <v>0</v>
      </c>
      <c r="EB65" s="10">
        <f t="shared" si="6"/>
        <v>1</v>
      </c>
      <c r="EC65" s="10">
        <f t="shared" si="3"/>
        <v>0</v>
      </c>
      <c r="ED65" s="10">
        <f t="shared" si="7"/>
        <v>0</v>
      </c>
      <c r="EE65" s="527">
        <f t="shared" si="4"/>
        <v>1</v>
      </c>
      <c r="EF65">
        <v>1</v>
      </c>
    </row>
    <row r="66" spans="1:136" ht="15" customHeight="1" x14ac:dyDescent="0.25">
      <c r="A66" s="10">
        <v>63</v>
      </c>
      <c r="B66" s="526" t="s">
        <v>805</v>
      </c>
      <c r="C66" s="56"/>
      <c r="D66" s="361"/>
      <c r="E66" s="10"/>
      <c r="F66" s="10"/>
      <c r="G66" s="10"/>
      <c r="H66" s="10"/>
      <c r="I66" s="10"/>
      <c r="J66" s="55"/>
      <c r="K66" s="56"/>
      <c r="L66" s="55"/>
      <c r="M66" s="405">
        <v>1</v>
      </c>
      <c r="N66" s="10"/>
      <c r="O66" s="361"/>
      <c r="P66" s="10"/>
      <c r="Q66" s="361"/>
      <c r="R66" s="361"/>
      <c r="S66" s="55"/>
      <c r="T66" s="56"/>
      <c r="U66" s="10">
        <v>1</v>
      </c>
      <c r="V66" s="10"/>
      <c r="W66" s="61"/>
      <c r="X66" s="61"/>
      <c r="Y66" s="56">
        <v>1</v>
      </c>
      <c r="Z66" s="10"/>
      <c r="AA66" s="361"/>
      <c r="AB66" s="10"/>
      <c r="AC66" s="361"/>
      <c r="AD66" s="10">
        <v>1</v>
      </c>
      <c r="AE66" s="10"/>
      <c r="AF66" s="10"/>
      <c r="AG66" s="10">
        <v>1</v>
      </c>
      <c r="AH66" s="10"/>
      <c r="AI66" s="55"/>
      <c r="AJ66" s="56"/>
      <c r="AK66" s="361"/>
      <c r="AL66" s="98"/>
      <c r="AM66" s="10"/>
      <c r="AN66" s="10"/>
      <c r="AO66" s="10"/>
      <c r="AP66" s="10"/>
      <c r="AQ66" s="10">
        <v>1</v>
      </c>
      <c r="AR66" s="10"/>
      <c r="AS66" s="10">
        <v>1</v>
      </c>
      <c r="AT66" s="55"/>
      <c r="AU66" s="56"/>
      <c r="AV66" s="10">
        <v>1</v>
      </c>
      <c r="AW66" s="10"/>
      <c r="AX66" s="10">
        <v>1</v>
      </c>
      <c r="AY66" s="10"/>
      <c r="AZ66" s="10"/>
      <c r="BA66" s="10"/>
      <c r="BB66" s="61">
        <v>1</v>
      </c>
      <c r="BC66" s="56"/>
      <c r="BD66" s="361"/>
      <c r="BE66" s="10"/>
      <c r="BF66" s="10"/>
      <c r="BG66" s="10"/>
      <c r="BH66" s="10"/>
      <c r="BI66" s="10"/>
      <c r="BJ66" s="10"/>
      <c r="BK66" s="361"/>
      <c r="BL66" s="10"/>
      <c r="BM66" s="10">
        <v>1</v>
      </c>
      <c r="BN66" s="460"/>
      <c r="BO66" s="460"/>
      <c r="BP66" s="10"/>
      <c r="BQ66" s="55"/>
      <c r="BR66" s="56"/>
      <c r="BS66" s="10"/>
      <c r="BT66" s="10"/>
      <c r="BU66" s="10"/>
      <c r="BV66" s="10"/>
      <c r="BW66" s="10"/>
      <c r="BX66" s="10"/>
      <c r="BY66" s="10"/>
      <c r="BZ66" s="10"/>
      <c r="CA66" s="55"/>
      <c r="CB66" s="56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55"/>
      <c r="CN66" s="56"/>
      <c r="CO66" s="10"/>
      <c r="CP66" s="10"/>
      <c r="CQ66" s="10"/>
      <c r="CR66" s="10"/>
      <c r="CS66" s="10"/>
      <c r="CT66" s="10"/>
      <c r="CU66" s="10"/>
      <c r="CV66" s="10"/>
      <c r="CW66" s="55"/>
      <c r="CX66" s="56"/>
      <c r="CY66" s="10"/>
      <c r="CZ66" s="10"/>
      <c r="DA66" s="10"/>
      <c r="DB66" s="10"/>
      <c r="DC66" s="10"/>
      <c r="DD66" s="10"/>
      <c r="DE66" s="10"/>
      <c r="DF66" s="10"/>
      <c r="DG66" s="10"/>
      <c r="DH66" s="55"/>
      <c r="DI66" s="56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55"/>
      <c r="EA66" s="10">
        <f t="shared" si="5"/>
        <v>1</v>
      </c>
      <c r="EB66" s="10">
        <f t="shared" si="6"/>
        <v>8</v>
      </c>
      <c r="EC66" s="10">
        <f t="shared" si="3"/>
        <v>0</v>
      </c>
      <c r="ED66" s="10">
        <f t="shared" si="7"/>
        <v>0</v>
      </c>
      <c r="EE66" s="527">
        <f t="shared" si="4"/>
        <v>9</v>
      </c>
      <c r="EF66">
        <v>1</v>
      </c>
    </row>
    <row r="67" spans="1:136" ht="15" customHeight="1" x14ac:dyDescent="0.25">
      <c r="A67" s="10">
        <v>64</v>
      </c>
      <c r="B67" s="526" t="s">
        <v>1221</v>
      </c>
      <c r="C67" s="56">
        <v>1</v>
      </c>
      <c r="D67" s="361"/>
      <c r="E67" s="10">
        <v>1</v>
      </c>
      <c r="F67" s="10">
        <v>1</v>
      </c>
      <c r="G67" s="10">
        <v>1</v>
      </c>
      <c r="H67" s="10">
        <v>1</v>
      </c>
      <c r="I67" s="10">
        <v>1</v>
      </c>
      <c r="J67" s="55"/>
      <c r="K67" s="56"/>
      <c r="L67" s="55"/>
      <c r="M67" s="405"/>
      <c r="N67" s="10"/>
      <c r="O67" s="361"/>
      <c r="P67" s="10"/>
      <c r="Q67" s="361"/>
      <c r="R67" s="361"/>
      <c r="S67" s="55"/>
      <c r="T67" s="56"/>
      <c r="U67" s="10"/>
      <c r="V67" s="10"/>
      <c r="W67" s="61"/>
      <c r="X67" s="61"/>
      <c r="Y67" s="56"/>
      <c r="Z67" s="10"/>
      <c r="AA67" s="361"/>
      <c r="AB67" s="10"/>
      <c r="AC67" s="361"/>
      <c r="AD67" s="10"/>
      <c r="AE67" s="10"/>
      <c r="AF67" s="10"/>
      <c r="AG67" s="10"/>
      <c r="AH67" s="10"/>
      <c r="AI67" s="55"/>
      <c r="AJ67" s="56"/>
      <c r="AK67" s="361"/>
      <c r="AL67" s="10"/>
      <c r="AM67" s="10"/>
      <c r="AN67" s="10"/>
      <c r="AO67" s="10"/>
      <c r="AP67" s="10"/>
      <c r="AQ67" s="10">
        <v>1</v>
      </c>
      <c r="AR67" s="10"/>
      <c r="AS67" s="10"/>
      <c r="AT67" s="55"/>
      <c r="AU67" s="56">
        <v>1</v>
      </c>
      <c r="AV67" s="10"/>
      <c r="AW67" s="10">
        <v>1</v>
      </c>
      <c r="AX67" s="10"/>
      <c r="AY67" s="10"/>
      <c r="AZ67" s="10"/>
      <c r="BA67" s="10"/>
      <c r="BB67" s="61">
        <v>1</v>
      </c>
      <c r="BC67" s="56"/>
      <c r="BD67" s="361"/>
      <c r="BE67" s="10"/>
      <c r="BF67" s="98">
        <v>1</v>
      </c>
      <c r="BG67" s="10"/>
      <c r="BH67" s="10"/>
      <c r="BI67" s="10"/>
      <c r="BJ67" s="10"/>
      <c r="BK67" s="361"/>
      <c r="BL67" s="10"/>
      <c r="BM67" s="10"/>
      <c r="BN67" s="10"/>
      <c r="BO67" s="10"/>
      <c r="BP67" s="10"/>
      <c r="BQ67" s="55"/>
      <c r="BR67" s="56"/>
      <c r="BS67" s="10"/>
      <c r="BT67" s="10"/>
      <c r="BU67" s="10"/>
      <c r="BV67" s="10"/>
      <c r="BW67" s="10"/>
      <c r="BX67" s="10"/>
      <c r="BY67" s="10"/>
      <c r="BZ67" s="10"/>
      <c r="CA67" s="55"/>
      <c r="CB67" s="139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55"/>
      <c r="CN67" s="56"/>
      <c r="CO67" s="10"/>
      <c r="CP67" s="10"/>
      <c r="CQ67" s="10"/>
      <c r="CR67" s="10"/>
      <c r="CS67" s="10"/>
      <c r="CT67" s="10"/>
      <c r="CU67" s="10"/>
      <c r="CV67" s="10"/>
      <c r="CW67" s="55"/>
      <c r="CX67" s="56"/>
      <c r="CY67" s="10"/>
      <c r="CZ67" s="10"/>
      <c r="DA67" s="10"/>
      <c r="DB67" s="10"/>
      <c r="DC67" s="10"/>
      <c r="DD67" s="10"/>
      <c r="DE67" s="10"/>
      <c r="DF67" s="10"/>
      <c r="DG67" s="10"/>
      <c r="DH67" s="55"/>
      <c r="DI67" s="56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55"/>
      <c r="EA67" s="10">
        <f t="shared" si="5"/>
        <v>5</v>
      </c>
      <c r="EB67" s="10">
        <f t="shared" si="6"/>
        <v>2</v>
      </c>
      <c r="EC67" s="10">
        <f t="shared" si="3"/>
        <v>4</v>
      </c>
      <c r="ED67" s="10">
        <f t="shared" si="7"/>
        <v>0</v>
      </c>
      <c r="EE67" s="527">
        <f t="shared" si="4"/>
        <v>11</v>
      </c>
    </row>
    <row r="68" spans="1:136" ht="15" customHeight="1" x14ac:dyDescent="0.25">
      <c r="A68" s="10">
        <v>65</v>
      </c>
      <c r="B68" s="526" t="s">
        <v>1479</v>
      </c>
      <c r="C68" s="56"/>
      <c r="D68" s="361"/>
      <c r="E68" s="10"/>
      <c r="F68" s="10"/>
      <c r="G68" s="10"/>
      <c r="H68" s="10"/>
      <c r="I68" s="10"/>
      <c r="J68" s="55"/>
      <c r="K68" s="56"/>
      <c r="L68" s="55"/>
      <c r="M68" s="405">
        <v>1</v>
      </c>
      <c r="N68" s="10">
        <v>1</v>
      </c>
      <c r="O68" s="361"/>
      <c r="P68" s="10">
        <v>1</v>
      </c>
      <c r="Q68" s="361"/>
      <c r="R68" s="361"/>
      <c r="S68" s="55"/>
      <c r="T68" s="56"/>
      <c r="U68" s="10"/>
      <c r="V68" s="10"/>
      <c r="W68" s="61"/>
      <c r="X68" s="61"/>
      <c r="Y68" s="56">
        <v>1</v>
      </c>
      <c r="Z68" s="10"/>
      <c r="AA68" s="361"/>
      <c r="AB68" s="10"/>
      <c r="AC68" s="361"/>
      <c r="AD68" s="10"/>
      <c r="AE68" s="10"/>
      <c r="AF68" s="10"/>
      <c r="AG68" s="10"/>
      <c r="AH68" s="10"/>
      <c r="AI68" s="55"/>
      <c r="AJ68" s="56"/>
      <c r="AK68" s="361"/>
      <c r="AL68" s="10"/>
      <c r="AM68" s="10"/>
      <c r="AN68" s="10"/>
      <c r="AO68" s="10"/>
      <c r="AP68" s="10"/>
      <c r="AQ68" s="10"/>
      <c r="AR68" s="10"/>
      <c r="AS68" s="10"/>
      <c r="AT68" s="55"/>
      <c r="AU68" s="56"/>
      <c r="AV68" s="10">
        <v>1</v>
      </c>
      <c r="AW68" s="10"/>
      <c r="AX68" s="10"/>
      <c r="AY68" s="10"/>
      <c r="AZ68" s="10"/>
      <c r="BA68" s="10"/>
      <c r="BB68" s="61"/>
      <c r="BC68" s="56"/>
      <c r="BD68" s="361"/>
      <c r="BE68" s="10"/>
      <c r="BF68" s="10"/>
      <c r="BG68" s="10"/>
      <c r="BH68" s="10"/>
      <c r="BI68" s="10"/>
      <c r="BJ68" s="10"/>
      <c r="BK68" s="361"/>
      <c r="BL68" s="10"/>
      <c r="BM68" s="10"/>
      <c r="BN68" s="10"/>
      <c r="BO68" s="10"/>
      <c r="BP68" s="10"/>
      <c r="BQ68" s="55"/>
      <c r="BR68" s="56"/>
      <c r="BS68" s="10"/>
      <c r="BT68" s="10"/>
      <c r="BU68" s="10"/>
      <c r="BV68" s="10"/>
      <c r="BW68" s="10"/>
      <c r="BX68" s="10"/>
      <c r="BY68" s="10"/>
      <c r="BZ68" s="10"/>
      <c r="CA68" s="55"/>
      <c r="CB68" s="56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55"/>
      <c r="CN68" s="56"/>
      <c r="CO68" s="10"/>
      <c r="CP68" s="10"/>
      <c r="CQ68" s="10"/>
      <c r="CR68" s="10"/>
      <c r="CS68" s="10"/>
      <c r="CT68" s="10"/>
      <c r="CU68" s="10"/>
      <c r="CV68" s="10"/>
      <c r="CW68" s="55"/>
      <c r="CX68" s="56"/>
      <c r="CY68" s="10"/>
      <c r="CZ68" s="10"/>
      <c r="DA68" s="10"/>
      <c r="DB68" s="10"/>
      <c r="DC68" s="10"/>
      <c r="DD68" s="10"/>
      <c r="DE68" s="10"/>
      <c r="DF68" s="10"/>
      <c r="DG68" s="10"/>
      <c r="DH68" s="55"/>
      <c r="DI68" s="56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55"/>
      <c r="EA68" s="10">
        <f t="shared" ref="EA68:EA88" si="8">SUM(D68+E68+K68+N68+O68+T68+X68+AF68+AH68+AM68+AP68+AR68+AU68+AW68+AZ68+BB68+BC68+BF68+BJ68+BK68+BP68+BR68+BU68+BW68+BZ68+CB68+CE68+CG68+CJ68+CL68)</f>
        <v>1</v>
      </c>
      <c r="EB68" s="10">
        <f t="shared" ref="EB68:EB88" si="9">SUM(SUM(G68+L68+Q68+R68+U68+V68+Y68+AB68+AD68+AG68+AI68+AL68+AN68+AQ68+AS68+AX68+BA68+BG68+BL68+BM68+BQ68+BS68+BV68+BX68+CA68+CC68+CF68+CH68+CK68+CM68))</f>
        <v>1</v>
      </c>
      <c r="EC68" s="10">
        <f t="shared" si="3"/>
        <v>1</v>
      </c>
      <c r="ED68" s="10">
        <f t="shared" ref="ED68:ED88" si="10">SUM(J68+S68+Z68+AE68+AJ68+AO68+AT68+AY68+BE68+BH68+BO68+BT68+BY68+CD68+CI68)</f>
        <v>0</v>
      </c>
      <c r="EE68" s="527">
        <f t="shared" si="4"/>
        <v>3</v>
      </c>
      <c r="EF68">
        <v>1</v>
      </c>
    </row>
    <row r="69" spans="1:136" ht="15" customHeight="1" x14ac:dyDescent="0.25">
      <c r="A69" s="10">
        <v>66</v>
      </c>
      <c r="B69" s="526" t="s">
        <v>1204</v>
      </c>
      <c r="C69" s="56"/>
      <c r="D69" s="361"/>
      <c r="E69" s="10"/>
      <c r="F69" s="10"/>
      <c r="G69" s="10"/>
      <c r="H69" s="10"/>
      <c r="I69" s="10"/>
      <c r="J69" s="55"/>
      <c r="K69" s="56">
        <v>1</v>
      </c>
      <c r="L69" s="55">
        <v>1</v>
      </c>
      <c r="M69" s="405">
        <v>1</v>
      </c>
      <c r="N69" s="10"/>
      <c r="O69" s="361"/>
      <c r="P69" s="10"/>
      <c r="Q69" s="361"/>
      <c r="R69" s="361"/>
      <c r="S69" s="55"/>
      <c r="T69" s="56"/>
      <c r="U69" s="10"/>
      <c r="V69" s="10"/>
      <c r="W69" s="61"/>
      <c r="X69" s="61"/>
      <c r="Y69" s="56"/>
      <c r="Z69" s="10"/>
      <c r="AA69" s="361"/>
      <c r="AB69" s="10"/>
      <c r="AC69" s="361"/>
      <c r="AD69" s="10"/>
      <c r="AE69" s="10"/>
      <c r="AF69" s="10"/>
      <c r="AG69" s="10"/>
      <c r="AH69" s="10"/>
      <c r="AI69" s="55"/>
      <c r="AJ69" s="56"/>
      <c r="AK69" s="361"/>
      <c r="AL69" s="10"/>
      <c r="AM69" s="10"/>
      <c r="AN69" s="10"/>
      <c r="AO69" s="10">
        <v>1</v>
      </c>
      <c r="AP69" s="10"/>
      <c r="AQ69" s="10"/>
      <c r="AR69" s="10"/>
      <c r="AS69" s="10"/>
      <c r="AT69" s="55"/>
      <c r="AU69" s="56"/>
      <c r="AV69" s="10"/>
      <c r="AW69" s="10"/>
      <c r="AX69" s="10"/>
      <c r="AY69" s="10"/>
      <c r="AZ69" s="10"/>
      <c r="BA69" s="10"/>
      <c r="BB69" s="61"/>
      <c r="BC69" s="56"/>
      <c r="BD69" s="361"/>
      <c r="BE69" s="10"/>
      <c r="BF69" s="10"/>
      <c r="BG69" s="10"/>
      <c r="BH69" s="10"/>
      <c r="BI69" s="10"/>
      <c r="BJ69" s="10"/>
      <c r="BK69" s="361"/>
      <c r="BL69" s="10"/>
      <c r="BM69" s="10"/>
      <c r="BN69" s="10"/>
      <c r="BO69" s="10"/>
      <c r="BP69" s="10"/>
      <c r="BQ69" s="55"/>
      <c r="BR69" s="56"/>
      <c r="BS69" s="10"/>
      <c r="BT69" s="10"/>
      <c r="BU69" s="10"/>
      <c r="BV69" s="10"/>
      <c r="BW69" s="10"/>
      <c r="BX69" s="10"/>
      <c r="BY69" s="10"/>
      <c r="BZ69" s="10"/>
      <c r="CA69" s="55"/>
      <c r="CB69" s="56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55"/>
      <c r="CN69" s="56"/>
      <c r="CO69" s="10"/>
      <c r="CP69" s="10"/>
      <c r="CQ69" s="10"/>
      <c r="CR69" s="10"/>
      <c r="CS69" s="10"/>
      <c r="CT69" s="10"/>
      <c r="CU69" s="10"/>
      <c r="CV69" s="10"/>
      <c r="CW69" s="55"/>
      <c r="CX69" s="56"/>
      <c r="CY69" s="10"/>
      <c r="CZ69" s="10"/>
      <c r="DA69" s="10"/>
      <c r="DB69" s="10"/>
      <c r="DC69" s="10"/>
      <c r="DD69" s="10"/>
      <c r="DE69" s="10"/>
      <c r="DF69" s="10"/>
      <c r="DG69" s="10"/>
      <c r="DH69" s="55"/>
      <c r="DI69" s="56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55"/>
      <c r="EA69" s="10">
        <f t="shared" si="8"/>
        <v>1</v>
      </c>
      <c r="EB69" s="10">
        <f t="shared" si="9"/>
        <v>1</v>
      </c>
      <c r="EC69" s="10">
        <f t="shared" ref="EC69:EC88" si="11">SUM(C69+F69+H69+I69+P69+W69+BI69+BN69)</f>
        <v>0</v>
      </c>
      <c r="ED69" s="10">
        <f t="shared" si="10"/>
        <v>1</v>
      </c>
      <c r="EE69" s="527">
        <f t="shared" si="4"/>
        <v>3</v>
      </c>
      <c r="EF69">
        <v>1</v>
      </c>
    </row>
    <row r="70" spans="1:136" ht="15" customHeight="1" x14ac:dyDescent="0.25">
      <c r="A70" s="10">
        <v>67</v>
      </c>
      <c r="B70" s="526" t="s">
        <v>259</v>
      </c>
      <c r="C70" s="56"/>
      <c r="D70" s="361"/>
      <c r="E70" s="10"/>
      <c r="F70" s="10"/>
      <c r="G70" s="10"/>
      <c r="H70" s="10"/>
      <c r="I70" s="10"/>
      <c r="J70" s="55"/>
      <c r="K70" s="56"/>
      <c r="L70" s="55"/>
      <c r="M70" s="405">
        <v>1</v>
      </c>
      <c r="N70" s="10"/>
      <c r="O70" s="361"/>
      <c r="P70" s="10"/>
      <c r="Q70" s="361"/>
      <c r="R70" s="361"/>
      <c r="S70" s="55"/>
      <c r="T70" s="56"/>
      <c r="U70" s="10"/>
      <c r="V70" s="10"/>
      <c r="W70" s="61"/>
      <c r="X70" s="61"/>
      <c r="Y70" s="56"/>
      <c r="Z70" s="10"/>
      <c r="AA70" s="361"/>
      <c r="AB70" s="10"/>
      <c r="AC70" s="361"/>
      <c r="AD70" s="10"/>
      <c r="AE70" s="10"/>
      <c r="AF70" s="10"/>
      <c r="AG70" s="10"/>
      <c r="AH70" s="10"/>
      <c r="AI70" s="55">
        <v>1</v>
      </c>
      <c r="AJ70" s="56"/>
      <c r="AK70" s="361"/>
      <c r="AL70" s="10"/>
      <c r="AM70" s="10"/>
      <c r="AN70" s="10"/>
      <c r="AO70" s="10"/>
      <c r="AP70" s="10">
        <v>1</v>
      </c>
      <c r="AQ70" s="10"/>
      <c r="AR70" s="10"/>
      <c r="AS70" s="10"/>
      <c r="AT70" s="55"/>
      <c r="AU70" s="56">
        <v>1</v>
      </c>
      <c r="AV70" s="10">
        <v>1</v>
      </c>
      <c r="AW70" s="10"/>
      <c r="AX70" s="10">
        <v>1</v>
      </c>
      <c r="AY70" s="10"/>
      <c r="AZ70" s="10"/>
      <c r="BA70" s="10"/>
      <c r="BB70" s="61"/>
      <c r="BC70" s="56">
        <v>1</v>
      </c>
      <c r="BD70" s="361"/>
      <c r="BE70" s="10"/>
      <c r="BF70" s="10"/>
      <c r="BG70" s="10"/>
      <c r="BH70" s="10"/>
      <c r="BI70" s="10"/>
      <c r="BJ70" s="10"/>
      <c r="BK70" s="361"/>
      <c r="BL70" s="10"/>
      <c r="BM70" s="10">
        <v>1</v>
      </c>
      <c r="BN70" s="10"/>
      <c r="BO70" s="10"/>
      <c r="BP70" s="10">
        <v>1</v>
      </c>
      <c r="BQ70" s="55"/>
      <c r="BR70" s="56"/>
      <c r="BS70" s="10"/>
      <c r="BT70" s="10"/>
      <c r="BU70" s="10"/>
      <c r="BV70" s="10"/>
      <c r="BW70" s="10"/>
      <c r="BX70" s="10"/>
      <c r="BY70" s="10"/>
      <c r="BZ70" s="10"/>
      <c r="CA70" s="55"/>
      <c r="CB70" s="56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55"/>
      <c r="CN70" s="56"/>
      <c r="CO70" s="10"/>
      <c r="CP70" s="10"/>
      <c r="CQ70" s="10"/>
      <c r="CR70" s="10"/>
      <c r="CS70" s="10"/>
      <c r="CT70" s="10"/>
      <c r="CU70" s="10"/>
      <c r="CV70" s="10"/>
      <c r="CW70" s="55"/>
      <c r="CX70" s="56"/>
      <c r="CY70" s="10"/>
      <c r="CZ70" s="10"/>
      <c r="DA70" s="10"/>
      <c r="DB70" s="10"/>
      <c r="DC70" s="10"/>
      <c r="DD70" s="10"/>
      <c r="DE70" s="10"/>
      <c r="DF70" s="10"/>
      <c r="DG70" s="10"/>
      <c r="DH70" s="55"/>
      <c r="DI70" s="56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55"/>
      <c r="EA70" s="10">
        <f t="shared" si="8"/>
        <v>4</v>
      </c>
      <c r="EB70" s="10">
        <f t="shared" si="9"/>
        <v>3</v>
      </c>
      <c r="EC70" s="10">
        <f t="shared" si="11"/>
        <v>0</v>
      </c>
      <c r="ED70" s="10">
        <f t="shared" si="10"/>
        <v>0</v>
      </c>
      <c r="EE70" s="527">
        <f t="shared" si="4"/>
        <v>7</v>
      </c>
      <c r="EF70">
        <v>1</v>
      </c>
    </row>
    <row r="71" spans="1:136" ht="15" customHeight="1" x14ac:dyDescent="0.25">
      <c r="A71" s="10">
        <v>68</v>
      </c>
      <c r="B71" s="7" t="s">
        <v>203</v>
      </c>
      <c r="C71" s="56"/>
      <c r="D71" s="361"/>
      <c r="E71" s="10"/>
      <c r="F71" s="10"/>
      <c r="G71" s="10"/>
      <c r="H71" s="10"/>
      <c r="I71" s="10"/>
      <c r="J71" s="55"/>
      <c r="K71" s="56"/>
      <c r="L71" s="55"/>
      <c r="M71" s="405"/>
      <c r="N71" s="10"/>
      <c r="O71" s="361"/>
      <c r="P71" s="10"/>
      <c r="Q71" s="361"/>
      <c r="R71" s="361"/>
      <c r="S71" s="55"/>
      <c r="T71" s="56"/>
      <c r="U71" s="10"/>
      <c r="V71" s="10"/>
      <c r="W71" s="61"/>
      <c r="X71" s="61"/>
      <c r="Y71" s="56"/>
      <c r="Z71" s="10"/>
      <c r="AA71" s="361"/>
      <c r="AB71" s="10"/>
      <c r="AC71" s="361"/>
      <c r="AD71" s="10"/>
      <c r="AE71" s="10"/>
      <c r="AF71" s="10"/>
      <c r="AG71" s="10"/>
      <c r="AH71" s="10"/>
      <c r="AI71" s="55"/>
      <c r="AJ71" s="56"/>
      <c r="AK71" s="361"/>
      <c r="AL71" s="10"/>
      <c r="AM71" s="10"/>
      <c r="AN71" s="10"/>
      <c r="AO71" s="10"/>
      <c r="AP71" s="10"/>
      <c r="AQ71" s="10"/>
      <c r="AR71" s="10"/>
      <c r="AS71" s="10"/>
      <c r="AT71" s="55"/>
      <c r="AU71" s="56"/>
      <c r="AV71" s="10"/>
      <c r="AW71" s="10"/>
      <c r="AX71" s="10"/>
      <c r="AY71" s="10"/>
      <c r="AZ71" s="10"/>
      <c r="BA71" s="10"/>
      <c r="BB71" s="61"/>
      <c r="BC71" s="56"/>
      <c r="BD71" s="361"/>
      <c r="BE71" s="10"/>
      <c r="BF71" s="10"/>
      <c r="BG71" s="10"/>
      <c r="BH71" s="10"/>
      <c r="BI71" s="10"/>
      <c r="BJ71" s="10"/>
      <c r="BK71" s="361"/>
      <c r="BL71" s="10"/>
      <c r="BM71" s="10"/>
      <c r="BN71" s="10"/>
      <c r="BO71" s="10"/>
      <c r="BP71" s="10"/>
      <c r="BQ71" s="55"/>
      <c r="BR71" s="56"/>
      <c r="BS71" s="10"/>
      <c r="BT71" s="10"/>
      <c r="BU71" s="10"/>
      <c r="BV71" s="10"/>
      <c r="BW71" s="10"/>
      <c r="BX71" s="10"/>
      <c r="BY71" s="10"/>
      <c r="BZ71" s="10"/>
      <c r="CA71" s="55"/>
      <c r="CB71" s="56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55"/>
      <c r="CN71" s="56"/>
      <c r="CO71" s="10"/>
      <c r="CP71" s="10"/>
      <c r="CQ71" s="10"/>
      <c r="CR71" s="10"/>
      <c r="CS71" s="10"/>
      <c r="CT71" s="10"/>
      <c r="CU71" s="10"/>
      <c r="CV71" s="10"/>
      <c r="CW71" s="55"/>
      <c r="CX71" s="56"/>
      <c r="CY71" s="10"/>
      <c r="CZ71" s="10"/>
      <c r="DA71" s="10"/>
      <c r="DB71" s="10"/>
      <c r="DC71" s="10"/>
      <c r="DD71" s="10"/>
      <c r="DE71" s="10"/>
      <c r="DF71" s="10"/>
      <c r="DG71" s="10"/>
      <c r="DH71" s="55"/>
      <c r="DI71" s="56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55"/>
      <c r="EA71" s="10">
        <f t="shared" si="8"/>
        <v>0</v>
      </c>
      <c r="EB71" s="10">
        <f t="shared" si="9"/>
        <v>0</v>
      </c>
      <c r="EC71" s="10">
        <f t="shared" si="11"/>
        <v>0</v>
      </c>
      <c r="ED71" s="10">
        <f t="shared" si="10"/>
        <v>0</v>
      </c>
      <c r="EE71" s="527">
        <f t="shared" si="4"/>
        <v>0</v>
      </c>
      <c r="EF71">
        <v>1</v>
      </c>
    </row>
    <row r="72" spans="1:136" ht="15" customHeight="1" x14ac:dyDescent="0.25">
      <c r="A72" s="10">
        <v>69</v>
      </c>
      <c r="B72" s="526" t="s">
        <v>496</v>
      </c>
      <c r="C72" s="56"/>
      <c r="D72" s="361"/>
      <c r="E72" s="10"/>
      <c r="F72" s="10"/>
      <c r="G72" s="10"/>
      <c r="H72" s="10"/>
      <c r="I72" s="10"/>
      <c r="J72" s="55"/>
      <c r="K72" s="56"/>
      <c r="L72" s="55"/>
      <c r="M72" s="405">
        <v>1</v>
      </c>
      <c r="N72" s="10"/>
      <c r="O72" s="361"/>
      <c r="P72" s="10"/>
      <c r="Q72" s="361"/>
      <c r="R72" s="361"/>
      <c r="S72" s="55"/>
      <c r="T72" s="56"/>
      <c r="U72" s="10">
        <v>1</v>
      </c>
      <c r="V72" s="10"/>
      <c r="W72" s="61"/>
      <c r="X72" s="61"/>
      <c r="Y72" s="56"/>
      <c r="Z72" s="10"/>
      <c r="AA72" s="361"/>
      <c r="AB72" s="10"/>
      <c r="AC72" s="361"/>
      <c r="AD72" s="10">
        <v>1</v>
      </c>
      <c r="AE72" s="10"/>
      <c r="AF72" s="10"/>
      <c r="AG72" s="10">
        <v>1</v>
      </c>
      <c r="AH72" s="10"/>
      <c r="AI72" s="55"/>
      <c r="AJ72" s="56"/>
      <c r="AK72" s="361"/>
      <c r="AL72" s="10"/>
      <c r="AM72" s="10"/>
      <c r="AN72" s="10"/>
      <c r="AO72" s="10"/>
      <c r="AP72" s="10"/>
      <c r="AQ72" s="10">
        <v>1</v>
      </c>
      <c r="AR72" s="10">
        <v>1</v>
      </c>
      <c r="AS72" s="10"/>
      <c r="AT72" s="55"/>
      <c r="AU72" s="56"/>
      <c r="AV72" s="10">
        <v>1</v>
      </c>
      <c r="AW72" s="10"/>
      <c r="AX72" s="10">
        <v>1</v>
      </c>
      <c r="AY72" s="10"/>
      <c r="AZ72" s="10">
        <v>1</v>
      </c>
      <c r="BA72" s="10"/>
      <c r="BB72" s="61"/>
      <c r="BC72" s="56">
        <v>1</v>
      </c>
      <c r="BD72" s="361"/>
      <c r="BE72" s="10"/>
      <c r="BF72" s="10"/>
      <c r="BG72" s="10"/>
      <c r="BH72" s="10"/>
      <c r="BI72" s="10"/>
      <c r="BJ72" s="10"/>
      <c r="BK72" s="361"/>
      <c r="BL72" s="10"/>
      <c r="BM72" s="10">
        <v>1</v>
      </c>
      <c r="BN72" s="10"/>
      <c r="BO72" s="10"/>
      <c r="BP72" s="10"/>
      <c r="BQ72" s="55"/>
      <c r="BR72" s="56"/>
      <c r="BS72" s="10"/>
      <c r="BT72" s="10"/>
      <c r="BU72" s="10"/>
      <c r="BV72" s="10"/>
      <c r="BW72" s="10"/>
      <c r="BX72" s="10"/>
      <c r="BY72" s="10"/>
      <c r="BZ72" s="10"/>
      <c r="CA72" s="55"/>
      <c r="CB72" s="56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55"/>
      <c r="CN72" s="56"/>
      <c r="CO72" s="10"/>
      <c r="CP72" s="10"/>
      <c r="CQ72" s="10"/>
      <c r="CR72" s="10"/>
      <c r="CS72" s="10"/>
      <c r="CT72" s="10"/>
      <c r="CU72" s="10"/>
      <c r="CV72" s="10"/>
      <c r="CW72" s="55"/>
      <c r="CX72" s="56"/>
      <c r="CY72" s="10"/>
      <c r="CZ72" s="10"/>
      <c r="DA72" s="10"/>
      <c r="DB72" s="10"/>
      <c r="DC72" s="10"/>
      <c r="DD72" s="10"/>
      <c r="DE72" s="10"/>
      <c r="DF72" s="10"/>
      <c r="DG72" s="10"/>
      <c r="DH72" s="55"/>
      <c r="DI72" s="56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55"/>
      <c r="EA72" s="10">
        <f t="shared" si="8"/>
        <v>3</v>
      </c>
      <c r="EB72" s="10">
        <f t="shared" si="9"/>
        <v>6</v>
      </c>
      <c r="EC72" s="10">
        <f t="shared" si="11"/>
        <v>0</v>
      </c>
      <c r="ED72" s="10">
        <f t="shared" si="10"/>
        <v>0</v>
      </c>
      <c r="EE72" s="527">
        <f t="shared" si="4"/>
        <v>9</v>
      </c>
      <c r="EF72">
        <v>1</v>
      </c>
    </row>
    <row r="73" spans="1:136" ht="15" customHeight="1" x14ac:dyDescent="0.25">
      <c r="A73" s="10">
        <v>70</v>
      </c>
      <c r="B73" s="526" t="s">
        <v>1467</v>
      </c>
      <c r="C73" s="56"/>
      <c r="D73" s="361"/>
      <c r="E73" s="10"/>
      <c r="F73" s="10"/>
      <c r="G73" s="10"/>
      <c r="H73" s="10"/>
      <c r="I73" s="10"/>
      <c r="J73" s="55"/>
      <c r="K73" s="56"/>
      <c r="L73" s="55"/>
      <c r="M73" s="405">
        <v>1</v>
      </c>
      <c r="N73" s="10">
        <v>1</v>
      </c>
      <c r="O73" s="361"/>
      <c r="P73" s="10">
        <v>1</v>
      </c>
      <c r="Q73" s="361"/>
      <c r="R73" s="361"/>
      <c r="S73" s="55"/>
      <c r="T73" s="56"/>
      <c r="U73" s="10">
        <v>1</v>
      </c>
      <c r="V73" s="10"/>
      <c r="W73" s="61"/>
      <c r="X73" s="61"/>
      <c r="Y73" s="56"/>
      <c r="Z73" s="10"/>
      <c r="AA73" s="361"/>
      <c r="AB73" s="10">
        <v>1</v>
      </c>
      <c r="AC73" s="361"/>
      <c r="AD73" s="10"/>
      <c r="AE73" s="10"/>
      <c r="AF73" s="10"/>
      <c r="AG73" s="10">
        <v>1</v>
      </c>
      <c r="AH73" s="10"/>
      <c r="AI73" s="55">
        <v>1</v>
      </c>
      <c r="AJ73" s="56"/>
      <c r="AK73" s="361"/>
      <c r="AL73" s="10"/>
      <c r="AM73" s="10"/>
      <c r="AN73" s="10">
        <v>1</v>
      </c>
      <c r="AO73" s="10"/>
      <c r="AP73" s="10"/>
      <c r="AQ73" s="10"/>
      <c r="AR73" s="10">
        <v>1</v>
      </c>
      <c r="AS73" s="10">
        <v>1</v>
      </c>
      <c r="AT73" s="55"/>
      <c r="AU73" s="56">
        <v>1</v>
      </c>
      <c r="AV73" s="10">
        <v>1</v>
      </c>
      <c r="AW73" s="10"/>
      <c r="AX73" s="10">
        <v>1</v>
      </c>
      <c r="AY73" s="10"/>
      <c r="AZ73" s="10"/>
      <c r="BA73" s="10">
        <v>1</v>
      </c>
      <c r="BB73" s="61">
        <v>1</v>
      </c>
      <c r="BC73" s="56"/>
      <c r="BD73" s="361"/>
      <c r="BE73" s="10"/>
      <c r="BF73" s="10"/>
      <c r="BG73" s="10">
        <v>1</v>
      </c>
      <c r="BH73" s="10"/>
      <c r="BI73" s="10"/>
      <c r="BJ73" s="10"/>
      <c r="BK73" s="361"/>
      <c r="BL73" s="10"/>
      <c r="BM73" s="10">
        <v>1</v>
      </c>
      <c r="BN73" s="10"/>
      <c r="BO73" s="10"/>
      <c r="BP73" s="10">
        <v>1</v>
      </c>
      <c r="BQ73" s="55"/>
      <c r="BR73" s="56"/>
      <c r="BS73" s="10"/>
      <c r="BT73" s="10"/>
      <c r="BU73" s="10"/>
      <c r="BV73" s="10"/>
      <c r="BW73" s="10"/>
      <c r="BX73" s="10"/>
      <c r="BY73" s="10"/>
      <c r="BZ73" s="10"/>
      <c r="CA73" s="55"/>
      <c r="CB73" s="56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55"/>
      <c r="CN73" s="56"/>
      <c r="CO73" s="10"/>
      <c r="CP73" s="10"/>
      <c r="CQ73" s="10"/>
      <c r="CR73" s="10"/>
      <c r="CS73" s="10"/>
      <c r="CT73" s="10"/>
      <c r="CU73" s="10"/>
      <c r="CV73" s="10"/>
      <c r="CW73" s="55"/>
      <c r="CX73" s="56"/>
      <c r="CY73" s="10"/>
      <c r="CZ73" s="10"/>
      <c r="DA73" s="10"/>
      <c r="DB73" s="10"/>
      <c r="DC73" s="10"/>
      <c r="DD73" s="10"/>
      <c r="DE73" s="10"/>
      <c r="DF73" s="10"/>
      <c r="DG73" s="10"/>
      <c r="DH73" s="55"/>
      <c r="DI73" s="56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55"/>
      <c r="EA73" s="10">
        <f t="shared" si="8"/>
        <v>5</v>
      </c>
      <c r="EB73" s="10">
        <f t="shared" si="9"/>
        <v>10</v>
      </c>
      <c r="EC73" s="10">
        <f t="shared" si="11"/>
        <v>1</v>
      </c>
      <c r="ED73" s="10">
        <f t="shared" si="10"/>
        <v>0</v>
      </c>
      <c r="EE73" s="527">
        <f t="shared" ref="EE73:EE88" si="12">SUM(EA73:ED73)</f>
        <v>16</v>
      </c>
    </row>
    <row r="74" spans="1:136" ht="15" customHeight="1" x14ac:dyDescent="0.25">
      <c r="A74" s="10">
        <v>71</v>
      </c>
      <c r="B74" s="531" t="s">
        <v>308</v>
      </c>
      <c r="C74" s="56"/>
      <c r="D74" s="361"/>
      <c r="E74" s="10"/>
      <c r="F74" s="10"/>
      <c r="G74" s="10"/>
      <c r="H74" s="10"/>
      <c r="I74" s="10"/>
      <c r="J74" s="55"/>
      <c r="K74" s="56"/>
      <c r="L74" s="55"/>
      <c r="M74" s="405"/>
      <c r="N74" s="10"/>
      <c r="O74" s="361"/>
      <c r="P74" s="10"/>
      <c r="Q74" s="361"/>
      <c r="R74" s="361"/>
      <c r="S74" s="55"/>
      <c r="T74" s="56"/>
      <c r="U74" s="10"/>
      <c r="V74" s="10"/>
      <c r="W74" s="61"/>
      <c r="X74" s="61"/>
      <c r="Y74" s="56"/>
      <c r="Z74" s="10"/>
      <c r="AA74" s="361"/>
      <c r="AB74" s="10"/>
      <c r="AC74" s="361"/>
      <c r="AD74" s="10"/>
      <c r="AE74" s="10"/>
      <c r="AF74" s="10"/>
      <c r="AG74" s="10"/>
      <c r="AH74" s="10"/>
      <c r="AI74" s="55"/>
      <c r="AJ74" s="56"/>
      <c r="AK74" s="361"/>
      <c r="AL74" s="10"/>
      <c r="AM74" s="10"/>
      <c r="AN74" s="10"/>
      <c r="AO74" s="10">
        <v>1</v>
      </c>
      <c r="AP74" s="10"/>
      <c r="AQ74" s="10"/>
      <c r="AR74" s="10"/>
      <c r="AS74" s="10"/>
      <c r="AT74" s="55"/>
      <c r="AU74" s="56"/>
      <c r="AV74" s="10"/>
      <c r="AW74" s="10"/>
      <c r="AX74" s="10"/>
      <c r="AY74" s="10">
        <v>1</v>
      </c>
      <c r="AZ74" s="10"/>
      <c r="BA74" s="10"/>
      <c r="BB74" s="61"/>
      <c r="BC74" s="56"/>
      <c r="BD74" s="361"/>
      <c r="BE74" s="10">
        <v>1</v>
      </c>
      <c r="BF74" s="10"/>
      <c r="BG74" s="10"/>
      <c r="BH74" s="10">
        <v>1</v>
      </c>
      <c r="BI74" s="10">
        <v>1</v>
      </c>
      <c r="BJ74" s="10">
        <v>1</v>
      </c>
      <c r="BK74" s="361"/>
      <c r="BL74" s="10">
        <v>1</v>
      </c>
      <c r="BM74" s="10"/>
      <c r="BN74" s="10">
        <v>1</v>
      </c>
      <c r="BO74" s="10"/>
      <c r="BP74" s="10"/>
      <c r="BQ74" s="55"/>
      <c r="BR74" s="56"/>
      <c r="BS74" s="10"/>
      <c r="BT74" s="10"/>
      <c r="BU74" s="10"/>
      <c r="BV74" s="10"/>
      <c r="BW74" s="10"/>
      <c r="BX74" s="10"/>
      <c r="BY74" s="10"/>
      <c r="BZ74" s="10"/>
      <c r="CA74" s="55"/>
      <c r="CB74" s="56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55"/>
      <c r="CN74" s="56"/>
      <c r="CO74" s="10"/>
      <c r="CP74" s="10"/>
      <c r="CQ74" s="10"/>
      <c r="CR74" s="10"/>
      <c r="CS74" s="10"/>
      <c r="CT74" s="10"/>
      <c r="CU74" s="10"/>
      <c r="CV74" s="10"/>
      <c r="CW74" s="55"/>
      <c r="CX74" s="56"/>
      <c r="CY74" s="10"/>
      <c r="CZ74" s="10"/>
      <c r="DA74" s="10"/>
      <c r="DB74" s="10"/>
      <c r="DC74" s="10"/>
      <c r="DD74" s="10"/>
      <c r="DE74" s="10"/>
      <c r="DF74" s="10"/>
      <c r="DG74" s="10"/>
      <c r="DH74" s="55"/>
      <c r="DI74" s="56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55"/>
      <c r="EA74" s="10">
        <f t="shared" si="8"/>
        <v>1</v>
      </c>
      <c r="EB74" s="10">
        <f t="shared" si="9"/>
        <v>1</v>
      </c>
      <c r="EC74" s="10">
        <f t="shared" si="11"/>
        <v>2</v>
      </c>
      <c r="ED74" s="10">
        <f t="shared" si="10"/>
        <v>4</v>
      </c>
      <c r="EE74" s="527">
        <f t="shared" si="12"/>
        <v>8</v>
      </c>
      <c r="EF74">
        <v>1</v>
      </c>
    </row>
    <row r="75" spans="1:136" ht="15" customHeight="1" x14ac:dyDescent="0.25">
      <c r="A75" s="10">
        <v>72</v>
      </c>
      <c r="B75" s="526" t="s">
        <v>1078</v>
      </c>
      <c r="C75" s="56"/>
      <c r="D75" s="361"/>
      <c r="E75" s="10"/>
      <c r="F75" s="10"/>
      <c r="G75" s="10"/>
      <c r="H75" s="10"/>
      <c r="I75" s="10"/>
      <c r="J75" s="55"/>
      <c r="K75" s="56"/>
      <c r="L75" s="55"/>
      <c r="M75" s="405">
        <v>1</v>
      </c>
      <c r="N75" s="10"/>
      <c r="O75" s="361"/>
      <c r="P75" s="10"/>
      <c r="Q75" s="361"/>
      <c r="R75" s="361"/>
      <c r="S75" s="55"/>
      <c r="T75" s="56"/>
      <c r="U75" s="10"/>
      <c r="V75" s="98">
        <v>1</v>
      </c>
      <c r="W75" s="150">
        <v>1</v>
      </c>
      <c r="X75" s="61"/>
      <c r="Y75" s="56"/>
      <c r="Z75" s="10"/>
      <c r="AA75" s="361"/>
      <c r="AB75" s="10">
        <v>1</v>
      </c>
      <c r="AC75" s="361"/>
      <c r="AD75" s="10">
        <v>1</v>
      </c>
      <c r="AE75" s="10"/>
      <c r="AF75" s="10"/>
      <c r="AG75" s="10"/>
      <c r="AH75" s="10"/>
      <c r="AI75" s="55"/>
      <c r="AJ75" s="56"/>
      <c r="AK75" s="361"/>
      <c r="AL75" s="10">
        <v>1</v>
      </c>
      <c r="AM75" s="10"/>
      <c r="AN75" s="10"/>
      <c r="AO75" s="10"/>
      <c r="AP75" s="10"/>
      <c r="AQ75" s="10">
        <v>1</v>
      </c>
      <c r="AR75" s="10"/>
      <c r="AS75" s="10">
        <v>1</v>
      </c>
      <c r="AT75" s="55"/>
      <c r="AU75" s="56"/>
      <c r="AV75" s="10">
        <v>1</v>
      </c>
      <c r="AW75" s="10"/>
      <c r="AX75" s="10"/>
      <c r="AY75" s="10"/>
      <c r="AZ75" s="10"/>
      <c r="BA75" s="10"/>
      <c r="BB75" s="61"/>
      <c r="BC75" s="56"/>
      <c r="BD75" s="361"/>
      <c r="BE75" s="10"/>
      <c r="BF75" s="10"/>
      <c r="BG75" s="10">
        <v>1</v>
      </c>
      <c r="BH75" s="10"/>
      <c r="BI75" s="10"/>
      <c r="BJ75" s="10"/>
      <c r="BK75" s="361"/>
      <c r="BL75" s="10"/>
      <c r="BM75" s="10">
        <v>1</v>
      </c>
      <c r="BN75" s="10"/>
      <c r="BO75" s="10"/>
      <c r="BP75" s="10"/>
      <c r="BQ75" s="55"/>
      <c r="BR75" s="56"/>
      <c r="BS75" s="10"/>
      <c r="BT75" s="10"/>
      <c r="BU75" s="10"/>
      <c r="BV75" s="10"/>
      <c r="BW75" s="10"/>
      <c r="BX75" s="10"/>
      <c r="BY75" s="10"/>
      <c r="BZ75" s="10"/>
      <c r="CA75" s="55"/>
      <c r="CB75" s="56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55"/>
      <c r="CN75" s="56"/>
      <c r="CO75" s="10"/>
      <c r="CP75" s="10"/>
      <c r="CQ75" s="10"/>
      <c r="CR75" s="10"/>
      <c r="CS75" s="10"/>
      <c r="CT75" s="10"/>
      <c r="CU75" s="10"/>
      <c r="CV75" s="10"/>
      <c r="CW75" s="55"/>
      <c r="CX75" s="56"/>
      <c r="CY75" s="10"/>
      <c r="CZ75" s="10"/>
      <c r="DA75" s="10"/>
      <c r="DB75" s="10"/>
      <c r="DC75" s="10"/>
      <c r="DD75" s="10"/>
      <c r="DE75" s="10"/>
      <c r="DF75" s="10"/>
      <c r="DG75" s="10"/>
      <c r="DH75" s="55"/>
      <c r="DI75" s="56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55"/>
      <c r="EA75" s="10">
        <f t="shared" si="8"/>
        <v>0</v>
      </c>
      <c r="EB75" s="10">
        <f t="shared" si="9"/>
        <v>8</v>
      </c>
      <c r="EC75" s="10">
        <f t="shared" si="11"/>
        <v>1</v>
      </c>
      <c r="ED75" s="10">
        <f t="shared" si="10"/>
        <v>0</v>
      </c>
      <c r="EE75" s="527">
        <f t="shared" si="12"/>
        <v>9</v>
      </c>
      <c r="EF75">
        <v>1</v>
      </c>
    </row>
    <row r="76" spans="1:136" ht="15" customHeight="1" x14ac:dyDescent="0.25">
      <c r="A76" s="10">
        <v>73</v>
      </c>
      <c r="B76" s="526" t="s">
        <v>1343</v>
      </c>
      <c r="C76" s="56"/>
      <c r="D76" s="361"/>
      <c r="E76" s="10"/>
      <c r="F76" s="10"/>
      <c r="G76" s="10"/>
      <c r="H76" s="10"/>
      <c r="I76" s="10"/>
      <c r="J76" s="55"/>
      <c r="K76" s="56"/>
      <c r="L76" s="55"/>
      <c r="M76" s="405">
        <v>1</v>
      </c>
      <c r="N76" s="10"/>
      <c r="O76" s="361"/>
      <c r="P76" s="10"/>
      <c r="Q76" s="361"/>
      <c r="R76" s="361"/>
      <c r="S76" s="55"/>
      <c r="T76" s="56"/>
      <c r="U76" s="10">
        <v>1</v>
      </c>
      <c r="V76" s="10"/>
      <c r="W76" s="61"/>
      <c r="X76" s="61"/>
      <c r="Y76" s="56"/>
      <c r="Z76" s="10"/>
      <c r="AA76" s="361"/>
      <c r="AB76" s="10">
        <v>1</v>
      </c>
      <c r="AC76" s="361"/>
      <c r="AD76" s="10"/>
      <c r="AE76" s="10"/>
      <c r="AF76" s="10"/>
      <c r="AG76" s="10">
        <v>1</v>
      </c>
      <c r="AH76" s="10"/>
      <c r="AI76" s="55"/>
      <c r="AJ76" s="56"/>
      <c r="AK76" s="361"/>
      <c r="AL76" s="10">
        <v>1</v>
      </c>
      <c r="AM76" s="10">
        <v>1</v>
      </c>
      <c r="AN76" s="10">
        <v>1</v>
      </c>
      <c r="AO76" s="10"/>
      <c r="AP76" s="10">
        <v>1</v>
      </c>
      <c r="AQ76" s="10">
        <v>1</v>
      </c>
      <c r="AR76" s="10">
        <v>1</v>
      </c>
      <c r="AS76" s="10"/>
      <c r="AT76" s="55"/>
      <c r="AU76" s="56">
        <v>1</v>
      </c>
      <c r="AV76" s="10"/>
      <c r="AW76" s="10"/>
      <c r="AX76" s="10"/>
      <c r="AY76" s="10"/>
      <c r="AZ76" s="10"/>
      <c r="BA76" s="10"/>
      <c r="BB76" s="61"/>
      <c r="BC76" s="56"/>
      <c r="BD76" s="361"/>
      <c r="BE76" s="10"/>
      <c r="BF76" s="10">
        <v>1</v>
      </c>
      <c r="BG76" s="10"/>
      <c r="BH76" s="10"/>
      <c r="BI76" s="10"/>
      <c r="BJ76" s="10"/>
      <c r="BK76" s="361"/>
      <c r="BL76" s="10"/>
      <c r="BM76" s="10">
        <v>1</v>
      </c>
      <c r="BN76" s="10"/>
      <c r="BO76" s="10"/>
      <c r="BP76" s="10">
        <v>1</v>
      </c>
      <c r="BQ76" s="55"/>
      <c r="BR76" s="56"/>
      <c r="BS76" s="10"/>
      <c r="BT76" s="10"/>
      <c r="BU76" s="10"/>
      <c r="BV76" s="10"/>
      <c r="BW76" s="10"/>
      <c r="BX76" s="10"/>
      <c r="BY76" s="10"/>
      <c r="BZ76" s="10"/>
      <c r="CA76" s="55"/>
      <c r="CB76" s="56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55"/>
      <c r="CN76" s="56"/>
      <c r="CO76" s="10"/>
      <c r="CP76" s="10"/>
      <c r="CQ76" s="10"/>
      <c r="CR76" s="10"/>
      <c r="CS76" s="10"/>
      <c r="CT76" s="10"/>
      <c r="CU76" s="10"/>
      <c r="CV76" s="10"/>
      <c r="CW76" s="55"/>
      <c r="CX76" s="56"/>
      <c r="CY76" s="10"/>
      <c r="CZ76" s="10"/>
      <c r="DA76" s="10"/>
      <c r="DB76" s="10"/>
      <c r="DC76" s="10"/>
      <c r="DD76" s="10"/>
      <c r="DE76" s="10"/>
      <c r="DF76" s="10"/>
      <c r="DG76" s="10"/>
      <c r="DH76" s="55"/>
      <c r="DI76" s="56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55"/>
      <c r="EA76" s="10">
        <f t="shared" si="8"/>
        <v>6</v>
      </c>
      <c r="EB76" s="10">
        <f t="shared" si="9"/>
        <v>7</v>
      </c>
      <c r="EC76" s="10">
        <f t="shared" si="11"/>
        <v>0</v>
      </c>
      <c r="ED76" s="10">
        <f t="shared" si="10"/>
        <v>0</v>
      </c>
      <c r="EE76" s="527">
        <f t="shared" si="12"/>
        <v>13</v>
      </c>
    </row>
    <row r="77" spans="1:136" ht="15" customHeight="1" x14ac:dyDescent="0.25">
      <c r="A77" s="10">
        <v>74</v>
      </c>
      <c r="B77" s="526" t="s">
        <v>1507</v>
      </c>
      <c r="C77" s="56"/>
      <c r="D77" s="361"/>
      <c r="E77" s="10"/>
      <c r="F77" s="10"/>
      <c r="G77" s="10"/>
      <c r="H77" s="10"/>
      <c r="I77" s="10"/>
      <c r="J77" s="55"/>
      <c r="K77" s="56"/>
      <c r="L77" s="55"/>
      <c r="M77" s="405">
        <v>1</v>
      </c>
      <c r="N77" s="10"/>
      <c r="O77" s="361"/>
      <c r="P77" s="10"/>
      <c r="Q77" s="361"/>
      <c r="R77" s="361"/>
      <c r="S77" s="55"/>
      <c r="T77" s="56"/>
      <c r="U77" s="10">
        <v>1</v>
      </c>
      <c r="V77" s="10"/>
      <c r="W77" s="61"/>
      <c r="X77" s="61"/>
      <c r="Y77" s="56"/>
      <c r="Z77" s="10"/>
      <c r="AA77" s="361"/>
      <c r="AB77" s="10">
        <v>1</v>
      </c>
      <c r="AC77" s="361"/>
      <c r="AD77" s="10"/>
      <c r="AE77" s="10"/>
      <c r="AF77" s="10"/>
      <c r="AG77" s="10">
        <v>1</v>
      </c>
      <c r="AH77" s="10"/>
      <c r="AI77" s="55"/>
      <c r="AJ77" s="56"/>
      <c r="AK77" s="361"/>
      <c r="AL77" s="10">
        <v>1</v>
      </c>
      <c r="AM77" s="10">
        <v>1</v>
      </c>
      <c r="AN77" s="10">
        <v>1</v>
      </c>
      <c r="AO77" s="10"/>
      <c r="AP77" s="10">
        <v>1</v>
      </c>
      <c r="AQ77" s="10">
        <v>1</v>
      </c>
      <c r="AR77" s="10">
        <v>1</v>
      </c>
      <c r="AS77" s="10"/>
      <c r="AT77" s="55"/>
      <c r="AU77" s="56">
        <v>1</v>
      </c>
      <c r="AV77" s="10"/>
      <c r="AW77" s="10"/>
      <c r="AX77" s="10"/>
      <c r="AY77" s="10"/>
      <c r="AZ77" s="10"/>
      <c r="BA77" s="10"/>
      <c r="BB77" s="61"/>
      <c r="BC77" s="56"/>
      <c r="BD77" s="361"/>
      <c r="BE77" s="10"/>
      <c r="BF77" s="10">
        <v>1</v>
      </c>
      <c r="BG77" s="10"/>
      <c r="BH77" s="10"/>
      <c r="BI77" s="10"/>
      <c r="BJ77" s="10"/>
      <c r="BK77" s="361"/>
      <c r="BL77" s="10"/>
      <c r="BM77" s="10">
        <v>1</v>
      </c>
      <c r="BN77" s="10"/>
      <c r="BO77" s="10"/>
      <c r="BP77" s="10">
        <v>1</v>
      </c>
      <c r="BQ77" s="55"/>
      <c r="BR77" s="56"/>
      <c r="BS77" s="10"/>
      <c r="BT77" s="10"/>
      <c r="BU77" s="10"/>
      <c r="BV77" s="10"/>
      <c r="BW77" s="10"/>
      <c r="BX77" s="10"/>
      <c r="BY77" s="10"/>
      <c r="BZ77" s="10"/>
      <c r="CA77" s="55"/>
      <c r="CB77" s="56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55"/>
      <c r="CN77" s="56"/>
      <c r="CO77" s="10"/>
      <c r="CP77" s="10"/>
      <c r="CQ77" s="10"/>
      <c r="CR77" s="10"/>
      <c r="CS77" s="10"/>
      <c r="CT77" s="10"/>
      <c r="CU77" s="10"/>
      <c r="CV77" s="10"/>
      <c r="CW77" s="55"/>
      <c r="CX77" s="56"/>
      <c r="CY77" s="10"/>
      <c r="CZ77" s="10"/>
      <c r="DA77" s="10"/>
      <c r="DB77" s="10"/>
      <c r="DC77" s="10"/>
      <c r="DD77" s="10"/>
      <c r="DE77" s="10"/>
      <c r="DF77" s="10"/>
      <c r="DG77" s="10"/>
      <c r="DH77" s="55"/>
      <c r="DI77" s="56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55"/>
      <c r="EA77" s="10">
        <f t="shared" si="8"/>
        <v>6</v>
      </c>
      <c r="EB77" s="10">
        <f t="shared" si="9"/>
        <v>7</v>
      </c>
      <c r="EC77" s="10">
        <f t="shared" si="11"/>
        <v>0</v>
      </c>
      <c r="ED77" s="10">
        <f t="shared" si="10"/>
        <v>0</v>
      </c>
      <c r="EE77" s="527">
        <f t="shared" si="12"/>
        <v>13</v>
      </c>
    </row>
    <row r="78" spans="1:136" ht="15" customHeight="1" x14ac:dyDescent="0.25">
      <c r="A78" s="10">
        <v>75</v>
      </c>
      <c r="B78" s="526" t="s">
        <v>1149</v>
      </c>
      <c r="C78" s="56">
        <v>1</v>
      </c>
      <c r="D78" s="361"/>
      <c r="E78" s="10">
        <v>1</v>
      </c>
      <c r="F78" s="10">
        <v>1</v>
      </c>
      <c r="G78" s="10">
        <v>1</v>
      </c>
      <c r="H78" s="10">
        <v>1</v>
      </c>
      <c r="I78" s="10">
        <v>1</v>
      </c>
      <c r="J78" s="55"/>
      <c r="K78" s="56"/>
      <c r="L78" s="55"/>
      <c r="M78" s="405"/>
      <c r="N78" s="10"/>
      <c r="O78" s="361"/>
      <c r="P78" s="10"/>
      <c r="Q78" s="361"/>
      <c r="R78" s="361"/>
      <c r="S78" s="55"/>
      <c r="T78" s="56"/>
      <c r="U78" s="10"/>
      <c r="V78" s="10"/>
      <c r="W78" s="61"/>
      <c r="X78" s="61"/>
      <c r="Y78" s="56">
        <v>1</v>
      </c>
      <c r="Z78" s="10"/>
      <c r="AA78" s="361"/>
      <c r="AB78" s="10"/>
      <c r="AC78" s="361"/>
      <c r="AD78" s="10"/>
      <c r="AE78" s="10"/>
      <c r="AF78" s="10"/>
      <c r="AG78" s="10"/>
      <c r="AH78" s="10"/>
      <c r="AI78" s="55">
        <v>1</v>
      </c>
      <c r="AJ78" s="56"/>
      <c r="AK78" s="361"/>
      <c r="AL78" s="10">
        <v>1</v>
      </c>
      <c r="AM78" s="10"/>
      <c r="AN78" s="10"/>
      <c r="AO78" s="10"/>
      <c r="AP78" s="10"/>
      <c r="AQ78" s="10"/>
      <c r="AR78" s="98">
        <v>1</v>
      </c>
      <c r="AS78" s="10"/>
      <c r="AT78" s="55"/>
      <c r="AU78" s="56"/>
      <c r="AV78" s="10">
        <v>1</v>
      </c>
      <c r="AW78" s="10">
        <v>1</v>
      </c>
      <c r="AX78" s="10"/>
      <c r="AY78" s="10"/>
      <c r="AZ78" s="10"/>
      <c r="BA78" s="10"/>
      <c r="BB78" s="61"/>
      <c r="BC78" s="56"/>
      <c r="BD78" s="361"/>
      <c r="BE78" s="10"/>
      <c r="BF78" s="10">
        <v>1</v>
      </c>
      <c r="BG78" s="10"/>
      <c r="BH78" s="10">
        <v>1</v>
      </c>
      <c r="BI78" s="10">
        <v>1</v>
      </c>
      <c r="BJ78" s="10">
        <v>1</v>
      </c>
      <c r="BK78" s="361"/>
      <c r="BL78" s="10">
        <v>1</v>
      </c>
      <c r="BM78" s="10"/>
      <c r="BN78" s="10">
        <v>1</v>
      </c>
      <c r="BO78" s="10"/>
      <c r="BP78" s="10">
        <v>1</v>
      </c>
      <c r="BQ78" s="55"/>
      <c r="BR78" s="56"/>
      <c r="BS78" s="10"/>
      <c r="BT78" s="10"/>
      <c r="BU78" s="10"/>
      <c r="BV78" s="10"/>
      <c r="BW78" s="10"/>
      <c r="BX78" s="10"/>
      <c r="BY78" s="10"/>
      <c r="BZ78" s="10"/>
      <c r="CA78" s="55"/>
      <c r="CB78" s="56"/>
      <c r="CC78" s="10"/>
      <c r="CD78" s="10"/>
      <c r="CE78" s="10"/>
      <c r="CF78" s="10"/>
      <c r="CG78" s="10"/>
      <c r="CH78" s="98"/>
      <c r="CI78" s="10"/>
      <c r="CJ78" s="10"/>
      <c r="CK78" s="10"/>
      <c r="CL78" s="10"/>
      <c r="CM78" s="55"/>
      <c r="CN78" s="56"/>
      <c r="CO78" s="10"/>
      <c r="CP78" s="10"/>
      <c r="CQ78" s="10"/>
      <c r="CR78" s="10"/>
      <c r="CS78" s="10"/>
      <c r="CT78" s="10"/>
      <c r="CU78" s="10"/>
      <c r="CV78" s="10"/>
      <c r="CW78" s="55"/>
      <c r="CX78" s="56"/>
      <c r="CY78" s="10"/>
      <c r="CZ78" s="10"/>
      <c r="DA78" s="10"/>
      <c r="DB78" s="10"/>
      <c r="DC78" s="10"/>
      <c r="DD78" s="10"/>
      <c r="DE78" s="10"/>
      <c r="DF78" s="10"/>
      <c r="DG78" s="10"/>
      <c r="DH78" s="55"/>
      <c r="DI78" s="56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55"/>
      <c r="EA78" s="10">
        <f t="shared" si="8"/>
        <v>6</v>
      </c>
      <c r="EB78" s="10">
        <f t="shared" si="9"/>
        <v>5</v>
      </c>
      <c r="EC78" s="10">
        <f t="shared" si="11"/>
        <v>6</v>
      </c>
      <c r="ED78" s="10">
        <f t="shared" si="10"/>
        <v>1</v>
      </c>
      <c r="EE78" s="527">
        <f t="shared" si="12"/>
        <v>18</v>
      </c>
    </row>
    <row r="79" spans="1:136" ht="15" customHeight="1" x14ac:dyDescent="0.25">
      <c r="A79" s="10">
        <v>76</v>
      </c>
      <c r="B79" s="526" t="s">
        <v>548</v>
      </c>
      <c r="C79" s="56"/>
      <c r="D79" s="361"/>
      <c r="E79" s="10"/>
      <c r="F79" s="10"/>
      <c r="G79" s="10"/>
      <c r="H79" s="10"/>
      <c r="I79" s="10"/>
      <c r="J79" s="55">
        <v>1</v>
      </c>
      <c r="K79" s="56"/>
      <c r="L79" s="55"/>
      <c r="M79" s="405"/>
      <c r="N79" s="10"/>
      <c r="O79" s="361"/>
      <c r="P79" s="10"/>
      <c r="Q79" s="361"/>
      <c r="R79" s="361"/>
      <c r="S79" s="55">
        <v>1</v>
      </c>
      <c r="T79" s="56"/>
      <c r="U79" s="10"/>
      <c r="V79" s="10"/>
      <c r="W79" s="61"/>
      <c r="X79" s="61"/>
      <c r="Y79" s="56"/>
      <c r="Z79" s="10">
        <v>1</v>
      </c>
      <c r="AA79" s="361"/>
      <c r="AB79" s="10"/>
      <c r="AC79" s="361"/>
      <c r="AD79" s="10"/>
      <c r="AE79" s="10">
        <v>1</v>
      </c>
      <c r="AF79" s="10"/>
      <c r="AG79" s="10"/>
      <c r="AH79" s="10"/>
      <c r="AI79" s="55"/>
      <c r="AJ79" s="56"/>
      <c r="AK79" s="361"/>
      <c r="AL79" s="10"/>
      <c r="AM79" s="10"/>
      <c r="AN79" s="10"/>
      <c r="AO79" s="10">
        <v>1</v>
      </c>
      <c r="AP79" s="10"/>
      <c r="AQ79" s="10"/>
      <c r="AR79" s="10"/>
      <c r="AS79" s="10"/>
      <c r="AT79" s="55">
        <v>1</v>
      </c>
      <c r="AU79" s="56"/>
      <c r="AV79" s="10"/>
      <c r="AW79" s="10"/>
      <c r="AX79" s="10"/>
      <c r="AY79" s="10">
        <v>1</v>
      </c>
      <c r="AZ79" s="10"/>
      <c r="BA79" s="10"/>
      <c r="BB79" s="61"/>
      <c r="BC79" s="56"/>
      <c r="BD79" s="361"/>
      <c r="BE79" s="10">
        <v>1</v>
      </c>
      <c r="BF79" s="10"/>
      <c r="BG79" s="10"/>
      <c r="BH79" s="10"/>
      <c r="BI79" s="10"/>
      <c r="BJ79" s="10"/>
      <c r="BK79" s="361"/>
      <c r="BL79" s="10"/>
      <c r="BM79" s="10"/>
      <c r="BN79" s="10"/>
      <c r="BO79" s="10">
        <v>1</v>
      </c>
      <c r="BP79" s="10"/>
      <c r="BQ79" s="55"/>
      <c r="BR79" s="56"/>
      <c r="BS79" s="10"/>
      <c r="BT79" s="10"/>
      <c r="BU79" s="10"/>
      <c r="BV79" s="10"/>
      <c r="BW79" s="10"/>
      <c r="BX79" s="10"/>
      <c r="BY79" s="10"/>
      <c r="BZ79" s="10"/>
      <c r="CA79" s="55"/>
      <c r="CB79" s="56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55"/>
      <c r="CN79" s="56"/>
      <c r="CO79" s="10"/>
      <c r="CP79" s="10"/>
      <c r="CQ79" s="10"/>
      <c r="CR79" s="10"/>
      <c r="CS79" s="10"/>
      <c r="CT79" s="10"/>
      <c r="CU79" s="10"/>
      <c r="CV79" s="10"/>
      <c r="CW79" s="55"/>
      <c r="CX79" s="56"/>
      <c r="CY79" s="10"/>
      <c r="CZ79" s="10"/>
      <c r="DA79" s="10"/>
      <c r="DB79" s="10"/>
      <c r="DC79" s="10"/>
      <c r="DD79" s="10"/>
      <c r="DE79" s="10"/>
      <c r="DF79" s="10"/>
      <c r="DG79" s="10"/>
      <c r="DH79" s="55"/>
      <c r="DI79" s="56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55"/>
      <c r="EA79" s="10">
        <f t="shared" si="8"/>
        <v>0</v>
      </c>
      <c r="EB79" s="10">
        <f t="shared" si="9"/>
        <v>0</v>
      </c>
      <c r="EC79" s="10">
        <f t="shared" si="11"/>
        <v>0</v>
      </c>
      <c r="ED79" s="10">
        <f t="shared" si="10"/>
        <v>9</v>
      </c>
      <c r="EE79" s="527">
        <f t="shared" si="12"/>
        <v>9</v>
      </c>
      <c r="EF79">
        <v>1</v>
      </c>
    </row>
    <row r="80" spans="1:136" ht="15" customHeight="1" x14ac:dyDescent="0.25">
      <c r="A80" s="10">
        <v>77</v>
      </c>
      <c r="B80" s="526" t="s">
        <v>654</v>
      </c>
      <c r="C80" s="56"/>
      <c r="D80" s="361"/>
      <c r="E80" s="10"/>
      <c r="F80" s="10"/>
      <c r="G80" s="10"/>
      <c r="H80" s="10"/>
      <c r="I80" s="10"/>
      <c r="J80" s="55"/>
      <c r="K80" s="56"/>
      <c r="L80" s="55"/>
      <c r="M80" s="405"/>
      <c r="N80" s="10"/>
      <c r="O80" s="361"/>
      <c r="P80" s="10"/>
      <c r="Q80" s="361"/>
      <c r="R80" s="361"/>
      <c r="S80" s="140">
        <v>1</v>
      </c>
      <c r="T80" s="56"/>
      <c r="U80" s="10"/>
      <c r="V80" s="10"/>
      <c r="W80" s="61"/>
      <c r="X80" s="61"/>
      <c r="Y80" s="56"/>
      <c r="Z80" s="10"/>
      <c r="AA80" s="361"/>
      <c r="AB80" s="10"/>
      <c r="AC80" s="361"/>
      <c r="AD80" s="10"/>
      <c r="AE80" s="98">
        <v>1</v>
      </c>
      <c r="AF80" s="10">
        <v>1</v>
      </c>
      <c r="AG80" s="10"/>
      <c r="AH80" s="10"/>
      <c r="AI80" s="55"/>
      <c r="AJ80" s="56"/>
      <c r="AK80" s="361"/>
      <c r="AL80" s="10"/>
      <c r="AM80" s="10"/>
      <c r="AN80" s="10"/>
      <c r="AO80" s="98">
        <v>1</v>
      </c>
      <c r="AP80" s="10"/>
      <c r="AQ80" s="10"/>
      <c r="AR80" s="10"/>
      <c r="AS80" s="10"/>
      <c r="AT80" s="55"/>
      <c r="AU80" s="56"/>
      <c r="AV80" s="10"/>
      <c r="AW80" s="10"/>
      <c r="AX80" s="10"/>
      <c r="AY80" s="98">
        <v>1</v>
      </c>
      <c r="AZ80" s="10"/>
      <c r="BA80" s="10"/>
      <c r="BB80" s="61"/>
      <c r="BC80" s="56">
        <v>1</v>
      </c>
      <c r="BD80" s="361"/>
      <c r="BE80" s="10"/>
      <c r="BF80" s="10"/>
      <c r="BG80" s="10"/>
      <c r="BH80" s="10"/>
      <c r="BI80" s="10"/>
      <c r="BJ80" s="10"/>
      <c r="BK80" s="361"/>
      <c r="BL80" s="10"/>
      <c r="BM80" s="10"/>
      <c r="BN80" s="10"/>
      <c r="BO80" s="98">
        <v>1</v>
      </c>
      <c r="BP80" s="10"/>
      <c r="BQ80" s="55"/>
      <c r="BR80" s="56"/>
      <c r="BS80" s="10"/>
      <c r="BT80" s="98"/>
      <c r="BU80" s="10"/>
      <c r="BV80" s="10"/>
      <c r="BW80" s="98"/>
      <c r="BX80" s="10"/>
      <c r="BY80" s="10"/>
      <c r="BZ80" s="10"/>
      <c r="CA80" s="55"/>
      <c r="CB80" s="56"/>
      <c r="CC80" s="10"/>
      <c r="CD80" s="10"/>
      <c r="CE80" s="10"/>
      <c r="CF80" s="10"/>
      <c r="CG80" s="10"/>
      <c r="CH80" s="10"/>
      <c r="CI80" s="98"/>
      <c r="CJ80" s="10"/>
      <c r="CK80" s="10"/>
      <c r="CL80" s="10"/>
      <c r="CM80" s="55"/>
      <c r="CN80" s="56"/>
      <c r="CO80" s="10"/>
      <c r="CP80" s="10"/>
      <c r="CQ80" s="10"/>
      <c r="CR80" s="10"/>
      <c r="CS80" s="10"/>
      <c r="CT80" s="10"/>
      <c r="CU80" s="10"/>
      <c r="CV80" s="10"/>
      <c r="CW80" s="55"/>
      <c r="CX80" s="56"/>
      <c r="CY80" s="10"/>
      <c r="CZ80" s="10"/>
      <c r="DA80" s="10"/>
      <c r="DB80" s="10"/>
      <c r="DC80" s="10"/>
      <c r="DD80" s="10"/>
      <c r="DE80" s="10"/>
      <c r="DF80" s="10"/>
      <c r="DG80" s="10"/>
      <c r="DH80" s="55"/>
      <c r="DI80" s="56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55"/>
      <c r="EA80" s="10">
        <f t="shared" si="8"/>
        <v>2</v>
      </c>
      <c r="EB80" s="10">
        <f t="shared" si="9"/>
        <v>0</v>
      </c>
      <c r="EC80" s="10">
        <f t="shared" si="11"/>
        <v>0</v>
      </c>
      <c r="ED80" s="10">
        <f t="shared" si="10"/>
        <v>5</v>
      </c>
      <c r="EE80" s="527">
        <f t="shared" si="12"/>
        <v>7</v>
      </c>
      <c r="EF80">
        <v>1</v>
      </c>
    </row>
    <row r="81" spans="1:137" ht="15" customHeight="1" x14ac:dyDescent="0.25">
      <c r="A81" s="10">
        <v>78</v>
      </c>
      <c r="B81" s="526" t="s">
        <v>250</v>
      </c>
      <c r="C81" s="56"/>
      <c r="D81" s="361"/>
      <c r="E81" s="10"/>
      <c r="F81" s="10"/>
      <c r="G81" s="10"/>
      <c r="H81" s="10"/>
      <c r="I81" s="10"/>
      <c r="J81" s="55"/>
      <c r="K81" s="56"/>
      <c r="L81" s="55">
        <v>1</v>
      </c>
      <c r="M81" s="405">
        <v>1</v>
      </c>
      <c r="N81" s="10"/>
      <c r="O81" s="361"/>
      <c r="P81" s="10"/>
      <c r="Q81" s="361"/>
      <c r="R81" s="361"/>
      <c r="S81" s="55"/>
      <c r="T81" s="56"/>
      <c r="U81" s="10"/>
      <c r="V81" s="10">
        <v>1</v>
      </c>
      <c r="W81" s="61">
        <v>1</v>
      </c>
      <c r="X81" s="61"/>
      <c r="Y81" s="56">
        <v>1</v>
      </c>
      <c r="Z81" s="10"/>
      <c r="AA81" s="361"/>
      <c r="AB81" s="10"/>
      <c r="AC81" s="361"/>
      <c r="AD81" s="10">
        <v>1</v>
      </c>
      <c r="AE81" s="10"/>
      <c r="AF81" s="10"/>
      <c r="AG81" s="10"/>
      <c r="AH81" s="10"/>
      <c r="AI81" s="55"/>
      <c r="AJ81" s="56"/>
      <c r="AK81" s="361"/>
      <c r="AL81" s="10">
        <v>1</v>
      </c>
      <c r="AM81" s="10"/>
      <c r="AN81" s="10">
        <v>1</v>
      </c>
      <c r="AO81" s="10"/>
      <c r="AP81" s="10"/>
      <c r="AQ81" s="10">
        <v>1</v>
      </c>
      <c r="AR81" s="10"/>
      <c r="AS81" s="10">
        <v>1</v>
      </c>
      <c r="AT81" s="55"/>
      <c r="AU81" s="56"/>
      <c r="AV81" s="10">
        <v>1</v>
      </c>
      <c r="AW81" s="10"/>
      <c r="AX81" s="10">
        <v>1</v>
      </c>
      <c r="AY81" s="10"/>
      <c r="AZ81" s="10"/>
      <c r="BA81" s="10">
        <v>1</v>
      </c>
      <c r="BB81" s="61"/>
      <c r="BC81" s="56"/>
      <c r="BD81" s="361"/>
      <c r="BE81" s="10"/>
      <c r="BF81" s="10"/>
      <c r="BG81" s="10"/>
      <c r="BH81" s="10"/>
      <c r="BI81" s="10"/>
      <c r="BJ81" s="10"/>
      <c r="BK81" s="361"/>
      <c r="BL81" s="10"/>
      <c r="BM81" s="10">
        <v>1</v>
      </c>
      <c r="BN81" s="10"/>
      <c r="BO81" s="10"/>
      <c r="BP81" s="10"/>
      <c r="BQ81" s="55"/>
      <c r="BR81" s="56"/>
      <c r="BS81" s="10"/>
      <c r="BT81" s="10"/>
      <c r="BU81" s="10"/>
      <c r="BV81" s="98"/>
      <c r="BW81" s="10"/>
      <c r="BX81" s="10"/>
      <c r="BY81" s="10"/>
      <c r="BZ81" s="10"/>
      <c r="CA81" s="55"/>
      <c r="CB81" s="56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55"/>
      <c r="CN81" s="56"/>
      <c r="CO81" s="10"/>
      <c r="CP81" s="10"/>
      <c r="CQ81" s="10"/>
      <c r="CR81" s="10"/>
      <c r="CS81" s="10"/>
      <c r="CT81" s="10"/>
      <c r="CU81" s="10"/>
      <c r="CV81" s="10"/>
      <c r="CW81" s="55"/>
      <c r="CX81" s="56"/>
      <c r="CY81" s="10"/>
      <c r="CZ81" s="10"/>
      <c r="DA81" s="10"/>
      <c r="DB81" s="10"/>
      <c r="DC81" s="10"/>
      <c r="DD81" s="10"/>
      <c r="DE81" s="10"/>
      <c r="DF81" s="10"/>
      <c r="DG81" s="10"/>
      <c r="DH81" s="55"/>
      <c r="DI81" s="56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55"/>
      <c r="EA81" s="10">
        <f t="shared" si="8"/>
        <v>0</v>
      </c>
      <c r="EB81" s="10">
        <f t="shared" si="9"/>
        <v>11</v>
      </c>
      <c r="EC81" s="10">
        <f t="shared" si="11"/>
        <v>1</v>
      </c>
      <c r="ED81" s="10">
        <f t="shared" si="10"/>
        <v>0</v>
      </c>
      <c r="EE81" s="527">
        <f t="shared" si="12"/>
        <v>12</v>
      </c>
    </row>
    <row r="82" spans="1:137" ht="15" customHeight="1" x14ac:dyDescent="0.25">
      <c r="A82" s="10">
        <v>79</v>
      </c>
      <c r="B82" s="526" t="s">
        <v>183</v>
      </c>
      <c r="C82" s="56"/>
      <c r="D82" s="361"/>
      <c r="E82" s="10"/>
      <c r="F82" s="10"/>
      <c r="G82" s="10"/>
      <c r="H82" s="10"/>
      <c r="I82" s="10"/>
      <c r="J82" s="55"/>
      <c r="K82" s="56"/>
      <c r="L82" s="55"/>
      <c r="M82" s="405">
        <v>1</v>
      </c>
      <c r="N82" s="10">
        <v>1</v>
      </c>
      <c r="O82" s="361"/>
      <c r="P82" s="10">
        <v>1</v>
      </c>
      <c r="Q82" s="361"/>
      <c r="R82" s="361"/>
      <c r="S82" s="55"/>
      <c r="T82" s="56"/>
      <c r="U82" s="10"/>
      <c r="V82" s="10">
        <v>1</v>
      </c>
      <c r="W82" s="61">
        <v>1</v>
      </c>
      <c r="X82" s="61"/>
      <c r="Y82" s="56"/>
      <c r="Z82" s="10"/>
      <c r="AA82" s="361"/>
      <c r="AB82" s="10"/>
      <c r="AC82" s="361"/>
      <c r="AD82" s="10"/>
      <c r="AE82" s="10"/>
      <c r="AF82" s="10"/>
      <c r="AG82" s="10"/>
      <c r="AH82" s="10"/>
      <c r="AI82" s="55"/>
      <c r="AJ82" s="56"/>
      <c r="AK82" s="361"/>
      <c r="AL82" s="10">
        <v>1</v>
      </c>
      <c r="AM82" s="10">
        <v>1</v>
      </c>
      <c r="AN82" s="10"/>
      <c r="AO82" s="10"/>
      <c r="AP82" s="10"/>
      <c r="AQ82" s="10">
        <v>1</v>
      </c>
      <c r="AR82" s="10">
        <v>1</v>
      </c>
      <c r="AS82" s="10"/>
      <c r="AT82" s="55"/>
      <c r="AU82" s="56">
        <v>1</v>
      </c>
      <c r="AV82" s="10"/>
      <c r="AW82" s="10"/>
      <c r="AX82" s="10">
        <v>1</v>
      </c>
      <c r="AY82" s="10"/>
      <c r="AZ82" s="98">
        <v>1</v>
      </c>
      <c r="BA82" s="10"/>
      <c r="BB82" s="61">
        <v>1</v>
      </c>
      <c r="BC82" s="56">
        <v>1</v>
      </c>
      <c r="BD82" s="361"/>
      <c r="BE82" s="10"/>
      <c r="BF82" s="10"/>
      <c r="BG82" s="10"/>
      <c r="BH82" s="10"/>
      <c r="BI82" s="10"/>
      <c r="BJ82" s="10"/>
      <c r="BK82" s="361"/>
      <c r="BL82" s="10"/>
      <c r="BM82" s="10">
        <v>1</v>
      </c>
      <c r="BN82" s="10"/>
      <c r="BO82" s="10"/>
      <c r="BP82" s="10"/>
      <c r="BQ82" s="55"/>
      <c r="BR82" s="56"/>
      <c r="BS82" s="10"/>
      <c r="BT82" s="10"/>
      <c r="BU82" s="98"/>
      <c r="BV82" s="10"/>
      <c r="BW82" s="10"/>
      <c r="BX82" s="10"/>
      <c r="BY82" s="10"/>
      <c r="BZ82" s="10"/>
      <c r="CA82" s="55"/>
      <c r="CB82" s="56"/>
      <c r="CC82" s="10"/>
      <c r="CD82" s="10"/>
      <c r="CE82" s="98"/>
      <c r="CF82" s="10"/>
      <c r="CG82" s="10"/>
      <c r="CH82" s="10"/>
      <c r="CI82" s="10"/>
      <c r="CJ82" s="10"/>
      <c r="CK82" s="10"/>
      <c r="CL82" s="10"/>
      <c r="CM82" s="55"/>
      <c r="CN82" s="56"/>
      <c r="CO82" s="10"/>
      <c r="CP82" s="10"/>
      <c r="CQ82" s="10"/>
      <c r="CR82" s="10"/>
      <c r="CS82" s="10"/>
      <c r="CT82" s="10"/>
      <c r="CU82" s="10"/>
      <c r="CV82" s="10"/>
      <c r="CW82" s="55"/>
      <c r="CX82" s="56"/>
      <c r="CY82" s="10"/>
      <c r="CZ82" s="10"/>
      <c r="DA82" s="10"/>
      <c r="DB82" s="10"/>
      <c r="DC82" s="10"/>
      <c r="DD82" s="10"/>
      <c r="DE82" s="10"/>
      <c r="DF82" s="10"/>
      <c r="DG82" s="10"/>
      <c r="DH82" s="55"/>
      <c r="DI82" s="56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55"/>
      <c r="EA82" s="10">
        <f t="shared" si="8"/>
        <v>7</v>
      </c>
      <c r="EB82" s="10">
        <f t="shared" si="9"/>
        <v>5</v>
      </c>
      <c r="EC82" s="10">
        <f t="shared" si="11"/>
        <v>2</v>
      </c>
      <c r="ED82" s="10">
        <f t="shared" si="10"/>
        <v>0</v>
      </c>
      <c r="EE82" s="527">
        <f t="shared" si="12"/>
        <v>14</v>
      </c>
    </row>
    <row r="83" spans="1:137" ht="15" customHeight="1" x14ac:dyDescent="0.25">
      <c r="A83" s="10">
        <v>80</v>
      </c>
      <c r="B83" s="526" t="s">
        <v>1010</v>
      </c>
      <c r="C83" s="56"/>
      <c r="D83" s="361"/>
      <c r="E83" s="10"/>
      <c r="F83" s="10"/>
      <c r="G83" s="10"/>
      <c r="H83" s="10"/>
      <c r="I83" s="10"/>
      <c r="J83" s="55"/>
      <c r="K83" s="56"/>
      <c r="L83" s="55"/>
      <c r="M83" s="405">
        <v>1</v>
      </c>
      <c r="N83" s="10"/>
      <c r="O83" s="361"/>
      <c r="P83" s="10"/>
      <c r="Q83" s="361"/>
      <c r="R83" s="361"/>
      <c r="S83" s="55"/>
      <c r="T83" s="56"/>
      <c r="U83" s="10"/>
      <c r="V83" s="10">
        <v>1</v>
      </c>
      <c r="W83" s="61">
        <v>1</v>
      </c>
      <c r="X83" s="61"/>
      <c r="Y83" s="56"/>
      <c r="Z83" s="10"/>
      <c r="AA83" s="361"/>
      <c r="AB83" s="10">
        <v>1</v>
      </c>
      <c r="AC83" s="361"/>
      <c r="AD83" s="10"/>
      <c r="AE83" s="10"/>
      <c r="AF83" s="10"/>
      <c r="AG83" s="10"/>
      <c r="AH83" s="10"/>
      <c r="AI83" s="55"/>
      <c r="AJ83" s="56"/>
      <c r="AK83" s="361"/>
      <c r="AL83" s="10">
        <v>1</v>
      </c>
      <c r="AM83" s="10">
        <v>1</v>
      </c>
      <c r="AN83" s="10"/>
      <c r="AO83" s="10"/>
      <c r="AP83" s="10"/>
      <c r="AQ83" s="10">
        <v>1</v>
      </c>
      <c r="AR83" s="10">
        <v>1</v>
      </c>
      <c r="AS83" s="10"/>
      <c r="AT83" s="55"/>
      <c r="AU83" s="56"/>
      <c r="AV83" s="10"/>
      <c r="AW83" s="10">
        <v>1</v>
      </c>
      <c r="AX83" s="10"/>
      <c r="AY83" s="10"/>
      <c r="AZ83" s="10">
        <v>1</v>
      </c>
      <c r="BA83" s="10"/>
      <c r="BB83" s="61">
        <v>1</v>
      </c>
      <c r="BC83" s="56"/>
      <c r="BD83" s="361"/>
      <c r="BE83" s="10"/>
      <c r="BF83" s="10"/>
      <c r="BG83" s="10"/>
      <c r="BH83" s="10"/>
      <c r="BI83" s="10"/>
      <c r="BJ83" s="10"/>
      <c r="BK83" s="361"/>
      <c r="BL83" s="10"/>
      <c r="BM83" s="10">
        <v>1</v>
      </c>
      <c r="BN83" s="10"/>
      <c r="BO83" s="10"/>
      <c r="BP83" s="10"/>
      <c r="BQ83" s="55"/>
      <c r="BR83" s="56"/>
      <c r="BS83" s="10"/>
      <c r="BT83" s="10"/>
      <c r="BU83" s="10"/>
      <c r="BV83" s="10"/>
      <c r="BW83" s="10"/>
      <c r="BX83" s="10"/>
      <c r="BY83" s="10"/>
      <c r="BZ83" s="10"/>
      <c r="CA83" s="55"/>
      <c r="CB83" s="56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55"/>
      <c r="CN83" s="56"/>
      <c r="CO83" s="10"/>
      <c r="CP83" s="10"/>
      <c r="CQ83" s="10"/>
      <c r="CR83" s="10"/>
      <c r="CS83" s="10"/>
      <c r="CT83" s="10"/>
      <c r="CU83" s="10"/>
      <c r="CV83" s="10"/>
      <c r="CW83" s="55"/>
      <c r="CX83" s="56"/>
      <c r="CY83" s="10"/>
      <c r="CZ83" s="10"/>
      <c r="DA83" s="10"/>
      <c r="DB83" s="10"/>
      <c r="DC83" s="10"/>
      <c r="DD83" s="10"/>
      <c r="DE83" s="10"/>
      <c r="DF83" s="10"/>
      <c r="DG83" s="10"/>
      <c r="DH83" s="55"/>
      <c r="DI83" s="56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55"/>
      <c r="EA83" s="10">
        <f t="shared" si="8"/>
        <v>5</v>
      </c>
      <c r="EB83" s="10">
        <f t="shared" si="9"/>
        <v>5</v>
      </c>
      <c r="EC83" s="10">
        <f t="shared" si="11"/>
        <v>1</v>
      </c>
      <c r="ED83" s="10">
        <f t="shared" si="10"/>
        <v>0</v>
      </c>
      <c r="EE83" s="527">
        <f t="shared" si="12"/>
        <v>11</v>
      </c>
    </row>
    <row r="84" spans="1:137" ht="15" customHeight="1" x14ac:dyDescent="0.25">
      <c r="A84" s="10">
        <v>81</v>
      </c>
      <c r="B84" s="526" t="s">
        <v>1178</v>
      </c>
      <c r="C84" s="56"/>
      <c r="D84" s="361"/>
      <c r="E84" s="10"/>
      <c r="F84" s="10"/>
      <c r="G84" s="10"/>
      <c r="H84" s="10"/>
      <c r="I84" s="10"/>
      <c r="J84" s="55"/>
      <c r="K84" s="56"/>
      <c r="L84" s="55"/>
      <c r="M84" s="405">
        <v>1</v>
      </c>
      <c r="N84" s="10"/>
      <c r="O84" s="361"/>
      <c r="P84" s="10"/>
      <c r="Q84" s="361"/>
      <c r="R84" s="361"/>
      <c r="S84" s="55"/>
      <c r="T84" s="56"/>
      <c r="U84" s="10"/>
      <c r="V84" s="10"/>
      <c r="W84" s="61"/>
      <c r="X84" s="61"/>
      <c r="Y84" s="56"/>
      <c r="Z84" s="10"/>
      <c r="AA84" s="361"/>
      <c r="AB84" s="10"/>
      <c r="AC84" s="361"/>
      <c r="AD84" s="10"/>
      <c r="AE84" s="10"/>
      <c r="AF84" s="10"/>
      <c r="AG84" s="10"/>
      <c r="AH84" s="10"/>
      <c r="AI84" s="55"/>
      <c r="AJ84" s="56"/>
      <c r="AK84" s="361"/>
      <c r="AL84" s="10"/>
      <c r="AM84" s="10"/>
      <c r="AN84" s="10"/>
      <c r="AO84" s="10"/>
      <c r="AP84" s="10"/>
      <c r="AQ84" s="10"/>
      <c r="AR84" s="10"/>
      <c r="AS84" s="10"/>
      <c r="AT84" s="55"/>
      <c r="AU84" s="56"/>
      <c r="AV84" s="10"/>
      <c r="AW84" s="10"/>
      <c r="AX84" s="10"/>
      <c r="AY84" s="10"/>
      <c r="AZ84" s="10"/>
      <c r="BA84" s="10"/>
      <c r="BB84" s="61"/>
      <c r="BC84" s="56"/>
      <c r="BD84" s="361"/>
      <c r="BE84" s="10"/>
      <c r="BF84" s="10"/>
      <c r="BG84" s="10"/>
      <c r="BH84" s="10"/>
      <c r="BI84" s="10"/>
      <c r="BJ84" s="10"/>
      <c r="BK84" s="361"/>
      <c r="BL84" s="10"/>
      <c r="BM84" s="10"/>
      <c r="BN84" s="10"/>
      <c r="BO84" s="10"/>
      <c r="BP84" s="10"/>
      <c r="BQ84" s="55"/>
      <c r="BR84" s="56"/>
      <c r="BS84" s="10"/>
      <c r="BT84" s="10"/>
      <c r="BU84" s="10"/>
      <c r="BV84" s="10"/>
      <c r="BW84" s="10"/>
      <c r="BX84" s="10"/>
      <c r="BY84" s="10"/>
      <c r="BZ84" s="10"/>
      <c r="CA84" s="55"/>
      <c r="CB84" s="56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55"/>
      <c r="CN84" s="56"/>
      <c r="CO84" s="10"/>
      <c r="CP84" s="10"/>
      <c r="CQ84" s="10"/>
      <c r="CR84" s="10"/>
      <c r="CS84" s="10"/>
      <c r="CT84" s="10"/>
      <c r="CU84" s="10"/>
      <c r="CV84" s="10"/>
      <c r="CW84" s="55"/>
      <c r="CX84" s="56"/>
      <c r="CY84" s="10"/>
      <c r="CZ84" s="10"/>
      <c r="DA84" s="10"/>
      <c r="DB84" s="10"/>
      <c r="DC84" s="10"/>
      <c r="DD84" s="10"/>
      <c r="DE84" s="10"/>
      <c r="DF84" s="10"/>
      <c r="DG84" s="10"/>
      <c r="DH84" s="55"/>
      <c r="DI84" s="56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55"/>
      <c r="EA84" s="10">
        <f t="shared" si="8"/>
        <v>0</v>
      </c>
      <c r="EB84" s="10">
        <f t="shared" si="9"/>
        <v>0</v>
      </c>
      <c r="EC84" s="10">
        <f t="shared" si="11"/>
        <v>0</v>
      </c>
      <c r="ED84" s="10">
        <f t="shared" si="10"/>
        <v>0</v>
      </c>
      <c r="EE84" s="527">
        <f t="shared" si="12"/>
        <v>0</v>
      </c>
      <c r="EF84">
        <v>1</v>
      </c>
    </row>
    <row r="85" spans="1:137" ht="15" customHeight="1" x14ac:dyDescent="0.25">
      <c r="A85" s="10">
        <v>82</v>
      </c>
      <c r="B85" s="526" t="s">
        <v>952</v>
      </c>
      <c r="C85" s="56"/>
      <c r="D85" s="361"/>
      <c r="E85" s="10"/>
      <c r="F85" s="10"/>
      <c r="G85" s="10"/>
      <c r="H85" s="10"/>
      <c r="I85" s="10"/>
      <c r="J85" s="55"/>
      <c r="K85" s="56"/>
      <c r="L85" s="55"/>
      <c r="M85" s="405"/>
      <c r="N85" s="10"/>
      <c r="O85" s="361"/>
      <c r="P85" s="10"/>
      <c r="Q85" s="361"/>
      <c r="R85" s="361"/>
      <c r="S85" s="55"/>
      <c r="T85" s="56"/>
      <c r="U85" s="10"/>
      <c r="V85" s="10"/>
      <c r="W85" s="61"/>
      <c r="X85" s="61"/>
      <c r="Y85" s="56"/>
      <c r="Z85" s="10"/>
      <c r="AA85" s="361"/>
      <c r="AB85" s="10"/>
      <c r="AC85" s="361"/>
      <c r="AD85" s="10">
        <v>1</v>
      </c>
      <c r="AE85" s="10"/>
      <c r="AF85" s="10"/>
      <c r="AG85" s="10"/>
      <c r="AH85" s="10"/>
      <c r="AI85" s="55"/>
      <c r="AJ85" s="56"/>
      <c r="AK85" s="361"/>
      <c r="AL85" s="10"/>
      <c r="AM85" s="10"/>
      <c r="AN85" s="10">
        <v>1</v>
      </c>
      <c r="AO85" s="10"/>
      <c r="AP85" s="10"/>
      <c r="AQ85" s="10"/>
      <c r="AR85" s="10"/>
      <c r="AS85" s="10">
        <v>1</v>
      </c>
      <c r="AT85" s="55"/>
      <c r="AU85" s="56"/>
      <c r="AV85" s="10"/>
      <c r="AW85" s="10"/>
      <c r="AX85" s="10"/>
      <c r="AY85" s="10"/>
      <c r="AZ85" s="10"/>
      <c r="BA85" s="10"/>
      <c r="BB85" s="61"/>
      <c r="BC85" s="56"/>
      <c r="BD85" s="361"/>
      <c r="BE85" s="10"/>
      <c r="BF85" s="10"/>
      <c r="BG85" s="10"/>
      <c r="BH85" s="10"/>
      <c r="BI85" s="10"/>
      <c r="BJ85" s="10"/>
      <c r="BK85" s="361"/>
      <c r="BL85" s="10"/>
      <c r="BM85" s="10">
        <v>1</v>
      </c>
      <c r="BN85" s="10"/>
      <c r="BO85" s="10"/>
      <c r="BP85" s="10"/>
      <c r="BQ85" s="55"/>
      <c r="BR85" s="56"/>
      <c r="BS85" s="10"/>
      <c r="BT85" s="10"/>
      <c r="BU85" s="10"/>
      <c r="BV85" s="10"/>
      <c r="BW85" s="10"/>
      <c r="BX85" s="10"/>
      <c r="BY85" s="10"/>
      <c r="BZ85" s="10"/>
      <c r="CA85" s="55"/>
      <c r="CB85" s="56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55"/>
      <c r="CN85" s="56"/>
      <c r="CO85" s="10"/>
      <c r="CP85" s="10"/>
      <c r="CQ85" s="10"/>
      <c r="CR85" s="10"/>
      <c r="CS85" s="10"/>
      <c r="CT85" s="10"/>
      <c r="CU85" s="10"/>
      <c r="CV85" s="10"/>
      <c r="CW85" s="55"/>
      <c r="CX85" s="56"/>
      <c r="CY85" s="10"/>
      <c r="CZ85" s="10"/>
      <c r="DA85" s="10"/>
      <c r="DB85" s="10"/>
      <c r="DC85" s="10"/>
      <c r="DD85" s="10"/>
      <c r="DE85" s="10"/>
      <c r="DF85" s="10"/>
      <c r="DG85" s="10"/>
      <c r="DH85" s="55"/>
      <c r="DI85" s="56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55"/>
      <c r="EA85" s="10">
        <f t="shared" si="8"/>
        <v>0</v>
      </c>
      <c r="EB85" s="10">
        <f t="shared" si="9"/>
        <v>4</v>
      </c>
      <c r="EC85" s="10">
        <f t="shared" si="11"/>
        <v>0</v>
      </c>
      <c r="ED85" s="10">
        <f t="shared" si="10"/>
        <v>0</v>
      </c>
      <c r="EE85" s="527">
        <f t="shared" si="12"/>
        <v>4</v>
      </c>
      <c r="EF85">
        <v>1</v>
      </c>
    </row>
    <row r="86" spans="1:137" ht="15" customHeight="1" x14ac:dyDescent="0.25">
      <c r="A86" s="10">
        <v>83</v>
      </c>
      <c r="B86" s="526" t="s">
        <v>536</v>
      </c>
      <c r="C86" s="56"/>
      <c r="D86" s="361"/>
      <c r="E86" s="10"/>
      <c r="F86" s="10"/>
      <c r="G86" s="10"/>
      <c r="H86" s="10"/>
      <c r="I86" s="10"/>
      <c r="J86" s="55"/>
      <c r="K86" s="56"/>
      <c r="L86" s="55"/>
      <c r="M86" s="589"/>
      <c r="N86" s="10"/>
      <c r="O86" s="361"/>
      <c r="P86" s="10"/>
      <c r="Q86" s="361"/>
      <c r="R86" s="361"/>
      <c r="S86" s="55"/>
      <c r="T86" s="56"/>
      <c r="U86" s="10"/>
      <c r="V86" s="10"/>
      <c r="W86" s="61"/>
      <c r="X86" s="61"/>
      <c r="Y86" s="56"/>
      <c r="Z86" s="10"/>
      <c r="AA86" s="361"/>
      <c r="AB86" s="10"/>
      <c r="AC86" s="361"/>
      <c r="AD86" s="10"/>
      <c r="AE86" s="10"/>
      <c r="AF86" s="10"/>
      <c r="AG86" s="10"/>
      <c r="AH86" s="10"/>
      <c r="AI86" s="55"/>
      <c r="AJ86" s="56"/>
      <c r="AK86" s="361"/>
      <c r="AL86" s="10"/>
      <c r="AM86" s="10"/>
      <c r="AN86" s="10"/>
      <c r="AO86" s="10"/>
      <c r="AP86" s="10"/>
      <c r="AQ86" s="10">
        <v>1</v>
      </c>
      <c r="AR86" s="10"/>
      <c r="AS86" s="10"/>
      <c r="AT86" s="55"/>
      <c r="AU86" s="56"/>
      <c r="AV86" s="10">
        <v>1</v>
      </c>
      <c r="AW86" s="10"/>
      <c r="AX86" s="10"/>
      <c r="AY86" s="10"/>
      <c r="AZ86" s="10"/>
      <c r="BA86" s="10"/>
      <c r="BB86" s="61"/>
      <c r="BC86" s="56"/>
      <c r="BD86" s="361"/>
      <c r="BE86" s="10"/>
      <c r="BF86" s="10"/>
      <c r="BG86" s="10"/>
      <c r="BH86" s="10"/>
      <c r="BI86" s="10"/>
      <c r="BJ86" s="10"/>
      <c r="BK86" s="361"/>
      <c r="BL86" s="10"/>
      <c r="BM86" s="10"/>
      <c r="BN86" s="10"/>
      <c r="BO86" s="10"/>
      <c r="BP86" s="10"/>
      <c r="BQ86" s="55"/>
      <c r="BR86" s="56"/>
      <c r="BS86" s="10"/>
      <c r="BT86" s="10"/>
      <c r="BU86" s="10"/>
      <c r="BV86" s="10"/>
      <c r="BW86" s="10"/>
      <c r="BX86" s="10"/>
      <c r="BY86" s="10"/>
      <c r="BZ86" s="10"/>
      <c r="CA86" s="55"/>
      <c r="CB86" s="56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55"/>
      <c r="CN86" s="56"/>
      <c r="CO86" s="10"/>
      <c r="CP86" s="10"/>
      <c r="CQ86" s="10"/>
      <c r="CR86" s="10"/>
      <c r="CS86" s="10"/>
      <c r="CT86" s="10"/>
      <c r="CU86" s="10"/>
      <c r="CV86" s="10"/>
      <c r="CW86" s="55"/>
      <c r="CX86" s="56"/>
      <c r="CY86" s="10"/>
      <c r="CZ86" s="10"/>
      <c r="DA86" s="10"/>
      <c r="DB86" s="10"/>
      <c r="DC86" s="10"/>
      <c r="DD86" s="10"/>
      <c r="DE86" s="10"/>
      <c r="DF86" s="10"/>
      <c r="DG86" s="10"/>
      <c r="DH86" s="55"/>
      <c r="DI86" s="56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55"/>
      <c r="EA86" s="10">
        <f t="shared" si="8"/>
        <v>0</v>
      </c>
      <c r="EB86" s="10">
        <f t="shared" si="9"/>
        <v>1</v>
      </c>
      <c r="EC86" s="10">
        <f t="shared" si="11"/>
        <v>0</v>
      </c>
      <c r="ED86" s="10">
        <f t="shared" si="10"/>
        <v>0</v>
      </c>
      <c r="EE86" s="527">
        <f t="shared" si="12"/>
        <v>1</v>
      </c>
      <c r="EF86">
        <v>1</v>
      </c>
    </row>
    <row r="87" spans="1:137" ht="15" customHeight="1" x14ac:dyDescent="0.25">
      <c r="A87" s="10">
        <v>84</v>
      </c>
      <c r="B87" s="526" t="s">
        <v>152</v>
      </c>
      <c r="C87" s="10"/>
      <c r="D87" s="361"/>
      <c r="E87" s="10"/>
      <c r="F87" s="10"/>
      <c r="G87" s="10"/>
      <c r="H87" s="10"/>
      <c r="I87" s="10"/>
      <c r="J87" s="10"/>
      <c r="K87" s="10"/>
      <c r="L87" s="61"/>
      <c r="M87" s="10"/>
      <c r="N87" s="10"/>
      <c r="O87" s="361"/>
      <c r="P87" s="10"/>
      <c r="Q87" s="361"/>
      <c r="R87" s="361"/>
      <c r="S87" s="10"/>
      <c r="T87" s="10"/>
      <c r="U87" s="10"/>
      <c r="V87" s="10"/>
      <c r="W87" s="10"/>
      <c r="X87" s="10"/>
      <c r="Y87" s="10"/>
      <c r="Z87" s="10"/>
      <c r="AA87" s="361"/>
      <c r="AB87" s="10"/>
      <c r="AC87" s="361"/>
      <c r="AD87" s="10"/>
      <c r="AE87" s="10"/>
      <c r="AF87" s="10"/>
      <c r="AG87" s="10"/>
      <c r="AH87" s="10"/>
      <c r="AI87" s="10"/>
      <c r="AJ87" s="10"/>
      <c r="AK87" s="361"/>
      <c r="AL87" s="10"/>
      <c r="AM87" s="10"/>
      <c r="AN87" s="10">
        <v>1</v>
      </c>
      <c r="AO87" s="10"/>
      <c r="AP87" s="10"/>
      <c r="AQ87" s="10">
        <v>1</v>
      </c>
      <c r="AR87" s="10"/>
      <c r="AS87" s="10">
        <v>1</v>
      </c>
      <c r="AT87" s="10"/>
      <c r="AU87" s="10"/>
      <c r="AV87" s="10">
        <v>1</v>
      </c>
      <c r="AW87" s="10"/>
      <c r="AX87" s="10">
        <v>1</v>
      </c>
      <c r="AY87" s="10"/>
      <c r="AZ87" s="10"/>
      <c r="BA87" s="10"/>
      <c r="BB87" s="61"/>
      <c r="BC87" s="56"/>
      <c r="BD87" s="361"/>
      <c r="BE87" s="10"/>
      <c r="BF87" s="10"/>
      <c r="BG87" s="10"/>
      <c r="BH87" s="10"/>
      <c r="BI87" s="10"/>
      <c r="BJ87" s="10"/>
      <c r="BK87" s="361"/>
      <c r="BL87" s="10"/>
      <c r="BM87" s="10">
        <v>1</v>
      </c>
      <c r="BN87" s="10"/>
      <c r="BO87" s="10"/>
      <c r="BP87" s="10"/>
      <c r="BQ87" s="140"/>
      <c r="BR87" s="56"/>
      <c r="BS87" s="10"/>
      <c r="BT87" s="10"/>
      <c r="BU87" s="10"/>
      <c r="BV87" s="10"/>
      <c r="BW87" s="10"/>
      <c r="BX87" s="10"/>
      <c r="BY87" s="10"/>
      <c r="BZ87" s="10"/>
      <c r="CA87" s="55"/>
      <c r="CB87" s="56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55"/>
      <c r="CN87" s="56"/>
      <c r="CO87" s="10"/>
      <c r="CP87" s="10"/>
      <c r="CQ87" s="10"/>
      <c r="CR87" s="10"/>
      <c r="CS87" s="10"/>
      <c r="CT87" s="10"/>
      <c r="CU87" s="10"/>
      <c r="CV87" s="10"/>
      <c r="CW87" s="55"/>
      <c r="CX87" s="56"/>
      <c r="CY87" s="10"/>
      <c r="CZ87" s="10"/>
      <c r="DA87" s="10"/>
      <c r="DB87" s="10"/>
      <c r="DC87" s="10"/>
      <c r="DD87" s="10"/>
      <c r="DE87" s="10"/>
      <c r="DF87" s="10"/>
      <c r="DG87" s="10"/>
      <c r="DH87" s="55"/>
      <c r="DI87" s="56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55"/>
      <c r="EA87" s="10">
        <f t="shared" si="8"/>
        <v>0</v>
      </c>
      <c r="EB87" s="10">
        <f t="shared" si="9"/>
        <v>5</v>
      </c>
      <c r="EC87" s="10">
        <f t="shared" si="11"/>
        <v>0</v>
      </c>
      <c r="ED87" s="10">
        <f t="shared" si="10"/>
        <v>0</v>
      </c>
      <c r="EE87" s="527">
        <f t="shared" si="12"/>
        <v>5</v>
      </c>
      <c r="EF87">
        <v>1</v>
      </c>
    </row>
    <row r="88" spans="1:137" ht="15" customHeight="1" thickBot="1" x14ac:dyDescent="0.3">
      <c r="A88" s="10">
        <v>85</v>
      </c>
      <c r="B88" s="539" t="s">
        <v>731</v>
      </c>
      <c r="C88" s="532"/>
      <c r="D88" s="533"/>
      <c r="E88" s="103"/>
      <c r="F88" s="103"/>
      <c r="G88" s="103"/>
      <c r="H88" s="103"/>
      <c r="I88" s="103"/>
      <c r="J88" s="534"/>
      <c r="K88" s="532"/>
      <c r="L88" s="535"/>
      <c r="M88" s="536"/>
      <c r="N88" s="537"/>
      <c r="O88" s="533"/>
      <c r="P88" s="537"/>
      <c r="Q88" s="533"/>
      <c r="R88" s="533"/>
      <c r="S88" s="123"/>
      <c r="T88" s="537"/>
      <c r="U88" s="537"/>
      <c r="V88" s="537"/>
      <c r="W88" s="123"/>
      <c r="X88" s="534"/>
      <c r="Y88" s="532"/>
      <c r="Z88" s="103"/>
      <c r="AA88" s="538"/>
      <c r="AB88" s="103"/>
      <c r="AC88" s="538"/>
      <c r="AD88" s="103"/>
      <c r="AE88" s="103"/>
      <c r="AF88" s="103"/>
      <c r="AG88" s="103"/>
      <c r="AH88" s="103"/>
      <c r="AI88" s="535"/>
      <c r="AJ88" s="532"/>
      <c r="AK88" s="538"/>
      <c r="AL88" s="103"/>
      <c r="AM88" s="103"/>
      <c r="AN88" s="103"/>
      <c r="AO88" s="103"/>
      <c r="AP88" s="103"/>
      <c r="AQ88" s="103"/>
      <c r="AR88" s="103"/>
      <c r="AS88" s="103"/>
      <c r="AT88" s="535"/>
      <c r="AU88" s="532"/>
      <c r="AV88" s="103"/>
      <c r="AW88" s="103"/>
      <c r="AX88" s="103"/>
      <c r="AY88" s="103"/>
      <c r="AZ88" s="103"/>
      <c r="BA88" s="103"/>
      <c r="BB88" s="534"/>
      <c r="BC88" s="86"/>
      <c r="BD88" s="613"/>
      <c r="BE88" s="87"/>
      <c r="BF88" s="87"/>
      <c r="BG88" s="87"/>
      <c r="BH88" s="87"/>
      <c r="BI88" s="87"/>
      <c r="BJ88" s="87"/>
      <c r="BK88" s="613"/>
      <c r="BL88" s="87"/>
      <c r="BM88" s="87"/>
      <c r="BN88" s="87"/>
      <c r="BO88" s="87"/>
      <c r="BP88" s="87"/>
      <c r="BQ88" s="91"/>
      <c r="BR88" s="86"/>
      <c r="BS88" s="87"/>
      <c r="BT88" s="87"/>
      <c r="BU88" s="87"/>
      <c r="BV88" s="87"/>
      <c r="BW88" s="87"/>
      <c r="BX88" s="87"/>
      <c r="BY88" s="87"/>
      <c r="BZ88" s="87"/>
      <c r="CA88" s="91"/>
      <c r="CB88" s="86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91"/>
      <c r="CN88" s="86"/>
      <c r="CO88" s="87"/>
      <c r="CP88" s="87"/>
      <c r="CQ88" s="87"/>
      <c r="CR88" s="87"/>
      <c r="CS88" s="87"/>
      <c r="CT88" s="87"/>
      <c r="CU88" s="87"/>
      <c r="CV88" s="87"/>
      <c r="CW88" s="91"/>
      <c r="CX88" s="86"/>
      <c r="CY88" s="87"/>
      <c r="CZ88" s="87"/>
      <c r="DA88" s="87"/>
      <c r="DB88" s="87"/>
      <c r="DC88" s="87"/>
      <c r="DD88" s="87"/>
      <c r="DE88" s="87"/>
      <c r="DF88" s="87"/>
      <c r="DG88" s="87"/>
      <c r="DH88" s="91"/>
      <c r="DI88" s="86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91"/>
      <c r="EA88" s="10">
        <f t="shared" si="8"/>
        <v>0</v>
      </c>
      <c r="EB88" s="10">
        <f t="shared" si="9"/>
        <v>0</v>
      </c>
      <c r="EC88" s="10">
        <f t="shared" si="11"/>
        <v>0</v>
      </c>
      <c r="ED88" s="10">
        <f t="shared" si="10"/>
        <v>0</v>
      </c>
      <c r="EE88" s="527">
        <f t="shared" si="12"/>
        <v>0</v>
      </c>
      <c r="EF88">
        <v>1</v>
      </c>
    </row>
    <row r="89" spans="1:137" ht="15" customHeight="1" x14ac:dyDescent="0.25">
      <c r="B89" s="1806" t="s">
        <v>262</v>
      </c>
      <c r="C89" s="476">
        <f t="shared" ref="C89:AN89" si="13">SUM(C4:C87)</f>
        <v>13</v>
      </c>
      <c r="D89" s="476">
        <f t="shared" si="13"/>
        <v>0</v>
      </c>
      <c r="E89" s="477">
        <f t="shared" si="13"/>
        <v>13</v>
      </c>
      <c r="F89" s="477">
        <f t="shared" si="13"/>
        <v>13</v>
      </c>
      <c r="G89" s="477">
        <f t="shared" si="13"/>
        <v>13</v>
      </c>
      <c r="H89" s="477">
        <f t="shared" si="13"/>
        <v>13</v>
      </c>
      <c r="I89" s="477">
        <f t="shared" si="13"/>
        <v>10</v>
      </c>
      <c r="J89" s="478">
        <f t="shared" si="13"/>
        <v>8</v>
      </c>
      <c r="K89" s="479">
        <f t="shared" si="13"/>
        <v>7</v>
      </c>
      <c r="L89" s="480">
        <f t="shared" si="13"/>
        <v>10</v>
      </c>
      <c r="M89" s="481">
        <f t="shared" si="13"/>
        <v>40</v>
      </c>
      <c r="N89" s="482">
        <f t="shared" si="13"/>
        <v>16</v>
      </c>
      <c r="O89" s="482">
        <f t="shared" si="13"/>
        <v>0</v>
      </c>
      <c r="P89" s="482">
        <f t="shared" si="13"/>
        <v>16</v>
      </c>
      <c r="Q89" s="482">
        <f t="shared" si="13"/>
        <v>0</v>
      </c>
      <c r="R89" s="482">
        <f t="shared" si="13"/>
        <v>0</v>
      </c>
      <c r="S89" s="482">
        <f t="shared" si="13"/>
        <v>8</v>
      </c>
      <c r="T89" s="482">
        <f t="shared" si="13"/>
        <v>7</v>
      </c>
      <c r="U89" s="482">
        <f t="shared" si="13"/>
        <v>12</v>
      </c>
      <c r="V89" s="482">
        <f t="shared" si="13"/>
        <v>11</v>
      </c>
      <c r="W89" s="482">
        <f t="shared" si="13"/>
        <v>11</v>
      </c>
      <c r="X89" s="523">
        <f t="shared" si="13"/>
        <v>5</v>
      </c>
      <c r="Y89" s="524">
        <f t="shared" si="13"/>
        <v>12</v>
      </c>
      <c r="Z89" s="483">
        <f t="shared" si="13"/>
        <v>4</v>
      </c>
      <c r="AA89" s="483">
        <f t="shared" si="13"/>
        <v>0</v>
      </c>
      <c r="AB89" s="483">
        <f t="shared" si="13"/>
        <v>18</v>
      </c>
      <c r="AC89" s="483">
        <f t="shared" si="13"/>
        <v>0</v>
      </c>
      <c r="AD89" s="470">
        <f t="shared" si="13"/>
        <v>18</v>
      </c>
      <c r="AE89" s="470">
        <f t="shared" si="13"/>
        <v>6</v>
      </c>
      <c r="AF89" s="470">
        <f t="shared" si="13"/>
        <v>7</v>
      </c>
      <c r="AG89" s="470">
        <f t="shared" si="13"/>
        <v>13</v>
      </c>
      <c r="AH89" s="470">
        <f t="shared" si="13"/>
        <v>4</v>
      </c>
      <c r="AI89" s="471">
        <f t="shared" si="13"/>
        <v>12</v>
      </c>
      <c r="AJ89" s="469">
        <f t="shared" si="13"/>
        <v>6</v>
      </c>
      <c r="AK89" s="470">
        <f t="shared" si="13"/>
        <v>0</v>
      </c>
      <c r="AL89" s="470">
        <f t="shared" si="13"/>
        <v>22</v>
      </c>
      <c r="AM89" s="470">
        <f t="shared" si="13"/>
        <v>9</v>
      </c>
      <c r="AN89" s="470">
        <f t="shared" si="13"/>
        <v>22</v>
      </c>
      <c r="AO89" s="470">
        <f>SUM(AO4:AO86)</f>
        <v>12</v>
      </c>
      <c r="AP89" s="470">
        <f>SUM(AP4:AP88)</f>
        <v>10</v>
      </c>
      <c r="AQ89" s="470">
        <f>SUM(AQ4:AQ87)</f>
        <v>26</v>
      </c>
      <c r="AR89" s="470">
        <f>SUM(SUM(AR4:AR88))</f>
        <v>15</v>
      </c>
      <c r="AS89" s="470">
        <f t="shared" ref="AS89:BX89" si="14">SUM(AS4:AS87)</f>
        <v>20</v>
      </c>
      <c r="AT89" s="471">
        <f t="shared" si="14"/>
        <v>8</v>
      </c>
      <c r="AU89" s="469">
        <f t="shared" si="14"/>
        <v>14</v>
      </c>
      <c r="AV89" s="470">
        <f t="shared" si="14"/>
        <v>49</v>
      </c>
      <c r="AW89" s="470">
        <f t="shared" si="14"/>
        <v>12</v>
      </c>
      <c r="AX89" s="470">
        <f t="shared" si="14"/>
        <v>26</v>
      </c>
      <c r="AY89" s="470">
        <f t="shared" si="14"/>
        <v>14</v>
      </c>
      <c r="AZ89" s="470">
        <f t="shared" si="14"/>
        <v>10</v>
      </c>
      <c r="BA89" s="470">
        <f t="shared" si="14"/>
        <v>15</v>
      </c>
      <c r="BB89" s="471">
        <f t="shared" si="14"/>
        <v>14</v>
      </c>
      <c r="BC89" s="563">
        <f t="shared" si="14"/>
        <v>16</v>
      </c>
      <c r="BD89" s="564">
        <f t="shared" si="14"/>
        <v>0</v>
      </c>
      <c r="BE89" s="564">
        <f t="shared" si="14"/>
        <v>7</v>
      </c>
      <c r="BF89" s="564">
        <f t="shared" si="14"/>
        <v>11</v>
      </c>
      <c r="BG89" s="564">
        <f t="shared" si="14"/>
        <v>8</v>
      </c>
      <c r="BH89" s="564">
        <f t="shared" si="14"/>
        <v>10</v>
      </c>
      <c r="BI89" s="564">
        <f t="shared" si="14"/>
        <v>10</v>
      </c>
      <c r="BJ89" s="564">
        <f t="shared" si="14"/>
        <v>10</v>
      </c>
      <c r="BK89" s="564">
        <f t="shared" si="14"/>
        <v>0</v>
      </c>
      <c r="BL89" s="564">
        <f t="shared" si="14"/>
        <v>10</v>
      </c>
      <c r="BM89" s="564">
        <f>SUM(BM4:BM88)</f>
        <v>25</v>
      </c>
      <c r="BN89" s="564">
        <f t="shared" si="14"/>
        <v>10</v>
      </c>
      <c r="BO89" s="564">
        <f t="shared" si="14"/>
        <v>10</v>
      </c>
      <c r="BP89" s="564">
        <f t="shared" si="14"/>
        <v>14</v>
      </c>
      <c r="BQ89" s="564">
        <f t="shared" si="14"/>
        <v>0</v>
      </c>
      <c r="BR89" s="564">
        <f t="shared" si="14"/>
        <v>0</v>
      </c>
      <c r="BS89" s="564">
        <f t="shared" si="14"/>
        <v>0</v>
      </c>
      <c r="BT89" s="564">
        <f t="shared" si="14"/>
        <v>0</v>
      </c>
      <c r="BU89" s="564">
        <f t="shared" si="14"/>
        <v>0</v>
      </c>
      <c r="BV89" s="564">
        <f t="shared" si="14"/>
        <v>0</v>
      </c>
      <c r="BW89" s="564">
        <f t="shared" si="14"/>
        <v>0</v>
      </c>
      <c r="BX89" s="564">
        <f t="shared" si="14"/>
        <v>0</v>
      </c>
      <c r="BY89" s="564">
        <f t="shared" ref="BY89:CU89" si="15">SUM(BY4:BY87)</f>
        <v>0</v>
      </c>
      <c r="BZ89" s="564">
        <f t="shared" si="15"/>
        <v>0</v>
      </c>
      <c r="CA89" s="564">
        <f t="shared" si="15"/>
        <v>0</v>
      </c>
      <c r="CB89" s="564">
        <f t="shared" si="15"/>
        <v>0</v>
      </c>
      <c r="CC89" s="564">
        <f t="shared" si="15"/>
        <v>0</v>
      </c>
      <c r="CD89" s="564">
        <f t="shared" si="15"/>
        <v>0</v>
      </c>
      <c r="CE89" s="564">
        <f t="shared" si="15"/>
        <v>0</v>
      </c>
      <c r="CF89" s="564">
        <f t="shared" si="15"/>
        <v>0</v>
      </c>
      <c r="CG89" s="564">
        <f t="shared" si="15"/>
        <v>0</v>
      </c>
      <c r="CH89" s="564">
        <f t="shared" si="15"/>
        <v>0</v>
      </c>
      <c r="CI89" s="564">
        <f t="shared" si="15"/>
        <v>0</v>
      </c>
      <c r="CJ89" s="564">
        <f t="shared" si="15"/>
        <v>0</v>
      </c>
      <c r="CK89" s="564">
        <f t="shared" si="15"/>
        <v>0</v>
      </c>
      <c r="CL89" s="564">
        <f t="shared" si="15"/>
        <v>0</v>
      </c>
      <c r="CM89" s="564">
        <f t="shared" si="15"/>
        <v>0</v>
      </c>
      <c r="CN89" s="564">
        <f t="shared" si="15"/>
        <v>0</v>
      </c>
      <c r="CO89" s="564">
        <f t="shared" si="15"/>
        <v>0</v>
      </c>
      <c r="CP89" s="564">
        <f t="shared" si="15"/>
        <v>0</v>
      </c>
      <c r="CQ89" s="564">
        <f t="shared" si="15"/>
        <v>0</v>
      </c>
      <c r="CR89" s="564">
        <f t="shared" si="15"/>
        <v>0</v>
      </c>
      <c r="CS89" s="564">
        <f t="shared" si="15"/>
        <v>0</v>
      </c>
      <c r="CT89" s="564">
        <f t="shared" si="15"/>
        <v>0</v>
      </c>
      <c r="CU89" s="564">
        <f t="shared" si="15"/>
        <v>0</v>
      </c>
      <c r="CV89" s="564">
        <f t="shared" ref="CV89:DN89" si="16">SUM(CV4:CV87)</f>
        <v>0</v>
      </c>
      <c r="CW89" s="564">
        <f t="shared" si="16"/>
        <v>0</v>
      </c>
      <c r="CX89" s="564">
        <f t="shared" si="16"/>
        <v>0</v>
      </c>
      <c r="CY89" s="564">
        <f t="shared" si="16"/>
        <v>0</v>
      </c>
      <c r="CZ89" s="564">
        <f t="shared" si="16"/>
        <v>0</v>
      </c>
      <c r="DA89" s="564">
        <f t="shared" si="16"/>
        <v>0</v>
      </c>
      <c r="DB89" s="564">
        <f t="shared" si="16"/>
        <v>0</v>
      </c>
      <c r="DC89" s="564">
        <f t="shared" si="16"/>
        <v>0</v>
      </c>
      <c r="DD89" s="564">
        <f t="shared" si="16"/>
        <v>0</v>
      </c>
      <c r="DE89" s="564">
        <f t="shared" si="16"/>
        <v>0</v>
      </c>
      <c r="DF89" s="564">
        <f t="shared" si="16"/>
        <v>0</v>
      </c>
      <c r="DG89" s="564">
        <f t="shared" si="16"/>
        <v>0</v>
      </c>
      <c r="DH89" s="564">
        <f t="shared" si="16"/>
        <v>0</v>
      </c>
      <c r="DI89" s="564"/>
      <c r="DJ89" s="564">
        <f t="shared" si="16"/>
        <v>0</v>
      </c>
      <c r="DK89" s="564">
        <f t="shared" si="16"/>
        <v>0</v>
      </c>
      <c r="DL89" s="564">
        <f t="shared" si="16"/>
        <v>0</v>
      </c>
      <c r="DM89" s="564">
        <f t="shared" si="16"/>
        <v>0</v>
      </c>
      <c r="DN89" s="564">
        <f t="shared" si="16"/>
        <v>0</v>
      </c>
      <c r="DO89" s="564"/>
      <c r="DP89" s="564"/>
      <c r="DQ89" s="564"/>
      <c r="DR89" s="564"/>
      <c r="DS89" s="564"/>
      <c r="DT89" s="564"/>
      <c r="DU89" s="564"/>
      <c r="DV89" s="564"/>
      <c r="DW89" s="564"/>
      <c r="DX89" s="564"/>
      <c r="DY89" s="564"/>
      <c r="DZ89" s="564"/>
      <c r="EA89" s="461">
        <f t="shared" ref="EA89:EF89" si="17">SUM(EA4:EA87)</f>
        <v>194</v>
      </c>
      <c r="EB89" s="515">
        <f t="shared" si="17"/>
        <v>293</v>
      </c>
      <c r="EC89" s="462">
        <f t="shared" si="17"/>
        <v>96</v>
      </c>
      <c r="ED89" s="517">
        <f t="shared" si="17"/>
        <v>93</v>
      </c>
      <c r="EE89" s="528">
        <f t="shared" si="17"/>
        <v>676</v>
      </c>
      <c r="EF89" s="528">
        <f t="shared" si="17"/>
        <v>59</v>
      </c>
      <c r="EG89" s="338"/>
    </row>
    <row r="90" spans="1:137" ht="15" customHeight="1" thickBot="1" x14ac:dyDescent="0.25">
      <c r="A90" s="10"/>
      <c r="B90" s="1807"/>
      <c r="C90" s="1792">
        <f>SUM(C89:J89)</f>
        <v>83</v>
      </c>
      <c r="D90" s="1786"/>
      <c r="E90" s="1786"/>
      <c r="F90" s="1786"/>
      <c r="G90" s="1786"/>
      <c r="H90" s="1786"/>
      <c r="I90" s="1786"/>
      <c r="J90" s="1786"/>
      <c r="K90" s="1787">
        <f>SUM(K89+L89)</f>
        <v>17</v>
      </c>
      <c r="L90" s="1788"/>
      <c r="M90" s="611"/>
      <c r="N90" s="1785">
        <f>SUM(N89:S89)</f>
        <v>40</v>
      </c>
      <c r="O90" s="1786"/>
      <c r="P90" s="1786"/>
      <c r="Q90" s="1786"/>
      <c r="R90" s="1786"/>
      <c r="S90" s="1786"/>
      <c r="T90" s="1797">
        <f>SUM(T89+U89+V89+W89)</f>
        <v>41</v>
      </c>
      <c r="U90" s="1786"/>
      <c r="V90" s="1786"/>
      <c r="W90" s="1786"/>
      <c r="X90" s="1797">
        <f>SUM(X89+Y89+Z89)</f>
        <v>21</v>
      </c>
      <c r="Y90" s="1786"/>
      <c r="Z90" s="1821"/>
      <c r="AA90" s="1797">
        <f>SUM(AA89+AB89)</f>
        <v>18</v>
      </c>
      <c r="AB90" s="1798"/>
      <c r="AC90" s="1797">
        <f>SUM(SUM(AC89+AD89+AE89))</f>
        <v>24</v>
      </c>
      <c r="AD90" s="1786"/>
      <c r="AE90" s="1798"/>
      <c r="AF90" s="1797">
        <f>SUM(AF89+AG89)</f>
        <v>20</v>
      </c>
      <c r="AG90" s="1798"/>
      <c r="AH90" s="1797">
        <f>SUM(AH89+AI89+AJ89)</f>
        <v>22</v>
      </c>
      <c r="AI90" s="1786"/>
      <c r="AJ90" s="1798"/>
      <c r="AK90" s="1797">
        <f>SUM(SUM(AK89+AL89))</f>
        <v>22</v>
      </c>
      <c r="AL90" s="1798"/>
      <c r="AM90" s="1797">
        <f>SUM(AM89+AN89+AO89)</f>
        <v>43</v>
      </c>
      <c r="AN90" s="1714"/>
      <c r="AO90" s="1716"/>
      <c r="AP90" s="1797">
        <f>SUM(AP89+AQ89)</f>
        <v>36</v>
      </c>
      <c r="AQ90" s="1798"/>
      <c r="AR90" s="1797">
        <f>SUM(SUM(AR89+AS89+AT89))</f>
        <v>43</v>
      </c>
      <c r="AS90" s="1786"/>
      <c r="AT90" s="1823"/>
      <c r="AU90" s="1822">
        <f>SUM(AU89)</f>
        <v>14</v>
      </c>
      <c r="AV90" s="1716"/>
      <c r="AW90" s="1797">
        <f>SUM(AW89+AX89+AY89)</f>
        <v>52</v>
      </c>
      <c r="AX90" s="1786"/>
      <c r="AY90" s="1798"/>
      <c r="AZ90" s="1797">
        <f>SUM(AZ89+BA89)</f>
        <v>25</v>
      </c>
      <c r="BA90" s="1798"/>
      <c r="BB90" s="609">
        <f>SUM(BB89)</f>
        <v>14</v>
      </c>
      <c r="BC90" s="1820">
        <f>SUM(BC89+BE89)</f>
        <v>23</v>
      </c>
      <c r="BD90" s="1791"/>
      <c r="BE90" s="1780"/>
      <c r="BF90" s="1779">
        <f>SUM(BF89+BG89+BH89+BI8)</f>
        <v>29</v>
      </c>
      <c r="BG90" s="1789"/>
      <c r="BH90" s="1790"/>
      <c r="BI90" s="1779">
        <f>SUM(BI89:BO89)</f>
        <v>75</v>
      </c>
      <c r="BJ90" s="1791"/>
      <c r="BK90" s="1791"/>
      <c r="BL90" s="1791"/>
      <c r="BM90" s="1791"/>
      <c r="BN90" s="1791"/>
      <c r="BO90" s="1780"/>
      <c r="BP90" s="1779">
        <f>SUM(BP89+BQ89)</f>
        <v>14</v>
      </c>
      <c r="BQ90" s="1780"/>
      <c r="BR90" s="460">
        <f>SUM(BR89+BS89+BT89)</f>
        <v>0</v>
      </c>
      <c r="BS90" s="10"/>
      <c r="BT90" s="10"/>
      <c r="BU90" s="460">
        <f>SUM(BU89+BV89)</f>
        <v>0</v>
      </c>
      <c r="BV90" s="10"/>
      <c r="BW90" s="460">
        <f>SUM(BW89+BY89)</f>
        <v>0</v>
      </c>
      <c r="BX90" s="10"/>
      <c r="BY90" s="10"/>
      <c r="BZ90" s="460">
        <f>SUM(BZ89+CA89)</f>
        <v>0</v>
      </c>
      <c r="CA90" s="10"/>
      <c r="CB90" s="460">
        <f>SUM(CB89+CC89+CD89)</f>
        <v>0</v>
      </c>
      <c r="CC90" s="10"/>
      <c r="CD90" s="10"/>
      <c r="CE90" s="460">
        <f>SUM(CE89+CF89)</f>
        <v>0</v>
      </c>
      <c r="CF90" s="10"/>
      <c r="CG90" s="460">
        <f>SUM(CG89+CH89+CI89)</f>
        <v>0</v>
      </c>
      <c r="CH90" s="10"/>
      <c r="CI90" s="10"/>
      <c r="CJ90" s="460">
        <f>SUM(CJ89+CK89+CL89+CM89)</f>
        <v>0</v>
      </c>
      <c r="CK90" s="10"/>
      <c r="CL90" s="10"/>
      <c r="CM90" s="10"/>
      <c r="CN90" s="10"/>
      <c r="CO90" s="460">
        <f>SUM(CO89+CP89)</f>
        <v>0</v>
      </c>
      <c r="CP90" s="10"/>
      <c r="CQ90" s="460">
        <f>SUM(CQ89+CR89)</f>
        <v>0</v>
      </c>
      <c r="CR90" s="10"/>
      <c r="CS90" s="460">
        <f>SUM(CS89+CT89)</f>
        <v>0</v>
      </c>
      <c r="CT90" s="10"/>
      <c r="CU90" s="460">
        <f>SUM(CU89+CV89+CW89)</f>
        <v>0</v>
      </c>
      <c r="CV90" s="10"/>
      <c r="CW90" s="10"/>
      <c r="CX90" s="460" t="e">
        <f>SUM(CX89+CY89+#REF!)</f>
        <v>#REF!</v>
      </c>
      <c r="CY90" s="10"/>
      <c r="CZ90" s="460">
        <f>SUM(CZ89+DA89)</f>
        <v>0</v>
      </c>
      <c r="DA90" s="10"/>
      <c r="DB90" s="460">
        <f>SUM(DB89+DC89)</f>
        <v>0</v>
      </c>
      <c r="DC90" s="10"/>
      <c r="DD90" s="460" t="e">
        <f>SUM(DD89+DE89+DF89+DG89+DH89+DJ89+DK89+DL89+DM89+#REF!)</f>
        <v>#REF!</v>
      </c>
      <c r="DE90" s="10"/>
      <c r="DF90" s="10"/>
      <c r="DG90" s="10"/>
      <c r="DH90" s="10"/>
      <c r="DI90" s="10"/>
      <c r="DJ90" s="10"/>
      <c r="DK90" s="10"/>
      <c r="DL90" s="10"/>
      <c r="DM90" s="10"/>
      <c r="DN90" s="460">
        <f>SUM(DN89)</f>
        <v>0</v>
      </c>
      <c r="DO90" s="460"/>
      <c r="DP90" s="460"/>
      <c r="DQ90" s="460"/>
      <c r="DR90" s="460"/>
      <c r="DS90" s="460"/>
      <c r="DT90" s="460"/>
      <c r="DU90" s="460"/>
      <c r="DV90" s="460"/>
      <c r="DW90" s="460"/>
      <c r="DX90" s="460"/>
      <c r="DY90" s="460"/>
      <c r="DZ90" s="460"/>
      <c r="EA90" s="463"/>
      <c r="EB90" s="516"/>
      <c r="EC90" s="464"/>
      <c r="ED90" s="518"/>
      <c r="EE90" s="529">
        <v>20</v>
      </c>
      <c r="EF90">
        <f>SUM(EE89/EE90)</f>
        <v>33.799999999999997</v>
      </c>
    </row>
    <row r="91" spans="1:137" s="530" customFormat="1" ht="15" customHeight="1" thickBot="1" x14ac:dyDescent="0.25">
      <c r="A91" s="548"/>
      <c r="B91" s="549"/>
      <c r="C91" s="550">
        <v>1</v>
      </c>
      <c r="D91" s="551"/>
      <c r="E91" s="551">
        <v>2</v>
      </c>
      <c r="F91" s="551">
        <v>3</v>
      </c>
      <c r="G91" s="551">
        <v>4</v>
      </c>
      <c r="H91" s="551">
        <v>5</v>
      </c>
      <c r="I91" s="551">
        <v>6</v>
      </c>
      <c r="J91" s="551">
        <v>7</v>
      </c>
      <c r="K91" s="551">
        <v>8</v>
      </c>
      <c r="L91" s="551">
        <v>9</v>
      </c>
      <c r="M91" s="551">
        <v>10</v>
      </c>
      <c r="N91" s="551">
        <v>11</v>
      </c>
      <c r="O91" s="551"/>
      <c r="P91" s="551">
        <v>12</v>
      </c>
      <c r="Q91" s="551"/>
      <c r="R91" s="551"/>
      <c r="S91" s="551">
        <v>13</v>
      </c>
      <c r="T91" s="552">
        <v>14</v>
      </c>
      <c r="U91" s="551">
        <v>15</v>
      </c>
      <c r="V91" s="552">
        <v>16</v>
      </c>
      <c r="W91" s="551">
        <v>17</v>
      </c>
      <c r="X91" s="552">
        <v>18</v>
      </c>
      <c r="Y91" s="551">
        <v>19</v>
      </c>
      <c r="Z91" s="552">
        <v>20</v>
      </c>
      <c r="AA91" s="552"/>
      <c r="AB91" s="553">
        <v>21</v>
      </c>
      <c r="AC91" s="552"/>
      <c r="AD91" s="551">
        <v>22</v>
      </c>
      <c r="AE91" s="553">
        <v>23</v>
      </c>
      <c r="AF91" s="551">
        <v>24</v>
      </c>
      <c r="AG91" s="553">
        <v>25</v>
      </c>
      <c r="AH91" s="551">
        <v>26</v>
      </c>
      <c r="AI91" s="553">
        <v>27</v>
      </c>
      <c r="AJ91" s="551">
        <v>28</v>
      </c>
      <c r="AK91" s="553"/>
      <c r="AL91" s="551">
        <v>29</v>
      </c>
      <c r="AM91" s="553">
        <v>30</v>
      </c>
      <c r="AN91" s="551">
        <v>31</v>
      </c>
      <c r="AO91" s="553">
        <v>32</v>
      </c>
      <c r="AP91" s="551">
        <v>33</v>
      </c>
      <c r="AQ91" s="553">
        <v>34</v>
      </c>
      <c r="AR91" s="551">
        <v>35</v>
      </c>
      <c r="AS91" s="553">
        <v>36</v>
      </c>
      <c r="AT91" s="551">
        <v>37</v>
      </c>
      <c r="AU91" s="553">
        <v>38</v>
      </c>
      <c r="AV91" s="551"/>
      <c r="AW91" s="553">
        <v>39</v>
      </c>
      <c r="AX91" s="551">
        <v>40</v>
      </c>
      <c r="AY91" s="553">
        <v>41</v>
      </c>
      <c r="AZ91" s="551">
        <v>42</v>
      </c>
      <c r="BA91" s="553">
        <v>43</v>
      </c>
      <c r="BB91" s="551">
        <v>44</v>
      </c>
      <c r="BC91" s="553">
        <v>45</v>
      </c>
      <c r="BD91" s="551"/>
      <c r="BE91" s="553">
        <v>46</v>
      </c>
      <c r="BF91" s="551">
        <v>47</v>
      </c>
      <c r="BG91" s="553">
        <v>48</v>
      </c>
      <c r="BH91" s="551">
        <v>49</v>
      </c>
      <c r="BI91" s="553">
        <v>50</v>
      </c>
      <c r="BJ91" s="551">
        <v>51</v>
      </c>
      <c r="BK91" s="553"/>
      <c r="BL91" s="551">
        <v>52</v>
      </c>
      <c r="BM91" s="553">
        <v>53</v>
      </c>
      <c r="BN91" s="551">
        <v>54</v>
      </c>
      <c r="BO91" s="553">
        <v>55</v>
      </c>
      <c r="BP91" s="551">
        <v>56</v>
      </c>
      <c r="BQ91" s="553">
        <v>57</v>
      </c>
      <c r="BR91" s="551">
        <v>58</v>
      </c>
      <c r="BS91" s="553">
        <v>59</v>
      </c>
      <c r="BT91" s="551">
        <v>60</v>
      </c>
      <c r="BU91" s="553">
        <v>61</v>
      </c>
      <c r="BV91" s="551">
        <v>62</v>
      </c>
      <c r="BW91" s="553">
        <v>63</v>
      </c>
      <c r="BX91" s="551">
        <v>64</v>
      </c>
      <c r="BY91" s="553">
        <v>65</v>
      </c>
      <c r="BZ91" s="551">
        <v>66</v>
      </c>
      <c r="CA91" s="553">
        <v>67</v>
      </c>
      <c r="CB91" s="551">
        <v>68</v>
      </c>
      <c r="CC91" s="553">
        <v>69</v>
      </c>
      <c r="CD91" s="551">
        <v>70</v>
      </c>
      <c r="CE91" s="553">
        <v>71</v>
      </c>
      <c r="CF91" s="551">
        <v>72</v>
      </c>
      <c r="CG91" s="553">
        <v>73</v>
      </c>
      <c r="CH91" s="551">
        <v>74</v>
      </c>
      <c r="CI91" s="553">
        <v>75</v>
      </c>
      <c r="CJ91" s="551">
        <v>76</v>
      </c>
      <c r="CK91" s="553">
        <v>77</v>
      </c>
      <c r="CL91" s="551">
        <v>78</v>
      </c>
      <c r="CM91" s="553">
        <v>79</v>
      </c>
      <c r="CN91" s="551">
        <v>80</v>
      </c>
      <c r="CO91" s="553">
        <v>81</v>
      </c>
      <c r="CP91" s="551">
        <v>82</v>
      </c>
      <c r="CQ91" s="553">
        <v>83</v>
      </c>
      <c r="CR91" s="551">
        <v>84</v>
      </c>
      <c r="CS91" s="553">
        <v>85</v>
      </c>
      <c r="CT91" s="551">
        <v>86</v>
      </c>
      <c r="CU91" s="553">
        <v>87</v>
      </c>
      <c r="CV91" s="551">
        <v>88</v>
      </c>
      <c r="CW91" s="553">
        <v>89</v>
      </c>
      <c r="CX91" s="551">
        <v>90</v>
      </c>
      <c r="CY91" s="553">
        <v>91</v>
      </c>
      <c r="CZ91" s="553">
        <v>93</v>
      </c>
      <c r="DA91" s="551">
        <v>94</v>
      </c>
      <c r="DB91" s="553">
        <v>95</v>
      </c>
      <c r="DC91" s="551">
        <v>96</v>
      </c>
      <c r="DD91" s="553">
        <v>97</v>
      </c>
      <c r="DE91" s="551">
        <v>98</v>
      </c>
      <c r="DF91" s="553">
        <v>99</v>
      </c>
      <c r="DG91" s="551">
        <v>100</v>
      </c>
      <c r="DH91" s="553">
        <v>101</v>
      </c>
      <c r="DI91" s="551">
        <v>102</v>
      </c>
      <c r="DJ91" s="551">
        <v>104</v>
      </c>
      <c r="DK91" s="553">
        <v>105</v>
      </c>
      <c r="DL91" s="551">
        <v>106</v>
      </c>
      <c r="DM91" s="553">
        <v>107</v>
      </c>
      <c r="DN91" s="553">
        <v>109</v>
      </c>
      <c r="DO91" s="551">
        <v>110</v>
      </c>
      <c r="DP91" s="551"/>
      <c r="DQ91" s="553">
        <v>111</v>
      </c>
      <c r="DR91" s="551">
        <v>112</v>
      </c>
      <c r="DS91" s="551">
        <v>114</v>
      </c>
      <c r="DT91" s="553">
        <v>115</v>
      </c>
      <c r="DU91" s="551">
        <v>116</v>
      </c>
      <c r="DV91" s="553">
        <v>117</v>
      </c>
      <c r="DW91" s="551">
        <v>118</v>
      </c>
      <c r="DX91" s="551"/>
      <c r="DY91" s="553">
        <v>119</v>
      </c>
      <c r="DZ91" s="553">
        <v>121</v>
      </c>
      <c r="EA91" s="555">
        <v>18</v>
      </c>
      <c r="EB91" s="556">
        <v>18</v>
      </c>
      <c r="EC91" s="557">
        <v>8</v>
      </c>
      <c r="ED91" s="558">
        <v>11</v>
      </c>
      <c r="EE91" s="554">
        <v>56</v>
      </c>
      <c r="EF91" s="530" t="s">
        <v>945</v>
      </c>
    </row>
    <row r="92" spans="1:137" ht="15" customHeight="1" thickBot="1" x14ac:dyDescent="0.25">
      <c r="A92" s="10"/>
      <c r="B92" s="522" t="s">
        <v>694</v>
      </c>
      <c r="C92" s="587">
        <v>1</v>
      </c>
      <c r="D92" s="575"/>
      <c r="E92" s="576">
        <v>1</v>
      </c>
      <c r="F92" s="577">
        <v>2</v>
      </c>
      <c r="G92" s="578">
        <v>1</v>
      </c>
      <c r="H92" s="579">
        <v>3</v>
      </c>
      <c r="I92" s="579">
        <v>4</v>
      </c>
      <c r="J92" s="580">
        <v>1</v>
      </c>
      <c r="K92" s="576">
        <v>2</v>
      </c>
      <c r="L92" s="578">
        <v>2</v>
      </c>
      <c r="M92" s="581"/>
      <c r="N92" s="576">
        <v>3</v>
      </c>
      <c r="O92" s="586"/>
      <c r="P92" s="579">
        <v>5</v>
      </c>
      <c r="Q92" s="586"/>
      <c r="R92" s="575"/>
      <c r="S92" s="582">
        <v>2</v>
      </c>
      <c r="T92" s="576">
        <v>4</v>
      </c>
      <c r="U92" s="583">
        <v>3</v>
      </c>
      <c r="V92" s="578">
        <v>4</v>
      </c>
      <c r="W92" s="579">
        <v>6</v>
      </c>
      <c r="X92" s="584">
        <v>5</v>
      </c>
      <c r="Y92" s="585">
        <v>5</v>
      </c>
      <c r="Z92" s="580">
        <v>3</v>
      </c>
      <c r="AA92" s="575"/>
      <c r="AB92" s="578">
        <v>6</v>
      </c>
      <c r="AC92" s="575"/>
      <c r="AD92" s="578">
        <v>7</v>
      </c>
      <c r="AE92" s="582">
        <v>4</v>
      </c>
      <c r="AF92" s="576">
        <v>6</v>
      </c>
      <c r="AG92" s="583">
        <v>8</v>
      </c>
      <c r="AH92" s="576">
        <v>7</v>
      </c>
      <c r="AI92" s="583">
        <v>9</v>
      </c>
      <c r="AJ92" s="582">
        <v>5</v>
      </c>
      <c r="AK92" s="586"/>
      <c r="AL92" s="578">
        <v>10</v>
      </c>
      <c r="AM92" s="574">
        <v>8</v>
      </c>
      <c r="AN92" s="578">
        <v>11</v>
      </c>
      <c r="AO92" s="582">
        <v>6</v>
      </c>
      <c r="AP92" s="576">
        <v>9</v>
      </c>
      <c r="AQ92" s="578">
        <v>12</v>
      </c>
      <c r="AR92" s="574">
        <v>10</v>
      </c>
      <c r="AS92" s="578">
        <v>13</v>
      </c>
      <c r="AT92" s="582">
        <v>7</v>
      </c>
      <c r="AU92" s="576">
        <v>11</v>
      </c>
      <c r="AV92" s="575"/>
      <c r="AW92" s="574">
        <v>12</v>
      </c>
      <c r="AX92" s="578">
        <v>14</v>
      </c>
      <c r="AY92" s="580">
        <v>8</v>
      </c>
      <c r="AZ92" s="574">
        <v>13</v>
      </c>
      <c r="BA92" s="578">
        <v>15</v>
      </c>
      <c r="BB92" s="576">
        <v>14</v>
      </c>
      <c r="BC92" s="461">
        <v>15</v>
      </c>
      <c r="BD92" s="11"/>
      <c r="BE92" s="518">
        <v>9</v>
      </c>
      <c r="BF92" s="463">
        <v>16</v>
      </c>
      <c r="BG92" s="516">
        <v>16</v>
      </c>
      <c r="BH92" s="518">
        <v>10</v>
      </c>
      <c r="BI92" s="610">
        <v>7</v>
      </c>
      <c r="BJ92" s="463">
        <v>17</v>
      </c>
      <c r="BK92" s="364"/>
      <c r="BL92" s="515">
        <v>17</v>
      </c>
      <c r="BM92" s="515">
        <v>18</v>
      </c>
      <c r="BN92" s="610">
        <v>8</v>
      </c>
      <c r="BO92" s="518">
        <v>11</v>
      </c>
      <c r="BP92" s="461">
        <v>18</v>
      </c>
      <c r="BQ92" s="516">
        <v>19</v>
      </c>
      <c r="BR92" s="461">
        <v>19</v>
      </c>
      <c r="BS92" s="516">
        <v>20</v>
      </c>
      <c r="BT92" s="518">
        <v>12</v>
      </c>
      <c r="BU92" s="461">
        <v>20</v>
      </c>
      <c r="BV92" s="516">
        <v>21</v>
      </c>
      <c r="BW92" s="461">
        <v>21</v>
      </c>
      <c r="BX92" s="516">
        <v>22</v>
      </c>
      <c r="BY92" s="518">
        <v>13</v>
      </c>
      <c r="BZ92" s="461">
        <v>22</v>
      </c>
      <c r="CA92" s="516">
        <v>23</v>
      </c>
      <c r="CB92" s="461">
        <v>23</v>
      </c>
      <c r="CC92" s="516">
        <v>24</v>
      </c>
      <c r="CD92" s="518">
        <v>14</v>
      </c>
      <c r="CE92" s="461">
        <v>24</v>
      </c>
      <c r="CF92" s="516">
        <v>25</v>
      </c>
      <c r="CG92" s="461">
        <v>25</v>
      </c>
      <c r="CH92" s="516">
        <v>26</v>
      </c>
      <c r="CI92" s="518">
        <v>15</v>
      </c>
      <c r="CJ92" s="461">
        <v>26</v>
      </c>
      <c r="CK92" s="516">
        <v>27</v>
      </c>
      <c r="CL92" s="463">
        <v>27</v>
      </c>
      <c r="CM92" s="516">
        <v>28</v>
      </c>
      <c r="CN92" s="10">
        <v>16</v>
      </c>
      <c r="CO92" s="460">
        <v>30</v>
      </c>
      <c r="CP92" s="10"/>
      <c r="CQ92" s="460"/>
      <c r="CR92" s="10"/>
      <c r="CS92" s="460"/>
      <c r="CT92" s="10"/>
      <c r="CU92" s="460"/>
      <c r="CV92" s="10"/>
      <c r="CW92" s="10"/>
      <c r="CX92" s="460"/>
      <c r="CY92" s="10"/>
      <c r="CZ92" s="460"/>
      <c r="DA92" s="10"/>
      <c r="DB92" s="460"/>
      <c r="DC92" s="10"/>
      <c r="DD92" s="460"/>
      <c r="DE92" s="10"/>
      <c r="DF92" s="10"/>
      <c r="DG92" s="10"/>
      <c r="DH92" s="10"/>
      <c r="DI92" s="10"/>
      <c r="DJ92" s="10"/>
      <c r="DK92" s="10"/>
      <c r="DL92" s="10"/>
      <c r="DM92" s="10"/>
      <c r="DN92" s="460"/>
      <c r="DO92" s="460"/>
      <c r="DP92" s="460"/>
      <c r="DQ92" s="460"/>
      <c r="DR92" s="460"/>
      <c r="DS92" s="460"/>
      <c r="DT92" s="460"/>
      <c r="DU92" s="460"/>
      <c r="DV92" s="460"/>
      <c r="DW92" s="460"/>
      <c r="DX92" s="460"/>
      <c r="DY92" s="460"/>
      <c r="DZ92" s="460"/>
      <c r="EA92" s="465">
        <f>SUM(EA89/EA91)</f>
        <v>10.777777777777779</v>
      </c>
      <c r="EB92" s="570">
        <f>SUM(EB89/EB91)</f>
        <v>16.277777777777779</v>
      </c>
      <c r="EC92" s="464">
        <f>SUM(EC89/EC91)</f>
        <v>12</v>
      </c>
      <c r="ED92" s="571">
        <f>SUM(ED89/ED91)</f>
        <v>8.454545454545455</v>
      </c>
      <c r="EE92" s="572">
        <f>SUM(EE89/EE91)</f>
        <v>12.071428571428571</v>
      </c>
    </row>
    <row r="93" spans="1:137" ht="12" customHeight="1" x14ac:dyDescent="0.2">
      <c r="B93" s="1810"/>
      <c r="C93" s="1772" t="s">
        <v>574</v>
      </c>
      <c r="D93" s="1774" t="s">
        <v>258</v>
      </c>
      <c r="E93" s="1772" t="s">
        <v>574</v>
      </c>
      <c r="F93" s="1772" t="s">
        <v>574</v>
      </c>
      <c r="G93" s="1772" t="s">
        <v>574</v>
      </c>
      <c r="H93" s="1772" t="s">
        <v>574</v>
      </c>
      <c r="I93" s="1772" t="s">
        <v>574</v>
      </c>
      <c r="J93" s="1781" t="s">
        <v>282</v>
      </c>
      <c r="K93" s="1781" t="s">
        <v>1463</v>
      </c>
      <c r="L93" s="1781" t="s">
        <v>1351</v>
      </c>
      <c r="M93" s="1782" t="s">
        <v>604</v>
      </c>
      <c r="N93" s="1772" t="s">
        <v>1405</v>
      </c>
      <c r="O93" s="1774" t="s">
        <v>1361</v>
      </c>
      <c r="P93" s="1781" t="s">
        <v>512</v>
      </c>
      <c r="Q93" s="1774" t="s">
        <v>599</v>
      </c>
      <c r="R93" s="1775" t="s">
        <v>1161</v>
      </c>
      <c r="S93" s="1781" t="s">
        <v>1167</v>
      </c>
      <c r="T93" s="1772" t="s">
        <v>373</v>
      </c>
      <c r="U93" s="1772" t="s">
        <v>542</v>
      </c>
      <c r="V93" s="1772" t="s">
        <v>1029</v>
      </c>
      <c r="W93" s="1772" t="s">
        <v>1029</v>
      </c>
      <c r="X93" s="1772" t="s">
        <v>1323</v>
      </c>
      <c r="Y93" s="1772" t="s">
        <v>209</v>
      </c>
      <c r="Z93" s="1772" t="s">
        <v>841</v>
      </c>
      <c r="AA93" s="1775" t="s">
        <v>1248</v>
      </c>
      <c r="AB93" s="1772" t="s">
        <v>596</v>
      </c>
      <c r="AC93" s="1775" t="s">
        <v>1448</v>
      </c>
      <c r="AD93" s="1772" t="s">
        <v>138</v>
      </c>
      <c r="AE93" s="1772" t="s">
        <v>940</v>
      </c>
      <c r="AF93" s="1772" t="s">
        <v>201</v>
      </c>
      <c r="AG93" s="1772" t="s">
        <v>506</v>
      </c>
      <c r="AH93" s="1772" t="s">
        <v>465</v>
      </c>
      <c r="AI93" s="1772" t="s">
        <v>94</v>
      </c>
      <c r="AJ93" s="1772" t="s">
        <v>220</v>
      </c>
      <c r="AK93" s="1775" t="s">
        <v>522</v>
      </c>
      <c r="AL93" s="1772" t="s">
        <v>572</v>
      </c>
      <c r="AM93" s="1772" t="s">
        <v>812</v>
      </c>
      <c r="AN93" s="1772" t="s">
        <v>796</v>
      </c>
      <c r="AO93" s="1772" t="s">
        <v>361</v>
      </c>
      <c r="AP93" s="1772" t="s">
        <v>742</v>
      </c>
      <c r="AQ93" s="1772" t="s">
        <v>224</v>
      </c>
      <c r="AR93" s="1772" t="s">
        <v>1019</v>
      </c>
      <c r="AS93" s="1772" t="s">
        <v>12</v>
      </c>
      <c r="AT93" s="1772" t="s">
        <v>275</v>
      </c>
      <c r="AU93" s="1772" t="s">
        <v>844</v>
      </c>
      <c r="AV93" s="1776" t="s">
        <v>931</v>
      </c>
      <c r="AW93" s="1772" t="s">
        <v>462</v>
      </c>
      <c r="AX93" s="1772" t="s">
        <v>1387</v>
      </c>
      <c r="AY93" s="1772" t="s">
        <v>994</v>
      </c>
      <c r="AZ93" s="1772" t="s">
        <v>1107</v>
      </c>
      <c r="BA93" s="1772" t="s">
        <v>738</v>
      </c>
      <c r="BB93" s="1772" t="s">
        <v>369</v>
      </c>
      <c r="BC93" s="1773" t="s">
        <v>484</v>
      </c>
      <c r="BD93" s="1778" t="s">
        <v>1357</v>
      </c>
      <c r="BE93" s="1773" t="s">
        <v>275</v>
      </c>
      <c r="BF93" s="1773" t="s">
        <v>1233</v>
      </c>
      <c r="BG93" s="1773" t="s">
        <v>234</v>
      </c>
      <c r="BH93" s="1773" t="s">
        <v>1278</v>
      </c>
      <c r="BI93" s="1773" t="s">
        <v>1278</v>
      </c>
      <c r="BJ93" s="1773" t="s">
        <v>1278</v>
      </c>
      <c r="BK93" s="1778" t="s">
        <v>411</v>
      </c>
      <c r="BL93" s="1773" t="s">
        <v>1278</v>
      </c>
      <c r="BM93" s="1794" t="s">
        <v>758</v>
      </c>
      <c r="BN93" s="1773" t="s">
        <v>1278</v>
      </c>
      <c r="BO93" s="1773" t="s">
        <v>165</v>
      </c>
      <c r="BP93" s="1773" t="s">
        <v>861</v>
      </c>
      <c r="BQ93" s="1773" t="s">
        <v>1153</v>
      </c>
      <c r="BR93" s="1773" t="s">
        <v>1492</v>
      </c>
      <c r="BS93" s="1773" t="s">
        <v>1355</v>
      </c>
      <c r="BT93" s="1773" t="s">
        <v>328</v>
      </c>
      <c r="BU93" s="1773" t="s">
        <v>1008</v>
      </c>
      <c r="BV93" s="1773" t="s">
        <v>324</v>
      </c>
      <c r="BW93" s="1773" t="s">
        <v>669</v>
      </c>
      <c r="BX93" s="1773" t="s">
        <v>358</v>
      </c>
      <c r="BY93" s="1773" t="s">
        <v>434</v>
      </c>
      <c r="BZ93" s="1773" t="s">
        <v>146</v>
      </c>
      <c r="CA93" s="1773" t="s">
        <v>173</v>
      </c>
      <c r="CB93" s="1773" t="s">
        <v>750</v>
      </c>
      <c r="CC93" s="1773" t="s">
        <v>501</v>
      </c>
      <c r="CD93" s="1773" t="s">
        <v>146</v>
      </c>
      <c r="CE93" s="1773" t="s">
        <v>714</v>
      </c>
      <c r="CF93" s="1773" t="s">
        <v>330</v>
      </c>
      <c r="CG93" s="1773" t="s">
        <v>736</v>
      </c>
      <c r="CH93" s="1773" t="s">
        <v>434</v>
      </c>
      <c r="CI93" s="1773" t="s">
        <v>1290</v>
      </c>
      <c r="CJ93" s="1773" t="s">
        <v>712</v>
      </c>
      <c r="CK93" s="1773" t="s">
        <v>535</v>
      </c>
      <c r="CL93" s="1773" t="s">
        <v>430</v>
      </c>
      <c r="CM93" s="1773" t="s">
        <v>804</v>
      </c>
      <c r="CN93" s="1773" t="s">
        <v>630</v>
      </c>
      <c r="CO93" s="1773" t="s">
        <v>1008</v>
      </c>
      <c r="CP93" s="1773" t="s">
        <v>1441</v>
      </c>
      <c r="CQ93" s="1773" t="s">
        <v>1307</v>
      </c>
      <c r="CR93" s="1773" t="s">
        <v>677</v>
      </c>
      <c r="CS93" s="1773" t="s">
        <v>222</v>
      </c>
      <c r="CT93" s="1773" t="s">
        <v>1345</v>
      </c>
      <c r="CU93" s="1773" t="s">
        <v>211</v>
      </c>
      <c r="CV93" s="1773" t="s">
        <v>452</v>
      </c>
      <c r="CW93" s="1773" t="s">
        <v>611</v>
      </c>
      <c r="CX93" s="1773" t="s">
        <v>619</v>
      </c>
      <c r="CY93" s="1773" t="s">
        <v>31</v>
      </c>
      <c r="CZ93" s="1773" t="s">
        <v>261</v>
      </c>
      <c r="DA93" s="1773" t="s">
        <v>40</v>
      </c>
      <c r="DB93" s="1773" t="s">
        <v>0</v>
      </c>
      <c r="DC93" s="1773" t="s">
        <v>953</v>
      </c>
      <c r="DD93" s="1773" t="s">
        <v>78</v>
      </c>
      <c r="DE93" s="1773" t="s">
        <v>1070</v>
      </c>
      <c r="DF93" s="1773" t="s">
        <v>881</v>
      </c>
      <c r="DG93" s="1773" t="s">
        <v>275</v>
      </c>
      <c r="DH93" s="1778" t="s">
        <v>891</v>
      </c>
      <c r="DI93" s="1778" t="s">
        <v>891</v>
      </c>
      <c r="DJ93" s="1778" t="s">
        <v>891</v>
      </c>
      <c r="DK93" s="1773" t="s">
        <v>684</v>
      </c>
      <c r="DL93" s="1778" t="s">
        <v>891</v>
      </c>
      <c r="DM93" s="1778" t="s">
        <v>891</v>
      </c>
      <c r="DN93" s="1804" t="s">
        <v>958</v>
      </c>
      <c r="DO93" s="1803" t="s">
        <v>1214</v>
      </c>
      <c r="DP93" s="1805" t="s">
        <v>749</v>
      </c>
      <c r="DQ93" s="1802" t="s">
        <v>1144</v>
      </c>
      <c r="DR93" s="1784" t="s">
        <v>485</v>
      </c>
      <c r="DS93" s="1784" t="s">
        <v>392</v>
      </c>
      <c r="DT93" s="1784" t="s">
        <v>505</v>
      </c>
      <c r="DU93" s="1784" t="s">
        <v>421</v>
      </c>
      <c r="DV93" s="1784" t="s">
        <v>421</v>
      </c>
      <c r="DW93" s="1784" t="s">
        <v>421</v>
      </c>
      <c r="DX93" s="1799" t="s">
        <v>144</v>
      </c>
      <c r="DY93" s="1784" t="s">
        <v>793</v>
      </c>
      <c r="DZ93" s="1784" t="s">
        <v>558</v>
      </c>
      <c r="EA93" s="1811" t="s">
        <v>1413</v>
      </c>
      <c r="EB93" s="1813" t="s">
        <v>1379</v>
      </c>
      <c r="EC93" s="1816" t="s">
        <v>11</v>
      </c>
      <c r="ED93" s="1817" t="s">
        <v>1109</v>
      </c>
      <c r="EE93" s="1808" t="s">
        <v>1282</v>
      </c>
    </row>
    <row r="94" spans="1:137" x14ac:dyDescent="0.2">
      <c r="B94" s="1810"/>
      <c r="C94" s="1773"/>
      <c r="D94" s="1774"/>
      <c r="E94" s="1773"/>
      <c r="F94" s="1773"/>
      <c r="G94" s="1773"/>
      <c r="H94" s="1773"/>
      <c r="I94" s="1773"/>
      <c r="J94" s="1781"/>
      <c r="K94" s="1781"/>
      <c r="L94" s="1781"/>
      <c r="M94" s="1782"/>
      <c r="N94" s="1773"/>
      <c r="O94" s="1774"/>
      <c r="P94" s="1781"/>
      <c r="Q94" s="1774"/>
      <c r="R94" s="1778"/>
      <c r="S94" s="1781"/>
      <c r="T94" s="1773"/>
      <c r="U94" s="1773"/>
      <c r="V94" s="1773"/>
      <c r="W94" s="1773"/>
      <c r="X94" s="1773"/>
      <c r="Y94" s="1773"/>
      <c r="Z94" s="1773"/>
      <c r="AA94" s="1778"/>
      <c r="AB94" s="1773"/>
      <c r="AC94" s="1778"/>
      <c r="AD94" s="1773"/>
      <c r="AE94" s="1773"/>
      <c r="AF94" s="1773"/>
      <c r="AG94" s="1773"/>
      <c r="AH94" s="1773"/>
      <c r="AI94" s="1773"/>
      <c r="AJ94" s="1773"/>
      <c r="AK94" s="1778"/>
      <c r="AL94" s="1773"/>
      <c r="AM94" s="1773"/>
      <c r="AN94" s="1773"/>
      <c r="AO94" s="1773"/>
      <c r="AP94" s="1773"/>
      <c r="AQ94" s="1773"/>
      <c r="AR94" s="1773"/>
      <c r="AS94" s="1773"/>
      <c r="AT94" s="1773"/>
      <c r="AU94" s="1773"/>
      <c r="AV94" s="1777"/>
      <c r="AW94" s="1773"/>
      <c r="AX94" s="1773"/>
      <c r="AY94" s="1773"/>
      <c r="AZ94" s="1773"/>
      <c r="BA94" s="1773"/>
      <c r="BB94" s="1773"/>
      <c r="BC94" s="1773"/>
      <c r="BD94" s="1778"/>
      <c r="BE94" s="1773"/>
      <c r="BF94" s="1773"/>
      <c r="BG94" s="1773"/>
      <c r="BH94" s="1773"/>
      <c r="BI94" s="1773"/>
      <c r="BJ94" s="1773"/>
      <c r="BK94" s="1773"/>
      <c r="BL94" s="1773"/>
      <c r="BM94" s="1795"/>
      <c r="BN94" s="1773"/>
      <c r="BO94" s="1773"/>
      <c r="BP94" s="1773"/>
      <c r="BQ94" s="1773"/>
      <c r="BR94" s="1773"/>
      <c r="BS94" s="1773"/>
      <c r="BT94" s="1773"/>
      <c r="BU94" s="1773"/>
      <c r="BV94" s="1773"/>
      <c r="BW94" s="1773"/>
      <c r="BX94" s="1773"/>
      <c r="BY94" s="1773"/>
      <c r="BZ94" s="1773"/>
      <c r="CA94" s="1773"/>
      <c r="CB94" s="1773"/>
      <c r="CC94" s="1773"/>
      <c r="CD94" s="1773"/>
      <c r="CE94" s="1773"/>
      <c r="CF94" s="1773"/>
      <c r="CG94" s="1773"/>
      <c r="CH94" s="1773"/>
      <c r="CI94" s="1773"/>
      <c r="CJ94" s="1773"/>
      <c r="CK94" s="1773"/>
      <c r="CL94" s="1773"/>
      <c r="CM94" s="1773"/>
      <c r="CN94" s="1773"/>
      <c r="CO94" s="1773"/>
      <c r="CP94" s="1773"/>
      <c r="CQ94" s="1773"/>
      <c r="CR94" s="1773"/>
      <c r="CS94" s="1773"/>
      <c r="CT94" s="1773"/>
      <c r="CU94" s="1773"/>
      <c r="CV94" s="1773"/>
      <c r="CW94" s="1773"/>
      <c r="CX94" s="1773"/>
      <c r="CY94" s="1773"/>
      <c r="CZ94" s="1773"/>
      <c r="DA94" s="1773"/>
      <c r="DB94" s="1773"/>
      <c r="DC94" s="1773"/>
      <c r="DD94" s="1773"/>
      <c r="DE94" s="1773"/>
      <c r="DF94" s="1773"/>
      <c r="DG94" s="1773"/>
      <c r="DH94" s="1778"/>
      <c r="DI94" s="1778"/>
      <c r="DJ94" s="1778"/>
      <c r="DK94" s="1773"/>
      <c r="DL94" s="1778"/>
      <c r="DM94" s="1778"/>
      <c r="DN94" s="1781"/>
      <c r="DO94" s="1773"/>
      <c r="DP94" s="1774"/>
      <c r="DQ94" s="1802"/>
      <c r="DR94" s="1784"/>
      <c r="DS94" s="1784"/>
      <c r="DT94" s="1784"/>
      <c r="DU94" s="1784"/>
      <c r="DV94" s="1784"/>
      <c r="DW94" s="1784"/>
      <c r="DX94" s="1800"/>
      <c r="DY94" s="1784"/>
      <c r="DZ94" s="1784"/>
      <c r="EA94" s="1812"/>
      <c r="EB94" s="1814"/>
      <c r="EC94" s="1809"/>
      <c r="ED94" s="1817"/>
      <c r="EE94" s="1809"/>
    </row>
    <row r="95" spans="1:137" x14ac:dyDescent="0.2">
      <c r="B95" s="1810"/>
      <c r="C95" s="1773"/>
      <c r="D95" s="1774"/>
      <c r="E95" s="1773"/>
      <c r="F95" s="1773"/>
      <c r="G95" s="1773"/>
      <c r="H95" s="1773"/>
      <c r="I95" s="1773"/>
      <c r="J95" s="1781"/>
      <c r="K95" s="1781"/>
      <c r="L95" s="1781"/>
      <c r="M95" s="1782"/>
      <c r="N95" s="1773"/>
      <c r="O95" s="1774"/>
      <c r="P95" s="1781"/>
      <c r="Q95" s="1774"/>
      <c r="R95" s="1778"/>
      <c r="S95" s="1781"/>
      <c r="T95" s="1773"/>
      <c r="U95" s="1773"/>
      <c r="V95" s="1773"/>
      <c r="W95" s="1773"/>
      <c r="X95" s="1773"/>
      <c r="Y95" s="1773"/>
      <c r="Z95" s="1773"/>
      <c r="AA95" s="1778"/>
      <c r="AB95" s="1773"/>
      <c r="AC95" s="1778"/>
      <c r="AD95" s="1773"/>
      <c r="AE95" s="1773"/>
      <c r="AF95" s="1773"/>
      <c r="AG95" s="1773"/>
      <c r="AH95" s="1773"/>
      <c r="AI95" s="1773"/>
      <c r="AJ95" s="1773"/>
      <c r="AK95" s="1778"/>
      <c r="AL95" s="1773"/>
      <c r="AM95" s="1773"/>
      <c r="AN95" s="1773"/>
      <c r="AO95" s="1773"/>
      <c r="AP95" s="1773"/>
      <c r="AQ95" s="1773"/>
      <c r="AR95" s="1773"/>
      <c r="AS95" s="1773"/>
      <c r="AT95" s="1773"/>
      <c r="AU95" s="1773"/>
      <c r="AV95" s="1777"/>
      <c r="AW95" s="1773"/>
      <c r="AX95" s="1773"/>
      <c r="AY95" s="1773"/>
      <c r="AZ95" s="1773"/>
      <c r="BA95" s="1773"/>
      <c r="BB95" s="1773"/>
      <c r="BC95" s="1773"/>
      <c r="BD95" s="1778"/>
      <c r="BE95" s="1773"/>
      <c r="BF95" s="1773"/>
      <c r="BG95" s="1773"/>
      <c r="BH95" s="1773"/>
      <c r="BI95" s="1773"/>
      <c r="BJ95" s="1773"/>
      <c r="BK95" s="1773"/>
      <c r="BL95" s="1773"/>
      <c r="BM95" s="1795"/>
      <c r="BN95" s="1773"/>
      <c r="BO95" s="1773"/>
      <c r="BP95" s="1773"/>
      <c r="BQ95" s="1773"/>
      <c r="BR95" s="1773"/>
      <c r="BS95" s="1773"/>
      <c r="BT95" s="1773"/>
      <c r="BU95" s="1773"/>
      <c r="BV95" s="1773"/>
      <c r="BW95" s="1773"/>
      <c r="BX95" s="1773"/>
      <c r="BY95" s="1773"/>
      <c r="BZ95" s="1773"/>
      <c r="CA95" s="1773"/>
      <c r="CB95" s="1773"/>
      <c r="CC95" s="1773"/>
      <c r="CD95" s="1773"/>
      <c r="CE95" s="1773"/>
      <c r="CF95" s="1773"/>
      <c r="CG95" s="1773"/>
      <c r="CH95" s="1773"/>
      <c r="CI95" s="1773"/>
      <c r="CJ95" s="1773"/>
      <c r="CK95" s="1773"/>
      <c r="CL95" s="1773"/>
      <c r="CM95" s="1773"/>
      <c r="CN95" s="1773"/>
      <c r="CO95" s="1773"/>
      <c r="CP95" s="1773"/>
      <c r="CQ95" s="1773"/>
      <c r="CR95" s="1773"/>
      <c r="CS95" s="1773"/>
      <c r="CT95" s="1773"/>
      <c r="CU95" s="1773"/>
      <c r="CV95" s="1773"/>
      <c r="CW95" s="1773"/>
      <c r="CX95" s="1773"/>
      <c r="CY95" s="1773"/>
      <c r="CZ95" s="1773"/>
      <c r="DA95" s="1773"/>
      <c r="DB95" s="1773"/>
      <c r="DC95" s="1773"/>
      <c r="DD95" s="1773"/>
      <c r="DE95" s="1773"/>
      <c r="DF95" s="1773"/>
      <c r="DG95" s="1773"/>
      <c r="DH95" s="1778"/>
      <c r="DI95" s="1778"/>
      <c r="DJ95" s="1778"/>
      <c r="DK95" s="1773"/>
      <c r="DL95" s="1778"/>
      <c r="DM95" s="1778"/>
      <c r="DN95" s="1781"/>
      <c r="DO95" s="1773"/>
      <c r="DP95" s="1774"/>
      <c r="DQ95" s="1802"/>
      <c r="DR95" s="1784"/>
      <c r="DS95" s="1784"/>
      <c r="DT95" s="1784"/>
      <c r="DU95" s="1784"/>
      <c r="DV95" s="1784"/>
      <c r="DW95" s="1784"/>
      <c r="DX95" s="1800"/>
      <c r="DY95" s="1784"/>
      <c r="DZ95" s="1784"/>
      <c r="EA95" s="1694"/>
      <c r="EB95" s="1814"/>
      <c r="EC95" s="1809"/>
      <c r="ED95" s="1818"/>
      <c r="EE95" s="1809"/>
    </row>
    <row r="96" spans="1:137" x14ac:dyDescent="0.2">
      <c r="B96" s="1810"/>
      <c r="C96" s="1773"/>
      <c r="D96" s="1774"/>
      <c r="E96" s="1773"/>
      <c r="F96" s="1773"/>
      <c r="G96" s="1773"/>
      <c r="H96" s="1773"/>
      <c r="I96" s="1773"/>
      <c r="J96" s="1781"/>
      <c r="K96" s="1781"/>
      <c r="L96" s="1781"/>
      <c r="M96" s="1782"/>
      <c r="N96" s="1773"/>
      <c r="O96" s="1774"/>
      <c r="P96" s="1781"/>
      <c r="Q96" s="1774"/>
      <c r="R96" s="1778"/>
      <c r="S96" s="1781"/>
      <c r="T96" s="1773"/>
      <c r="U96" s="1773"/>
      <c r="V96" s="1773"/>
      <c r="W96" s="1773"/>
      <c r="X96" s="1773"/>
      <c r="Y96" s="1773"/>
      <c r="Z96" s="1773"/>
      <c r="AA96" s="1778"/>
      <c r="AB96" s="1773"/>
      <c r="AC96" s="1778"/>
      <c r="AD96" s="1773"/>
      <c r="AE96" s="1773"/>
      <c r="AF96" s="1773"/>
      <c r="AG96" s="1773"/>
      <c r="AH96" s="1773"/>
      <c r="AI96" s="1773"/>
      <c r="AJ96" s="1773"/>
      <c r="AK96" s="1778"/>
      <c r="AL96" s="1773"/>
      <c r="AM96" s="1773"/>
      <c r="AN96" s="1773"/>
      <c r="AO96" s="1773"/>
      <c r="AP96" s="1773"/>
      <c r="AQ96" s="1773"/>
      <c r="AR96" s="1773"/>
      <c r="AS96" s="1773"/>
      <c r="AT96" s="1773"/>
      <c r="AU96" s="1773"/>
      <c r="AV96" s="1777"/>
      <c r="AW96" s="1773"/>
      <c r="AX96" s="1773"/>
      <c r="AY96" s="1773"/>
      <c r="AZ96" s="1773"/>
      <c r="BA96" s="1773"/>
      <c r="BB96" s="1773"/>
      <c r="BC96" s="1773"/>
      <c r="BD96" s="1778"/>
      <c r="BE96" s="1773"/>
      <c r="BF96" s="1773"/>
      <c r="BG96" s="1773"/>
      <c r="BH96" s="1773"/>
      <c r="BI96" s="1773"/>
      <c r="BJ96" s="1773"/>
      <c r="BK96" s="1773"/>
      <c r="BL96" s="1773"/>
      <c r="BM96" s="1795"/>
      <c r="BN96" s="1773"/>
      <c r="BO96" s="1773"/>
      <c r="BP96" s="1773"/>
      <c r="BQ96" s="1773"/>
      <c r="BR96" s="1773"/>
      <c r="BS96" s="1773"/>
      <c r="BT96" s="1773"/>
      <c r="BU96" s="1773"/>
      <c r="BV96" s="1773"/>
      <c r="BW96" s="1773"/>
      <c r="BX96" s="1773"/>
      <c r="BY96" s="1773"/>
      <c r="BZ96" s="1773"/>
      <c r="CA96" s="1773"/>
      <c r="CB96" s="1773"/>
      <c r="CC96" s="1773"/>
      <c r="CD96" s="1773"/>
      <c r="CE96" s="1773"/>
      <c r="CF96" s="1773"/>
      <c r="CG96" s="1773"/>
      <c r="CH96" s="1773"/>
      <c r="CI96" s="1773"/>
      <c r="CJ96" s="1773"/>
      <c r="CK96" s="1773"/>
      <c r="CL96" s="1773"/>
      <c r="CM96" s="1773"/>
      <c r="CN96" s="1773"/>
      <c r="CO96" s="1773"/>
      <c r="CP96" s="1773"/>
      <c r="CQ96" s="1773"/>
      <c r="CR96" s="1773"/>
      <c r="CS96" s="1773"/>
      <c r="CT96" s="1773"/>
      <c r="CU96" s="1773"/>
      <c r="CV96" s="1773"/>
      <c r="CW96" s="1773"/>
      <c r="CX96" s="1773"/>
      <c r="CY96" s="1773"/>
      <c r="CZ96" s="1773"/>
      <c r="DA96" s="1773"/>
      <c r="DB96" s="1773"/>
      <c r="DC96" s="1773"/>
      <c r="DD96" s="1773"/>
      <c r="DE96" s="1773"/>
      <c r="DF96" s="1773"/>
      <c r="DG96" s="1773"/>
      <c r="DH96" s="1778"/>
      <c r="DI96" s="1778"/>
      <c r="DJ96" s="1778"/>
      <c r="DK96" s="1773"/>
      <c r="DL96" s="1778"/>
      <c r="DM96" s="1778"/>
      <c r="DN96" s="1781"/>
      <c r="DO96" s="1773"/>
      <c r="DP96" s="1774"/>
      <c r="DQ96" s="1802"/>
      <c r="DR96" s="1784"/>
      <c r="DS96" s="1784"/>
      <c r="DT96" s="1784"/>
      <c r="DU96" s="1784"/>
      <c r="DV96" s="1784"/>
      <c r="DW96" s="1784"/>
      <c r="DX96" s="1800"/>
      <c r="DY96" s="1784"/>
      <c r="DZ96" s="1784"/>
      <c r="EA96" s="1694"/>
      <c r="EB96" s="1814"/>
      <c r="EC96" s="1809"/>
      <c r="ED96" s="1818"/>
      <c r="EE96" s="1809"/>
    </row>
    <row r="97" spans="2:135" x14ac:dyDescent="0.2">
      <c r="B97" s="1810"/>
      <c r="C97" s="1773"/>
      <c r="D97" s="1774"/>
      <c r="E97" s="1773"/>
      <c r="F97" s="1773"/>
      <c r="G97" s="1773"/>
      <c r="H97" s="1773"/>
      <c r="I97" s="1773"/>
      <c r="J97" s="1781"/>
      <c r="K97" s="1781"/>
      <c r="L97" s="1781"/>
      <c r="M97" s="1782"/>
      <c r="N97" s="1773"/>
      <c r="O97" s="1774"/>
      <c r="P97" s="1781"/>
      <c r="Q97" s="1774"/>
      <c r="R97" s="1778"/>
      <c r="S97" s="1781"/>
      <c r="T97" s="1773"/>
      <c r="U97" s="1773"/>
      <c r="V97" s="1773"/>
      <c r="W97" s="1773"/>
      <c r="X97" s="1773"/>
      <c r="Y97" s="1773"/>
      <c r="Z97" s="1773"/>
      <c r="AA97" s="1778"/>
      <c r="AB97" s="1773"/>
      <c r="AC97" s="1778"/>
      <c r="AD97" s="1773"/>
      <c r="AE97" s="1773"/>
      <c r="AF97" s="1773"/>
      <c r="AG97" s="1773"/>
      <c r="AH97" s="1773"/>
      <c r="AI97" s="1773"/>
      <c r="AJ97" s="1773"/>
      <c r="AK97" s="1778"/>
      <c r="AL97" s="1773"/>
      <c r="AM97" s="1773"/>
      <c r="AN97" s="1773"/>
      <c r="AO97" s="1773"/>
      <c r="AP97" s="1773"/>
      <c r="AQ97" s="1773"/>
      <c r="AR97" s="1773"/>
      <c r="AS97" s="1773"/>
      <c r="AT97" s="1773"/>
      <c r="AU97" s="1773"/>
      <c r="AV97" s="1777"/>
      <c r="AW97" s="1773"/>
      <c r="AX97" s="1773"/>
      <c r="AY97" s="1773"/>
      <c r="AZ97" s="1773"/>
      <c r="BA97" s="1773"/>
      <c r="BB97" s="1773"/>
      <c r="BC97" s="1773"/>
      <c r="BD97" s="1778"/>
      <c r="BE97" s="1773"/>
      <c r="BF97" s="1773"/>
      <c r="BG97" s="1773"/>
      <c r="BH97" s="1773"/>
      <c r="BI97" s="1773"/>
      <c r="BJ97" s="1773"/>
      <c r="BK97" s="1773"/>
      <c r="BL97" s="1773"/>
      <c r="BM97" s="1795"/>
      <c r="BN97" s="1773"/>
      <c r="BO97" s="1773"/>
      <c r="BP97" s="1773"/>
      <c r="BQ97" s="1773"/>
      <c r="BR97" s="1773"/>
      <c r="BS97" s="1773"/>
      <c r="BT97" s="1773"/>
      <c r="BU97" s="1773"/>
      <c r="BV97" s="1773"/>
      <c r="BW97" s="1773"/>
      <c r="BX97" s="1773"/>
      <c r="BY97" s="1773"/>
      <c r="BZ97" s="1773"/>
      <c r="CA97" s="1773"/>
      <c r="CB97" s="1773"/>
      <c r="CC97" s="1773"/>
      <c r="CD97" s="1773"/>
      <c r="CE97" s="1773"/>
      <c r="CF97" s="1773"/>
      <c r="CG97" s="1773"/>
      <c r="CH97" s="1773"/>
      <c r="CI97" s="1773"/>
      <c r="CJ97" s="1773"/>
      <c r="CK97" s="1773"/>
      <c r="CL97" s="1773"/>
      <c r="CM97" s="1773"/>
      <c r="CN97" s="1773"/>
      <c r="CO97" s="1773"/>
      <c r="CP97" s="1773"/>
      <c r="CQ97" s="1773"/>
      <c r="CR97" s="1773"/>
      <c r="CS97" s="1773"/>
      <c r="CT97" s="1773"/>
      <c r="CU97" s="1773"/>
      <c r="CV97" s="1773"/>
      <c r="CW97" s="1773"/>
      <c r="CX97" s="1773"/>
      <c r="CY97" s="1773"/>
      <c r="CZ97" s="1773"/>
      <c r="DA97" s="1773"/>
      <c r="DB97" s="1773"/>
      <c r="DC97" s="1773"/>
      <c r="DD97" s="1773"/>
      <c r="DE97" s="1773"/>
      <c r="DF97" s="1773"/>
      <c r="DG97" s="1773"/>
      <c r="DH97" s="1778"/>
      <c r="DI97" s="1778"/>
      <c r="DJ97" s="1778"/>
      <c r="DK97" s="1773"/>
      <c r="DL97" s="1778"/>
      <c r="DM97" s="1778"/>
      <c r="DN97" s="1781"/>
      <c r="DO97" s="1773"/>
      <c r="DP97" s="1774"/>
      <c r="DQ97" s="1802"/>
      <c r="DR97" s="1784"/>
      <c r="DS97" s="1784"/>
      <c r="DT97" s="1784"/>
      <c r="DU97" s="1784"/>
      <c r="DV97" s="1784"/>
      <c r="DW97" s="1784"/>
      <c r="DX97" s="1800"/>
      <c r="DY97" s="1784"/>
      <c r="DZ97" s="1784"/>
      <c r="EA97" s="1694"/>
      <c r="EB97" s="1814"/>
      <c r="EC97" s="1809"/>
      <c r="ED97" s="1818"/>
      <c r="EE97" s="1809"/>
    </row>
    <row r="98" spans="2:135" x14ac:dyDescent="0.2">
      <c r="B98" s="1810"/>
      <c r="C98" s="1773"/>
      <c r="D98" s="1774"/>
      <c r="E98" s="1773"/>
      <c r="F98" s="1773"/>
      <c r="G98" s="1773"/>
      <c r="H98" s="1773"/>
      <c r="I98" s="1773"/>
      <c r="J98" s="1781"/>
      <c r="K98" s="1781"/>
      <c r="L98" s="1781"/>
      <c r="M98" s="1782"/>
      <c r="N98" s="1773"/>
      <c r="O98" s="1774"/>
      <c r="P98" s="1781"/>
      <c r="Q98" s="1774"/>
      <c r="R98" s="1778"/>
      <c r="S98" s="1781"/>
      <c r="T98" s="1773"/>
      <c r="U98" s="1773"/>
      <c r="V98" s="1773"/>
      <c r="W98" s="1773"/>
      <c r="X98" s="1773"/>
      <c r="Y98" s="1773"/>
      <c r="Z98" s="1773"/>
      <c r="AA98" s="1778"/>
      <c r="AB98" s="1773"/>
      <c r="AC98" s="1778"/>
      <c r="AD98" s="1773"/>
      <c r="AE98" s="1773"/>
      <c r="AF98" s="1773"/>
      <c r="AG98" s="1773"/>
      <c r="AH98" s="1773"/>
      <c r="AI98" s="1773"/>
      <c r="AJ98" s="1773"/>
      <c r="AK98" s="1778"/>
      <c r="AL98" s="1773"/>
      <c r="AM98" s="1773"/>
      <c r="AN98" s="1773"/>
      <c r="AO98" s="1773"/>
      <c r="AP98" s="1773"/>
      <c r="AQ98" s="1773"/>
      <c r="AR98" s="1773"/>
      <c r="AS98" s="1773"/>
      <c r="AT98" s="1773"/>
      <c r="AU98" s="1773"/>
      <c r="AV98" s="1777"/>
      <c r="AW98" s="1773"/>
      <c r="AX98" s="1773"/>
      <c r="AY98" s="1773"/>
      <c r="AZ98" s="1773"/>
      <c r="BA98" s="1773"/>
      <c r="BB98" s="1773"/>
      <c r="BC98" s="1773"/>
      <c r="BD98" s="1778"/>
      <c r="BE98" s="1773"/>
      <c r="BF98" s="1773"/>
      <c r="BG98" s="1773"/>
      <c r="BH98" s="1773"/>
      <c r="BI98" s="1773"/>
      <c r="BJ98" s="1773"/>
      <c r="BK98" s="1773"/>
      <c r="BL98" s="1773"/>
      <c r="BM98" s="1795"/>
      <c r="BN98" s="1773"/>
      <c r="BO98" s="1773"/>
      <c r="BP98" s="1773"/>
      <c r="BQ98" s="1773"/>
      <c r="BR98" s="1773"/>
      <c r="BS98" s="1773"/>
      <c r="BT98" s="1773"/>
      <c r="BU98" s="1773"/>
      <c r="BV98" s="1773"/>
      <c r="BW98" s="1773"/>
      <c r="BX98" s="1773"/>
      <c r="BY98" s="1773"/>
      <c r="BZ98" s="1773"/>
      <c r="CA98" s="1773"/>
      <c r="CB98" s="1773"/>
      <c r="CC98" s="1773"/>
      <c r="CD98" s="1773"/>
      <c r="CE98" s="1773"/>
      <c r="CF98" s="1773"/>
      <c r="CG98" s="1773"/>
      <c r="CH98" s="1773"/>
      <c r="CI98" s="1773"/>
      <c r="CJ98" s="1773"/>
      <c r="CK98" s="1773"/>
      <c r="CL98" s="1773"/>
      <c r="CM98" s="1773"/>
      <c r="CN98" s="1773"/>
      <c r="CO98" s="1773"/>
      <c r="CP98" s="1773"/>
      <c r="CQ98" s="1773"/>
      <c r="CR98" s="1773"/>
      <c r="CS98" s="1773"/>
      <c r="CT98" s="1773"/>
      <c r="CU98" s="1773"/>
      <c r="CV98" s="1773"/>
      <c r="CW98" s="1773"/>
      <c r="CX98" s="1773"/>
      <c r="CY98" s="1773"/>
      <c r="CZ98" s="1773"/>
      <c r="DA98" s="1773"/>
      <c r="DB98" s="1773"/>
      <c r="DC98" s="1773"/>
      <c r="DD98" s="1773"/>
      <c r="DE98" s="1773"/>
      <c r="DF98" s="1773"/>
      <c r="DG98" s="1773"/>
      <c r="DH98" s="1778"/>
      <c r="DI98" s="1778"/>
      <c r="DJ98" s="1778"/>
      <c r="DK98" s="1773"/>
      <c r="DL98" s="1778"/>
      <c r="DM98" s="1778"/>
      <c r="DN98" s="1781"/>
      <c r="DO98" s="1773"/>
      <c r="DP98" s="1774"/>
      <c r="DQ98" s="1802"/>
      <c r="DR98" s="1784"/>
      <c r="DS98" s="1784"/>
      <c r="DT98" s="1784"/>
      <c r="DU98" s="1784"/>
      <c r="DV98" s="1784"/>
      <c r="DW98" s="1784"/>
      <c r="DX98" s="1800"/>
      <c r="DY98" s="1784"/>
      <c r="DZ98" s="1784"/>
      <c r="EA98" s="1694"/>
      <c r="EB98" s="1814"/>
      <c r="EC98" s="1809"/>
      <c r="ED98" s="1818"/>
      <c r="EE98" s="1809"/>
    </row>
    <row r="99" spans="2:135" x14ac:dyDescent="0.2">
      <c r="B99" s="1810"/>
      <c r="C99" s="1773"/>
      <c r="D99" s="1774"/>
      <c r="E99" s="1773"/>
      <c r="F99" s="1773"/>
      <c r="G99" s="1773"/>
      <c r="H99" s="1773"/>
      <c r="I99" s="1773"/>
      <c r="J99" s="1781"/>
      <c r="K99" s="1781"/>
      <c r="L99" s="1781"/>
      <c r="M99" s="1782"/>
      <c r="N99" s="1773"/>
      <c r="O99" s="1774"/>
      <c r="P99" s="1781"/>
      <c r="Q99" s="1774"/>
      <c r="R99" s="1778"/>
      <c r="S99" s="1781"/>
      <c r="T99" s="1773"/>
      <c r="U99" s="1773"/>
      <c r="V99" s="1773"/>
      <c r="W99" s="1773"/>
      <c r="X99" s="1773"/>
      <c r="Y99" s="1773"/>
      <c r="Z99" s="1773"/>
      <c r="AA99" s="1778"/>
      <c r="AB99" s="1773"/>
      <c r="AC99" s="1778"/>
      <c r="AD99" s="1773"/>
      <c r="AE99" s="1773"/>
      <c r="AF99" s="1773"/>
      <c r="AG99" s="1773"/>
      <c r="AH99" s="1773"/>
      <c r="AI99" s="1773"/>
      <c r="AJ99" s="1773"/>
      <c r="AK99" s="1778"/>
      <c r="AL99" s="1773"/>
      <c r="AM99" s="1773"/>
      <c r="AN99" s="1773"/>
      <c r="AO99" s="1773"/>
      <c r="AP99" s="1773"/>
      <c r="AQ99" s="1773"/>
      <c r="AR99" s="1773"/>
      <c r="AS99" s="1773"/>
      <c r="AT99" s="1773"/>
      <c r="AU99" s="1773"/>
      <c r="AV99" s="1777"/>
      <c r="AW99" s="1773"/>
      <c r="AX99" s="1773"/>
      <c r="AY99" s="1773"/>
      <c r="AZ99" s="1773"/>
      <c r="BA99" s="1773"/>
      <c r="BB99" s="1773"/>
      <c r="BC99" s="1773"/>
      <c r="BD99" s="1778"/>
      <c r="BE99" s="1773"/>
      <c r="BF99" s="1773"/>
      <c r="BG99" s="1773"/>
      <c r="BH99" s="1773"/>
      <c r="BI99" s="1773"/>
      <c r="BJ99" s="1773"/>
      <c r="BK99" s="1773"/>
      <c r="BL99" s="1773"/>
      <c r="BM99" s="1795"/>
      <c r="BN99" s="1773"/>
      <c r="BO99" s="1773"/>
      <c r="BP99" s="1773"/>
      <c r="BQ99" s="1773"/>
      <c r="BR99" s="1773"/>
      <c r="BS99" s="1773"/>
      <c r="BT99" s="1773"/>
      <c r="BU99" s="1773"/>
      <c r="BV99" s="1773"/>
      <c r="BW99" s="1773"/>
      <c r="BX99" s="1773"/>
      <c r="BY99" s="1773"/>
      <c r="BZ99" s="1773"/>
      <c r="CA99" s="1773"/>
      <c r="CB99" s="1773"/>
      <c r="CC99" s="1773"/>
      <c r="CD99" s="1773"/>
      <c r="CE99" s="1773"/>
      <c r="CF99" s="1773"/>
      <c r="CG99" s="1773"/>
      <c r="CH99" s="1773"/>
      <c r="CI99" s="1773"/>
      <c r="CJ99" s="1773"/>
      <c r="CK99" s="1773"/>
      <c r="CL99" s="1773"/>
      <c r="CM99" s="1773"/>
      <c r="CN99" s="1773"/>
      <c r="CO99" s="1773"/>
      <c r="CP99" s="1773"/>
      <c r="CQ99" s="1773"/>
      <c r="CR99" s="1773"/>
      <c r="CS99" s="1773"/>
      <c r="CT99" s="1773"/>
      <c r="CU99" s="1773"/>
      <c r="CV99" s="1773"/>
      <c r="CW99" s="1773"/>
      <c r="CX99" s="1773"/>
      <c r="CY99" s="1773"/>
      <c r="CZ99" s="1773"/>
      <c r="DA99" s="1773"/>
      <c r="DB99" s="1773"/>
      <c r="DC99" s="1773"/>
      <c r="DD99" s="1773"/>
      <c r="DE99" s="1773"/>
      <c r="DF99" s="1773"/>
      <c r="DG99" s="1773"/>
      <c r="DH99" s="1778"/>
      <c r="DI99" s="1778"/>
      <c r="DJ99" s="1778"/>
      <c r="DK99" s="1773"/>
      <c r="DL99" s="1778"/>
      <c r="DM99" s="1778"/>
      <c r="DN99" s="1781"/>
      <c r="DO99" s="1773"/>
      <c r="DP99" s="1774"/>
      <c r="DQ99" s="1802"/>
      <c r="DR99" s="1784"/>
      <c r="DS99" s="1784"/>
      <c r="DT99" s="1784"/>
      <c r="DU99" s="1784"/>
      <c r="DV99" s="1784"/>
      <c r="DW99" s="1784"/>
      <c r="DX99" s="1800"/>
      <c r="DY99" s="1784"/>
      <c r="DZ99" s="1784"/>
      <c r="EA99" s="1694"/>
      <c r="EB99" s="1814"/>
      <c r="EC99" s="1809"/>
      <c r="ED99" s="1818"/>
      <c r="EE99" s="1809"/>
    </row>
    <row r="100" spans="2:135" x14ac:dyDescent="0.2">
      <c r="B100" s="1810"/>
      <c r="C100" s="1773"/>
      <c r="D100" s="1774"/>
      <c r="E100" s="1773"/>
      <c r="F100" s="1773"/>
      <c r="G100" s="1773"/>
      <c r="H100" s="1773"/>
      <c r="I100" s="1773"/>
      <c r="J100" s="1781"/>
      <c r="K100" s="1781"/>
      <c r="L100" s="1781"/>
      <c r="M100" s="1782"/>
      <c r="N100" s="1773"/>
      <c r="O100" s="1774"/>
      <c r="P100" s="1781"/>
      <c r="Q100" s="1774"/>
      <c r="R100" s="1778"/>
      <c r="S100" s="1781"/>
      <c r="T100" s="1773"/>
      <c r="U100" s="1773"/>
      <c r="V100" s="1773"/>
      <c r="W100" s="1773"/>
      <c r="X100" s="1773"/>
      <c r="Y100" s="1773"/>
      <c r="Z100" s="1773"/>
      <c r="AA100" s="1778"/>
      <c r="AB100" s="1773"/>
      <c r="AC100" s="1778"/>
      <c r="AD100" s="1773"/>
      <c r="AE100" s="1773"/>
      <c r="AF100" s="1773"/>
      <c r="AG100" s="1773"/>
      <c r="AH100" s="1773"/>
      <c r="AI100" s="1773"/>
      <c r="AJ100" s="1773"/>
      <c r="AK100" s="1778"/>
      <c r="AL100" s="1773"/>
      <c r="AM100" s="1773"/>
      <c r="AN100" s="1773"/>
      <c r="AO100" s="1773"/>
      <c r="AP100" s="1773"/>
      <c r="AQ100" s="1773"/>
      <c r="AR100" s="1773"/>
      <c r="AS100" s="1773"/>
      <c r="AT100" s="1773"/>
      <c r="AU100" s="1773"/>
      <c r="AV100" s="1777"/>
      <c r="AW100" s="1773"/>
      <c r="AX100" s="1773"/>
      <c r="AY100" s="1773"/>
      <c r="AZ100" s="1773"/>
      <c r="BA100" s="1773"/>
      <c r="BB100" s="1773"/>
      <c r="BC100" s="1773"/>
      <c r="BD100" s="1778"/>
      <c r="BE100" s="1773"/>
      <c r="BF100" s="1773"/>
      <c r="BG100" s="1773"/>
      <c r="BH100" s="1773"/>
      <c r="BI100" s="1773"/>
      <c r="BJ100" s="1773"/>
      <c r="BK100" s="1773"/>
      <c r="BL100" s="1773"/>
      <c r="BM100" s="1795"/>
      <c r="BN100" s="1773"/>
      <c r="BO100" s="1773"/>
      <c r="BP100" s="1773"/>
      <c r="BQ100" s="1773"/>
      <c r="BR100" s="1773"/>
      <c r="BS100" s="1773"/>
      <c r="BT100" s="1773"/>
      <c r="BU100" s="1773"/>
      <c r="BV100" s="1773"/>
      <c r="BW100" s="1773"/>
      <c r="BX100" s="1773"/>
      <c r="BY100" s="1773"/>
      <c r="BZ100" s="1773"/>
      <c r="CA100" s="1773"/>
      <c r="CB100" s="1773"/>
      <c r="CC100" s="1773"/>
      <c r="CD100" s="1773"/>
      <c r="CE100" s="1773"/>
      <c r="CF100" s="1773"/>
      <c r="CG100" s="1773"/>
      <c r="CH100" s="1773"/>
      <c r="CI100" s="1773"/>
      <c r="CJ100" s="1773"/>
      <c r="CK100" s="1773"/>
      <c r="CL100" s="1773"/>
      <c r="CM100" s="1773"/>
      <c r="CN100" s="1773"/>
      <c r="CO100" s="1773"/>
      <c r="CP100" s="1773"/>
      <c r="CQ100" s="1773"/>
      <c r="CR100" s="1773"/>
      <c r="CS100" s="1773"/>
      <c r="CT100" s="1773"/>
      <c r="CU100" s="1773"/>
      <c r="CV100" s="1773"/>
      <c r="CW100" s="1773"/>
      <c r="CX100" s="1773"/>
      <c r="CY100" s="1773"/>
      <c r="CZ100" s="1773"/>
      <c r="DA100" s="1773"/>
      <c r="DB100" s="1773"/>
      <c r="DC100" s="1773"/>
      <c r="DD100" s="1773"/>
      <c r="DE100" s="1773"/>
      <c r="DF100" s="1773"/>
      <c r="DG100" s="1773"/>
      <c r="DH100" s="1778"/>
      <c r="DI100" s="1778"/>
      <c r="DJ100" s="1778"/>
      <c r="DK100" s="1773"/>
      <c r="DL100" s="1778"/>
      <c r="DM100" s="1778"/>
      <c r="DN100" s="1781"/>
      <c r="DO100" s="1773"/>
      <c r="DP100" s="1774"/>
      <c r="DQ100" s="1802"/>
      <c r="DR100" s="1784"/>
      <c r="DS100" s="1784"/>
      <c r="DT100" s="1784"/>
      <c r="DU100" s="1784"/>
      <c r="DV100" s="1784"/>
      <c r="DW100" s="1784"/>
      <c r="DX100" s="1800"/>
      <c r="DY100" s="1784"/>
      <c r="DZ100" s="1784"/>
      <c r="EA100" s="1694"/>
      <c r="EB100" s="1814"/>
      <c r="EC100" s="1809"/>
      <c r="ED100" s="1818"/>
      <c r="EE100" s="1809"/>
    </row>
    <row r="101" spans="2:135" x14ac:dyDescent="0.2">
      <c r="B101" s="1810"/>
      <c r="C101" s="1773"/>
      <c r="D101" s="1774"/>
      <c r="E101" s="1773"/>
      <c r="F101" s="1773"/>
      <c r="G101" s="1773"/>
      <c r="H101" s="1773"/>
      <c r="I101" s="1773"/>
      <c r="J101" s="1781"/>
      <c r="K101" s="1781"/>
      <c r="L101" s="1781"/>
      <c r="M101" s="1782"/>
      <c r="N101" s="1773"/>
      <c r="O101" s="1774"/>
      <c r="P101" s="1781"/>
      <c r="Q101" s="1774"/>
      <c r="R101" s="1778"/>
      <c r="S101" s="1781"/>
      <c r="T101" s="1773"/>
      <c r="U101" s="1773"/>
      <c r="V101" s="1773"/>
      <c r="W101" s="1773"/>
      <c r="X101" s="1773"/>
      <c r="Y101" s="1773"/>
      <c r="Z101" s="1773"/>
      <c r="AA101" s="1778"/>
      <c r="AB101" s="1773"/>
      <c r="AC101" s="1778"/>
      <c r="AD101" s="1773"/>
      <c r="AE101" s="1773"/>
      <c r="AF101" s="1773"/>
      <c r="AG101" s="1773"/>
      <c r="AH101" s="1773"/>
      <c r="AI101" s="1773"/>
      <c r="AJ101" s="1773"/>
      <c r="AK101" s="1778"/>
      <c r="AL101" s="1773"/>
      <c r="AM101" s="1773"/>
      <c r="AN101" s="1773"/>
      <c r="AO101" s="1773"/>
      <c r="AP101" s="1773"/>
      <c r="AQ101" s="1773"/>
      <c r="AR101" s="1773"/>
      <c r="AS101" s="1773"/>
      <c r="AT101" s="1773"/>
      <c r="AU101" s="1773"/>
      <c r="AV101" s="1777"/>
      <c r="AW101" s="1773"/>
      <c r="AX101" s="1773"/>
      <c r="AY101" s="1773"/>
      <c r="AZ101" s="1773"/>
      <c r="BA101" s="1773"/>
      <c r="BB101" s="1773"/>
      <c r="BC101" s="1773"/>
      <c r="BD101" s="1778"/>
      <c r="BE101" s="1773"/>
      <c r="BF101" s="1773"/>
      <c r="BG101" s="1773"/>
      <c r="BH101" s="1773"/>
      <c r="BI101" s="1773"/>
      <c r="BJ101" s="1773"/>
      <c r="BK101" s="1773"/>
      <c r="BL101" s="1773"/>
      <c r="BM101" s="1795"/>
      <c r="BN101" s="1773"/>
      <c r="BO101" s="1773"/>
      <c r="BP101" s="1773"/>
      <c r="BQ101" s="1773"/>
      <c r="BR101" s="1773"/>
      <c r="BS101" s="1773"/>
      <c r="BT101" s="1773"/>
      <c r="BU101" s="1773"/>
      <c r="BV101" s="1773"/>
      <c r="BW101" s="1773"/>
      <c r="BX101" s="1773"/>
      <c r="BY101" s="1773"/>
      <c r="BZ101" s="1773"/>
      <c r="CA101" s="1773"/>
      <c r="CB101" s="1773"/>
      <c r="CC101" s="1773"/>
      <c r="CD101" s="1773"/>
      <c r="CE101" s="1773"/>
      <c r="CF101" s="1773"/>
      <c r="CG101" s="1773"/>
      <c r="CH101" s="1773"/>
      <c r="CI101" s="1773"/>
      <c r="CJ101" s="1773"/>
      <c r="CK101" s="1773"/>
      <c r="CL101" s="1773"/>
      <c r="CM101" s="1773"/>
      <c r="CN101" s="1773"/>
      <c r="CO101" s="1773"/>
      <c r="CP101" s="1773"/>
      <c r="CQ101" s="1773"/>
      <c r="CR101" s="1773"/>
      <c r="CS101" s="1773"/>
      <c r="CT101" s="1773"/>
      <c r="CU101" s="1773"/>
      <c r="CV101" s="1773"/>
      <c r="CW101" s="1773"/>
      <c r="CX101" s="1773"/>
      <c r="CY101" s="1773"/>
      <c r="CZ101" s="1773"/>
      <c r="DA101" s="1773"/>
      <c r="DB101" s="1773"/>
      <c r="DC101" s="1773"/>
      <c r="DD101" s="1773"/>
      <c r="DE101" s="1773"/>
      <c r="DF101" s="1773"/>
      <c r="DG101" s="1773"/>
      <c r="DH101" s="1778"/>
      <c r="DI101" s="1778"/>
      <c r="DJ101" s="1778"/>
      <c r="DK101" s="1773"/>
      <c r="DL101" s="1778"/>
      <c r="DM101" s="1778"/>
      <c r="DN101" s="1781"/>
      <c r="DO101" s="1773"/>
      <c r="DP101" s="1774"/>
      <c r="DQ101" s="1802"/>
      <c r="DR101" s="1784"/>
      <c r="DS101" s="1784"/>
      <c r="DT101" s="1784"/>
      <c r="DU101" s="1784"/>
      <c r="DV101" s="1784"/>
      <c r="DW101" s="1784"/>
      <c r="DX101" s="1800"/>
      <c r="DY101" s="1784"/>
      <c r="DZ101" s="1784"/>
      <c r="EA101" s="1694"/>
      <c r="EB101" s="1814"/>
      <c r="EC101" s="1809"/>
      <c r="ED101" s="1818"/>
      <c r="EE101" s="1809"/>
    </row>
    <row r="102" spans="2:135" x14ac:dyDescent="0.2">
      <c r="B102" s="1810"/>
      <c r="C102" s="1773"/>
      <c r="D102" s="1774"/>
      <c r="E102" s="1773"/>
      <c r="F102" s="1773"/>
      <c r="G102" s="1773"/>
      <c r="H102" s="1773"/>
      <c r="I102" s="1773"/>
      <c r="J102" s="1781"/>
      <c r="K102" s="1781"/>
      <c r="L102" s="1781"/>
      <c r="M102" s="1782"/>
      <c r="N102" s="1773"/>
      <c r="O102" s="1774"/>
      <c r="P102" s="1781"/>
      <c r="Q102" s="1774"/>
      <c r="R102" s="1778"/>
      <c r="S102" s="1781"/>
      <c r="T102" s="1773"/>
      <c r="U102" s="1773"/>
      <c r="V102" s="1773"/>
      <c r="W102" s="1773"/>
      <c r="X102" s="1773"/>
      <c r="Y102" s="1773"/>
      <c r="Z102" s="1773"/>
      <c r="AA102" s="1778"/>
      <c r="AB102" s="1773"/>
      <c r="AC102" s="1778"/>
      <c r="AD102" s="1773"/>
      <c r="AE102" s="1773"/>
      <c r="AF102" s="1773"/>
      <c r="AG102" s="1773"/>
      <c r="AH102" s="1773"/>
      <c r="AI102" s="1773"/>
      <c r="AJ102" s="1773"/>
      <c r="AK102" s="1778"/>
      <c r="AL102" s="1773"/>
      <c r="AM102" s="1773"/>
      <c r="AN102" s="1773"/>
      <c r="AO102" s="1773"/>
      <c r="AP102" s="1773"/>
      <c r="AQ102" s="1773"/>
      <c r="AR102" s="1773"/>
      <c r="AS102" s="1773"/>
      <c r="AT102" s="1773"/>
      <c r="AU102" s="1773"/>
      <c r="AV102" s="1777"/>
      <c r="AW102" s="1773"/>
      <c r="AX102" s="1773"/>
      <c r="AY102" s="1773"/>
      <c r="AZ102" s="1773"/>
      <c r="BA102" s="1773"/>
      <c r="BB102" s="1773"/>
      <c r="BC102" s="1773"/>
      <c r="BD102" s="1778"/>
      <c r="BE102" s="1773"/>
      <c r="BF102" s="1773"/>
      <c r="BG102" s="1773"/>
      <c r="BH102" s="1773"/>
      <c r="BI102" s="1773"/>
      <c r="BJ102" s="1773"/>
      <c r="BK102" s="1773"/>
      <c r="BL102" s="1773"/>
      <c r="BM102" s="1795"/>
      <c r="BN102" s="1773"/>
      <c r="BO102" s="1773"/>
      <c r="BP102" s="1773"/>
      <c r="BQ102" s="1773"/>
      <c r="BR102" s="1773"/>
      <c r="BS102" s="1773"/>
      <c r="BT102" s="1773"/>
      <c r="BU102" s="1773"/>
      <c r="BV102" s="1773"/>
      <c r="BW102" s="1773"/>
      <c r="BX102" s="1773"/>
      <c r="BY102" s="1773"/>
      <c r="BZ102" s="1773"/>
      <c r="CA102" s="1773"/>
      <c r="CB102" s="1773"/>
      <c r="CC102" s="1773"/>
      <c r="CD102" s="1773"/>
      <c r="CE102" s="1773"/>
      <c r="CF102" s="1773"/>
      <c r="CG102" s="1773"/>
      <c r="CH102" s="1773"/>
      <c r="CI102" s="1773"/>
      <c r="CJ102" s="1773"/>
      <c r="CK102" s="1773"/>
      <c r="CL102" s="1773"/>
      <c r="CM102" s="1773"/>
      <c r="CN102" s="1773"/>
      <c r="CO102" s="1773"/>
      <c r="CP102" s="1773"/>
      <c r="CQ102" s="1773"/>
      <c r="CR102" s="1773"/>
      <c r="CS102" s="1773"/>
      <c r="CT102" s="1773"/>
      <c r="CU102" s="1773"/>
      <c r="CV102" s="1773"/>
      <c r="CW102" s="1773"/>
      <c r="CX102" s="1773"/>
      <c r="CY102" s="1773"/>
      <c r="CZ102" s="1773"/>
      <c r="DA102" s="1773"/>
      <c r="DB102" s="1773"/>
      <c r="DC102" s="1773"/>
      <c r="DD102" s="1773"/>
      <c r="DE102" s="1773"/>
      <c r="DF102" s="1773"/>
      <c r="DG102" s="1773"/>
      <c r="DH102" s="1778"/>
      <c r="DI102" s="1778"/>
      <c r="DJ102" s="1778"/>
      <c r="DK102" s="1773"/>
      <c r="DL102" s="1778"/>
      <c r="DM102" s="1778"/>
      <c r="DN102" s="1781"/>
      <c r="DO102" s="1773"/>
      <c r="DP102" s="1774"/>
      <c r="DQ102" s="1802"/>
      <c r="DR102" s="1784"/>
      <c r="DS102" s="1784"/>
      <c r="DT102" s="1784"/>
      <c r="DU102" s="1784"/>
      <c r="DV102" s="1784"/>
      <c r="DW102" s="1784"/>
      <c r="DX102" s="1800"/>
      <c r="DY102" s="1784"/>
      <c r="DZ102" s="1784"/>
      <c r="EA102" s="1694"/>
      <c r="EB102" s="1814"/>
      <c r="EC102" s="1809"/>
      <c r="ED102" s="1818"/>
      <c r="EE102" s="1809"/>
    </row>
    <row r="103" spans="2:135" x14ac:dyDescent="0.2">
      <c r="B103" s="1810"/>
      <c r="C103" s="1773"/>
      <c r="D103" s="1774"/>
      <c r="E103" s="1773"/>
      <c r="F103" s="1773"/>
      <c r="G103" s="1773"/>
      <c r="H103" s="1773"/>
      <c r="I103" s="1773"/>
      <c r="J103" s="1781"/>
      <c r="K103" s="1781"/>
      <c r="L103" s="1781"/>
      <c r="M103" s="1782"/>
      <c r="N103" s="1773"/>
      <c r="O103" s="1774"/>
      <c r="P103" s="1781"/>
      <c r="Q103" s="1774"/>
      <c r="R103" s="1778"/>
      <c r="S103" s="1781"/>
      <c r="T103" s="1773"/>
      <c r="U103" s="1773"/>
      <c r="V103" s="1773"/>
      <c r="W103" s="1773"/>
      <c r="X103" s="1773"/>
      <c r="Y103" s="1773"/>
      <c r="Z103" s="1773"/>
      <c r="AA103" s="1778"/>
      <c r="AB103" s="1773"/>
      <c r="AC103" s="1778"/>
      <c r="AD103" s="1773"/>
      <c r="AE103" s="1773"/>
      <c r="AF103" s="1773"/>
      <c r="AG103" s="1773"/>
      <c r="AH103" s="1773"/>
      <c r="AI103" s="1773"/>
      <c r="AJ103" s="1773"/>
      <c r="AK103" s="1778"/>
      <c r="AL103" s="1773"/>
      <c r="AM103" s="1773"/>
      <c r="AN103" s="1773"/>
      <c r="AO103" s="1773"/>
      <c r="AP103" s="1773"/>
      <c r="AQ103" s="1773"/>
      <c r="AR103" s="1773"/>
      <c r="AS103" s="1773"/>
      <c r="AT103" s="1773"/>
      <c r="AU103" s="1773"/>
      <c r="AV103" s="1777"/>
      <c r="AW103" s="1773"/>
      <c r="AX103" s="1773"/>
      <c r="AY103" s="1773"/>
      <c r="AZ103" s="1773"/>
      <c r="BA103" s="1773"/>
      <c r="BB103" s="1773"/>
      <c r="BC103" s="1773"/>
      <c r="BD103" s="1778"/>
      <c r="BE103" s="1773"/>
      <c r="BF103" s="1773"/>
      <c r="BG103" s="1773"/>
      <c r="BH103" s="1773"/>
      <c r="BI103" s="1773"/>
      <c r="BJ103" s="1773"/>
      <c r="BK103" s="1773"/>
      <c r="BL103" s="1773"/>
      <c r="BM103" s="1795"/>
      <c r="BN103" s="1773"/>
      <c r="BO103" s="1773"/>
      <c r="BP103" s="1773"/>
      <c r="BQ103" s="1773"/>
      <c r="BR103" s="1773"/>
      <c r="BS103" s="1773"/>
      <c r="BT103" s="1773"/>
      <c r="BU103" s="1773"/>
      <c r="BV103" s="1773"/>
      <c r="BW103" s="1773"/>
      <c r="BX103" s="1773"/>
      <c r="BY103" s="1773"/>
      <c r="BZ103" s="1773"/>
      <c r="CA103" s="1773"/>
      <c r="CB103" s="1773"/>
      <c r="CC103" s="1773"/>
      <c r="CD103" s="1773"/>
      <c r="CE103" s="1773"/>
      <c r="CF103" s="1773"/>
      <c r="CG103" s="1773"/>
      <c r="CH103" s="1773"/>
      <c r="CI103" s="1773"/>
      <c r="CJ103" s="1773"/>
      <c r="CK103" s="1773"/>
      <c r="CL103" s="1773"/>
      <c r="CM103" s="1773"/>
      <c r="CN103" s="1773"/>
      <c r="CO103" s="1773"/>
      <c r="CP103" s="1773"/>
      <c r="CQ103" s="1773"/>
      <c r="CR103" s="1773"/>
      <c r="CS103" s="1773"/>
      <c r="CT103" s="1773"/>
      <c r="CU103" s="1773"/>
      <c r="CV103" s="1773"/>
      <c r="CW103" s="1773"/>
      <c r="CX103" s="1773"/>
      <c r="CY103" s="1773"/>
      <c r="CZ103" s="1773"/>
      <c r="DA103" s="1773"/>
      <c r="DB103" s="1773"/>
      <c r="DC103" s="1773"/>
      <c r="DD103" s="1773"/>
      <c r="DE103" s="1773"/>
      <c r="DF103" s="1773"/>
      <c r="DG103" s="1773"/>
      <c r="DH103" s="1778"/>
      <c r="DI103" s="1778"/>
      <c r="DJ103" s="1778"/>
      <c r="DK103" s="1773"/>
      <c r="DL103" s="1778"/>
      <c r="DM103" s="1778"/>
      <c r="DN103" s="1781"/>
      <c r="DO103" s="1773"/>
      <c r="DP103" s="1774"/>
      <c r="DQ103" s="1802"/>
      <c r="DR103" s="1784"/>
      <c r="DS103" s="1784"/>
      <c r="DT103" s="1784"/>
      <c r="DU103" s="1784"/>
      <c r="DV103" s="1784"/>
      <c r="DW103" s="1784"/>
      <c r="DX103" s="1800"/>
      <c r="DY103" s="1784"/>
      <c r="DZ103" s="1784"/>
      <c r="EA103" s="1694"/>
      <c r="EB103" s="1814"/>
      <c r="EC103" s="1809"/>
      <c r="ED103" s="1818"/>
      <c r="EE103" s="1809"/>
    </row>
    <row r="104" spans="2:135" x14ac:dyDescent="0.2">
      <c r="B104" s="1810"/>
      <c r="C104" s="1773"/>
      <c r="D104" s="1774"/>
      <c r="E104" s="1773"/>
      <c r="F104" s="1773"/>
      <c r="G104" s="1773"/>
      <c r="H104" s="1773"/>
      <c r="I104" s="1773"/>
      <c r="J104" s="1781"/>
      <c r="K104" s="1781"/>
      <c r="L104" s="1781"/>
      <c r="M104" s="1782"/>
      <c r="N104" s="1773"/>
      <c r="O104" s="1774"/>
      <c r="P104" s="1781"/>
      <c r="Q104" s="1774"/>
      <c r="R104" s="1778"/>
      <c r="S104" s="1781"/>
      <c r="T104" s="1773"/>
      <c r="U104" s="1773"/>
      <c r="V104" s="1773"/>
      <c r="W104" s="1773"/>
      <c r="X104" s="1773"/>
      <c r="Y104" s="1773"/>
      <c r="Z104" s="1773"/>
      <c r="AA104" s="1778"/>
      <c r="AB104" s="1773"/>
      <c r="AC104" s="1778"/>
      <c r="AD104" s="1773"/>
      <c r="AE104" s="1773"/>
      <c r="AF104" s="1773"/>
      <c r="AG104" s="1773"/>
      <c r="AH104" s="1773"/>
      <c r="AI104" s="1773"/>
      <c r="AJ104" s="1773"/>
      <c r="AK104" s="1778"/>
      <c r="AL104" s="1773"/>
      <c r="AM104" s="1773"/>
      <c r="AN104" s="1773"/>
      <c r="AO104" s="1773"/>
      <c r="AP104" s="1773"/>
      <c r="AQ104" s="1773"/>
      <c r="AR104" s="1773"/>
      <c r="AS104" s="1773"/>
      <c r="AT104" s="1773"/>
      <c r="AU104" s="1773"/>
      <c r="AV104" s="1777"/>
      <c r="AW104" s="1773"/>
      <c r="AX104" s="1773"/>
      <c r="AY104" s="1773"/>
      <c r="AZ104" s="1773"/>
      <c r="BA104" s="1773"/>
      <c r="BB104" s="1773"/>
      <c r="BC104" s="1773"/>
      <c r="BD104" s="1778"/>
      <c r="BE104" s="1773"/>
      <c r="BF104" s="1773"/>
      <c r="BG104" s="1773"/>
      <c r="BH104" s="1773"/>
      <c r="BI104" s="1773"/>
      <c r="BJ104" s="1773"/>
      <c r="BK104" s="1773"/>
      <c r="BL104" s="1773"/>
      <c r="BM104" s="1795"/>
      <c r="BN104" s="1773"/>
      <c r="BO104" s="1773"/>
      <c r="BP104" s="1773"/>
      <c r="BQ104" s="1773"/>
      <c r="BR104" s="1773"/>
      <c r="BS104" s="1773"/>
      <c r="BT104" s="1773"/>
      <c r="BU104" s="1773"/>
      <c r="BV104" s="1773"/>
      <c r="BW104" s="1773"/>
      <c r="BX104" s="1773"/>
      <c r="BY104" s="1773"/>
      <c r="BZ104" s="1773"/>
      <c r="CA104" s="1773"/>
      <c r="CB104" s="1773"/>
      <c r="CC104" s="1773"/>
      <c r="CD104" s="1773"/>
      <c r="CE104" s="1773"/>
      <c r="CF104" s="1773"/>
      <c r="CG104" s="1773"/>
      <c r="CH104" s="1773"/>
      <c r="CI104" s="1773"/>
      <c r="CJ104" s="1773"/>
      <c r="CK104" s="1773"/>
      <c r="CL104" s="1773"/>
      <c r="CM104" s="1773"/>
      <c r="CN104" s="1773"/>
      <c r="CO104" s="1773"/>
      <c r="CP104" s="1773"/>
      <c r="CQ104" s="1773"/>
      <c r="CR104" s="1773"/>
      <c r="CS104" s="1773"/>
      <c r="CT104" s="1773"/>
      <c r="CU104" s="1773"/>
      <c r="CV104" s="1773"/>
      <c r="CW104" s="1773"/>
      <c r="CX104" s="1773"/>
      <c r="CY104" s="1773"/>
      <c r="CZ104" s="1773"/>
      <c r="DA104" s="1773"/>
      <c r="DB104" s="1773"/>
      <c r="DC104" s="1773"/>
      <c r="DD104" s="1773"/>
      <c r="DE104" s="1773"/>
      <c r="DF104" s="1773"/>
      <c r="DG104" s="1773"/>
      <c r="DH104" s="1778"/>
      <c r="DI104" s="1778"/>
      <c r="DJ104" s="1778"/>
      <c r="DK104" s="1773"/>
      <c r="DL104" s="1778"/>
      <c r="DM104" s="1778"/>
      <c r="DN104" s="1781"/>
      <c r="DO104" s="1773"/>
      <c r="DP104" s="1774"/>
      <c r="DQ104" s="1802"/>
      <c r="DR104" s="1784"/>
      <c r="DS104" s="1784"/>
      <c r="DT104" s="1784"/>
      <c r="DU104" s="1784"/>
      <c r="DV104" s="1784"/>
      <c r="DW104" s="1784"/>
      <c r="DX104" s="1800"/>
      <c r="DY104" s="1784"/>
      <c r="DZ104" s="1784"/>
      <c r="EA104" s="1694"/>
      <c r="EB104" s="1814"/>
      <c r="EC104" s="1809"/>
      <c r="ED104" s="1818"/>
      <c r="EE104" s="1809"/>
    </row>
    <row r="105" spans="2:135" x14ac:dyDescent="0.2">
      <c r="B105" s="1810"/>
      <c r="C105" s="1773"/>
      <c r="D105" s="1774"/>
      <c r="E105" s="1773"/>
      <c r="F105" s="1773"/>
      <c r="G105" s="1773"/>
      <c r="H105" s="1773"/>
      <c r="I105" s="1773"/>
      <c r="J105" s="1781"/>
      <c r="K105" s="1781"/>
      <c r="L105" s="1781"/>
      <c r="M105" s="1782"/>
      <c r="N105" s="1773"/>
      <c r="O105" s="1774"/>
      <c r="P105" s="1781"/>
      <c r="Q105" s="1774"/>
      <c r="R105" s="1778"/>
      <c r="S105" s="1781"/>
      <c r="T105" s="1773"/>
      <c r="U105" s="1773"/>
      <c r="V105" s="1773"/>
      <c r="W105" s="1773"/>
      <c r="X105" s="1773"/>
      <c r="Y105" s="1773"/>
      <c r="Z105" s="1773"/>
      <c r="AA105" s="1778"/>
      <c r="AB105" s="1773"/>
      <c r="AC105" s="1778"/>
      <c r="AD105" s="1773"/>
      <c r="AE105" s="1773"/>
      <c r="AF105" s="1773"/>
      <c r="AG105" s="1773"/>
      <c r="AH105" s="1773"/>
      <c r="AI105" s="1773"/>
      <c r="AJ105" s="1773"/>
      <c r="AK105" s="1778"/>
      <c r="AL105" s="1773"/>
      <c r="AM105" s="1773"/>
      <c r="AN105" s="1773"/>
      <c r="AO105" s="1773"/>
      <c r="AP105" s="1773"/>
      <c r="AQ105" s="1773"/>
      <c r="AR105" s="1773"/>
      <c r="AS105" s="1773"/>
      <c r="AT105" s="1773"/>
      <c r="AU105" s="1773"/>
      <c r="AV105" s="1777"/>
      <c r="AW105" s="1773"/>
      <c r="AX105" s="1773"/>
      <c r="AY105" s="1773"/>
      <c r="AZ105" s="1773"/>
      <c r="BA105" s="1773"/>
      <c r="BB105" s="1773"/>
      <c r="BC105" s="1773"/>
      <c r="BD105" s="1778"/>
      <c r="BE105" s="1773"/>
      <c r="BF105" s="1773"/>
      <c r="BG105" s="1773"/>
      <c r="BH105" s="1773"/>
      <c r="BI105" s="1773"/>
      <c r="BJ105" s="1773"/>
      <c r="BK105" s="1773"/>
      <c r="BL105" s="1773"/>
      <c r="BM105" s="1795"/>
      <c r="BN105" s="1773"/>
      <c r="BO105" s="1773"/>
      <c r="BP105" s="1773"/>
      <c r="BQ105" s="1773"/>
      <c r="BR105" s="1773"/>
      <c r="BS105" s="1773"/>
      <c r="BT105" s="1773"/>
      <c r="BU105" s="1773"/>
      <c r="BV105" s="1773"/>
      <c r="BW105" s="1773"/>
      <c r="BX105" s="1773"/>
      <c r="BY105" s="1773"/>
      <c r="BZ105" s="1773"/>
      <c r="CA105" s="1773"/>
      <c r="CB105" s="1773"/>
      <c r="CC105" s="1773"/>
      <c r="CD105" s="1773"/>
      <c r="CE105" s="1773"/>
      <c r="CF105" s="1773"/>
      <c r="CG105" s="1773"/>
      <c r="CH105" s="1773"/>
      <c r="CI105" s="1773"/>
      <c r="CJ105" s="1773"/>
      <c r="CK105" s="1773"/>
      <c r="CL105" s="1773"/>
      <c r="CM105" s="1773"/>
      <c r="CN105" s="1773"/>
      <c r="CO105" s="1773"/>
      <c r="CP105" s="1773"/>
      <c r="CQ105" s="1773"/>
      <c r="CR105" s="1773"/>
      <c r="CS105" s="1773"/>
      <c r="CT105" s="1773"/>
      <c r="CU105" s="1773"/>
      <c r="CV105" s="1773"/>
      <c r="CW105" s="1773"/>
      <c r="CX105" s="1773"/>
      <c r="CY105" s="1773"/>
      <c r="CZ105" s="1773"/>
      <c r="DA105" s="1773"/>
      <c r="DB105" s="1773"/>
      <c r="DC105" s="1773"/>
      <c r="DD105" s="1773"/>
      <c r="DE105" s="1773"/>
      <c r="DF105" s="1773"/>
      <c r="DG105" s="1773"/>
      <c r="DH105" s="1778"/>
      <c r="DI105" s="1778"/>
      <c r="DJ105" s="1778"/>
      <c r="DK105" s="1773"/>
      <c r="DL105" s="1778"/>
      <c r="DM105" s="1778"/>
      <c r="DN105" s="1781"/>
      <c r="DO105" s="1773"/>
      <c r="DP105" s="1774"/>
      <c r="DQ105" s="1802"/>
      <c r="DR105" s="1784"/>
      <c r="DS105" s="1784"/>
      <c r="DT105" s="1784"/>
      <c r="DU105" s="1784"/>
      <c r="DV105" s="1784"/>
      <c r="DW105" s="1784"/>
      <c r="DX105" s="1800"/>
      <c r="DY105" s="1784"/>
      <c r="DZ105" s="1784"/>
      <c r="EA105" s="1694"/>
      <c r="EB105" s="1814"/>
      <c r="EC105" s="1809"/>
      <c r="ED105" s="1818"/>
      <c r="EE105" s="1809"/>
    </row>
    <row r="106" spans="2:135" x14ac:dyDescent="0.2">
      <c r="B106" s="1810"/>
      <c r="C106" s="1773"/>
      <c r="D106" s="1774"/>
      <c r="E106" s="1773"/>
      <c r="F106" s="1773"/>
      <c r="G106" s="1773"/>
      <c r="H106" s="1773"/>
      <c r="I106" s="1773"/>
      <c r="J106" s="1781"/>
      <c r="K106" s="1781"/>
      <c r="L106" s="1781"/>
      <c r="M106" s="1782"/>
      <c r="N106" s="1773"/>
      <c r="O106" s="1774"/>
      <c r="P106" s="1781"/>
      <c r="Q106" s="1774"/>
      <c r="R106" s="1778"/>
      <c r="S106" s="1781"/>
      <c r="T106" s="1773"/>
      <c r="U106" s="1773"/>
      <c r="V106" s="1773"/>
      <c r="W106" s="1773"/>
      <c r="X106" s="1773"/>
      <c r="Y106" s="1773"/>
      <c r="Z106" s="1773"/>
      <c r="AA106" s="1778"/>
      <c r="AB106" s="1773"/>
      <c r="AC106" s="1778"/>
      <c r="AD106" s="1773"/>
      <c r="AE106" s="1773"/>
      <c r="AF106" s="1773"/>
      <c r="AG106" s="1773"/>
      <c r="AH106" s="1773"/>
      <c r="AI106" s="1773"/>
      <c r="AJ106" s="1773"/>
      <c r="AK106" s="1778"/>
      <c r="AL106" s="1773"/>
      <c r="AM106" s="1773"/>
      <c r="AN106" s="1773"/>
      <c r="AO106" s="1773"/>
      <c r="AP106" s="1773"/>
      <c r="AQ106" s="1773"/>
      <c r="AR106" s="1773"/>
      <c r="AS106" s="1773"/>
      <c r="AT106" s="1773"/>
      <c r="AU106" s="1773"/>
      <c r="AV106" s="1777"/>
      <c r="AW106" s="1773"/>
      <c r="AX106" s="1773"/>
      <c r="AY106" s="1773"/>
      <c r="AZ106" s="1773"/>
      <c r="BA106" s="1773"/>
      <c r="BB106" s="1773"/>
      <c r="BC106" s="1773"/>
      <c r="BD106" s="1778"/>
      <c r="BE106" s="1773"/>
      <c r="BF106" s="1773"/>
      <c r="BG106" s="1773"/>
      <c r="BH106" s="1773"/>
      <c r="BI106" s="1773"/>
      <c r="BJ106" s="1773"/>
      <c r="BK106" s="1773"/>
      <c r="BL106" s="1773"/>
      <c r="BM106" s="1795"/>
      <c r="BN106" s="1773"/>
      <c r="BO106" s="1773"/>
      <c r="BP106" s="1773"/>
      <c r="BQ106" s="1773"/>
      <c r="BR106" s="1773"/>
      <c r="BS106" s="1773"/>
      <c r="BT106" s="1773"/>
      <c r="BU106" s="1773"/>
      <c r="BV106" s="1773"/>
      <c r="BW106" s="1773"/>
      <c r="BX106" s="1773"/>
      <c r="BY106" s="1773"/>
      <c r="BZ106" s="1773"/>
      <c r="CA106" s="1773"/>
      <c r="CB106" s="1773"/>
      <c r="CC106" s="1773"/>
      <c r="CD106" s="1773"/>
      <c r="CE106" s="1773"/>
      <c r="CF106" s="1773"/>
      <c r="CG106" s="1773"/>
      <c r="CH106" s="1773"/>
      <c r="CI106" s="1773"/>
      <c r="CJ106" s="1773"/>
      <c r="CK106" s="1773"/>
      <c r="CL106" s="1773"/>
      <c r="CM106" s="1773"/>
      <c r="CN106" s="1773"/>
      <c r="CO106" s="1773"/>
      <c r="CP106" s="1773"/>
      <c r="CQ106" s="1773"/>
      <c r="CR106" s="1773"/>
      <c r="CS106" s="1773"/>
      <c r="CT106" s="1773"/>
      <c r="CU106" s="1773"/>
      <c r="CV106" s="1773"/>
      <c r="CW106" s="1773"/>
      <c r="CX106" s="1773"/>
      <c r="CY106" s="1773"/>
      <c r="CZ106" s="1773"/>
      <c r="DA106" s="1773"/>
      <c r="DB106" s="1773"/>
      <c r="DC106" s="1773"/>
      <c r="DD106" s="1773"/>
      <c r="DE106" s="1773"/>
      <c r="DF106" s="1773"/>
      <c r="DG106" s="1773"/>
      <c r="DH106" s="1778"/>
      <c r="DI106" s="1778"/>
      <c r="DJ106" s="1778"/>
      <c r="DK106" s="1773"/>
      <c r="DL106" s="1778"/>
      <c r="DM106" s="1778"/>
      <c r="DN106" s="1781"/>
      <c r="DO106" s="1773"/>
      <c r="DP106" s="1774"/>
      <c r="DQ106" s="1802"/>
      <c r="DR106" s="1784"/>
      <c r="DS106" s="1784"/>
      <c r="DT106" s="1784"/>
      <c r="DU106" s="1784"/>
      <c r="DV106" s="1784"/>
      <c r="DW106" s="1784"/>
      <c r="DX106" s="1800"/>
      <c r="DY106" s="1784"/>
      <c r="DZ106" s="1784"/>
      <c r="EA106" s="1694"/>
      <c r="EB106" s="1814"/>
      <c r="EC106" s="1809"/>
      <c r="ED106" s="1818"/>
      <c r="EE106" s="1809"/>
    </row>
    <row r="107" spans="2:135" x14ac:dyDescent="0.2">
      <c r="B107" s="1810"/>
      <c r="C107" s="1773"/>
      <c r="D107" s="1774"/>
      <c r="E107" s="1773"/>
      <c r="F107" s="1773"/>
      <c r="G107" s="1773"/>
      <c r="H107" s="1773"/>
      <c r="I107" s="1773"/>
      <c r="J107" s="1781"/>
      <c r="K107" s="1781"/>
      <c r="L107" s="1781"/>
      <c r="M107" s="1782"/>
      <c r="N107" s="1773"/>
      <c r="O107" s="1774"/>
      <c r="P107" s="1781"/>
      <c r="Q107" s="1774"/>
      <c r="R107" s="1778"/>
      <c r="S107" s="1781"/>
      <c r="T107" s="1773"/>
      <c r="U107" s="1773"/>
      <c r="V107" s="1773"/>
      <c r="W107" s="1773"/>
      <c r="X107" s="1773"/>
      <c r="Y107" s="1773"/>
      <c r="Z107" s="1773"/>
      <c r="AA107" s="1778"/>
      <c r="AB107" s="1773"/>
      <c r="AC107" s="1778"/>
      <c r="AD107" s="1773"/>
      <c r="AE107" s="1773"/>
      <c r="AF107" s="1773"/>
      <c r="AG107" s="1773"/>
      <c r="AH107" s="1773"/>
      <c r="AI107" s="1773"/>
      <c r="AJ107" s="1773"/>
      <c r="AK107" s="1778"/>
      <c r="AL107" s="1773"/>
      <c r="AM107" s="1773"/>
      <c r="AN107" s="1773"/>
      <c r="AO107" s="1773"/>
      <c r="AP107" s="1773"/>
      <c r="AQ107" s="1773"/>
      <c r="AR107" s="1773"/>
      <c r="AS107" s="1773"/>
      <c r="AT107" s="1773"/>
      <c r="AU107" s="1773"/>
      <c r="AV107" s="1777"/>
      <c r="AW107" s="1773"/>
      <c r="AX107" s="1773"/>
      <c r="AY107" s="1773"/>
      <c r="AZ107" s="1773"/>
      <c r="BA107" s="1773"/>
      <c r="BB107" s="1773"/>
      <c r="BC107" s="1773"/>
      <c r="BD107" s="1778"/>
      <c r="BE107" s="1773"/>
      <c r="BF107" s="1773"/>
      <c r="BG107" s="1773"/>
      <c r="BH107" s="1773"/>
      <c r="BI107" s="1773"/>
      <c r="BJ107" s="1773"/>
      <c r="BK107" s="1773"/>
      <c r="BL107" s="1773"/>
      <c r="BM107" s="1795"/>
      <c r="BN107" s="1773"/>
      <c r="BO107" s="1773"/>
      <c r="BP107" s="1773"/>
      <c r="BQ107" s="1773"/>
      <c r="BR107" s="1773"/>
      <c r="BS107" s="1773"/>
      <c r="BT107" s="1773"/>
      <c r="BU107" s="1773"/>
      <c r="BV107" s="1773"/>
      <c r="BW107" s="1773"/>
      <c r="BX107" s="1773"/>
      <c r="BY107" s="1773"/>
      <c r="BZ107" s="1773"/>
      <c r="CA107" s="1773"/>
      <c r="CB107" s="1773"/>
      <c r="CC107" s="1773"/>
      <c r="CD107" s="1773"/>
      <c r="CE107" s="1773"/>
      <c r="CF107" s="1773"/>
      <c r="CG107" s="1773"/>
      <c r="CH107" s="1773"/>
      <c r="CI107" s="1773"/>
      <c r="CJ107" s="1773"/>
      <c r="CK107" s="1773"/>
      <c r="CL107" s="1773"/>
      <c r="CM107" s="1773"/>
      <c r="CN107" s="1773"/>
      <c r="CO107" s="1773"/>
      <c r="CP107" s="1773"/>
      <c r="CQ107" s="1773"/>
      <c r="CR107" s="1773"/>
      <c r="CS107" s="1773"/>
      <c r="CT107" s="1773"/>
      <c r="CU107" s="1773"/>
      <c r="CV107" s="1773"/>
      <c r="CW107" s="1773"/>
      <c r="CX107" s="1773"/>
      <c r="CY107" s="1773"/>
      <c r="CZ107" s="1773"/>
      <c r="DA107" s="1773"/>
      <c r="DB107" s="1773"/>
      <c r="DC107" s="1773"/>
      <c r="DD107" s="1773"/>
      <c r="DE107" s="1773"/>
      <c r="DF107" s="1773"/>
      <c r="DG107" s="1773"/>
      <c r="DH107" s="1778"/>
      <c r="DI107" s="1778"/>
      <c r="DJ107" s="1778"/>
      <c r="DK107" s="1773"/>
      <c r="DL107" s="1778"/>
      <c r="DM107" s="1778"/>
      <c r="DN107" s="1781"/>
      <c r="DO107" s="1773"/>
      <c r="DP107" s="1774"/>
      <c r="DQ107" s="1802"/>
      <c r="DR107" s="1784"/>
      <c r="DS107" s="1784"/>
      <c r="DT107" s="1784"/>
      <c r="DU107" s="1784"/>
      <c r="DV107" s="1784"/>
      <c r="DW107" s="1784"/>
      <c r="DX107" s="1800"/>
      <c r="DY107" s="1784"/>
      <c r="DZ107" s="1784"/>
      <c r="EA107" s="1694"/>
      <c r="EB107" s="1814"/>
      <c r="EC107" s="1809"/>
      <c r="ED107" s="1818"/>
      <c r="EE107" s="1809"/>
    </row>
    <row r="108" spans="2:135" ht="60" customHeight="1" thickBot="1" x14ac:dyDescent="0.25">
      <c r="B108" s="1810"/>
      <c r="C108" s="1773"/>
      <c r="D108" s="1775"/>
      <c r="E108" s="1773"/>
      <c r="F108" s="1773"/>
      <c r="G108" s="1773"/>
      <c r="H108" s="1773"/>
      <c r="I108" s="1773"/>
      <c r="J108" s="1772"/>
      <c r="K108" s="1772"/>
      <c r="L108" s="1772"/>
      <c r="M108" s="1783"/>
      <c r="N108" s="1773"/>
      <c r="O108" s="1775"/>
      <c r="P108" s="1772"/>
      <c r="Q108" s="1775"/>
      <c r="R108" s="1778"/>
      <c r="S108" s="1772"/>
      <c r="T108" s="1773"/>
      <c r="U108" s="1773"/>
      <c r="V108" s="1773"/>
      <c r="W108" s="1773"/>
      <c r="X108" s="1773"/>
      <c r="Y108" s="1773"/>
      <c r="Z108" s="1773"/>
      <c r="AA108" s="1778"/>
      <c r="AB108" s="1773"/>
      <c r="AC108" s="1778"/>
      <c r="AD108" s="1773"/>
      <c r="AE108" s="1773"/>
      <c r="AF108" s="1773"/>
      <c r="AG108" s="1773"/>
      <c r="AH108" s="1773"/>
      <c r="AI108" s="1773"/>
      <c r="AJ108" s="1773"/>
      <c r="AK108" s="1778"/>
      <c r="AL108" s="1773"/>
      <c r="AM108" s="1773"/>
      <c r="AN108" s="1773"/>
      <c r="AO108" s="1773"/>
      <c r="AP108" s="1773"/>
      <c r="AQ108" s="1773"/>
      <c r="AR108" s="1773"/>
      <c r="AS108" s="1773"/>
      <c r="AT108" s="1773"/>
      <c r="AU108" s="1773"/>
      <c r="AV108" s="1777"/>
      <c r="AW108" s="1773"/>
      <c r="AX108" s="1773"/>
      <c r="AY108" s="1773"/>
      <c r="AZ108" s="1773"/>
      <c r="BA108" s="1773"/>
      <c r="BB108" s="1773"/>
      <c r="BC108" s="1773"/>
      <c r="BD108" s="1778"/>
      <c r="BE108" s="1773"/>
      <c r="BF108" s="1773"/>
      <c r="BG108" s="1773"/>
      <c r="BH108" s="1773"/>
      <c r="BI108" s="1773"/>
      <c r="BJ108" s="1773"/>
      <c r="BK108" s="1773"/>
      <c r="BL108" s="1773"/>
      <c r="BM108" s="1796"/>
      <c r="BN108" s="1773"/>
      <c r="BO108" s="1773"/>
      <c r="BP108" s="1773"/>
      <c r="BQ108" s="1773"/>
      <c r="BR108" s="1773"/>
      <c r="BS108" s="1773"/>
      <c r="BT108" s="1773"/>
      <c r="BU108" s="1773"/>
      <c r="BV108" s="1773"/>
      <c r="BW108" s="1773"/>
      <c r="BX108" s="1773"/>
      <c r="BY108" s="1773"/>
      <c r="BZ108" s="1773"/>
      <c r="CA108" s="1773"/>
      <c r="CB108" s="1773"/>
      <c r="CC108" s="1773"/>
      <c r="CD108" s="1773"/>
      <c r="CE108" s="1773"/>
      <c r="CF108" s="1773"/>
      <c r="CG108" s="1773"/>
      <c r="CH108" s="1773"/>
      <c r="CI108" s="1773"/>
      <c r="CJ108" s="1773"/>
      <c r="CK108" s="1773"/>
      <c r="CL108" s="1773"/>
      <c r="CM108" s="1773"/>
      <c r="CN108" s="1773"/>
      <c r="CO108" s="1773"/>
      <c r="CP108" s="1773"/>
      <c r="CQ108" s="1773"/>
      <c r="CR108" s="1773"/>
      <c r="CS108" s="1773"/>
      <c r="CT108" s="1773"/>
      <c r="CU108" s="1773"/>
      <c r="CV108" s="1773"/>
      <c r="CW108" s="1773"/>
      <c r="CX108" s="1773"/>
      <c r="CY108" s="1773"/>
      <c r="CZ108" s="1773"/>
      <c r="DA108" s="1773"/>
      <c r="DB108" s="1773"/>
      <c r="DC108" s="1773"/>
      <c r="DD108" s="1773"/>
      <c r="DE108" s="1773"/>
      <c r="DF108" s="1773"/>
      <c r="DG108" s="1773"/>
      <c r="DH108" s="1778"/>
      <c r="DI108" s="1778"/>
      <c r="DJ108" s="1778"/>
      <c r="DK108" s="1773"/>
      <c r="DL108" s="1778"/>
      <c r="DM108" s="1778"/>
      <c r="DN108" s="1781"/>
      <c r="DO108" s="1773"/>
      <c r="DP108" s="1775"/>
      <c r="DQ108" s="1802"/>
      <c r="DR108" s="1784"/>
      <c r="DS108" s="1784"/>
      <c r="DT108" s="1784"/>
      <c r="DU108" s="1784"/>
      <c r="DV108" s="1784"/>
      <c r="DW108" s="1784"/>
      <c r="DX108" s="1801"/>
      <c r="DY108" s="1784"/>
      <c r="DZ108" s="1784"/>
      <c r="EA108" s="1694"/>
      <c r="EB108" s="1815"/>
      <c r="EC108" s="1720"/>
      <c r="ED108" s="1819"/>
      <c r="EE108" s="1720"/>
    </row>
    <row r="109" spans="2:135" ht="13.5" thickBot="1" x14ac:dyDescent="0.25">
      <c r="D109" s="1744" t="s">
        <v>1128</v>
      </c>
      <c r="E109" s="1751"/>
      <c r="F109" s="1751"/>
      <c r="G109" s="1751"/>
      <c r="H109" s="1751"/>
      <c r="I109" s="1751"/>
      <c r="J109" s="1751"/>
      <c r="K109" s="1751"/>
      <c r="L109" s="1751"/>
      <c r="M109" s="1751"/>
      <c r="N109" s="1751"/>
      <c r="O109" s="1751"/>
      <c r="P109" s="1751"/>
      <c r="Q109" s="1751"/>
      <c r="R109" s="1751"/>
      <c r="S109" s="1751"/>
      <c r="T109" s="1751"/>
      <c r="U109" s="1751"/>
      <c r="V109" s="1751"/>
      <c r="W109" s="1751"/>
      <c r="X109" s="1734"/>
      <c r="Y109" s="1744" t="s">
        <v>1011</v>
      </c>
      <c r="Z109" s="1759"/>
      <c r="AA109" s="1759"/>
      <c r="AB109" s="1759"/>
      <c r="AC109" s="1759"/>
      <c r="AD109" s="1759"/>
      <c r="AE109" s="1759"/>
      <c r="AF109" s="1759"/>
      <c r="AG109" s="1759"/>
      <c r="AH109" s="1759"/>
      <c r="AI109" s="1760"/>
      <c r="AJ109" s="1744" t="s">
        <v>278</v>
      </c>
      <c r="AK109" s="1759"/>
      <c r="AL109" s="1759"/>
      <c r="AM109" s="1759"/>
      <c r="AN109" s="1759"/>
      <c r="AO109" s="1759"/>
      <c r="AP109" s="1759"/>
      <c r="AQ109" s="1759"/>
      <c r="AR109" s="1759"/>
      <c r="AS109" s="1759"/>
      <c r="AT109" s="1760"/>
      <c r="AU109" s="1744" t="s">
        <v>406</v>
      </c>
      <c r="AV109" s="1759"/>
      <c r="AW109" s="1759"/>
      <c r="AX109" s="1759"/>
      <c r="AY109" s="1759"/>
      <c r="AZ109" s="1759"/>
      <c r="BA109" s="1759"/>
      <c r="BB109" s="1759"/>
    </row>
    <row r="110" spans="2:135" ht="13.5" thickBot="1" x14ac:dyDescent="0.25">
      <c r="B110" s="496"/>
      <c r="C110" s="547" t="s">
        <v>47</v>
      </c>
      <c r="D110" s="485" t="s">
        <v>1428</v>
      </c>
      <c r="E110" s="486" t="s">
        <v>1428</v>
      </c>
      <c r="F110" s="546" t="s">
        <v>1265</v>
      </c>
      <c r="G110" s="487" t="s">
        <v>500</v>
      </c>
      <c r="H110" s="546" t="s">
        <v>1213</v>
      </c>
      <c r="I110" s="546" t="s">
        <v>897</v>
      </c>
      <c r="J110" s="488" t="s">
        <v>1064</v>
      </c>
      <c r="K110" s="489" t="s">
        <v>1428</v>
      </c>
      <c r="L110" s="490" t="s">
        <v>500</v>
      </c>
      <c r="M110" s="491" t="s">
        <v>338</v>
      </c>
      <c r="N110" s="492" t="s">
        <v>1428</v>
      </c>
      <c r="O110" s="492" t="s">
        <v>1428</v>
      </c>
      <c r="P110" s="544" t="s">
        <v>1265</v>
      </c>
      <c r="Q110" s="493" t="s">
        <v>500</v>
      </c>
      <c r="R110" s="494" t="s">
        <v>500</v>
      </c>
      <c r="S110" s="495" t="s">
        <v>1064</v>
      </c>
      <c r="T110" s="489" t="s">
        <v>1428</v>
      </c>
      <c r="U110" s="494" t="s">
        <v>500</v>
      </c>
      <c r="V110" s="494" t="s">
        <v>500</v>
      </c>
      <c r="W110" s="545" t="s">
        <v>1213</v>
      </c>
      <c r="X110" s="497" t="s">
        <v>1428</v>
      </c>
      <c r="Y110" s="498" t="s">
        <v>500</v>
      </c>
      <c r="Z110" s="499" t="s">
        <v>1064</v>
      </c>
      <c r="AA110" s="500" t="s">
        <v>475</v>
      </c>
      <c r="AB110" s="501" t="s">
        <v>852</v>
      </c>
      <c r="AC110" s="500" t="s">
        <v>475</v>
      </c>
      <c r="AD110" s="501" t="s">
        <v>852</v>
      </c>
      <c r="AE110" s="499" t="s">
        <v>1064</v>
      </c>
      <c r="AF110" s="500" t="s">
        <v>1428</v>
      </c>
      <c r="AG110" s="501" t="s">
        <v>500</v>
      </c>
      <c r="AH110" s="502" t="s">
        <v>1428</v>
      </c>
      <c r="AI110" s="503" t="s">
        <v>852</v>
      </c>
      <c r="AJ110" s="504" t="s">
        <v>1064</v>
      </c>
      <c r="AK110" s="474" t="s">
        <v>1428</v>
      </c>
      <c r="AL110" s="473" t="s">
        <v>500</v>
      </c>
      <c r="AM110" s="474" t="s">
        <v>1428</v>
      </c>
      <c r="AN110" s="473" t="s">
        <v>852</v>
      </c>
      <c r="AO110" s="505" t="s">
        <v>1064</v>
      </c>
      <c r="AP110" s="474" t="s">
        <v>1428</v>
      </c>
      <c r="AQ110" s="473" t="s">
        <v>500</v>
      </c>
      <c r="AR110" s="474" t="s">
        <v>475</v>
      </c>
      <c r="AS110" s="473" t="s">
        <v>852</v>
      </c>
      <c r="AT110" s="475" t="s">
        <v>1064</v>
      </c>
      <c r="AU110" s="472" t="s">
        <v>1428</v>
      </c>
      <c r="AV110" s="573" t="s">
        <v>500</v>
      </c>
      <c r="AW110" s="474" t="s">
        <v>475</v>
      </c>
      <c r="AX110" s="473" t="s">
        <v>852</v>
      </c>
      <c r="AY110" s="542" t="s">
        <v>46</v>
      </c>
      <c r="AZ110" s="474" t="s">
        <v>475</v>
      </c>
      <c r="BA110" s="473" t="s">
        <v>852</v>
      </c>
      <c r="BB110" s="562" t="s">
        <v>215</v>
      </c>
    </row>
    <row r="111" spans="2:135" ht="15.75" x14ac:dyDescent="0.25">
      <c r="B111" s="590" t="s">
        <v>1104</v>
      </c>
      <c r="C111" s="591">
        <v>31</v>
      </c>
      <c r="D111" s="592">
        <v>1</v>
      </c>
      <c r="E111" s="592">
        <v>1</v>
      </c>
      <c r="F111" s="592">
        <v>2</v>
      </c>
      <c r="G111" s="592">
        <v>3</v>
      </c>
      <c r="H111" s="592">
        <v>4</v>
      </c>
      <c r="I111" s="592">
        <v>5</v>
      </c>
      <c r="J111" s="593">
        <v>6</v>
      </c>
      <c r="K111" s="591">
        <v>8</v>
      </c>
      <c r="L111" s="593">
        <v>10</v>
      </c>
      <c r="M111" s="594">
        <v>11</v>
      </c>
      <c r="N111" s="592">
        <v>15</v>
      </c>
      <c r="O111" s="592">
        <v>15</v>
      </c>
      <c r="P111" s="592">
        <v>16</v>
      </c>
      <c r="Q111" s="592">
        <v>17</v>
      </c>
      <c r="R111" s="592">
        <v>17</v>
      </c>
      <c r="S111" s="593">
        <v>20</v>
      </c>
      <c r="T111" s="595">
        <v>22</v>
      </c>
      <c r="U111" s="596">
        <v>24</v>
      </c>
      <c r="V111" s="596">
        <v>24</v>
      </c>
      <c r="W111" s="597">
        <v>25</v>
      </c>
      <c r="X111" s="598">
        <v>29</v>
      </c>
      <c r="Y111" s="604">
        <v>1</v>
      </c>
      <c r="Z111" s="596">
        <v>4</v>
      </c>
      <c r="AA111" s="596">
        <v>6</v>
      </c>
      <c r="AB111" s="596">
        <v>8</v>
      </c>
      <c r="AC111" s="596">
        <v>13</v>
      </c>
      <c r="AD111" s="596">
        <v>15</v>
      </c>
      <c r="AE111" s="596">
        <v>18</v>
      </c>
      <c r="AF111" s="596">
        <v>20</v>
      </c>
      <c r="AG111" s="596">
        <v>22</v>
      </c>
      <c r="AH111" s="603">
        <v>27</v>
      </c>
      <c r="AI111" s="597">
        <v>29</v>
      </c>
      <c r="AJ111" s="595">
        <v>1</v>
      </c>
      <c r="AK111" s="596">
        <v>3</v>
      </c>
      <c r="AL111" s="596">
        <v>5</v>
      </c>
      <c r="AM111" s="596">
        <v>10</v>
      </c>
      <c r="AN111" s="596">
        <v>12</v>
      </c>
      <c r="AO111" s="596">
        <v>15</v>
      </c>
      <c r="AP111" s="596">
        <v>17</v>
      </c>
      <c r="AQ111" s="596">
        <v>19</v>
      </c>
      <c r="AR111" s="596">
        <v>24</v>
      </c>
      <c r="AS111" s="596">
        <v>26</v>
      </c>
      <c r="AT111" s="597">
        <v>29</v>
      </c>
      <c r="AU111" s="595">
        <v>1</v>
      </c>
      <c r="AV111" s="596">
        <v>3</v>
      </c>
      <c r="AW111" s="596">
        <v>8</v>
      </c>
      <c r="AX111" s="596">
        <v>10</v>
      </c>
      <c r="AY111" s="596">
        <v>13</v>
      </c>
      <c r="AZ111" s="596">
        <v>15</v>
      </c>
      <c r="BA111" s="596">
        <v>17</v>
      </c>
      <c r="BB111" s="599">
        <v>22</v>
      </c>
    </row>
    <row r="112" spans="2:135" x14ac:dyDescent="0.2">
      <c r="B112" s="7" t="s">
        <v>380</v>
      </c>
      <c r="C112" s="56"/>
      <c r="D112" s="361"/>
      <c r="E112" s="10"/>
      <c r="F112" s="10"/>
      <c r="G112" s="10"/>
      <c r="H112" s="10"/>
      <c r="I112" s="10"/>
      <c r="J112" s="55">
        <v>1</v>
      </c>
      <c r="K112" s="56"/>
      <c r="L112" s="55"/>
      <c r="M112" s="405">
        <v>1</v>
      </c>
      <c r="N112" s="10">
        <v>1</v>
      </c>
      <c r="O112" s="361"/>
      <c r="P112" s="10">
        <v>1</v>
      </c>
      <c r="Q112" s="10">
        <v>1</v>
      </c>
      <c r="R112" s="361"/>
      <c r="S112" s="55"/>
      <c r="T112" s="56"/>
      <c r="U112" s="10"/>
      <c r="V112" s="10">
        <v>1</v>
      </c>
      <c r="W112" s="61">
        <v>1</v>
      </c>
      <c r="X112" s="61"/>
      <c r="Y112" s="602"/>
      <c r="Z112" s="10"/>
      <c r="AA112" s="361"/>
      <c r="AB112" s="10"/>
      <c r="AC112" s="361"/>
      <c r="AD112" s="10">
        <v>1</v>
      </c>
      <c r="AE112" s="10"/>
      <c r="AF112" s="10"/>
      <c r="AG112" s="10">
        <v>1</v>
      </c>
      <c r="AH112" s="463"/>
      <c r="AI112" s="55">
        <v>1</v>
      </c>
      <c r="AJ112" s="56"/>
      <c r="AK112" s="361"/>
      <c r="AL112" s="10">
        <v>1</v>
      </c>
      <c r="AM112" s="463"/>
      <c r="AN112" s="10">
        <v>1</v>
      </c>
      <c r="AO112" s="10"/>
      <c r="AP112" s="10"/>
      <c r="AQ112" s="10">
        <v>1</v>
      </c>
      <c r="AR112" s="463"/>
      <c r="AS112" s="56"/>
      <c r="AT112" s="10">
        <v>1</v>
      </c>
      <c r="AU112" s="10"/>
      <c r="AV112" s="10">
        <v>1</v>
      </c>
      <c r="AW112" s="10"/>
      <c r="AX112" s="10"/>
      <c r="AY112" s="10">
        <v>1</v>
      </c>
      <c r="AZ112" s="10"/>
      <c r="BA112" s="10">
        <v>1</v>
      </c>
      <c r="BB112" s="61"/>
    </row>
    <row r="113" spans="2:55" x14ac:dyDescent="0.2">
      <c r="B113" s="7" t="s">
        <v>1105</v>
      </c>
      <c r="C113" s="56"/>
      <c r="D113" s="361"/>
      <c r="E113" s="10"/>
      <c r="F113" s="10"/>
      <c r="G113" s="10"/>
      <c r="H113" s="10"/>
      <c r="I113" s="10"/>
      <c r="J113" s="55">
        <v>1</v>
      </c>
      <c r="K113" s="56"/>
      <c r="L113" s="55"/>
      <c r="M113" s="405">
        <v>1</v>
      </c>
      <c r="N113" s="10">
        <v>1</v>
      </c>
      <c r="O113" s="361"/>
      <c r="P113" s="10">
        <v>1</v>
      </c>
      <c r="Q113" s="10">
        <v>1</v>
      </c>
      <c r="R113" s="361"/>
      <c r="S113" s="55"/>
      <c r="T113" s="56"/>
      <c r="U113" s="10"/>
      <c r="V113" s="10">
        <v>1</v>
      </c>
      <c r="W113" s="61">
        <v>1</v>
      </c>
      <c r="X113" s="61"/>
      <c r="Y113" s="602"/>
      <c r="Z113" s="10"/>
      <c r="AA113" s="361"/>
      <c r="AB113" s="10"/>
      <c r="AC113" s="361"/>
      <c r="AD113" s="10"/>
      <c r="AE113" s="10"/>
      <c r="AF113" s="10"/>
      <c r="AG113" s="98">
        <v>1</v>
      </c>
      <c r="AH113" s="463"/>
      <c r="AI113" s="55"/>
      <c r="AJ113" s="56"/>
      <c r="AK113" s="361"/>
      <c r="AL113" s="10">
        <v>1</v>
      </c>
      <c r="AM113" s="463"/>
      <c r="AN113" s="10"/>
      <c r="AO113" s="10"/>
      <c r="AP113" s="10"/>
      <c r="AQ113" s="10"/>
      <c r="AR113" s="463"/>
      <c r="AS113" s="56"/>
      <c r="AT113" s="10">
        <v>1</v>
      </c>
      <c r="AU113" s="10"/>
      <c r="AV113" s="98"/>
      <c r="AW113" s="10"/>
      <c r="AX113" s="10"/>
      <c r="AY113" s="10"/>
      <c r="AZ113" s="10"/>
      <c r="BA113" s="10"/>
      <c r="BB113" s="61"/>
    </row>
    <row r="114" spans="2:55" x14ac:dyDescent="0.2">
      <c r="B114" s="7" t="s">
        <v>980</v>
      </c>
      <c r="C114" s="56"/>
      <c r="D114" s="361"/>
      <c r="E114" s="10"/>
      <c r="F114" s="10"/>
      <c r="G114" s="10"/>
      <c r="H114" s="10"/>
      <c r="I114" s="10"/>
      <c r="J114" s="55"/>
      <c r="K114" s="139">
        <v>1</v>
      </c>
      <c r="L114" s="55">
        <v>1</v>
      </c>
      <c r="M114" s="405">
        <v>1</v>
      </c>
      <c r="N114" s="98">
        <v>1</v>
      </c>
      <c r="O114" s="361"/>
      <c r="P114" s="98">
        <v>1</v>
      </c>
      <c r="Q114" s="98">
        <v>1</v>
      </c>
      <c r="R114" s="361"/>
      <c r="S114" s="55"/>
      <c r="T114" s="56">
        <v>1</v>
      </c>
      <c r="U114" s="10"/>
      <c r="V114" s="10"/>
      <c r="W114" s="61"/>
      <c r="X114" s="61">
        <v>1</v>
      </c>
      <c r="Y114" s="602"/>
      <c r="Z114" s="10"/>
      <c r="AA114" s="361"/>
      <c r="AB114" s="10"/>
      <c r="AC114" s="361"/>
      <c r="AD114" s="10"/>
      <c r="AE114" s="10"/>
      <c r="AF114" s="10"/>
      <c r="AG114" s="10"/>
      <c r="AH114" s="463"/>
      <c r="AI114" s="55"/>
      <c r="AJ114" s="56"/>
      <c r="AK114" s="361"/>
      <c r="AL114" s="10"/>
      <c r="AM114" s="463"/>
      <c r="AN114" s="10"/>
      <c r="AO114" s="10"/>
      <c r="AP114" s="10"/>
      <c r="AQ114" s="10"/>
      <c r="AR114" s="463"/>
      <c r="AS114" s="10"/>
      <c r="AT114" s="55"/>
      <c r="AU114" s="56"/>
      <c r="AV114" s="10">
        <v>1</v>
      </c>
      <c r="AW114" s="10"/>
      <c r="AX114" s="10">
        <v>1</v>
      </c>
      <c r="AY114" s="10"/>
      <c r="AZ114" s="10"/>
      <c r="BA114" s="10">
        <v>1</v>
      </c>
      <c r="BB114" s="61"/>
    </row>
    <row r="115" spans="2:55" x14ac:dyDescent="0.2">
      <c r="B115" s="7" t="s">
        <v>428</v>
      </c>
      <c r="C115" s="56"/>
      <c r="D115" s="361"/>
      <c r="E115" s="10"/>
      <c r="F115" s="10"/>
      <c r="G115" s="10"/>
      <c r="H115" s="10"/>
      <c r="I115" s="10"/>
      <c r="J115" s="140">
        <v>1</v>
      </c>
      <c r="K115" s="56"/>
      <c r="L115" s="55"/>
      <c r="M115" s="405">
        <v>1</v>
      </c>
      <c r="N115" s="10"/>
      <c r="O115" s="361"/>
      <c r="P115" s="10"/>
      <c r="Q115" s="10"/>
      <c r="R115" s="361"/>
      <c r="S115" s="55">
        <v>1</v>
      </c>
      <c r="T115" s="56"/>
      <c r="U115" s="10"/>
      <c r="V115" s="10"/>
      <c r="W115" s="61"/>
      <c r="X115" s="61"/>
      <c r="Y115" s="602"/>
      <c r="Z115" s="10"/>
      <c r="AA115" s="361"/>
      <c r="AB115" s="10"/>
      <c r="AC115" s="361"/>
      <c r="AD115" s="10"/>
      <c r="AE115" s="10">
        <v>1</v>
      </c>
      <c r="AF115" s="10"/>
      <c r="AG115" s="10"/>
      <c r="AH115" s="463"/>
      <c r="AI115" s="55"/>
      <c r="AJ115" s="139">
        <v>1</v>
      </c>
      <c r="AK115" s="361"/>
      <c r="AL115" s="10"/>
      <c r="AM115" s="463"/>
      <c r="AN115" s="10"/>
      <c r="AO115" s="10">
        <v>1</v>
      </c>
      <c r="AP115" s="10"/>
      <c r="AQ115" s="10"/>
      <c r="AR115" s="463"/>
      <c r="AS115" s="10"/>
      <c r="AT115" s="140">
        <v>1</v>
      </c>
      <c r="AU115" s="56"/>
      <c r="AV115" s="10"/>
      <c r="AW115" s="10"/>
      <c r="AX115" s="10"/>
      <c r="AY115" s="10">
        <v>1</v>
      </c>
      <c r="AZ115" s="10"/>
      <c r="BA115" s="10"/>
      <c r="BB115" s="61"/>
    </row>
    <row r="116" spans="2:55" x14ac:dyDescent="0.2">
      <c r="B116" s="525" t="s">
        <v>1412</v>
      </c>
      <c r="C116" s="56">
        <v>1</v>
      </c>
      <c r="D116" s="361"/>
      <c r="E116" s="10">
        <v>1</v>
      </c>
      <c r="F116" s="10">
        <v>1</v>
      </c>
      <c r="G116" s="10">
        <v>1</v>
      </c>
      <c r="H116" s="10">
        <v>1</v>
      </c>
      <c r="I116" s="10">
        <v>1</v>
      </c>
      <c r="J116" s="55"/>
      <c r="K116" s="56"/>
      <c r="L116" s="55"/>
      <c r="M116" s="405">
        <v>1</v>
      </c>
      <c r="N116" s="10">
        <v>1</v>
      </c>
      <c r="O116" s="361"/>
      <c r="P116" s="10">
        <v>1</v>
      </c>
      <c r="Q116" s="10">
        <v>1</v>
      </c>
      <c r="R116" s="361"/>
      <c r="S116" s="55"/>
      <c r="T116" s="56"/>
      <c r="U116" s="98">
        <v>1</v>
      </c>
      <c r="V116" s="10"/>
      <c r="W116" s="61"/>
      <c r="X116" s="61">
        <v>1</v>
      </c>
      <c r="Y116" s="602"/>
      <c r="Z116" s="98">
        <v>1</v>
      </c>
      <c r="AA116" s="361"/>
      <c r="AB116" s="98">
        <v>1</v>
      </c>
      <c r="AC116" s="361"/>
      <c r="AD116" s="10">
        <v>1</v>
      </c>
      <c r="AE116" s="10"/>
      <c r="AF116" s="10">
        <v>1</v>
      </c>
      <c r="AG116" s="10"/>
      <c r="AH116" s="463"/>
      <c r="AI116" s="140">
        <v>1</v>
      </c>
      <c r="AJ116" s="56"/>
      <c r="AK116" s="361"/>
      <c r="AL116" s="10">
        <v>1</v>
      </c>
      <c r="AM116" s="463"/>
      <c r="AN116" s="10">
        <v>1</v>
      </c>
      <c r="AO116" s="10"/>
      <c r="AP116" s="10">
        <v>1</v>
      </c>
      <c r="AQ116" s="10"/>
      <c r="AR116" s="463"/>
      <c r="AS116" s="98">
        <v>1</v>
      </c>
      <c r="AT116" s="55"/>
      <c r="AU116" s="56">
        <v>1</v>
      </c>
      <c r="AV116" s="10">
        <v>1</v>
      </c>
      <c r="AW116" s="605">
        <v>1</v>
      </c>
      <c r="AX116" s="10"/>
      <c r="AY116" s="10">
        <v>1</v>
      </c>
      <c r="AZ116" s="10">
        <v>1</v>
      </c>
      <c r="BA116" s="10"/>
      <c r="BB116" s="61">
        <v>1</v>
      </c>
    </row>
    <row r="117" spans="2:55" x14ac:dyDescent="0.2">
      <c r="B117" s="7" t="s">
        <v>937</v>
      </c>
      <c r="C117" s="139">
        <v>1</v>
      </c>
      <c r="D117" s="361"/>
      <c r="E117" s="98">
        <v>1</v>
      </c>
      <c r="F117" s="98">
        <v>1</v>
      </c>
      <c r="G117" s="98">
        <v>1</v>
      </c>
      <c r="H117" s="98">
        <v>1</v>
      </c>
      <c r="I117" s="98">
        <v>1</v>
      </c>
      <c r="J117" s="55"/>
      <c r="K117" s="56"/>
      <c r="L117" s="55"/>
      <c r="M117" s="405">
        <v>1</v>
      </c>
      <c r="N117" s="10">
        <v>1</v>
      </c>
      <c r="O117" s="361"/>
      <c r="P117" s="10">
        <v>1</v>
      </c>
      <c r="Q117" s="10">
        <v>1</v>
      </c>
      <c r="R117" s="361"/>
      <c r="S117" s="55"/>
      <c r="T117" s="56">
        <v>1</v>
      </c>
      <c r="U117" s="10"/>
      <c r="V117" s="10">
        <v>1</v>
      </c>
      <c r="W117" s="61">
        <v>1</v>
      </c>
      <c r="X117" s="61"/>
      <c r="Y117" s="602"/>
      <c r="Z117" s="10"/>
      <c r="AA117" s="361"/>
      <c r="AB117" s="10">
        <v>1</v>
      </c>
      <c r="AC117" s="361"/>
      <c r="AD117" s="98">
        <v>1</v>
      </c>
      <c r="AE117" s="10"/>
      <c r="AF117" s="10"/>
      <c r="AG117" s="10"/>
      <c r="AH117" s="463"/>
      <c r="AI117" s="55"/>
      <c r="AJ117" s="56"/>
      <c r="AK117" s="361"/>
      <c r="AL117" s="10"/>
      <c r="AM117" s="463"/>
      <c r="AN117" s="10"/>
      <c r="AO117" s="10"/>
      <c r="AP117" s="10"/>
      <c r="AQ117" s="10">
        <v>1</v>
      </c>
      <c r="AR117" s="463"/>
      <c r="AS117" s="10"/>
      <c r="AT117" s="55"/>
      <c r="AU117" s="56"/>
      <c r="AV117" s="10">
        <v>1</v>
      </c>
      <c r="AW117" s="10"/>
      <c r="AX117" s="10"/>
      <c r="AY117" s="10"/>
      <c r="AZ117" s="10"/>
      <c r="BA117" s="98"/>
      <c r="BB117" s="61"/>
    </row>
    <row r="118" spans="2:55" x14ac:dyDescent="0.2">
      <c r="B118" s="526" t="s">
        <v>654</v>
      </c>
      <c r="C118" s="56"/>
      <c r="D118" s="361"/>
      <c r="E118" s="10"/>
      <c r="F118" s="10"/>
      <c r="G118" s="10"/>
      <c r="H118" s="10"/>
      <c r="I118" s="10"/>
      <c r="J118" s="55"/>
      <c r="K118" s="56"/>
      <c r="L118" s="55"/>
      <c r="M118" s="405"/>
      <c r="N118" s="10"/>
      <c r="O118" s="361"/>
      <c r="P118" s="10"/>
      <c r="Q118" s="10"/>
      <c r="R118" s="361"/>
      <c r="S118" s="140">
        <v>1</v>
      </c>
      <c r="T118" s="56"/>
      <c r="U118" s="10"/>
      <c r="V118" s="10"/>
      <c r="W118" s="61"/>
      <c r="X118" s="61"/>
      <c r="Y118" s="602"/>
      <c r="Z118" s="10"/>
      <c r="AA118" s="361"/>
      <c r="AB118" s="10"/>
      <c r="AC118" s="361"/>
      <c r="AD118" s="10"/>
      <c r="AE118" s="98">
        <v>1</v>
      </c>
      <c r="AF118" s="10">
        <v>1</v>
      </c>
      <c r="AG118" s="10"/>
      <c r="AH118" s="463"/>
      <c r="AI118" s="55"/>
      <c r="AJ118" s="56"/>
      <c r="AK118" s="361"/>
      <c r="AL118" s="10"/>
      <c r="AM118" s="463"/>
      <c r="AN118" s="10"/>
      <c r="AO118" s="98">
        <v>1</v>
      </c>
      <c r="AP118" s="10"/>
      <c r="AQ118" s="10"/>
      <c r="AR118" s="463"/>
      <c r="AS118" s="10"/>
      <c r="AT118" s="55"/>
      <c r="AU118" s="56"/>
      <c r="AV118" s="10"/>
      <c r="AW118" s="10"/>
      <c r="AX118" s="10"/>
      <c r="AY118" s="98">
        <v>1</v>
      </c>
      <c r="AZ118" s="10"/>
      <c r="BA118" s="10"/>
      <c r="BB118" s="61"/>
      <c r="BC118" s="61"/>
    </row>
    <row r="119" spans="2:55" ht="13.5" thickBot="1" x14ac:dyDescent="0.25">
      <c r="C119" s="550">
        <v>1</v>
      </c>
      <c r="D119" s="551"/>
      <c r="E119" s="551">
        <v>2</v>
      </c>
      <c r="F119" s="551">
        <v>3</v>
      </c>
      <c r="G119" s="551">
        <v>4</v>
      </c>
      <c r="H119" s="551">
        <v>5</v>
      </c>
      <c r="I119" s="551">
        <v>6</v>
      </c>
      <c r="J119" s="551">
        <v>7</v>
      </c>
      <c r="K119" s="551">
        <v>8</v>
      </c>
      <c r="L119" s="551">
        <v>9</v>
      </c>
      <c r="M119" s="551">
        <v>10</v>
      </c>
      <c r="N119" s="551">
        <v>12</v>
      </c>
      <c r="O119" s="551"/>
      <c r="P119" s="551">
        <v>13</v>
      </c>
      <c r="Q119" s="551">
        <v>14</v>
      </c>
      <c r="R119" s="551"/>
      <c r="S119" s="551">
        <v>15</v>
      </c>
      <c r="T119" s="552">
        <v>16</v>
      </c>
      <c r="U119" s="551">
        <v>17</v>
      </c>
      <c r="V119" s="552">
        <v>18</v>
      </c>
      <c r="W119" s="551">
        <v>19</v>
      </c>
      <c r="X119" s="552">
        <v>20</v>
      </c>
      <c r="Y119" s="551">
        <v>21</v>
      </c>
      <c r="Z119" s="552">
        <v>22</v>
      </c>
      <c r="AA119" s="552"/>
      <c r="AB119" s="553">
        <v>23</v>
      </c>
      <c r="AC119" s="552"/>
      <c r="AD119" s="551">
        <v>24</v>
      </c>
      <c r="AE119" s="553">
        <v>25</v>
      </c>
      <c r="AF119" s="551">
        <v>26</v>
      </c>
      <c r="AG119" s="553">
        <v>27</v>
      </c>
      <c r="AH119" s="551">
        <v>28</v>
      </c>
      <c r="AI119" s="553">
        <v>29</v>
      </c>
      <c r="AJ119" s="551">
        <v>30</v>
      </c>
      <c r="AK119" s="553"/>
      <c r="AL119" s="551">
        <v>31</v>
      </c>
      <c r="AM119" s="553">
        <v>32</v>
      </c>
      <c r="AN119" s="551">
        <v>33</v>
      </c>
      <c r="AO119" s="553">
        <v>34</v>
      </c>
      <c r="AP119" s="551">
        <v>35</v>
      </c>
      <c r="AQ119" s="553">
        <v>36</v>
      </c>
      <c r="AR119" s="551">
        <v>37</v>
      </c>
      <c r="AS119" s="553">
        <v>38</v>
      </c>
      <c r="AT119" s="551">
        <v>39</v>
      </c>
      <c r="AU119" s="553">
        <v>40</v>
      </c>
      <c r="AV119" s="551"/>
      <c r="AW119" s="553">
        <v>41</v>
      </c>
      <c r="AX119" s="551">
        <v>42</v>
      </c>
      <c r="AY119" s="553">
        <v>43</v>
      </c>
      <c r="AZ119" s="551">
        <v>44</v>
      </c>
      <c r="BA119" s="553">
        <v>45</v>
      </c>
      <c r="BB119" s="551">
        <v>46</v>
      </c>
    </row>
    <row r="120" spans="2:55" ht="12" customHeight="1" x14ac:dyDescent="0.2">
      <c r="C120" s="1772" t="s">
        <v>574</v>
      </c>
      <c r="D120" s="1774" t="s">
        <v>258</v>
      </c>
      <c r="E120" s="1772" t="s">
        <v>574</v>
      </c>
      <c r="F120" s="1772" t="s">
        <v>574</v>
      </c>
      <c r="G120" s="1772" t="s">
        <v>574</v>
      </c>
      <c r="H120" s="1772" t="s">
        <v>574</v>
      </c>
      <c r="I120" s="1772" t="s">
        <v>574</v>
      </c>
      <c r="J120" s="1781" t="s">
        <v>282</v>
      </c>
      <c r="K120" s="1781" t="s">
        <v>1463</v>
      </c>
      <c r="L120" s="1781" t="s">
        <v>1351</v>
      </c>
      <c r="M120" s="1782" t="s">
        <v>604</v>
      </c>
      <c r="N120" s="1772" t="s">
        <v>1405</v>
      </c>
      <c r="O120" s="1774" t="s">
        <v>1361</v>
      </c>
      <c r="P120" s="1781" t="s">
        <v>1405</v>
      </c>
      <c r="Q120" s="1781" t="s">
        <v>1405</v>
      </c>
      <c r="R120" s="1775" t="s">
        <v>1161</v>
      </c>
      <c r="S120" s="1781" t="s">
        <v>1167</v>
      </c>
      <c r="T120" s="1772" t="s">
        <v>373</v>
      </c>
      <c r="U120" s="1772" t="s">
        <v>542</v>
      </c>
      <c r="V120" s="1772" t="s">
        <v>1029</v>
      </c>
      <c r="W120" s="1772" t="s">
        <v>1029</v>
      </c>
      <c r="X120" s="1772" t="s">
        <v>1323</v>
      </c>
      <c r="Y120" s="1772" t="s">
        <v>209</v>
      </c>
      <c r="Z120" s="1772" t="s">
        <v>841</v>
      </c>
      <c r="AA120" s="1775" t="s">
        <v>1248</v>
      </c>
      <c r="AB120" s="1772" t="s">
        <v>596</v>
      </c>
      <c r="AC120" s="1775" t="s">
        <v>1448</v>
      </c>
      <c r="AD120" s="1772" t="s">
        <v>138</v>
      </c>
      <c r="AE120" s="1772" t="s">
        <v>940</v>
      </c>
      <c r="AF120" s="1772" t="s">
        <v>201</v>
      </c>
      <c r="AG120" s="1772" t="s">
        <v>506</v>
      </c>
      <c r="AH120" s="1772" t="s">
        <v>465</v>
      </c>
      <c r="AI120" s="1772" t="s">
        <v>94</v>
      </c>
      <c r="AJ120" s="1772" t="s">
        <v>220</v>
      </c>
      <c r="AK120" s="1775" t="s">
        <v>522</v>
      </c>
      <c r="AL120" s="1772" t="s">
        <v>572</v>
      </c>
      <c r="AM120" s="1772" t="s">
        <v>812</v>
      </c>
      <c r="AN120" s="1772" t="s">
        <v>796</v>
      </c>
      <c r="AO120" s="1772" t="s">
        <v>361</v>
      </c>
      <c r="AP120" s="1772" t="s">
        <v>742</v>
      </c>
      <c r="AQ120" s="1772" t="s">
        <v>224</v>
      </c>
      <c r="AR120" s="1772" t="s">
        <v>1019</v>
      </c>
      <c r="AS120" s="1772" t="s">
        <v>12</v>
      </c>
      <c r="AT120" s="1772" t="s">
        <v>275</v>
      </c>
      <c r="AU120" s="1772" t="s">
        <v>844</v>
      </c>
      <c r="AV120" s="1776" t="s">
        <v>931</v>
      </c>
      <c r="AW120" s="1772" t="s">
        <v>462</v>
      </c>
      <c r="AX120" s="1772" t="s">
        <v>1387</v>
      </c>
      <c r="AY120" s="1772" t="s">
        <v>994</v>
      </c>
      <c r="AZ120" s="1772" t="s">
        <v>1107</v>
      </c>
      <c r="BA120" s="1772" t="s">
        <v>738</v>
      </c>
      <c r="BB120" s="1772" t="s">
        <v>369</v>
      </c>
    </row>
    <row r="121" spans="2:55" x14ac:dyDescent="0.2">
      <c r="C121" s="1773"/>
      <c r="D121" s="1774"/>
      <c r="E121" s="1773"/>
      <c r="F121" s="1773"/>
      <c r="G121" s="1773"/>
      <c r="H121" s="1773"/>
      <c r="I121" s="1773"/>
      <c r="J121" s="1781"/>
      <c r="K121" s="1781"/>
      <c r="L121" s="1781"/>
      <c r="M121" s="1782"/>
      <c r="N121" s="1773"/>
      <c r="O121" s="1774"/>
      <c r="P121" s="1781"/>
      <c r="Q121" s="1781"/>
      <c r="R121" s="1778"/>
      <c r="S121" s="1781"/>
      <c r="T121" s="1773"/>
      <c r="U121" s="1773"/>
      <c r="V121" s="1773"/>
      <c r="W121" s="1773"/>
      <c r="X121" s="1773"/>
      <c r="Y121" s="1773"/>
      <c r="Z121" s="1773"/>
      <c r="AA121" s="1778"/>
      <c r="AB121" s="1773"/>
      <c r="AC121" s="1778"/>
      <c r="AD121" s="1773"/>
      <c r="AE121" s="1773"/>
      <c r="AF121" s="1773"/>
      <c r="AG121" s="1773"/>
      <c r="AH121" s="1773"/>
      <c r="AI121" s="1773"/>
      <c r="AJ121" s="1773"/>
      <c r="AK121" s="1778"/>
      <c r="AL121" s="1773"/>
      <c r="AM121" s="1773"/>
      <c r="AN121" s="1773"/>
      <c r="AO121" s="1773"/>
      <c r="AP121" s="1773"/>
      <c r="AQ121" s="1773"/>
      <c r="AR121" s="1773"/>
      <c r="AS121" s="1773"/>
      <c r="AT121" s="1773"/>
      <c r="AU121" s="1773"/>
      <c r="AV121" s="1777"/>
      <c r="AW121" s="1773"/>
      <c r="AX121" s="1773"/>
      <c r="AY121" s="1773"/>
      <c r="AZ121" s="1773"/>
      <c r="BA121" s="1773"/>
      <c r="BB121" s="1773"/>
    </row>
    <row r="122" spans="2:55" x14ac:dyDescent="0.2">
      <c r="C122" s="1773"/>
      <c r="D122" s="1774"/>
      <c r="E122" s="1773"/>
      <c r="F122" s="1773"/>
      <c r="G122" s="1773"/>
      <c r="H122" s="1773"/>
      <c r="I122" s="1773"/>
      <c r="J122" s="1781"/>
      <c r="K122" s="1781"/>
      <c r="L122" s="1781"/>
      <c r="M122" s="1782"/>
      <c r="N122" s="1773"/>
      <c r="O122" s="1774"/>
      <c r="P122" s="1781"/>
      <c r="Q122" s="1781"/>
      <c r="R122" s="1778"/>
      <c r="S122" s="1781"/>
      <c r="T122" s="1773"/>
      <c r="U122" s="1773"/>
      <c r="V122" s="1773"/>
      <c r="W122" s="1773"/>
      <c r="X122" s="1773"/>
      <c r="Y122" s="1773"/>
      <c r="Z122" s="1773"/>
      <c r="AA122" s="1778"/>
      <c r="AB122" s="1773"/>
      <c r="AC122" s="1778"/>
      <c r="AD122" s="1773"/>
      <c r="AE122" s="1773"/>
      <c r="AF122" s="1773"/>
      <c r="AG122" s="1773"/>
      <c r="AH122" s="1773"/>
      <c r="AI122" s="1773"/>
      <c r="AJ122" s="1773"/>
      <c r="AK122" s="1778"/>
      <c r="AL122" s="1773"/>
      <c r="AM122" s="1773"/>
      <c r="AN122" s="1773"/>
      <c r="AO122" s="1773"/>
      <c r="AP122" s="1773"/>
      <c r="AQ122" s="1773"/>
      <c r="AR122" s="1773"/>
      <c r="AS122" s="1773"/>
      <c r="AT122" s="1773"/>
      <c r="AU122" s="1773"/>
      <c r="AV122" s="1777"/>
      <c r="AW122" s="1773"/>
      <c r="AX122" s="1773"/>
      <c r="AY122" s="1773"/>
      <c r="AZ122" s="1773"/>
      <c r="BA122" s="1773"/>
      <c r="BB122" s="1773"/>
    </row>
    <row r="123" spans="2:55" x14ac:dyDescent="0.2">
      <c r="C123" s="1773"/>
      <c r="D123" s="1774"/>
      <c r="E123" s="1773"/>
      <c r="F123" s="1773"/>
      <c r="G123" s="1773"/>
      <c r="H123" s="1773"/>
      <c r="I123" s="1773"/>
      <c r="J123" s="1781"/>
      <c r="K123" s="1781"/>
      <c r="L123" s="1781"/>
      <c r="M123" s="1782"/>
      <c r="N123" s="1773"/>
      <c r="O123" s="1774"/>
      <c r="P123" s="1781"/>
      <c r="Q123" s="1781"/>
      <c r="R123" s="1778"/>
      <c r="S123" s="1781"/>
      <c r="T123" s="1773"/>
      <c r="U123" s="1773"/>
      <c r="V123" s="1773"/>
      <c r="W123" s="1773"/>
      <c r="X123" s="1773"/>
      <c r="Y123" s="1773"/>
      <c r="Z123" s="1773"/>
      <c r="AA123" s="1778"/>
      <c r="AB123" s="1773"/>
      <c r="AC123" s="1778"/>
      <c r="AD123" s="1773"/>
      <c r="AE123" s="1773"/>
      <c r="AF123" s="1773"/>
      <c r="AG123" s="1773"/>
      <c r="AH123" s="1773"/>
      <c r="AI123" s="1773"/>
      <c r="AJ123" s="1773"/>
      <c r="AK123" s="1778"/>
      <c r="AL123" s="1773"/>
      <c r="AM123" s="1773"/>
      <c r="AN123" s="1773"/>
      <c r="AO123" s="1773"/>
      <c r="AP123" s="1773"/>
      <c r="AQ123" s="1773"/>
      <c r="AR123" s="1773"/>
      <c r="AS123" s="1773"/>
      <c r="AT123" s="1773"/>
      <c r="AU123" s="1773"/>
      <c r="AV123" s="1777"/>
      <c r="AW123" s="1773"/>
      <c r="AX123" s="1773"/>
      <c r="AY123" s="1773"/>
      <c r="AZ123" s="1773"/>
      <c r="BA123" s="1773"/>
      <c r="BB123" s="1773"/>
    </row>
    <row r="124" spans="2:55" x14ac:dyDescent="0.2">
      <c r="C124" s="1773"/>
      <c r="D124" s="1774"/>
      <c r="E124" s="1773"/>
      <c r="F124" s="1773"/>
      <c r="G124" s="1773"/>
      <c r="H124" s="1773"/>
      <c r="I124" s="1773"/>
      <c r="J124" s="1781"/>
      <c r="K124" s="1781"/>
      <c r="L124" s="1781"/>
      <c r="M124" s="1782"/>
      <c r="N124" s="1773"/>
      <c r="O124" s="1774"/>
      <c r="P124" s="1781"/>
      <c r="Q124" s="1781"/>
      <c r="R124" s="1778"/>
      <c r="S124" s="1781"/>
      <c r="T124" s="1773"/>
      <c r="U124" s="1773"/>
      <c r="V124" s="1773"/>
      <c r="W124" s="1773"/>
      <c r="X124" s="1773"/>
      <c r="Y124" s="1773"/>
      <c r="Z124" s="1773"/>
      <c r="AA124" s="1778"/>
      <c r="AB124" s="1773"/>
      <c r="AC124" s="1778"/>
      <c r="AD124" s="1773"/>
      <c r="AE124" s="1773"/>
      <c r="AF124" s="1773"/>
      <c r="AG124" s="1773"/>
      <c r="AH124" s="1773"/>
      <c r="AI124" s="1773"/>
      <c r="AJ124" s="1773"/>
      <c r="AK124" s="1778"/>
      <c r="AL124" s="1773"/>
      <c r="AM124" s="1773"/>
      <c r="AN124" s="1773"/>
      <c r="AO124" s="1773"/>
      <c r="AP124" s="1773"/>
      <c r="AQ124" s="1773"/>
      <c r="AR124" s="1773"/>
      <c r="AS124" s="1773"/>
      <c r="AT124" s="1773"/>
      <c r="AU124" s="1773"/>
      <c r="AV124" s="1777"/>
      <c r="AW124" s="1773"/>
      <c r="AX124" s="1773"/>
      <c r="AY124" s="1773"/>
      <c r="AZ124" s="1773"/>
      <c r="BA124" s="1773"/>
      <c r="BB124" s="1773"/>
    </row>
    <row r="125" spans="2:55" x14ac:dyDescent="0.2">
      <c r="C125" s="1773"/>
      <c r="D125" s="1774"/>
      <c r="E125" s="1773"/>
      <c r="F125" s="1773"/>
      <c r="G125" s="1773"/>
      <c r="H125" s="1773"/>
      <c r="I125" s="1773"/>
      <c r="J125" s="1781"/>
      <c r="K125" s="1781"/>
      <c r="L125" s="1781"/>
      <c r="M125" s="1782"/>
      <c r="N125" s="1773"/>
      <c r="O125" s="1774"/>
      <c r="P125" s="1781"/>
      <c r="Q125" s="1781"/>
      <c r="R125" s="1778"/>
      <c r="S125" s="1781"/>
      <c r="T125" s="1773"/>
      <c r="U125" s="1773"/>
      <c r="V125" s="1773"/>
      <c r="W125" s="1773"/>
      <c r="X125" s="1773"/>
      <c r="Y125" s="1773"/>
      <c r="Z125" s="1773"/>
      <c r="AA125" s="1778"/>
      <c r="AB125" s="1773"/>
      <c r="AC125" s="1778"/>
      <c r="AD125" s="1773"/>
      <c r="AE125" s="1773"/>
      <c r="AF125" s="1773"/>
      <c r="AG125" s="1773"/>
      <c r="AH125" s="1773"/>
      <c r="AI125" s="1773"/>
      <c r="AJ125" s="1773"/>
      <c r="AK125" s="1778"/>
      <c r="AL125" s="1773"/>
      <c r="AM125" s="1773"/>
      <c r="AN125" s="1773"/>
      <c r="AO125" s="1773"/>
      <c r="AP125" s="1773"/>
      <c r="AQ125" s="1773"/>
      <c r="AR125" s="1773"/>
      <c r="AS125" s="1773"/>
      <c r="AT125" s="1773"/>
      <c r="AU125" s="1773"/>
      <c r="AV125" s="1777"/>
      <c r="AW125" s="1773"/>
      <c r="AX125" s="1773"/>
      <c r="AY125" s="1773"/>
      <c r="AZ125" s="1773"/>
      <c r="BA125" s="1773"/>
      <c r="BB125" s="1773"/>
    </row>
    <row r="126" spans="2:55" x14ac:dyDescent="0.2">
      <c r="C126" s="1773"/>
      <c r="D126" s="1774"/>
      <c r="E126" s="1773"/>
      <c r="F126" s="1773"/>
      <c r="G126" s="1773"/>
      <c r="H126" s="1773"/>
      <c r="I126" s="1773"/>
      <c r="J126" s="1781"/>
      <c r="K126" s="1781"/>
      <c r="L126" s="1781"/>
      <c r="M126" s="1782"/>
      <c r="N126" s="1773"/>
      <c r="O126" s="1774"/>
      <c r="P126" s="1781"/>
      <c r="Q126" s="1781"/>
      <c r="R126" s="1778"/>
      <c r="S126" s="1781"/>
      <c r="T126" s="1773"/>
      <c r="U126" s="1773"/>
      <c r="V126" s="1773"/>
      <c r="W126" s="1773"/>
      <c r="X126" s="1773"/>
      <c r="Y126" s="1773"/>
      <c r="Z126" s="1773"/>
      <c r="AA126" s="1778"/>
      <c r="AB126" s="1773"/>
      <c r="AC126" s="1778"/>
      <c r="AD126" s="1773"/>
      <c r="AE126" s="1773"/>
      <c r="AF126" s="1773"/>
      <c r="AG126" s="1773"/>
      <c r="AH126" s="1773"/>
      <c r="AI126" s="1773"/>
      <c r="AJ126" s="1773"/>
      <c r="AK126" s="1778"/>
      <c r="AL126" s="1773"/>
      <c r="AM126" s="1773"/>
      <c r="AN126" s="1773"/>
      <c r="AO126" s="1773"/>
      <c r="AP126" s="1773"/>
      <c r="AQ126" s="1773"/>
      <c r="AR126" s="1773"/>
      <c r="AS126" s="1773"/>
      <c r="AT126" s="1773"/>
      <c r="AU126" s="1773"/>
      <c r="AV126" s="1777"/>
      <c r="AW126" s="1773"/>
      <c r="AX126" s="1773"/>
      <c r="AY126" s="1773"/>
      <c r="AZ126" s="1773"/>
      <c r="BA126" s="1773"/>
      <c r="BB126" s="1773"/>
    </row>
    <row r="127" spans="2:55" x14ac:dyDescent="0.2">
      <c r="C127" s="1773"/>
      <c r="D127" s="1774"/>
      <c r="E127" s="1773"/>
      <c r="F127" s="1773"/>
      <c r="G127" s="1773"/>
      <c r="H127" s="1773"/>
      <c r="I127" s="1773"/>
      <c r="J127" s="1781"/>
      <c r="K127" s="1781"/>
      <c r="L127" s="1781"/>
      <c r="M127" s="1782"/>
      <c r="N127" s="1773"/>
      <c r="O127" s="1774"/>
      <c r="P127" s="1781"/>
      <c r="Q127" s="1781"/>
      <c r="R127" s="1778"/>
      <c r="S127" s="1781"/>
      <c r="T127" s="1773"/>
      <c r="U127" s="1773"/>
      <c r="V127" s="1773"/>
      <c r="W127" s="1773"/>
      <c r="X127" s="1773"/>
      <c r="Y127" s="1773"/>
      <c r="Z127" s="1773"/>
      <c r="AA127" s="1778"/>
      <c r="AB127" s="1773"/>
      <c r="AC127" s="1778"/>
      <c r="AD127" s="1773"/>
      <c r="AE127" s="1773"/>
      <c r="AF127" s="1773"/>
      <c r="AG127" s="1773"/>
      <c r="AH127" s="1773"/>
      <c r="AI127" s="1773"/>
      <c r="AJ127" s="1773"/>
      <c r="AK127" s="1778"/>
      <c r="AL127" s="1773"/>
      <c r="AM127" s="1773"/>
      <c r="AN127" s="1773"/>
      <c r="AO127" s="1773"/>
      <c r="AP127" s="1773"/>
      <c r="AQ127" s="1773"/>
      <c r="AR127" s="1773"/>
      <c r="AS127" s="1773"/>
      <c r="AT127" s="1773"/>
      <c r="AU127" s="1773"/>
      <c r="AV127" s="1777"/>
      <c r="AW127" s="1773"/>
      <c r="AX127" s="1773"/>
      <c r="AY127" s="1773"/>
      <c r="AZ127" s="1773"/>
      <c r="BA127" s="1773"/>
      <c r="BB127" s="1773"/>
    </row>
    <row r="128" spans="2:55" x14ac:dyDescent="0.2">
      <c r="C128" s="1773"/>
      <c r="D128" s="1774"/>
      <c r="E128" s="1773"/>
      <c r="F128" s="1773"/>
      <c r="G128" s="1773"/>
      <c r="H128" s="1773"/>
      <c r="I128" s="1773"/>
      <c r="J128" s="1781"/>
      <c r="K128" s="1781"/>
      <c r="L128" s="1781"/>
      <c r="M128" s="1782"/>
      <c r="N128" s="1773"/>
      <c r="O128" s="1774"/>
      <c r="P128" s="1781"/>
      <c r="Q128" s="1781"/>
      <c r="R128" s="1778"/>
      <c r="S128" s="1781"/>
      <c r="T128" s="1773"/>
      <c r="U128" s="1773"/>
      <c r="V128" s="1773"/>
      <c r="W128" s="1773"/>
      <c r="X128" s="1773"/>
      <c r="Y128" s="1773"/>
      <c r="Z128" s="1773"/>
      <c r="AA128" s="1778"/>
      <c r="AB128" s="1773"/>
      <c r="AC128" s="1778"/>
      <c r="AD128" s="1773"/>
      <c r="AE128" s="1773"/>
      <c r="AF128" s="1773"/>
      <c r="AG128" s="1773"/>
      <c r="AH128" s="1773"/>
      <c r="AI128" s="1773"/>
      <c r="AJ128" s="1773"/>
      <c r="AK128" s="1778"/>
      <c r="AL128" s="1773"/>
      <c r="AM128" s="1773"/>
      <c r="AN128" s="1773"/>
      <c r="AO128" s="1773"/>
      <c r="AP128" s="1773"/>
      <c r="AQ128" s="1773"/>
      <c r="AR128" s="1773"/>
      <c r="AS128" s="1773"/>
      <c r="AT128" s="1773"/>
      <c r="AU128" s="1773"/>
      <c r="AV128" s="1777"/>
      <c r="AW128" s="1773"/>
      <c r="AX128" s="1773"/>
      <c r="AY128" s="1773"/>
      <c r="AZ128" s="1773"/>
      <c r="BA128" s="1773"/>
      <c r="BB128" s="1773"/>
    </row>
    <row r="129" spans="3:54" x14ac:dyDescent="0.2">
      <c r="C129" s="1773"/>
      <c r="D129" s="1774"/>
      <c r="E129" s="1773"/>
      <c r="F129" s="1773"/>
      <c r="G129" s="1773"/>
      <c r="H129" s="1773"/>
      <c r="I129" s="1773"/>
      <c r="J129" s="1781"/>
      <c r="K129" s="1781"/>
      <c r="L129" s="1781"/>
      <c r="M129" s="1782"/>
      <c r="N129" s="1773"/>
      <c r="O129" s="1774"/>
      <c r="P129" s="1781"/>
      <c r="Q129" s="1781"/>
      <c r="R129" s="1778"/>
      <c r="S129" s="1781"/>
      <c r="T129" s="1773"/>
      <c r="U129" s="1773"/>
      <c r="V129" s="1773"/>
      <c r="W129" s="1773"/>
      <c r="X129" s="1773"/>
      <c r="Y129" s="1773"/>
      <c r="Z129" s="1773"/>
      <c r="AA129" s="1778"/>
      <c r="AB129" s="1773"/>
      <c r="AC129" s="1778"/>
      <c r="AD129" s="1773"/>
      <c r="AE129" s="1773"/>
      <c r="AF129" s="1773"/>
      <c r="AG129" s="1773"/>
      <c r="AH129" s="1773"/>
      <c r="AI129" s="1773"/>
      <c r="AJ129" s="1773"/>
      <c r="AK129" s="1778"/>
      <c r="AL129" s="1773"/>
      <c r="AM129" s="1773"/>
      <c r="AN129" s="1773"/>
      <c r="AO129" s="1773"/>
      <c r="AP129" s="1773"/>
      <c r="AQ129" s="1773"/>
      <c r="AR129" s="1773"/>
      <c r="AS129" s="1773"/>
      <c r="AT129" s="1773"/>
      <c r="AU129" s="1773"/>
      <c r="AV129" s="1777"/>
      <c r="AW129" s="1773"/>
      <c r="AX129" s="1773"/>
      <c r="AY129" s="1773"/>
      <c r="AZ129" s="1773"/>
      <c r="BA129" s="1773"/>
      <c r="BB129" s="1773"/>
    </row>
    <row r="130" spans="3:54" x14ac:dyDescent="0.2">
      <c r="C130" s="1773"/>
      <c r="D130" s="1774"/>
      <c r="E130" s="1773"/>
      <c r="F130" s="1773"/>
      <c r="G130" s="1773"/>
      <c r="H130" s="1773"/>
      <c r="I130" s="1773"/>
      <c r="J130" s="1781"/>
      <c r="K130" s="1781"/>
      <c r="L130" s="1781"/>
      <c r="M130" s="1782"/>
      <c r="N130" s="1773"/>
      <c r="O130" s="1774"/>
      <c r="P130" s="1781"/>
      <c r="Q130" s="1781"/>
      <c r="R130" s="1778"/>
      <c r="S130" s="1781"/>
      <c r="T130" s="1773"/>
      <c r="U130" s="1773"/>
      <c r="V130" s="1773"/>
      <c r="W130" s="1773"/>
      <c r="X130" s="1773"/>
      <c r="Y130" s="1773"/>
      <c r="Z130" s="1773"/>
      <c r="AA130" s="1778"/>
      <c r="AB130" s="1773"/>
      <c r="AC130" s="1778"/>
      <c r="AD130" s="1773"/>
      <c r="AE130" s="1773"/>
      <c r="AF130" s="1773"/>
      <c r="AG130" s="1773"/>
      <c r="AH130" s="1773"/>
      <c r="AI130" s="1773"/>
      <c r="AJ130" s="1773"/>
      <c r="AK130" s="1778"/>
      <c r="AL130" s="1773"/>
      <c r="AM130" s="1773"/>
      <c r="AN130" s="1773"/>
      <c r="AO130" s="1773"/>
      <c r="AP130" s="1773"/>
      <c r="AQ130" s="1773"/>
      <c r="AR130" s="1773"/>
      <c r="AS130" s="1773"/>
      <c r="AT130" s="1773"/>
      <c r="AU130" s="1773"/>
      <c r="AV130" s="1777"/>
      <c r="AW130" s="1773"/>
      <c r="AX130" s="1773"/>
      <c r="AY130" s="1773"/>
      <c r="AZ130" s="1773"/>
      <c r="BA130" s="1773"/>
      <c r="BB130" s="1773"/>
    </row>
    <row r="131" spans="3:54" x14ac:dyDescent="0.2">
      <c r="C131" s="1773"/>
      <c r="D131" s="1774"/>
      <c r="E131" s="1773"/>
      <c r="F131" s="1773"/>
      <c r="G131" s="1773"/>
      <c r="H131" s="1773"/>
      <c r="I131" s="1773"/>
      <c r="J131" s="1781"/>
      <c r="K131" s="1781"/>
      <c r="L131" s="1781"/>
      <c r="M131" s="1782"/>
      <c r="N131" s="1773"/>
      <c r="O131" s="1774"/>
      <c r="P131" s="1781"/>
      <c r="Q131" s="1781"/>
      <c r="R131" s="1778"/>
      <c r="S131" s="1781"/>
      <c r="T131" s="1773"/>
      <c r="U131" s="1773"/>
      <c r="V131" s="1773"/>
      <c r="W131" s="1773"/>
      <c r="X131" s="1773"/>
      <c r="Y131" s="1773"/>
      <c r="Z131" s="1773"/>
      <c r="AA131" s="1778"/>
      <c r="AB131" s="1773"/>
      <c r="AC131" s="1778"/>
      <c r="AD131" s="1773"/>
      <c r="AE131" s="1773"/>
      <c r="AF131" s="1773"/>
      <c r="AG131" s="1773"/>
      <c r="AH131" s="1773"/>
      <c r="AI131" s="1773"/>
      <c r="AJ131" s="1773"/>
      <c r="AK131" s="1778"/>
      <c r="AL131" s="1773"/>
      <c r="AM131" s="1773"/>
      <c r="AN131" s="1773"/>
      <c r="AO131" s="1773"/>
      <c r="AP131" s="1773"/>
      <c r="AQ131" s="1773"/>
      <c r="AR131" s="1773"/>
      <c r="AS131" s="1773"/>
      <c r="AT131" s="1773"/>
      <c r="AU131" s="1773"/>
      <c r="AV131" s="1777"/>
      <c r="AW131" s="1773"/>
      <c r="AX131" s="1773"/>
      <c r="AY131" s="1773"/>
      <c r="AZ131" s="1773"/>
      <c r="BA131" s="1773"/>
      <c r="BB131" s="1773"/>
    </row>
    <row r="132" spans="3:54" x14ac:dyDescent="0.2">
      <c r="C132" s="1773"/>
      <c r="D132" s="1774"/>
      <c r="E132" s="1773"/>
      <c r="F132" s="1773"/>
      <c r="G132" s="1773"/>
      <c r="H132" s="1773"/>
      <c r="I132" s="1773"/>
      <c r="J132" s="1781"/>
      <c r="K132" s="1781"/>
      <c r="L132" s="1781"/>
      <c r="M132" s="1782"/>
      <c r="N132" s="1773"/>
      <c r="O132" s="1774"/>
      <c r="P132" s="1781"/>
      <c r="Q132" s="1781"/>
      <c r="R132" s="1778"/>
      <c r="S132" s="1781"/>
      <c r="T132" s="1773"/>
      <c r="U132" s="1773"/>
      <c r="V132" s="1773"/>
      <c r="W132" s="1773"/>
      <c r="X132" s="1773"/>
      <c r="Y132" s="1773"/>
      <c r="Z132" s="1773"/>
      <c r="AA132" s="1778"/>
      <c r="AB132" s="1773"/>
      <c r="AC132" s="1778"/>
      <c r="AD132" s="1773"/>
      <c r="AE132" s="1773"/>
      <c r="AF132" s="1773"/>
      <c r="AG132" s="1773"/>
      <c r="AH132" s="1773"/>
      <c r="AI132" s="1773"/>
      <c r="AJ132" s="1773"/>
      <c r="AK132" s="1778"/>
      <c r="AL132" s="1773"/>
      <c r="AM132" s="1773"/>
      <c r="AN132" s="1773"/>
      <c r="AO132" s="1773"/>
      <c r="AP132" s="1773"/>
      <c r="AQ132" s="1773"/>
      <c r="AR132" s="1773"/>
      <c r="AS132" s="1773"/>
      <c r="AT132" s="1773"/>
      <c r="AU132" s="1773"/>
      <c r="AV132" s="1777"/>
      <c r="AW132" s="1773"/>
      <c r="AX132" s="1773"/>
      <c r="AY132" s="1773"/>
      <c r="AZ132" s="1773"/>
      <c r="BA132" s="1773"/>
      <c r="BB132" s="1773"/>
    </row>
    <row r="133" spans="3:54" x14ac:dyDescent="0.2">
      <c r="C133" s="1773"/>
      <c r="D133" s="1774"/>
      <c r="E133" s="1773"/>
      <c r="F133" s="1773"/>
      <c r="G133" s="1773"/>
      <c r="H133" s="1773"/>
      <c r="I133" s="1773"/>
      <c r="J133" s="1781"/>
      <c r="K133" s="1781"/>
      <c r="L133" s="1781"/>
      <c r="M133" s="1782"/>
      <c r="N133" s="1773"/>
      <c r="O133" s="1774"/>
      <c r="P133" s="1781"/>
      <c r="Q133" s="1781"/>
      <c r="R133" s="1778"/>
      <c r="S133" s="1781"/>
      <c r="T133" s="1773"/>
      <c r="U133" s="1773"/>
      <c r="V133" s="1773"/>
      <c r="W133" s="1773"/>
      <c r="X133" s="1773"/>
      <c r="Y133" s="1773"/>
      <c r="Z133" s="1773"/>
      <c r="AA133" s="1778"/>
      <c r="AB133" s="1773"/>
      <c r="AC133" s="1778"/>
      <c r="AD133" s="1773"/>
      <c r="AE133" s="1773"/>
      <c r="AF133" s="1773"/>
      <c r="AG133" s="1773"/>
      <c r="AH133" s="1773"/>
      <c r="AI133" s="1773"/>
      <c r="AJ133" s="1773"/>
      <c r="AK133" s="1778"/>
      <c r="AL133" s="1773"/>
      <c r="AM133" s="1773"/>
      <c r="AN133" s="1773"/>
      <c r="AO133" s="1773"/>
      <c r="AP133" s="1773"/>
      <c r="AQ133" s="1773"/>
      <c r="AR133" s="1773"/>
      <c r="AS133" s="1773"/>
      <c r="AT133" s="1773"/>
      <c r="AU133" s="1773"/>
      <c r="AV133" s="1777"/>
      <c r="AW133" s="1773"/>
      <c r="AX133" s="1773"/>
      <c r="AY133" s="1773"/>
      <c r="AZ133" s="1773"/>
      <c r="BA133" s="1773"/>
      <c r="BB133" s="1773"/>
    </row>
    <row r="134" spans="3:54" x14ac:dyDescent="0.2">
      <c r="C134" s="1773"/>
      <c r="D134" s="1774"/>
      <c r="E134" s="1773"/>
      <c r="F134" s="1773"/>
      <c r="G134" s="1773"/>
      <c r="H134" s="1773"/>
      <c r="I134" s="1773"/>
      <c r="J134" s="1781"/>
      <c r="K134" s="1781"/>
      <c r="L134" s="1781"/>
      <c r="M134" s="1782"/>
      <c r="N134" s="1773"/>
      <c r="O134" s="1774"/>
      <c r="P134" s="1781"/>
      <c r="Q134" s="1781"/>
      <c r="R134" s="1778"/>
      <c r="S134" s="1781"/>
      <c r="T134" s="1773"/>
      <c r="U134" s="1773"/>
      <c r="V134" s="1773"/>
      <c r="W134" s="1773"/>
      <c r="X134" s="1773"/>
      <c r="Y134" s="1773"/>
      <c r="Z134" s="1773"/>
      <c r="AA134" s="1778"/>
      <c r="AB134" s="1773"/>
      <c r="AC134" s="1778"/>
      <c r="AD134" s="1773"/>
      <c r="AE134" s="1773"/>
      <c r="AF134" s="1773"/>
      <c r="AG134" s="1773"/>
      <c r="AH134" s="1773"/>
      <c r="AI134" s="1773"/>
      <c r="AJ134" s="1773"/>
      <c r="AK134" s="1778"/>
      <c r="AL134" s="1773"/>
      <c r="AM134" s="1773"/>
      <c r="AN134" s="1773"/>
      <c r="AO134" s="1773"/>
      <c r="AP134" s="1773"/>
      <c r="AQ134" s="1773"/>
      <c r="AR134" s="1773"/>
      <c r="AS134" s="1773"/>
      <c r="AT134" s="1773"/>
      <c r="AU134" s="1773"/>
      <c r="AV134" s="1777"/>
      <c r="AW134" s="1773"/>
      <c r="AX134" s="1773"/>
      <c r="AY134" s="1773"/>
      <c r="AZ134" s="1773"/>
      <c r="BA134" s="1773"/>
      <c r="BB134" s="1773"/>
    </row>
    <row r="135" spans="3:54" x14ac:dyDescent="0.2">
      <c r="C135" s="1773"/>
      <c r="D135" s="1775"/>
      <c r="E135" s="1773"/>
      <c r="F135" s="1773"/>
      <c r="G135" s="1773"/>
      <c r="H135" s="1773"/>
      <c r="I135" s="1773"/>
      <c r="J135" s="1772"/>
      <c r="K135" s="1772"/>
      <c r="L135" s="1772"/>
      <c r="M135" s="1783"/>
      <c r="N135" s="1773"/>
      <c r="O135" s="1775"/>
      <c r="P135" s="1772"/>
      <c r="Q135" s="1772"/>
      <c r="R135" s="1778"/>
      <c r="S135" s="1772"/>
      <c r="T135" s="1773"/>
      <c r="U135" s="1773"/>
      <c r="V135" s="1773"/>
      <c r="W135" s="1773"/>
      <c r="X135" s="1773"/>
      <c r="Y135" s="1773"/>
      <c r="Z135" s="1773"/>
      <c r="AA135" s="1778"/>
      <c r="AB135" s="1773"/>
      <c r="AC135" s="1778"/>
      <c r="AD135" s="1773"/>
      <c r="AE135" s="1773"/>
      <c r="AF135" s="1773"/>
      <c r="AG135" s="1773"/>
      <c r="AH135" s="1773"/>
      <c r="AI135" s="1773"/>
      <c r="AJ135" s="1773"/>
      <c r="AK135" s="1778"/>
      <c r="AL135" s="1773"/>
      <c r="AM135" s="1773"/>
      <c r="AN135" s="1773"/>
      <c r="AO135" s="1773"/>
      <c r="AP135" s="1773"/>
      <c r="AQ135" s="1773"/>
      <c r="AR135" s="1773"/>
      <c r="AS135" s="1773"/>
      <c r="AT135" s="1773"/>
      <c r="AU135" s="1773"/>
      <c r="AV135" s="1777"/>
      <c r="AW135" s="1773"/>
      <c r="AX135" s="1773"/>
      <c r="AY135" s="1773"/>
      <c r="AZ135" s="1773"/>
      <c r="BA135" s="1773"/>
      <c r="BB135" s="1773"/>
    </row>
  </sheetData>
  <mergeCells count="221">
    <mergeCell ref="AU1:BB1"/>
    <mergeCell ref="AW90:AY90"/>
    <mergeCell ref="AZ90:BA90"/>
    <mergeCell ref="AF90:AG90"/>
    <mergeCell ref="AH90:AJ90"/>
    <mergeCell ref="AK90:AL90"/>
    <mergeCell ref="AU90:AV90"/>
    <mergeCell ref="AP90:AQ90"/>
    <mergeCell ref="AM90:AO90"/>
    <mergeCell ref="Y1:AI1"/>
    <mergeCell ref="AJ1:AT1"/>
    <mergeCell ref="AR90:AT90"/>
    <mergeCell ref="B89:B90"/>
    <mergeCell ref="EE93:EE108"/>
    <mergeCell ref="B93:B108"/>
    <mergeCell ref="EA93:EA108"/>
    <mergeCell ref="EB93:EB108"/>
    <mergeCell ref="EC93:EC108"/>
    <mergeCell ref="ED93:ED108"/>
    <mergeCell ref="DJ93:DJ108"/>
    <mergeCell ref="AH93:AH108"/>
    <mergeCell ref="BC90:BE90"/>
    <mergeCell ref="AC90:AE90"/>
    <mergeCell ref="X90:Z90"/>
    <mergeCell ref="AI93:AI108"/>
    <mergeCell ref="AJ93:AJ108"/>
    <mergeCell ref="AK93:AK108"/>
    <mergeCell ref="AN93:AN108"/>
    <mergeCell ref="AP93:AP108"/>
    <mergeCell ref="AQ93:AQ108"/>
    <mergeCell ref="T90:W90"/>
    <mergeCell ref="DV93:DV108"/>
    <mergeCell ref="CS93:CS108"/>
    <mergeCell ref="CT93:CT108"/>
    <mergeCell ref="CU93:CU108"/>
    <mergeCell ref="CV93:CV108"/>
    <mergeCell ref="CA93:CA108"/>
    <mergeCell ref="CZ93:CZ108"/>
    <mergeCell ref="CD93:CD108"/>
    <mergeCell ref="CE93:CE108"/>
    <mergeCell ref="CN93:CN108"/>
    <mergeCell ref="CF93:CF108"/>
    <mergeCell ref="CG93:CG108"/>
    <mergeCell ref="CH93:CH108"/>
    <mergeCell ref="CI93:CI108"/>
    <mergeCell ref="CR93:CR108"/>
    <mergeCell ref="CJ93:CJ108"/>
    <mergeCell ref="CK93:CK108"/>
    <mergeCell ref="CO93:CO108"/>
    <mergeCell ref="CP93:CP108"/>
    <mergeCell ref="CQ93:CQ108"/>
    <mergeCell ref="DX93:DX108"/>
    <mergeCell ref="DA93:DA108"/>
    <mergeCell ref="DH93:DH108"/>
    <mergeCell ref="DK93:DK108"/>
    <mergeCell ref="DS93:DS108"/>
    <mergeCell ref="DT93:DT108"/>
    <mergeCell ref="DB93:DB108"/>
    <mergeCell ref="DU93:DU108"/>
    <mergeCell ref="CW93:CW108"/>
    <mergeCell ref="CX93:CX108"/>
    <mergeCell ref="CY93:CY108"/>
    <mergeCell ref="DR93:DR108"/>
    <mergeCell ref="DQ93:DQ108"/>
    <mergeCell ref="DL93:DL108"/>
    <mergeCell ref="DI93:DI108"/>
    <mergeCell ref="DO93:DO108"/>
    <mergeCell ref="DN93:DN108"/>
    <mergeCell ref="DP93:DP108"/>
    <mergeCell ref="DC93:DC108"/>
    <mergeCell ref="DD93:DD108"/>
    <mergeCell ref="DE93:DE108"/>
    <mergeCell ref="DF93:DF108"/>
    <mergeCell ref="DG93:DG108"/>
    <mergeCell ref="DM93:DM108"/>
    <mergeCell ref="BN93:BN108"/>
    <mergeCell ref="BO93:BO108"/>
    <mergeCell ref="CM93:CM108"/>
    <mergeCell ref="BG93:BG108"/>
    <mergeCell ref="BH93:BH108"/>
    <mergeCell ref="BU93:BU108"/>
    <mergeCell ref="AY93:AY108"/>
    <mergeCell ref="BJ93:BJ108"/>
    <mergeCell ref="BK93:BK108"/>
    <mergeCell ref="BL93:BL108"/>
    <mergeCell ref="BA93:BA108"/>
    <mergeCell ref="CB93:CB108"/>
    <mergeCell ref="CC93:CC108"/>
    <mergeCell ref="CL93:CL108"/>
    <mergeCell ref="BP93:BP108"/>
    <mergeCell ref="BQ93:BQ108"/>
    <mergeCell ref="BR93:BR108"/>
    <mergeCell ref="BS93:BS108"/>
    <mergeCell ref="BT93:BT108"/>
    <mergeCell ref="BV93:BV108"/>
    <mergeCell ref="BW93:BW108"/>
    <mergeCell ref="BX93:BX108"/>
    <mergeCell ref="BY93:BY108"/>
    <mergeCell ref="BZ93:BZ108"/>
    <mergeCell ref="F93:F108"/>
    <mergeCell ref="G93:G108"/>
    <mergeCell ref="H93:H108"/>
    <mergeCell ref="Q93:Q108"/>
    <mergeCell ref="N93:N108"/>
    <mergeCell ref="M93:M108"/>
    <mergeCell ref="I93:I108"/>
    <mergeCell ref="AZ93:AZ108"/>
    <mergeCell ref="AE93:AE108"/>
    <mergeCell ref="AF93:AF108"/>
    <mergeCell ref="AG93:AG108"/>
    <mergeCell ref="AO93:AO108"/>
    <mergeCell ref="AL93:AL108"/>
    <mergeCell ref="J93:J108"/>
    <mergeCell ref="K93:K108"/>
    <mergeCell ref="L93:L108"/>
    <mergeCell ref="T93:T108"/>
    <mergeCell ref="C90:J90"/>
    <mergeCell ref="C93:C108"/>
    <mergeCell ref="E93:E108"/>
    <mergeCell ref="DZ93:DZ108"/>
    <mergeCell ref="DI1:DZ1"/>
    <mergeCell ref="BC1:BQ1"/>
    <mergeCell ref="BR1:CA1"/>
    <mergeCell ref="CB1:CM1"/>
    <mergeCell ref="BM93:BM108"/>
    <mergeCell ref="CX1:DH1"/>
    <mergeCell ref="BF93:BF108"/>
    <mergeCell ref="DY93:DY108"/>
    <mergeCell ref="BI93:BI108"/>
    <mergeCell ref="AA90:AB90"/>
    <mergeCell ref="CN1:CW1"/>
    <mergeCell ref="D1:X1"/>
    <mergeCell ref="O93:O108"/>
    <mergeCell ref="P93:P108"/>
    <mergeCell ref="AB93:AB108"/>
    <mergeCell ref="AC93:AC108"/>
    <mergeCell ref="D93:D108"/>
    <mergeCell ref="AR93:AR108"/>
    <mergeCell ref="AM93:AM108"/>
    <mergeCell ref="X93:X108"/>
    <mergeCell ref="DW93:DW108"/>
    <mergeCell ref="U93:U108"/>
    <mergeCell ref="AA93:AA108"/>
    <mergeCell ref="Y93:Y108"/>
    <mergeCell ref="R93:R108"/>
    <mergeCell ref="W93:W108"/>
    <mergeCell ref="N90:S90"/>
    <mergeCell ref="K90:L90"/>
    <mergeCell ref="S93:S108"/>
    <mergeCell ref="V93:V108"/>
    <mergeCell ref="Z93:Z108"/>
    <mergeCell ref="AS93:AS108"/>
    <mergeCell ref="BB93:BB108"/>
    <mergeCell ref="BC93:BC108"/>
    <mergeCell ref="BD93:BD108"/>
    <mergeCell ref="BE93:BE108"/>
    <mergeCell ref="AT93:AT108"/>
    <mergeCell ref="AU93:AU108"/>
    <mergeCell ref="AV93:AV108"/>
    <mergeCell ref="AW93:AW108"/>
    <mergeCell ref="AX93:AX108"/>
    <mergeCell ref="BF90:BH90"/>
    <mergeCell ref="BI90:BO90"/>
    <mergeCell ref="AD93:AD108"/>
    <mergeCell ref="P120:P135"/>
    <mergeCell ref="AC120:AC135"/>
    <mergeCell ref="AD120:AD135"/>
    <mergeCell ref="AE120:AE135"/>
    <mergeCell ref="AF120:AF135"/>
    <mergeCell ref="AU109:BB109"/>
    <mergeCell ref="Z120:Z135"/>
    <mergeCell ref="AA120:AA135"/>
    <mergeCell ref="AB120:AB135"/>
    <mergeCell ref="BP90:BQ90"/>
    <mergeCell ref="AY120:AY135"/>
    <mergeCell ref="AZ120:AZ135"/>
    <mergeCell ref="BA120:BA135"/>
    <mergeCell ref="BB120:BB135"/>
    <mergeCell ref="F120:F135"/>
    <mergeCell ref="G120:G135"/>
    <mergeCell ref="H120:H135"/>
    <mergeCell ref="I120:I135"/>
    <mergeCell ref="J120:J135"/>
    <mergeCell ref="K120:K135"/>
    <mergeCell ref="D109:X109"/>
    <mergeCell ref="Y109:AI109"/>
    <mergeCell ref="AJ109:AT109"/>
    <mergeCell ref="Q120:Q135"/>
    <mergeCell ref="R120:R135"/>
    <mergeCell ref="S120:S135"/>
    <mergeCell ref="T120:T135"/>
    <mergeCell ref="U120:U135"/>
    <mergeCell ref="V120:V135"/>
    <mergeCell ref="L120:L135"/>
    <mergeCell ref="M120:M135"/>
    <mergeCell ref="N120:N135"/>
    <mergeCell ref="O120:O135"/>
    <mergeCell ref="C120:C135"/>
    <mergeCell ref="D120:D135"/>
    <mergeCell ref="E120:E135"/>
    <mergeCell ref="AU120:AU135"/>
    <mergeCell ref="AV120:AV135"/>
    <mergeCell ref="AW120:AW135"/>
    <mergeCell ref="AX120:AX135"/>
    <mergeCell ref="AO120:AO135"/>
    <mergeCell ref="AP120:AP135"/>
    <mergeCell ref="AQ120:AQ135"/>
    <mergeCell ref="AR120:AR135"/>
    <mergeCell ref="AS120:AS135"/>
    <mergeCell ref="AT120:AT135"/>
    <mergeCell ref="AI120:AI135"/>
    <mergeCell ref="AJ120:AJ135"/>
    <mergeCell ref="AK120:AK135"/>
    <mergeCell ref="AL120:AL135"/>
    <mergeCell ref="AM120:AM135"/>
    <mergeCell ref="AN120:AN135"/>
    <mergeCell ref="AG120:AG135"/>
    <mergeCell ref="AH120:AH135"/>
    <mergeCell ref="W120:W135"/>
    <mergeCell ref="X120:X135"/>
    <mergeCell ref="Y120:Y135"/>
  </mergeCells>
  <phoneticPr fontId="9" type="noConversion"/>
  <pageMargins left="0.78740157499999996" right="0.78740157499999996" top="0.984251969" bottom="0.984251969" header="0.5" footer="0.5"/>
  <pageSetup paperSize="9" scale="71" orientation="portrait" horizontalDpi="4294967292" verticalDpi="4294967292"/>
  <headerFooter alignWithMargins="0"/>
  <rowBreaks count="2" manualBreakCount="2">
    <brk id="46" max="16383" man="1"/>
    <brk id="112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J133"/>
  <sheetViews>
    <sheetView topLeftCell="A86" workbookViewId="0">
      <selection activeCell="L119" sqref="L119"/>
    </sheetView>
  </sheetViews>
  <sheetFormatPr baseColWidth="10" defaultRowHeight="12.75" x14ac:dyDescent="0.2"/>
  <cols>
    <col min="1" max="1" width="3.85546875" customWidth="1"/>
    <col min="2" max="2" width="22.7109375" customWidth="1"/>
    <col min="3" max="134" width="3.28515625" customWidth="1"/>
    <col min="135" max="136" width="7.140625" customWidth="1"/>
    <col min="137" max="137" width="7" customWidth="1"/>
    <col min="138" max="138" width="7.140625" customWidth="1"/>
    <col min="139" max="139" width="9.42578125" customWidth="1"/>
  </cols>
  <sheetData>
    <row r="1" spans="1:140" x14ac:dyDescent="0.2">
      <c r="C1" s="1826" t="s">
        <v>1128</v>
      </c>
      <c r="D1" s="1827"/>
      <c r="E1" s="1827"/>
      <c r="F1" s="1827"/>
      <c r="G1" s="1827"/>
      <c r="H1" s="1827"/>
      <c r="I1" s="1827"/>
      <c r="J1" s="1827"/>
      <c r="K1" s="1827"/>
      <c r="L1" s="1827"/>
      <c r="M1" s="1827"/>
      <c r="N1" s="1827"/>
      <c r="O1" s="1827"/>
      <c r="P1" s="1827"/>
      <c r="Q1" s="1828"/>
      <c r="R1" s="1826" t="s">
        <v>1011</v>
      </c>
      <c r="S1" s="1827"/>
      <c r="T1" s="1827"/>
      <c r="U1" s="1827"/>
      <c r="V1" s="1827"/>
      <c r="W1" s="1827"/>
      <c r="X1" s="1827"/>
      <c r="Y1" s="1827"/>
      <c r="Z1" s="1827"/>
      <c r="AA1" s="1827"/>
      <c r="AB1" s="1828"/>
      <c r="AC1" s="1826" t="s">
        <v>278</v>
      </c>
      <c r="AD1" s="1827"/>
      <c r="AE1" s="1827"/>
      <c r="AF1" s="1827"/>
      <c r="AG1" s="1827"/>
      <c r="AH1" s="1827"/>
      <c r="AI1" s="1827"/>
      <c r="AJ1" s="1827"/>
      <c r="AK1" s="1827"/>
      <c r="AL1" s="1827"/>
      <c r="AM1" s="1828"/>
      <c r="AN1" s="1826" t="s">
        <v>406</v>
      </c>
      <c r="AO1" s="1827"/>
      <c r="AP1" s="1827"/>
      <c r="AQ1" s="1827"/>
      <c r="AR1" s="1827"/>
      <c r="AS1" s="1827"/>
      <c r="AT1" s="1827"/>
      <c r="AU1" s="1828"/>
      <c r="AV1" s="1826" t="s">
        <v>1325</v>
      </c>
      <c r="AW1" s="1827"/>
      <c r="AX1" s="1827"/>
      <c r="AY1" s="1827"/>
      <c r="AZ1" s="1827"/>
      <c r="BA1" s="1827"/>
      <c r="BB1" s="1827"/>
      <c r="BC1" s="1827"/>
      <c r="BD1" s="1827"/>
      <c r="BE1" s="1827"/>
      <c r="BF1" s="1827"/>
      <c r="BG1" s="1827"/>
      <c r="BH1" s="1827"/>
      <c r="BI1" s="1827"/>
      <c r="BJ1" s="1827"/>
      <c r="BK1" s="1827"/>
      <c r="BL1" s="1828"/>
      <c r="BM1" s="1848" t="s">
        <v>819</v>
      </c>
      <c r="BN1" s="1849"/>
      <c r="BO1" s="1849"/>
      <c r="BP1" s="1849"/>
      <c r="BQ1" s="1849"/>
      <c r="BR1" s="1849"/>
      <c r="BS1" s="1849"/>
      <c r="BT1" s="1849"/>
      <c r="BU1" s="1849"/>
      <c r="BV1" s="1850"/>
      <c r="BW1" s="1826" t="s">
        <v>1253</v>
      </c>
      <c r="BX1" s="1827"/>
      <c r="BY1" s="1827"/>
      <c r="BZ1" s="1827"/>
      <c r="CA1" s="1827"/>
      <c r="CB1" s="1827"/>
      <c r="CC1" s="1827"/>
      <c r="CD1" s="1827"/>
      <c r="CE1" s="1827"/>
      <c r="CF1" s="1827"/>
      <c r="CG1" s="1827"/>
      <c r="CH1" s="1827"/>
      <c r="CI1" s="1828"/>
      <c r="CJ1" s="1826" t="s">
        <v>298</v>
      </c>
      <c r="CK1" s="1827"/>
      <c r="CL1" s="1827"/>
      <c r="CM1" s="1827"/>
      <c r="CN1" s="1827"/>
      <c r="CO1" s="1827"/>
      <c r="CP1" s="1827"/>
      <c r="CQ1" s="1827"/>
      <c r="CR1" s="1827"/>
      <c r="CS1" s="1827"/>
      <c r="CT1" s="1828"/>
      <c r="CU1" s="1826" t="s">
        <v>717</v>
      </c>
      <c r="CV1" s="1827"/>
      <c r="CW1" s="1827"/>
      <c r="CX1" s="1827"/>
      <c r="CY1" s="1827"/>
      <c r="CZ1" s="1827"/>
      <c r="DA1" s="1827"/>
      <c r="DB1" s="1827"/>
      <c r="DC1" s="1827"/>
      <c r="DD1" s="1827"/>
      <c r="DE1" s="1827"/>
      <c r="DF1" s="1828"/>
      <c r="DG1" s="1826" t="s">
        <v>767</v>
      </c>
      <c r="DH1" s="1827"/>
      <c r="DI1" s="1827"/>
      <c r="DJ1" s="1827"/>
      <c r="DK1" s="1827"/>
      <c r="DL1" s="1827"/>
      <c r="DM1" s="1827"/>
      <c r="DN1" s="1827"/>
      <c r="DO1" s="1827"/>
      <c r="DP1" s="1827"/>
      <c r="DQ1" s="1827"/>
      <c r="DR1" s="1827"/>
      <c r="DS1" s="1827"/>
      <c r="DT1" s="1827"/>
      <c r="DU1" s="1827"/>
      <c r="DV1" s="1827"/>
      <c r="DW1" s="1827"/>
      <c r="DX1" s="1827"/>
      <c r="DY1" s="1827"/>
      <c r="DZ1" s="1828"/>
    </row>
    <row r="2" spans="1:140" x14ac:dyDescent="0.2">
      <c r="C2" s="541" t="s">
        <v>1281</v>
      </c>
      <c r="D2" s="615" t="s">
        <v>1255</v>
      </c>
      <c r="E2" s="616" t="s">
        <v>1497</v>
      </c>
      <c r="F2" s="541" t="s">
        <v>1281</v>
      </c>
      <c r="G2" s="616" t="s">
        <v>1497</v>
      </c>
      <c r="H2" s="541" t="s">
        <v>1281</v>
      </c>
      <c r="I2" s="617" t="s">
        <v>344</v>
      </c>
      <c r="J2" s="617" t="s">
        <v>1113</v>
      </c>
      <c r="K2" s="615" t="s">
        <v>740</v>
      </c>
      <c r="L2" s="615" t="s">
        <v>740</v>
      </c>
      <c r="M2" s="617" t="s">
        <v>685</v>
      </c>
      <c r="N2" s="541" t="s">
        <v>1281</v>
      </c>
      <c r="O2" s="617" t="s">
        <v>344</v>
      </c>
      <c r="P2" s="616" t="s">
        <v>215</v>
      </c>
      <c r="Q2" s="541" t="s">
        <v>1281</v>
      </c>
      <c r="R2" s="615" t="s">
        <v>740</v>
      </c>
      <c r="S2" s="616" t="s">
        <v>215</v>
      </c>
      <c r="T2" s="541" t="s">
        <v>1281</v>
      </c>
      <c r="U2" s="616" t="s">
        <v>215</v>
      </c>
      <c r="V2" s="541" t="s">
        <v>1281</v>
      </c>
      <c r="W2" s="615" t="s">
        <v>740</v>
      </c>
      <c r="X2" s="616" t="s">
        <v>215</v>
      </c>
      <c r="Y2" s="541" t="s">
        <v>1281</v>
      </c>
      <c r="Z2" s="616" t="s">
        <v>215</v>
      </c>
      <c r="AA2" s="541" t="s">
        <v>1281</v>
      </c>
      <c r="AB2" s="615" t="s">
        <v>740</v>
      </c>
      <c r="AC2" s="616" t="s">
        <v>215</v>
      </c>
      <c r="AD2" s="541" t="s">
        <v>1281</v>
      </c>
      <c r="AE2" s="616" t="s">
        <v>215</v>
      </c>
      <c r="AF2" s="541" t="s">
        <v>1281</v>
      </c>
      <c r="AG2" s="615" t="s">
        <v>740</v>
      </c>
      <c r="AH2" s="616" t="s">
        <v>215</v>
      </c>
      <c r="AI2" s="541" t="s">
        <v>1281</v>
      </c>
      <c r="AJ2" s="616" t="s">
        <v>215</v>
      </c>
      <c r="AK2" s="541" t="s">
        <v>1281</v>
      </c>
      <c r="AL2" s="615" t="s">
        <v>740</v>
      </c>
      <c r="AM2" s="616" t="s">
        <v>215</v>
      </c>
      <c r="AN2" s="541" t="s">
        <v>1281</v>
      </c>
      <c r="AO2" s="616" t="s">
        <v>215</v>
      </c>
      <c r="AP2" s="629" t="s">
        <v>84</v>
      </c>
      <c r="AQ2" s="630" t="s">
        <v>740</v>
      </c>
      <c r="AR2" s="631" t="s">
        <v>215</v>
      </c>
      <c r="AS2" s="629" t="s">
        <v>84</v>
      </c>
      <c r="AT2" s="631" t="s">
        <v>215</v>
      </c>
      <c r="AU2" s="629" t="s">
        <v>84</v>
      </c>
      <c r="AV2" s="616" t="s">
        <v>104</v>
      </c>
      <c r="AW2" s="622" t="s">
        <v>273</v>
      </c>
      <c r="AX2" s="615" t="s">
        <v>265</v>
      </c>
      <c r="AY2" s="616" t="s">
        <v>104</v>
      </c>
      <c r="AZ2" s="622" t="s">
        <v>273</v>
      </c>
      <c r="BA2" s="616" t="s">
        <v>1267</v>
      </c>
      <c r="BB2" s="622" t="s">
        <v>722</v>
      </c>
      <c r="BC2" s="615" t="s">
        <v>265</v>
      </c>
      <c r="BD2" s="615" t="s">
        <v>655</v>
      </c>
      <c r="BE2" s="617" t="s">
        <v>513</v>
      </c>
      <c r="BF2" s="616" t="s">
        <v>810</v>
      </c>
      <c r="BG2" s="616" t="s">
        <v>104</v>
      </c>
      <c r="BH2" s="617" t="s">
        <v>686</v>
      </c>
      <c r="BI2" s="622" t="s">
        <v>722</v>
      </c>
      <c r="BJ2" s="622" t="s">
        <v>1294</v>
      </c>
      <c r="BK2" s="617" t="s">
        <v>808</v>
      </c>
      <c r="BL2" s="616" t="s">
        <v>1137</v>
      </c>
      <c r="BM2" s="632" t="s">
        <v>273</v>
      </c>
      <c r="BN2" s="630" t="s">
        <v>655</v>
      </c>
      <c r="BO2" s="631" t="s">
        <v>104</v>
      </c>
      <c r="BP2" s="632" t="s">
        <v>273</v>
      </c>
      <c r="BQ2" s="631" t="s">
        <v>104</v>
      </c>
      <c r="BR2" s="632" t="s">
        <v>273</v>
      </c>
      <c r="BS2" s="630" t="s">
        <v>655</v>
      </c>
      <c r="BT2" s="631" t="s">
        <v>687</v>
      </c>
      <c r="BU2" s="632" t="s">
        <v>273</v>
      </c>
      <c r="BV2" s="631" t="s">
        <v>104</v>
      </c>
      <c r="BW2" s="632" t="s">
        <v>722</v>
      </c>
      <c r="BX2" s="630" t="s">
        <v>655</v>
      </c>
      <c r="BY2" s="631" t="s">
        <v>687</v>
      </c>
      <c r="BZ2" s="632" t="s">
        <v>273</v>
      </c>
      <c r="CA2" s="631" t="s">
        <v>1267</v>
      </c>
      <c r="CB2" s="632" t="s">
        <v>273</v>
      </c>
      <c r="CC2" s="630" t="s">
        <v>265</v>
      </c>
      <c r="CD2" s="631" t="s">
        <v>687</v>
      </c>
      <c r="CE2" s="632" t="s">
        <v>722</v>
      </c>
      <c r="CF2" s="633" t="s">
        <v>104</v>
      </c>
      <c r="CG2" s="617" t="s">
        <v>679</v>
      </c>
      <c r="CH2" s="632" t="s">
        <v>273</v>
      </c>
      <c r="CI2" s="632" t="s">
        <v>273</v>
      </c>
      <c r="CJ2" s="630" t="s">
        <v>740</v>
      </c>
      <c r="CK2" s="631" t="s">
        <v>967</v>
      </c>
      <c r="CL2" s="632" t="s">
        <v>965</v>
      </c>
      <c r="CM2" s="631" t="s">
        <v>967</v>
      </c>
      <c r="CN2" s="632" t="s">
        <v>273</v>
      </c>
      <c r="CO2" s="615" t="s">
        <v>265</v>
      </c>
      <c r="CP2" s="631" t="s">
        <v>967</v>
      </c>
      <c r="CQ2" s="632" t="s">
        <v>965</v>
      </c>
      <c r="CR2" s="631" t="s">
        <v>967</v>
      </c>
      <c r="CS2" s="541" t="s">
        <v>577</v>
      </c>
      <c r="CT2" s="615" t="s">
        <v>265</v>
      </c>
      <c r="CU2" s="631" t="s">
        <v>967</v>
      </c>
      <c r="CV2" s="541" t="s">
        <v>577</v>
      </c>
      <c r="CW2" s="615" t="s">
        <v>265</v>
      </c>
      <c r="CX2" s="631" t="s">
        <v>967</v>
      </c>
      <c r="CY2" s="541" t="s">
        <v>577</v>
      </c>
      <c r="CZ2" s="615" t="s">
        <v>265</v>
      </c>
      <c r="DA2" s="631" t="s">
        <v>967</v>
      </c>
      <c r="DB2" s="541" t="s">
        <v>577</v>
      </c>
      <c r="DC2" s="631" t="s">
        <v>967</v>
      </c>
      <c r="DD2" s="541" t="s">
        <v>577</v>
      </c>
      <c r="DE2" s="615" t="s">
        <v>265</v>
      </c>
      <c r="DF2" s="631" t="s">
        <v>967</v>
      </c>
      <c r="DG2" s="541" t="s">
        <v>577</v>
      </c>
      <c r="DH2" s="615" t="s">
        <v>265</v>
      </c>
      <c r="DI2" s="631" t="s">
        <v>967</v>
      </c>
      <c r="DJ2" s="541" t="s">
        <v>577</v>
      </c>
      <c r="DK2" s="617" t="s">
        <v>1113</v>
      </c>
      <c r="DL2" s="615" t="s">
        <v>265</v>
      </c>
      <c r="DM2" s="615" t="s">
        <v>265</v>
      </c>
      <c r="DN2" s="617" t="s">
        <v>685</v>
      </c>
      <c r="DO2" s="616" t="s">
        <v>967</v>
      </c>
      <c r="DP2" s="616" t="s">
        <v>967</v>
      </c>
      <c r="DQ2" s="617" t="s">
        <v>1265</v>
      </c>
      <c r="DR2" s="541" t="s">
        <v>577</v>
      </c>
      <c r="DS2" s="631" t="s">
        <v>967</v>
      </c>
      <c r="DT2" s="617" t="s">
        <v>1265</v>
      </c>
      <c r="DU2" s="541" t="s">
        <v>577</v>
      </c>
      <c r="DV2" s="615" t="s">
        <v>265</v>
      </c>
      <c r="DW2" s="631" t="s">
        <v>967</v>
      </c>
      <c r="DX2" s="617" t="s">
        <v>1265</v>
      </c>
      <c r="DY2" s="541" t="s">
        <v>577</v>
      </c>
      <c r="DZ2" s="541" t="s">
        <v>577</v>
      </c>
      <c r="EA2" s="10"/>
      <c r="EB2" s="10"/>
      <c r="EC2" s="10"/>
      <c r="ED2" s="10"/>
      <c r="EE2" s="10"/>
      <c r="EF2" s="10"/>
      <c r="EG2" s="10"/>
      <c r="EH2" s="10"/>
      <c r="EI2" s="10"/>
    </row>
    <row r="3" spans="1:140" ht="15.75" x14ac:dyDescent="0.25">
      <c r="B3" s="590" t="s">
        <v>1104</v>
      </c>
      <c r="C3" s="592">
        <v>1</v>
      </c>
      <c r="D3" s="592">
        <v>4</v>
      </c>
      <c r="E3" s="592">
        <v>6</v>
      </c>
      <c r="F3" s="592">
        <v>8</v>
      </c>
      <c r="G3" s="66">
        <v>13</v>
      </c>
      <c r="H3" s="66">
        <v>15</v>
      </c>
      <c r="I3" s="66">
        <v>16</v>
      </c>
      <c r="J3" s="66">
        <v>17</v>
      </c>
      <c r="K3" s="66">
        <v>18</v>
      </c>
      <c r="L3" s="66">
        <v>18</v>
      </c>
      <c r="M3" s="66">
        <v>19</v>
      </c>
      <c r="N3" s="66">
        <v>22</v>
      </c>
      <c r="O3" s="66">
        <v>23</v>
      </c>
      <c r="P3" s="66">
        <v>27</v>
      </c>
      <c r="Q3" s="66">
        <v>29</v>
      </c>
      <c r="R3" s="66">
        <v>2</v>
      </c>
      <c r="S3" s="66">
        <v>4</v>
      </c>
      <c r="T3" s="66">
        <v>6</v>
      </c>
      <c r="U3" s="66">
        <v>11</v>
      </c>
      <c r="V3" s="66">
        <v>13</v>
      </c>
      <c r="W3" s="66">
        <v>16</v>
      </c>
      <c r="X3" s="66">
        <v>18</v>
      </c>
      <c r="Y3" s="66">
        <v>20</v>
      </c>
      <c r="Z3" s="66">
        <v>25</v>
      </c>
      <c r="AA3" s="66">
        <v>27</v>
      </c>
      <c r="AB3" s="66">
        <v>30</v>
      </c>
      <c r="AC3" s="66">
        <v>1</v>
      </c>
      <c r="AD3" s="66">
        <v>3</v>
      </c>
      <c r="AE3" s="66">
        <v>8</v>
      </c>
      <c r="AF3" s="66">
        <v>10</v>
      </c>
      <c r="AG3" s="66">
        <v>13</v>
      </c>
      <c r="AH3" s="66">
        <v>15</v>
      </c>
      <c r="AI3" s="66">
        <v>17</v>
      </c>
      <c r="AJ3" s="66">
        <v>22</v>
      </c>
      <c r="AK3" s="66">
        <v>24</v>
      </c>
      <c r="AL3" s="66">
        <v>27</v>
      </c>
      <c r="AM3" s="66">
        <v>29</v>
      </c>
      <c r="AN3" s="66">
        <v>1</v>
      </c>
      <c r="AO3" s="66">
        <v>6</v>
      </c>
      <c r="AP3" s="37">
        <v>8</v>
      </c>
      <c r="AQ3" s="37">
        <v>11</v>
      </c>
      <c r="AR3" s="37">
        <v>13</v>
      </c>
      <c r="AS3" s="37">
        <v>15</v>
      </c>
      <c r="AT3" s="37">
        <v>20</v>
      </c>
      <c r="AU3" s="37">
        <v>22</v>
      </c>
      <c r="AV3" s="6">
        <v>3</v>
      </c>
      <c r="AW3" s="6">
        <v>5</v>
      </c>
      <c r="AX3" s="6">
        <v>8</v>
      </c>
      <c r="AY3" s="6">
        <v>10</v>
      </c>
      <c r="AZ3" s="6">
        <v>12</v>
      </c>
      <c r="BA3" s="6">
        <v>17</v>
      </c>
      <c r="BB3" s="6">
        <v>19</v>
      </c>
      <c r="BC3" s="6">
        <v>22</v>
      </c>
      <c r="BD3" s="6">
        <v>22</v>
      </c>
      <c r="BE3" s="6">
        <v>23</v>
      </c>
      <c r="BF3" s="6">
        <v>24</v>
      </c>
      <c r="BG3" s="6">
        <v>24</v>
      </c>
      <c r="BH3" s="6">
        <v>25</v>
      </c>
      <c r="BI3" s="37">
        <v>26</v>
      </c>
      <c r="BJ3" s="37">
        <v>26</v>
      </c>
      <c r="BK3" s="37">
        <v>27</v>
      </c>
      <c r="BL3" s="37">
        <v>31</v>
      </c>
      <c r="BM3" s="6">
        <v>2</v>
      </c>
      <c r="BN3" s="6">
        <v>5</v>
      </c>
      <c r="BO3" s="6">
        <v>7</v>
      </c>
      <c r="BP3" s="6">
        <v>9</v>
      </c>
      <c r="BQ3" s="6">
        <v>14</v>
      </c>
      <c r="BR3" s="6">
        <v>16</v>
      </c>
      <c r="BS3" s="6">
        <v>19</v>
      </c>
      <c r="BT3" s="6">
        <v>21</v>
      </c>
      <c r="BU3" s="6">
        <v>23</v>
      </c>
      <c r="BV3" s="6">
        <v>28</v>
      </c>
      <c r="BW3" s="6">
        <v>2</v>
      </c>
      <c r="BX3" s="6">
        <v>5</v>
      </c>
      <c r="BY3" s="6">
        <v>7</v>
      </c>
      <c r="BZ3" s="6">
        <v>9</v>
      </c>
      <c r="CA3" s="6">
        <v>14</v>
      </c>
      <c r="CB3" s="6">
        <v>16</v>
      </c>
      <c r="CC3" s="6">
        <v>19</v>
      </c>
      <c r="CD3" s="6">
        <v>21</v>
      </c>
      <c r="CE3" s="6">
        <v>23</v>
      </c>
      <c r="CF3" s="496">
        <v>28</v>
      </c>
      <c r="CG3" s="496">
        <v>29</v>
      </c>
      <c r="CH3" s="496">
        <v>30</v>
      </c>
      <c r="CI3" s="6">
        <v>30</v>
      </c>
      <c r="CJ3" s="6">
        <v>2</v>
      </c>
      <c r="CK3" s="6">
        <v>4</v>
      </c>
      <c r="CL3" s="6">
        <v>6</v>
      </c>
      <c r="CM3" s="6">
        <v>11</v>
      </c>
      <c r="CN3" s="6">
        <v>13</v>
      </c>
      <c r="CO3" s="6">
        <v>16</v>
      </c>
      <c r="CP3" s="6">
        <v>18</v>
      </c>
      <c r="CQ3" s="6">
        <v>20</v>
      </c>
      <c r="CR3" s="37">
        <v>25</v>
      </c>
      <c r="CS3" s="10">
        <v>27</v>
      </c>
      <c r="CT3" s="10">
        <v>30</v>
      </c>
      <c r="CU3" s="10">
        <v>2</v>
      </c>
      <c r="CV3" s="10">
        <v>4</v>
      </c>
      <c r="CW3" s="10">
        <v>7</v>
      </c>
      <c r="CX3" s="10">
        <v>9</v>
      </c>
      <c r="CY3" s="10">
        <v>11</v>
      </c>
      <c r="CZ3" s="10">
        <v>14</v>
      </c>
      <c r="DA3" s="10">
        <v>16</v>
      </c>
      <c r="DB3" s="10">
        <v>18</v>
      </c>
      <c r="DC3" s="10">
        <v>23</v>
      </c>
      <c r="DD3" s="10">
        <v>25</v>
      </c>
      <c r="DE3" s="10">
        <v>28</v>
      </c>
      <c r="DF3" s="10">
        <v>30</v>
      </c>
      <c r="DG3" s="10">
        <v>1</v>
      </c>
      <c r="DH3" s="10">
        <v>4</v>
      </c>
      <c r="DI3" s="10">
        <v>6</v>
      </c>
      <c r="DJ3" s="10">
        <v>8</v>
      </c>
      <c r="DK3" s="10">
        <v>10</v>
      </c>
      <c r="DL3" s="10">
        <v>11</v>
      </c>
      <c r="DM3" s="10">
        <v>11</v>
      </c>
      <c r="DN3" s="10">
        <v>12</v>
      </c>
      <c r="DO3" s="10">
        <v>13</v>
      </c>
      <c r="DP3" s="10">
        <v>13</v>
      </c>
      <c r="DQ3" s="10">
        <v>14</v>
      </c>
      <c r="DR3" s="10">
        <v>15</v>
      </c>
      <c r="DS3" s="10">
        <v>20</v>
      </c>
      <c r="DT3" s="10">
        <v>21</v>
      </c>
      <c r="DU3" s="10">
        <v>22</v>
      </c>
      <c r="DV3" s="10">
        <v>25</v>
      </c>
      <c r="DW3" s="10">
        <v>27</v>
      </c>
      <c r="DX3" s="10">
        <v>28</v>
      </c>
      <c r="DY3" s="10">
        <v>29</v>
      </c>
      <c r="DZ3" s="10">
        <v>29</v>
      </c>
      <c r="EA3" s="10"/>
      <c r="EB3" s="10"/>
      <c r="EC3" s="10"/>
      <c r="ED3" s="10"/>
      <c r="EE3" s="10"/>
      <c r="EF3" s="10"/>
      <c r="EG3" s="10"/>
      <c r="EH3" s="10"/>
      <c r="EI3" s="10"/>
    </row>
    <row r="4" spans="1:140" ht="12.75" customHeight="1" x14ac:dyDescent="0.2">
      <c r="A4">
        <v>1</v>
      </c>
      <c r="B4" s="7" t="s">
        <v>445</v>
      </c>
      <c r="C4" s="10"/>
      <c r="D4" s="361"/>
      <c r="E4" s="10"/>
      <c r="F4" s="10"/>
      <c r="G4" s="361"/>
      <c r="H4" s="10">
        <v>1</v>
      </c>
      <c r="I4" s="10">
        <v>1</v>
      </c>
      <c r="J4" s="10">
        <v>1</v>
      </c>
      <c r="K4" s="10">
        <v>1</v>
      </c>
      <c r="L4" s="10"/>
      <c r="M4" s="10">
        <v>1</v>
      </c>
      <c r="N4" s="10"/>
      <c r="O4" s="10"/>
      <c r="P4" s="10"/>
      <c r="Q4" s="10"/>
      <c r="R4" s="10"/>
      <c r="S4" s="10"/>
      <c r="T4" s="10"/>
      <c r="U4" s="10"/>
      <c r="V4" s="361"/>
      <c r="W4" s="10"/>
      <c r="X4" s="10"/>
      <c r="Y4" s="10"/>
      <c r="Z4" s="361"/>
      <c r="AA4" s="10"/>
      <c r="AB4" s="10"/>
      <c r="AC4" s="10"/>
      <c r="AD4" s="10"/>
      <c r="AE4" s="10"/>
      <c r="AF4" s="10">
        <v>1</v>
      </c>
      <c r="AG4" s="361"/>
      <c r="AH4" s="10"/>
      <c r="AI4" s="10"/>
      <c r="AJ4" s="361"/>
      <c r="AK4" s="361"/>
      <c r="AL4" s="10"/>
      <c r="AM4" s="10"/>
      <c r="AN4" s="628">
        <v>1</v>
      </c>
      <c r="AO4" s="10"/>
      <c r="AP4" s="10"/>
      <c r="AQ4" s="10"/>
      <c r="AR4" s="10"/>
      <c r="AS4" s="10"/>
      <c r="AT4" s="10"/>
      <c r="AU4" s="10">
        <v>1</v>
      </c>
      <c r="AV4" s="10">
        <v>1</v>
      </c>
      <c r="AW4" s="10"/>
      <c r="AX4" s="10"/>
      <c r="AY4" s="361"/>
      <c r="AZ4" s="10">
        <v>1</v>
      </c>
      <c r="BA4" s="10"/>
      <c r="BB4" s="10"/>
      <c r="BC4" s="10"/>
      <c r="BD4" s="10"/>
      <c r="BE4" s="10"/>
      <c r="BF4" s="10"/>
      <c r="BG4" s="10"/>
      <c r="BH4" s="10"/>
      <c r="BI4" s="10"/>
      <c r="BJ4" s="10">
        <v>1</v>
      </c>
      <c r="BK4" s="10"/>
      <c r="BL4" s="10"/>
      <c r="BM4" s="10">
        <v>1</v>
      </c>
      <c r="BN4" s="10"/>
      <c r="BO4" s="10"/>
      <c r="BP4" s="10"/>
      <c r="BQ4" s="10">
        <v>1</v>
      </c>
      <c r="BR4" s="10">
        <v>1</v>
      </c>
      <c r="BS4" s="10"/>
      <c r="BT4" s="10"/>
      <c r="BU4" s="10">
        <v>1</v>
      </c>
      <c r="BV4" s="361"/>
      <c r="BW4" s="10">
        <v>1</v>
      </c>
      <c r="BX4" s="10"/>
      <c r="BY4" s="10"/>
      <c r="BZ4" s="10">
        <v>1</v>
      </c>
      <c r="CA4" s="10"/>
      <c r="CB4" s="10">
        <v>1</v>
      </c>
      <c r="CC4" s="10"/>
      <c r="CD4" s="10"/>
      <c r="CE4" s="361"/>
      <c r="CF4" s="61"/>
      <c r="CG4" s="61">
        <v>1</v>
      </c>
      <c r="CH4" s="61">
        <v>1</v>
      </c>
      <c r="CI4" s="10"/>
      <c r="CJ4" s="10"/>
      <c r="CK4" s="10"/>
      <c r="CL4" s="10"/>
      <c r="CM4" s="10"/>
      <c r="CN4" s="10"/>
      <c r="CO4" s="10"/>
      <c r="CP4" s="10"/>
      <c r="CQ4" s="10">
        <v>1</v>
      </c>
      <c r="CR4" s="361"/>
      <c r="CS4" s="10">
        <v>1</v>
      </c>
      <c r="CT4" s="10"/>
      <c r="CU4" s="361"/>
      <c r="CV4" s="361"/>
      <c r="CW4" s="10"/>
      <c r="CX4" s="10"/>
      <c r="CY4" s="361"/>
      <c r="CZ4" s="10"/>
      <c r="DA4" s="10"/>
      <c r="DB4" s="10"/>
      <c r="DC4" s="10"/>
      <c r="DD4" s="10"/>
      <c r="DE4" s="10"/>
      <c r="DF4" s="10"/>
      <c r="DG4" s="10"/>
      <c r="DH4" s="361"/>
      <c r="DI4" s="361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361"/>
      <c r="DW4" s="10"/>
      <c r="DX4" s="361"/>
      <c r="DY4" s="361"/>
      <c r="DZ4" s="361"/>
      <c r="EA4" s="10"/>
      <c r="EB4" s="10"/>
      <c r="EC4" s="10"/>
      <c r="ED4" s="10"/>
      <c r="EE4" s="10">
        <f t="shared" ref="EE4:EE35" si="0">SUM(E4+P4+S4+U4+X4+AC4+AE4+AH4+AM4+AO4+AR4+AT4+AV4+AY4+BA4+BF4+BG4+BL4+BO4+BQ4+BT4+BV4+BY4+CA4+CD4+CF4+CK4+CM4+CP4+CR4+CU4+CX4+DA4+DC4+DF4+DI4+DO4+DP4+DS4+DW4)</f>
        <v>2</v>
      </c>
      <c r="EF4" s="10">
        <f>SUM(C4+F4+H4+N4+Q4+T4+Y4+AA4+AD4+AF4+AI4+AP4+AS4+AU4+AW4+AZ4+BB4+BI4+BJ4+BM4+BP4+BR4+BU4+BW4+BZ4+CB4+CE4+CH4+CI4+CL4+CN4+CQ4+CS4+CV4+CY4+DB4+DD4+DG4+DJ4+DR4+DU4+DY4+DZ4)</f>
        <v>14</v>
      </c>
      <c r="EG4" s="10">
        <f>SUM(I4+J4+M4+O4+BE4+BH4+BK4+CG4+DK4+DN4+DQ4+DX4)</f>
        <v>4</v>
      </c>
      <c r="EH4" s="10">
        <f t="shared" ref="EH4:EH35" si="1">SUM(+AQ4+AX4+BC4+BD4+BN4+BS4+BX4+CC4+K4+L4+R4+W4+AB4+AG4+AL4+CT4+CW4+CZ4+DE4+DH4+DL4+DM4+DV4)</f>
        <v>1</v>
      </c>
      <c r="EI4" s="10">
        <f>SUM(EE4:EH4)</f>
        <v>21</v>
      </c>
    </row>
    <row r="5" spans="1:140" ht="12.75" customHeight="1" x14ac:dyDescent="0.2">
      <c r="A5">
        <v>2</v>
      </c>
      <c r="B5" s="7" t="s">
        <v>1450</v>
      </c>
      <c r="C5" s="10"/>
      <c r="D5" s="361"/>
      <c r="E5" s="10"/>
      <c r="F5" s="10"/>
      <c r="G5" s="361"/>
      <c r="H5" s="10">
        <v>1</v>
      </c>
      <c r="I5" s="10">
        <v>1</v>
      </c>
      <c r="J5" s="10">
        <v>1</v>
      </c>
      <c r="K5" s="10">
        <v>1</v>
      </c>
      <c r="L5" s="10"/>
      <c r="M5" s="10">
        <v>1</v>
      </c>
      <c r="N5" s="10"/>
      <c r="O5" s="10"/>
      <c r="P5" s="10"/>
      <c r="Q5" s="10"/>
      <c r="R5" s="10"/>
      <c r="S5" s="10"/>
      <c r="T5" s="10"/>
      <c r="U5" s="10"/>
      <c r="V5" s="361"/>
      <c r="W5" s="10"/>
      <c r="X5" s="10"/>
      <c r="Y5" s="10"/>
      <c r="Z5" s="361"/>
      <c r="AA5" s="10"/>
      <c r="AB5" s="10"/>
      <c r="AC5" s="10"/>
      <c r="AD5" s="10"/>
      <c r="AE5" s="10"/>
      <c r="AF5" s="10">
        <v>1</v>
      </c>
      <c r="AG5" s="361"/>
      <c r="AH5" s="10"/>
      <c r="AI5" s="10">
        <v>1</v>
      </c>
      <c r="AJ5" s="361"/>
      <c r="AK5" s="361"/>
      <c r="AL5" s="10"/>
      <c r="AM5" s="10"/>
      <c r="AN5" s="628">
        <v>1</v>
      </c>
      <c r="AO5" s="10"/>
      <c r="AP5" s="10">
        <v>1</v>
      </c>
      <c r="AQ5" s="10"/>
      <c r="AR5" s="10">
        <v>1</v>
      </c>
      <c r="AS5" s="10">
        <v>1</v>
      </c>
      <c r="AT5" s="10"/>
      <c r="AU5" s="10">
        <v>1</v>
      </c>
      <c r="AV5" s="10">
        <v>1</v>
      </c>
      <c r="AW5" s="10">
        <v>1</v>
      </c>
      <c r="AX5" s="10"/>
      <c r="AY5" s="361"/>
      <c r="AZ5" s="10">
        <v>1</v>
      </c>
      <c r="BA5" s="10"/>
      <c r="BB5" s="10">
        <v>1</v>
      </c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>
        <v>1</v>
      </c>
      <c r="BN5" s="10"/>
      <c r="BO5" s="10"/>
      <c r="BP5" s="10">
        <v>1</v>
      </c>
      <c r="BQ5" s="10">
        <v>1</v>
      </c>
      <c r="BR5" s="10"/>
      <c r="BS5" s="10"/>
      <c r="BT5" s="10"/>
      <c r="BU5" s="10">
        <v>1</v>
      </c>
      <c r="BV5" s="361"/>
      <c r="BW5" s="98">
        <v>1</v>
      </c>
      <c r="BX5" s="10"/>
      <c r="BY5" s="10"/>
      <c r="BZ5" s="10">
        <v>1</v>
      </c>
      <c r="CA5" s="10"/>
      <c r="CB5" s="10">
        <v>1</v>
      </c>
      <c r="CC5" s="10"/>
      <c r="CD5" s="10"/>
      <c r="CE5" s="361"/>
      <c r="CF5" s="61"/>
      <c r="CG5" s="150">
        <v>1</v>
      </c>
      <c r="CH5" s="150">
        <v>1</v>
      </c>
      <c r="CI5" s="10"/>
      <c r="CJ5" s="10"/>
      <c r="CK5" s="10"/>
      <c r="CL5" s="10"/>
      <c r="CM5" s="10"/>
      <c r="CN5" s="10"/>
      <c r="CO5" s="10"/>
      <c r="CP5" s="10"/>
      <c r="CQ5" s="10"/>
      <c r="CR5" s="361"/>
      <c r="CS5" s="10">
        <v>1</v>
      </c>
      <c r="CT5" s="10"/>
      <c r="CU5" s="361"/>
      <c r="CV5" s="361"/>
      <c r="CW5" s="10"/>
      <c r="CX5" s="10"/>
      <c r="CY5" s="361"/>
      <c r="CZ5" s="10"/>
      <c r="DA5" s="10"/>
      <c r="DB5" s="10"/>
      <c r="DC5" s="10"/>
      <c r="DD5" s="10"/>
      <c r="DE5" s="10"/>
      <c r="DF5" s="10"/>
      <c r="DG5" s="10"/>
      <c r="DH5" s="361"/>
      <c r="DI5" s="361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361"/>
      <c r="DW5" s="10"/>
      <c r="DX5" s="361"/>
      <c r="DY5" s="361"/>
      <c r="DZ5" s="361"/>
      <c r="EA5" s="10"/>
      <c r="EB5" s="10"/>
      <c r="EC5" s="10"/>
      <c r="ED5" s="10"/>
      <c r="EE5" s="10">
        <f t="shared" si="0"/>
        <v>3</v>
      </c>
      <c r="EF5" s="10">
        <f t="shared" ref="EF5:EF68" si="2">SUM(C5+F5+H5+N5+Q5+T5+Y5+AA5+AD5+AF5+AI5+AP5+AS5+AU5+AW5+AZ5+BB5+BI5+BJ5+BM5+BP5+BR5+BU5+BW5+BZ5+CB5+CE5+CH5+CI5+CL5+CN5+CQ5+CS5+CV5+CY5+DB5+DD5+DG5+DJ5+DR5+DU5+DY5+DZ5)</f>
        <v>17</v>
      </c>
      <c r="EG5" s="10">
        <f t="shared" ref="EG5:EG35" si="3">SUM(I5+J5+M5+O5+BE5+BH5+BK5+CG5+DK5+DN5+DQ5+DX5)</f>
        <v>4</v>
      </c>
      <c r="EH5" s="10">
        <f t="shared" si="1"/>
        <v>1</v>
      </c>
      <c r="EI5" s="10">
        <f t="shared" ref="EI5:EI68" si="4">SUM(EE5:EH5)</f>
        <v>25</v>
      </c>
    </row>
    <row r="6" spans="1:140" ht="12.75" customHeight="1" x14ac:dyDescent="0.2">
      <c r="A6">
        <v>3</v>
      </c>
      <c r="B6" s="7" t="s">
        <v>594</v>
      </c>
      <c r="C6" s="10"/>
      <c r="D6" s="361"/>
      <c r="E6" s="10"/>
      <c r="F6" s="10"/>
      <c r="G6" s="36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>
        <v>1</v>
      </c>
      <c r="U6" s="10"/>
      <c r="V6" s="361"/>
      <c r="W6" s="10"/>
      <c r="X6" s="10"/>
      <c r="Y6" s="10"/>
      <c r="Z6" s="361"/>
      <c r="AA6" s="10"/>
      <c r="AB6" s="10"/>
      <c r="AC6" s="10"/>
      <c r="AD6" s="10">
        <v>1</v>
      </c>
      <c r="AE6" s="10"/>
      <c r="AF6" s="10"/>
      <c r="AG6" s="361"/>
      <c r="AH6" s="10"/>
      <c r="AI6" s="10"/>
      <c r="AJ6" s="361"/>
      <c r="AK6" s="361"/>
      <c r="AL6" s="10"/>
      <c r="AM6" s="10"/>
      <c r="AN6" s="628"/>
      <c r="AO6" s="10"/>
      <c r="AP6" s="10">
        <v>1</v>
      </c>
      <c r="AQ6" s="10"/>
      <c r="AR6" s="10"/>
      <c r="AS6" s="10">
        <v>1</v>
      </c>
      <c r="AT6" s="10"/>
      <c r="AU6" s="10">
        <v>1</v>
      </c>
      <c r="AV6" s="10"/>
      <c r="AW6" s="10"/>
      <c r="AX6" s="10"/>
      <c r="AY6" s="361"/>
      <c r="AZ6" s="10">
        <v>1</v>
      </c>
      <c r="BA6" s="10"/>
      <c r="BB6" s="10"/>
      <c r="BC6" s="10"/>
      <c r="BD6" s="10"/>
      <c r="BE6" s="10"/>
      <c r="BF6" s="10"/>
      <c r="BG6" s="10"/>
      <c r="BH6" s="10"/>
      <c r="BI6" s="10"/>
      <c r="BJ6" s="10">
        <v>1</v>
      </c>
      <c r="BK6" s="10"/>
      <c r="BL6" s="10"/>
      <c r="BM6" s="10">
        <v>1</v>
      </c>
      <c r="BN6" s="10"/>
      <c r="BO6" s="10"/>
      <c r="BP6" s="10"/>
      <c r="BQ6" s="10"/>
      <c r="BR6" s="10"/>
      <c r="BS6" s="10"/>
      <c r="BT6" s="10"/>
      <c r="BU6" s="10"/>
      <c r="BV6" s="361"/>
      <c r="BW6" s="10"/>
      <c r="BX6" s="10"/>
      <c r="BY6" s="10"/>
      <c r="BZ6" s="10"/>
      <c r="CA6" s="10"/>
      <c r="CB6" s="10"/>
      <c r="CC6" s="10"/>
      <c r="CD6" s="10"/>
      <c r="CE6" s="361"/>
      <c r="CF6" s="61"/>
      <c r="CG6" s="61"/>
      <c r="CH6" s="61"/>
      <c r="CI6" s="10"/>
      <c r="CJ6" s="10"/>
      <c r="CK6" s="10"/>
      <c r="CL6" s="10"/>
      <c r="CM6" s="10"/>
      <c r="CN6" s="10"/>
      <c r="CO6" s="10"/>
      <c r="CP6" s="10"/>
      <c r="CQ6" s="10"/>
      <c r="CR6" s="361"/>
      <c r="CS6" s="10"/>
      <c r="CT6" s="10"/>
      <c r="CU6" s="361"/>
      <c r="CV6" s="361"/>
      <c r="CW6" s="10"/>
      <c r="CX6" s="10"/>
      <c r="CY6" s="361"/>
      <c r="CZ6" s="10"/>
      <c r="DA6" s="10"/>
      <c r="DB6" s="10"/>
      <c r="DC6" s="10"/>
      <c r="DD6" s="10"/>
      <c r="DE6" s="10"/>
      <c r="DF6" s="10"/>
      <c r="DG6" s="10">
        <v>1</v>
      </c>
      <c r="DH6" s="361"/>
      <c r="DI6" s="361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361"/>
      <c r="DW6" s="10"/>
      <c r="DX6" s="361"/>
      <c r="DY6" s="361"/>
      <c r="DZ6" s="361"/>
      <c r="EA6" s="10"/>
      <c r="EB6" s="10"/>
      <c r="EC6" s="10"/>
      <c r="ED6" s="10"/>
      <c r="EE6" s="10">
        <f t="shared" si="0"/>
        <v>0</v>
      </c>
      <c r="EF6" s="10">
        <f t="shared" si="2"/>
        <v>9</v>
      </c>
      <c r="EG6" s="10">
        <f t="shared" si="3"/>
        <v>0</v>
      </c>
      <c r="EH6" s="10">
        <f t="shared" si="1"/>
        <v>0</v>
      </c>
      <c r="EI6" s="10">
        <f t="shared" si="4"/>
        <v>9</v>
      </c>
      <c r="EJ6">
        <v>1</v>
      </c>
    </row>
    <row r="7" spans="1:140" ht="12.75" customHeight="1" x14ac:dyDescent="0.2">
      <c r="A7">
        <v>4</v>
      </c>
      <c r="B7" s="7" t="s">
        <v>643</v>
      </c>
      <c r="C7" s="10"/>
      <c r="D7" s="361"/>
      <c r="E7" s="10"/>
      <c r="F7" s="10"/>
      <c r="G7" s="36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>
        <v>1</v>
      </c>
      <c r="U7" s="10"/>
      <c r="V7" s="361"/>
      <c r="W7" s="10"/>
      <c r="X7" s="10"/>
      <c r="Y7" s="10"/>
      <c r="Z7" s="361"/>
      <c r="AA7" s="10"/>
      <c r="AB7" s="10"/>
      <c r="AC7" s="10"/>
      <c r="AD7" s="10">
        <v>1</v>
      </c>
      <c r="AE7" s="10"/>
      <c r="AF7" s="10"/>
      <c r="AG7" s="361"/>
      <c r="AH7" s="10"/>
      <c r="AI7" s="10"/>
      <c r="AJ7" s="361"/>
      <c r="AK7" s="361"/>
      <c r="AL7" s="10"/>
      <c r="AM7" s="10"/>
      <c r="AN7" s="628"/>
      <c r="AO7" s="10"/>
      <c r="AP7" s="10">
        <v>1</v>
      </c>
      <c r="AQ7" s="10"/>
      <c r="AR7" s="10"/>
      <c r="AS7" s="10">
        <v>1</v>
      </c>
      <c r="AT7" s="10"/>
      <c r="AU7" s="10">
        <v>1</v>
      </c>
      <c r="AV7" s="10"/>
      <c r="AW7" s="10"/>
      <c r="AX7" s="10"/>
      <c r="AY7" s="361"/>
      <c r="AZ7" s="10">
        <v>1</v>
      </c>
      <c r="BA7" s="10"/>
      <c r="BB7" s="10"/>
      <c r="BC7" s="10"/>
      <c r="BD7" s="10"/>
      <c r="BE7" s="10"/>
      <c r="BF7" s="10"/>
      <c r="BG7" s="10"/>
      <c r="BH7" s="10"/>
      <c r="BI7" s="10"/>
      <c r="BJ7" s="10">
        <v>1</v>
      </c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361"/>
      <c r="BW7" s="10"/>
      <c r="BX7" s="10"/>
      <c r="BY7" s="10"/>
      <c r="BZ7" s="10"/>
      <c r="CA7" s="10"/>
      <c r="CB7" s="10"/>
      <c r="CC7" s="10"/>
      <c r="CD7" s="10"/>
      <c r="CE7" s="361"/>
      <c r="CF7" s="61"/>
      <c r="CG7" s="61"/>
      <c r="CH7" s="61"/>
      <c r="CI7" s="10"/>
      <c r="CJ7" s="10"/>
      <c r="CK7" s="10"/>
      <c r="CL7" s="10"/>
      <c r="CM7" s="10"/>
      <c r="CN7" s="10"/>
      <c r="CO7" s="10"/>
      <c r="CP7" s="10"/>
      <c r="CQ7" s="10"/>
      <c r="CR7" s="361"/>
      <c r="CS7" s="10"/>
      <c r="CT7" s="10"/>
      <c r="CU7" s="361"/>
      <c r="CV7" s="361"/>
      <c r="CW7" s="10"/>
      <c r="CX7" s="10"/>
      <c r="CY7" s="361"/>
      <c r="CZ7" s="10"/>
      <c r="DA7" s="10"/>
      <c r="DB7" s="10"/>
      <c r="DC7" s="10"/>
      <c r="DD7" s="10"/>
      <c r="DE7" s="10"/>
      <c r="DF7" s="10"/>
      <c r="DG7" s="10">
        <v>1</v>
      </c>
      <c r="DH7" s="361"/>
      <c r="DI7" s="361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361"/>
      <c r="DW7" s="10"/>
      <c r="DX7" s="361"/>
      <c r="DY7" s="361"/>
      <c r="DZ7" s="361"/>
      <c r="EA7" s="10"/>
      <c r="EB7" s="10"/>
      <c r="EC7" s="10"/>
      <c r="ED7" s="10"/>
      <c r="EE7" s="10">
        <f t="shared" si="0"/>
        <v>0</v>
      </c>
      <c r="EF7" s="10">
        <f t="shared" si="2"/>
        <v>8</v>
      </c>
      <c r="EG7" s="10">
        <f t="shared" si="3"/>
        <v>0</v>
      </c>
      <c r="EH7" s="10">
        <f t="shared" si="1"/>
        <v>0</v>
      </c>
      <c r="EI7" s="10">
        <f t="shared" si="4"/>
        <v>8</v>
      </c>
      <c r="EJ7">
        <v>1</v>
      </c>
    </row>
    <row r="8" spans="1:140" ht="12.75" customHeight="1" x14ac:dyDescent="0.2">
      <c r="A8">
        <v>5</v>
      </c>
      <c r="B8" s="7" t="s">
        <v>420</v>
      </c>
      <c r="C8" s="10"/>
      <c r="D8" s="361"/>
      <c r="E8" s="10"/>
      <c r="F8" s="10"/>
      <c r="G8" s="361"/>
      <c r="H8" s="10"/>
      <c r="I8" s="10"/>
      <c r="J8" s="10"/>
      <c r="K8" s="10"/>
      <c r="L8" s="10"/>
      <c r="M8" s="10"/>
      <c r="N8" s="10"/>
      <c r="O8" s="10">
        <v>1</v>
      </c>
      <c r="P8" s="98">
        <v>1</v>
      </c>
      <c r="Q8" s="10"/>
      <c r="R8" s="10"/>
      <c r="S8" s="10">
        <v>1</v>
      </c>
      <c r="T8" s="10"/>
      <c r="U8" s="10"/>
      <c r="V8" s="361"/>
      <c r="W8" s="10"/>
      <c r="X8" s="10">
        <v>1</v>
      </c>
      <c r="Y8" s="10"/>
      <c r="Z8" s="361"/>
      <c r="AA8" s="10"/>
      <c r="AB8" s="10"/>
      <c r="AC8" s="10"/>
      <c r="AD8" s="10"/>
      <c r="AE8" s="10"/>
      <c r="AF8" s="10"/>
      <c r="AG8" s="361"/>
      <c r="AH8" s="10"/>
      <c r="AI8" s="10"/>
      <c r="AJ8" s="361"/>
      <c r="AK8" s="361"/>
      <c r="AL8" s="10"/>
      <c r="AM8" s="10"/>
      <c r="AN8" s="628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361"/>
      <c r="AZ8" s="10"/>
      <c r="BA8" s="10"/>
      <c r="BB8" s="10"/>
      <c r="BC8" s="10"/>
      <c r="BD8" s="10">
        <v>1</v>
      </c>
      <c r="BE8" s="10">
        <v>1</v>
      </c>
      <c r="BF8" s="10"/>
      <c r="BG8" s="10">
        <v>1</v>
      </c>
      <c r="BH8" s="10">
        <v>1</v>
      </c>
      <c r="BI8" s="10">
        <v>1</v>
      </c>
      <c r="BJ8" s="10"/>
      <c r="BK8" s="10">
        <v>1</v>
      </c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361"/>
      <c r="BW8" s="10"/>
      <c r="BX8" s="10"/>
      <c r="BY8" s="10"/>
      <c r="BZ8" s="10"/>
      <c r="CA8" s="10">
        <v>1</v>
      </c>
      <c r="CB8" s="10"/>
      <c r="CC8" s="10"/>
      <c r="CD8" s="10"/>
      <c r="CE8" s="361"/>
      <c r="CF8" s="61">
        <v>1</v>
      </c>
      <c r="CG8" s="61"/>
      <c r="CH8" s="61"/>
      <c r="CI8" s="10"/>
      <c r="CJ8" s="10"/>
      <c r="CK8" s="10"/>
      <c r="CL8" s="10"/>
      <c r="CM8" s="10">
        <v>1</v>
      </c>
      <c r="CN8" s="10"/>
      <c r="CO8" s="10"/>
      <c r="CP8" s="10"/>
      <c r="CQ8" s="10"/>
      <c r="CR8" s="361"/>
      <c r="CS8" s="10"/>
      <c r="CT8" s="10"/>
      <c r="CU8" s="361"/>
      <c r="CV8" s="361"/>
      <c r="CW8" s="10"/>
      <c r="CX8" s="10"/>
      <c r="CY8" s="361"/>
      <c r="CZ8" s="10"/>
      <c r="DA8" s="10">
        <v>1</v>
      </c>
      <c r="DB8" s="10"/>
      <c r="DC8" s="10"/>
      <c r="DD8" s="10"/>
      <c r="DE8" s="10"/>
      <c r="DF8" s="98">
        <v>1</v>
      </c>
      <c r="DG8" s="10"/>
      <c r="DH8" s="361"/>
      <c r="DI8" s="361"/>
      <c r="DJ8" s="10"/>
      <c r="DK8" s="10"/>
      <c r="DL8" s="10"/>
      <c r="DM8" s="10"/>
      <c r="DN8" s="10"/>
      <c r="DO8" s="10"/>
      <c r="DP8" s="10"/>
      <c r="DQ8" s="10"/>
      <c r="DR8" s="10"/>
      <c r="DS8" s="10">
        <v>1</v>
      </c>
      <c r="DT8" s="10">
        <v>1</v>
      </c>
      <c r="DU8" s="10"/>
      <c r="DV8" s="361"/>
      <c r="DW8" s="10"/>
      <c r="DX8" s="361"/>
      <c r="DY8" s="361"/>
      <c r="DZ8" s="361"/>
      <c r="EA8" s="10"/>
      <c r="EB8" s="10"/>
      <c r="EC8" s="10"/>
      <c r="ED8" s="10"/>
      <c r="EE8" s="10">
        <f t="shared" si="0"/>
        <v>10</v>
      </c>
      <c r="EF8" s="10">
        <f t="shared" si="2"/>
        <v>1</v>
      </c>
      <c r="EG8" s="10">
        <f t="shared" si="3"/>
        <v>4</v>
      </c>
      <c r="EH8" s="10">
        <f t="shared" si="1"/>
        <v>1</v>
      </c>
      <c r="EI8" s="10">
        <f t="shared" si="4"/>
        <v>16</v>
      </c>
    </row>
    <row r="9" spans="1:140" ht="12.75" customHeight="1" x14ac:dyDescent="0.2">
      <c r="A9">
        <v>6</v>
      </c>
      <c r="B9" s="7" t="s">
        <v>1449</v>
      </c>
      <c r="C9" s="10"/>
      <c r="D9" s="361"/>
      <c r="E9" s="10"/>
      <c r="F9" s="10"/>
      <c r="G9" s="361"/>
      <c r="H9" s="10"/>
      <c r="I9" s="10"/>
      <c r="J9" s="10"/>
      <c r="K9" s="10"/>
      <c r="L9" s="10"/>
      <c r="M9" s="10"/>
      <c r="N9" s="10">
        <v>1</v>
      </c>
      <c r="O9" s="10"/>
      <c r="P9" s="10"/>
      <c r="Q9" s="10">
        <v>1</v>
      </c>
      <c r="R9" s="10"/>
      <c r="S9" s="10"/>
      <c r="T9" s="10"/>
      <c r="U9" s="10"/>
      <c r="V9" s="361"/>
      <c r="W9" s="10"/>
      <c r="X9" s="10"/>
      <c r="Y9" s="10"/>
      <c r="Z9" s="361"/>
      <c r="AA9" s="10"/>
      <c r="AB9" s="10"/>
      <c r="AC9" s="10"/>
      <c r="AD9" s="10"/>
      <c r="AE9" s="10"/>
      <c r="AF9" s="10"/>
      <c r="AG9" s="361"/>
      <c r="AH9" s="10"/>
      <c r="AI9" s="10"/>
      <c r="AJ9" s="361"/>
      <c r="AK9" s="361"/>
      <c r="AL9" s="10"/>
      <c r="AM9" s="10"/>
      <c r="AN9" s="628">
        <v>1</v>
      </c>
      <c r="AO9" s="98">
        <v>1</v>
      </c>
      <c r="AP9" s="10"/>
      <c r="AQ9" s="10"/>
      <c r="AR9" s="10"/>
      <c r="AS9" s="10"/>
      <c r="AT9" s="10"/>
      <c r="AU9" s="10"/>
      <c r="AV9" s="10"/>
      <c r="AW9" s="10"/>
      <c r="AX9" s="10"/>
      <c r="AY9" s="361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361"/>
      <c r="BW9" s="10"/>
      <c r="BX9" s="10"/>
      <c r="BY9" s="10"/>
      <c r="BZ9" s="10">
        <v>1</v>
      </c>
      <c r="CA9" s="10"/>
      <c r="CB9" s="98">
        <v>1</v>
      </c>
      <c r="CC9" s="10"/>
      <c r="CD9" s="10"/>
      <c r="CE9" s="361"/>
      <c r="CF9" s="61"/>
      <c r="CG9" s="61"/>
      <c r="CH9" s="61"/>
      <c r="CI9" s="10"/>
      <c r="CJ9" s="10"/>
      <c r="CK9" s="10"/>
      <c r="CL9" s="10"/>
      <c r="CM9" s="10"/>
      <c r="CN9" s="10"/>
      <c r="CO9" s="10"/>
      <c r="CP9" s="10"/>
      <c r="CQ9" s="10">
        <v>1</v>
      </c>
      <c r="CR9" s="361"/>
      <c r="CS9" s="10"/>
      <c r="CT9" s="10"/>
      <c r="CU9" s="361"/>
      <c r="CV9" s="361"/>
      <c r="CW9" s="10"/>
      <c r="CX9" s="10"/>
      <c r="CY9" s="361"/>
      <c r="CZ9" s="10"/>
      <c r="DA9" s="10"/>
      <c r="DB9" s="10"/>
      <c r="DC9" s="10"/>
      <c r="DD9" s="10"/>
      <c r="DE9" s="10"/>
      <c r="DF9" s="10"/>
      <c r="DG9" s="10"/>
      <c r="DH9" s="361"/>
      <c r="DI9" s="361"/>
      <c r="DJ9" s="10"/>
      <c r="DK9" s="10"/>
      <c r="DL9" s="10"/>
      <c r="DM9" s="10"/>
      <c r="DN9" s="10"/>
      <c r="DO9" s="10"/>
      <c r="DP9" s="10"/>
      <c r="DQ9" s="10"/>
      <c r="DR9" s="10">
        <v>1</v>
      </c>
      <c r="DS9" s="10"/>
      <c r="DT9" s="10">
        <v>1</v>
      </c>
      <c r="DU9" s="10">
        <v>1</v>
      </c>
      <c r="DV9" s="361"/>
      <c r="DW9" s="10"/>
      <c r="DX9" s="361"/>
      <c r="DY9" s="361"/>
      <c r="DZ9" s="361"/>
      <c r="EA9" s="10"/>
      <c r="EB9" s="10"/>
      <c r="EC9" s="10"/>
      <c r="ED9" s="10"/>
      <c r="EE9" s="10">
        <f t="shared" si="0"/>
        <v>1</v>
      </c>
      <c r="EF9" s="10">
        <f t="shared" si="2"/>
        <v>7</v>
      </c>
      <c r="EG9" s="10">
        <f t="shared" si="3"/>
        <v>0</v>
      </c>
      <c r="EH9" s="10">
        <f t="shared" si="1"/>
        <v>0</v>
      </c>
      <c r="EI9" s="10">
        <f t="shared" si="4"/>
        <v>8</v>
      </c>
      <c r="EJ9">
        <v>1</v>
      </c>
    </row>
    <row r="10" spans="1:140" ht="12.75" customHeight="1" x14ac:dyDescent="0.2">
      <c r="A10">
        <v>7</v>
      </c>
      <c r="B10" s="7" t="s">
        <v>357</v>
      </c>
      <c r="C10" s="10"/>
      <c r="D10" s="361"/>
      <c r="E10" s="10"/>
      <c r="F10" s="10">
        <v>1</v>
      </c>
      <c r="G10" s="361"/>
      <c r="H10" s="10"/>
      <c r="I10" s="10"/>
      <c r="J10" s="10"/>
      <c r="K10" s="10"/>
      <c r="L10" s="10"/>
      <c r="M10" s="10"/>
      <c r="N10" s="98">
        <v>1</v>
      </c>
      <c r="O10" s="10">
        <v>1</v>
      </c>
      <c r="P10" s="10"/>
      <c r="Q10" s="10"/>
      <c r="R10" s="10"/>
      <c r="S10" s="10"/>
      <c r="T10" s="10"/>
      <c r="U10" s="10"/>
      <c r="V10" s="361"/>
      <c r="W10" s="10"/>
      <c r="X10" s="10"/>
      <c r="Y10" s="10"/>
      <c r="Z10" s="361"/>
      <c r="AA10" s="10"/>
      <c r="AB10" s="10"/>
      <c r="AC10" s="10"/>
      <c r="AD10" s="10">
        <v>1</v>
      </c>
      <c r="AE10" s="10"/>
      <c r="AF10" s="10"/>
      <c r="AG10" s="361"/>
      <c r="AH10" s="10"/>
      <c r="AI10" s="10">
        <v>1</v>
      </c>
      <c r="AJ10" s="361"/>
      <c r="AK10" s="361"/>
      <c r="AL10" s="10"/>
      <c r="AM10" s="10">
        <v>1</v>
      </c>
      <c r="AN10" s="628">
        <v>1</v>
      </c>
      <c r="AO10" s="10">
        <v>1</v>
      </c>
      <c r="AP10" s="10"/>
      <c r="AQ10" s="10"/>
      <c r="AR10" s="98">
        <v>1</v>
      </c>
      <c r="AS10" s="10"/>
      <c r="AT10" s="10"/>
      <c r="AU10" s="10"/>
      <c r="AV10" s="10"/>
      <c r="AW10" s="10"/>
      <c r="AX10" s="10"/>
      <c r="AY10" s="361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1"/>
      <c r="BK10" s="10"/>
      <c r="BL10" s="10"/>
      <c r="BM10" s="10">
        <v>1</v>
      </c>
      <c r="BN10" s="10"/>
      <c r="BO10" s="10"/>
      <c r="BP10" s="10"/>
      <c r="BQ10" s="10"/>
      <c r="BR10" s="10">
        <v>1</v>
      </c>
      <c r="BS10" s="10"/>
      <c r="BT10" s="10"/>
      <c r="BU10" s="10"/>
      <c r="BV10" s="361"/>
      <c r="BW10" s="10"/>
      <c r="BX10" s="10"/>
      <c r="BY10" s="10"/>
      <c r="BZ10" s="10">
        <v>1</v>
      </c>
      <c r="CA10" s="10"/>
      <c r="CB10" s="10">
        <v>1</v>
      </c>
      <c r="CC10" s="10"/>
      <c r="CD10" s="10"/>
      <c r="CE10" s="361"/>
      <c r="CF10" s="61">
        <v>1</v>
      </c>
      <c r="CG10" s="61"/>
      <c r="CH10" s="61"/>
      <c r="CI10" s="10">
        <v>1</v>
      </c>
      <c r="CJ10" s="10"/>
      <c r="CK10" s="10"/>
      <c r="CL10" s="10">
        <v>1</v>
      </c>
      <c r="CM10" s="10"/>
      <c r="CN10" s="10">
        <v>1</v>
      </c>
      <c r="CO10" s="10"/>
      <c r="CP10" s="10"/>
      <c r="CQ10" s="10"/>
      <c r="CR10" s="361"/>
      <c r="CS10" s="10"/>
      <c r="CT10" s="10"/>
      <c r="CU10" s="361"/>
      <c r="CV10" s="361"/>
      <c r="CW10" s="10"/>
      <c r="CX10" s="10"/>
      <c r="CY10" s="361"/>
      <c r="CZ10" s="10"/>
      <c r="DA10" s="10"/>
      <c r="DB10" s="10"/>
      <c r="DC10" s="10"/>
      <c r="DD10" s="10"/>
      <c r="DE10" s="10"/>
      <c r="DF10" s="10"/>
      <c r="DG10" s="10"/>
      <c r="DH10" s="361"/>
      <c r="DI10" s="361"/>
      <c r="DJ10" s="10"/>
      <c r="DK10" s="10"/>
      <c r="DL10" s="10"/>
      <c r="DM10" s="10"/>
      <c r="DN10" s="10"/>
      <c r="DO10" s="10"/>
      <c r="DP10" s="10"/>
      <c r="DQ10" s="10"/>
      <c r="DR10" s="10">
        <v>1</v>
      </c>
      <c r="DS10" s="10"/>
      <c r="DT10" s="10"/>
      <c r="DU10" s="10"/>
      <c r="DV10" s="361"/>
      <c r="DW10" s="10"/>
      <c r="DX10" s="361"/>
      <c r="DY10" s="361"/>
      <c r="DZ10" s="361"/>
      <c r="EA10" s="10"/>
      <c r="EB10" s="10"/>
      <c r="EC10" s="10"/>
      <c r="ED10" s="10"/>
      <c r="EE10" s="10">
        <f t="shared" si="0"/>
        <v>4</v>
      </c>
      <c r="EF10" s="10">
        <f t="shared" si="2"/>
        <v>12</v>
      </c>
      <c r="EG10" s="10">
        <f t="shared" si="3"/>
        <v>1</v>
      </c>
      <c r="EH10" s="10">
        <f t="shared" si="1"/>
        <v>0</v>
      </c>
      <c r="EI10" s="10">
        <f t="shared" si="4"/>
        <v>17</v>
      </c>
    </row>
    <row r="11" spans="1:140" ht="12.75" customHeight="1" x14ac:dyDescent="0.2">
      <c r="A11">
        <v>8</v>
      </c>
      <c r="B11" s="7" t="s">
        <v>659</v>
      </c>
      <c r="C11" s="10">
        <v>1</v>
      </c>
      <c r="D11" s="361"/>
      <c r="E11" s="10"/>
      <c r="F11" s="10"/>
      <c r="G11" s="361"/>
      <c r="H11" s="10"/>
      <c r="I11" s="10"/>
      <c r="J11" s="10"/>
      <c r="K11" s="10"/>
      <c r="L11" s="10"/>
      <c r="M11" s="10"/>
      <c r="N11" s="10">
        <v>1</v>
      </c>
      <c r="O11" s="10"/>
      <c r="P11" s="10"/>
      <c r="Q11" s="10"/>
      <c r="R11" s="10"/>
      <c r="S11" s="10"/>
      <c r="T11" s="10"/>
      <c r="U11" s="10"/>
      <c r="V11" s="361"/>
      <c r="W11" s="10"/>
      <c r="X11" s="10"/>
      <c r="Y11" s="10">
        <v>1</v>
      </c>
      <c r="Z11" s="361"/>
      <c r="AA11" s="10">
        <v>1</v>
      </c>
      <c r="AB11" s="10"/>
      <c r="AC11" s="10"/>
      <c r="AD11" s="10"/>
      <c r="AE11" s="10"/>
      <c r="AF11" s="10">
        <v>1</v>
      </c>
      <c r="AG11" s="361"/>
      <c r="AH11" s="10"/>
      <c r="AI11" s="10">
        <v>1</v>
      </c>
      <c r="AJ11" s="361"/>
      <c r="AK11" s="361"/>
      <c r="AL11" s="10"/>
      <c r="AM11" s="10"/>
      <c r="AN11" s="628"/>
      <c r="AO11" s="10"/>
      <c r="AP11" s="10"/>
      <c r="AQ11" s="10"/>
      <c r="AR11" s="10"/>
      <c r="AS11" s="10">
        <v>1</v>
      </c>
      <c r="AT11" s="10"/>
      <c r="AU11" s="10">
        <v>1</v>
      </c>
      <c r="AV11" s="10"/>
      <c r="AW11" s="10">
        <v>1</v>
      </c>
      <c r="AX11" s="10"/>
      <c r="AY11" s="361"/>
      <c r="AZ11" s="10">
        <v>1</v>
      </c>
      <c r="BA11" s="10"/>
      <c r="BB11" s="10">
        <v>1</v>
      </c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>
        <v>1</v>
      </c>
      <c r="BQ11" s="10"/>
      <c r="BR11" s="10">
        <v>1</v>
      </c>
      <c r="BS11" s="10"/>
      <c r="BT11" s="10"/>
      <c r="BU11" s="10"/>
      <c r="BV11" s="361"/>
      <c r="BW11" s="10">
        <v>1</v>
      </c>
      <c r="BX11" s="10"/>
      <c r="BY11" s="10"/>
      <c r="BZ11" s="10">
        <v>1</v>
      </c>
      <c r="CA11" s="10"/>
      <c r="CB11" s="10"/>
      <c r="CC11" s="10"/>
      <c r="CD11" s="10"/>
      <c r="CE11" s="361"/>
      <c r="CF11" s="61"/>
      <c r="CG11" s="61">
        <v>1</v>
      </c>
      <c r="CH11" s="61">
        <v>1</v>
      </c>
      <c r="CI11" s="10"/>
      <c r="CJ11" s="10"/>
      <c r="CK11" s="10"/>
      <c r="CL11" s="10">
        <v>1</v>
      </c>
      <c r="CM11" s="10"/>
      <c r="CN11" s="10"/>
      <c r="CO11" s="10"/>
      <c r="CP11" s="10"/>
      <c r="CQ11" s="10"/>
      <c r="CR11" s="361"/>
      <c r="CS11" s="10"/>
      <c r="CT11" s="10"/>
      <c r="CU11" s="361"/>
      <c r="CV11" s="361"/>
      <c r="CW11" s="10"/>
      <c r="CX11" s="10"/>
      <c r="CY11" s="361"/>
      <c r="CZ11" s="10"/>
      <c r="DA11" s="10"/>
      <c r="DB11" s="10"/>
      <c r="DC11" s="10"/>
      <c r="DD11" s="10"/>
      <c r="DE11" s="10"/>
      <c r="DF11" s="10"/>
      <c r="DG11" s="10"/>
      <c r="DH11" s="361"/>
      <c r="DI11" s="361"/>
      <c r="DJ11" s="10"/>
      <c r="DK11" s="10"/>
      <c r="DL11" s="10"/>
      <c r="DM11" s="10"/>
      <c r="DN11" s="10"/>
      <c r="DO11" s="10"/>
      <c r="DP11" s="10"/>
      <c r="DQ11" s="10"/>
      <c r="DR11" s="10">
        <v>1</v>
      </c>
      <c r="DS11" s="10"/>
      <c r="DT11" s="10"/>
      <c r="DU11" s="10"/>
      <c r="DV11" s="361"/>
      <c r="DW11" s="10"/>
      <c r="DX11" s="361"/>
      <c r="DY11" s="361"/>
      <c r="DZ11" s="361"/>
      <c r="EA11" s="10"/>
      <c r="EB11" s="10"/>
      <c r="EC11" s="10"/>
      <c r="ED11" s="10"/>
      <c r="EE11" s="10">
        <f t="shared" si="0"/>
        <v>0</v>
      </c>
      <c r="EF11" s="10">
        <f t="shared" si="2"/>
        <v>18</v>
      </c>
      <c r="EG11" s="10">
        <f t="shared" si="3"/>
        <v>1</v>
      </c>
      <c r="EH11" s="10">
        <f t="shared" si="1"/>
        <v>0</v>
      </c>
      <c r="EI11" s="10">
        <f t="shared" si="4"/>
        <v>19</v>
      </c>
    </row>
    <row r="12" spans="1:140" ht="12.75" customHeight="1" x14ac:dyDescent="0.2">
      <c r="A12">
        <v>9</v>
      </c>
      <c r="B12" s="7" t="s">
        <v>524</v>
      </c>
      <c r="C12" s="10"/>
      <c r="D12" s="361"/>
      <c r="E12" s="10"/>
      <c r="F12" s="10"/>
      <c r="G12" s="361"/>
      <c r="H12" s="10"/>
      <c r="I12" s="10"/>
      <c r="J12" s="10"/>
      <c r="K12" s="10"/>
      <c r="L12" s="10"/>
      <c r="M12" s="10"/>
      <c r="N12" s="10"/>
      <c r="O12" s="10">
        <v>1</v>
      </c>
      <c r="P12" s="10"/>
      <c r="Q12" s="10"/>
      <c r="R12" s="10">
        <v>1</v>
      </c>
      <c r="S12" s="10"/>
      <c r="T12" s="10"/>
      <c r="U12" s="10"/>
      <c r="V12" s="361"/>
      <c r="W12" s="10">
        <v>1</v>
      </c>
      <c r="X12" s="10"/>
      <c r="Y12" s="10"/>
      <c r="Z12" s="361"/>
      <c r="AA12" s="10"/>
      <c r="AB12" s="10"/>
      <c r="AC12" s="10"/>
      <c r="AD12" s="10"/>
      <c r="AE12" s="10"/>
      <c r="AF12" s="10"/>
      <c r="AG12" s="361"/>
      <c r="AH12" s="10"/>
      <c r="AI12" s="10"/>
      <c r="AJ12" s="361"/>
      <c r="AK12" s="361"/>
      <c r="AL12" s="10">
        <v>1</v>
      </c>
      <c r="AM12" s="10"/>
      <c r="AN12" s="628"/>
      <c r="AO12" s="10"/>
      <c r="AP12" s="10"/>
      <c r="AQ12" s="10">
        <v>1</v>
      </c>
      <c r="AR12" s="10"/>
      <c r="AS12" s="10"/>
      <c r="AT12" s="10"/>
      <c r="AU12" s="10"/>
      <c r="AV12" s="10"/>
      <c r="AW12" s="10"/>
      <c r="AX12" s="10">
        <v>1</v>
      </c>
      <c r="AY12" s="361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361"/>
      <c r="BW12" s="10"/>
      <c r="BX12" s="10"/>
      <c r="BY12" s="10"/>
      <c r="BZ12" s="10"/>
      <c r="CA12" s="10"/>
      <c r="CB12" s="10"/>
      <c r="CC12" s="10"/>
      <c r="CD12" s="10"/>
      <c r="CE12" s="361"/>
      <c r="CF12" s="61"/>
      <c r="CG12" s="61"/>
      <c r="CH12" s="61"/>
      <c r="CI12" s="10"/>
      <c r="CJ12" s="10"/>
      <c r="CK12" s="10"/>
      <c r="CL12" s="10"/>
      <c r="CM12" s="10"/>
      <c r="CN12" s="10"/>
      <c r="CO12" s="10"/>
      <c r="CP12" s="10"/>
      <c r="CQ12" s="10"/>
      <c r="CR12" s="361"/>
      <c r="CS12" s="10"/>
      <c r="CT12" s="10"/>
      <c r="CU12" s="361"/>
      <c r="CV12" s="361"/>
      <c r="CW12" s="10"/>
      <c r="CX12" s="10"/>
      <c r="CY12" s="361"/>
      <c r="CZ12" s="10">
        <v>1</v>
      </c>
      <c r="DA12" s="10"/>
      <c r="DB12" s="10"/>
      <c r="DC12" s="10"/>
      <c r="DD12" s="10">
        <v>1</v>
      </c>
      <c r="DE12" s="10"/>
      <c r="DF12" s="10"/>
      <c r="DG12" s="10"/>
      <c r="DH12" s="361"/>
      <c r="DI12" s="361"/>
      <c r="DJ12" s="10"/>
      <c r="DK12" s="10"/>
      <c r="DL12" s="10"/>
      <c r="DM12" s="10">
        <v>1</v>
      </c>
      <c r="DN12" s="10"/>
      <c r="DO12" s="10"/>
      <c r="DP12" s="10"/>
      <c r="DQ12" s="10"/>
      <c r="DR12" s="10"/>
      <c r="DS12" s="10"/>
      <c r="DT12" s="10"/>
      <c r="DU12" s="10"/>
      <c r="DV12" s="361"/>
      <c r="DW12" s="10"/>
      <c r="DX12" s="361"/>
      <c r="DY12" s="361"/>
      <c r="DZ12" s="361"/>
      <c r="EA12" s="10"/>
      <c r="EB12" s="10"/>
      <c r="EC12" s="10"/>
      <c r="ED12" s="10"/>
      <c r="EE12" s="10">
        <f t="shared" si="0"/>
        <v>0</v>
      </c>
      <c r="EF12" s="10">
        <f t="shared" si="2"/>
        <v>1</v>
      </c>
      <c r="EG12" s="10">
        <f t="shared" si="3"/>
        <v>1</v>
      </c>
      <c r="EH12" s="10">
        <f t="shared" si="1"/>
        <v>7</v>
      </c>
      <c r="EI12" s="10">
        <f t="shared" si="4"/>
        <v>9</v>
      </c>
      <c r="EJ12">
        <v>1</v>
      </c>
    </row>
    <row r="13" spans="1:140" ht="12.75" customHeight="1" x14ac:dyDescent="0.2">
      <c r="A13">
        <v>10</v>
      </c>
      <c r="B13" s="7" t="s">
        <v>297</v>
      </c>
      <c r="C13" s="10"/>
      <c r="D13" s="361"/>
      <c r="E13" s="10"/>
      <c r="F13" s="10"/>
      <c r="G13" s="36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361"/>
      <c r="W13" s="10"/>
      <c r="X13" s="10"/>
      <c r="Y13" s="10"/>
      <c r="Z13" s="361"/>
      <c r="AA13" s="10"/>
      <c r="AB13" s="10"/>
      <c r="AC13" s="10"/>
      <c r="AD13" s="10"/>
      <c r="AE13" s="10"/>
      <c r="AF13" s="10"/>
      <c r="AG13" s="361"/>
      <c r="AH13" s="10"/>
      <c r="AI13" s="10"/>
      <c r="AJ13" s="361"/>
      <c r="AK13" s="361"/>
      <c r="AL13" s="10"/>
      <c r="AM13" s="10"/>
      <c r="AN13" s="628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361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>
        <v>1</v>
      </c>
      <c r="BV13" s="361"/>
      <c r="BW13" s="10">
        <v>1</v>
      </c>
      <c r="BX13" s="10"/>
      <c r="BY13" s="10"/>
      <c r="BZ13" s="10"/>
      <c r="CA13" s="10"/>
      <c r="CB13" s="10">
        <v>1</v>
      </c>
      <c r="CC13" s="10"/>
      <c r="CD13" s="10">
        <v>1</v>
      </c>
      <c r="CE13" s="361"/>
      <c r="CF13" s="61"/>
      <c r="CG13" s="61"/>
      <c r="CH13" s="61"/>
      <c r="CI13" s="10">
        <v>1</v>
      </c>
      <c r="CJ13" s="10"/>
      <c r="CK13" s="10"/>
      <c r="CL13" s="10">
        <v>1</v>
      </c>
      <c r="CM13" s="10"/>
      <c r="CN13" s="10">
        <v>1</v>
      </c>
      <c r="CO13" s="10"/>
      <c r="CP13" s="10"/>
      <c r="CQ13" s="10"/>
      <c r="CR13" s="361"/>
      <c r="CS13" s="10">
        <v>1</v>
      </c>
      <c r="CT13" s="10"/>
      <c r="CU13" s="361"/>
      <c r="CV13" s="361"/>
      <c r="CW13" s="10"/>
      <c r="CX13" s="10"/>
      <c r="CY13" s="361"/>
      <c r="CZ13" s="10"/>
      <c r="DA13" s="10"/>
      <c r="DB13" s="10">
        <v>1</v>
      </c>
      <c r="DC13" s="10"/>
      <c r="DD13" s="10"/>
      <c r="DE13" s="10"/>
      <c r="DF13" s="10"/>
      <c r="DG13" s="10"/>
      <c r="DH13" s="361"/>
      <c r="DI13" s="361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361"/>
      <c r="DW13" s="10"/>
      <c r="DX13" s="361"/>
      <c r="DY13" s="361"/>
      <c r="DZ13" s="361"/>
      <c r="EA13" s="10"/>
      <c r="EB13" s="10"/>
      <c r="EC13" s="10"/>
      <c r="ED13" s="10"/>
      <c r="EE13" s="10">
        <f t="shared" si="0"/>
        <v>1</v>
      </c>
      <c r="EF13" s="10">
        <f t="shared" si="2"/>
        <v>8</v>
      </c>
      <c r="EG13" s="10">
        <f t="shared" si="3"/>
        <v>0</v>
      </c>
      <c r="EH13" s="10">
        <f t="shared" si="1"/>
        <v>0</v>
      </c>
      <c r="EI13" s="10">
        <f t="shared" si="4"/>
        <v>9</v>
      </c>
      <c r="EJ13">
        <v>1</v>
      </c>
    </row>
    <row r="14" spans="1:140" ht="12.75" customHeight="1" x14ac:dyDescent="0.2">
      <c r="A14">
        <v>11</v>
      </c>
      <c r="B14" s="7" t="s">
        <v>825</v>
      </c>
      <c r="C14" s="10">
        <v>1</v>
      </c>
      <c r="D14" s="361"/>
      <c r="E14" s="10"/>
      <c r="F14" s="10"/>
      <c r="G14" s="361"/>
      <c r="H14" s="10">
        <v>1</v>
      </c>
      <c r="I14" s="10">
        <v>1</v>
      </c>
      <c r="J14" s="10">
        <v>1</v>
      </c>
      <c r="K14" s="10">
        <v>1</v>
      </c>
      <c r="L14" s="10"/>
      <c r="M14" s="10">
        <v>1</v>
      </c>
      <c r="N14" s="10"/>
      <c r="O14" s="10">
        <v>1</v>
      </c>
      <c r="P14" s="10"/>
      <c r="Q14" s="10">
        <v>1</v>
      </c>
      <c r="R14" s="10"/>
      <c r="S14" s="10"/>
      <c r="T14" s="10">
        <v>1</v>
      </c>
      <c r="U14" s="10"/>
      <c r="V14" s="361"/>
      <c r="W14" s="10"/>
      <c r="X14" s="10"/>
      <c r="Y14" s="10">
        <v>1</v>
      </c>
      <c r="Z14" s="361"/>
      <c r="AA14" s="10"/>
      <c r="AB14" s="10"/>
      <c r="AC14" s="10"/>
      <c r="AD14" s="10">
        <v>1</v>
      </c>
      <c r="AE14" s="10"/>
      <c r="AF14" s="10">
        <v>1</v>
      </c>
      <c r="AG14" s="361"/>
      <c r="AH14" s="10"/>
      <c r="AI14" s="10">
        <v>1</v>
      </c>
      <c r="AJ14" s="361"/>
      <c r="AK14" s="361"/>
      <c r="AL14" s="10"/>
      <c r="AM14" s="10"/>
      <c r="AN14" s="628">
        <v>1</v>
      </c>
      <c r="AO14" s="10"/>
      <c r="AP14" s="10">
        <v>1</v>
      </c>
      <c r="AQ14" s="10"/>
      <c r="AR14" s="10"/>
      <c r="AS14" s="10">
        <v>1</v>
      </c>
      <c r="AT14" s="10"/>
      <c r="AU14" s="10">
        <v>1</v>
      </c>
      <c r="AV14" s="10">
        <v>1</v>
      </c>
      <c r="AW14" s="10">
        <v>1</v>
      </c>
      <c r="AX14" s="10"/>
      <c r="AY14" s="361"/>
      <c r="AZ14" s="10">
        <v>1</v>
      </c>
      <c r="BA14" s="10">
        <v>1</v>
      </c>
      <c r="BB14" s="10">
        <v>1</v>
      </c>
      <c r="BC14" s="10"/>
      <c r="BD14" s="10"/>
      <c r="BE14" s="10"/>
      <c r="BF14" s="10">
        <v>1</v>
      </c>
      <c r="BG14" s="10"/>
      <c r="BH14" s="10"/>
      <c r="BI14" s="10"/>
      <c r="BJ14" s="10"/>
      <c r="BK14" s="10"/>
      <c r="BL14" s="10"/>
      <c r="BM14" s="10">
        <v>1</v>
      </c>
      <c r="BN14" s="10"/>
      <c r="BO14" s="10"/>
      <c r="BP14" s="10"/>
      <c r="BQ14" s="10">
        <v>1</v>
      </c>
      <c r="BR14" s="10"/>
      <c r="BS14" s="10"/>
      <c r="BT14" s="10"/>
      <c r="BU14" s="10">
        <v>1</v>
      </c>
      <c r="BV14" s="361"/>
      <c r="BW14" s="10">
        <v>1</v>
      </c>
      <c r="BX14" s="10"/>
      <c r="BY14" s="10"/>
      <c r="BZ14" s="10">
        <v>1</v>
      </c>
      <c r="CA14" s="10"/>
      <c r="CB14" s="10">
        <v>1</v>
      </c>
      <c r="CC14" s="10"/>
      <c r="CD14" s="10"/>
      <c r="CE14" s="361"/>
      <c r="CF14" s="61"/>
      <c r="CG14" s="61"/>
      <c r="CH14" s="61"/>
      <c r="CI14" s="10"/>
      <c r="CJ14" s="10"/>
      <c r="CK14" s="10"/>
      <c r="CL14" s="10">
        <v>1</v>
      </c>
      <c r="CM14" s="10"/>
      <c r="CN14" s="10">
        <v>1</v>
      </c>
      <c r="CO14" s="10"/>
      <c r="CP14" s="10"/>
      <c r="CQ14" s="10"/>
      <c r="CR14" s="361"/>
      <c r="CS14" s="10"/>
      <c r="CT14" s="10"/>
      <c r="CU14" s="361"/>
      <c r="CV14" s="361"/>
      <c r="CW14" s="10"/>
      <c r="CX14" s="10"/>
      <c r="CY14" s="361"/>
      <c r="CZ14" s="10"/>
      <c r="DA14" s="10"/>
      <c r="DB14" s="98">
        <v>1</v>
      </c>
      <c r="DC14" s="10"/>
      <c r="DD14" s="10"/>
      <c r="DE14" s="10"/>
      <c r="DF14" s="10"/>
      <c r="DG14" s="10">
        <v>1</v>
      </c>
      <c r="DH14" s="361"/>
      <c r="DI14" s="361"/>
      <c r="DJ14" s="10"/>
      <c r="DK14" s="10"/>
      <c r="DL14" s="10"/>
      <c r="DM14" s="10"/>
      <c r="DN14" s="10"/>
      <c r="DO14" s="10"/>
      <c r="DP14" s="10"/>
      <c r="DQ14" s="10"/>
      <c r="DR14" s="10">
        <v>1</v>
      </c>
      <c r="DS14" s="10"/>
      <c r="DT14" s="10">
        <v>1</v>
      </c>
      <c r="DU14" s="10"/>
      <c r="DV14" s="361"/>
      <c r="DW14" s="10"/>
      <c r="DX14" s="361"/>
      <c r="DY14" s="361"/>
      <c r="DZ14" s="361"/>
      <c r="EA14" s="10"/>
      <c r="EB14" s="10"/>
      <c r="EC14" s="10"/>
      <c r="ED14" s="10"/>
      <c r="EE14" s="10">
        <f t="shared" si="0"/>
        <v>4</v>
      </c>
      <c r="EF14" s="10">
        <f t="shared" si="2"/>
        <v>24</v>
      </c>
      <c r="EG14" s="10">
        <f t="shared" si="3"/>
        <v>4</v>
      </c>
      <c r="EH14" s="10">
        <f t="shared" si="1"/>
        <v>1</v>
      </c>
      <c r="EI14" s="10">
        <f t="shared" si="4"/>
        <v>33</v>
      </c>
    </row>
    <row r="15" spans="1:140" ht="12.75" customHeight="1" x14ac:dyDescent="0.2">
      <c r="A15">
        <v>12</v>
      </c>
      <c r="B15" s="526" t="s">
        <v>805</v>
      </c>
      <c r="C15" s="10">
        <v>1</v>
      </c>
      <c r="D15" s="361"/>
      <c r="E15" s="10"/>
      <c r="F15" s="10">
        <v>1</v>
      </c>
      <c r="G15" s="361"/>
      <c r="H15" s="10">
        <v>1</v>
      </c>
      <c r="I15" s="10">
        <v>1</v>
      </c>
      <c r="J15" s="10">
        <v>1</v>
      </c>
      <c r="K15" s="10">
        <v>1</v>
      </c>
      <c r="L15" s="10"/>
      <c r="M15" s="10">
        <v>1</v>
      </c>
      <c r="N15" s="10">
        <v>1</v>
      </c>
      <c r="O15" s="10">
        <v>1</v>
      </c>
      <c r="P15" s="10"/>
      <c r="Q15" s="10"/>
      <c r="R15" s="10"/>
      <c r="S15" s="10"/>
      <c r="T15" s="10">
        <v>1</v>
      </c>
      <c r="U15" s="10"/>
      <c r="V15" s="361"/>
      <c r="W15" s="10"/>
      <c r="X15" s="10"/>
      <c r="Y15" s="10">
        <v>1</v>
      </c>
      <c r="Z15" s="361"/>
      <c r="AA15" s="10"/>
      <c r="AB15" s="10"/>
      <c r="AC15" s="10"/>
      <c r="AD15" s="10">
        <v>1</v>
      </c>
      <c r="AE15" s="10"/>
      <c r="AF15" s="10"/>
      <c r="AG15" s="361"/>
      <c r="AH15" s="10"/>
      <c r="AI15" s="10"/>
      <c r="AJ15" s="361"/>
      <c r="AK15" s="361"/>
      <c r="AL15" s="10"/>
      <c r="AM15" s="10"/>
      <c r="AN15" s="628">
        <v>1</v>
      </c>
      <c r="AO15" s="10"/>
      <c r="AP15" s="10">
        <v>1</v>
      </c>
      <c r="AQ15" s="10"/>
      <c r="AR15" s="10"/>
      <c r="AS15" s="98">
        <v>1</v>
      </c>
      <c r="AT15" s="10"/>
      <c r="AU15" s="10">
        <v>1</v>
      </c>
      <c r="AV15" s="10"/>
      <c r="AW15" s="10">
        <v>1</v>
      </c>
      <c r="AX15" s="10"/>
      <c r="AY15" s="361"/>
      <c r="AZ15" s="10">
        <v>1</v>
      </c>
      <c r="BA15" s="10"/>
      <c r="BB15" s="10">
        <v>1</v>
      </c>
      <c r="BC15" s="10"/>
      <c r="BD15" s="10"/>
      <c r="BE15" s="10"/>
      <c r="BF15" s="10"/>
      <c r="BG15" s="10"/>
      <c r="BH15" s="10"/>
      <c r="BI15" s="10"/>
      <c r="BJ15" s="10">
        <v>1</v>
      </c>
      <c r="BK15" s="10"/>
      <c r="BL15" s="10"/>
      <c r="BM15" s="10">
        <v>1</v>
      </c>
      <c r="BN15" s="10"/>
      <c r="BO15" s="10"/>
      <c r="BP15" s="10"/>
      <c r="BQ15" s="10"/>
      <c r="BR15" s="10">
        <v>1</v>
      </c>
      <c r="BS15" s="10"/>
      <c r="BT15" s="10"/>
      <c r="BU15" s="10">
        <v>1</v>
      </c>
      <c r="BV15" s="361"/>
      <c r="BW15" s="10">
        <v>1</v>
      </c>
      <c r="BX15" s="10"/>
      <c r="BY15" s="10"/>
      <c r="BZ15" s="10">
        <v>1</v>
      </c>
      <c r="CA15" s="10"/>
      <c r="CB15" s="10">
        <v>1</v>
      </c>
      <c r="CC15" s="10"/>
      <c r="CD15" s="10"/>
      <c r="CE15" s="361"/>
      <c r="CF15" s="61"/>
      <c r="CG15" s="61"/>
      <c r="CH15" s="61"/>
      <c r="CI15" s="10"/>
      <c r="CJ15" s="10"/>
      <c r="CK15" s="10"/>
      <c r="CL15" s="10">
        <v>1</v>
      </c>
      <c r="CM15" s="10"/>
      <c r="CN15" s="10">
        <v>1</v>
      </c>
      <c r="CO15" s="10"/>
      <c r="CP15" s="10"/>
      <c r="CQ15" s="10"/>
      <c r="CR15" s="361"/>
      <c r="CS15" s="10">
        <v>1</v>
      </c>
      <c r="CT15" s="10"/>
      <c r="CU15" s="361"/>
      <c r="CV15" s="361"/>
      <c r="CW15" s="10"/>
      <c r="CX15" s="10"/>
      <c r="CY15" s="361"/>
      <c r="CZ15" s="10"/>
      <c r="DA15" s="10"/>
      <c r="DB15" s="10">
        <v>1</v>
      </c>
      <c r="DC15" s="10"/>
      <c r="DD15" s="10"/>
      <c r="DE15" s="10"/>
      <c r="DF15" s="10"/>
      <c r="DG15" s="10">
        <v>1</v>
      </c>
      <c r="DH15" s="361"/>
      <c r="DI15" s="361"/>
      <c r="DJ15" s="10"/>
      <c r="DK15" s="10"/>
      <c r="DL15" s="10"/>
      <c r="DM15" s="10"/>
      <c r="DN15" s="10"/>
      <c r="DO15" s="10"/>
      <c r="DP15" s="10"/>
      <c r="DQ15" s="10"/>
      <c r="DR15" s="10">
        <v>1</v>
      </c>
      <c r="DS15" s="10"/>
      <c r="DT15" s="10">
        <v>1</v>
      </c>
      <c r="DU15" s="10"/>
      <c r="DV15" s="361"/>
      <c r="DW15" s="10"/>
      <c r="DX15" s="361"/>
      <c r="DY15" s="361"/>
      <c r="DZ15" s="361"/>
      <c r="EA15" s="10"/>
      <c r="EB15" s="10"/>
      <c r="EC15" s="10"/>
      <c r="ED15" s="10"/>
      <c r="EE15" s="10">
        <f t="shared" si="0"/>
        <v>0</v>
      </c>
      <c r="EF15" s="10">
        <f t="shared" si="2"/>
        <v>26</v>
      </c>
      <c r="EG15" s="10">
        <f t="shared" si="3"/>
        <v>4</v>
      </c>
      <c r="EH15" s="10">
        <f t="shared" si="1"/>
        <v>1</v>
      </c>
      <c r="EI15" s="10">
        <f t="shared" si="4"/>
        <v>31</v>
      </c>
    </row>
    <row r="16" spans="1:140" ht="12.75" customHeight="1" x14ac:dyDescent="0.2">
      <c r="A16">
        <v>13</v>
      </c>
      <c r="B16" s="7" t="s">
        <v>380</v>
      </c>
      <c r="C16" s="10">
        <v>1</v>
      </c>
      <c r="D16" s="361"/>
      <c r="E16" s="10"/>
      <c r="F16" s="10">
        <v>1</v>
      </c>
      <c r="G16" s="361"/>
      <c r="H16" s="10">
        <v>1</v>
      </c>
      <c r="I16" s="10">
        <v>1</v>
      </c>
      <c r="J16" s="10">
        <v>1</v>
      </c>
      <c r="K16" s="10">
        <v>1</v>
      </c>
      <c r="L16" s="10"/>
      <c r="M16" s="10">
        <v>1</v>
      </c>
      <c r="N16" s="10">
        <v>1</v>
      </c>
      <c r="O16" s="10">
        <v>1</v>
      </c>
      <c r="P16" s="10"/>
      <c r="Q16" s="10"/>
      <c r="R16" s="10"/>
      <c r="S16" s="10"/>
      <c r="T16" s="10">
        <v>1</v>
      </c>
      <c r="U16" s="10"/>
      <c r="V16" s="361"/>
      <c r="W16" s="10"/>
      <c r="X16" s="10"/>
      <c r="Y16" s="10"/>
      <c r="Z16" s="361"/>
      <c r="AA16" s="10">
        <v>1</v>
      </c>
      <c r="AB16" s="10"/>
      <c r="AC16" s="10"/>
      <c r="AD16" s="10">
        <v>1</v>
      </c>
      <c r="AE16" s="10"/>
      <c r="AF16" s="10">
        <v>1</v>
      </c>
      <c r="AG16" s="361"/>
      <c r="AH16" s="10"/>
      <c r="AI16" s="10">
        <v>1</v>
      </c>
      <c r="AJ16" s="361"/>
      <c r="AK16" s="361"/>
      <c r="AL16" s="10"/>
      <c r="AM16" s="10"/>
      <c r="AN16" s="628">
        <v>1</v>
      </c>
      <c r="AO16" s="10"/>
      <c r="AP16" s="10">
        <v>1</v>
      </c>
      <c r="AQ16" s="10"/>
      <c r="AR16" s="10"/>
      <c r="AS16" s="10"/>
      <c r="AT16" s="10"/>
      <c r="AU16" s="10">
        <v>1</v>
      </c>
      <c r="AV16" s="10"/>
      <c r="AW16" s="10">
        <v>1</v>
      </c>
      <c r="AX16" s="10"/>
      <c r="AY16" s="361"/>
      <c r="AZ16" s="10">
        <v>1</v>
      </c>
      <c r="BA16" s="10"/>
      <c r="BB16" s="10">
        <v>1</v>
      </c>
      <c r="BC16" s="10"/>
      <c r="BD16" s="10"/>
      <c r="BE16" s="10"/>
      <c r="BF16" s="10"/>
      <c r="BG16" s="10"/>
      <c r="BH16" s="10"/>
      <c r="BI16" s="10"/>
      <c r="BJ16" s="10">
        <v>1</v>
      </c>
      <c r="BK16" s="10"/>
      <c r="BL16" s="10"/>
      <c r="BM16" s="10"/>
      <c r="BN16" s="10"/>
      <c r="BO16" s="10"/>
      <c r="BP16" s="10"/>
      <c r="BQ16" s="10">
        <v>1</v>
      </c>
      <c r="BR16" s="10"/>
      <c r="BS16" s="10"/>
      <c r="BT16" s="10"/>
      <c r="BU16" s="10"/>
      <c r="BV16" s="361"/>
      <c r="BW16" s="10"/>
      <c r="BX16" s="10"/>
      <c r="BY16" s="10"/>
      <c r="BZ16" s="10"/>
      <c r="CA16" s="10"/>
      <c r="CB16" s="10">
        <v>1</v>
      </c>
      <c r="CC16" s="10"/>
      <c r="CD16" s="10"/>
      <c r="CE16" s="361"/>
      <c r="CF16" s="61"/>
      <c r="CG16" s="61">
        <v>1</v>
      </c>
      <c r="CH16" s="61">
        <v>1</v>
      </c>
      <c r="CI16" s="10"/>
      <c r="CJ16" s="10"/>
      <c r="CK16" s="10"/>
      <c r="CL16" s="10">
        <v>1</v>
      </c>
      <c r="CM16" s="10"/>
      <c r="CN16" s="10"/>
      <c r="CO16" s="10"/>
      <c r="CP16" s="10"/>
      <c r="CQ16" s="10"/>
      <c r="CR16" s="361"/>
      <c r="CS16" s="10"/>
      <c r="CT16" s="10"/>
      <c r="CU16" s="361"/>
      <c r="CV16" s="361"/>
      <c r="CW16" s="10"/>
      <c r="CX16" s="10"/>
      <c r="CY16" s="361"/>
      <c r="CZ16" s="10"/>
      <c r="DA16" s="10"/>
      <c r="DB16" s="10">
        <v>1</v>
      </c>
      <c r="DC16" s="10"/>
      <c r="DD16" s="10"/>
      <c r="DE16" s="10"/>
      <c r="DF16" s="10"/>
      <c r="DG16" s="10">
        <v>1</v>
      </c>
      <c r="DH16" s="361"/>
      <c r="DI16" s="361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>
        <v>1</v>
      </c>
      <c r="DU16" s="10"/>
      <c r="DV16" s="361"/>
      <c r="DW16" s="10"/>
      <c r="DX16" s="361"/>
      <c r="DY16" s="361"/>
      <c r="DZ16" s="361"/>
      <c r="EA16" s="10"/>
      <c r="EB16" s="10"/>
      <c r="EC16" s="10"/>
      <c r="ED16" s="10"/>
      <c r="EE16" s="10">
        <f t="shared" si="0"/>
        <v>1</v>
      </c>
      <c r="EF16" s="10">
        <f t="shared" si="2"/>
        <v>20</v>
      </c>
      <c r="EG16" s="10">
        <f t="shared" si="3"/>
        <v>5</v>
      </c>
      <c r="EH16" s="10">
        <f t="shared" si="1"/>
        <v>1</v>
      </c>
      <c r="EI16" s="10">
        <f t="shared" si="4"/>
        <v>27</v>
      </c>
    </row>
    <row r="17" spans="1:140" ht="12.75" customHeight="1" x14ac:dyDescent="0.2">
      <c r="A17">
        <v>14</v>
      </c>
      <c r="B17" s="7" t="s">
        <v>1105</v>
      </c>
      <c r="C17" s="10"/>
      <c r="D17" s="361"/>
      <c r="E17" s="10"/>
      <c r="F17" s="10"/>
      <c r="G17" s="361"/>
      <c r="H17" s="10">
        <v>1</v>
      </c>
      <c r="I17" s="10">
        <v>1</v>
      </c>
      <c r="J17" s="10">
        <v>1</v>
      </c>
      <c r="K17" s="10">
        <v>1</v>
      </c>
      <c r="L17" s="10"/>
      <c r="M17" s="10">
        <v>1</v>
      </c>
      <c r="N17" s="10"/>
      <c r="O17" s="10">
        <v>1</v>
      </c>
      <c r="P17" s="10"/>
      <c r="Q17" s="10"/>
      <c r="R17" s="10"/>
      <c r="S17" s="10"/>
      <c r="T17" s="10"/>
      <c r="U17" s="10"/>
      <c r="V17" s="361"/>
      <c r="W17" s="10"/>
      <c r="X17" s="10"/>
      <c r="Y17" s="10"/>
      <c r="Z17" s="361"/>
      <c r="AA17" s="10"/>
      <c r="AB17" s="10"/>
      <c r="AC17" s="10"/>
      <c r="AD17" s="10"/>
      <c r="AE17" s="10"/>
      <c r="AF17" s="10"/>
      <c r="AG17" s="361"/>
      <c r="AH17" s="10"/>
      <c r="AI17" s="10"/>
      <c r="AJ17" s="361"/>
      <c r="AK17" s="361"/>
      <c r="AL17" s="10"/>
      <c r="AM17" s="10"/>
      <c r="AN17" s="628">
        <v>1</v>
      </c>
      <c r="AO17" s="10"/>
      <c r="AP17" s="10"/>
      <c r="AQ17" s="10"/>
      <c r="AR17" s="10"/>
      <c r="AS17" s="10"/>
      <c r="AT17" s="10"/>
      <c r="AU17" s="98"/>
      <c r="AV17" s="10"/>
      <c r="AW17" s="10"/>
      <c r="AX17" s="10"/>
      <c r="AY17" s="361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361"/>
      <c r="BW17" s="10"/>
      <c r="BX17" s="10"/>
      <c r="BY17" s="10"/>
      <c r="BZ17" s="10"/>
      <c r="CA17" s="10"/>
      <c r="CB17" s="10"/>
      <c r="CC17" s="10"/>
      <c r="CD17" s="10"/>
      <c r="CE17" s="361"/>
      <c r="CF17" s="61"/>
      <c r="CG17" s="61"/>
      <c r="CH17" s="61"/>
      <c r="CI17" s="10"/>
      <c r="CJ17" s="10"/>
      <c r="CK17" s="10"/>
      <c r="CL17" s="10"/>
      <c r="CM17" s="10"/>
      <c r="CN17" s="10"/>
      <c r="CO17" s="10"/>
      <c r="CP17" s="10"/>
      <c r="CQ17" s="10"/>
      <c r="CR17" s="361"/>
      <c r="CS17" s="10"/>
      <c r="CT17" s="10"/>
      <c r="CU17" s="361"/>
      <c r="CV17" s="361"/>
      <c r="CW17" s="10"/>
      <c r="CX17" s="10"/>
      <c r="CY17" s="361"/>
      <c r="CZ17" s="10"/>
      <c r="DA17" s="10"/>
      <c r="DB17" s="10"/>
      <c r="DC17" s="10"/>
      <c r="DD17" s="10"/>
      <c r="DE17" s="10"/>
      <c r="DF17" s="10"/>
      <c r="DG17" s="10"/>
      <c r="DH17" s="361"/>
      <c r="DI17" s="361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361"/>
      <c r="DW17" s="10"/>
      <c r="DX17" s="361"/>
      <c r="DY17" s="361"/>
      <c r="DZ17" s="361"/>
      <c r="EA17" s="10"/>
      <c r="EB17" s="10"/>
      <c r="EC17" s="10"/>
      <c r="ED17" s="10"/>
      <c r="EE17" s="10">
        <f t="shared" si="0"/>
        <v>0</v>
      </c>
      <c r="EF17" s="10">
        <f t="shared" si="2"/>
        <v>1</v>
      </c>
      <c r="EG17" s="10">
        <f t="shared" si="3"/>
        <v>4</v>
      </c>
      <c r="EH17" s="10">
        <f t="shared" si="1"/>
        <v>1</v>
      </c>
      <c r="EI17" s="10">
        <f t="shared" si="4"/>
        <v>6</v>
      </c>
      <c r="EJ17">
        <v>1</v>
      </c>
    </row>
    <row r="18" spans="1:140" ht="12.75" customHeight="1" x14ac:dyDescent="0.2">
      <c r="A18">
        <v>15</v>
      </c>
      <c r="B18" s="7" t="s">
        <v>682</v>
      </c>
      <c r="C18" s="10"/>
      <c r="D18" s="361"/>
      <c r="E18" s="10"/>
      <c r="F18" s="10"/>
      <c r="G18" s="361"/>
      <c r="H18" s="10"/>
      <c r="I18" s="10"/>
      <c r="J18" s="10"/>
      <c r="K18" s="10"/>
      <c r="L18" s="10">
        <v>1</v>
      </c>
      <c r="M18" s="10"/>
      <c r="N18" s="10"/>
      <c r="O18" s="10"/>
      <c r="P18" s="10"/>
      <c r="Q18" s="10"/>
      <c r="R18" s="10">
        <v>1</v>
      </c>
      <c r="S18" s="10"/>
      <c r="T18" s="10"/>
      <c r="U18" s="10"/>
      <c r="V18" s="361"/>
      <c r="W18" s="10"/>
      <c r="X18" s="10"/>
      <c r="Y18" s="10"/>
      <c r="Z18" s="361"/>
      <c r="AA18" s="10"/>
      <c r="AB18" s="10"/>
      <c r="AC18" s="10"/>
      <c r="AD18" s="10"/>
      <c r="AE18" s="10"/>
      <c r="AF18" s="10"/>
      <c r="AG18" s="361"/>
      <c r="AH18" s="10"/>
      <c r="AI18" s="10"/>
      <c r="AJ18" s="361"/>
      <c r="AK18" s="361"/>
      <c r="AL18" s="10">
        <v>1</v>
      </c>
      <c r="AM18" s="10"/>
      <c r="AN18" s="628">
        <v>1</v>
      </c>
      <c r="AO18" s="10"/>
      <c r="AP18" s="10"/>
      <c r="AQ18" s="10"/>
      <c r="AR18" s="10"/>
      <c r="AS18" s="10"/>
      <c r="AT18" s="10"/>
      <c r="AU18" s="10"/>
      <c r="AV18" s="10"/>
      <c r="AW18" s="10"/>
      <c r="AX18" s="10">
        <v>1</v>
      </c>
      <c r="AY18" s="361"/>
      <c r="AZ18" s="10"/>
      <c r="BA18" s="10"/>
      <c r="BB18" s="10"/>
      <c r="BC18" s="10">
        <v>1</v>
      </c>
      <c r="BD18" s="10"/>
      <c r="BE18" s="10"/>
      <c r="BF18" s="10"/>
      <c r="BG18" s="10"/>
      <c r="BH18" s="10"/>
      <c r="BI18" s="10"/>
      <c r="BJ18" s="98">
        <v>1</v>
      </c>
      <c r="BK18" s="10"/>
      <c r="BL18" s="10"/>
      <c r="BM18" s="10"/>
      <c r="BN18" s="10">
        <v>1</v>
      </c>
      <c r="BO18" s="10"/>
      <c r="BP18" s="10"/>
      <c r="BQ18" s="10"/>
      <c r="BR18" s="10"/>
      <c r="BS18" s="10">
        <v>1</v>
      </c>
      <c r="BT18" s="10"/>
      <c r="BU18" s="10"/>
      <c r="BV18" s="361"/>
      <c r="BW18" s="10"/>
      <c r="BX18" s="10">
        <v>1</v>
      </c>
      <c r="BY18" s="10"/>
      <c r="BZ18" s="10"/>
      <c r="CA18" s="10"/>
      <c r="CB18" s="10"/>
      <c r="CC18" s="10">
        <v>1</v>
      </c>
      <c r="CD18" s="10"/>
      <c r="CE18" s="361"/>
      <c r="CF18" s="61"/>
      <c r="CG18" s="61"/>
      <c r="CH18" s="61"/>
      <c r="CI18" s="10"/>
      <c r="CJ18" s="10">
        <v>1</v>
      </c>
      <c r="CK18" s="10"/>
      <c r="CL18" s="10"/>
      <c r="CM18" s="10"/>
      <c r="CN18" s="10"/>
      <c r="CO18" s="10">
        <v>1</v>
      </c>
      <c r="CP18" s="10"/>
      <c r="CQ18" s="98">
        <v>1</v>
      </c>
      <c r="CR18" s="361"/>
      <c r="CS18" s="10"/>
      <c r="CT18" s="10"/>
      <c r="CU18" s="361"/>
      <c r="CV18" s="361"/>
      <c r="CW18" s="10">
        <v>1</v>
      </c>
      <c r="CX18" s="10"/>
      <c r="CY18" s="361"/>
      <c r="CZ18" s="10"/>
      <c r="DA18" s="10"/>
      <c r="DB18" s="10"/>
      <c r="DC18" s="10"/>
      <c r="DD18" s="10"/>
      <c r="DE18" s="10"/>
      <c r="DF18" s="10"/>
      <c r="DG18" s="10"/>
      <c r="DH18" s="361"/>
      <c r="DI18" s="361"/>
      <c r="DJ18" s="10"/>
      <c r="DK18" s="10"/>
      <c r="DL18" s="10"/>
      <c r="DM18" s="10">
        <v>1</v>
      </c>
      <c r="DN18" s="10"/>
      <c r="DO18" s="10"/>
      <c r="DP18" s="10"/>
      <c r="DQ18" s="10"/>
      <c r="DR18" s="10"/>
      <c r="DS18" s="10"/>
      <c r="DT18" s="10">
        <v>1</v>
      </c>
      <c r="DU18" s="10"/>
      <c r="DV18" s="361"/>
      <c r="DW18" s="10"/>
      <c r="DX18" s="361"/>
      <c r="DY18" s="361"/>
      <c r="DZ18" s="361"/>
      <c r="EA18" s="10"/>
      <c r="EB18" s="10"/>
      <c r="EC18" s="10"/>
      <c r="ED18" s="10"/>
      <c r="EE18" s="10">
        <f t="shared" si="0"/>
        <v>0</v>
      </c>
      <c r="EF18" s="10">
        <f t="shared" si="2"/>
        <v>2</v>
      </c>
      <c r="EG18" s="10">
        <f t="shared" si="3"/>
        <v>0</v>
      </c>
      <c r="EH18" s="10">
        <f t="shared" si="1"/>
        <v>11</v>
      </c>
      <c r="EI18" s="10">
        <f t="shared" si="4"/>
        <v>13</v>
      </c>
    </row>
    <row r="19" spans="1:140" ht="12.75" customHeight="1" x14ac:dyDescent="0.2">
      <c r="A19">
        <v>16</v>
      </c>
      <c r="B19" s="7" t="s">
        <v>1039</v>
      </c>
      <c r="C19" s="10"/>
      <c r="D19" s="361"/>
      <c r="E19" s="10"/>
      <c r="F19" s="10">
        <v>1</v>
      </c>
      <c r="G19" s="361"/>
      <c r="H19" s="10"/>
      <c r="I19" s="10"/>
      <c r="J19" s="10"/>
      <c r="K19" s="10"/>
      <c r="L19" s="10"/>
      <c r="M19" s="10"/>
      <c r="N19" s="10"/>
      <c r="O19" s="10">
        <v>1</v>
      </c>
      <c r="P19" s="10"/>
      <c r="Q19" s="10"/>
      <c r="R19" s="10"/>
      <c r="S19" s="98">
        <v>1</v>
      </c>
      <c r="T19" s="10"/>
      <c r="U19" s="10"/>
      <c r="V19" s="361"/>
      <c r="W19" s="10"/>
      <c r="X19" s="10"/>
      <c r="Y19" s="10"/>
      <c r="Z19" s="361"/>
      <c r="AA19" s="10"/>
      <c r="AB19" s="10"/>
      <c r="AC19" s="10"/>
      <c r="AD19" s="10"/>
      <c r="AE19" s="10"/>
      <c r="AF19" s="10"/>
      <c r="AG19" s="361"/>
      <c r="AH19" s="10"/>
      <c r="AI19" s="10"/>
      <c r="AJ19" s="361"/>
      <c r="AK19" s="361"/>
      <c r="AL19" s="10"/>
      <c r="AM19" s="10"/>
      <c r="AN19" s="628">
        <v>1</v>
      </c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361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>
        <v>1</v>
      </c>
      <c r="BQ19" s="10"/>
      <c r="BR19" s="10"/>
      <c r="BS19" s="10"/>
      <c r="BT19" s="10"/>
      <c r="BU19" s="10"/>
      <c r="BV19" s="361"/>
      <c r="BW19" s="10"/>
      <c r="BX19" s="10"/>
      <c r="BY19" s="10"/>
      <c r="BZ19" s="10"/>
      <c r="CA19" s="10"/>
      <c r="CB19" s="10"/>
      <c r="CC19" s="10"/>
      <c r="CD19" s="10"/>
      <c r="CE19" s="361"/>
      <c r="CF19" s="61"/>
      <c r="CG19" s="61"/>
      <c r="CH19" s="61"/>
      <c r="CI19" s="10"/>
      <c r="CJ19" s="10"/>
      <c r="CK19" s="10"/>
      <c r="CL19" s="10">
        <v>1</v>
      </c>
      <c r="CM19" s="10"/>
      <c r="CN19" s="10"/>
      <c r="CO19" s="10"/>
      <c r="CP19" s="10"/>
      <c r="CQ19" s="10"/>
      <c r="CR19" s="361"/>
      <c r="CS19" s="10"/>
      <c r="CT19" s="10"/>
      <c r="CU19" s="361"/>
      <c r="CV19" s="361"/>
      <c r="CW19" s="10"/>
      <c r="CX19" s="10"/>
      <c r="CY19" s="361"/>
      <c r="CZ19" s="10"/>
      <c r="DA19" s="10"/>
      <c r="DB19" s="10"/>
      <c r="DC19" s="10"/>
      <c r="DD19" s="10"/>
      <c r="DE19" s="10"/>
      <c r="DF19" s="10"/>
      <c r="DG19" s="10"/>
      <c r="DH19" s="361"/>
      <c r="DI19" s="361"/>
      <c r="DJ19" s="98">
        <v>1</v>
      </c>
      <c r="DK19" s="10"/>
      <c r="DL19" s="10"/>
      <c r="DM19" s="10"/>
      <c r="DN19" s="10"/>
      <c r="DO19" s="10"/>
      <c r="DP19" s="10"/>
      <c r="DQ19" s="10"/>
      <c r="DR19" s="10"/>
      <c r="DS19" s="10"/>
      <c r="DT19" s="10">
        <v>1</v>
      </c>
      <c r="DU19" s="10">
        <v>1</v>
      </c>
      <c r="DV19" s="361"/>
      <c r="DW19" s="10"/>
      <c r="DX19" s="361"/>
      <c r="DY19" s="361"/>
      <c r="DZ19" s="361"/>
      <c r="EA19" s="10"/>
      <c r="EB19" s="10"/>
      <c r="EC19" s="10"/>
      <c r="ED19" s="10"/>
      <c r="EE19" s="10">
        <f t="shared" si="0"/>
        <v>1</v>
      </c>
      <c r="EF19" s="10">
        <f t="shared" si="2"/>
        <v>5</v>
      </c>
      <c r="EG19" s="10">
        <f t="shared" si="3"/>
        <v>1</v>
      </c>
      <c r="EH19" s="10">
        <f t="shared" si="1"/>
        <v>0</v>
      </c>
      <c r="EI19" s="10">
        <f t="shared" si="4"/>
        <v>7</v>
      </c>
      <c r="EJ19">
        <v>1</v>
      </c>
    </row>
    <row r="20" spans="1:140" ht="12.75" customHeight="1" x14ac:dyDescent="0.2">
      <c r="A20">
        <v>17</v>
      </c>
      <c r="B20" s="7" t="s">
        <v>151</v>
      </c>
      <c r="C20" s="10"/>
      <c r="D20" s="361"/>
      <c r="E20" s="10"/>
      <c r="F20" s="10"/>
      <c r="G20" s="36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>
        <v>1</v>
      </c>
      <c r="T20" s="10"/>
      <c r="U20" s="10"/>
      <c r="V20" s="361"/>
      <c r="W20" s="10"/>
      <c r="X20" s="10"/>
      <c r="Y20" s="10"/>
      <c r="Z20" s="361"/>
      <c r="AA20" s="10"/>
      <c r="AB20" s="10"/>
      <c r="AC20" s="10"/>
      <c r="AD20" s="10"/>
      <c r="AE20" s="10"/>
      <c r="AF20" s="10"/>
      <c r="AG20" s="361"/>
      <c r="AH20" s="10"/>
      <c r="AI20" s="10"/>
      <c r="AJ20" s="361"/>
      <c r="AK20" s="361"/>
      <c r="AL20" s="10"/>
      <c r="AM20" s="10"/>
      <c r="AN20" s="628">
        <v>1</v>
      </c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361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361"/>
      <c r="BW20" s="10"/>
      <c r="BX20" s="10"/>
      <c r="BY20" s="10"/>
      <c r="BZ20" s="10"/>
      <c r="CA20" s="10"/>
      <c r="CB20" s="10">
        <v>1</v>
      </c>
      <c r="CC20" s="10"/>
      <c r="CD20" s="10"/>
      <c r="CE20" s="361"/>
      <c r="CF20" s="61"/>
      <c r="CG20" s="61"/>
      <c r="CH20" s="61"/>
      <c r="CI20" s="10">
        <v>1</v>
      </c>
      <c r="CJ20" s="10"/>
      <c r="CK20" s="10"/>
      <c r="CL20" s="10"/>
      <c r="CM20" s="10"/>
      <c r="CN20" s="10"/>
      <c r="CO20" s="10"/>
      <c r="CP20" s="10"/>
      <c r="CQ20" s="10"/>
      <c r="CR20" s="361"/>
      <c r="CS20" s="10"/>
      <c r="CT20" s="10"/>
      <c r="CU20" s="361"/>
      <c r="CV20" s="361"/>
      <c r="CW20" s="10"/>
      <c r="CX20" s="10"/>
      <c r="CY20" s="361"/>
      <c r="CZ20" s="10"/>
      <c r="DA20" s="10"/>
      <c r="DB20" s="10"/>
      <c r="DC20" s="10"/>
      <c r="DD20" s="10"/>
      <c r="DE20" s="10"/>
      <c r="DF20" s="10"/>
      <c r="DG20" s="10"/>
      <c r="DH20" s="361"/>
      <c r="DI20" s="361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361"/>
      <c r="DW20" s="10"/>
      <c r="DX20" s="361"/>
      <c r="DY20" s="361"/>
      <c r="DZ20" s="361"/>
      <c r="EA20" s="10"/>
      <c r="EB20" s="10"/>
      <c r="EC20" s="10"/>
      <c r="ED20" s="10"/>
      <c r="EE20" s="10">
        <f t="shared" si="0"/>
        <v>1</v>
      </c>
      <c r="EF20" s="10">
        <f t="shared" si="2"/>
        <v>2</v>
      </c>
      <c r="EG20" s="10">
        <f t="shared" si="3"/>
        <v>0</v>
      </c>
      <c r="EH20" s="10">
        <f t="shared" si="1"/>
        <v>0</v>
      </c>
      <c r="EI20" s="10">
        <f t="shared" si="4"/>
        <v>3</v>
      </c>
      <c r="EJ20">
        <v>1</v>
      </c>
    </row>
    <row r="21" spans="1:140" ht="12.75" customHeight="1" x14ac:dyDescent="0.2">
      <c r="A21">
        <v>18</v>
      </c>
      <c r="B21" s="7" t="s">
        <v>980</v>
      </c>
      <c r="C21" s="10"/>
      <c r="D21" s="361"/>
      <c r="E21" s="10"/>
      <c r="F21" s="98">
        <v>1</v>
      </c>
      <c r="G21" s="361"/>
      <c r="H21" s="98">
        <v>1</v>
      </c>
      <c r="I21" s="98">
        <v>1</v>
      </c>
      <c r="J21" s="98">
        <v>1</v>
      </c>
      <c r="K21" s="98">
        <v>1</v>
      </c>
      <c r="L21" s="11"/>
      <c r="M21" s="98">
        <v>1</v>
      </c>
      <c r="N21" s="10"/>
      <c r="O21" s="10">
        <v>1</v>
      </c>
      <c r="P21" s="98">
        <v>1</v>
      </c>
      <c r="Q21" s="10"/>
      <c r="R21" s="10"/>
      <c r="S21" s="10"/>
      <c r="T21" s="10"/>
      <c r="U21" s="10"/>
      <c r="V21" s="362"/>
      <c r="W21" s="10"/>
      <c r="X21" s="10"/>
      <c r="Y21" s="10">
        <v>1</v>
      </c>
      <c r="Z21" s="361"/>
      <c r="AA21" s="10"/>
      <c r="AB21" s="10"/>
      <c r="AC21" s="10"/>
      <c r="AD21" s="10"/>
      <c r="AE21" s="10"/>
      <c r="AF21" s="10"/>
      <c r="AG21" s="361"/>
      <c r="AH21" s="10"/>
      <c r="AI21" s="10"/>
      <c r="AJ21" s="361"/>
      <c r="AK21" s="361"/>
      <c r="AL21" s="10"/>
      <c r="AM21" s="10"/>
      <c r="AN21" s="628">
        <v>1</v>
      </c>
      <c r="AO21" s="10"/>
      <c r="AP21" s="10">
        <v>1</v>
      </c>
      <c r="AQ21" s="10"/>
      <c r="AR21" s="10"/>
      <c r="AS21" s="10"/>
      <c r="AT21" s="10"/>
      <c r="AU21" s="10">
        <v>1</v>
      </c>
      <c r="AV21" s="10"/>
      <c r="AW21" s="10"/>
      <c r="AX21" s="10"/>
      <c r="AY21" s="361"/>
      <c r="AZ21" s="10">
        <v>1</v>
      </c>
      <c r="BA21" s="10"/>
      <c r="BB21" s="10"/>
      <c r="BC21" s="10"/>
      <c r="BD21" s="98">
        <v>1</v>
      </c>
      <c r="BE21" s="98">
        <v>1</v>
      </c>
      <c r="BF21" s="11"/>
      <c r="BG21" s="98">
        <v>1</v>
      </c>
      <c r="BH21" s="98">
        <v>1</v>
      </c>
      <c r="BI21" s="98">
        <v>1</v>
      </c>
      <c r="BJ21" s="11"/>
      <c r="BK21" s="98">
        <v>1</v>
      </c>
      <c r="BL21" s="10"/>
      <c r="BN21" s="10"/>
      <c r="BO21" s="10"/>
      <c r="BP21" s="98">
        <v>1</v>
      </c>
      <c r="BQ21" s="10"/>
      <c r="BR21" s="10"/>
      <c r="BS21" s="10"/>
      <c r="BT21" s="10"/>
      <c r="BU21" s="10">
        <v>1</v>
      </c>
      <c r="BV21" s="361"/>
      <c r="BW21" s="10"/>
      <c r="BX21" s="10"/>
      <c r="BY21" s="10"/>
      <c r="BZ21" s="10"/>
      <c r="CA21" s="10"/>
      <c r="CB21" s="10">
        <v>1</v>
      </c>
      <c r="CC21" s="10"/>
      <c r="CD21" s="10"/>
      <c r="CE21" s="361"/>
      <c r="CF21" s="61"/>
      <c r="CG21" s="61"/>
      <c r="CH21" s="61"/>
      <c r="CI21" s="10"/>
      <c r="CJ21" s="10"/>
      <c r="CK21" s="10"/>
      <c r="CL21" s="10"/>
      <c r="CM21" s="10"/>
      <c r="CN21" s="10"/>
      <c r="CO21" s="10"/>
      <c r="CP21" s="10"/>
      <c r="CQ21" s="10"/>
      <c r="CR21" s="361"/>
      <c r="CS21" s="10">
        <v>1</v>
      </c>
      <c r="CT21" s="10"/>
      <c r="CU21" s="361"/>
      <c r="CV21" s="361"/>
      <c r="CW21" s="10"/>
      <c r="CX21" s="10"/>
      <c r="CY21" s="361"/>
      <c r="CZ21" s="10"/>
      <c r="DA21" s="10"/>
      <c r="DB21" s="10"/>
      <c r="DC21" s="10"/>
      <c r="DD21" s="10"/>
      <c r="DE21" s="10"/>
      <c r="DF21" s="10"/>
      <c r="DG21" s="10"/>
      <c r="DH21" s="361"/>
      <c r="DI21" s="361"/>
      <c r="DJ21" s="10">
        <v>1</v>
      </c>
      <c r="DK21" s="10"/>
      <c r="DL21" s="10"/>
      <c r="DM21" s="10"/>
      <c r="DN21" s="10"/>
      <c r="DO21" s="10"/>
      <c r="DP21" s="10"/>
      <c r="DQ21" s="10"/>
      <c r="DR21" s="10"/>
      <c r="DS21" s="10"/>
      <c r="DT21" s="10">
        <v>1</v>
      </c>
      <c r="DU21" s="10">
        <v>1</v>
      </c>
      <c r="DV21" s="361"/>
      <c r="DW21" s="10"/>
      <c r="DX21" s="361"/>
      <c r="DY21" s="361"/>
      <c r="DZ21" s="361"/>
      <c r="EA21" s="10"/>
      <c r="EB21" s="10"/>
      <c r="EC21" s="10"/>
      <c r="ED21" s="10"/>
      <c r="EE21" s="10">
        <f t="shared" si="0"/>
        <v>2</v>
      </c>
      <c r="EF21" s="10">
        <f t="shared" si="2"/>
        <v>13</v>
      </c>
      <c r="EG21" s="10">
        <f t="shared" si="3"/>
        <v>7</v>
      </c>
      <c r="EH21" s="10">
        <f t="shared" si="1"/>
        <v>2</v>
      </c>
      <c r="EI21" s="10">
        <f t="shared" si="4"/>
        <v>24</v>
      </c>
    </row>
    <row r="22" spans="1:140" ht="12.75" customHeight="1" x14ac:dyDescent="0.2">
      <c r="A22">
        <v>19</v>
      </c>
      <c r="B22" s="7" t="s">
        <v>1088</v>
      </c>
      <c r="C22" s="10"/>
      <c r="D22" s="361"/>
      <c r="E22" s="10"/>
      <c r="F22" s="10">
        <v>1</v>
      </c>
      <c r="G22" s="361"/>
      <c r="H22" s="10">
        <v>1</v>
      </c>
      <c r="I22" s="10">
        <v>1</v>
      </c>
      <c r="J22" s="10">
        <v>1</v>
      </c>
      <c r="K22" s="10">
        <v>1</v>
      </c>
      <c r="L22" s="10"/>
      <c r="M22" s="10">
        <v>1</v>
      </c>
      <c r="N22" s="10"/>
      <c r="O22" s="10">
        <v>1</v>
      </c>
      <c r="P22" s="10">
        <v>1</v>
      </c>
      <c r="Q22" s="10"/>
      <c r="R22" s="10"/>
      <c r="S22" s="10">
        <v>1</v>
      </c>
      <c r="T22" s="10"/>
      <c r="U22" s="10"/>
      <c r="V22" s="361"/>
      <c r="W22" s="10"/>
      <c r="X22" s="10"/>
      <c r="Y22" s="10"/>
      <c r="Z22" s="361"/>
      <c r="AA22" s="10"/>
      <c r="AB22" s="10"/>
      <c r="AC22" s="10"/>
      <c r="AD22" s="10"/>
      <c r="AE22" s="10"/>
      <c r="AF22" s="10"/>
      <c r="AG22" s="361"/>
      <c r="AH22" s="10"/>
      <c r="AI22" s="10"/>
      <c r="AJ22" s="361"/>
      <c r="AK22" s="361"/>
      <c r="AL22" s="10"/>
      <c r="AM22" s="10"/>
      <c r="AN22" s="628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361"/>
      <c r="AZ22" s="10"/>
      <c r="BA22" s="10"/>
      <c r="BB22" s="10"/>
      <c r="BC22" s="10"/>
      <c r="BD22" s="10">
        <v>1</v>
      </c>
      <c r="BE22" s="10">
        <v>1</v>
      </c>
      <c r="BF22" s="10"/>
      <c r="BG22" s="10">
        <v>1</v>
      </c>
      <c r="BH22" s="10">
        <v>1</v>
      </c>
      <c r="BI22" s="10">
        <v>1</v>
      </c>
      <c r="BJ22" s="10"/>
      <c r="BK22" s="10">
        <v>1</v>
      </c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361"/>
      <c r="BW22" s="10"/>
      <c r="BX22" s="10"/>
      <c r="BY22" s="10"/>
      <c r="BZ22" s="10"/>
      <c r="CA22" s="10"/>
      <c r="CB22" s="10"/>
      <c r="CC22" s="10"/>
      <c r="CD22" s="10"/>
      <c r="CE22" s="361"/>
      <c r="CF22" s="61"/>
      <c r="CG22" s="61"/>
      <c r="CH22" s="61"/>
      <c r="CI22" s="10"/>
      <c r="CJ22" s="10"/>
      <c r="CK22" s="10"/>
      <c r="CL22" s="10"/>
      <c r="CM22" s="10"/>
      <c r="CN22" s="10"/>
      <c r="CO22" s="10"/>
      <c r="CP22" s="10"/>
      <c r="CQ22" s="10"/>
      <c r="CR22" s="361"/>
      <c r="CS22" s="10"/>
      <c r="CT22" s="10"/>
      <c r="CU22" s="361"/>
      <c r="CV22" s="361"/>
      <c r="CW22" s="10"/>
      <c r="CX22" s="10"/>
      <c r="CY22" s="361"/>
      <c r="CZ22" s="10"/>
      <c r="DA22" s="10"/>
      <c r="DB22" s="10"/>
      <c r="DC22" s="10"/>
      <c r="DD22" s="10"/>
      <c r="DE22" s="10"/>
      <c r="DF22" s="10"/>
      <c r="DG22" s="10"/>
      <c r="DH22" s="361"/>
      <c r="DI22" s="361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361"/>
      <c r="DW22" s="10"/>
      <c r="DX22" s="361"/>
      <c r="DY22" s="361"/>
      <c r="DZ22" s="361"/>
      <c r="EA22" s="10"/>
      <c r="EB22" s="10"/>
      <c r="EC22" s="10"/>
      <c r="ED22" s="10"/>
      <c r="EE22" s="10">
        <f t="shared" si="0"/>
        <v>3</v>
      </c>
      <c r="EF22" s="10">
        <f t="shared" si="2"/>
        <v>3</v>
      </c>
      <c r="EG22" s="10">
        <f t="shared" si="3"/>
        <v>7</v>
      </c>
      <c r="EH22" s="10">
        <f t="shared" si="1"/>
        <v>2</v>
      </c>
      <c r="EI22" s="10">
        <f t="shared" si="4"/>
        <v>15</v>
      </c>
    </row>
    <row r="23" spans="1:140" ht="12.75" customHeight="1" x14ac:dyDescent="0.2">
      <c r="A23">
        <v>20</v>
      </c>
      <c r="B23" s="7" t="s">
        <v>946</v>
      </c>
      <c r="C23" s="10"/>
      <c r="D23" s="361"/>
      <c r="E23" s="10"/>
      <c r="F23" s="10"/>
      <c r="G23" s="361"/>
      <c r="H23" s="10"/>
      <c r="I23" s="10"/>
      <c r="J23" s="10"/>
      <c r="K23" s="10"/>
      <c r="L23" s="10">
        <v>1</v>
      </c>
      <c r="M23" s="10"/>
      <c r="N23" s="10"/>
      <c r="O23" s="10"/>
      <c r="P23" s="10"/>
      <c r="Q23" s="10"/>
      <c r="R23" s="10"/>
      <c r="S23" s="10"/>
      <c r="T23" s="10"/>
      <c r="U23" s="10"/>
      <c r="V23" s="361"/>
      <c r="W23" s="10"/>
      <c r="X23" s="10"/>
      <c r="Y23" s="10"/>
      <c r="Z23" s="361"/>
      <c r="AA23" s="10"/>
      <c r="AB23" s="10">
        <v>1</v>
      </c>
      <c r="AC23" s="10"/>
      <c r="AD23" s="10"/>
      <c r="AE23" s="10"/>
      <c r="AF23" s="10"/>
      <c r="AG23" s="361"/>
      <c r="AH23" s="10"/>
      <c r="AI23" s="10"/>
      <c r="AJ23" s="361"/>
      <c r="AK23" s="361"/>
      <c r="AL23" s="10"/>
      <c r="AM23" s="10"/>
      <c r="AN23" s="628"/>
      <c r="AO23" s="10"/>
      <c r="AP23" s="10"/>
      <c r="AQ23" s="10">
        <v>1</v>
      </c>
      <c r="AR23" s="10"/>
      <c r="AS23" s="10"/>
      <c r="AT23" s="10"/>
      <c r="AU23" s="10"/>
      <c r="AV23" s="10"/>
      <c r="AW23" s="10"/>
      <c r="AX23" s="10"/>
      <c r="AY23" s="361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361"/>
      <c r="BW23" s="10"/>
      <c r="BX23" s="10"/>
      <c r="BY23" s="10"/>
      <c r="BZ23" s="10"/>
      <c r="CA23" s="10"/>
      <c r="CB23" s="10"/>
      <c r="CC23" s="10">
        <v>1</v>
      </c>
      <c r="CD23" s="10"/>
      <c r="CE23" s="361"/>
      <c r="CF23" s="61"/>
      <c r="CG23" s="61"/>
      <c r="CH23" s="61"/>
      <c r="CI23" s="10"/>
      <c r="CJ23" s="10"/>
      <c r="CK23" s="10"/>
      <c r="CL23" s="10"/>
      <c r="CM23" s="10"/>
      <c r="CN23" s="10"/>
      <c r="CO23" s="10"/>
      <c r="CP23" s="10"/>
      <c r="CQ23" s="10"/>
      <c r="CR23" s="361"/>
      <c r="CS23" s="10"/>
      <c r="CT23" s="10"/>
      <c r="CU23" s="361"/>
      <c r="CV23" s="361"/>
      <c r="CW23" s="10"/>
      <c r="CX23" s="10"/>
      <c r="CY23" s="361"/>
      <c r="CZ23" s="10"/>
      <c r="DA23" s="10"/>
      <c r="DB23" s="10"/>
      <c r="DC23" s="10"/>
      <c r="DD23" s="10"/>
      <c r="DE23" s="10"/>
      <c r="DF23" s="10"/>
      <c r="DG23" s="10"/>
      <c r="DH23" s="361"/>
      <c r="DI23" s="361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361"/>
      <c r="DW23" s="10"/>
      <c r="DX23" s="361"/>
      <c r="DY23" s="361"/>
      <c r="DZ23" s="361"/>
      <c r="EA23" s="10"/>
      <c r="EB23" s="10"/>
      <c r="EC23" s="10"/>
      <c r="ED23" s="10"/>
      <c r="EE23" s="10">
        <f t="shared" si="0"/>
        <v>0</v>
      </c>
      <c r="EF23" s="10">
        <f t="shared" si="2"/>
        <v>0</v>
      </c>
      <c r="EG23" s="10">
        <f t="shared" si="3"/>
        <v>0</v>
      </c>
      <c r="EH23" s="10">
        <f t="shared" si="1"/>
        <v>4</v>
      </c>
      <c r="EI23" s="10">
        <f t="shared" si="4"/>
        <v>4</v>
      </c>
      <c r="EJ23">
        <v>1</v>
      </c>
    </row>
    <row r="24" spans="1:140" ht="12.75" customHeight="1" x14ac:dyDescent="0.2">
      <c r="A24">
        <v>21</v>
      </c>
      <c r="B24" s="7" t="s">
        <v>375</v>
      </c>
      <c r="C24" s="10"/>
      <c r="D24" s="361"/>
      <c r="E24" s="10"/>
      <c r="F24" s="10"/>
      <c r="G24" s="361"/>
      <c r="H24" s="10"/>
      <c r="I24" s="10"/>
      <c r="J24" s="10"/>
      <c r="K24" s="10"/>
      <c r="L24" s="10"/>
      <c r="M24" s="10"/>
      <c r="N24" s="10"/>
      <c r="O24" s="10"/>
      <c r="P24" s="10"/>
      <c r="Q24" s="10">
        <v>1</v>
      </c>
      <c r="R24" s="10"/>
      <c r="S24" s="10"/>
      <c r="T24" s="10"/>
      <c r="U24" s="10"/>
      <c r="V24" s="361"/>
      <c r="W24" s="10"/>
      <c r="X24" s="10"/>
      <c r="Y24" s="10">
        <v>1</v>
      </c>
      <c r="Z24" s="361"/>
      <c r="AA24" s="10">
        <v>1</v>
      </c>
      <c r="AB24" s="10"/>
      <c r="AC24" s="10"/>
      <c r="AD24" s="10">
        <v>1</v>
      </c>
      <c r="AE24" s="10"/>
      <c r="AF24" s="10">
        <v>1</v>
      </c>
      <c r="AG24" s="361"/>
      <c r="AH24" s="10"/>
      <c r="AI24" s="10"/>
      <c r="AJ24" s="361"/>
      <c r="AK24" s="361"/>
      <c r="AL24" s="10"/>
      <c r="AM24" s="10"/>
      <c r="AN24" s="628">
        <v>1</v>
      </c>
      <c r="AO24" s="10"/>
      <c r="AP24" s="10">
        <v>1</v>
      </c>
      <c r="AQ24" s="10"/>
      <c r="AR24" s="10"/>
      <c r="AS24" s="98">
        <v>1</v>
      </c>
      <c r="AT24" s="10"/>
      <c r="AU24" s="10"/>
      <c r="AV24" s="10"/>
      <c r="AW24" s="10">
        <v>1</v>
      </c>
      <c r="AX24" s="10"/>
      <c r="AY24" s="361"/>
      <c r="AZ24" s="10">
        <v>1</v>
      </c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98">
        <v>1</v>
      </c>
      <c r="BN24" s="10"/>
      <c r="BO24" s="10"/>
      <c r="BP24">
        <v>1</v>
      </c>
      <c r="BQ24" s="10"/>
      <c r="BR24" s="10"/>
      <c r="BS24" s="10"/>
      <c r="BT24" s="10"/>
      <c r="BU24" s="10">
        <v>1</v>
      </c>
      <c r="BV24" s="361"/>
      <c r="BW24" s="10">
        <v>1</v>
      </c>
      <c r="BX24" s="10"/>
      <c r="BY24" s="10"/>
      <c r="BZ24" s="10">
        <v>1</v>
      </c>
      <c r="CA24" s="10"/>
      <c r="CB24" s="10"/>
      <c r="CC24" s="10"/>
      <c r="CD24" s="10"/>
      <c r="CE24" s="361"/>
      <c r="CF24" s="61"/>
      <c r="CG24" s="61"/>
      <c r="CH24" s="61"/>
      <c r="CI24" s="10"/>
      <c r="CJ24" s="10"/>
      <c r="CK24" s="10"/>
      <c r="CL24" s="10">
        <v>1</v>
      </c>
      <c r="CM24" s="10"/>
      <c r="CN24" s="10"/>
      <c r="CO24" s="10"/>
      <c r="CP24" s="10"/>
      <c r="CQ24" s="10"/>
      <c r="CR24" s="361"/>
      <c r="CS24" s="10"/>
      <c r="CT24" s="10"/>
      <c r="CU24" s="361"/>
      <c r="CV24" s="361"/>
      <c r="CW24" s="10"/>
      <c r="CX24" s="10"/>
      <c r="CY24" s="361"/>
      <c r="CZ24" s="10"/>
      <c r="DA24" s="10"/>
      <c r="DB24" s="10"/>
      <c r="DC24" s="10"/>
      <c r="DD24" s="10"/>
      <c r="DE24" s="10"/>
      <c r="DF24" s="10"/>
      <c r="DG24" s="10"/>
      <c r="DH24" s="361"/>
      <c r="DI24" s="361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361"/>
      <c r="DW24" s="10"/>
      <c r="DX24" s="361"/>
      <c r="DY24" s="361"/>
      <c r="DZ24" s="361"/>
      <c r="EA24" s="10"/>
      <c r="EB24" s="10"/>
      <c r="EC24" s="10"/>
      <c r="ED24" s="10"/>
      <c r="EE24" s="10">
        <f t="shared" si="0"/>
        <v>0</v>
      </c>
      <c r="EF24" s="10">
        <f t="shared" si="2"/>
        <v>15</v>
      </c>
      <c r="EG24" s="10">
        <f t="shared" si="3"/>
        <v>0</v>
      </c>
      <c r="EH24" s="10">
        <f t="shared" si="1"/>
        <v>0</v>
      </c>
      <c r="EI24" s="10">
        <f t="shared" si="4"/>
        <v>15</v>
      </c>
    </row>
    <row r="25" spans="1:140" ht="12.75" customHeight="1" x14ac:dyDescent="0.2">
      <c r="A25">
        <v>22</v>
      </c>
      <c r="B25" s="7" t="s">
        <v>1407</v>
      </c>
      <c r="C25" s="10"/>
      <c r="D25" s="361"/>
      <c r="E25" s="10"/>
      <c r="F25" s="10"/>
      <c r="G25" s="361"/>
      <c r="H25" s="10"/>
      <c r="I25" s="10"/>
      <c r="J25" s="10"/>
      <c r="K25" s="10"/>
      <c r="L25" s="10">
        <v>1</v>
      </c>
      <c r="M25" s="10"/>
      <c r="N25" s="10"/>
      <c r="O25" s="10"/>
      <c r="P25" s="10"/>
      <c r="Q25" s="10"/>
      <c r="R25" s="10"/>
      <c r="S25" s="10"/>
      <c r="T25" s="10"/>
      <c r="U25" s="10"/>
      <c r="V25" s="361"/>
      <c r="W25" s="10"/>
      <c r="X25" s="10"/>
      <c r="Y25" s="10"/>
      <c r="Z25" s="361"/>
      <c r="AA25" s="10"/>
      <c r="AB25" s="10"/>
      <c r="AC25" s="10"/>
      <c r="AD25" s="10"/>
      <c r="AE25" s="10"/>
      <c r="AF25" s="10"/>
      <c r="AG25" s="361"/>
      <c r="AH25" s="10"/>
      <c r="AI25" s="10"/>
      <c r="AJ25" s="361"/>
      <c r="AK25" s="361"/>
      <c r="AL25" s="10"/>
      <c r="AM25" s="10"/>
      <c r="AN25" s="628"/>
      <c r="AO25" s="10"/>
      <c r="AP25" s="10"/>
      <c r="AQ25" s="10"/>
      <c r="AR25" s="10"/>
      <c r="AS25" s="10"/>
      <c r="AT25" s="10"/>
      <c r="AU25" s="10"/>
      <c r="AV25" s="10"/>
      <c r="AW25" s="10"/>
      <c r="AX25" s="10">
        <v>1</v>
      </c>
      <c r="AY25" s="361"/>
      <c r="AZ25" s="10"/>
      <c r="BA25" s="10"/>
      <c r="BB25" s="10"/>
      <c r="BC25" s="10"/>
      <c r="BD25" s="10"/>
      <c r="BE25" s="10"/>
      <c r="BF25" s="10">
        <v>1</v>
      </c>
      <c r="BG25" s="10"/>
      <c r="BH25" s="10"/>
      <c r="BI25" s="10"/>
      <c r="BJ25" s="10"/>
      <c r="BK25" s="10"/>
      <c r="BL25" s="10"/>
      <c r="BM25" s="10"/>
      <c r="BN25" s="10">
        <v>1</v>
      </c>
      <c r="BO25" s="10"/>
      <c r="BP25" s="10"/>
      <c r="BQ25" s="10"/>
      <c r="BR25" s="10"/>
      <c r="BS25" s="10">
        <v>1</v>
      </c>
      <c r="BT25" s="10"/>
      <c r="BU25" s="10"/>
      <c r="BV25" s="361"/>
      <c r="BW25" s="10"/>
      <c r="BX25" s="10">
        <v>1</v>
      </c>
      <c r="BY25" s="10"/>
      <c r="BZ25" s="10"/>
      <c r="CA25" s="10"/>
      <c r="CB25" s="10"/>
      <c r="CC25" s="10"/>
      <c r="CD25" s="10"/>
      <c r="CE25" s="361"/>
      <c r="CF25" s="61"/>
      <c r="CG25" s="61"/>
      <c r="CH25" s="61"/>
      <c r="CI25" s="10"/>
      <c r="CJ25" s="10"/>
      <c r="CK25" s="10"/>
      <c r="CL25" s="10"/>
      <c r="CM25" s="10"/>
      <c r="CN25" s="10"/>
      <c r="CO25" s="10">
        <v>1</v>
      </c>
      <c r="CP25" s="10"/>
      <c r="CQ25" s="10"/>
      <c r="CR25" s="361"/>
      <c r="CS25" s="10"/>
      <c r="CT25" s="10">
        <v>1</v>
      </c>
      <c r="CU25" s="361"/>
      <c r="CV25" s="361"/>
      <c r="CW25" s="10"/>
      <c r="CX25" s="10"/>
      <c r="CY25" s="361"/>
      <c r="CZ25" s="10">
        <v>1</v>
      </c>
      <c r="DA25" s="10"/>
      <c r="DB25" s="10"/>
      <c r="DC25" s="10"/>
      <c r="DD25" s="10"/>
      <c r="DE25" s="10"/>
      <c r="DF25" s="10"/>
      <c r="DG25" s="10"/>
      <c r="DH25" s="361"/>
      <c r="DI25" s="361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361"/>
      <c r="DW25" s="10"/>
      <c r="DX25" s="361"/>
      <c r="DY25" s="361"/>
      <c r="DZ25" s="361"/>
      <c r="EA25" s="10"/>
      <c r="EB25" s="10"/>
      <c r="EC25" s="10"/>
      <c r="ED25" s="10"/>
      <c r="EE25" s="10">
        <f t="shared" si="0"/>
        <v>1</v>
      </c>
      <c r="EF25" s="10">
        <f t="shared" si="2"/>
        <v>0</v>
      </c>
      <c r="EG25" s="10">
        <f t="shared" si="3"/>
        <v>0</v>
      </c>
      <c r="EH25" s="10">
        <f t="shared" si="1"/>
        <v>7</v>
      </c>
      <c r="EI25" s="10">
        <f t="shared" si="4"/>
        <v>8</v>
      </c>
      <c r="EJ25">
        <v>1</v>
      </c>
    </row>
    <row r="26" spans="1:140" ht="12.75" customHeight="1" x14ac:dyDescent="0.2">
      <c r="A26">
        <v>23</v>
      </c>
      <c r="B26" s="7" t="s">
        <v>831</v>
      </c>
      <c r="C26" s="10"/>
      <c r="D26" s="361"/>
      <c r="E26" s="10"/>
      <c r="F26" s="10"/>
      <c r="G26" s="361"/>
      <c r="H26" s="10"/>
      <c r="I26" s="10"/>
      <c r="J26" s="10"/>
      <c r="K26" s="10"/>
      <c r="L26" s="10"/>
      <c r="M26" s="10"/>
      <c r="N26" s="10"/>
      <c r="O26" s="10">
        <v>1</v>
      </c>
      <c r="P26" s="10"/>
      <c r="Q26" s="10"/>
      <c r="R26" s="10"/>
      <c r="S26" s="10"/>
      <c r="T26" s="10"/>
      <c r="U26" s="10"/>
      <c r="V26" s="361"/>
      <c r="W26" s="10"/>
      <c r="X26" s="10"/>
      <c r="Y26" s="10"/>
      <c r="Z26" s="361"/>
      <c r="AA26" s="10"/>
      <c r="AB26" s="10"/>
      <c r="AC26" s="10"/>
      <c r="AD26" s="10"/>
      <c r="AE26" s="10"/>
      <c r="AF26" s="10"/>
      <c r="AG26" s="361"/>
      <c r="AH26" s="10"/>
      <c r="AI26" s="10"/>
      <c r="AJ26" s="361"/>
      <c r="AK26" s="361"/>
      <c r="AL26" s="10"/>
      <c r="AM26" s="10"/>
      <c r="AN26" s="628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361"/>
      <c r="AZ26" s="10"/>
      <c r="BA26" s="10"/>
      <c r="BB26" s="10">
        <v>1</v>
      </c>
      <c r="BC26" s="10"/>
      <c r="BD26" s="10"/>
      <c r="BE26" s="10"/>
      <c r="BF26" s="10">
        <v>1</v>
      </c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361"/>
      <c r="BW26" s="10"/>
      <c r="BX26" s="10">
        <v>1</v>
      </c>
      <c r="BY26" s="10"/>
      <c r="BZ26" s="10">
        <v>1</v>
      </c>
      <c r="CA26" s="10"/>
      <c r="CB26" s="10"/>
      <c r="CC26" s="10"/>
      <c r="CD26" s="10"/>
      <c r="CE26" s="361"/>
      <c r="CF26" s="61"/>
      <c r="CG26" s="61"/>
      <c r="CH26" s="61"/>
      <c r="CI26" s="10"/>
      <c r="CJ26" s="10"/>
      <c r="CK26" s="10">
        <v>1</v>
      </c>
      <c r="CL26" s="10"/>
      <c r="CM26" s="10"/>
      <c r="CN26" s="10"/>
      <c r="CO26" s="10"/>
      <c r="CP26" s="10">
        <v>1</v>
      </c>
      <c r="CQ26" s="10"/>
      <c r="CR26" s="361"/>
      <c r="CS26" s="10"/>
      <c r="CT26" s="10"/>
      <c r="CU26" s="361"/>
      <c r="CV26" s="361"/>
      <c r="CW26" s="10"/>
      <c r="CX26" s="10"/>
      <c r="CY26" s="361"/>
      <c r="CZ26" s="10">
        <v>1</v>
      </c>
      <c r="DA26" s="10"/>
      <c r="DB26" s="10"/>
      <c r="DC26" s="10"/>
      <c r="DD26" s="10"/>
      <c r="DE26" s="10"/>
      <c r="DF26" s="10"/>
      <c r="DG26" s="10"/>
      <c r="DH26" s="361"/>
      <c r="DI26" s="361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361"/>
      <c r="DW26" s="10"/>
      <c r="DX26" s="361"/>
      <c r="DY26" s="361"/>
      <c r="DZ26" s="361"/>
      <c r="EA26" s="10"/>
      <c r="EB26" s="10"/>
      <c r="EC26" s="10"/>
      <c r="ED26" s="10"/>
      <c r="EE26" s="10">
        <f t="shared" si="0"/>
        <v>3</v>
      </c>
      <c r="EF26" s="10">
        <f t="shared" si="2"/>
        <v>2</v>
      </c>
      <c r="EG26" s="10">
        <f t="shared" si="3"/>
        <v>1</v>
      </c>
      <c r="EH26" s="10">
        <f t="shared" si="1"/>
        <v>2</v>
      </c>
      <c r="EI26" s="10">
        <f t="shared" si="4"/>
        <v>8</v>
      </c>
      <c r="EJ26">
        <v>1</v>
      </c>
    </row>
    <row r="27" spans="1:140" ht="12.75" customHeight="1" x14ac:dyDescent="0.2">
      <c r="A27">
        <v>24</v>
      </c>
      <c r="B27" s="7" t="s">
        <v>816</v>
      </c>
      <c r="C27" s="10"/>
      <c r="D27" s="521"/>
      <c r="E27" s="10"/>
      <c r="F27" s="10"/>
      <c r="G27" s="52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521"/>
      <c r="W27" s="10"/>
      <c r="X27" s="10"/>
      <c r="Y27" s="10"/>
      <c r="Z27" s="521"/>
      <c r="AA27" s="10"/>
      <c r="AB27" s="10"/>
      <c r="AC27" s="10"/>
      <c r="AD27" s="10"/>
      <c r="AE27" s="10"/>
      <c r="AF27" s="10"/>
      <c r="AG27" s="521"/>
      <c r="AH27" s="10"/>
      <c r="AI27" s="10">
        <v>1</v>
      </c>
      <c r="AJ27" s="521"/>
      <c r="AK27" s="521"/>
      <c r="AL27" s="10"/>
      <c r="AM27" s="10"/>
      <c r="AN27" s="628"/>
      <c r="AO27" s="10"/>
      <c r="AP27" s="10">
        <v>1</v>
      </c>
      <c r="AQ27" s="10"/>
      <c r="AR27" s="10"/>
      <c r="AS27" s="10"/>
      <c r="AT27" s="10"/>
      <c r="AU27" s="10"/>
      <c r="AV27" s="10"/>
      <c r="AW27" s="10">
        <v>1</v>
      </c>
      <c r="AX27" s="10"/>
      <c r="AY27" s="521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>
        <v>1</v>
      </c>
      <c r="BN27" s="10"/>
      <c r="BO27" s="10"/>
      <c r="BP27" s="10">
        <v>1</v>
      </c>
      <c r="BQ27" s="10"/>
      <c r="BR27" s="98">
        <v>1</v>
      </c>
      <c r="BS27" s="10"/>
      <c r="BT27" s="10"/>
      <c r="BU27" s="10"/>
      <c r="BV27" s="521"/>
      <c r="BW27" s="10"/>
      <c r="BX27" s="10"/>
      <c r="BY27" s="10"/>
      <c r="BZ27" s="10">
        <v>1</v>
      </c>
      <c r="CA27" s="10"/>
      <c r="CB27" s="10">
        <v>1</v>
      </c>
      <c r="CC27" s="10"/>
      <c r="CD27" s="10"/>
      <c r="CE27" s="521"/>
      <c r="CF27" s="61"/>
      <c r="CG27" s="61"/>
      <c r="CH27" s="61"/>
      <c r="CI27" s="10"/>
      <c r="CJ27" s="10"/>
      <c r="CK27" s="10"/>
      <c r="CL27" s="10">
        <v>1</v>
      </c>
      <c r="CM27" s="10"/>
      <c r="CN27" s="10">
        <v>1</v>
      </c>
      <c r="CO27" s="10"/>
      <c r="CP27" s="10"/>
      <c r="CQ27" s="10"/>
      <c r="CR27" s="521"/>
      <c r="CS27" s="10"/>
      <c r="CT27" s="10"/>
      <c r="CU27" s="521"/>
      <c r="CV27" s="521"/>
      <c r="CW27" s="10"/>
      <c r="CX27" s="10"/>
      <c r="CY27" s="521"/>
      <c r="CZ27" s="10"/>
      <c r="DA27" s="10"/>
      <c r="DB27" s="10"/>
      <c r="DC27" s="10"/>
      <c r="DD27" s="10"/>
      <c r="DE27" s="10"/>
      <c r="DF27" s="10"/>
      <c r="DG27" s="10">
        <v>1</v>
      </c>
      <c r="DH27" s="521"/>
      <c r="DI27" s="521"/>
      <c r="DJ27" s="10">
        <v>1</v>
      </c>
      <c r="DK27" s="10"/>
      <c r="DL27" s="10"/>
      <c r="DM27" s="10"/>
      <c r="DN27" s="10"/>
      <c r="DO27" s="10"/>
      <c r="DP27" s="10"/>
      <c r="DQ27" s="10"/>
      <c r="DR27" s="10"/>
      <c r="DS27" s="10"/>
      <c r="DT27" s="10">
        <v>1</v>
      </c>
      <c r="DU27" s="10"/>
      <c r="DV27" s="521"/>
      <c r="DW27" s="10"/>
      <c r="DX27" s="521"/>
      <c r="DY27" s="521"/>
      <c r="DZ27" s="521"/>
      <c r="EA27" s="10"/>
      <c r="EB27" s="10"/>
      <c r="EC27" s="10"/>
      <c r="ED27" s="10"/>
      <c r="EE27" s="10">
        <f t="shared" si="0"/>
        <v>0</v>
      </c>
      <c r="EF27" s="10">
        <f t="shared" si="2"/>
        <v>12</v>
      </c>
      <c r="EG27" s="10">
        <f t="shared" si="3"/>
        <v>0</v>
      </c>
      <c r="EH27" s="10">
        <f t="shared" si="1"/>
        <v>0</v>
      </c>
      <c r="EI27" s="10">
        <f t="shared" si="4"/>
        <v>12</v>
      </c>
    </row>
    <row r="28" spans="1:140" ht="12.75" customHeight="1" x14ac:dyDescent="0.2">
      <c r="A28">
        <v>25</v>
      </c>
      <c r="B28" s="7" t="s">
        <v>200</v>
      </c>
      <c r="C28" s="10"/>
      <c r="D28" s="521"/>
      <c r="E28" s="10"/>
      <c r="F28" s="10"/>
      <c r="G28" s="521"/>
      <c r="H28" s="10"/>
      <c r="I28" s="10"/>
      <c r="J28" s="10"/>
      <c r="K28" s="10"/>
      <c r="L28" s="10">
        <v>1</v>
      </c>
      <c r="M28" s="10"/>
      <c r="N28" s="10"/>
      <c r="O28" s="10"/>
      <c r="P28" s="10"/>
      <c r="Q28" s="10"/>
      <c r="R28" s="10"/>
      <c r="S28" s="10"/>
      <c r="T28" s="10"/>
      <c r="U28" s="10"/>
      <c r="V28" s="521"/>
      <c r="W28" s="10"/>
      <c r="X28" s="10"/>
      <c r="Y28" s="10"/>
      <c r="Z28" s="521"/>
      <c r="AA28" s="10"/>
      <c r="AB28" s="10"/>
      <c r="AC28" s="10"/>
      <c r="AD28" s="10"/>
      <c r="AE28" s="10"/>
      <c r="AF28" s="10"/>
      <c r="AG28" s="521"/>
      <c r="AH28" s="10"/>
      <c r="AI28" s="10"/>
      <c r="AJ28" s="521"/>
      <c r="AK28" s="521"/>
      <c r="AL28" s="10">
        <v>1</v>
      </c>
      <c r="AM28" s="10"/>
      <c r="AN28" s="628"/>
      <c r="AO28" s="10"/>
      <c r="AP28" s="10"/>
      <c r="AQ28" s="10"/>
      <c r="AR28" s="10"/>
      <c r="AS28" s="10"/>
      <c r="AT28" s="10"/>
      <c r="AU28" s="10"/>
      <c r="AV28" s="10"/>
      <c r="AW28" s="10"/>
      <c r="AX28" s="10">
        <v>1</v>
      </c>
      <c r="AY28" s="521"/>
      <c r="AZ28" s="10"/>
      <c r="BA28" s="10"/>
      <c r="BB28" s="10">
        <v>1</v>
      </c>
      <c r="BC28" s="10"/>
      <c r="BD28" s="10"/>
      <c r="BE28" s="10"/>
      <c r="BF28" s="10"/>
      <c r="BG28" s="10"/>
      <c r="BH28" s="10"/>
      <c r="BI28" s="10"/>
      <c r="BJ28" s="10">
        <v>1</v>
      </c>
      <c r="BK28" s="10"/>
      <c r="BL28" s="10"/>
      <c r="BM28" s="10"/>
      <c r="BN28" s="10">
        <v>1</v>
      </c>
      <c r="BO28" s="10"/>
      <c r="BP28" s="10">
        <v>1</v>
      </c>
      <c r="BQ28" s="10"/>
      <c r="BR28" s="10"/>
      <c r="BS28" s="10"/>
      <c r="BT28" s="10"/>
      <c r="BU28" s="10"/>
      <c r="BV28" s="521"/>
      <c r="BW28" s="10">
        <v>1</v>
      </c>
      <c r="BX28" s="10">
        <v>1</v>
      </c>
      <c r="BY28" s="10"/>
      <c r="BZ28" s="10"/>
      <c r="CA28" s="10"/>
      <c r="CB28" s="10"/>
      <c r="CC28" s="10"/>
      <c r="CD28" s="10"/>
      <c r="CE28" s="521"/>
      <c r="CF28" s="61"/>
      <c r="CG28" s="61"/>
      <c r="CH28" s="61"/>
      <c r="CI28" s="10"/>
      <c r="CJ28" s="10">
        <v>1</v>
      </c>
      <c r="CK28" s="10"/>
      <c r="CL28" s="10"/>
      <c r="CM28" s="10"/>
      <c r="CN28" s="10"/>
      <c r="CO28" s="10"/>
      <c r="CP28" s="10"/>
      <c r="CQ28" s="10"/>
      <c r="CR28" s="521"/>
      <c r="CS28" s="10"/>
      <c r="CT28" s="10">
        <v>1</v>
      </c>
      <c r="CU28" s="521"/>
      <c r="CV28" s="521"/>
      <c r="CW28" s="10"/>
      <c r="CX28" s="10"/>
      <c r="CY28" s="521"/>
      <c r="CZ28" s="10">
        <v>1</v>
      </c>
      <c r="DA28" s="10"/>
      <c r="DB28" s="10"/>
      <c r="DC28" s="10"/>
      <c r="DD28" s="10"/>
      <c r="DE28" s="10"/>
      <c r="DF28" s="10"/>
      <c r="DG28" s="10"/>
      <c r="DH28" s="521"/>
      <c r="DI28" s="521"/>
      <c r="DJ28" s="10"/>
      <c r="DK28" s="10"/>
      <c r="DL28" s="10"/>
      <c r="DM28" s="10">
        <v>1</v>
      </c>
      <c r="DN28" s="10"/>
      <c r="DO28" s="10"/>
      <c r="DP28" s="10"/>
      <c r="DQ28" s="10"/>
      <c r="DR28" s="10"/>
      <c r="DS28" s="10"/>
      <c r="DT28" s="10">
        <v>1</v>
      </c>
      <c r="DU28" s="10"/>
      <c r="DV28" s="521"/>
      <c r="DW28" s="10"/>
      <c r="DX28" s="521"/>
      <c r="DY28" s="521"/>
      <c r="DZ28" s="521"/>
      <c r="EA28" s="10"/>
      <c r="EB28" s="10"/>
      <c r="EC28" s="10"/>
      <c r="ED28" s="10"/>
      <c r="EE28" s="10">
        <f t="shared" si="0"/>
        <v>0</v>
      </c>
      <c r="EF28" s="10">
        <f t="shared" si="2"/>
        <v>4</v>
      </c>
      <c r="EG28" s="10">
        <f t="shared" si="3"/>
        <v>0</v>
      </c>
      <c r="EH28" s="10">
        <f t="shared" si="1"/>
        <v>8</v>
      </c>
      <c r="EI28" s="10">
        <f t="shared" si="4"/>
        <v>12</v>
      </c>
    </row>
    <row r="29" spans="1:140" ht="12.75" customHeight="1" x14ac:dyDescent="0.2">
      <c r="A29">
        <v>26</v>
      </c>
      <c r="B29" s="7" t="s">
        <v>428</v>
      </c>
      <c r="C29" s="10"/>
      <c r="D29" s="361"/>
      <c r="E29" s="10"/>
      <c r="F29" s="10">
        <v>1</v>
      </c>
      <c r="G29" s="361"/>
      <c r="H29" s="10"/>
      <c r="I29" s="10"/>
      <c r="J29" s="10"/>
      <c r="K29" s="10"/>
      <c r="L29" s="10">
        <v>1</v>
      </c>
      <c r="M29" s="10"/>
      <c r="N29" s="10"/>
      <c r="O29" s="10">
        <v>1</v>
      </c>
      <c r="P29" s="10"/>
      <c r="Q29" s="10"/>
      <c r="R29" s="98">
        <v>1</v>
      </c>
      <c r="S29" s="10"/>
      <c r="T29" s="10"/>
      <c r="U29" s="10"/>
      <c r="V29" s="361"/>
      <c r="W29" s="10">
        <v>1</v>
      </c>
      <c r="X29" s="10"/>
      <c r="Y29" s="10"/>
      <c r="Z29" s="361"/>
      <c r="AA29" s="10"/>
      <c r="AB29" s="98">
        <v>1</v>
      </c>
      <c r="AC29" s="10"/>
      <c r="AD29" s="10"/>
      <c r="AE29" s="10"/>
      <c r="AF29" s="10"/>
      <c r="AG29" s="361"/>
      <c r="AH29" s="10"/>
      <c r="AI29" s="10"/>
      <c r="AJ29" s="361"/>
      <c r="AK29" s="361"/>
      <c r="AL29" s="98">
        <v>1</v>
      </c>
      <c r="AM29" s="10"/>
      <c r="AN29" s="628">
        <v>1</v>
      </c>
      <c r="AO29" s="10"/>
      <c r="AP29" s="10"/>
      <c r="AQ29" s="10">
        <v>1</v>
      </c>
      <c r="AR29" s="10"/>
      <c r="AS29" s="10"/>
      <c r="AT29" s="10"/>
      <c r="AU29" s="10"/>
      <c r="AV29" s="10"/>
      <c r="AW29" s="10"/>
      <c r="AX29" s="10">
        <v>1</v>
      </c>
      <c r="AY29" s="361"/>
      <c r="AZ29" s="10"/>
      <c r="BA29" s="10"/>
      <c r="BB29" s="98">
        <v>1</v>
      </c>
      <c r="BC29" s="10"/>
      <c r="BD29" s="10">
        <v>1</v>
      </c>
      <c r="BE29" s="10">
        <v>1</v>
      </c>
      <c r="BF29" s="10"/>
      <c r="BG29" s="10">
        <v>1</v>
      </c>
      <c r="BH29" s="10">
        <v>1</v>
      </c>
      <c r="BI29" s="10">
        <v>1</v>
      </c>
      <c r="BJ29" s="10"/>
      <c r="BK29" s="10">
        <v>1</v>
      </c>
      <c r="BL29" s="10"/>
      <c r="BM29" s="10"/>
      <c r="BN29" s="98">
        <v>1</v>
      </c>
      <c r="BO29" s="10"/>
      <c r="BP29" s="10"/>
      <c r="BQ29" s="10"/>
      <c r="BR29" s="10"/>
      <c r="BS29" s="10">
        <v>1</v>
      </c>
      <c r="BT29" s="10"/>
      <c r="BU29" s="10"/>
      <c r="BV29" s="361"/>
      <c r="BW29" s="10"/>
      <c r="BX29" s="10"/>
      <c r="BY29" s="10"/>
      <c r="BZ29" s="10"/>
      <c r="CA29" s="10"/>
      <c r="CB29" s="10"/>
      <c r="CC29" s="98">
        <v>1</v>
      </c>
      <c r="CD29" s="10"/>
      <c r="CE29" s="361"/>
      <c r="CF29" s="61"/>
      <c r="CG29" s="61"/>
      <c r="CH29" s="61"/>
      <c r="CI29" s="10"/>
      <c r="CJ29" s="10">
        <v>1</v>
      </c>
      <c r="CK29" s="10"/>
      <c r="CL29" s="10"/>
      <c r="CM29" s="10"/>
      <c r="CN29" s="10"/>
      <c r="CO29" s="98">
        <v>1</v>
      </c>
      <c r="CP29" s="10"/>
      <c r="CQ29" s="10"/>
      <c r="CR29" s="361"/>
      <c r="CS29" s="10"/>
      <c r="CT29" s="10"/>
      <c r="CU29" s="361"/>
      <c r="CV29" s="361"/>
      <c r="CW29" s="10"/>
      <c r="CX29" s="10"/>
      <c r="CY29" s="361"/>
      <c r="CZ29" s="10">
        <v>1</v>
      </c>
      <c r="DA29" s="10"/>
      <c r="DB29" s="10"/>
      <c r="DC29" s="10"/>
      <c r="DD29" s="98">
        <v>1</v>
      </c>
      <c r="DE29" s="10"/>
      <c r="DF29" s="10"/>
      <c r="DG29" s="10"/>
      <c r="DH29" s="361"/>
      <c r="DI29" s="361"/>
      <c r="DJ29" s="10"/>
      <c r="DK29" s="10"/>
      <c r="DL29" s="10"/>
      <c r="DM29" s="10">
        <v>1</v>
      </c>
      <c r="DN29" s="10"/>
      <c r="DO29" s="10"/>
      <c r="DP29" s="10"/>
      <c r="DQ29" s="10"/>
      <c r="DR29" s="10"/>
      <c r="DS29" s="10"/>
      <c r="DT29" s="10">
        <v>1</v>
      </c>
      <c r="DU29" s="10"/>
      <c r="DV29" s="361"/>
      <c r="DW29" s="10"/>
      <c r="DX29" s="361"/>
      <c r="DY29" s="361"/>
      <c r="DZ29" s="361"/>
      <c r="EA29" s="10"/>
      <c r="EB29" s="10"/>
      <c r="EC29" s="10"/>
      <c r="ED29" s="10"/>
      <c r="EE29" s="10">
        <f t="shared" si="0"/>
        <v>1</v>
      </c>
      <c r="EF29" s="10">
        <f t="shared" si="2"/>
        <v>4</v>
      </c>
      <c r="EG29" s="10">
        <f t="shared" si="3"/>
        <v>4</v>
      </c>
      <c r="EH29" s="10">
        <f t="shared" si="1"/>
        <v>13</v>
      </c>
      <c r="EI29" s="10">
        <f t="shared" si="4"/>
        <v>22</v>
      </c>
    </row>
    <row r="30" spans="1:140" ht="12.75" customHeight="1" x14ac:dyDescent="0.2">
      <c r="A30">
        <v>27</v>
      </c>
      <c r="B30" s="7" t="s">
        <v>1040</v>
      </c>
      <c r="C30" s="10"/>
      <c r="D30" s="361"/>
      <c r="E30" s="10"/>
      <c r="F30" s="10"/>
      <c r="G30" s="36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0"/>
      <c r="T30" s="10"/>
      <c r="U30" s="10"/>
      <c r="V30" s="361"/>
      <c r="W30" s="10"/>
      <c r="X30" s="10"/>
      <c r="Y30" s="10"/>
      <c r="Z30" s="361"/>
      <c r="AA30" s="10"/>
      <c r="AB30" s="11"/>
      <c r="AC30" s="10"/>
      <c r="AD30" s="10">
        <v>1</v>
      </c>
      <c r="AE30" s="10"/>
      <c r="AF30" s="10">
        <v>1</v>
      </c>
      <c r="AG30" s="361"/>
      <c r="AH30" s="10"/>
      <c r="AI30" s="10">
        <v>1</v>
      </c>
      <c r="AJ30" s="361"/>
      <c r="AK30" s="361"/>
      <c r="AL30" s="11"/>
      <c r="AM30" s="10"/>
      <c r="AN30" s="628">
        <v>1</v>
      </c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361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361"/>
      <c r="BW30" s="10"/>
      <c r="BX30" s="10"/>
      <c r="BY30" s="10"/>
      <c r="BZ30" s="10">
        <v>1</v>
      </c>
      <c r="CA30" s="10"/>
      <c r="CB30" s="10">
        <v>1</v>
      </c>
      <c r="CC30" s="10"/>
      <c r="CD30" s="10"/>
      <c r="CE30" s="361"/>
      <c r="CF30" s="61"/>
      <c r="CG30" s="61"/>
      <c r="CH30" s="61"/>
      <c r="CI30" s="10"/>
      <c r="CJ30" s="10"/>
      <c r="CK30" s="10"/>
      <c r="CL30" s="10">
        <v>1</v>
      </c>
      <c r="CM30" s="10"/>
      <c r="CN30" s="10"/>
      <c r="CO30" s="10"/>
      <c r="CP30" s="10"/>
      <c r="CQ30" s="10"/>
      <c r="CR30" s="361"/>
      <c r="CS30" s="10">
        <v>1</v>
      </c>
      <c r="CT30" s="10"/>
      <c r="CU30" s="361"/>
      <c r="CV30" s="361"/>
      <c r="CW30" s="10"/>
      <c r="CX30" s="10"/>
      <c r="CY30" s="361"/>
      <c r="CZ30" s="10"/>
      <c r="DA30" s="10"/>
      <c r="DB30" s="10"/>
      <c r="DC30" s="10"/>
      <c r="DD30" s="10"/>
      <c r="DE30" s="10"/>
      <c r="DF30" s="10"/>
      <c r="DG30" s="10"/>
      <c r="DH30" s="361"/>
      <c r="DI30" s="361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361"/>
      <c r="DW30" s="10"/>
      <c r="DX30" s="361"/>
      <c r="DY30" s="361"/>
      <c r="DZ30" s="361"/>
      <c r="EA30" s="10"/>
      <c r="EB30" s="10"/>
      <c r="EC30" s="10"/>
      <c r="ED30" s="10"/>
      <c r="EE30" s="10">
        <f t="shared" si="0"/>
        <v>0</v>
      </c>
      <c r="EF30" s="10">
        <f t="shared" si="2"/>
        <v>7</v>
      </c>
      <c r="EG30" s="10">
        <f t="shared" si="3"/>
        <v>0</v>
      </c>
      <c r="EH30" s="10">
        <f t="shared" si="1"/>
        <v>0</v>
      </c>
      <c r="EI30" s="10">
        <f t="shared" si="4"/>
        <v>7</v>
      </c>
      <c r="EJ30">
        <v>1</v>
      </c>
    </row>
    <row r="31" spans="1:140" ht="12.75" customHeight="1" x14ac:dyDescent="0.2">
      <c r="A31">
        <v>28</v>
      </c>
      <c r="B31" s="7" t="s">
        <v>582</v>
      </c>
      <c r="C31" s="10"/>
      <c r="D31" s="361"/>
      <c r="E31" s="10"/>
      <c r="F31" s="10"/>
      <c r="G31" s="361"/>
      <c r="H31" s="10">
        <v>1</v>
      </c>
      <c r="I31" s="10">
        <v>1</v>
      </c>
      <c r="J31" s="10">
        <v>1</v>
      </c>
      <c r="K31" s="10">
        <v>1</v>
      </c>
      <c r="L31" s="10"/>
      <c r="M31" s="10">
        <v>1</v>
      </c>
      <c r="N31" s="10"/>
      <c r="O31" s="10">
        <v>1</v>
      </c>
      <c r="P31" s="10"/>
      <c r="Q31" s="10"/>
      <c r="R31" s="10"/>
      <c r="S31" s="10"/>
      <c r="T31" s="10"/>
      <c r="U31" s="10"/>
      <c r="V31" s="361"/>
      <c r="W31" s="10"/>
      <c r="X31" s="10"/>
      <c r="Y31" s="10"/>
      <c r="Z31" s="361"/>
      <c r="AA31" s="10">
        <v>1</v>
      </c>
      <c r="AB31" s="10"/>
      <c r="AC31" s="10"/>
      <c r="AD31" s="10"/>
      <c r="AE31" s="10"/>
      <c r="AF31" s="10"/>
      <c r="AG31" s="361"/>
      <c r="AH31" s="10"/>
      <c r="AI31" s="10">
        <v>1</v>
      </c>
      <c r="AJ31" s="361"/>
      <c r="AK31" s="361"/>
      <c r="AL31" s="10"/>
      <c r="AM31" s="10"/>
      <c r="AN31" s="628">
        <v>1</v>
      </c>
      <c r="AO31" s="10"/>
      <c r="AP31" s="10"/>
      <c r="AQ31" s="10"/>
      <c r="AR31" s="10"/>
      <c r="AS31" s="10"/>
      <c r="AT31" s="10">
        <v>1</v>
      </c>
      <c r="AU31" s="10"/>
      <c r="AV31" s="10"/>
      <c r="AW31" s="10"/>
      <c r="AX31" s="10"/>
      <c r="AY31" s="361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>
        <v>1</v>
      </c>
      <c r="BN31" s="10"/>
      <c r="BO31" s="10"/>
      <c r="BP31" s="10"/>
      <c r="BQ31" s="10">
        <v>1</v>
      </c>
      <c r="BR31" s="10"/>
      <c r="BS31" s="10"/>
      <c r="BT31" s="10"/>
      <c r="BU31" s="10"/>
      <c r="BV31" s="361"/>
      <c r="BW31" s="10">
        <v>1</v>
      </c>
      <c r="BX31" s="10"/>
      <c r="BY31" s="10"/>
      <c r="BZ31" s="10"/>
      <c r="CA31" s="10"/>
      <c r="CB31" s="10"/>
      <c r="CC31" s="10"/>
      <c r="CD31" s="10">
        <v>1</v>
      </c>
      <c r="CE31" s="361"/>
      <c r="CF31" s="61"/>
      <c r="CG31" s="61"/>
      <c r="CH31" s="61"/>
      <c r="CI31" s="10"/>
      <c r="CJ31" s="10"/>
      <c r="CK31" s="10"/>
      <c r="CL31" s="10"/>
      <c r="CM31" s="10"/>
      <c r="CN31" s="10">
        <v>1</v>
      </c>
      <c r="CO31" s="10"/>
      <c r="CP31" s="10"/>
      <c r="CQ31" s="10"/>
      <c r="CR31" s="361"/>
      <c r="CS31" s="10"/>
      <c r="CT31" s="10"/>
      <c r="CU31" s="361"/>
      <c r="CV31" s="361"/>
      <c r="CW31" s="10"/>
      <c r="CX31" s="10"/>
      <c r="CY31" s="361"/>
      <c r="CZ31" s="10"/>
      <c r="DA31" s="10"/>
      <c r="DB31" s="10"/>
      <c r="DC31" s="10"/>
      <c r="DD31" s="10"/>
      <c r="DE31" s="10"/>
      <c r="DF31" s="10"/>
      <c r="DG31" s="10"/>
      <c r="DH31" s="361"/>
      <c r="DI31" s="361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>
        <v>1</v>
      </c>
      <c r="DU31" s="10"/>
      <c r="DV31" s="361"/>
      <c r="DW31" s="10"/>
      <c r="DX31" s="361"/>
      <c r="DY31" s="361"/>
      <c r="DZ31" s="361"/>
      <c r="EA31" s="10"/>
      <c r="EB31" s="10"/>
      <c r="EC31" s="10"/>
      <c r="ED31" s="10"/>
      <c r="EE31" s="10">
        <f t="shared" si="0"/>
        <v>3</v>
      </c>
      <c r="EF31" s="10">
        <f t="shared" si="2"/>
        <v>6</v>
      </c>
      <c r="EG31" s="10">
        <f t="shared" si="3"/>
        <v>4</v>
      </c>
      <c r="EH31" s="10">
        <f t="shared" si="1"/>
        <v>1</v>
      </c>
      <c r="EI31" s="10">
        <f t="shared" si="4"/>
        <v>14</v>
      </c>
    </row>
    <row r="32" spans="1:140" ht="12.75" customHeight="1" x14ac:dyDescent="0.2">
      <c r="A32">
        <v>29</v>
      </c>
      <c r="B32" s="531" t="s">
        <v>1097</v>
      </c>
      <c r="C32" s="10">
        <v>1</v>
      </c>
      <c r="D32" s="361"/>
      <c r="E32" s="10"/>
      <c r="F32" s="10"/>
      <c r="G32" s="361"/>
      <c r="H32" s="10">
        <v>1</v>
      </c>
      <c r="I32" s="10">
        <v>1</v>
      </c>
      <c r="J32" s="10">
        <v>1</v>
      </c>
      <c r="K32" s="10">
        <v>1</v>
      </c>
      <c r="L32" s="10"/>
      <c r="M32" s="10">
        <v>1</v>
      </c>
      <c r="N32" s="10"/>
      <c r="O32" s="10">
        <v>1</v>
      </c>
      <c r="P32" s="10">
        <v>1</v>
      </c>
      <c r="Q32" s="10">
        <v>1</v>
      </c>
      <c r="R32" s="10"/>
      <c r="S32" s="10"/>
      <c r="T32" s="10"/>
      <c r="U32" s="10"/>
      <c r="V32" s="361"/>
      <c r="W32" s="10"/>
      <c r="X32" s="10"/>
      <c r="Y32" s="10">
        <v>1</v>
      </c>
      <c r="Z32" s="361"/>
      <c r="AA32" s="98">
        <v>1</v>
      </c>
      <c r="AB32" s="10"/>
      <c r="AC32" s="10"/>
      <c r="AD32" s="10">
        <v>1</v>
      </c>
      <c r="AE32" s="10"/>
      <c r="AF32" s="10"/>
      <c r="AG32" s="361"/>
      <c r="AH32" s="10"/>
      <c r="AI32" s="10">
        <v>1</v>
      </c>
      <c r="AJ32" s="361"/>
      <c r="AK32" s="361"/>
      <c r="AL32" s="10"/>
      <c r="AM32" s="10"/>
      <c r="AN32" s="628">
        <v>1</v>
      </c>
      <c r="AO32" s="10"/>
      <c r="AP32" s="10">
        <v>1</v>
      </c>
      <c r="AQ32" s="10"/>
      <c r="AR32" s="10"/>
      <c r="AS32" s="10">
        <v>1</v>
      </c>
      <c r="AT32" s="10"/>
      <c r="AU32" s="10">
        <v>1</v>
      </c>
      <c r="AV32" s="10"/>
      <c r="AW32" s="10"/>
      <c r="AX32" s="10"/>
      <c r="AY32" s="361"/>
      <c r="AZ32" s="10">
        <v>1</v>
      </c>
      <c r="BA32" s="10"/>
      <c r="BB32" s="10">
        <v>1</v>
      </c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>
        <v>1</v>
      </c>
      <c r="BN32" s="10"/>
      <c r="BO32" s="10"/>
      <c r="BP32" s="10">
        <v>1</v>
      </c>
      <c r="BQ32" s="10">
        <v>1</v>
      </c>
      <c r="BR32" s="10">
        <v>1</v>
      </c>
      <c r="BS32" s="10"/>
      <c r="BT32" s="10"/>
      <c r="BU32" s="10">
        <v>1</v>
      </c>
      <c r="BV32" s="361"/>
      <c r="BW32" s="10">
        <v>1</v>
      </c>
      <c r="BX32" s="10"/>
      <c r="BY32" s="10"/>
      <c r="BZ32" s="10">
        <v>1</v>
      </c>
      <c r="CA32" s="10"/>
      <c r="CB32" s="10"/>
      <c r="CC32" s="10"/>
      <c r="CD32" s="10"/>
      <c r="CE32" s="361"/>
      <c r="CF32" s="61"/>
      <c r="CG32" s="61">
        <v>1</v>
      </c>
      <c r="CH32" s="61">
        <v>1</v>
      </c>
      <c r="CI32" s="10"/>
      <c r="CJ32" s="10"/>
      <c r="CK32" s="10"/>
      <c r="CL32" s="10"/>
      <c r="CM32" s="10"/>
      <c r="CN32" s="10"/>
      <c r="CO32" s="10"/>
      <c r="CP32" s="10"/>
      <c r="CQ32" s="10"/>
      <c r="CR32" s="361"/>
      <c r="CS32" s="10"/>
      <c r="CT32" s="10"/>
      <c r="CU32" s="361"/>
      <c r="CV32" s="361"/>
      <c r="CW32" s="10"/>
      <c r="CX32" s="10"/>
      <c r="CY32" s="361"/>
      <c r="CZ32" s="10"/>
      <c r="DA32" s="10"/>
      <c r="DB32" s="10">
        <v>1</v>
      </c>
      <c r="DC32" s="10"/>
      <c r="DD32" s="10"/>
      <c r="DE32" s="10"/>
      <c r="DF32" s="10"/>
      <c r="DG32" s="10"/>
      <c r="DH32" s="361"/>
      <c r="DI32" s="361"/>
      <c r="DJ32" s="10"/>
      <c r="DK32" s="10"/>
      <c r="DL32" s="10"/>
      <c r="DM32" s="10"/>
      <c r="DN32" s="10"/>
      <c r="DO32" s="10"/>
      <c r="DP32" s="10"/>
      <c r="DQ32" s="10"/>
      <c r="DR32" s="10">
        <v>1</v>
      </c>
      <c r="DS32" s="10"/>
      <c r="DT32" s="10">
        <v>1</v>
      </c>
      <c r="DU32" s="10"/>
      <c r="DV32" s="361"/>
      <c r="DW32" s="10"/>
      <c r="DX32" s="361"/>
      <c r="DY32" s="361"/>
      <c r="DZ32" s="361"/>
      <c r="EA32" s="10"/>
      <c r="EB32" s="10"/>
      <c r="EC32" s="10"/>
      <c r="ED32" s="10"/>
      <c r="EE32" s="10">
        <f t="shared" si="0"/>
        <v>2</v>
      </c>
      <c r="EF32" s="10">
        <f t="shared" si="2"/>
        <v>21</v>
      </c>
      <c r="EG32" s="10">
        <f t="shared" si="3"/>
        <v>5</v>
      </c>
      <c r="EH32" s="10">
        <f t="shared" si="1"/>
        <v>1</v>
      </c>
      <c r="EI32" s="10">
        <f t="shared" si="4"/>
        <v>29</v>
      </c>
    </row>
    <row r="33" spans="1:140" ht="12.75" customHeight="1" x14ac:dyDescent="0.2">
      <c r="A33">
        <v>30</v>
      </c>
      <c r="B33" s="7" t="s">
        <v>154</v>
      </c>
      <c r="C33" s="10">
        <v>1</v>
      </c>
      <c r="D33" s="361"/>
      <c r="E33" s="10"/>
      <c r="F33" s="10">
        <v>1</v>
      </c>
      <c r="G33" s="361"/>
      <c r="H33" s="10">
        <v>1</v>
      </c>
      <c r="I33" s="10">
        <v>1</v>
      </c>
      <c r="J33" s="10">
        <v>1</v>
      </c>
      <c r="K33" s="10">
        <v>1</v>
      </c>
      <c r="L33" s="10"/>
      <c r="M33" s="10">
        <v>1</v>
      </c>
      <c r="N33" s="10"/>
      <c r="O33" s="10">
        <v>1</v>
      </c>
      <c r="P33" s="10"/>
      <c r="Q33" s="10"/>
      <c r="R33" s="10"/>
      <c r="S33" s="10"/>
      <c r="T33" s="10"/>
      <c r="U33" s="10"/>
      <c r="V33" s="361"/>
      <c r="W33" s="10"/>
      <c r="X33" s="10"/>
      <c r="Y33" s="10"/>
      <c r="Z33" s="361"/>
      <c r="AA33" s="10"/>
      <c r="AB33" s="10"/>
      <c r="AC33" s="10"/>
      <c r="AD33" s="10"/>
      <c r="AE33" s="10"/>
      <c r="AF33" s="10"/>
      <c r="AG33" s="361"/>
      <c r="AH33" s="10"/>
      <c r="AI33" s="10"/>
      <c r="AJ33" s="361"/>
      <c r="AK33" s="361"/>
      <c r="AL33" s="10"/>
      <c r="AM33" s="10"/>
      <c r="AN33" s="628">
        <v>1</v>
      </c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361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361"/>
      <c r="BW33" s="10"/>
      <c r="BX33" s="10"/>
      <c r="BY33" s="10"/>
      <c r="BZ33" s="10"/>
      <c r="CA33" s="10"/>
      <c r="CB33" s="10"/>
      <c r="CC33" s="10"/>
      <c r="CD33" s="10"/>
      <c r="CE33" s="361"/>
      <c r="CF33" s="61"/>
      <c r="CG33" s="61"/>
      <c r="CH33" s="61"/>
      <c r="CI33" s="10"/>
      <c r="CJ33" s="10"/>
      <c r="CK33" s="10"/>
      <c r="CL33" s="10"/>
      <c r="CM33" s="10"/>
      <c r="CN33" s="10"/>
      <c r="CO33" s="10"/>
      <c r="CP33" s="10"/>
      <c r="CQ33" s="10"/>
      <c r="CR33" s="361"/>
      <c r="CS33" s="10"/>
      <c r="CT33" s="10"/>
      <c r="CU33" s="361"/>
      <c r="CV33" s="361"/>
      <c r="CW33" s="10"/>
      <c r="CX33" s="10"/>
      <c r="CY33" s="361"/>
      <c r="CZ33" s="10"/>
      <c r="DA33" s="10"/>
      <c r="DB33" s="10">
        <v>1</v>
      </c>
      <c r="DC33" s="10"/>
      <c r="DD33" s="10"/>
      <c r="DE33" s="10"/>
      <c r="DF33" s="10"/>
      <c r="DG33" s="10"/>
      <c r="DH33" s="361"/>
      <c r="DI33" s="361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361"/>
      <c r="DW33" s="10"/>
      <c r="DX33" s="361"/>
      <c r="DY33" s="361"/>
      <c r="DZ33" s="361"/>
      <c r="EA33" s="10"/>
      <c r="EB33" s="10"/>
      <c r="EC33" s="10"/>
      <c r="ED33" s="10"/>
      <c r="EE33" s="10">
        <f t="shared" si="0"/>
        <v>0</v>
      </c>
      <c r="EF33" s="10">
        <f t="shared" si="2"/>
        <v>4</v>
      </c>
      <c r="EG33" s="10">
        <f t="shared" si="3"/>
        <v>4</v>
      </c>
      <c r="EH33" s="10">
        <f t="shared" si="1"/>
        <v>1</v>
      </c>
      <c r="EI33" s="10">
        <f t="shared" si="4"/>
        <v>9</v>
      </c>
      <c r="EJ33">
        <v>1</v>
      </c>
    </row>
    <row r="34" spans="1:140" ht="12.75" customHeight="1" x14ac:dyDescent="0.2">
      <c r="A34">
        <v>31</v>
      </c>
      <c r="B34" s="626" t="s">
        <v>79</v>
      </c>
      <c r="C34" s="10"/>
      <c r="D34" s="361"/>
      <c r="E34" s="10"/>
      <c r="F34" s="10"/>
      <c r="G34" s="361"/>
      <c r="H34" s="10">
        <v>1</v>
      </c>
      <c r="I34" s="10">
        <v>1</v>
      </c>
      <c r="J34" s="10">
        <v>1</v>
      </c>
      <c r="K34" s="10">
        <v>1</v>
      </c>
      <c r="L34" s="10"/>
      <c r="M34" s="10">
        <v>1</v>
      </c>
      <c r="N34" s="10"/>
      <c r="O34" s="10"/>
      <c r="P34" s="10"/>
      <c r="Q34" s="10"/>
      <c r="R34" s="10"/>
      <c r="S34" s="10"/>
      <c r="T34" s="10"/>
      <c r="U34" s="10"/>
      <c r="V34" s="361"/>
      <c r="W34" s="10"/>
      <c r="X34" s="10"/>
      <c r="Y34" s="10"/>
      <c r="Z34" s="361"/>
      <c r="AA34" s="10"/>
      <c r="AB34" s="10"/>
      <c r="AC34" s="10"/>
      <c r="AD34" s="10"/>
      <c r="AE34" s="10"/>
      <c r="AF34" s="10"/>
      <c r="AG34" s="361"/>
      <c r="AH34" s="10"/>
      <c r="AI34" s="10"/>
      <c r="AJ34" s="361"/>
      <c r="AK34" s="361"/>
      <c r="AL34" s="10"/>
      <c r="AM34" s="10"/>
      <c r="AN34" s="628">
        <v>1</v>
      </c>
      <c r="AO34" s="10"/>
      <c r="AP34" s="11"/>
      <c r="AQ34" s="10"/>
      <c r="AR34" s="10"/>
      <c r="AS34" s="10"/>
      <c r="AT34" s="10"/>
      <c r="AU34" s="10"/>
      <c r="AV34" s="10"/>
      <c r="AW34" s="10"/>
      <c r="AX34" s="10"/>
      <c r="AY34" s="361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361"/>
      <c r="BW34" s="10"/>
      <c r="BX34" s="10"/>
      <c r="BY34" s="10"/>
      <c r="BZ34" s="10"/>
      <c r="CA34" s="10"/>
      <c r="CB34" s="10"/>
      <c r="CC34" s="10"/>
      <c r="CD34" s="10"/>
      <c r="CE34" s="361"/>
      <c r="CF34" s="61"/>
      <c r="CG34" s="61"/>
      <c r="CH34" s="61"/>
      <c r="CI34" s="10"/>
      <c r="CJ34" s="10"/>
      <c r="CK34" s="10"/>
      <c r="CL34" s="10"/>
      <c r="CM34" s="10"/>
      <c r="CN34" s="10"/>
      <c r="CO34" s="10"/>
      <c r="CP34" s="10"/>
      <c r="CQ34" s="10"/>
      <c r="CR34" s="361"/>
      <c r="CS34" s="10"/>
      <c r="CT34" s="10"/>
      <c r="CU34" s="361"/>
      <c r="CV34" s="361"/>
      <c r="CW34" s="10"/>
      <c r="CX34" s="10"/>
      <c r="CY34" s="361"/>
      <c r="CZ34" s="10"/>
      <c r="DA34" s="10"/>
      <c r="DB34" s="10"/>
      <c r="DC34" s="10"/>
      <c r="DD34" s="10"/>
      <c r="DE34" s="10"/>
      <c r="DF34" s="10"/>
      <c r="DG34" s="10"/>
      <c r="DH34" s="361"/>
      <c r="DI34" s="361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>
        <v>1</v>
      </c>
      <c r="DU34" s="10"/>
      <c r="DV34" s="361"/>
      <c r="DW34" s="10"/>
      <c r="DX34" s="361"/>
      <c r="DY34" s="361"/>
      <c r="DZ34" s="361"/>
      <c r="EA34" s="10"/>
      <c r="EB34" s="10"/>
      <c r="EC34" s="10"/>
      <c r="ED34" s="10"/>
      <c r="EE34" s="10">
        <f t="shared" si="0"/>
        <v>0</v>
      </c>
      <c r="EF34" s="10">
        <f t="shared" si="2"/>
        <v>1</v>
      </c>
      <c r="EG34" s="10">
        <f t="shared" si="3"/>
        <v>3</v>
      </c>
      <c r="EH34" s="10">
        <f t="shared" si="1"/>
        <v>1</v>
      </c>
      <c r="EI34" s="10">
        <f t="shared" si="4"/>
        <v>5</v>
      </c>
      <c r="EJ34">
        <v>1</v>
      </c>
    </row>
    <row r="35" spans="1:140" ht="12.75" customHeight="1" x14ac:dyDescent="0.2">
      <c r="A35">
        <v>32</v>
      </c>
      <c r="B35" s="626" t="s">
        <v>417</v>
      </c>
      <c r="C35" s="10"/>
      <c r="D35" s="361"/>
      <c r="E35" s="10"/>
      <c r="F35" s="10"/>
      <c r="G35" s="361"/>
      <c r="H35" s="10">
        <v>1</v>
      </c>
      <c r="I35" s="10">
        <v>1</v>
      </c>
      <c r="J35" s="10">
        <v>1</v>
      </c>
      <c r="K35" s="10">
        <v>1</v>
      </c>
      <c r="L35" s="10"/>
      <c r="M35" s="10">
        <v>1</v>
      </c>
      <c r="N35" s="10"/>
      <c r="O35" s="10"/>
      <c r="P35" s="10"/>
      <c r="Q35" s="10"/>
      <c r="R35" s="10"/>
      <c r="S35" s="10"/>
      <c r="T35" s="10"/>
      <c r="U35" s="10"/>
      <c r="V35" s="361"/>
      <c r="W35" s="10"/>
      <c r="X35" s="10"/>
      <c r="Y35" s="10"/>
      <c r="Z35" s="361"/>
      <c r="AA35" s="10"/>
      <c r="AB35" s="10"/>
      <c r="AC35" s="10"/>
      <c r="AD35" s="10"/>
      <c r="AE35" s="10"/>
      <c r="AF35" s="10"/>
      <c r="AG35" s="361"/>
      <c r="AH35" s="10"/>
      <c r="AI35" s="10">
        <v>1</v>
      </c>
      <c r="AJ35" s="361"/>
      <c r="AK35" s="361"/>
      <c r="AL35" s="10"/>
      <c r="AM35" s="10"/>
      <c r="AN35" s="628">
        <v>1</v>
      </c>
      <c r="AO35" s="10"/>
      <c r="AP35" s="98">
        <v>1</v>
      </c>
      <c r="AQ35" s="10"/>
      <c r="AR35" s="10"/>
      <c r="AS35" s="10">
        <v>1</v>
      </c>
      <c r="AT35" s="10"/>
      <c r="AU35" s="10"/>
      <c r="AV35" s="10"/>
      <c r="AW35" s="10"/>
      <c r="AX35" s="10"/>
      <c r="AY35" s="361"/>
      <c r="AZ35" s="10">
        <v>1</v>
      </c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>
        <v>1</v>
      </c>
      <c r="BN35" s="10"/>
      <c r="BO35" s="10"/>
      <c r="BP35" s="10"/>
      <c r="BQ35" s="10"/>
      <c r="BR35" s="10">
        <v>1</v>
      </c>
      <c r="BS35" s="10"/>
      <c r="BT35" s="10"/>
      <c r="BU35" s="10"/>
      <c r="BV35" s="361"/>
      <c r="BW35" s="10">
        <v>1</v>
      </c>
      <c r="BX35" s="10"/>
      <c r="BY35" s="10"/>
      <c r="BZ35" s="10">
        <v>1</v>
      </c>
      <c r="CA35" s="10"/>
      <c r="CB35" s="10">
        <v>1</v>
      </c>
      <c r="CC35" s="10"/>
      <c r="CD35" s="10"/>
      <c r="CE35" s="361"/>
      <c r="CF35" s="61"/>
      <c r="CG35" s="61"/>
      <c r="CH35" s="61"/>
      <c r="CI35" s="10"/>
      <c r="CJ35" s="10"/>
      <c r="CK35" s="10"/>
      <c r="CL35" s="10"/>
      <c r="CM35" s="10"/>
      <c r="CN35" s="10"/>
      <c r="CO35" s="10"/>
      <c r="CP35" s="10"/>
      <c r="CQ35" s="10"/>
      <c r="CR35" s="361"/>
      <c r="CS35" s="10"/>
      <c r="CT35" s="10"/>
      <c r="CU35" s="361"/>
      <c r="CV35" s="361"/>
      <c r="CW35" s="10"/>
      <c r="CX35" s="10"/>
      <c r="CY35" s="361"/>
      <c r="CZ35" s="10"/>
      <c r="DA35" s="10"/>
      <c r="DB35" s="10"/>
      <c r="DC35" s="10"/>
      <c r="DD35" s="10"/>
      <c r="DE35" s="10"/>
      <c r="DF35" s="10"/>
      <c r="DG35" s="98">
        <v>1</v>
      </c>
      <c r="DH35" s="361"/>
      <c r="DI35" s="361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>
        <v>1</v>
      </c>
      <c r="DU35" s="10"/>
      <c r="DV35" s="361"/>
      <c r="DW35" s="10"/>
      <c r="DX35" s="361"/>
      <c r="DY35" s="361"/>
      <c r="DZ35" s="361"/>
      <c r="EA35" s="10"/>
      <c r="EB35" s="10"/>
      <c r="EC35" s="10"/>
      <c r="ED35" s="10"/>
      <c r="EE35" s="10">
        <f t="shared" si="0"/>
        <v>0</v>
      </c>
      <c r="EF35" s="10">
        <f t="shared" si="2"/>
        <v>11</v>
      </c>
      <c r="EG35" s="10">
        <f t="shared" si="3"/>
        <v>3</v>
      </c>
      <c r="EH35" s="10">
        <f t="shared" si="1"/>
        <v>1</v>
      </c>
      <c r="EI35" s="10">
        <f t="shared" si="4"/>
        <v>15</v>
      </c>
    </row>
    <row r="36" spans="1:140" ht="12.75" customHeight="1" x14ac:dyDescent="0.2">
      <c r="A36">
        <v>33</v>
      </c>
      <c r="B36" s="7" t="s">
        <v>757</v>
      </c>
      <c r="C36" s="10">
        <v>1</v>
      </c>
      <c r="D36" s="361"/>
      <c r="E36" s="10"/>
      <c r="F36" s="10">
        <v>1</v>
      </c>
      <c r="G36" s="361"/>
      <c r="H36" s="10"/>
      <c r="I36" s="10"/>
      <c r="J36" s="10"/>
      <c r="K36" s="10"/>
      <c r="L36" s="10"/>
      <c r="M36" s="10"/>
      <c r="N36" s="10">
        <v>1</v>
      </c>
      <c r="O36" s="10">
        <v>1</v>
      </c>
      <c r="P36" s="10"/>
      <c r="Q36" s="10">
        <v>1</v>
      </c>
      <c r="R36" s="10"/>
      <c r="S36" s="10"/>
      <c r="T36" s="10"/>
      <c r="U36" s="10"/>
      <c r="V36" s="361"/>
      <c r="W36" s="10"/>
      <c r="X36" s="10"/>
      <c r="Y36" s="10"/>
      <c r="Z36" s="361"/>
      <c r="AA36" s="10"/>
      <c r="AB36" s="10"/>
      <c r="AC36" s="10"/>
      <c r="AD36" s="10">
        <v>1</v>
      </c>
      <c r="AE36" s="10"/>
      <c r="AF36" s="10"/>
      <c r="AG36" s="361"/>
      <c r="AH36" s="10"/>
      <c r="AI36" s="10"/>
      <c r="AJ36" s="361"/>
      <c r="AK36" s="361"/>
      <c r="AL36" s="10"/>
      <c r="AM36" s="10"/>
      <c r="AN36" s="628"/>
      <c r="AO36" s="10"/>
      <c r="AP36" s="10">
        <v>1</v>
      </c>
      <c r="AQ36" s="10"/>
      <c r="AR36" s="10"/>
      <c r="AS36" s="10">
        <v>1</v>
      </c>
      <c r="AT36" s="10"/>
      <c r="AU36" s="10">
        <v>1</v>
      </c>
      <c r="AV36" s="10"/>
      <c r="AW36" s="10"/>
      <c r="AX36" s="10"/>
      <c r="AY36" s="361"/>
      <c r="AZ36" s="10">
        <v>1</v>
      </c>
      <c r="BA36" s="10"/>
      <c r="BB36" s="10">
        <v>1</v>
      </c>
      <c r="BC36" s="10"/>
      <c r="BD36" s="10"/>
      <c r="BE36" s="10"/>
      <c r="BF36" s="10"/>
      <c r="BG36" s="10"/>
      <c r="BH36" s="10"/>
      <c r="BI36" s="10"/>
      <c r="BJ36" s="10">
        <v>1</v>
      </c>
      <c r="BK36" s="10"/>
      <c r="BL36" s="10"/>
      <c r="BM36" s="10">
        <v>1</v>
      </c>
      <c r="BN36" s="10"/>
      <c r="BO36" s="10">
        <v>1</v>
      </c>
      <c r="BP36" s="10"/>
      <c r="BQ36" s="10"/>
      <c r="BR36" s="10"/>
      <c r="BS36" s="10"/>
      <c r="BT36" s="10"/>
      <c r="BU36" s="10"/>
      <c r="BV36" s="361"/>
      <c r="BW36" s="10"/>
      <c r="BX36" s="10"/>
      <c r="BY36" s="10">
        <v>1</v>
      </c>
      <c r="BZ36" s="10">
        <v>1</v>
      </c>
      <c r="CA36" s="10"/>
      <c r="CB36" s="10">
        <v>1</v>
      </c>
      <c r="CC36" s="10"/>
      <c r="CD36" s="10"/>
      <c r="CE36" s="361"/>
      <c r="CF36" s="61"/>
      <c r="CG36" s="61">
        <v>1</v>
      </c>
      <c r="CH36" s="61">
        <v>1</v>
      </c>
      <c r="CI36" s="10"/>
      <c r="CJ36" s="10"/>
      <c r="CK36" s="10">
        <v>1</v>
      </c>
      <c r="CL36" s="10">
        <v>1</v>
      </c>
      <c r="CM36" s="10"/>
      <c r="CN36" s="10"/>
      <c r="CO36" s="10"/>
      <c r="CP36" s="10"/>
      <c r="CQ36" s="10"/>
      <c r="CR36" s="361"/>
      <c r="CS36" s="10">
        <v>1</v>
      </c>
      <c r="CT36" s="10"/>
      <c r="CU36" s="361"/>
      <c r="CV36" s="361"/>
      <c r="CW36" s="10"/>
      <c r="CX36" s="10"/>
      <c r="CY36" s="361"/>
      <c r="CZ36" s="10"/>
      <c r="DA36" s="10"/>
      <c r="DB36" s="10"/>
      <c r="DC36" s="10"/>
      <c r="DD36" s="10"/>
      <c r="DE36" s="10"/>
      <c r="DF36" s="10"/>
      <c r="DG36" s="10">
        <v>1</v>
      </c>
      <c r="DH36" s="361"/>
      <c r="DI36" s="361"/>
      <c r="DJ36" s="10">
        <v>1</v>
      </c>
      <c r="DK36" s="10"/>
      <c r="DL36" s="10"/>
      <c r="DM36" s="10"/>
      <c r="DN36" s="10"/>
      <c r="DO36" s="10"/>
      <c r="DP36" s="10"/>
      <c r="DQ36" s="10"/>
      <c r="DR36" s="10"/>
      <c r="DS36" s="10"/>
      <c r="DT36" s="10">
        <v>1</v>
      </c>
      <c r="DU36" s="10"/>
      <c r="DV36" s="361"/>
      <c r="DW36" s="10"/>
      <c r="DX36" s="361"/>
      <c r="DY36" s="361"/>
      <c r="DZ36" s="361"/>
      <c r="EA36" s="10"/>
      <c r="EB36" s="10"/>
      <c r="EC36" s="10"/>
      <c r="ED36" s="10"/>
      <c r="EE36" s="10">
        <f t="shared" ref="EE36:EE67" si="5">SUM(E36+P36+S36+U36+X36+AC36+AE36+AH36+AM36+AO36+AR36+AT36+AV36+AY36+BA36+BF36+BG36+BL36+BO36+BQ36+BT36+BV36+BY36+CA36+CD36+CF36+CK36+CM36+CP36+CR36+CU36+CX36+DA36+DC36+DF36+DI36+DO36+DP36+DS36+DW36)</f>
        <v>3</v>
      </c>
      <c r="EF36" s="10">
        <f t="shared" si="2"/>
        <v>19</v>
      </c>
      <c r="EG36" s="10">
        <f t="shared" ref="EG36:EG67" si="6">SUM(I36+J36+M36+O36+BE36+BH36+BK36+CG36+DK36+DN36+DQ36+DX36)</f>
        <v>2</v>
      </c>
      <c r="EH36" s="10">
        <f t="shared" ref="EH36:EH67" si="7">SUM(+AQ36+AX36+BC36+BD36+BN36+BS36+BX36+CC36+K36+L36+R36+W36+AB36+AG36+AL36+CT36+CW36+CZ36+DE36+DH36+DL36+DM36+DV36)</f>
        <v>0</v>
      </c>
      <c r="EI36" s="10">
        <f t="shared" si="4"/>
        <v>24</v>
      </c>
    </row>
    <row r="37" spans="1:140" ht="12.75" customHeight="1" x14ac:dyDescent="0.2">
      <c r="A37">
        <v>34</v>
      </c>
      <c r="B37" s="7" t="s">
        <v>1277</v>
      </c>
      <c r="C37" s="10">
        <v>1</v>
      </c>
      <c r="D37" s="361"/>
      <c r="E37" s="10"/>
      <c r="F37" s="10">
        <v>1</v>
      </c>
      <c r="G37" s="361"/>
      <c r="H37" s="10"/>
      <c r="I37" s="10"/>
      <c r="J37" s="10"/>
      <c r="K37" s="10"/>
      <c r="L37" s="10"/>
      <c r="M37" s="10"/>
      <c r="N37" s="10">
        <v>1</v>
      </c>
      <c r="O37" s="10">
        <v>1</v>
      </c>
      <c r="P37" s="10"/>
      <c r="Q37" s="10">
        <v>1</v>
      </c>
      <c r="R37" s="10"/>
      <c r="S37" s="10"/>
      <c r="T37" s="10"/>
      <c r="U37" s="10"/>
      <c r="V37" s="361"/>
      <c r="W37" s="10"/>
      <c r="X37" s="10"/>
      <c r="Y37" s="10"/>
      <c r="Z37" s="361"/>
      <c r="AA37" s="10"/>
      <c r="AB37" s="10"/>
      <c r="AC37" s="10"/>
      <c r="AD37" s="10">
        <v>1</v>
      </c>
      <c r="AE37" s="10"/>
      <c r="AF37" s="10"/>
      <c r="AG37" s="361"/>
      <c r="AH37" s="10"/>
      <c r="AI37" s="10"/>
      <c r="AJ37" s="361"/>
      <c r="AK37" s="361"/>
      <c r="AL37" s="10"/>
      <c r="AM37" s="10"/>
      <c r="AN37" s="628"/>
      <c r="AO37" s="10"/>
      <c r="AP37" s="10">
        <v>1</v>
      </c>
      <c r="AQ37" s="10"/>
      <c r="AR37" s="10"/>
      <c r="AS37" s="10">
        <v>1</v>
      </c>
      <c r="AT37" s="10"/>
      <c r="AU37" s="10">
        <v>1</v>
      </c>
      <c r="AV37" s="10"/>
      <c r="AW37" s="10"/>
      <c r="AX37" s="10"/>
      <c r="AY37" s="361"/>
      <c r="AZ37" s="10">
        <v>1</v>
      </c>
      <c r="BA37" s="10"/>
      <c r="BB37" s="10">
        <v>1</v>
      </c>
      <c r="BC37" s="10"/>
      <c r="BD37" s="10"/>
      <c r="BE37" s="10"/>
      <c r="BF37" s="10"/>
      <c r="BG37" s="10"/>
      <c r="BH37" s="10"/>
      <c r="BI37" s="10"/>
      <c r="BJ37" s="10">
        <v>1</v>
      </c>
      <c r="BK37" s="10"/>
      <c r="BL37" s="10"/>
      <c r="BM37" s="10">
        <v>1</v>
      </c>
      <c r="BN37" s="10"/>
      <c r="BO37" s="10"/>
      <c r="BP37" s="10"/>
      <c r="BQ37" s="10"/>
      <c r="BR37" s="10"/>
      <c r="BS37" s="10"/>
      <c r="BT37" s="10"/>
      <c r="BU37" s="10"/>
      <c r="BV37" s="361"/>
      <c r="BW37" s="10"/>
      <c r="BX37" s="10"/>
      <c r="BY37" s="10"/>
      <c r="BZ37" s="10">
        <v>1</v>
      </c>
      <c r="CA37" s="10"/>
      <c r="CB37" s="10">
        <v>1</v>
      </c>
      <c r="CC37" s="10"/>
      <c r="CD37" s="10"/>
      <c r="CE37" s="361"/>
      <c r="CF37" s="61"/>
      <c r="CG37" s="61">
        <v>1</v>
      </c>
      <c r="CH37" s="61">
        <v>1</v>
      </c>
      <c r="CI37" s="10"/>
      <c r="CJ37" s="10"/>
      <c r="CK37" s="10"/>
      <c r="CL37" s="10">
        <v>1</v>
      </c>
      <c r="CM37" s="10"/>
      <c r="CN37" s="10"/>
      <c r="CO37" s="10"/>
      <c r="CP37" s="10"/>
      <c r="CQ37" s="10"/>
      <c r="CR37" s="361"/>
      <c r="CS37" s="10">
        <v>1</v>
      </c>
      <c r="CT37" s="10"/>
      <c r="CU37" s="361"/>
      <c r="CV37" s="361"/>
      <c r="CW37" s="10"/>
      <c r="CX37" s="10"/>
      <c r="CY37" s="361"/>
      <c r="CZ37" s="10"/>
      <c r="DA37" s="10"/>
      <c r="DB37" s="10"/>
      <c r="DC37" s="10"/>
      <c r="DD37" s="10"/>
      <c r="DE37" s="10"/>
      <c r="DF37" s="10"/>
      <c r="DG37" s="10">
        <v>1</v>
      </c>
      <c r="DH37" s="361"/>
      <c r="DI37" s="361"/>
      <c r="DJ37" s="10">
        <v>1</v>
      </c>
      <c r="DK37" s="10"/>
      <c r="DL37" s="10"/>
      <c r="DM37" s="10"/>
      <c r="DN37" s="10"/>
      <c r="DO37" s="10"/>
      <c r="DP37" s="10"/>
      <c r="DQ37" s="10"/>
      <c r="DR37" s="10"/>
      <c r="DS37" s="10"/>
      <c r="DT37" s="10">
        <v>1</v>
      </c>
      <c r="DU37" s="10"/>
      <c r="DV37" s="361"/>
      <c r="DW37" s="10"/>
      <c r="DX37" s="361"/>
      <c r="DY37" s="361"/>
      <c r="DZ37" s="361"/>
      <c r="EA37" s="10"/>
      <c r="EB37" s="10"/>
      <c r="EC37" s="10"/>
      <c r="ED37" s="10"/>
      <c r="EE37" s="10">
        <f t="shared" si="5"/>
        <v>0</v>
      </c>
      <c r="EF37" s="10">
        <f t="shared" si="2"/>
        <v>19</v>
      </c>
      <c r="EG37" s="10">
        <f t="shared" si="6"/>
        <v>2</v>
      </c>
      <c r="EH37" s="10">
        <f t="shared" si="7"/>
        <v>0</v>
      </c>
      <c r="EI37" s="10">
        <f t="shared" si="4"/>
        <v>21</v>
      </c>
    </row>
    <row r="38" spans="1:140" ht="12.75" customHeight="1" x14ac:dyDescent="0.2">
      <c r="A38">
        <v>35</v>
      </c>
      <c r="B38" s="7" t="s">
        <v>575</v>
      </c>
      <c r="C38" s="10"/>
      <c r="D38" s="361"/>
      <c r="E38" s="10"/>
      <c r="F38" s="10"/>
      <c r="G38" s="361"/>
      <c r="H38" s="10">
        <v>1</v>
      </c>
      <c r="I38" s="10">
        <v>1</v>
      </c>
      <c r="J38" s="10">
        <v>1</v>
      </c>
      <c r="K38" s="10">
        <v>1</v>
      </c>
      <c r="L38" s="10"/>
      <c r="M38" s="10">
        <v>1</v>
      </c>
      <c r="N38" s="10"/>
      <c r="O38" s="10">
        <v>1</v>
      </c>
      <c r="P38" s="10"/>
      <c r="Q38" s="10"/>
      <c r="R38" s="10"/>
      <c r="S38" s="10"/>
      <c r="T38" s="10"/>
      <c r="U38" s="10"/>
      <c r="V38" s="361"/>
      <c r="W38" s="10"/>
      <c r="X38" s="10"/>
      <c r="Y38" s="10"/>
      <c r="Z38" s="361"/>
      <c r="AA38" s="10"/>
      <c r="AB38" s="10"/>
      <c r="AC38" s="10"/>
      <c r="AD38" s="10"/>
      <c r="AE38" s="10"/>
      <c r="AF38" s="10"/>
      <c r="AG38" s="361"/>
      <c r="AH38" s="10"/>
      <c r="AI38" s="10">
        <v>1</v>
      </c>
      <c r="AJ38" s="361"/>
      <c r="AK38" s="361"/>
      <c r="AL38" s="10"/>
      <c r="AM38" s="10"/>
      <c r="AN38" s="628">
        <v>1</v>
      </c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361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361"/>
      <c r="BW38" s="10"/>
      <c r="BX38" s="10"/>
      <c r="BY38" s="10"/>
      <c r="BZ38" s="10"/>
      <c r="CA38" s="10"/>
      <c r="CB38" s="10"/>
      <c r="CC38" s="10"/>
      <c r="CD38" s="10"/>
      <c r="CE38" s="361"/>
      <c r="CF38" s="61"/>
      <c r="CG38" s="61"/>
      <c r="CH38" s="61"/>
      <c r="CI38" s="10"/>
      <c r="CJ38" s="10"/>
      <c r="CK38" s="10"/>
      <c r="CL38" s="10"/>
      <c r="CM38" s="10"/>
      <c r="CN38" s="10"/>
      <c r="CO38" s="10"/>
      <c r="CP38" s="10"/>
      <c r="CQ38" s="10"/>
      <c r="CR38" s="361"/>
      <c r="CS38" s="10"/>
      <c r="CT38" s="10"/>
      <c r="CU38" s="361"/>
      <c r="CV38" s="361"/>
      <c r="CW38" s="10"/>
      <c r="CX38" s="10"/>
      <c r="CY38" s="361"/>
      <c r="CZ38" s="10"/>
      <c r="DA38" s="10"/>
      <c r="DB38" s="10">
        <v>1</v>
      </c>
      <c r="DC38" s="10"/>
      <c r="DD38" s="10"/>
      <c r="DE38" s="10"/>
      <c r="DF38" s="10"/>
      <c r="DG38" s="10"/>
      <c r="DH38" s="361"/>
      <c r="DI38" s="361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361"/>
      <c r="DW38" s="10"/>
      <c r="DX38" s="361"/>
      <c r="DY38" s="361"/>
      <c r="DZ38" s="361"/>
      <c r="EA38" s="10"/>
      <c r="EB38" s="10"/>
      <c r="EC38" s="10"/>
      <c r="ED38" s="10"/>
      <c r="EE38" s="10">
        <f t="shared" si="5"/>
        <v>0</v>
      </c>
      <c r="EF38" s="10">
        <f t="shared" si="2"/>
        <v>3</v>
      </c>
      <c r="EG38" s="10">
        <f t="shared" si="6"/>
        <v>4</v>
      </c>
      <c r="EH38" s="10">
        <f t="shared" si="7"/>
        <v>1</v>
      </c>
      <c r="EI38" s="10">
        <f t="shared" si="4"/>
        <v>8</v>
      </c>
      <c r="EJ38">
        <v>1</v>
      </c>
    </row>
    <row r="39" spans="1:140" ht="12.75" customHeight="1" x14ac:dyDescent="0.2">
      <c r="A39">
        <v>36</v>
      </c>
      <c r="B39" s="7" t="s">
        <v>650</v>
      </c>
      <c r="C39" s="10"/>
      <c r="D39" s="361"/>
      <c r="E39" s="10"/>
      <c r="F39" s="10"/>
      <c r="G39" s="36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361"/>
      <c r="W39" s="10"/>
      <c r="X39" s="10"/>
      <c r="Y39" s="10">
        <v>1</v>
      </c>
      <c r="Z39" s="361"/>
      <c r="AA39" s="10">
        <v>1</v>
      </c>
      <c r="AB39" s="10"/>
      <c r="AC39" s="10"/>
      <c r="AD39" s="10"/>
      <c r="AE39" s="10"/>
      <c r="AF39" s="10"/>
      <c r="AG39" s="361"/>
      <c r="AH39" s="10"/>
      <c r="AI39" s="10">
        <v>1</v>
      </c>
      <c r="AJ39" s="361"/>
      <c r="AK39" s="361"/>
      <c r="AL39" s="10"/>
      <c r="AM39" s="10">
        <v>1</v>
      </c>
      <c r="AN39" s="628"/>
      <c r="AO39" s="10"/>
      <c r="AP39" s="10"/>
      <c r="AQ39" s="10"/>
      <c r="AR39" s="10"/>
      <c r="AS39" s="10"/>
      <c r="AT39" s="10"/>
      <c r="AU39" s="10"/>
      <c r="AV39" s="10"/>
      <c r="AW39" s="10">
        <v>1</v>
      </c>
      <c r="AX39" s="10"/>
      <c r="AY39" s="361"/>
      <c r="AZ39" s="10"/>
      <c r="BA39" s="10">
        <v>1</v>
      </c>
      <c r="BB39" s="10"/>
      <c r="BC39" s="10"/>
      <c r="BD39" s="10"/>
      <c r="BE39" s="10"/>
      <c r="BF39" s="10">
        <v>1</v>
      </c>
      <c r="BG39" s="10"/>
      <c r="BH39" s="10"/>
      <c r="BI39" s="10"/>
      <c r="BJ39" s="10"/>
      <c r="BK39" s="10"/>
      <c r="BL39" s="10"/>
      <c r="BM39" s="10">
        <v>1</v>
      </c>
      <c r="BN39" s="10"/>
      <c r="BO39" s="10"/>
      <c r="BP39" s="10">
        <v>1</v>
      </c>
      <c r="BQ39" s="10"/>
      <c r="BR39" s="10"/>
      <c r="BS39" s="10"/>
      <c r="BT39" s="10">
        <v>1</v>
      </c>
      <c r="BU39" s="10"/>
      <c r="BV39" s="361"/>
      <c r="BW39" s="10"/>
      <c r="BX39" s="10"/>
      <c r="BY39" s="10"/>
      <c r="BZ39" s="10"/>
      <c r="CA39" s="10">
        <v>1</v>
      </c>
      <c r="CB39" s="10"/>
      <c r="CC39" s="10"/>
      <c r="CD39" s="10"/>
      <c r="CE39" s="361"/>
      <c r="CF39" s="61"/>
      <c r="CG39" s="61"/>
      <c r="CH39" s="61"/>
      <c r="CI39" s="10"/>
      <c r="CJ39" s="10"/>
      <c r="CK39" s="10"/>
      <c r="CL39" s="10"/>
      <c r="CM39" s="10">
        <v>1</v>
      </c>
      <c r="CN39" s="10"/>
      <c r="CO39" s="10"/>
      <c r="CP39" s="10">
        <v>1</v>
      </c>
      <c r="CQ39" s="10"/>
      <c r="CR39" s="361"/>
      <c r="CS39" s="10">
        <v>1</v>
      </c>
      <c r="CT39" s="10"/>
      <c r="CU39" s="361"/>
      <c r="CV39" s="361"/>
      <c r="CW39" s="10"/>
      <c r="CX39" s="10">
        <v>1</v>
      </c>
      <c r="CY39" s="361"/>
      <c r="CZ39" s="10"/>
      <c r="DA39" s="10">
        <v>1</v>
      </c>
      <c r="DB39" s="10"/>
      <c r="DC39" s="10">
        <v>1</v>
      </c>
      <c r="DD39" s="10"/>
      <c r="DE39" s="10"/>
      <c r="DF39" s="10"/>
      <c r="DG39" s="10">
        <v>1</v>
      </c>
      <c r="DH39" s="361"/>
      <c r="DI39" s="361"/>
      <c r="DJ39" s="10"/>
      <c r="DK39" s="10">
        <v>1</v>
      </c>
      <c r="DL39" s="10">
        <v>1</v>
      </c>
      <c r="DM39" s="10"/>
      <c r="DN39" s="10">
        <v>1</v>
      </c>
      <c r="DO39" s="10"/>
      <c r="DP39" s="10">
        <v>1</v>
      </c>
      <c r="DQ39" s="10">
        <v>1</v>
      </c>
      <c r="DR39" s="10"/>
      <c r="DS39" s="10">
        <v>1</v>
      </c>
      <c r="DT39" s="10">
        <v>1</v>
      </c>
      <c r="DU39" s="10"/>
      <c r="DV39" s="361"/>
      <c r="DW39" s="10"/>
      <c r="DX39" s="361"/>
      <c r="DY39" s="361"/>
      <c r="DZ39" s="361"/>
      <c r="EA39" s="10"/>
      <c r="EB39" s="10"/>
      <c r="EC39" s="10"/>
      <c r="ED39" s="10"/>
      <c r="EE39" s="10">
        <f t="shared" si="5"/>
        <v>12</v>
      </c>
      <c r="EF39" s="10">
        <f t="shared" si="2"/>
        <v>8</v>
      </c>
      <c r="EG39" s="10">
        <f t="shared" si="6"/>
        <v>3</v>
      </c>
      <c r="EH39" s="10">
        <f t="shared" si="7"/>
        <v>1</v>
      </c>
      <c r="EI39" s="10">
        <f t="shared" si="4"/>
        <v>24</v>
      </c>
    </row>
    <row r="40" spans="1:140" ht="12.75" customHeight="1" x14ac:dyDescent="0.2">
      <c r="A40">
        <v>37</v>
      </c>
      <c r="B40" s="7" t="s">
        <v>507</v>
      </c>
      <c r="C40" s="10"/>
      <c r="D40" s="361"/>
      <c r="E40" s="10"/>
      <c r="F40" s="10">
        <v>1</v>
      </c>
      <c r="G40" s="361"/>
      <c r="H40" s="10">
        <v>1</v>
      </c>
      <c r="I40" s="10">
        <v>1</v>
      </c>
      <c r="J40" s="10">
        <v>1</v>
      </c>
      <c r="K40" s="10">
        <v>1</v>
      </c>
      <c r="L40" s="10"/>
      <c r="M40" s="10">
        <v>1</v>
      </c>
      <c r="N40" s="10"/>
      <c r="O40" s="10">
        <v>1</v>
      </c>
      <c r="P40" s="10"/>
      <c r="Q40" s="10"/>
      <c r="R40" s="10"/>
      <c r="S40" s="10"/>
      <c r="T40" s="10"/>
      <c r="U40" s="10"/>
      <c r="V40" s="361"/>
      <c r="W40" s="10"/>
      <c r="X40" s="10"/>
      <c r="Y40" s="10"/>
      <c r="Z40" s="361"/>
      <c r="AA40" s="10"/>
      <c r="AB40" s="10"/>
      <c r="AC40" s="10"/>
      <c r="AD40" s="10"/>
      <c r="AE40" s="10"/>
      <c r="AF40" s="10"/>
      <c r="AG40" s="361"/>
      <c r="AH40" s="10"/>
      <c r="AI40" s="10"/>
      <c r="AJ40" s="361"/>
      <c r="AK40" s="361"/>
      <c r="AL40" s="10"/>
      <c r="AM40" s="10"/>
      <c r="AN40" s="628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361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361"/>
      <c r="BW40" s="10"/>
      <c r="BX40" s="10"/>
      <c r="BY40" s="10"/>
      <c r="BZ40" s="10"/>
      <c r="CA40" s="10"/>
      <c r="CB40" s="10"/>
      <c r="CC40" s="10"/>
      <c r="CD40" s="10"/>
      <c r="CE40" s="361"/>
      <c r="CF40" s="61"/>
      <c r="CG40" s="61"/>
      <c r="CH40" s="61"/>
      <c r="CI40" s="10"/>
      <c r="CJ40" s="10"/>
      <c r="CK40" s="10"/>
      <c r="CL40" s="10"/>
      <c r="CM40" s="10"/>
      <c r="CN40" s="10"/>
      <c r="CO40" s="10"/>
      <c r="CP40" s="10"/>
      <c r="CQ40" s="10"/>
      <c r="CR40" s="361"/>
      <c r="CS40" s="10"/>
      <c r="CT40" s="10"/>
      <c r="CU40" s="361"/>
      <c r="CV40" s="361"/>
      <c r="CW40" s="10"/>
      <c r="CX40" s="10"/>
      <c r="CY40" s="361"/>
      <c r="CZ40" s="10"/>
      <c r="DA40" s="10"/>
      <c r="DB40" s="10"/>
      <c r="DC40" s="10"/>
      <c r="DD40" s="10"/>
      <c r="DE40" s="10"/>
      <c r="DF40" s="10"/>
      <c r="DG40" s="10"/>
      <c r="DH40" s="361"/>
      <c r="DI40" s="361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361"/>
      <c r="DW40" s="10"/>
      <c r="DX40" s="361"/>
      <c r="DY40" s="361"/>
      <c r="DZ40" s="361"/>
      <c r="EA40" s="10"/>
      <c r="EB40" s="10"/>
      <c r="EC40" s="10"/>
      <c r="ED40" s="10"/>
      <c r="EE40" s="10">
        <f t="shared" si="5"/>
        <v>0</v>
      </c>
      <c r="EF40" s="10">
        <f t="shared" si="2"/>
        <v>2</v>
      </c>
      <c r="EG40" s="10">
        <f t="shared" si="6"/>
        <v>4</v>
      </c>
      <c r="EH40" s="10">
        <f t="shared" si="7"/>
        <v>1</v>
      </c>
      <c r="EI40" s="10">
        <f t="shared" si="4"/>
        <v>7</v>
      </c>
      <c r="EJ40">
        <v>1</v>
      </c>
    </row>
    <row r="41" spans="1:140" ht="12.75" customHeight="1" x14ac:dyDescent="0.2">
      <c r="A41">
        <v>38</v>
      </c>
      <c r="B41" s="7" t="s">
        <v>1188</v>
      </c>
      <c r="C41" s="10"/>
      <c r="D41" s="361"/>
      <c r="E41" s="10"/>
      <c r="F41" s="10"/>
      <c r="G41" s="361"/>
      <c r="H41" s="10">
        <v>1</v>
      </c>
      <c r="I41" s="10">
        <v>1</v>
      </c>
      <c r="J41" s="10">
        <v>1</v>
      </c>
      <c r="K41" s="10">
        <v>1</v>
      </c>
      <c r="L41" s="10"/>
      <c r="M41" s="10">
        <v>1</v>
      </c>
      <c r="N41" s="10"/>
      <c r="O41" s="10">
        <v>1</v>
      </c>
      <c r="P41" s="10"/>
      <c r="Q41" s="10"/>
      <c r="R41" s="10"/>
      <c r="S41" s="10"/>
      <c r="T41" s="10"/>
      <c r="U41" s="10"/>
      <c r="V41" s="361"/>
      <c r="W41" s="10"/>
      <c r="X41" s="10"/>
      <c r="Y41" s="10"/>
      <c r="Z41" s="361"/>
      <c r="AA41" s="10"/>
      <c r="AB41" s="10"/>
      <c r="AC41" s="10"/>
      <c r="AD41" s="10"/>
      <c r="AE41" s="10"/>
      <c r="AF41" s="10"/>
      <c r="AG41" s="361"/>
      <c r="AH41" s="10"/>
      <c r="AI41" s="10"/>
      <c r="AJ41" s="361"/>
      <c r="AK41" s="361"/>
      <c r="AL41" s="10"/>
      <c r="AM41" s="10"/>
      <c r="AN41" s="628"/>
      <c r="AO41" s="10"/>
      <c r="AP41" s="10"/>
      <c r="AQ41" s="10"/>
      <c r="AR41" s="10"/>
      <c r="AS41" s="10"/>
      <c r="AT41" s="10">
        <v>1</v>
      </c>
      <c r="AU41" s="10"/>
      <c r="AV41" s="10"/>
      <c r="AW41" s="10"/>
      <c r="AX41" s="10"/>
      <c r="AY41" s="361"/>
      <c r="AZ41" s="10"/>
      <c r="BA41" s="10">
        <v>1</v>
      </c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>
        <v>1</v>
      </c>
      <c r="BU41" s="10"/>
      <c r="BV41" s="361"/>
      <c r="BW41" s="10"/>
      <c r="BX41" s="10"/>
      <c r="BY41" s="10">
        <v>1</v>
      </c>
      <c r="BZ41" s="10"/>
      <c r="CA41" s="10">
        <v>1</v>
      </c>
      <c r="CB41" s="10"/>
      <c r="CC41" s="10"/>
      <c r="CD41" s="10"/>
      <c r="CE41" s="361"/>
      <c r="CF41" s="61"/>
      <c r="CG41" s="61"/>
      <c r="CH41" s="61"/>
      <c r="CI41" s="10"/>
      <c r="CJ41" s="10"/>
      <c r="CK41" s="10"/>
      <c r="CL41" s="10"/>
      <c r="CM41" s="10">
        <v>1</v>
      </c>
      <c r="CN41" s="10"/>
      <c r="CO41" s="10"/>
      <c r="CP41" s="10">
        <v>1</v>
      </c>
      <c r="CQ41" s="10"/>
      <c r="CR41" s="361"/>
      <c r="CS41" s="10"/>
      <c r="CT41" s="10"/>
      <c r="CU41" s="361"/>
      <c r="CV41" s="361"/>
      <c r="CW41" s="10"/>
      <c r="CX41" s="10"/>
      <c r="CY41" s="361"/>
      <c r="CZ41" s="10"/>
      <c r="DA41" s="10">
        <v>1</v>
      </c>
      <c r="DB41" s="10"/>
      <c r="DC41" s="10"/>
      <c r="DD41" s="10"/>
      <c r="DE41" s="10"/>
      <c r="DF41" s="10">
        <v>1</v>
      </c>
      <c r="DG41" s="10"/>
      <c r="DH41" s="361"/>
      <c r="DI41" s="361"/>
      <c r="DJ41" s="10"/>
      <c r="DK41" s="10"/>
      <c r="DL41" s="10"/>
      <c r="DM41" s="10"/>
      <c r="DN41" s="10"/>
      <c r="DO41" s="10"/>
      <c r="DP41" s="10"/>
      <c r="DQ41" s="10"/>
      <c r="DR41" s="10">
        <v>1</v>
      </c>
      <c r="DS41" s="10"/>
      <c r="DT41" s="10"/>
      <c r="DU41" s="10"/>
      <c r="DV41" s="361"/>
      <c r="DW41" s="10"/>
      <c r="DX41" s="361"/>
      <c r="DY41" s="361"/>
      <c r="DZ41" s="361"/>
      <c r="EA41" s="10"/>
      <c r="EB41" s="10"/>
      <c r="EC41" s="10"/>
      <c r="ED41" s="10"/>
      <c r="EE41" s="10">
        <f t="shared" si="5"/>
        <v>9</v>
      </c>
      <c r="EF41" s="10">
        <f t="shared" si="2"/>
        <v>2</v>
      </c>
      <c r="EG41" s="10">
        <f t="shared" si="6"/>
        <v>4</v>
      </c>
      <c r="EH41" s="10">
        <f t="shared" si="7"/>
        <v>1</v>
      </c>
      <c r="EI41" s="10">
        <f t="shared" si="4"/>
        <v>16</v>
      </c>
    </row>
    <row r="42" spans="1:140" ht="12.75" customHeight="1" x14ac:dyDescent="0.2">
      <c r="A42">
        <v>39</v>
      </c>
      <c r="B42" s="7" t="s">
        <v>1091</v>
      </c>
      <c r="C42" s="10">
        <v>1</v>
      </c>
      <c r="D42" s="361"/>
      <c r="E42" s="10">
        <v>1</v>
      </c>
      <c r="F42" s="10"/>
      <c r="G42" s="361"/>
      <c r="H42" s="10">
        <v>1</v>
      </c>
      <c r="I42" s="10">
        <v>1</v>
      </c>
      <c r="J42" s="10">
        <v>1</v>
      </c>
      <c r="K42" s="10">
        <v>1</v>
      </c>
      <c r="L42" s="10"/>
      <c r="M42" s="10">
        <v>1</v>
      </c>
      <c r="N42" s="10"/>
      <c r="O42" s="10">
        <v>1</v>
      </c>
      <c r="P42" s="10"/>
      <c r="Q42" s="10"/>
      <c r="R42" s="10"/>
      <c r="S42" s="10">
        <v>1</v>
      </c>
      <c r="T42" s="10"/>
      <c r="U42" s="10">
        <v>1</v>
      </c>
      <c r="V42" s="361"/>
      <c r="W42" s="10"/>
      <c r="X42" s="10"/>
      <c r="Y42" s="10"/>
      <c r="Z42" s="361"/>
      <c r="AA42" s="10">
        <v>1</v>
      </c>
      <c r="AB42" s="10"/>
      <c r="AC42" s="10"/>
      <c r="AD42" s="98">
        <v>1</v>
      </c>
      <c r="AE42" s="10"/>
      <c r="AF42" s="10"/>
      <c r="AG42" s="361"/>
      <c r="AH42" s="10"/>
      <c r="AI42" s="10"/>
      <c r="AJ42" s="361"/>
      <c r="AK42" s="361"/>
      <c r="AL42" s="10"/>
      <c r="AM42" s="10"/>
      <c r="AN42" s="628">
        <v>1</v>
      </c>
      <c r="AO42" s="10"/>
      <c r="AP42" s="10"/>
      <c r="AQ42" s="10"/>
      <c r="AR42" s="10"/>
      <c r="AS42" s="10">
        <v>1</v>
      </c>
      <c r="AT42" s="10">
        <v>1</v>
      </c>
      <c r="AU42" s="10"/>
      <c r="AV42" s="10"/>
      <c r="AW42" s="98">
        <v>1</v>
      </c>
      <c r="AX42" s="10"/>
      <c r="AY42" s="361"/>
      <c r="AZ42" s="10"/>
      <c r="BA42" s="10">
        <v>1</v>
      </c>
      <c r="BB42" s="10"/>
      <c r="BC42" s="10"/>
      <c r="BD42" s="10"/>
      <c r="BE42" s="10"/>
      <c r="BF42" s="10">
        <v>1</v>
      </c>
      <c r="BG42" s="10"/>
      <c r="BH42" s="10"/>
      <c r="BI42" s="10"/>
      <c r="BJ42" s="10"/>
      <c r="BK42" s="10"/>
      <c r="BL42" s="10"/>
      <c r="BM42" s="10">
        <v>1</v>
      </c>
      <c r="BN42" s="10"/>
      <c r="BO42" s="10"/>
      <c r="BP42" s="10">
        <v>1</v>
      </c>
      <c r="BQ42" s="10"/>
      <c r="BR42" s="10"/>
      <c r="BS42" s="10"/>
      <c r="BT42" s="10">
        <v>1</v>
      </c>
      <c r="BU42" s="10"/>
      <c r="BV42" s="361"/>
      <c r="BW42" s="10"/>
      <c r="BX42" s="10"/>
      <c r="BY42" s="10"/>
      <c r="BZ42" s="10">
        <v>1</v>
      </c>
      <c r="CA42" s="98">
        <v>1</v>
      </c>
      <c r="CB42" s="10"/>
      <c r="CC42" s="10"/>
      <c r="CD42" s="10">
        <v>1</v>
      </c>
      <c r="CE42" s="361"/>
      <c r="CF42" s="61">
        <v>1</v>
      </c>
      <c r="CG42" s="61"/>
      <c r="CH42" s="61"/>
      <c r="CI42" s="10"/>
      <c r="CJ42" s="10"/>
      <c r="CK42" s="10"/>
      <c r="CL42" s="10"/>
      <c r="CM42" s="10"/>
      <c r="CN42" s="10"/>
      <c r="CO42" s="10"/>
      <c r="CP42" s="10"/>
      <c r="CQ42" s="10">
        <v>1</v>
      </c>
      <c r="CR42" s="361"/>
      <c r="CS42" s="10">
        <v>1</v>
      </c>
      <c r="CT42" s="10"/>
      <c r="CU42" s="361"/>
      <c r="CV42" s="361"/>
      <c r="CW42" s="10"/>
      <c r="CX42" s="10"/>
      <c r="CY42" s="361"/>
      <c r="CZ42" s="10"/>
      <c r="DA42" s="10"/>
      <c r="DB42" s="10"/>
      <c r="DC42" s="10"/>
      <c r="DD42" s="10"/>
      <c r="DE42" s="10"/>
      <c r="DF42" s="10">
        <v>1</v>
      </c>
      <c r="DG42" s="10"/>
      <c r="DH42" s="361"/>
      <c r="DI42" s="361"/>
      <c r="DJ42" s="10">
        <v>1</v>
      </c>
      <c r="DK42" s="10"/>
      <c r="DL42" s="10"/>
      <c r="DM42" s="10"/>
      <c r="DN42" s="10"/>
      <c r="DO42" s="10"/>
      <c r="DP42" s="10"/>
      <c r="DQ42" s="10"/>
      <c r="DR42" s="10">
        <v>1</v>
      </c>
      <c r="DS42" s="10"/>
      <c r="DT42" s="10">
        <v>1</v>
      </c>
      <c r="DU42" s="10">
        <v>1</v>
      </c>
      <c r="DV42" s="361"/>
      <c r="DW42" s="10">
        <v>1</v>
      </c>
      <c r="DX42" s="361"/>
      <c r="DY42" s="361"/>
      <c r="DZ42" s="361"/>
      <c r="EA42" s="10"/>
      <c r="EB42" s="10"/>
      <c r="EC42" s="10"/>
      <c r="ED42" s="10"/>
      <c r="EE42" s="10">
        <f t="shared" si="5"/>
        <v>12</v>
      </c>
      <c r="EF42" s="10">
        <f t="shared" si="2"/>
        <v>14</v>
      </c>
      <c r="EG42" s="10">
        <f t="shared" si="6"/>
        <v>4</v>
      </c>
      <c r="EH42" s="10">
        <f t="shared" si="7"/>
        <v>1</v>
      </c>
      <c r="EI42" s="10">
        <f t="shared" si="4"/>
        <v>31</v>
      </c>
    </row>
    <row r="43" spans="1:140" ht="12.75" customHeight="1" x14ac:dyDescent="0.2">
      <c r="A43">
        <v>40</v>
      </c>
      <c r="B43" s="7" t="s">
        <v>66</v>
      </c>
      <c r="C43" s="10"/>
      <c r="D43" s="361"/>
      <c r="E43" s="10"/>
      <c r="F43" s="10">
        <v>1</v>
      </c>
      <c r="G43" s="361"/>
      <c r="H43" s="10">
        <v>1</v>
      </c>
      <c r="I43" s="10">
        <v>1</v>
      </c>
      <c r="J43" s="10">
        <v>1</v>
      </c>
      <c r="K43" s="10">
        <v>1</v>
      </c>
      <c r="L43" s="10"/>
      <c r="M43" s="10">
        <v>1</v>
      </c>
      <c r="N43" s="10"/>
      <c r="O43" s="10">
        <v>1</v>
      </c>
      <c r="P43" s="10"/>
      <c r="Q43" s="10">
        <v>1</v>
      </c>
      <c r="R43" s="10"/>
      <c r="S43" s="10"/>
      <c r="T43" s="10"/>
      <c r="U43" s="10"/>
      <c r="V43" s="361"/>
      <c r="W43" s="10"/>
      <c r="X43" s="10"/>
      <c r="Y43" s="10">
        <v>1</v>
      </c>
      <c r="Z43" s="361"/>
      <c r="AA43" s="10"/>
      <c r="AB43" s="10"/>
      <c r="AC43" s="10"/>
      <c r="AD43" s="10"/>
      <c r="AE43" s="10"/>
      <c r="AF43" s="10"/>
      <c r="AG43" s="361"/>
      <c r="AH43" s="10"/>
      <c r="AI43" s="10"/>
      <c r="AJ43" s="361"/>
      <c r="AK43" s="361"/>
      <c r="AL43" s="10"/>
      <c r="AM43" s="10"/>
      <c r="AN43" s="628">
        <v>1</v>
      </c>
      <c r="AO43" s="10"/>
      <c r="AP43" s="10">
        <v>1</v>
      </c>
      <c r="AQ43" s="10"/>
      <c r="AR43" s="10"/>
      <c r="AS43" s="10"/>
      <c r="AT43" s="10"/>
      <c r="AU43" s="10"/>
      <c r="AV43" s="10"/>
      <c r="AW43" s="10"/>
      <c r="AX43" s="10"/>
      <c r="AY43" s="361"/>
      <c r="AZ43" s="10">
        <v>1</v>
      </c>
      <c r="BA43" s="10"/>
      <c r="BB43" s="10">
        <v>1</v>
      </c>
      <c r="BC43" s="10"/>
      <c r="BD43" s="10"/>
      <c r="BE43" s="10"/>
      <c r="BF43" s="10"/>
      <c r="BG43" s="10"/>
      <c r="BH43" s="10"/>
      <c r="BI43" s="10"/>
      <c r="BJ43" s="10">
        <v>1</v>
      </c>
      <c r="BK43" s="10"/>
      <c r="BL43" s="10"/>
      <c r="BM43" s="10"/>
      <c r="BN43" s="10"/>
      <c r="BO43" s="10"/>
      <c r="BP43" s="10"/>
      <c r="BQ43" s="10"/>
      <c r="BR43" s="10">
        <v>1</v>
      </c>
      <c r="BS43" s="10"/>
      <c r="BT43" s="10"/>
      <c r="BU43" s="10"/>
      <c r="BV43" s="361"/>
      <c r="BW43" s="10">
        <v>1</v>
      </c>
      <c r="BX43" s="10"/>
      <c r="BY43" s="10"/>
      <c r="BZ43" s="10"/>
      <c r="CA43" s="10"/>
      <c r="CB43" s="10">
        <v>1</v>
      </c>
      <c r="CC43" s="10"/>
      <c r="CD43" s="10"/>
      <c r="CE43" s="361"/>
      <c r="CF43" s="61"/>
      <c r="CG43" s="61">
        <v>1</v>
      </c>
      <c r="CH43" s="61">
        <v>1</v>
      </c>
      <c r="CI43" s="10"/>
      <c r="CJ43" s="10"/>
      <c r="CK43" s="10"/>
      <c r="CL43" s="10"/>
      <c r="CM43" s="10"/>
      <c r="CN43" s="10"/>
      <c r="CO43" s="10"/>
      <c r="CP43" s="10"/>
      <c r="CQ43" s="10"/>
      <c r="CR43" s="361"/>
      <c r="CS43" s="10"/>
      <c r="CT43" s="10"/>
      <c r="CU43" s="361"/>
      <c r="CV43" s="361"/>
      <c r="CW43" s="10"/>
      <c r="CX43" s="10"/>
      <c r="CY43" s="361"/>
      <c r="CZ43" s="10"/>
      <c r="DA43" s="10"/>
      <c r="DB43" s="10">
        <v>1</v>
      </c>
      <c r="DC43" s="10"/>
      <c r="DD43" s="10"/>
      <c r="DE43" s="10"/>
      <c r="DF43" s="10"/>
      <c r="DG43" s="10"/>
      <c r="DH43" s="361"/>
      <c r="DI43" s="361"/>
      <c r="DJ43" s="10"/>
      <c r="DK43" s="10"/>
      <c r="DL43" s="10"/>
      <c r="DM43" s="10"/>
      <c r="DN43" s="10"/>
      <c r="DO43" s="10">
        <v>1</v>
      </c>
      <c r="DP43" s="10"/>
      <c r="DQ43" s="10"/>
      <c r="DR43" s="10"/>
      <c r="DS43" s="10"/>
      <c r="DT43" s="10">
        <v>1</v>
      </c>
      <c r="DU43" s="10"/>
      <c r="DV43" s="361"/>
      <c r="DW43" s="10"/>
      <c r="DX43" s="361"/>
      <c r="DY43" s="361"/>
      <c r="DZ43" s="361"/>
      <c r="EA43" s="10"/>
      <c r="EB43" s="10"/>
      <c r="EC43" s="10"/>
      <c r="ED43" s="10"/>
      <c r="EE43" s="10">
        <f t="shared" si="5"/>
        <v>1</v>
      </c>
      <c r="EF43" s="10">
        <f t="shared" si="2"/>
        <v>13</v>
      </c>
      <c r="EG43" s="10">
        <f t="shared" si="6"/>
        <v>5</v>
      </c>
      <c r="EH43" s="10">
        <f t="shared" si="7"/>
        <v>1</v>
      </c>
      <c r="EI43" s="10">
        <f t="shared" si="4"/>
        <v>20</v>
      </c>
    </row>
    <row r="44" spans="1:140" ht="12.75" customHeight="1" x14ac:dyDescent="0.2">
      <c r="A44">
        <v>41</v>
      </c>
      <c r="B44" s="525" t="s">
        <v>1412</v>
      </c>
      <c r="C44" s="10">
        <v>1</v>
      </c>
      <c r="D44" s="361"/>
      <c r="E44" s="98">
        <v>1</v>
      </c>
      <c r="F44" s="10">
        <v>1</v>
      </c>
      <c r="G44" s="361"/>
      <c r="H44" s="10">
        <v>1</v>
      </c>
      <c r="I44" s="10">
        <v>1</v>
      </c>
      <c r="J44" s="10">
        <v>1</v>
      </c>
      <c r="K44" s="10">
        <v>1</v>
      </c>
      <c r="L44" s="10"/>
      <c r="M44" s="10">
        <v>1</v>
      </c>
      <c r="N44" s="10"/>
      <c r="O44" s="10">
        <v>1</v>
      </c>
      <c r="P44" s="10">
        <v>1</v>
      </c>
      <c r="Q44" s="10"/>
      <c r="R44" s="10"/>
      <c r="S44" s="10"/>
      <c r="T44" s="10">
        <v>1</v>
      </c>
      <c r="U44" s="10"/>
      <c r="V44" s="361"/>
      <c r="W44" s="10"/>
      <c r="X44" s="10"/>
      <c r="Y44" s="10">
        <v>1</v>
      </c>
      <c r="Z44" s="627"/>
      <c r="AA44" s="10"/>
      <c r="AB44" s="10"/>
      <c r="AC44" s="10"/>
      <c r="AD44" s="10">
        <v>1</v>
      </c>
      <c r="AE44" s="10"/>
      <c r="AF44" s="98">
        <v>1</v>
      </c>
      <c r="AG44" s="361"/>
      <c r="AH44" s="10"/>
      <c r="AI44" s="10">
        <v>1</v>
      </c>
      <c r="AJ44" s="361"/>
      <c r="AK44" s="361"/>
      <c r="AL44" s="10">
        <v>1</v>
      </c>
      <c r="AM44" s="10">
        <v>1</v>
      </c>
      <c r="AN44" s="628">
        <v>1</v>
      </c>
      <c r="AO44" s="10">
        <v>1</v>
      </c>
      <c r="AP44" s="10"/>
      <c r="AQ44" s="10"/>
      <c r="AR44" s="10"/>
      <c r="AS44" s="10">
        <v>1</v>
      </c>
      <c r="AT44" s="10"/>
      <c r="AU44" s="10">
        <v>1</v>
      </c>
      <c r="AV44" s="10">
        <v>1</v>
      </c>
      <c r="AW44" s="10"/>
      <c r="AX44" s="10"/>
      <c r="AY44" s="361"/>
      <c r="AZ44" s="10"/>
      <c r="BA44" s="98">
        <v>1</v>
      </c>
      <c r="BB44" s="10"/>
      <c r="BC44" s="10"/>
      <c r="BD44" s="10"/>
      <c r="BE44" s="10"/>
      <c r="BF44" s="10">
        <v>1</v>
      </c>
      <c r="BG44" s="10"/>
      <c r="BH44" s="10"/>
      <c r="BI44" s="10"/>
      <c r="BJ44" s="10">
        <v>1</v>
      </c>
      <c r="BK44" s="10"/>
      <c r="BL44" s="10">
        <v>1</v>
      </c>
      <c r="BM44" s="10"/>
      <c r="BN44" s="10"/>
      <c r="BO44" s="98">
        <v>1</v>
      </c>
      <c r="BP44" s="10"/>
      <c r="BQ44" s="10">
        <v>1</v>
      </c>
      <c r="BR44" s="10"/>
      <c r="BS44" s="10">
        <v>1</v>
      </c>
      <c r="BT44" s="10">
        <v>1</v>
      </c>
      <c r="BU44" s="10"/>
      <c r="BV44" s="361"/>
      <c r="BW44" s="10"/>
      <c r="BX44" s="10"/>
      <c r="BY44" s="10"/>
      <c r="BZ44" s="98">
        <v>1</v>
      </c>
      <c r="CA44" s="10"/>
      <c r="CB44" s="10"/>
      <c r="CC44" s="10"/>
      <c r="CD44" s="10">
        <v>1</v>
      </c>
      <c r="CE44" s="361"/>
      <c r="CF44" s="61"/>
      <c r="CG44" s="61">
        <v>1</v>
      </c>
      <c r="CH44" s="61">
        <v>1</v>
      </c>
      <c r="CI44" s="10"/>
      <c r="CJ44" s="10"/>
      <c r="CK44" s="10"/>
      <c r="CL44" s="10"/>
      <c r="CM44" s="10"/>
      <c r="CN44" s="10"/>
      <c r="CO44" s="10"/>
      <c r="CP44" s="10">
        <v>1</v>
      </c>
      <c r="CQ44" s="10"/>
      <c r="CR44" s="361"/>
      <c r="CS44" s="98">
        <v>1</v>
      </c>
      <c r="CT44" s="10">
        <v>1</v>
      </c>
      <c r="CU44" s="361"/>
      <c r="CV44" s="361"/>
      <c r="CW44" s="10"/>
      <c r="CX44" s="10">
        <v>1</v>
      </c>
      <c r="CY44" s="361"/>
      <c r="CZ44" s="10"/>
      <c r="DA44" s="98">
        <v>1</v>
      </c>
      <c r="DB44" s="10"/>
      <c r="DC44" s="10"/>
      <c r="DD44" s="10"/>
      <c r="DE44" s="10">
        <v>1</v>
      </c>
      <c r="DF44" s="10"/>
      <c r="DG44" s="10">
        <v>1</v>
      </c>
      <c r="DH44" s="362"/>
      <c r="DI44" s="362"/>
      <c r="DJ44" s="10">
        <v>1</v>
      </c>
      <c r="DK44" s="10"/>
      <c r="DL44" s="10"/>
      <c r="DM44" s="10"/>
      <c r="DN44" s="10"/>
      <c r="DO44" s="10"/>
      <c r="DP44" s="10"/>
      <c r="DQ44" s="10"/>
      <c r="DR44" s="10">
        <v>1</v>
      </c>
      <c r="DS44" s="10"/>
      <c r="DT44" s="10">
        <v>1</v>
      </c>
      <c r="DU44" s="10">
        <v>1</v>
      </c>
      <c r="DV44" s="361"/>
      <c r="DW44" s="10"/>
      <c r="DX44" s="361"/>
      <c r="DY44" s="361"/>
      <c r="DZ44" s="361"/>
      <c r="EA44" s="10"/>
      <c r="EB44" s="10"/>
      <c r="EC44" s="10"/>
      <c r="ED44" s="10"/>
      <c r="EE44" s="10">
        <f t="shared" si="5"/>
        <v>15</v>
      </c>
      <c r="EF44" s="10">
        <f t="shared" si="2"/>
        <v>18</v>
      </c>
      <c r="EG44" s="10">
        <f t="shared" si="6"/>
        <v>5</v>
      </c>
      <c r="EH44" s="10">
        <f t="shared" si="7"/>
        <v>5</v>
      </c>
      <c r="EI44" s="10">
        <f t="shared" si="4"/>
        <v>43</v>
      </c>
    </row>
    <row r="45" spans="1:140" ht="12.75" customHeight="1" x14ac:dyDescent="0.2">
      <c r="A45">
        <v>42</v>
      </c>
      <c r="B45" s="7" t="s">
        <v>876</v>
      </c>
      <c r="C45" s="10">
        <v>1</v>
      </c>
      <c r="D45" s="361"/>
      <c r="E45" s="10"/>
      <c r="F45" s="10"/>
      <c r="G45" s="361"/>
      <c r="H45" s="10">
        <v>1</v>
      </c>
      <c r="I45" s="10">
        <v>1</v>
      </c>
      <c r="J45" s="10">
        <v>1</v>
      </c>
      <c r="K45" s="10">
        <v>1</v>
      </c>
      <c r="L45" s="10"/>
      <c r="M45" s="10">
        <v>1</v>
      </c>
      <c r="N45" s="10"/>
      <c r="O45" s="10">
        <v>1</v>
      </c>
      <c r="P45" s="10"/>
      <c r="Q45" s="10"/>
      <c r="R45" s="10"/>
      <c r="S45" s="10"/>
      <c r="T45" s="10">
        <v>1</v>
      </c>
      <c r="U45" s="10"/>
      <c r="V45" s="361"/>
      <c r="W45" s="10"/>
      <c r="X45" s="10"/>
      <c r="Y45" s="10"/>
      <c r="Z45" s="361"/>
      <c r="AA45" s="10"/>
      <c r="AB45" s="10"/>
      <c r="AC45" s="10"/>
      <c r="AD45" s="10">
        <v>1</v>
      </c>
      <c r="AE45" s="10"/>
      <c r="AF45" s="10">
        <v>1</v>
      </c>
      <c r="AG45" s="361"/>
      <c r="AH45" s="10"/>
      <c r="AI45" s="10">
        <v>1</v>
      </c>
      <c r="AJ45" s="361"/>
      <c r="AK45" s="361"/>
      <c r="AL45" s="10"/>
      <c r="AM45" s="10"/>
      <c r="AN45" s="628">
        <v>1</v>
      </c>
      <c r="AO45" s="10"/>
      <c r="AP45" s="10">
        <v>1</v>
      </c>
      <c r="AQ45" s="10"/>
      <c r="AR45" s="10"/>
      <c r="AS45" s="10">
        <v>1</v>
      </c>
      <c r="AT45" s="10"/>
      <c r="AU45" s="10">
        <v>1</v>
      </c>
      <c r="AV45" s="10"/>
      <c r="AW45" s="10">
        <v>1</v>
      </c>
      <c r="AX45" s="10"/>
      <c r="AY45" s="361"/>
      <c r="AZ45" s="10"/>
      <c r="BA45" s="10"/>
      <c r="BB45" s="10">
        <v>1</v>
      </c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>
        <v>1</v>
      </c>
      <c r="BN45" s="10"/>
      <c r="BO45" s="10"/>
      <c r="BP45" s="10"/>
      <c r="BQ45" s="10">
        <v>1</v>
      </c>
      <c r="BR45" s="10"/>
      <c r="BS45" s="10"/>
      <c r="BT45" s="10"/>
      <c r="BU45" s="10">
        <v>1</v>
      </c>
      <c r="BV45" s="361"/>
      <c r="BW45" s="10">
        <v>1</v>
      </c>
      <c r="BX45" s="10"/>
      <c r="BY45" s="10"/>
      <c r="BZ45" s="10"/>
      <c r="CA45" s="10"/>
      <c r="CB45" s="10"/>
      <c r="CC45" s="10"/>
      <c r="CD45" s="10">
        <v>1</v>
      </c>
      <c r="CE45" s="361"/>
      <c r="CF45" s="61"/>
      <c r="CG45" s="61">
        <v>1</v>
      </c>
      <c r="CH45" s="61">
        <v>1</v>
      </c>
      <c r="CI45" s="10"/>
      <c r="CJ45" s="10"/>
      <c r="CK45" s="10"/>
      <c r="CL45" s="10"/>
      <c r="CM45" s="10"/>
      <c r="CN45" s="10"/>
      <c r="CO45" s="10"/>
      <c r="CP45" s="10"/>
      <c r="CQ45" s="10"/>
      <c r="CR45" s="361"/>
      <c r="CS45" s="10">
        <v>1</v>
      </c>
      <c r="CT45" s="10"/>
      <c r="CU45" s="361"/>
      <c r="CV45" s="361"/>
      <c r="CW45" s="10"/>
      <c r="CX45" s="10"/>
      <c r="CY45" s="361"/>
      <c r="CZ45" s="10"/>
      <c r="DA45" s="10"/>
      <c r="DB45" s="10">
        <v>1</v>
      </c>
      <c r="DC45" s="10"/>
      <c r="DD45" s="10"/>
      <c r="DE45" s="10">
        <v>1</v>
      </c>
      <c r="DF45" s="10"/>
      <c r="DG45" s="10"/>
      <c r="DH45" s="361"/>
      <c r="DI45" s="361"/>
      <c r="DJ45" s="10">
        <v>1</v>
      </c>
      <c r="DK45" s="10"/>
      <c r="DL45" s="10"/>
      <c r="DM45" s="10"/>
      <c r="DN45" s="10"/>
      <c r="DO45" s="10"/>
      <c r="DP45" s="10"/>
      <c r="DQ45" s="10"/>
      <c r="DR45" s="10">
        <v>1</v>
      </c>
      <c r="DS45" s="10"/>
      <c r="DT45" s="10">
        <v>1</v>
      </c>
      <c r="DU45" s="10"/>
      <c r="DV45" s="361"/>
      <c r="DW45" s="10"/>
      <c r="DX45" s="361"/>
      <c r="DY45" s="361"/>
      <c r="DZ45" s="361"/>
      <c r="EA45" s="10"/>
      <c r="EB45" s="10"/>
      <c r="EC45" s="10"/>
      <c r="ED45" s="10"/>
      <c r="EE45" s="10">
        <f t="shared" si="5"/>
        <v>2</v>
      </c>
      <c r="EF45" s="10">
        <f t="shared" si="2"/>
        <v>19</v>
      </c>
      <c r="EG45" s="10">
        <f t="shared" si="6"/>
        <v>5</v>
      </c>
      <c r="EH45" s="10">
        <f t="shared" si="7"/>
        <v>2</v>
      </c>
      <c r="EI45" s="10">
        <f t="shared" si="4"/>
        <v>28</v>
      </c>
    </row>
    <row r="46" spans="1:140" ht="12.75" customHeight="1" x14ac:dyDescent="0.2">
      <c r="A46">
        <v>43</v>
      </c>
      <c r="B46" s="7" t="s">
        <v>195</v>
      </c>
      <c r="C46" s="10"/>
      <c r="D46" s="361"/>
      <c r="E46" s="10"/>
      <c r="F46" s="10"/>
      <c r="G46" s="361"/>
      <c r="H46" s="10">
        <v>1</v>
      </c>
      <c r="I46" s="10">
        <v>1</v>
      </c>
      <c r="J46" s="10">
        <v>1</v>
      </c>
      <c r="K46" s="10">
        <v>1</v>
      </c>
      <c r="L46" s="10"/>
      <c r="M46" s="10">
        <v>1</v>
      </c>
      <c r="N46" s="10"/>
      <c r="O46" s="10">
        <v>1</v>
      </c>
      <c r="P46" s="10">
        <v>1</v>
      </c>
      <c r="Q46" s="10"/>
      <c r="R46" s="10"/>
      <c r="S46" s="98">
        <v>1</v>
      </c>
      <c r="T46" s="10"/>
      <c r="U46" s="10"/>
      <c r="V46" s="361"/>
      <c r="W46" s="10"/>
      <c r="X46" s="10"/>
      <c r="Y46" s="10"/>
      <c r="Z46" s="361"/>
      <c r="AA46" s="10"/>
      <c r="AB46" s="10"/>
      <c r="AC46" s="10">
        <v>1</v>
      </c>
      <c r="AD46" s="10"/>
      <c r="AE46" s="10"/>
      <c r="AF46" s="10"/>
      <c r="AG46" s="361"/>
      <c r="AH46" s="10"/>
      <c r="AI46" s="10"/>
      <c r="AJ46" s="361"/>
      <c r="AK46" s="361"/>
      <c r="AL46" s="10"/>
      <c r="AM46" s="10"/>
      <c r="AN46" s="628">
        <v>1</v>
      </c>
      <c r="AO46" s="10"/>
      <c r="AP46" s="10"/>
      <c r="AQ46" s="10"/>
      <c r="AR46" s="10"/>
      <c r="AS46" s="10"/>
      <c r="AT46" s="10">
        <v>1</v>
      </c>
      <c r="AU46" s="10"/>
      <c r="AV46" s="10"/>
      <c r="AW46" s="10"/>
      <c r="AX46" s="10"/>
      <c r="AY46" s="361"/>
      <c r="AZ46" s="10"/>
      <c r="BA46" s="10"/>
      <c r="BB46" s="10"/>
      <c r="BC46" s="10"/>
      <c r="BD46" s="10">
        <v>1</v>
      </c>
      <c r="BE46" s="10">
        <v>1</v>
      </c>
      <c r="BF46" s="10"/>
      <c r="BG46" s="10">
        <v>1</v>
      </c>
      <c r="BH46" s="10">
        <v>1</v>
      </c>
      <c r="BI46" s="10">
        <v>1</v>
      </c>
      <c r="BJ46" s="10"/>
      <c r="BK46" s="10">
        <v>1</v>
      </c>
      <c r="BL46" s="10"/>
      <c r="BM46" s="10"/>
      <c r="BN46" s="10"/>
      <c r="BO46" s="10"/>
      <c r="BP46" s="10"/>
      <c r="BQ46" s="10">
        <v>1</v>
      </c>
      <c r="BR46" s="10"/>
      <c r="BS46" s="10"/>
      <c r="BT46" s="10"/>
      <c r="BU46" s="10"/>
      <c r="BV46" s="361"/>
      <c r="BW46" s="10"/>
      <c r="BX46" s="10"/>
      <c r="BY46" s="10"/>
      <c r="BZ46" s="10"/>
      <c r="CA46" s="10"/>
      <c r="CB46" s="10"/>
      <c r="CC46" s="10"/>
      <c r="CD46" s="10"/>
      <c r="CE46" s="361"/>
      <c r="CF46" s="61"/>
      <c r="CG46" s="61">
        <v>1</v>
      </c>
      <c r="CH46" s="61">
        <v>1</v>
      </c>
      <c r="CI46" s="10"/>
      <c r="CJ46" s="10"/>
      <c r="CK46" s="10"/>
      <c r="CL46" s="10"/>
      <c r="CM46" s="10">
        <v>1</v>
      </c>
      <c r="CN46" s="10"/>
      <c r="CO46" s="10"/>
      <c r="CP46" s="10"/>
      <c r="CQ46" s="10"/>
      <c r="CR46" s="361"/>
      <c r="CS46" s="10">
        <v>1</v>
      </c>
      <c r="CT46" s="10"/>
      <c r="CU46" s="361"/>
      <c r="CV46" s="361"/>
      <c r="CW46" s="10"/>
      <c r="CX46" s="10"/>
      <c r="CY46" s="361"/>
      <c r="CZ46" s="10"/>
      <c r="DA46" s="10"/>
      <c r="DB46" s="10"/>
      <c r="DC46" s="98">
        <v>1</v>
      </c>
      <c r="DD46" s="10"/>
      <c r="DE46" s="10"/>
      <c r="DF46" s="10"/>
      <c r="DG46" s="10"/>
      <c r="DH46" s="361"/>
      <c r="DI46" s="361"/>
      <c r="DJ46" s="10">
        <v>1</v>
      </c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361"/>
      <c r="DW46" s="98">
        <v>1</v>
      </c>
      <c r="DX46" s="361"/>
      <c r="DY46" s="361"/>
      <c r="DZ46" s="361"/>
      <c r="EA46" s="10"/>
      <c r="EB46" s="10"/>
      <c r="EC46" s="10"/>
      <c r="ED46" s="10"/>
      <c r="EE46" s="10">
        <f t="shared" si="5"/>
        <v>9</v>
      </c>
      <c r="EF46" s="10">
        <f t="shared" si="2"/>
        <v>5</v>
      </c>
      <c r="EG46" s="10">
        <f t="shared" si="6"/>
        <v>8</v>
      </c>
      <c r="EH46" s="10">
        <f t="shared" si="7"/>
        <v>2</v>
      </c>
      <c r="EI46" s="10">
        <f t="shared" si="4"/>
        <v>24</v>
      </c>
    </row>
    <row r="47" spans="1:140" ht="12.75" customHeight="1" x14ac:dyDescent="0.2">
      <c r="A47">
        <v>44</v>
      </c>
      <c r="B47" s="7" t="s">
        <v>916</v>
      </c>
      <c r="C47" s="10"/>
      <c r="D47" s="361"/>
      <c r="E47" s="10"/>
      <c r="F47" s="10"/>
      <c r="G47" s="361"/>
      <c r="H47" s="10">
        <v>1</v>
      </c>
      <c r="I47" s="10">
        <v>1</v>
      </c>
      <c r="J47" s="10">
        <v>1</v>
      </c>
      <c r="K47" s="10">
        <v>1</v>
      </c>
      <c r="L47" s="10"/>
      <c r="M47" s="10">
        <v>1</v>
      </c>
      <c r="N47" s="10"/>
      <c r="O47" s="10"/>
      <c r="P47" s="10"/>
      <c r="Q47" s="10"/>
      <c r="R47" s="10"/>
      <c r="S47" s="10"/>
      <c r="T47" s="98">
        <v>1</v>
      </c>
      <c r="U47" s="10"/>
      <c r="V47" s="361"/>
      <c r="W47" s="10"/>
      <c r="X47" s="10"/>
      <c r="Y47" s="10"/>
      <c r="Z47" s="361"/>
      <c r="AA47" s="10"/>
      <c r="AB47" s="10"/>
      <c r="AC47" s="10"/>
      <c r="AD47" s="10"/>
      <c r="AE47" s="10"/>
      <c r="AF47" s="10"/>
      <c r="AG47" s="361"/>
      <c r="AH47" s="10"/>
      <c r="AI47" s="10"/>
      <c r="AJ47" s="361"/>
      <c r="AK47" s="361"/>
      <c r="AL47" s="10"/>
      <c r="AM47" s="10"/>
      <c r="AN47" s="628">
        <v>1</v>
      </c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361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98">
        <v>1</v>
      </c>
      <c r="BV47" s="361"/>
      <c r="BW47" s="10"/>
      <c r="BX47" s="10"/>
      <c r="BY47" s="10"/>
      <c r="BZ47" s="10"/>
      <c r="CA47" s="10"/>
      <c r="CB47" s="10"/>
      <c r="CC47" s="10"/>
      <c r="CD47" s="10"/>
      <c r="CE47" s="361"/>
      <c r="CF47" s="61"/>
      <c r="CG47" s="61"/>
      <c r="CH47" s="61"/>
      <c r="CI47" s="10"/>
      <c r="CJ47" s="10"/>
      <c r="CK47" s="10"/>
      <c r="CL47" s="10"/>
      <c r="CM47" s="10"/>
      <c r="CN47" s="10"/>
      <c r="CO47" s="10"/>
      <c r="CP47" s="10"/>
      <c r="CQ47" s="10"/>
      <c r="CR47" s="361"/>
      <c r="CS47" s="10"/>
      <c r="CT47" s="10"/>
      <c r="CU47" s="361"/>
      <c r="CV47" s="361"/>
      <c r="CW47" s="10"/>
      <c r="CX47" s="10"/>
      <c r="CY47" s="361"/>
      <c r="CZ47" s="10"/>
      <c r="DA47" s="10"/>
      <c r="DB47" s="10"/>
      <c r="DC47" s="10"/>
      <c r="DD47" s="10"/>
      <c r="DE47" s="10"/>
      <c r="DF47" s="10"/>
      <c r="DG47" s="10"/>
      <c r="DH47" s="361"/>
      <c r="DI47" s="361"/>
      <c r="DJ47" s="10"/>
      <c r="DK47" s="10"/>
      <c r="DL47" s="10"/>
      <c r="DM47" s="10"/>
      <c r="DN47" s="10"/>
      <c r="DO47" s="10">
        <v>1</v>
      </c>
      <c r="DP47" s="10"/>
      <c r="DQ47" s="10"/>
      <c r="DR47" s="10"/>
      <c r="DS47" s="10"/>
      <c r="DT47" s="10"/>
      <c r="DU47" s="10"/>
      <c r="DV47" s="361"/>
      <c r="DW47" s="10"/>
      <c r="DX47" s="361"/>
      <c r="DY47" s="361"/>
      <c r="DZ47" s="361"/>
      <c r="EA47" s="10"/>
      <c r="EB47" s="10"/>
      <c r="EC47" s="10"/>
      <c r="ED47" s="10"/>
      <c r="EE47" s="10">
        <f t="shared" si="5"/>
        <v>1</v>
      </c>
      <c r="EF47" s="10">
        <f t="shared" si="2"/>
        <v>3</v>
      </c>
      <c r="EG47" s="10">
        <f t="shared" si="6"/>
        <v>3</v>
      </c>
      <c r="EH47" s="10">
        <f t="shared" si="7"/>
        <v>1</v>
      </c>
      <c r="EI47" s="10">
        <f t="shared" si="4"/>
        <v>8</v>
      </c>
      <c r="EJ47">
        <v>1</v>
      </c>
    </row>
    <row r="48" spans="1:140" ht="12.75" customHeight="1" x14ac:dyDescent="0.2">
      <c r="A48">
        <v>45</v>
      </c>
      <c r="B48" s="7" t="s">
        <v>824</v>
      </c>
      <c r="C48" s="10"/>
      <c r="D48" s="361"/>
      <c r="E48" s="10"/>
      <c r="F48" s="10"/>
      <c r="G48" s="361"/>
      <c r="H48" s="10">
        <v>1</v>
      </c>
      <c r="I48" s="10">
        <v>1</v>
      </c>
      <c r="J48" s="10">
        <v>1</v>
      </c>
      <c r="K48" s="10">
        <v>1</v>
      </c>
      <c r="L48" s="10"/>
      <c r="M48" s="10">
        <v>1</v>
      </c>
      <c r="N48" s="10"/>
      <c r="O48" s="10"/>
      <c r="P48" s="10"/>
      <c r="Q48" s="10"/>
      <c r="R48" s="10"/>
      <c r="S48" s="10"/>
      <c r="T48" s="10">
        <v>1</v>
      </c>
      <c r="U48" s="10"/>
      <c r="V48" s="361"/>
      <c r="W48" s="10"/>
      <c r="X48" s="10"/>
      <c r="Y48" s="10"/>
      <c r="Z48" s="361"/>
      <c r="AA48" s="10"/>
      <c r="AB48" s="10"/>
      <c r="AC48" s="10"/>
      <c r="AD48" s="10"/>
      <c r="AE48" s="10"/>
      <c r="AF48" s="10"/>
      <c r="AG48" s="361"/>
      <c r="AH48" s="10"/>
      <c r="AI48" s="10"/>
      <c r="AJ48" s="361"/>
      <c r="AK48" s="361"/>
      <c r="AL48" s="10"/>
      <c r="AM48" s="10"/>
      <c r="AN48" s="628">
        <v>1</v>
      </c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361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>
        <v>1</v>
      </c>
      <c r="BV48" s="361"/>
      <c r="BW48" s="10"/>
      <c r="BX48" s="10"/>
      <c r="BY48" s="10"/>
      <c r="BZ48" s="10"/>
      <c r="CA48" s="10"/>
      <c r="CB48" s="10"/>
      <c r="CC48" s="10"/>
      <c r="CD48" s="10"/>
      <c r="CE48" s="361"/>
      <c r="CF48" s="61"/>
      <c r="CG48" s="61"/>
      <c r="CH48" s="61"/>
      <c r="CI48" s="10"/>
      <c r="CJ48" s="10"/>
      <c r="CK48" s="10"/>
      <c r="CL48" s="10"/>
      <c r="CM48" s="10"/>
      <c r="CN48" s="10"/>
      <c r="CO48" s="10"/>
      <c r="CP48" s="10"/>
      <c r="CQ48" s="10"/>
      <c r="CR48" s="361"/>
      <c r="CS48" s="10"/>
      <c r="CT48" s="10"/>
      <c r="CU48" s="361"/>
      <c r="CV48" s="361"/>
      <c r="CW48" s="10"/>
      <c r="CX48" s="10"/>
      <c r="CY48" s="361"/>
      <c r="CZ48" s="10"/>
      <c r="DA48" s="10"/>
      <c r="DB48" s="10"/>
      <c r="DC48" s="10"/>
      <c r="DD48" s="10"/>
      <c r="DE48" s="10"/>
      <c r="DF48" s="10"/>
      <c r="DG48" s="10"/>
      <c r="DH48" s="361"/>
      <c r="DI48" s="361"/>
      <c r="DJ48" s="10"/>
      <c r="DK48" s="10"/>
      <c r="DL48" s="10"/>
      <c r="DM48" s="10"/>
      <c r="DN48" s="10"/>
      <c r="DO48" s="10">
        <v>1</v>
      </c>
      <c r="DP48" s="10"/>
      <c r="DQ48" s="10"/>
      <c r="DR48" s="10"/>
      <c r="DS48" s="10"/>
      <c r="DT48" s="10"/>
      <c r="DU48" s="10"/>
      <c r="DV48" s="361"/>
      <c r="DW48" s="10"/>
      <c r="DX48" s="361"/>
      <c r="DY48" s="361"/>
      <c r="DZ48" s="361"/>
      <c r="EA48" s="10"/>
      <c r="EB48" s="10"/>
      <c r="EC48" s="10"/>
      <c r="ED48" s="10"/>
      <c r="EE48" s="10">
        <f t="shared" si="5"/>
        <v>1</v>
      </c>
      <c r="EF48" s="10">
        <f t="shared" si="2"/>
        <v>3</v>
      </c>
      <c r="EG48" s="10">
        <f t="shared" si="6"/>
        <v>3</v>
      </c>
      <c r="EH48" s="10">
        <f t="shared" si="7"/>
        <v>1</v>
      </c>
      <c r="EI48" s="10">
        <f t="shared" si="4"/>
        <v>8</v>
      </c>
      <c r="EJ48">
        <v>1</v>
      </c>
    </row>
    <row r="49" spans="1:140" ht="12.75" customHeight="1" x14ac:dyDescent="0.2">
      <c r="A49">
        <v>46</v>
      </c>
      <c r="B49" s="7" t="s">
        <v>652</v>
      </c>
      <c r="C49" s="10"/>
      <c r="D49" s="361"/>
      <c r="E49" s="10"/>
      <c r="F49" s="10"/>
      <c r="G49" s="36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>
        <v>1</v>
      </c>
      <c r="V49" s="361"/>
      <c r="W49" s="10"/>
      <c r="X49" s="10">
        <v>1</v>
      </c>
      <c r="Y49" s="10"/>
      <c r="Z49" s="361"/>
      <c r="AA49" s="10"/>
      <c r="AB49" s="10"/>
      <c r="AC49" s="10"/>
      <c r="AD49" s="10"/>
      <c r="AE49" s="10">
        <v>1</v>
      </c>
      <c r="AF49" s="10"/>
      <c r="AG49" s="361"/>
      <c r="AH49" s="10"/>
      <c r="AI49" s="10"/>
      <c r="AJ49" s="361"/>
      <c r="AK49" s="361"/>
      <c r="AL49" s="10"/>
      <c r="AM49" s="10"/>
      <c r="AN49" s="628"/>
      <c r="AO49" s="10">
        <v>1</v>
      </c>
      <c r="AP49" s="10"/>
      <c r="AQ49" s="10"/>
      <c r="AR49" s="10">
        <v>1</v>
      </c>
      <c r="AS49" s="10"/>
      <c r="AT49" s="10"/>
      <c r="AU49" s="10"/>
      <c r="AV49" s="10"/>
      <c r="AW49" s="10"/>
      <c r="AX49" s="10"/>
      <c r="AY49" s="361"/>
      <c r="AZ49" s="10"/>
      <c r="BA49" s="10">
        <v>1</v>
      </c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>
        <v>1</v>
      </c>
      <c r="BR49" s="10"/>
      <c r="BS49" s="10"/>
      <c r="BT49" s="10"/>
      <c r="BU49" s="10"/>
      <c r="BV49" s="361"/>
      <c r="BW49" s="10"/>
      <c r="BX49" s="10"/>
      <c r="BY49" s="10"/>
      <c r="BZ49" s="10"/>
      <c r="CA49" s="10">
        <v>1</v>
      </c>
      <c r="CB49" s="10"/>
      <c r="CC49" s="10"/>
      <c r="CD49" s="10"/>
      <c r="CE49" s="361"/>
      <c r="CF49" s="61"/>
      <c r="CG49" s="61"/>
      <c r="CH49" s="61"/>
      <c r="CI49" s="10"/>
      <c r="CJ49" s="10"/>
      <c r="CK49" s="10"/>
      <c r="CL49" s="10"/>
      <c r="CM49" s="10"/>
      <c r="CN49" s="10">
        <v>1</v>
      </c>
      <c r="CO49" s="10"/>
      <c r="CP49" s="10"/>
      <c r="CQ49" s="10"/>
      <c r="CR49" s="361"/>
      <c r="CS49" s="10"/>
      <c r="CT49" s="10"/>
      <c r="CU49" s="361"/>
      <c r="CV49" s="361"/>
      <c r="CW49" s="10"/>
      <c r="CX49" s="10"/>
      <c r="CY49" s="361"/>
      <c r="CZ49" s="10"/>
      <c r="DA49" s="10"/>
      <c r="DB49" s="10"/>
      <c r="DC49" s="10">
        <v>1</v>
      </c>
      <c r="DD49" s="10"/>
      <c r="DE49" s="10"/>
      <c r="DF49" s="10"/>
      <c r="DG49" s="10"/>
      <c r="DH49" s="361"/>
      <c r="DI49" s="361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361"/>
      <c r="DW49" s="10"/>
      <c r="DX49" s="361"/>
      <c r="DY49" s="361"/>
      <c r="DZ49" s="361"/>
      <c r="EA49" s="10"/>
      <c r="EB49" s="10"/>
      <c r="EC49" s="10"/>
      <c r="ED49" s="10"/>
      <c r="EE49" s="10">
        <f t="shared" si="5"/>
        <v>9</v>
      </c>
      <c r="EF49" s="10">
        <f t="shared" si="2"/>
        <v>1</v>
      </c>
      <c r="EG49" s="10">
        <f t="shared" si="6"/>
        <v>0</v>
      </c>
      <c r="EH49" s="10">
        <f t="shared" si="7"/>
        <v>0</v>
      </c>
      <c r="EI49" s="10">
        <f t="shared" si="4"/>
        <v>10</v>
      </c>
    </row>
    <row r="50" spans="1:140" ht="12.75" customHeight="1" x14ac:dyDescent="0.2">
      <c r="A50">
        <v>47</v>
      </c>
      <c r="B50" s="7" t="s">
        <v>1101</v>
      </c>
      <c r="C50" s="10"/>
      <c r="D50" s="361"/>
      <c r="E50" s="10"/>
      <c r="F50" s="10"/>
      <c r="G50" s="361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361"/>
      <c r="W50" s="10"/>
      <c r="X50" s="10"/>
      <c r="Y50" s="10"/>
      <c r="Z50" s="361"/>
      <c r="AA50" s="10">
        <v>1</v>
      </c>
      <c r="AB50" s="10"/>
      <c r="AC50" s="10"/>
      <c r="AD50" s="10"/>
      <c r="AE50" s="10"/>
      <c r="AF50" s="10">
        <v>1</v>
      </c>
      <c r="AG50" s="361"/>
      <c r="AH50" s="10"/>
      <c r="AI50" s="10">
        <v>1</v>
      </c>
      <c r="AJ50" s="361"/>
      <c r="AK50" s="361"/>
      <c r="AL50" s="10"/>
      <c r="AM50" s="10"/>
      <c r="AN50" s="628">
        <v>1</v>
      </c>
      <c r="AO50" s="10"/>
      <c r="AP50" s="10">
        <v>1</v>
      </c>
      <c r="AQ50" s="10"/>
      <c r="AR50" s="10"/>
      <c r="AS50" s="10"/>
      <c r="AT50" s="10"/>
      <c r="AU50" s="10">
        <v>1</v>
      </c>
      <c r="AV50" s="10"/>
      <c r="AW50" s="10">
        <v>1</v>
      </c>
      <c r="AX50" s="10"/>
      <c r="AY50" s="361"/>
      <c r="AZ50" s="10">
        <v>1</v>
      </c>
      <c r="BA50" s="10"/>
      <c r="BB50" s="10">
        <v>1</v>
      </c>
      <c r="BC50" s="10"/>
      <c r="BD50" s="10"/>
      <c r="BE50" s="10"/>
      <c r="BF50" s="10"/>
      <c r="BG50" s="10"/>
      <c r="BH50" s="10"/>
      <c r="BI50" s="10"/>
      <c r="BJ50" s="10">
        <v>1</v>
      </c>
      <c r="BK50" s="10"/>
      <c r="BL50" s="10"/>
      <c r="BM50" s="10"/>
      <c r="BN50" s="10"/>
      <c r="BO50" s="10"/>
      <c r="BP50" s="10">
        <v>1</v>
      </c>
      <c r="BQ50" s="10"/>
      <c r="BR50" s="10"/>
      <c r="BS50" s="10"/>
      <c r="BT50" s="10"/>
      <c r="BU50" s="10"/>
      <c r="BV50" s="361"/>
      <c r="BW50" s="10"/>
      <c r="BX50" s="10"/>
      <c r="BY50" s="10"/>
      <c r="BZ50" s="10">
        <v>1</v>
      </c>
      <c r="CA50" s="10"/>
      <c r="CB50" s="10">
        <v>1</v>
      </c>
      <c r="CC50" s="10"/>
      <c r="CD50" s="10"/>
      <c r="CE50" s="361"/>
      <c r="CF50" s="61"/>
      <c r="CG50" s="61">
        <v>1</v>
      </c>
      <c r="CH50" s="61">
        <v>1</v>
      </c>
      <c r="CI50" s="10"/>
      <c r="CJ50" s="10"/>
      <c r="CK50" s="10"/>
      <c r="CL50" s="10"/>
      <c r="CM50" s="10"/>
      <c r="CN50" s="10"/>
      <c r="CO50" s="10"/>
      <c r="CP50" s="10"/>
      <c r="CQ50" s="10"/>
      <c r="CR50" s="361"/>
      <c r="CS50" s="10"/>
      <c r="CT50" s="10"/>
      <c r="CU50" s="361"/>
      <c r="CV50" s="361"/>
      <c r="CW50" s="10"/>
      <c r="CX50" s="10"/>
      <c r="CY50" s="361"/>
      <c r="CZ50" s="10"/>
      <c r="DA50" s="10"/>
      <c r="DB50" s="10"/>
      <c r="DC50" s="10"/>
      <c r="DD50" s="10"/>
      <c r="DE50" s="10"/>
      <c r="DF50" s="10"/>
      <c r="DG50" s="10"/>
      <c r="DH50" s="361"/>
      <c r="DI50" s="361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361"/>
      <c r="DW50" s="10"/>
      <c r="DX50" s="361"/>
      <c r="DY50" s="361"/>
      <c r="DZ50" s="361"/>
      <c r="EA50" s="10"/>
      <c r="EB50" s="10"/>
      <c r="EC50" s="10"/>
      <c r="ED50" s="10"/>
      <c r="EE50" s="10">
        <f t="shared" si="5"/>
        <v>0</v>
      </c>
      <c r="EF50" s="10">
        <f t="shared" si="2"/>
        <v>13</v>
      </c>
      <c r="EG50" s="10">
        <f t="shared" si="6"/>
        <v>1</v>
      </c>
      <c r="EH50" s="10">
        <f t="shared" si="7"/>
        <v>0</v>
      </c>
      <c r="EI50" s="10">
        <f t="shared" si="4"/>
        <v>14</v>
      </c>
    </row>
    <row r="51" spans="1:140" ht="12.75" customHeight="1" x14ac:dyDescent="0.2">
      <c r="A51">
        <v>48</v>
      </c>
      <c r="B51" s="7" t="s">
        <v>692</v>
      </c>
      <c r="C51" s="10"/>
      <c r="D51" s="361"/>
      <c r="E51" s="10"/>
      <c r="F51" s="10"/>
      <c r="G51" s="361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361"/>
      <c r="W51" s="10"/>
      <c r="X51" s="10"/>
      <c r="Y51" s="10"/>
      <c r="Z51" s="361"/>
      <c r="AA51" s="10"/>
      <c r="AB51" s="10"/>
      <c r="AC51" s="10"/>
      <c r="AD51" s="10"/>
      <c r="AE51" s="10"/>
      <c r="AF51" s="10"/>
      <c r="AG51" s="361"/>
      <c r="AH51" s="10"/>
      <c r="AI51" s="10"/>
      <c r="AJ51" s="361"/>
      <c r="AK51" s="361"/>
      <c r="AL51" s="10"/>
      <c r="AM51" s="10"/>
      <c r="AN51" s="628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361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361"/>
      <c r="BW51" s="10"/>
      <c r="BX51" s="10">
        <v>1</v>
      </c>
      <c r="BY51" s="10"/>
      <c r="BZ51" s="10"/>
      <c r="CA51" s="10"/>
      <c r="CB51" s="10"/>
      <c r="CC51" s="10"/>
      <c r="CD51" s="10"/>
      <c r="CE51" s="361"/>
      <c r="CF51" s="61"/>
      <c r="CG51" s="61"/>
      <c r="CH51" s="61"/>
      <c r="CI51" s="10"/>
      <c r="CJ51" s="10"/>
      <c r="CK51" s="10"/>
      <c r="CL51" s="10"/>
      <c r="CM51" s="10"/>
      <c r="CN51" s="10"/>
      <c r="CO51" s="10">
        <v>1</v>
      </c>
      <c r="CP51" s="10"/>
      <c r="CQ51" s="10"/>
      <c r="CR51" s="361"/>
      <c r="CS51" s="10"/>
      <c r="CT51" s="10"/>
      <c r="CU51" s="361"/>
      <c r="CV51" s="361"/>
      <c r="CW51" s="10"/>
      <c r="CX51" s="10"/>
      <c r="CY51" s="361"/>
      <c r="CZ51" s="10">
        <v>1</v>
      </c>
      <c r="DA51" s="10"/>
      <c r="DB51" s="10"/>
      <c r="DC51" s="10"/>
      <c r="DD51" s="10"/>
      <c r="DE51" s="10"/>
      <c r="DF51" s="10"/>
      <c r="DG51" s="10"/>
      <c r="DH51" s="361"/>
      <c r="DI51" s="361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361"/>
      <c r="DW51" s="10"/>
      <c r="DX51" s="361"/>
      <c r="DY51" s="361"/>
      <c r="DZ51" s="361"/>
      <c r="EA51" s="10"/>
      <c r="EB51" s="10"/>
      <c r="EC51" s="10"/>
      <c r="ED51" s="10"/>
      <c r="EE51" s="10">
        <f t="shared" si="5"/>
        <v>0</v>
      </c>
      <c r="EF51" s="10">
        <f t="shared" si="2"/>
        <v>0</v>
      </c>
      <c r="EG51" s="10">
        <f t="shared" si="6"/>
        <v>0</v>
      </c>
      <c r="EH51" s="10">
        <f t="shared" si="7"/>
        <v>2</v>
      </c>
      <c r="EI51" s="10">
        <f t="shared" si="4"/>
        <v>2</v>
      </c>
      <c r="EJ51">
        <v>1</v>
      </c>
    </row>
    <row r="52" spans="1:140" ht="12.75" customHeight="1" x14ac:dyDescent="0.2">
      <c r="A52">
        <v>49</v>
      </c>
      <c r="B52" s="7" t="s">
        <v>414</v>
      </c>
      <c r="C52" s="98">
        <v>1</v>
      </c>
      <c r="D52" s="361"/>
      <c r="E52" s="10"/>
      <c r="F52" s="10"/>
      <c r="G52" s="361"/>
      <c r="H52" s="10">
        <v>1</v>
      </c>
      <c r="I52" s="10">
        <v>1</v>
      </c>
      <c r="J52" s="10">
        <v>1</v>
      </c>
      <c r="K52" s="10">
        <v>1</v>
      </c>
      <c r="L52" s="10"/>
      <c r="M52" s="10">
        <v>1</v>
      </c>
      <c r="N52" s="10">
        <v>1</v>
      </c>
      <c r="O52" s="10">
        <v>1</v>
      </c>
      <c r="P52" s="10">
        <v>1</v>
      </c>
      <c r="Q52" s="98">
        <v>1</v>
      </c>
      <c r="R52" s="10"/>
      <c r="S52" s="10"/>
      <c r="T52" s="10">
        <v>1</v>
      </c>
      <c r="U52" s="10"/>
      <c r="V52" s="361"/>
      <c r="W52" s="10"/>
      <c r="X52" s="10"/>
      <c r="Y52" s="10">
        <v>1</v>
      </c>
      <c r="Z52" s="361"/>
      <c r="AA52" s="10">
        <v>1</v>
      </c>
      <c r="AB52" s="10"/>
      <c r="AC52" s="10"/>
      <c r="AD52" s="10">
        <v>1</v>
      </c>
      <c r="AE52" s="10">
        <v>1</v>
      </c>
      <c r="AF52" s="10"/>
      <c r="AG52" s="361"/>
      <c r="AH52" s="98">
        <v>1</v>
      </c>
      <c r="AI52" s="10">
        <v>1</v>
      </c>
      <c r="AJ52" s="361"/>
      <c r="AK52" s="361"/>
      <c r="AL52" s="10"/>
      <c r="AM52" s="10">
        <v>1</v>
      </c>
      <c r="AN52" s="628">
        <v>1</v>
      </c>
      <c r="AO52" s="10">
        <v>1</v>
      </c>
      <c r="AP52" s="10">
        <v>1</v>
      </c>
      <c r="AQ52" s="10"/>
      <c r="AR52" s="10">
        <v>1</v>
      </c>
      <c r="AS52" s="10">
        <v>1</v>
      </c>
      <c r="AT52" s="10"/>
      <c r="AU52" s="10">
        <v>1</v>
      </c>
      <c r="AV52" s="98">
        <v>1</v>
      </c>
      <c r="AW52" s="10"/>
      <c r="AX52" s="10"/>
      <c r="AY52" s="361"/>
      <c r="AZ52" s="10"/>
      <c r="BA52" s="10">
        <v>1</v>
      </c>
      <c r="BB52" s="10">
        <v>1</v>
      </c>
      <c r="BC52" s="10"/>
      <c r="BD52" s="10"/>
      <c r="BE52" s="10"/>
      <c r="BF52" s="10">
        <v>1</v>
      </c>
      <c r="BG52" s="10"/>
      <c r="BH52" s="10"/>
      <c r="BI52" s="10"/>
      <c r="BJ52" s="10"/>
      <c r="BK52" s="10"/>
      <c r="BL52" s="10"/>
      <c r="BM52" s="10">
        <v>1</v>
      </c>
      <c r="BN52" s="10"/>
      <c r="BO52" s="11"/>
      <c r="BP52" s="10">
        <v>1</v>
      </c>
      <c r="BQ52" s="10">
        <v>1</v>
      </c>
      <c r="BR52" s="10">
        <v>1</v>
      </c>
      <c r="BS52" s="10"/>
      <c r="BT52" s="10">
        <v>1</v>
      </c>
      <c r="BU52" s="10"/>
      <c r="BV52" s="361"/>
      <c r="BW52" s="10">
        <v>1</v>
      </c>
      <c r="BX52" s="10"/>
      <c r="BY52" s="10">
        <v>1</v>
      </c>
      <c r="BZ52" s="10">
        <v>1</v>
      </c>
      <c r="CA52" s="10"/>
      <c r="CB52" s="10">
        <v>1</v>
      </c>
      <c r="CC52" s="10"/>
      <c r="CD52" s="10"/>
      <c r="CE52" s="361"/>
      <c r="CF52" s="61"/>
      <c r="CG52" s="61">
        <v>1</v>
      </c>
      <c r="CH52" s="61">
        <v>1</v>
      </c>
      <c r="CI52" s="10"/>
      <c r="CJ52" s="10"/>
      <c r="CK52" s="10"/>
      <c r="CL52" s="98">
        <v>1</v>
      </c>
      <c r="CM52" s="10"/>
      <c r="CN52" s="10">
        <v>1</v>
      </c>
      <c r="CO52" s="10"/>
      <c r="CP52" s="10"/>
      <c r="CQ52" s="10"/>
      <c r="CR52" s="361"/>
      <c r="CS52" s="10">
        <v>1</v>
      </c>
      <c r="CT52" s="10"/>
      <c r="CU52" s="361"/>
      <c r="CV52" s="361"/>
      <c r="CW52" s="10"/>
      <c r="CX52" s="10"/>
      <c r="CY52" s="361"/>
      <c r="CZ52" s="10"/>
      <c r="DA52" s="10"/>
      <c r="DB52" s="10">
        <v>1</v>
      </c>
      <c r="DC52" s="10"/>
      <c r="DD52" s="10"/>
      <c r="DE52" s="10"/>
      <c r="DF52" s="10"/>
      <c r="DG52" s="10">
        <v>1</v>
      </c>
      <c r="DH52" s="361"/>
      <c r="DI52" s="361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>
        <v>1</v>
      </c>
      <c r="DU52" s="10"/>
      <c r="DV52" s="361"/>
      <c r="DW52" s="10"/>
      <c r="DX52" s="361"/>
      <c r="DY52" s="361"/>
      <c r="DZ52" s="361"/>
      <c r="EA52" s="10"/>
      <c r="EB52" s="10"/>
      <c r="EC52" s="10"/>
      <c r="ED52" s="10"/>
      <c r="EE52" s="10">
        <f t="shared" si="5"/>
        <v>12</v>
      </c>
      <c r="EF52" s="10">
        <f t="shared" si="2"/>
        <v>25</v>
      </c>
      <c r="EG52" s="10">
        <f t="shared" si="6"/>
        <v>5</v>
      </c>
      <c r="EH52" s="10">
        <f t="shared" si="7"/>
        <v>1</v>
      </c>
      <c r="EI52" s="10">
        <f t="shared" si="4"/>
        <v>43</v>
      </c>
    </row>
    <row r="53" spans="1:140" ht="12.75" customHeight="1" x14ac:dyDescent="0.2">
      <c r="A53">
        <v>50</v>
      </c>
      <c r="B53" s="531" t="s">
        <v>995</v>
      </c>
      <c r="C53" s="10"/>
      <c r="D53" s="361"/>
      <c r="E53" s="10"/>
      <c r="F53" s="10"/>
      <c r="G53" s="361"/>
      <c r="H53" s="10">
        <v>1</v>
      </c>
      <c r="I53" s="10">
        <v>1</v>
      </c>
      <c r="J53" s="10">
        <v>1</v>
      </c>
      <c r="K53" s="10">
        <v>1</v>
      </c>
      <c r="L53" s="10"/>
      <c r="M53" s="10">
        <v>1</v>
      </c>
      <c r="N53" s="10"/>
      <c r="O53" s="10"/>
      <c r="P53" s="10"/>
      <c r="Q53" s="10"/>
      <c r="R53" s="10"/>
      <c r="S53" s="10"/>
      <c r="T53" s="10"/>
      <c r="U53" s="10"/>
      <c r="V53" s="361"/>
      <c r="W53" s="10"/>
      <c r="X53" s="10"/>
      <c r="Y53" s="10"/>
      <c r="Z53" s="361"/>
      <c r="AA53" s="10"/>
      <c r="AB53" s="10"/>
      <c r="AC53" s="10"/>
      <c r="AD53" s="10"/>
      <c r="AE53" s="10"/>
      <c r="AF53" s="10"/>
      <c r="AG53" s="361"/>
      <c r="AH53" s="10"/>
      <c r="AI53" s="10"/>
      <c r="AJ53" s="361"/>
      <c r="AK53" s="361"/>
      <c r="AL53" s="10"/>
      <c r="AM53" s="10"/>
      <c r="AN53" s="628"/>
      <c r="AO53" s="10"/>
      <c r="AP53" s="10"/>
      <c r="AQ53" s="10"/>
      <c r="AR53" s="10"/>
      <c r="AS53" s="10"/>
      <c r="AT53" s="10"/>
      <c r="AU53" s="10"/>
      <c r="AV53" s="10">
        <v>1</v>
      </c>
      <c r="AW53" s="10"/>
      <c r="AX53" s="10"/>
      <c r="AY53" s="361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>
        <v>1</v>
      </c>
      <c r="BN53" s="10"/>
      <c r="BO53" s="10"/>
      <c r="BP53" s="10">
        <v>1</v>
      </c>
      <c r="BQ53" s="10">
        <v>1</v>
      </c>
      <c r="BR53" s="10">
        <v>1</v>
      </c>
      <c r="BS53" s="10"/>
      <c r="BT53" s="10"/>
      <c r="BU53" s="10"/>
      <c r="BV53" s="361"/>
      <c r="BW53" s="10">
        <v>1</v>
      </c>
      <c r="BX53" s="10"/>
      <c r="BY53" s="10"/>
      <c r="BZ53" s="10"/>
      <c r="CA53" s="10"/>
      <c r="CB53" s="10">
        <v>1</v>
      </c>
      <c r="CC53" s="10"/>
      <c r="CD53" s="10"/>
      <c r="CE53" s="361"/>
      <c r="CF53" s="61"/>
      <c r="CG53" s="61">
        <v>1</v>
      </c>
      <c r="CH53" s="61">
        <v>1</v>
      </c>
      <c r="CI53" s="10"/>
      <c r="CJ53" s="10"/>
      <c r="CK53" s="10"/>
      <c r="CL53" s="10">
        <v>1</v>
      </c>
      <c r="CM53" s="10"/>
      <c r="CN53" s="10"/>
      <c r="CO53" s="10"/>
      <c r="CP53" s="10"/>
      <c r="CQ53" s="10"/>
      <c r="CR53" s="361"/>
      <c r="CS53" s="10">
        <v>1</v>
      </c>
      <c r="CT53" s="10"/>
      <c r="CU53" s="361"/>
      <c r="CV53" s="361"/>
      <c r="CW53" s="10"/>
      <c r="CX53" s="10"/>
      <c r="CY53" s="361"/>
      <c r="CZ53" s="10"/>
      <c r="DA53" s="10"/>
      <c r="DB53" s="10">
        <v>1</v>
      </c>
      <c r="DC53" s="10"/>
      <c r="DD53" s="10"/>
      <c r="DE53" s="10"/>
      <c r="DF53" s="10"/>
      <c r="DG53" s="10">
        <v>1</v>
      </c>
      <c r="DH53" s="361"/>
      <c r="DI53" s="361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>
        <v>1</v>
      </c>
      <c r="DU53" s="10"/>
      <c r="DV53" s="361"/>
      <c r="DW53" s="10"/>
      <c r="DX53" s="361"/>
      <c r="DY53" s="361"/>
      <c r="DZ53" s="361"/>
      <c r="EA53" s="10"/>
      <c r="EB53" s="10"/>
      <c r="EC53" s="10"/>
      <c r="ED53" s="10"/>
      <c r="EE53" s="10">
        <f t="shared" si="5"/>
        <v>2</v>
      </c>
      <c r="EF53" s="10">
        <f t="shared" si="2"/>
        <v>11</v>
      </c>
      <c r="EG53" s="10">
        <f t="shared" si="6"/>
        <v>4</v>
      </c>
      <c r="EH53" s="10">
        <f t="shared" si="7"/>
        <v>1</v>
      </c>
      <c r="EI53" s="10">
        <f t="shared" si="4"/>
        <v>18</v>
      </c>
    </row>
    <row r="54" spans="1:140" ht="12.75" customHeight="1" x14ac:dyDescent="0.2">
      <c r="A54">
        <v>51</v>
      </c>
      <c r="B54" s="7" t="s">
        <v>728</v>
      </c>
      <c r="C54" s="10">
        <v>1</v>
      </c>
      <c r="D54" s="361"/>
      <c r="E54" s="10"/>
      <c r="F54" s="10"/>
      <c r="G54" s="361"/>
      <c r="H54" s="10"/>
      <c r="I54" s="10"/>
      <c r="J54" s="10"/>
      <c r="K54" s="10"/>
      <c r="L54" s="10"/>
      <c r="M54" s="10"/>
      <c r="N54" s="10">
        <v>1</v>
      </c>
      <c r="O54" s="10">
        <v>1</v>
      </c>
      <c r="P54" s="10"/>
      <c r="Q54" s="10"/>
      <c r="R54" s="10"/>
      <c r="S54" s="10"/>
      <c r="T54" s="10"/>
      <c r="U54" s="10"/>
      <c r="V54" s="361"/>
      <c r="W54" s="10"/>
      <c r="X54" s="10"/>
      <c r="Y54" s="98">
        <v>1</v>
      </c>
      <c r="Z54" s="361"/>
      <c r="AA54" s="10"/>
      <c r="AB54" s="10"/>
      <c r="AC54" s="10"/>
      <c r="AD54" s="10">
        <v>1</v>
      </c>
      <c r="AE54" s="10"/>
      <c r="AF54" s="10"/>
      <c r="AG54" s="361"/>
      <c r="AH54" s="10"/>
      <c r="AI54" s="10"/>
      <c r="AJ54" s="361"/>
      <c r="AK54" s="361"/>
      <c r="AL54" s="10"/>
      <c r="AM54" s="10"/>
      <c r="AN54" s="628"/>
      <c r="AO54" s="10"/>
      <c r="AP54" s="10"/>
      <c r="AQ54" s="10"/>
      <c r="AR54" s="10"/>
      <c r="AS54" s="10"/>
      <c r="AT54" s="10"/>
      <c r="AU54" s="10"/>
      <c r="AV54" s="10"/>
      <c r="AW54" s="10">
        <v>1</v>
      </c>
      <c r="AX54" s="10"/>
      <c r="AY54" s="361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>
        <v>1</v>
      </c>
      <c r="BN54" s="10"/>
      <c r="BO54" s="10"/>
      <c r="BP54" s="10">
        <v>1</v>
      </c>
      <c r="BQ54" s="10"/>
      <c r="BR54" s="10"/>
      <c r="BS54" s="10"/>
      <c r="BT54" s="10"/>
      <c r="BU54" s="10"/>
      <c r="BV54" s="361"/>
      <c r="BW54" s="10"/>
      <c r="BX54" s="10"/>
      <c r="BY54" s="10"/>
      <c r="BZ54" s="10"/>
      <c r="CA54" s="10"/>
      <c r="CB54" s="10"/>
      <c r="CC54" s="10"/>
      <c r="CD54" s="10"/>
      <c r="CE54" s="361"/>
      <c r="CF54" s="61"/>
      <c r="CG54" s="61">
        <v>1</v>
      </c>
      <c r="CH54" s="61">
        <v>1</v>
      </c>
      <c r="CI54" s="10"/>
      <c r="CJ54" s="10"/>
      <c r="CK54" s="10"/>
      <c r="CL54" s="10"/>
      <c r="CM54" s="10"/>
      <c r="CN54" s="10">
        <v>1</v>
      </c>
      <c r="CO54" s="10"/>
      <c r="CP54" s="10">
        <v>1</v>
      </c>
      <c r="CQ54" s="10"/>
      <c r="CR54" s="361"/>
      <c r="CS54" s="10"/>
      <c r="CT54" s="10"/>
      <c r="CU54" s="361"/>
      <c r="CV54" s="361"/>
      <c r="CW54" s="10"/>
      <c r="CX54" s="10"/>
      <c r="CY54" s="361"/>
      <c r="CZ54" s="10"/>
      <c r="DA54" s="10">
        <v>1</v>
      </c>
      <c r="DB54" s="10"/>
      <c r="DC54" s="10"/>
      <c r="DD54" s="10"/>
      <c r="DE54" s="10"/>
      <c r="DF54" s="10"/>
      <c r="DG54" s="10"/>
      <c r="DH54" s="361"/>
      <c r="DI54" s="361"/>
      <c r="DJ54" s="10"/>
      <c r="DK54" s="10">
        <v>1</v>
      </c>
      <c r="DL54" s="10">
        <v>1</v>
      </c>
      <c r="DM54" s="10"/>
      <c r="DN54" s="10">
        <v>1</v>
      </c>
      <c r="DO54" s="10"/>
      <c r="DP54" s="10">
        <v>1</v>
      </c>
      <c r="DQ54" s="10">
        <v>1</v>
      </c>
      <c r="DR54" s="10"/>
      <c r="DS54" s="10"/>
      <c r="DT54" s="10">
        <v>1</v>
      </c>
      <c r="DU54" s="10"/>
      <c r="DV54" s="361"/>
      <c r="DW54" s="10"/>
      <c r="DX54" s="361"/>
      <c r="DY54" s="361"/>
      <c r="DZ54" s="361"/>
      <c r="EA54" s="10"/>
      <c r="EB54" s="10"/>
      <c r="EC54" s="10"/>
      <c r="ED54" s="10"/>
      <c r="EE54" s="10">
        <f t="shared" si="5"/>
        <v>3</v>
      </c>
      <c r="EF54" s="10">
        <f t="shared" si="2"/>
        <v>9</v>
      </c>
      <c r="EG54" s="10">
        <f t="shared" si="6"/>
        <v>5</v>
      </c>
      <c r="EH54" s="10">
        <f t="shared" si="7"/>
        <v>1</v>
      </c>
      <c r="EI54" s="10">
        <f t="shared" si="4"/>
        <v>18</v>
      </c>
    </row>
    <row r="55" spans="1:140" ht="12.75" customHeight="1" x14ac:dyDescent="0.2">
      <c r="A55">
        <v>52</v>
      </c>
      <c r="B55" s="531" t="s">
        <v>811</v>
      </c>
      <c r="C55" s="10">
        <v>1</v>
      </c>
      <c r="D55" s="361"/>
      <c r="E55" s="10"/>
      <c r="F55" s="10"/>
      <c r="G55" s="361"/>
      <c r="H55" s="10"/>
      <c r="I55" s="10"/>
      <c r="J55" s="10"/>
      <c r="K55" s="10"/>
      <c r="L55" s="10"/>
      <c r="M55" s="10"/>
      <c r="N55" s="10"/>
      <c r="O55" s="10">
        <v>1</v>
      </c>
      <c r="P55" s="10"/>
      <c r="Q55" s="10"/>
      <c r="R55" s="10"/>
      <c r="S55" s="10"/>
      <c r="T55" s="10"/>
      <c r="U55" s="10"/>
      <c r="V55" s="361"/>
      <c r="W55" s="10"/>
      <c r="X55" s="10"/>
      <c r="Y55" s="10">
        <v>1</v>
      </c>
      <c r="Z55" s="361"/>
      <c r="AA55" s="10"/>
      <c r="AB55" s="10"/>
      <c r="AC55" s="10"/>
      <c r="AD55" s="10">
        <v>1</v>
      </c>
      <c r="AE55" s="10"/>
      <c r="AF55" s="10"/>
      <c r="AG55" s="361"/>
      <c r="AH55" s="10"/>
      <c r="AI55" s="10">
        <v>1</v>
      </c>
      <c r="AJ55" s="361"/>
      <c r="AK55" s="361"/>
      <c r="AL55" s="10"/>
      <c r="AM55" s="10"/>
      <c r="AN55" s="628">
        <v>1</v>
      </c>
      <c r="AO55" s="10"/>
      <c r="AP55" s="10"/>
      <c r="AQ55" s="10"/>
      <c r="AR55" s="10"/>
      <c r="AS55" s="10"/>
      <c r="AT55" s="10"/>
      <c r="AU55" s="10"/>
      <c r="AV55" s="10"/>
      <c r="AW55" s="10">
        <v>1</v>
      </c>
      <c r="AX55" s="10"/>
      <c r="AY55" s="361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>
        <v>1</v>
      </c>
      <c r="BN55" s="10"/>
      <c r="BO55" s="10"/>
      <c r="BP55" s="10">
        <v>1</v>
      </c>
      <c r="BQ55" s="10"/>
      <c r="BR55" s="10"/>
      <c r="BS55" s="10"/>
      <c r="BT55" s="10"/>
      <c r="BU55" s="10"/>
      <c r="BV55" s="361"/>
      <c r="BW55" s="10"/>
      <c r="BX55" s="10"/>
      <c r="BY55" s="10"/>
      <c r="BZ55" s="10"/>
      <c r="CA55" s="10"/>
      <c r="CB55" s="10"/>
      <c r="CC55" s="10"/>
      <c r="CD55" s="10"/>
      <c r="CE55" s="361"/>
      <c r="CF55" s="61"/>
      <c r="CG55" s="61">
        <v>1</v>
      </c>
      <c r="CH55" s="61">
        <v>1</v>
      </c>
      <c r="CI55" s="10"/>
      <c r="CJ55" s="10"/>
      <c r="CK55" s="10"/>
      <c r="CL55" s="10"/>
      <c r="CM55" s="10"/>
      <c r="CN55" s="10"/>
      <c r="CO55" s="10"/>
      <c r="CP55" s="10"/>
      <c r="CQ55" s="10"/>
      <c r="CR55" s="361"/>
      <c r="CS55" s="10">
        <v>1</v>
      </c>
      <c r="CT55" s="10"/>
      <c r="CU55" s="361"/>
      <c r="CV55" s="361"/>
      <c r="CW55" s="10"/>
      <c r="CX55" s="10"/>
      <c r="CY55" s="362"/>
      <c r="CZ55" s="10"/>
      <c r="DA55" s="10"/>
      <c r="DB55" s="10"/>
      <c r="DC55" s="10"/>
      <c r="DD55" s="10"/>
      <c r="DE55" s="10"/>
      <c r="DF55" s="10"/>
      <c r="DG55" s="10"/>
      <c r="DH55" s="361"/>
      <c r="DI55" s="361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>
        <v>1</v>
      </c>
      <c r="DU55" s="10"/>
      <c r="DV55" s="361"/>
      <c r="DW55" s="10"/>
      <c r="DX55" s="361"/>
      <c r="DY55" s="361"/>
      <c r="DZ55" s="361"/>
      <c r="EA55" s="10"/>
      <c r="EB55" s="10"/>
      <c r="EC55" s="10"/>
      <c r="ED55" s="10"/>
      <c r="EE55" s="10">
        <f t="shared" si="5"/>
        <v>0</v>
      </c>
      <c r="EF55" s="10">
        <f t="shared" si="2"/>
        <v>9</v>
      </c>
      <c r="EG55" s="10">
        <f t="shared" si="6"/>
        <v>2</v>
      </c>
      <c r="EH55" s="10">
        <f t="shared" si="7"/>
        <v>0</v>
      </c>
      <c r="EI55" s="10">
        <f t="shared" si="4"/>
        <v>11</v>
      </c>
    </row>
    <row r="56" spans="1:140" ht="12.75" customHeight="1" x14ac:dyDescent="0.2">
      <c r="A56">
        <v>53</v>
      </c>
      <c r="B56" s="7" t="s">
        <v>1303</v>
      </c>
      <c r="C56" s="10">
        <v>1</v>
      </c>
      <c r="D56" s="361"/>
      <c r="E56" s="10"/>
      <c r="F56" s="10">
        <v>1</v>
      </c>
      <c r="G56" s="361"/>
      <c r="H56" s="10">
        <v>1</v>
      </c>
      <c r="I56" s="10">
        <v>1</v>
      </c>
      <c r="J56" s="10">
        <v>1</v>
      </c>
      <c r="K56" s="10">
        <v>1</v>
      </c>
      <c r="L56" s="10"/>
      <c r="M56" s="10">
        <v>1</v>
      </c>
      <c r="N56" s="10"/>
      <c r="O56" s="10">
        <v>1</v>
      </c>
      <c r="P56" s="10"/>
      <c r="Q56" s="10">
        <v>1</v>
      </c>
      <c r="R56" s="10"/>
      <c r="S56" s="10">
        <v>1</v>
      </c>
      <c r="T56" s="10"/>
      <c r="U56" s="10"/>
      <c r="V56" s="361"/>
      <c r="W56" s="10"/>
      <c r="X56" s="10"/>
      <c r="Y56" s="10">
        <v>1</v>
      </c>
      <c r="Z56" s="361"/>
      <c r="AA56" s="10"/>
      <c r="AB56" s="10"/>
      <c r="AC56" s="10"/>
      <c r="AD56" s="10">
        <v>1</v>
      </c>
      <c r="AE56" s="10"/>
      <c r="AF56" s="10"/>
      <c r="AG56" s="361"/>
      <c r="AH56" s="10"/>
      <c r="AI56" s="10"/>
      <c r="AJ56" s="361"/>
      <c r="AK56" s="361"/>
      <c r="AL56" s="10"/>
      <c r="AM56" s="10"/>
      <c r="AN56" s="628">
        <v>1</v>
      </c>
      <c r="AO56" s="10"/>
      <c r="AP56" s="10">
        <v>1</v>
      </c>
      <c r="AQ56" s="10"/>
      <c r="AR56" s="10"/>
      <c r="AS56" s="10">
        <v>1</v>
      </c>
      <c r="AT56" s="10"/>
      <c r="AU56" s="10">
        <v>1</v>
      </c>
      <c r="AV56" s="10"/>
      <c r="AW56" s="10"/>
      <c r="AX56" s="10"/>
      <c r="AY56" s="361"/>
      <c r="AZ56" s="10">
        <v>1</v>
      </c>
      <c r="BA56" s="10"/>
      <c r="BB56" s="10">
        <v>1</v>
      </c>
      <c r="BC56" s="10"/>
      <c r="BD56" s="10"/>
      <c r="BE56" s="10"/>
      <c r="BF56" s="10">
        <v>1</v>
      </c>
      <c r="BG56" s="10"/>
      <c r="BH56" s="10"/>
      <c r="BI56" s="10"/>
      <c r="BJ56" s="10"/>
      <c r="BK56" s="10"/>
      <c r="BL56" s="10"/>
      <c r="BM56" s="10"/>
      <c r="BN56" s="10"/>
      <c r="BO56" s="10"/>
      <c r="BP56" s="10">
        <v>1</v>
      </c>
      <c r="BQ56" s="10"/>
      <c r="BR56" s="10">
        <v>1</v>
      </c>
      <c r="BS56" s="10"/>
      <c r="BT56" s="10"/>
      <c r="BU56" s="10">
        <v>1</v>
      </c>
      <c r="BV56" s="361"/>
      <c r="BW56" s="10"/>
      <c r="BX56" s="10"/>
      <c r="BY56" s="10"/>
      <c r="BZ56" s="10">
        <v>1</v>
      </c>
      <c r="CA56" s="10"/>
      <c r="CB56" s="10">
        <v>1</v>
      </c>
      <c r="CC56" s="10"/>
      <c r="CD56" s="10">
        <v>1</v>
      </c>
      <c r="CE56" s="361"/>
      <c r="CF56" s="61"/>
      <c r="CG56" s="61"/>
      <c r="CH56" s="61"/>
      <c r="CI56" s="10"/>
      <c r="CJ56" s="10"/>
      <c r="CK56" s="10"/>
      <c r="CL56" s="10"/>
      <c r="CM56" s="10"/>
      <c r="CN56" s="10">
        <v>1</v>
      </c>
      <c r="CO56" s="10"/>
      <c r="CP56" s="10"/>
      <c r="CQ56" s="10"/>
      <c r="CR56" s="361"/>
      <c r="CS56" s="10">
        <v>1</v>
      </c>
      <c r="CT56" s="10"/>
      <c r="CU56" s="361"/>
      <c r="CV56" s="361"/>
      <c r="CW56" s="10"/>
      <c r="CX56" s="10"/>
      <c r="CY56" s="361"/>
      <c r="CZ56" s="10"/>
      <c r="DA56" s="10"/>
      <c r="DB56" s="10">
        <v>1</v>
      </c>
      <c r="DC56" s="10"/>
      <c r="DD56" s="10">
        <v>1</v>
      </c>
      <c r="DE56" s="10"/>
      <c r="DF56" s="10"/>
      <c r="DG56" s="10"/>
      <c r="DH56" s="361"/>
      <c r="DI56" s="361"/>
      <c r="DJ56" s="10">
        <v>1</v>
      </c>
      <c r="DK56" s="10"/>
      <c r="DL56" s="10"/>
      <c r="DM56" s="10"/>
      <c r="DN56" s="10"/>
      <c r="DO56" s="10">
        <v>1</v>
      </c>
      <c r="DP56" s="10"/>
      <c r="DQ56" s="10"/>
      <c r="DR56" s="10"/>
      <c r="DS56" s="10"/>
      <c r="DT56" s="10">
        <v>1</v>
      </c>
      <c r="DU56" s="10"/>
      <c r="DV56" s="361"/>
      <c r="DW56" s="10"/>
      <c r="DX56" s="361"/>
      <c r="DY56" s="361"/>
      <c r="DZ56" s="361"/>
      <c r="EA56" s="10"/>
      <c r="EB56" s="10"/>
      <c r="EC56" s="10"/>
      <c r="ED56" s="10"/>
      <c r="EE56" s="10">
        <f t="shared" si="5"/>
        <v>4</v>
      </c>
      <c r="EF56" s="10">
        <f t="shared" si="2"/>
        <v>21</v>
      </c>
      <c r="EG56" s="10">
        <f t="shared" si="6"/>
        <v>4</v>
      </c>
      <c r="EH56" s="10">
        <f t="shared" si="7"/>
        <v>1</v>
      </c>
      <c r="EI56" s="10">
        <f t="shared" si="4"/>
        <v>30</v>
      </c>
    </row>
    <row r="57" spans="1:140" ht="12.75" customHeight="1" x14ac:dyDescent="0.2">
      <c r="A57">
        <v>54</v>
      </c>
      <c r="B57" s="7" t="s">
        <v>329</v>
      </c>
      <c r="C57" s="10">
        <v>1</v>
      </c>
      <c r="D57" s="361"/>
      <c r="E57" s="10"/>
      <c r="F57" s="10"/>
      <c r="G57" s="361"/>
      <c r="H57" s="10"/>
      <c r="I57" s="10"/>
      <c r="J57" s="10"/>
      <c r="K57" s="10"/>
      <c r="L57" s="10"/>
      <c r="M57" s="10"/>
      <c r="N57" s="10"/>
      <c r="O57" s="10">
        <v>1</v>
      </c>
      <c r="P57" s="10"/>
      <c r="Q57" s="10">
        <v>1</v>
      </c>
      <c r="R57" s="10"/>
      <c r="S57" s="10"/>
      <c r="T57" s="10"/>
      <c r="U57" s="10"/>
      <c r="V57" s="361"/>
      <c r="W57" s="10"/>
      <c r="X57" s="10"/>
      <c r="Y57" s="10"/>
      <c r="Z57" s="361"/>
      <c r="AA57" s="10"/>
      <c r="AB57" s="10"/>
      <c r="AC57" s="10"/>
      <c r="AD57" s="10"/>
      <c r="AE57" s="10"/>
      <c r="AF57" s="10"/>
      <c r="AG57" s="361"/>
      <c r="AH57" s="10"/>
      <c r="AI57" s="10"/>
      <c r="AJ57" s="361"/>
      <c r="AK57" s="361"/>
      <c r="AL57" s="10"/>
      <c r="AM57" s="10"/>
      <c r="AN57" s="628">
        <v>1</v>
      </c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361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361"/>
      <c r="BW57" s="10"/>
      <c r="BX57" s="10"/>
      <c r="BY57" s="10"/>
      <c r="BZ57" s="10"/>
      <c r="CA57" s="10"/>
      <c r="CB57" s="10"/>
      <c r="CC57" s="10"/>
      <c r="CD57" s="10"/>
      <c r="CE57" s="361"/>
      <c r="CF57" s="61"/>
      <c r="CG57" s="61">
        <v>1</v>
      </c>
      <c r="CH57" s="61"/>
      <c r="CI57" s="10"/>
      <c r="CJ57" s="10"/>
      <c r="CK57" s="10"/>
      <c r="CL57" s="10"/>
      <c r="CM57" s="10"/>
      <c r="CN57" s="10"/>
      <c r="CO57" s="10"/>
      <c r="CP57" s="10"/>
      <c r="CQ57" s="10"/>
      <c r="CR57" s="361"/>
      <c r="CS57" s="10">
        <v>1</v>
      </c>
      <c r="CT57" s="10"/>
      <c r="CU57" s="361"/>
      <c r="CV57" s="361"/>
      <c r="CW57" s="10"/>
      <c r="CX57" s="10"/>
      <c r="CY57" s="361"/>
      <c r="CZ57" s="10"/>
      <c r="DA57" s="10"/>
      <c r="DB57" s="10"/>
      <c r="DC57" s="10"/>
      <c r="DD57" s="10"/>
      <c r="DE57" s="10"/>
      <c r="DF57" s="10"/>
      <c r="DG57" s="10"/>
      <c r="DH57" s="361"/>
      <c r="DI57" s="361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>
        <v>1</v>
      </c>
      <c r="DU57" s="10"/>
      <c r="DV57" s="361"/>
      <c r="DW57" s="10"/>
      <c r="DX57" s="361"/>
      <c r="DY57" s="361"/>
      <c r="DZ57" s="361"/>
      <c r="EA57" s="10"/>
      <c r="EB57" s="10"/>
      <c r="EC57" s="10"/>
      <c r="ED57" s="10"/>
      <c r="EE57" s="10">
        <f t="shared" si="5"/>
        <v>0</v>
      </c>
      <c r="EF57" s="10">
        <f t="shared" si="2"/>
        <v>3</v>
      </c>
      <c r="EG57" s="10">
        <f t="shared" si="6"/>
        <v>2</v>
      </c>
      <c r="EH57" s="10">
        <f t="shared" si="7"/>
        <v>0</v>
      </c>
      <c r="EI57" s="10">
        <f t="shared" si="4"/>
        <v>5</v>
      </c>
      <c r="EJ57">
        <v>1</v>
      </c>
    </row>
    <row r="58" spans="1:140" ht="12.75" customHeight="1" x14ac:dyDescent="0.2">
      <c r="A58">
        <v>55</v>
      </c>
      <c r="B58" s="7" t="s">
        <v>734</v>
      </c>
      <c r="C58" s="10"/>
      <c r="D58" s="361"/>
      <c r="E58" s="10"/>
      <c r="F58" s="10"/>
      <c r="G58" s="361"/>
      <c r="H58" s="10">
        <v>1</v>
      </c>
      <c r="I58" s="10">
        <v>1</v>
      </c>
      <c r="J58" s="10">
        <v>1</v>
      </c>
      <c r="K58" s="10">
        <v>1</v>
      </c>
      <c r="L58" s="10"/>
      <c r="M58" s="10">
        <v>1</v>
      </c>
      <c r="N58" s="10"/>
      <c r="O58" s="10">
        <v>1</v>
      </c>
      <c r="P58" s="10">
        <v>1</v>
      </c>
      <c r="Q58" s="10"/>
      <c r="R58" s="10"/>
      <c r="S58" s="10"/>
      <c r="T58" s="10"/>
      <c r="U58" s="10">
        <v>1</v>
      </c>
      <c r="V58" s="361"/>
      <c r="W58" s="10"/>
      <c r="X58" s="10">
        <v>1</v>
      </c>
      <c r="Y58" s="10"/>
      <c r="Z58" s="361"/>
      <c r="AA58" s="10"/>
      <c r="AB58" s="10"/>
      <c r="AC58" s="10"/>
      <c r="AD58" s="10">
        <v>1</v>
      </c>
      <c r="AE58" s="10">
        <v>1</v>
      </c>
      <c r="AF58" s="10"/>
      <c r="AG58" s="361"/>
      <c r="AH58" s="10">
        <v>1</v>
      </c>
      <c r="AI58" s="10">
        <v>1</v>
      </c>
      <c r="AJ58" s="361"/>
      <c r="AK58" s="361"/>
      <c r="AL58" s="10"/>
      <c r="AM58" s="10"/>
      <c r="AN58" s="628">
        <v>1</v>
      </c>
      <c r="AO58" s="10">
        <v>1</v>
      </c>
      <c r="AP58" s="10"/>
      <c r="AQ58" s="10"/>
      <c r="AR58" s="10"/>
      <c r="AS58" s="10"/>
      <c r="AT58" s="10">
        <v>1</v>
      </c>
      <c r="AU58" s="10"/>
      <c r="AV58" s="10"/>
      <c r="AW58" s="10"/>
      <c r="AX58" s="10"/>
      <c r="AY58" s="361"/>
      <c r="AZ58" s="10">
        <v>1</v>
      </c>
      <c r="BA58" s="10"/>
      <c r="BB58" s="10"/>
      <c r="BC58" s="10"/>
      <c r="BD58" s="10">
        <v>1</v>
      </c>
      <c r="BE58" s="10">
        <v>1</v>
      </c>
      <c r="BF58" s="10"/>
      <c r="BG58" s="10">
        <v>1</v>
      </c>
      <c r="BH58" s="10">
        <v>1</v>
      </c>
      <c r="BI58" s="10">
        <v>1</v>
      </c>
      <c r="BJ58" s="10"/>
      <c r="BK58" s="10">
        <v>1</v>
      </c>
      <c r="BL58" s="10"/>
      <c r="BM58" s="10"/>
      <c r="BN58" s="10"/>
      <c r="BO58" s="10">
        <v>1</v>
      </c>
      <c r="BP58" s="10"/>
      <c r="BQ58" s="10">
        <v>1</v>
      </c>
      <c r="BR58" s="10"/>
      <c r="BS58" s="10"/>
      <c r="BT58" s="10"/>
      <c r="BU58" s="10"/>
      <c r="BV58" s="361"/>
      <c r="BW58" s="10"/>
      <c r="BX58" s="10"/>
      <c r="BY58" s="10"/>
      <c r="BZ58" s="10">
        <v>1</v>
      </c>
      <c r="CA58" s="10">
        <v>1</v>
      </c>
      <c r="CB58" s="10"/>
      <c r="CC58" s="10"/>
      <c r="CD58" s="10"/>
      <c r="CE58" s="361"/>
      <c r="CF58" s="61"/>
      <c r="CG58" s="61">
        <v>1</v>
      </c>
      <c r="CH58" s="61">
        <v>1</v>
      </c>
      <c r="CI58" s="10"/>
      <c r="CJ58" s="10">
        <v>1</v>
      </c>
      <c r="CK58" s="10"/>
      <c r="CL58" s="10"/>
      <c r="CM58" s="10"/>
      <c r="CN58" s="10"/>
      <c r="CO58" s="10"/>
      <c r="CP58" s="10"/>
      <c r="CQ58" s="10"/>
      <c r="CR58" s="361"/>
      <c r="CS58" s="10"/>
      <c r="CT58" s="10"/>
      <c r="CU58" s="361"/>
      <c r="CV58" s="361"/>
      <c r="CW58" s="10"/>
      <c r="CX58" s="10"/>
      <c r="CY58" s="361"/>
      <c r="CZ58" s="10"/>
      <c r="DA58" s="10">
        <v>1</v>
      </c>
      <c r="DB58" s="10"/>
      <c r="DC58" s="10">
        <v>1</v>
      </c>
      <c r="DD58" s="10"/>
      <c r="DE58" s="10"/>
      <c r="DF58" s="10">
        <v>1</v>
      </c>
      <c r="DG58" s="10"/>
      <c r="DH58" s="361"/>
      <c r="DI58" s="361"/>
      <c r="DJ58" s="10"/>
      <c r="DK58" s="10">
        <v>1</v>
      </c>
      <c r="DL58" s="10">
        <v>1</v>
      </c>
      <c r="DM58" s="10"/>
      <c r="DN58" s="10">
        <v>1</v>
      </c>
      <c r="DO58" s="10"/>
      <c r="DP58" s="10">
        <v>1</v>
      </c>
      <c r="DQ58" s="10">
        <v>1</v>
      </c>
      <c r="DR58" s="10"/>
      <c r="DS58" s="10"/>
      <c r="DT58" s="10"/>
      <c r="DU58" s="10"/>
      <c r="DV58" s="361"/>
      <c r="DW58" s="10"/>
      <c r="DX58" s="361"/>
      <c r="DY58" s="361"/>
      <c r="DZ58" s="361"/>
      <c r="EA58" s="10"/>
      <c r="EB58" s="10"/>
      <c r="EC58" s="10"/>
      <c r="ED58" s="10"/>
      <c r="EE58" s="10">
        <f t="shared" si="5"/>
        <v>15</v>
      </c>
      <c r="EF58" s="10">
        <f t="shared" si="2"/>
        <v>7</v>
      </c>
      <c r="EG58" s="10">
        <f t="shared" si="6"/>
        <v>11</v>
      </c>
      <c r="EH58" s="10">
        <f t="shared" si="7"/>
        <v>3</v>
      </c>
      <c r="EI58" s="10">
        <f t="shared" si="4"/>
        <v>36</v>
      </c>
    </row>
    <row r="59" spans="1:140" ht="12.75" customHeight="1" x14ac:dyDescent="0.2">
      <c r="A59">
        <v>56</v>
      </c>
      <c r="B59" s="7" t="s">
        <v>937</v>
      </c>
      <c r="C59" s="10"/>
      <c r="D59" s="361"/>
      <c r="E59" s="10"/>
      <c r="F59" s="10"/>
      <c r="G59" s="361"/>
      <c r="H59" s="10">
        <v>1</v>
      </c>
      <c r="I59" s="10">
        <v>1</v>
      </c>
      <c r="J59" s="10">
        <v>1</v>
      </c>
      <c r="K59" s="10">
        <v>1</v>
      </c>
      <c r="L59" s="10"/>
      <c r="M59" s="10">
        <v>1</v>
      </c>
      <c r="N59" s="10">
        <v>1</v>
      </c>
      <c r="O59" s="10">
        <v>1</v>
      </c>
      <c r="P59" s="10">
        <v>1</v>
      </c>
      <c r="Q59" s="10"/>
      <c r="R59" s="10"/>
      <c r="S59" s="10"/>
      <c r="T59" s="10"/>
      <c r="U59" s="10">
        <v>1</v>
      </c>
      <c r="V59" s="361"/>
      <c r="W59" s="10"/>
      <c r="X59" s="10">
        <v>1</v>
      </c>
      <c r="Y59" s="10"/>
      <c r="Z59" s="361"/>
      <c r="AA59" s="10"/>
      <c r="AB59" s="10"/>
      <c r="AC59" s="10"/>
      <c r="AD59" s="10">
        <v>1</v>
      </c>
      <c r="AE59" s="10"/>
      <c r="AF59" s="10"/>
      <c r="AG59" s="361"/>
      <c r="AH59" s="10">
        <v>1</v>
      </c>
      <c r="AI59" s="10">
        <v>1</v>
      </c>
      <c r="AJ59" s="362"/>
      <c r="AK59" s="361"/>
      <c r="AL59" s="10"/>
      <c r="AM59" s="10"/>
      <c r="AN59" s="628">
        <v>1</v>
      </c>
      <c r="AO59" s="10"/>
      <c r="AP59" s="10"/>
      <c r="AQ59" s="10"/>
      <c r="AR59" s="10">
        <v>1</v>
      </c>
      <c r="AS59" s="10"/>
      <c r="AT59" s="98">
        <v>1</v>
      </c>
      <c r="AU59" s="10"/>
      <c r="AV59" s="10"/>
      <c r="AW59" s="10"/>
      <c r="AX59" s="10"/>
      <c r="AY59" s="361"/>
      <c r="AZ59" s="98">
        <v>1</v>
      </c>
      <c r="BA59" s="10">
        <v>1</v>
      </c>
      <c r="BB59" s="10"/>
      <c r="BC59" s="10"/>
      <c r="BD59" s="10">
        <v>1</v>
      </c>
      <c r="BE59" s="10">
        <v>1</v>
      </c>
      <c r="BF59" s="10"/>
      <c r="BG59" s="10">
        <v>1</v>
      </c>
      <c r="BH59" s="10">
        <v>1</v>
      </c>
      <c r="BI59" s="10">
        <v>1</v>
      </c>
      <c r="BJ59" s="10"/>
      <c r="BK59" s="10">
        <v>1</v>
      </c>
      <c r="BL59" s="10"/>
      <c r="BM59" s="10"/>
      <c r="BN59" s="10"/>
      <c r="BO59" s="10"/>
      <c r="BP59" s="10"/>
      <c r="BQ59" s="98">
        <v>1</v>
      </c>
      <c r="BR59" s="10"/>
      <c r="BS59" s="10"/>
      <c r="BT59" s="10"/>
      <c r="BU59" s="10"/>
      <c r="BV59" s="361"/>
      <c r="BW59" s="10"/>
      <c r="BX59" s="10"/>
      <c r="BY59" s="10"/>
      <c r="BZ59" s="10">
        <v>1</v>
      </c>
      <c r="CA59" s="10">
        <v>1</v>
      </c>
      <c r="CB59" s="10"/>
      <c r="CC59" s="10"/>
      <c r="CD59" s="98">
        <v>1</v>
      </c>
      <c r="CE59" s="361"/>
      <c r="CF59" s="61"/>
      <c r="CG59" s="496">
        <v>1</v>
      </c>
      <c r="CH59" s="61">
        <v>1</v>
      </c>
      <c r="CI59" s="10"/>
      <c r="CJ59" s="10">
        <v>1</v>
      </c>
      <c r="CK59" s="10"/>
      <c r="CL59" s="10"/>
      <c r="CM59" s="10"/>
      <c r="CN59" s="98">
        <v>1</v>
      </c>
      <c r="CO59" s="10"/>
      <c r="CP59" s="10"/>
      <c r="CQ59" s="10"/>
      <c r="CR59" s="361"/>
      <c r="CS59" s="10">
        <v>1</v>
      </c>
      <c r="CT59" s="10"/>
      <c r="CU59" s="361"/>
      <c r="CV59" s="361"/>
      <c r="CW59" s="10">
        <v>1</v>
      </c>
      <c r="CX59" s="10"/>
      <c r="CY59" s="361"/>
      <c r="CZ59" s="10"/>
      <c r="DA59" s="10">
        <v>1</v>
      </c>
      <c r="DB59" s="10"/>
      <c r="DC59" s="10">
        <v>1</v>
      </c>
      <c r="DD59" s="10"/>
      <c r="DE59" s="10"/>
      <c r="DF59" s="10">
        <v>1</v>
      </c>
      <c r="DG59" s="10"/>
      <c r="DH59" s="361"/>
      <c r="DI59" s="361"/>
      <c r="DJ59" s="10">
        <v>1</v>
      </c>
      <c r="DK59" s="98">
        <v>1</v>
      </c>
      <c r="DL59" s="98">
        <v>1</v>
      </c>
      <c r="DM59" s="10"/>
      <c r="DN59" s="98">
        <v>1</v>
      </c>
      <c r="DO59" s="10"/>
      <c r="DP59" s="10">
        <v>1</v>
      </c>
      <c r="DQ59" s="10">
        <v>1</v>
      </c>
      <c r="DR59" s="10"/>
      <c r="DS59" s="10">
        <v>1</v>
      </c>
      <c r="DT59" s="10">
        <v>1</v>
      </c>
      <c r="DU59" s="10"/>
      <c r="DV59" s="362"/>
      <c r="DW59" s="10"/>
      <c r="DX59" s="362"/>
      <c r="DY59" s="362"/>
      <c r="DZ59" s="361"/>
      <c r="EA59" s="10"/>
      <c r="EB59" s="10"/>
      <c r="EC59" s="10"/>
      <c r="ED59" s="10"/>
      <c r="EE59" s="10">
        <f t="shared" si="5"/>
        <v>16</v>
      </c>
      <c r="EF59" s="10">
        <f t="shared" si="2"/>
        <v>11</v>
      </c>
      <c r="EG59" s="10">
        <f t="shared" si="6"/>
        <v>11</v>
      </c>
      <c r="EH59" s="10">
        <f t="shared" si="7"/>
        <v>4</v>
      </c>
      <c r="EI59" s="10">
        <f t="shared" si="4"/>
        <v>42</v>
      </c>
    </row>
    <row r="60" spans="1:140" ht="12.75" customHeight="1" x14ac:dyDescent="0.2">
      <c r="A60">
        <v>57</v>
      </c>
      <c r="B60" s="7" t="s">
        <v>276</v>
      </c>
      <c r="C60" s="10"/>
      <c r="D60" s="361"/>
      <c r="E60" s="10"/>
      <c r="F60" s="10"/>
      <c r="G60" s="361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361"/>
      <c r="W60" s="10"/>
      <c r="X60" s="10"/>
      <c r="Y60" s="10"/>
      <c r="Z60" s="361"/>
      <c r="AA60" s="10"/>
      <c r="AB60" s="10"/>
      <c r="AC60" s="10"/>
      <c r="AD60" s="10">
        <v>1</v>
      </c>
      <c r="AE60" s="10"/>
      <c r="AF60" s="10"/>
      <c r="AG60" s="361"/>
      <c r="AH60" s="10">
        <v>1</v>
      </c>
      <c r="AI60" s="10"/>
      <c r="AJ60" s="361"/>
      <c r="AK60" s="361"/>
      <c r="AL60" s="10"/>
      <c r="AM60" s="10">
        <v>1</v>
      </c>
      <c r="AN60" s="628"/>
      <c r="AO60" s="10"/>
      <c r="AP60" s="10"/>
      <c r="AQ60" s="10"/>
      <c r="AR60" s="10"/>
      <c r="AS60" s="10"/>
      <c r="AT60" s="10"/>
      <c r="AU60" s="10"/>
      <c r="AV60" s="10">
        <v>1</v>
      </c>
      <c r="AW60" s="10"/>
      <c r="AX60" s="10"/>
      <c r="AY60" s="361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>
        <v>1</v>
      </c>
      <c r="BM60" s="10"/>
      <c r="BN60" s="10"/>
      <c r="BO60" s="10"/>
      <c r="BP60" s="10"/>
      <c r="BQ60" s="10">
        <v>1</v>
      </c>
      <c r="BR60" s="10"/>
      <c r="BS60" s="10"/>
      <c r="BT60" s="10"/>
      <c r="BU60" s="10"/>
      <c r="BV60" s="361"/>
      <c r="BW60" s="10">
        <v>1</v>
      </c>
      <c r="BX60" s="10"/>
      <c r="BY60" s="10"/>
      <c r="BZ60" s="10"/>
      <c r="CA60" s="10">
        <v>1</v>
      </c>
      <c r="CB60" s="10"/>
      <c r="CC60" s="10"/>
      <c r="CD60" s="10">
        <v>1</v>
      </c>
      <c r="CE60" s="361"/>
      <c r="CF60" s="61"/>
      <c r="CG60" s="61">
        <v>1</v>
      </c>
      <c r="CH60" s="61">
        <v>1</v>
      </c>
      <c r="CI60" s="10"/>
      <c r="CJ60" s="10"/>
      <c r="CK60" s="10"/>
      <c r="CL60" s="10"/>
      <c r="CM60" s="10"/>
      <c r="CN60" s="10"/>
      <c r="CO60" s="10"/>
      <c r="CP60" s="10"/>
      <c r="CQ60" s="10"/>
      <c r="CR60" s="361"/>
      <c r="CS60" s="10"/>
      <c r="CT60" s="10"/>
      <c r="CU60" s="361"/>
      <c r="CV60" s="361"/>
      <c r="CW60" s="10"/>
      <c r="CX60" s="10"/>
      <c r="CY60" s="361"/>
      <c r="CZ60" s="10"/>
      <c r="DA60" s="10"/>
      <c r="DB60" s="10"/>
      <c r="DC60" s="10">
        <v>1</v>
      </c>
      <c r="DD60" s="10"/>
      <c r="DE60" s="10"/>
      <c r="DF60" s="10">
        <v>1</v>
      </c>
      <c r="DG60" s="10"/>
      <c r="DH60" s="361"/>
      <c r="DI60" s="361"/>
      <c r="DJ60" s="10"/>
      <c r="DK60" s="10"/>
      <c r="DL60" s="10"/>
      <c r="DM60" s="10"/>
      <c r="DN60" s="10"/>
      <c r="DO60" s="10">
        <v>1</v>
      </c>
      <c r="DP60" s="10"/>
      <c r="DQ60" s="10"/>
      <c r="DR60" s="10"/>
      <c r="DS60" s="10"/>
      <c r="DT60" s="10">
        <v>1</v>
      </c>
      <c r="DU60" s="10"/>
      <c r="DV60" s="361"/>
      <c r="DW60" s="10"/>
      <c r="DX60" s="361"/>
      <c r="DY60" s="361"/>
      <c r="DZ60" s="361"/>
      <c r="EA60" s="10"/>
      <c r="EB60" s="10"/>
      <c r="EC60" s="10"/>
      <c r="ED60" s="10"/>
      <c r="EE60" s="10">
        <f t="shared" si="5"/>
        <v>10</v>
      </c>
      <c r="EF60" s="10">
        <f t="shared" si="2"/>
        <v>3</v>
      </c>
      <c r="EG60" s="10">
        <f t="shared" si="6"/>
        <v>1</v>
      </c>
      <c r="EH60" s="10">
        <f t="shared" si="7"/>
        <v>0</v>
      </c>
      <c r="EI60" s="10">
        <f t="shared" si="4"/>
        <v>14</v>
      </c>
    </row>
    <row r="61" spans="1:140" ht="12.75" customHeight="1" x14ac:dyDescent="0.2">
      <c r="A61">
        <v>58</v>
      </c>
      <c r="B61" s="7" t="s">
        <v>456</v>
      </c>
      <c r="C61" s="10">
        <v>1</v>
      </c>
      <c r="D61" s="361"/>
      <c r="E61" s="10"/>
      <c r="F61" s="10"/>
      <c r="G61" s="361"/>
      <c r="H61" s="10"/>
      <c r="I61" s="10"/>
      <c r="J61" s="10"/>
      <c r="K61" s="10"/>
      <c r="L61" s="10"/>
      <c r="M61" s="10"/>
      <c r="N61" s="10"/>
      <c r="O61" s="10"/>
      <c r="P61" s="10">
        <v>1</v>
      </c>
      <c r="Q61" s="10"/>
      <c r="R61" s="10"/>
      <c r="S61" s="10">
        <v>1</v>
      </c>
      <c r="T61" s="10"/>
      <c r="U61" s="10"/>
      <c r="V61" s="361"/>
      <c r="W61" s="11">
        <v>1</v>
      </c>
      <c r="X61" s="98">
        <v>1</v>
      </c>
      <c r="Y61" s="10"/>
      <c r="Z61" s="361"/>
      <c r="AA61" s="10"/>
      <c r="AB61" s="10"/>
      <c r="AC61" s="98">
        <v>1</v>
      </c>
      <c r="AD61" s="10"/>
      <c r="AE61" s="10">
        <v>1</v>
      </c>
      <c r="AF61" s="10"/>
      <c r="AG61" s="361"/>
      <c r="AH61" s="10"/>
      <c r="AI61" s="10"/>
      <c r="AJ61" s="361"/>
      <c r="AK61" s="361"/>
      <c r="AL61" s="10">
        <v>1</v>
      </c>
      <c r="AM61" s="10">
        <v>1</v>
      </c>
      <c r="AN61" s="628">
        <v>1</v>
      </c>
      <c r="AO61" s="10">
        <v>1</v>
      </c>
      <c r="AP61" s="10"/>
      <c r="AQ61" s="10">
        <v>1</v>
      </c>
      <c r="AR61" s="10">
        <v>1</v>
      </c>
      <c r="AS61" s="10"/>
      <c r="AT61" s="10"/>
      <c r="AU61" s="10"/>
      <c r="AV61" s="10"/>
      <c r="AW61" s="10"/>
      <c r="AX61" s="10"/>
      <c r="AY61" s="361"/>
      <c r="AZ61" s="10"/>
      <c r="BA61" s="10">
        <v>1</v>
      </c>
      <c r="BB61" s="10"/>
      <c r="BC61" s="10">
        <v>1</v>
      </c>
      <c r="BD61" s="10"/>
      <c r="BE61" s="10"/>
      <c r="BF61" s="10">
        <v>1</v>
      </c>
      <c r="BG61" s="10"/>
      <c r="BH61" s="10"/>
      <c r="BI61" s="10"/>
      <c r="BJ61" s="10"/>
      <c r="BK61" s="10"/>
      <c r="BL61" s="98">
        <v>1</v>
      </c>
      <c r="BM61" s="10">
        <v>1</v>
      </c>
      <c r="BN61" s="10"/>
      <c r="BO61" s="10">
        <v>1</v>
      </c>
      <c r="BP61" s="10"/>
      <c r="BQ61" s="10"/>
      <c r="BR61" s="10"/>
      <c r="BS61" s="10">
        <v>1</v>
      </c>
      <c r="BT61" s="10">
        <v>1</v>
      </c>
      <c r="BU61" s="10"/>
      <c r="BV61" s="361"/>
      <c r="BW61" s="10"/>
      <c r="BX61" s="10"/>
      <c r="BY61" s="10">
        <v>1</v>
      </c>
      <c r="BZ61" s="10"/>
      <c r="CA61" s="10">
        <v>1</v>
      </c>
      <c r="CB61" s="10"/>
      <c r="CC61" s="10">
        <v>1</v>
      </c>
      <c r="CD61" s="10"/>
      <c r="CE61" s="361"/>
      <c r="CF61" s="61">
        <v>1</v>
      </c>
      <c r="CG61" s="61"/>
      <c r="CH61" s="61"/>
      <c r="CI61" s="98">
        <v>1</v>
      </c>
      <c r="CJ61" s="10">
        <v>1</v>
      </c>
      <c r="CK61" s="10"/>
      <c r="CL61" s="10"/>
      <c r="CM61" s="98">
        <v>1</v>
      </c>
      <c r="CN61" s="10"/>
      <c r="CO61" s="10">
        <v>1</v>
      </c>
      <c r="CP61" s="10"/>
      <c r="CQ61" s="10"/>
      <c r="CR61" s="361"/>
      <c r="CS61" s="10"/>
      <c r="CT61" s="10"/>
      <c r="CU61" s="361"/>
      <c r="CV61" s="361"/>
      <c r="CW61" s="98">
        <v>1</v>
      </c>
      <c r="CX61" s="98">
        <v>1</v>
      </c>
      <c r="CY61" s="361"/>
      <c r="CZ61" s="10"/>
      <c r="DA61" s="10"/>
      <c r="DB61" s="10"/>
      <c r="DC61" s="10"/>
      <c r="DD61" s="10"/>
      <c r="DE61" s="98">
        <v>1</v>
      </c>
      <c r="DF61" s="10"/>
      <c r="DG61" s="10"/>
      <c r="DH61" s="361"/>
      <c r="DI61" s="361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361"/>
      <c r="DW61" s="10"/>
      <c r="DX61" s="361"/>
      <c r="DY61" s="361"/>
      <c r="DZ61" s="361"/>
      <c r="EA61" s="10"/>
      <c r="EB61" s="10"/>
      <c r="EC61" s="10"/>
      <c r="ED61" s="10"/>
      <c r="EE61" s="10">
        <f t="shared" si="5"/>
        <v>18</v>
      </c>
      <c r="EF61" s="10">
        <f t="shared" si="2"/>
        <v>3</v>
      </c>
      <c r="EG61" s="10">
        <f t="shared" si="6"/>
        <v>0</v>
      </c>
      <c r="EH61" s="10">
        <f t="shared" si="7"/>
        <v>8</v>
      </c>
      <c r="EI61" s="10">
        <f t="shared" si="4"/>
        <v>29</v>
      </c>
    </row>
    <row r="62" spans="1:140" ht="12.75" customHeight="1" x14ac:dyDescent="0.2">
      <c r="A62">
        <v>59</v>
      </c>
      <c r="B62" s="7" t="s">
        <v>562</v>
      </c>
      <c r="C62" s="10">
        <v>1</v>
      </c>
      <c r="D62" s="361"/>
      <c r="E62" s="10"/>
      <c r="F62" s="10"/>
      <c r="G62" s="361"/>
      <c r="H62" s="10"/>
      <c r="I62" s="10"/>
      <c r="J62" s="10"/>
      <c r="K62" s="10"/>
      <c r="L62" s="10"/>
      <c r="M62" s="10"/>
      <c r="N62" s="10"/>
      <c r="O62" s="10"/>
      <c r="P62" s="10">
        <v>1</v>
      </c>
      <c r="Q62" s="10"/>
      <c r="R62" s="10"/>
      <c r="S62" s="10">
        <v>1</v>
      </c>
      <c r="T62" s="10"/>
      <c r="U62" s="10"/>
      <c r="V62" s="361"/>
      <c r="W62" s="10">
        <v>1</v>
      </c>
      <c r="X62" s="10">
        <v>1</v>
      </c>
      <c r="Y62" s="10"/>
      <c r="Z62" s="361"/>
      <c r="AA62" s="10"/>
      <c r="AB62" s="10"/>
      <c r="AC62" s="10">
        <v>1</v>
      </c>
      <c r="AD62" s="10"/>
      <c r="AE62" s="10">
        <v>1</v>
      </c>
      <c r="AF62" s="10"/>
      <c r="AG62" s="361"/>
      <c r="AH62" s="10"/>
      <c r="AI62" s="10"/>
      <c r="AJ62" s="361"/>
      <c r="AK62" s="361"/>
      <c r="AL62" s="10">
        <v>1</v>
      </c>
      <c r="AM62" s="10">
        <v>1</v>
      </c>
      <c r="AN62" s="628">
        <v>1</v>
      </c>
      <c r="AO62" s="10">
        <v>1</v>
      </c>
      <c r="AP62" s="10"/>
      <c r="AQ62" s="10">
        <v>1</v>
      </c>
      <c r="AR62" s="10">
        <v>1</v>
      </c>
      <c r="AS62" s="10"/>
      <c r="AT62" s="10"/>
      <c r="AU62" s="10"/>
      <c r="AV62" s="10"/>
      <c r="AW62" s="10"/>
      <c r="AX62" s="10"/>
      <c r="AY62" s="361"/>
      <c r="AZ62" s="10"/>
      <c r="BA62" s="10">
        <v>1</v>
      </c>
      <c r="BB62" s="10"/>
      <c r="BC62" s="10">
        <v>1</v>
      </c>
      <c r="BD62" s="10"/>
      <c r="BE62" s="10"/>
      <c r="BF62" s="10">
        <v>1</v>
      </c>
      <c r="BG62" s="10"/>
      <c r="BH62" s="10"/>
      <c r="BI62" s="10"/>
      <c r="BJ62" s="10"/>
      <c r="BK62" s="10"/>
      <c r="BL62" s="10">
        <v>1</v>
      </c>
      <c r="BM62" s="10">
        <v>1</v>
      </c>
      <c r="BN62" s="10"/>
      <c r="BO62" s="10"/>
      <c r="BP62" s="10"/>
      <c r="BQ62" s="10"/>
      <c r="BR62" s="10"/>
      <c r="BS62" s="10">
        <v>1</v>
      </c>
      <c r="BT62" s="10">
        <v>1</v>
      </c>
      <c r="BU62" s="10"/>
      <c r="BV62" s="361"/>
      <c r="BW62" s="10"/>
      <c r="BX62" s="10"/>
      <c r="BY62" s="10">
        <v>1</v>
      </c>
      <c r="BZ62" s="10"/>
      <c r="CA62" s="10">
        <v>1</v>
      </c>
      <c r="CB62" s="10"/>
      <c r="CC62" s="10">
        <v>1</v>
      </c>
      <c r="CD62" s="10"/>
      <c r="CE62" s="361"/>
      <c r="CF62" s="61">
        <v>1</v>
      </c>
      <c r="CG62" s="61"/>
      <c r="CH62" s="61"/>
      <c r="CI62" s="10">
        <v>1</v>
      </c>
      <c r="CJ62" s="10">
        <v>1</v>
      </c>
      <c r="CK62" s="10"/>
      <c r="CL62" s="10"/>
      <c r="CM62" s="10">
        <v>1</v>
      </c>
      <c r="CN62" s="10"/>
      <c r="CO62" s="10">
        <v>1</v>
      </c>
      <c r="CP62" s="10"/>
      <c r="CQ62" s="10"/>
      <c r="CR62" s="361"/>
      <c r="CS62" s="10"/>
      <c r="CT62" s="10"/>
      <c r="CU62" s="361"/>
      <c r="CV62" s="361"/>
      <c r="CW62" s="10">
        <v>1</v>
      </c>
      <c r="CX62" s="10">
        <v>1</v>
      </c>
      <c r="CY62" s="361"/>
      <c r="CZ62" s="10"/>
      <c r="DA62" s="10"/>
      <c r="DB62" s="10"/>
      <c r="DC62" s="10"/>
      <c r="DD62" s="10"/>
      <c r="DE62" s="10">
        <v>1</v>
      </c>
      <c r="DF62" s="10"/>
      <c r="DG62" s="10"/>
      <c r="DH62" s="361"/>
      <c r="DI62" s="361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361"/>
      <c r="DW62" s="10"/>
      <c r="DX62" s="361"/>
      <c r="DY62" s="361"/>
      <c r="DZ62" s="361"/>
      <c r="EA62" s="10"/>
      <c r="EB62" s="10"/>
      <c r="EC62" s="10"/>
      <c r="ED62" s="10"/>
      <c r="EE62" s="10">
        <f t="shared" si="5"/>
        <v>17</v>
      </c>
      <c r="EF62" s="10">
        <f t="shared" si="2"/>
        <v>3</v>
      </c>
      <c r="EG62" s="10">
        <f t="shared" si="6"/>
        <v>0</v>
      </c>
      <c r="EH62" s="10">
        <f t="shared" si="7"/>
        <v>8</v>
      </c>
      <c r="EI62" s="10">
        <f t="shared" si="4"/>
        <v>28</v>
      </c>
    </row>
    <row r="63" spans="1:140" ht="12.75" customHeight="1" x14ac:dyDescent="0.2">
      <c r="A63">
        <v>60</v>
      </c>
      <c r="B63" s="526" t="s">
        <v>1222</v>
      </c>
      <c r="C63" s="10">
        <v>1</v>
      </c>
      <c r="D63" s="361"/>
      <c r="E63" s="11"/>
      <c r="F63" s="10"/>
      <c r="G63" s="361"/>
      <c r="H63" s="10"/>
      <c r="I63" s="10"/>
      <c r="J63" s="10"/>
      <c r="K63" s="10"/>
      <c r="L63" s="10"/>
      <c r="M63" s="10"/>
      <c r="N63" s="10"/>
      <c r="O63" s="10">
        <v>1</v>
      </c>
      <c r="P63" s="10"/>
      <c r="Q63" s="10"/>
      <c r="R63" s="10"/>
      <c r="S63" s="10"/>
      <c r="T63" s="10"/>
      <c r="U63" s="10"/>
      <c r="V63" s="361"/>
      <c r="W63" s="10"/>
      <c r="X63" s="10"/>
      <c r="Y63" s="10"/>
      <c r="Z63" s="521"/>
      <c r="AA63" s="10"/>
      <c r="AB63" s="10"/>
      <c r="AC63" s="10"/>
      <c r="AD63" s="10"/>
      <c r="AE63" s="10"/>
      <c r="AF63" s="10"/>
      <c r="AG63" s="521"/>
      <c r="AH63" s="10">
        <v>1</v>
      </c>
      <c r="AI63" s="10"/>
      <c r="AJ63" s="521"/>
      <c r="AK63" s="521"/>
      <c r="AL63" s="10"/>
      <c r="AM63" s="10"/>
      <c r="AN63" s="628">
        <v>1</v>
      </c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521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361"/>
      <c r="BW63" s="10"/>
      <c r="BX63" s="10"/>
      <c r="BY63" s="10"/>
      <c r="BZ63" s="10"/>
      <c r="CA63" s="10"/>
      <c r="CB63" s="10"/>
      <c r="CC63" s="10"/>
      <c r="CD63" s="10"/>
      <c r="CE63" s="361"/>
      <c r="CF63" s="61"/>
      <c r="CG63" s="61"/>
      <c r="CH63" s="61"/>
      <c r="CI63" s="10"/>
      <c r="CJ63" s="10"/>
      <c r="CK63" s="10"/>
      <c r="CL63" s="10">
        <v>1</v>
      </c>
      <c r="CM63" s="10"/>
      <c r="CN63" s="10"/>
      <c r="CO63" s="10"/>
      <c r="CP63" s="10"/>
      <c r="CQ63" s="10"/>
      <c r="CR63" s="521"/>
      <c r="CS63" s="10"/>
      <c r="CT63" s="10"/>
      <c r="CU63" s="521"/>
      <c r="CV63" s="521"/>
      <c r="CW63" s="10"/>
      <c r="CX63" s="10"/>
      <c r="CY63" s="521"/>
      <c r="CZ63" s="10"/>
      <c r="DA63" s="10"/>
      <c r="DB63" s="10"/>
      <c r="DC63" s="10"/>
      <c r="DD63" s="10"/>
      <c r="DE63" s="10"/>
      <c r="DF63" s="10"/>
      <c r="DG63" s="10"/>
      <c r="DH63" s="521"/>
      <c r="DI63" s="521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521"/>
      <c r="DW63" s="10"/>
      <c r="DX63" s="521"/>
      <c r="DY63" s="521"/>
      <c r="DZ63" s="521"/>
      <c r="EA63" s="10"/>
      <c r="EB63" s="10"/>
      <c r="EC63" s="10"/>
      <c r="ED63" s="10"/>
      <c r="EE63" s="10">
        <f t="shared" si="5"/>
        <v>1</v>
      </c>
      <c r="EF63" s="10">
        <f t="shared" si="2"/>
        <v>2</v>
      </c>
      <c r="EG63" s="10">
        <f t="shared" si="6"/>
        <v>1</v>
      </c>
      <c r="EH63" s="10">
        <f t="shared" si="7"/>
        <v>0</v>
      </c>
      <c r="EI63" s="10">
        <f t="shared" si="4"/>
        <v>4</v>
      </c>
      <c r="EJ63">
        <v>1</v>
      </c>
    </row>
    <row r="64" spans="1:140" ht="12.75" customHeight="1" x14ac:dyDescent="0.2">
      <c r="A64">
        <v>61</v>
      </c>
      <c r="B64" s="526" t="s">
        <v>249</v>
      </c>
      <c r="C64" s="10">
        <v>1</v>
      </c>
      <c r="D64" s="361"/>
      <c r="E64" s="10"/>
      <c r="F64" s="10"/>
      <c r="G64" s="361"/>
      <c r="H64" s="10"/>
      <c r="I64" s="10"/>
      <c r="J64" s="10"/>
      <c r="K64" s="10"/>
      <c r="L64" s="10"/>
      <c r="M64" s="10"/>
      <c r="N64" s="10"/>
      <c r="O64" s="10"/>
      <c r="P64" s="10">
        <v>1</v>
      </c>
      <c r="Q64" s="10"/>
      <c r="R64" s="10"/>
      <c r="S64" s="10">
        <v>1</v>
      </c>
      <c r="T64" s="10"/>
      <c r="U64" s="10">
        <v>1</v>
      </c>
      <c r="V64" s="361"/>
      <c r="W64" s="10"/>
      <c r="X64" s="10"/>
      <c r="Y64" s="10"/>
      <c r="Z64" s="521"/>
      <c r="AA64" s="10"/>
      <c r="AB64" s="10"/>
      <c r="AC64" s="10"/>
      <c r="AD64" s="10"/>
      <c r="AE64" s="10">
        <v>1</v>
      </c>
      <c r="AF64" s="10"/>
      <c r="AG64" s="521"/>
      <c r="AH64" s="10">
        <v>1</v>
      </c>
      <c r="AI64" s="10"/>
      <c r="AJ64" s="521"/>
      <c r="AK64" s="521"/>
      <c r="AL64" s="10"/>
      <c r="AM64" s="10">
        <v>1</v>
      </c>
      <c r="AN64" s="628">
        <v>1</v>
      </c>
      <c r="AO64" s="10">
        <v>1</v>
      </c>
      <c r="AP64" s="10"/>
      <c r="AQ64" s="10"/>
      <c r="AR64" s="10"/>
      <c r="AS64" s="10"/>
      <c r="AT64" s="10"/>
      <c r="AU64" s="10"/>
      <c r="AV64" s="10"/>
      <c r="AW64" s="10"/>
      <c r="AX64" s="10"/>
      <c r="AY64" s="521"/>
      <c r="AZ64" s="10"/>
      <c r="BA64" s="10"/>
      <c r="BB64" s="10">
        <v>1</v>
      </c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361"/>
      <c r="BW64" s="10"/>
      <c r="BX64" s="10"/>
      <c r="BY64" s="10"/>
      <c r="BZ64" s="10"/>
      <c r="CA64" s="10"/>
      <c r="CB64" s="10"/>
      <c r="CC64" s="10"/>
      <c r="CD64" s="10"/>
      <c r="CE64" s="361"/>
      <c r="CF64" s="61">
        <v>1</v>
      </c>
      <c r="CG64" s="61"/>
      <c r="CH64" s="61"/>
      <c r="CI64" s="10"/>
      <c r="CJ64" s="10"/>
      <c r="CK64" s="10">
        <v>1</v>
      </c>
      <c r="CL64" s="10"/>
      <c r="CM64" s="10"/>
      <c r="CN64" s="10"/>
      <c r="CO64" s="10"/>
      <c r="CP64" s="98">
        <v>1</v>
      </c>
      <c r="CQ64" s="10"/>
      <c r="CR64" s="521"/>
      <c r="CS64" s="10"/>
      <c r="CT64" s="10"/>
      <c r="CU64" s="521"/>
      <c r="CV64" s="521"/>
      <c r="CW64" s="10"/>
      <c r="CX64" s="10"/>
      <c r="CY64" s="521"/>
      <c r="CZ64" s="10"/>
      <c r="DA64" s="10"/>
      <c r="DB64" s="10"/>
      <c r="DC64" s="10"/>
      <c r="DD64" s="10"/>
      <c r="DE64" s="10"/>
      <c r="DF64" s="10"/>
      <c r="DG64" s="10"/>
      <c r="DH64" s="521"/>
      <c r="DI64" s="521"/>
      <c r="DJ64" s="10"/>
      <c r="DK64" s="10">
        <v>1</v>
      </c>
      <c r="DL64" s="10">
        <v>1</v>
      </c>
      <c r="DM64" s="10"/>
      <c r="DN64" s="10">
        <v>1</v>
      </c>
      <c r="DO64" s="10"/>
      <c r="DP64" s="10">
        <v>1</v>
      </c>
      <c r="DQ64" s="10">
        <v>1</v>
      </c>
      <c r="DR64" s="10"/>
      <c r="DS64" s="10"/>
      <c r="DT64" s="10"/>
      <c r="DU64" s="10"/>
      <c r="DV64" s="521"/>
      <c r="DW64" s="10"/>
      <c r="DX64" s="521"/>
      <c r="DY64" s="521"/>
      <c r="DZ64" s="521"/>
      <c r="EA64" s="10"/>
      <c r="EB64" s="10"/>
      <c r="EC64" s="10"/>
      <c r="ED64" s="10"/>
      <c r="EE64" s="10">
        <f t="shared" si="5"/>
        <v>11</v>
      </c>
      <c r="EF64" s="10">
        <f t="shared" si="2"/>
        <v>2</v>
      </c>
      <c r="EG64" s="10">
        <f t="shared" si="6"/>
        <v>3</v>
      </c>
      <c r="EH64" s="10">
        <f t="shared" si="7"/>
        <v>1</v>
      </c>
      <c r="EI64" s="10">
        <f t="shared" si="4"/>
        <v>17</v>
      </c>
    </row>
    <row r="65" spans="1:140" ht="12.75" customHeight="1" x14ac:dyDescent="0.2">
      <c r="A65">
        <v>62</v>
      </c>
      <c r="B65" s="526" t="s">
        <v>1286</v>
      </c>
      <c r="C65" s="10">
        <v>1</v>
      </c>
      <c r="D65" s="361"/>
      <c r="E65" s="10"/>
      <c r="F65" s="10"/>
      <c r="G65" s="361"/>
      <c r="H65" s="10"/>
      <c r="I65" s="10"/>
      <c r="J65" s="10"/>
      <c r="K65" s="10"/>
      <c r="L65" s="10"/>
      <c r="M65" s="10"/>
      <c r="N65" s="10"/>
      <c r="O65" s="10"/>
      <c r="P65" s="10">
        <v>1</v>
      </c>
      <c r="Q65" s="10"/>
      <c r="R65" s="10"/>
      <c r="S65" s="10">
        <v>1</v>
      </c>
      <c r="T65" s="10"/>
      <c r="U65" s="10">
        <v>1</v>
      </c>
      <c r="V65" s="361"/>
      <c r="W65" s="10"/>
      <c r="X65" s="10"/>
      <c r="Y65" s="10"/>
      <c r="Z65" s="361"/>
      <c r="AA65" s="10"/>
      <c r="AB65" s="10"/>
      <c r="AC65" s="10"/>
      <c r="AD65" s="10"/>
      <c r="AE65" s="10">
        <v>1</v>
      </c>
      <c r="AF65" s="10"/>
      <c r="AG65" s="361"/>
      <c r="AH65" s="10">
        <v>1</v>
      </c>
      <c r="AI65" s="10"/>
      <c r="AJ65" s="361"/>
      <c r="AK65" s="361"/>
      <c r="AL65" s="10"/>
      <c r="AM65" s="10">
        <v>1</v>
      </c>
      <c r="AN65" s="628"/>
      <c r="AO65" s="10">
        <v>1</v>
      </c>
      <c r="AP65" s="10"/>
      <c r="AQ65" s="10"/>
      <c r="AR65" s="10"/>
      <c r="AS65" s="10"/>
      <c r="AT65" s="10"/>
      <c r="AU65" s="10"/>
      <c r="AV65" s="10"/>
      <c r="AW65" s="10"/>
      <c r="AX65" s="10"/>
      <c r="AY65" s="361"/>
      <c r="AZ65" s="10"/>
      <c r="BA65" s="10"/>
      <c r="BB65" s="10">
        <v>1</v>
      </c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361"/>
      <c r="BW65" s="10"/>
      <c r="BX65" s="10"/>
      <c r="BY65" s="10"/>
      <c r="BZ65" s="10"/>
      <c r="CA65" s="10"/>
      <c r="CB65" s="10"/>
      <c r="CC65" s="10"/>
      <c r="CD65" s="10"/>
      <c r="CE65" s="361"/>
      <c r="CF65" s="61">
        <v>1</v>
      </c>
      <c r="CG65" s="61"/>
      <c r="CH65" s="61"/>
      <c r="CI65" s="10"/>
      <c r="CJ65" s="10"/>
      <c r="CK65" s="10">
        <v>1</v>
      </c>
      <c r="CL65" s="10"/>
      <c r="CM65" s="10"/>
      <c r="CN65" s="10"/>
      <c r="CO65" s="10"/>
      <c r="CP65" s="10">
        <v>1</v>
      </c>
      <c r="CQ65" s="10"/>
      <c r="CR65" s="361"/>
      <c r="CS65" s="10"/>
      <c r="CT65" s="10"/>
      <c r="CU65" s="361"/>
      <c r="CV65" s="361"/>
      <c r="CW65" s="10"/>
      <c r="CX65" s="10"/>
      <c r="CY65" s="361"/>
      <c r="CZ65" s="10"/>
      <c r="DA65" s="10"/>
      <c r="DB65" s="10"/>
      <c r="DC65" s="10"/>
      <c r="DD65" s="10"/>
      <c r="DE65" s="10"/>
      <c r="DF65" s="10"/>
      <c r="DG65" s="10"/>
      <c r="DH65" s="361"/>
      <c r="DI65" s="361"/>
      <c r="DJ65" s="10"/>
      <c r="DK65" s="10">
        <v>1</v>
      </c>
      <c r="DL65" s="10">
        <v>1</v>
      </c>
      <c r="DM65" s="10"/>
      <c r="DN65" s="10">
        <v>1</v>
      </c>
      <c r="DO65" s="10"/>
      <c r="DP65" s="10">
        <v>1</v>
      </c>
      <c r="DQ65" s="10">
        <v>1</v>
      </c>
      <c r="DR65" s="10"/>
      <c r="DS65" s="10"/>
      <c r="DT65" s="10"/>
      <c r="DU65" s="10"/>
      <c r="DV65" s="361"/>
      <c r="DW65" s="10"/>
      <c r="DX65" s="361"/>
      <c r="DY65" s="361"/>
      <c r="DZ65" s="361"/>
      <c r="EA65" s="10"/>
      <c r="EB65" s="10"/>
      <c r="EC65" s="10"/>
      <c r="ED65" s="10"/>
      <c r="EE65" s="10">
        <f t="shared" si="5"/>
        <v>11</v>
      </c>
      <c r="EF65" s="10">
        <f t="shared" si="2"/>
        <v>2</v>
      </c>
      <c r="EG65" s="10">
        <f t="shared" si="6"/>
        <v>3</v>
      </c>
      <c r="EH65" s="10">
        <f t="shared" si="7"/>
        <v>1</v>
      </c>
      <c r="EI65" s="10">
        <f t="shared" si="4"/>
        <v>17</v>
      </c>
    </row>
    <row r="66" spans="1:140" ht="12.75" customHeight="1" x14ac:dyDescent="0.2">
      <c r="A66">
        <v>63</v>
      </c>
      <c r="B66" s="526" t="s">
        <v>451</v>
      </c>
      <c r="C66" s="10">
        <v>1</v>
      </c>
      <c r="D66" s="361"/>
      <c r="E66" s="10"/>
      <c r="F66" s="10"/>
      <c r="G66" s="361"/>
      <c r="H66" s="10">
        <v>1</v>
      </c>
      <c r="I66" s="10">
        <v>1</v>
      </c>
      <c r="J66" s="10">
        <v>1</v>
      </c>
      <c r="K66" s="10">
        <v>1</v>
      </c>
      <c r="L66" s="10"/>
      <c r="M66" s="10">
        <v>1</v>
      </c>
      <c r="N66" s="10"/>
      <c r="O66" s="10">
        <v>1</v>
      </c>
      <c r="P66" s="10"/>
      <c r="Q66" s="10"/>
      <c r="R66" s="10"/>
      <c r="S66" s="10"/>
      <c r="T66" s="10"/>
      <c r="U66" s="10"/>
      <c r="V66" s="361"/>
      <c r="W66" s="10"/>
      <c r="X66" s="10"/>
      <c r="Y66" s="10"/>
      <c r="Z66" s="361"/>
      <c r="AA66" s="10"/>
      <c r="AB66" s="10"/>
      <c r="AC66" s="10"/>
      <c r="AD66" s="10"/>
      <c r="AE66" s="10"/>
      <c r="AF66" s="10"/>
      <c r="AG66" s="361"/>
      <c r="AH66" s="10"/>
      <c r="AI66" s="10">
        <v>1</v>
      </c>
      <c r="AJ66" s="361"/>
      <c r="AK66" s="361"/>
      <c r="AL66" s="10"/>
      <c r="AM66" s="10"/>
      <c r="AN66" s="628">
        <v>1</v>
      </c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361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>
        <v>1</v>
      </c>
      <c r="BR66" s="10"/>
      <c r="BS66" s="10"/>
      <c r="BT66" s="10"/>
      <c r="BU66" s="10"/>
      <c r="BV66" s="361"/>
      <c r="BW66" s="10">
        <v>1</v>
      </c>
      <c r="BX66" s="10"/>
      <c r="BY66" s="10"/>
      <c r="BZ66" s="10"/>
      <c r="CA66" s="10"/>
      <c r="CB66" s="10"/>
      <c r="CC66" s="10"/>
      <c r="CD66" s="10"/>
      <c r="CE66" s="361"/>
      <c r="CF66" s="61"/>
      <c r="CG66" s="61"/>
      <c r="CH66" s="61"/>
      <c r="CI66" s="10"/>
      <c r="CJ66" s="10"/>
      <c r="CK66" s="10"/>
      <c r="CL66" s="10"/>
      <c r="CM66" s="10"/>
      <c r="CN66" s="10"/>
      <c r="CO66" s="10"/>
      <c r="CP66" s="10"/>
      <c r="CQ66" s="10"/>
      <c r="CR66" s="361"/>
      <c r="CS66" s="10"/>
      <c r="CT66" s="10"/>
      <c r="CU66" s="361"/>
      <c r="CV66" s="361"/>
      <c r="CW66" s="10"/>
      <c r="CX66" s="10"/>
      <c r="CY66" s="361"/>
      <c r="CZ66" s="10"/>
      <c r="DA66" s="10"/>
      <c r="DB66" s="10"/>
      <c r="DC66" s="10"/>
      <c r="DD66" s="10"/>
      <c r="DE66" s="10"/>
      <c r="DF66" s="10"/>
      <c r="DG66" s="10"/>
      <c r="DH66" s="361"/>
      <c r="DI66" s="361"/>
      <c r="DJ66" s="10"/>
      <c r="DK66" s="10">
        <v>1</v>
      </c>
      <c r="DL66" s="10">
        <v>1</v>
      </c>
      <c r="DM66" s="10"/>
      <c r="DN66" s="10">
        <v>1</v>
      </c>
      <c r="DO66" s="10"/>
      <c r="DP66" s="10">
        <v>1</v>
      </c>
      <c r="DQ66" s="10">
        <v>1</v>
      </c>
      <c r="DR66" s="10"/>
      <c r="DS66" s="10"/>
      <c r="DT66" s="10"/>
      <c r="DU66" s="10"/>
      <c r="DV66" s="361"/>
      <c r="DW66" s="10"/>
      <c r="DX66" s="361"/>
      <c r="DY66" s="361"/>
      <c r="DZ66" s="361"/>
      <c r="EA66" s="10"/>
      <c r="EB66" s="10"/>
      <c r="EC66" s="10"/>
      <c r="ED66" s="10"/>
      <c r="EE66" s="10">
        <f t="shared" si="5"/>
        <v>2</v>
      </c>
      <c r="EF66" s="10">
        <f t="shared" si="2"/>
        <v>4</v>
      </c>
      <c r="EG66" s="10">
        <f t="shared" si="6"/>
        <v>7</v>
      </c>
      <c r="EH66" s="10">
        <f t="shared" si="7"/>
        <v>2</v>
      </c>
      <c r="EI66" s="10">
        <f t="shared" si="4"/>
        <v>15</v>
      </c>
    </row>
    <row r="67" spans="1:140" ht="12.75" customHeight="1" x14ac:dyDescent="0.2">
      <c r="A67">
        <v>64</v>
      </c>
      <c r="B67" s="526" t="s">
        <v>821</v>
      </c>
      <c r="C67" s="10">
        <v>1</v>
      </c>
      <c r="D67" s="361"/>
      <c r="E67" s="10"/>
      <c r="F67" s="10"/>
      <c r="G67" s="361"/>
      <c r="H67" s="10">
        <v>1</v>
      </c>
      <c r="I67" s="10">
        <v>1</v>
      </c>
      <c r="J67" s="10">
        <v>1</v>
      </c>
      <c r="K67" s="10">
        <v>1</v>
      </c>
      <c r="L67" s="10"/>
      <c r="M67" s="10">
        <v>1</v>
      </c>
      <c r="N67" s="10"/>
      <c r="O67" s="10">
        <v>1</v>
      </c>
      <c r="P67" s="10"/>
      <c r="Q67" s="10"/>
      <c r="R67" s="10"/>
      <c r="S67" s="10"/>
      <c r="T67" s="10"/>
      <c r="U67" s="10"/>
      <c r="V67" s="361"/>
      <c r="W67" s="10"/>
      <c r="X67" s="10"/>
      <c r="Y67" s="10"/>
      <c r="Z67" s="361"/>
      <c r="AA67" s="10"/>
      <c r="AB67" s="10"/>
      <c r="AC67" s="10"/>
      <c r="AD67" s="10"/>
      <c r="AE67" s="10"/>
      <c r="AF67" s="10"/>
      <c r="AG67" s="361"/>
      <c r="AH67" s="10"/>
      <c r="AI67" s="10">
        <v>1</v>
      </c>
      <c r="AJ67" s="361"/>
      <c r="AK67" s="361"/>
      <c r="AL67" s="10"/>
      <c r="AM67" s="10"/>
      <c r="AN67" s="628">
        <v>1</v>
      </c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361"/>
      <c r="AZ67" s="10"/>
      <c r="BA67" s="10"/>
      <c r="BB67" s="10"/>
      <c r="BC67" s="10"/>
      <c r="BD67" s="10">
        <v>1</v>
      </c>
      <c r="BE67" s="10">
        <v>1</v>
      </c>
      <c r="BF67" s="10"/>
      <c r="BG67" s="10">
        <v>1</v>
      </c>
      <c r="BH67" s="10">
        <v>1</v>
      </c>
      <c r="BI67" s="10">
        <v>1</v>
      </c>
      <c r="BJ67" s="10"/>
      <c r="BK67" s="10">
        <v>1</v>
      </c>
      <c r="BL67" s="10"/>
      <c r="BM67" s="10"/>
      <c r="BN67" s="10"/>
      <c r="BO67" s="10"/>
      <c r="BP67" s="10"/>
      <c r="BQ67" s="10">
        <v>1</v>
      </c>
      <c r="BR67" s="10"/>
      <c r="BS67" s="10"/>
      <c r="BT67" s="10"/>
      <c r="BU67" s="10"/>
      <c r="BV67" s="361"/>
      <c r="BW67" s="10">
        <v>1</v>
      </c>
      <c r="BX67" s="10"/>
      <c r="BY67" s="10"/>
      <c r="BZ67" s="10"/>
      <c r="CA67" s="10"/>
      <c r="CB67" s="10"/>
      <c r="CC67" s="10"/>
      <c r="CD67" s="10"/>
      <c r="CE67" s="361"/>
      <c r="CF67" s="61"/>
      <c r="CG67" s="61"/>
      <c r="CH67" s="61"/>
      <c r="CI67" s="10"/>
      <c r="CJ67" s="10"/>
      <c r="CK67" s="10"/>
      <c r="CL67" s="10"/>
      <c r="CM67" s="10"/>
      <c r="CN67" s="10">
        <v>1</v>
      </c>
      <c r="CO67" s="10"/>
      <c r="CP67" s="10"/>
      <c r="CQ67" s="10"/>
      <c r="CR67" s="361"/>
      <c r="CS67" s="10"/>
      <c r="CT67" s="10"/>
      <c r="CU67" s="361"/>
      <c r="CV67" s="361"/>
      <c r="CW67" s="10"/>
      <c r="CX67" s="10"/>
      <c r="CY67" s="361"/>
      <c r="CZ67" s="10"/>
      <c r="DA67" s="10"/>
      <c r="DB67" s="10"/>
      <c r="DC67" s="10">
        <v>1</v>
      </c>
      <c r="DD67" s="10"/>
      <c r="DE67" s="10"/>
      <c r="DF67" s="10">
        <v>1</v>
      </c>
      <c r="DG67" s="10"/>
      <c r="DH67" s="361"/>
      <c r="DI67" s="361"/>
      <c r="DJ67" s="10"/>
      <c r="DK67" s="10">
        <v>1</v>
      </c>
      <c r="DL67" s="10">
        <v>1</v>
      </c>
      <c r="DM67" s="10"/>
      <c r="DN67" s="10">
        <v>1</v>
      </c>
      <c r="DO67" s="10"/>
      <c r="DP67" s="10">
        <v>1</v>
      </c>
      <c r="DQ67" s="10">
        <v>1</v>
      </c>
      <c r="DR67" s="10"/>
      <c r="DS67" s="10"/>
      <c r="DT67" s="10">
        <v>1</v>
      </c>
      <c r="DU67" s="10"/>
      <c r="DV67" s="361"/>
      <c r="DW67" s="10"/>
      <c r="DX67" s="361"/>
      <c r="DY67" s="361"/>
      <c r="DZ67" s="361"/>
      <c r="EA67" s="10"/>
      <c r="EB67" s="10"/>
      <c r="EC67" s="10"/>
      <c r="ED67" s="10"/>
      <c r="EE67" s="10">
        <f t="shared" si="5"/>
        <v>5</v>
      </c>
      <c r="EF67" s="10">
        <f t="shared" si="2"/>
        <v>6</v>
      </c>
      <c r="EG67" s="10">
        <f t="shared" si="6"/>
        <v>10</v>
      </c>
      <c r="EH67" s="10">
        <f t="shared" si="7"/>
        <v>3</v>
      </c>
      <c r="EI67" s="10">
        <f t="shared" si="4"/>
        <v>24</v>
      </c>
    </row>
    <row r="68" spans="1:140" ht="12.75" customHeight="1" x14ac:dyDescent="0.2">
      <c r="A68">
        <v>65</v>
      </c>
      <c r="B68" s="7" t="s">
        <v>802</v>
      </c>
      <c r="C68" s="10">
        <v>1</v>
      </c>
      <c r="D68" s="361"/>
      <c r="E68" s="10"/>
      <c r="F68" s="10"/>
      <c r="G68" s="361"/>
      <c r="H68" s="10">
        <v>1</v>
      </c>
      <c r="I68" s="10">
        <v>1</v>
      </c>
      <c r="J68" s="10">
        <v>1</v>
      </c>
      <c r="K68" s="10">
        <v>1</v>
      </c>
      <c r="L68" s="10"/>
      <c r="M68" s="10">
        <v>1</v>
      </c>
      <c r="N68" s="10"/>
      <c r="O68" s="10">
        <v>1</v>
      </c>
      <c r="P68" s="10"/>
      <c r="Q68" s="10"/>
      <c r="R68" s="10"/>
      <c r="S68" s="10"/>
      <c r="T68" s="10">
        <v>1</v>
      </c>
      <c r="U68" s="10"/>
      <c r="V68" s="361"/>
      <c r="W68" s="10"/>
      <c r="X68" s="10"/>
      <c r="Y68" s="10"/>
      <c r="Z68" s="361"/>
      <c r="AA68" s="10">
        <v>1</v>
      </c>
      <c r="AB68" s="10"/>
      <c r="AC68" s="10"/>
      <c r="AD68" s="10"/>
      <c r="AE68" s="10"/>
      <c r="AF68" s="10"/>
      <c r="AG68" s="361"/>
      <c r="AH68" s="10"/>
      <c r="AI68" s="10"/>
      <c r="AJ68" s="361"/>
      <c r="AK68" s="361"/>
      <c r="AL68" s="10"/>
      <c r="AM68" s="10"/>
      <c r="AN68" s="628">
        <v>1</v>
      </c>
      <c r="AO68" s="10"/>
      <c r="AP68" s="10">
        <v>1</v>
      </c>
      <c r="AQ68" s="10"/>
      <c r="AR68" s="10"/>
      <c r="AS68" s="10"/>
      <c r="AT68" s="10"/>
      <c r="AU68" s="10"/>
      <c r="AV68" s="10"/>
      <c r="AW68" s="10"/>
      <c r="AX68" s="10"/>
      <c r="AY68" s="361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>
        <v>1</v>
      </c>
      <c r="BR68" s="10"/>
      <c r="BS68" s="10"/>
      <c r="BT68" s="10"/>
      <c r="BU68" s="10"/>
      <c r="BV68" s="521"/>
      <c r="BW68" s="10">
        <v>1</v>
      </c>
      <c r="BX68" s="10"/>
      <c r="BY68" s="10"/>
      <c r="BZ68" s="10">
        <v>1</v>
      </c>
      <c r="CA68" s="10"/>
      <c r="CB68" s="10">
        <v>1</v>
      </c>
      <c r="CC68" s="10"/>
      <c r="CD68" s="10"/>
      <c r="CE68" s="521"/>
      <c r="CF68" s="61"/>
      <c r="CG68" s="61">
        <v>1</v>
      </c>
      <c r="CH68" s="61">
        <v>1</v>
      </c>
      <c r="CI68" s="10"/>
      <c r="CJ68" s="10"/>
      <c r="CK68" s="10"/>
      <c r="CL68" s="10">
        <v>1</v>
      </c>
      <c r="CM68" s="10"/>
      <c r="CN68" s="10"/>
      <c r="CO68" s="10"/>
      <c r="CP68" s="10"/>
      <c r="CQ68" s="10">
        <v>1</v>
      </c>
      <c r="CR68" s="361"/>
      <c r="CS68" s="10">
        <v>1</v>
      </c>
      <c r="CT68" s="10"/>
      <c r="CU68" s="361"/>
      <c r="CV68" s="361"/>
      <c r="CW68" s="10"/>
      <c r="CX68" s="10"/>
      <c r="CY68" s="361"/>
      <c r="CZ68" s="10"/>
      <c r="DA68" s="10"/>
      <c r="DB68" s="10"/>
      <c r="DC68" s="10"/>
      <c r="DD68" s="10"/>
      <c r="DE68" s="10"/>
      <c r="DF68" s="10"/>
      <c r="DG68" s="10"/>
      <c r="DH68" s="361"/>
      <c r="DI68" s="361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>
        <v>1</v>
      </c>
      <c r="DU68" s="10"/>
      <c r="DV68" s="361"/>
      <c r="DW68" s="10"/>
      <c r="DX68" s="361"/>
      <c r="DY68" s="361"/>
      <c r="DZ68" s="361"/>
      <c r="EA68" s="10"/>
      <c r="EB68" s="10"/>
      <c r="EC68" s="10"/>
      <c r="ED68" s="10"/>
      <c r="EE68" s="10">
        <f t="shared" ref="EE68:EE89" si="8">SUM(E68+P68+S68+U68+X68+AC68+AE68+AH68+AM68+AO68+AR68+AT68+AV68+AY68+BA68+BF68+BG68+BL68+BO68+BQ68+BT68+BV68+BY68+CA68+CD68+CF68+CK68+CM68+CP68+CR68+CU68+CX68+DA68+DC68+DF68+DI68+DO68+DP68+DS68+DW68)</f>
        <v>1</v>
      </c>
      <c r="EF68" s="10">
        <f t="shared" si="2"/>
        <v>12</v>
      </c>
      <c r="EG68" s="10">
        <f t="shared" ref="EG68:EG89" si="9">SUM(I68+J68+M68+O68+BE68+BH68+BK68+CG68+DK68+DN68+DQ68+DX68)</f>
        <v>5</v>
      </c>
      <c r="EH68" s="10">
        <f t="shared" ref="EH68:EH89" si="10">SUM(+AQ68+AX68+BC68+BD68+BN68+BS68+BX68+CC68+K68+L68+R68+W68+AB68+AG68+AL68+CT68+CW68+CZ68+DE68+DH68+DL68+DM68+DV68)</f>
        <v>1</v>
      </c>
      <c r="EI68" s="10">
        <f t="shared" si="4"/>
        <v>19</v>
      </c>
    </row>
    <row r="69" spans="1:140" ht="12.75" customHeight="1" x14ac:dyDescent="0.2">
      <c r="A69">
        <v>66</v>
      </c>
      <c r="B69" s="526" t="s">
        <v>1221</v>
      </c>
      <c r="C69" s="10"/>
      <c r="D69" s="361"/>
      <c r="E69" s="10"/>
      <c r="F69" s="10">
        <v>1</v>
      </c>
      <c r="G69" s="361"/>
      <c r="H69" s="10"/>
      <c r="I69" s="10"/>
      <c r="J69" s="10"/>
      <c r="K69" s="10"/>
      <c r="L69" s="10"/>
      <c r="M69" s="10"/>
      <c r="N69" s="10"/>
      <c r="O69" s="10">
        <v>1</v>
      </c>
      <c r="P69" s="10"/>
      <c r="Q69" s="10"/>
      <c r="R69" s="10"/>
      <c r="S69" s="10"/>
      <c r="T69" s="10"/>
      <c r="U69" s="10"/>
      <c r="V69" s="361"/>
      <c r="W69" s="10"/>
      <c r="X69" s="10"/>
      <c r="Y69" s="10"/>
      <c r="Z69" s="361"/>
      <c r="AA69" s="10"/>
      <c r="AB69" s="10"/>
      <c r="AC69" s="10"/>
      <c r="AD69" s="10"/>
      <c r="AE69" s="10"/>
      <c r="AF69" s="10"/>
      <c r="AG69" s="361"/>
      <c r="AH69" s="10"/>
      <c r="AI69" s="10"/>
      <c r="AJ69" s="361"/>
      <c r="AK69" s="361"/>
      <c r="AL69" s="10"/>
      <c r="AM69" s="10"/>
      <c r="AN69" s="628"/>
      <c r="AO69" s="10"/>
      <c r="AP69" s="10"/>
      <c r="AQ69" s="10"/>
      <c r="AR69" s="10">
        <v>1</v>
      </c>
      <c r="AS69" s="10"/>
      <c r="AT69" s="10"/>
      <c r="AU69" s="10"/>
      <c r="AV69" s="10">
        <v>1</v>
      </c>
      <c r="AW69" s="10"/>
      <c r="AX69" s="10"/>
      <c r="AY69" s="361"/>
      <c r="AZ69" s="10"/>
      <c r="BA69" s="10"/>
      <c r="BB69" s="10">
        <v>1</v>
      </c>
      <c r="BC69" s="10"/>
      <c r="BD69" s="10"/>
      <c r="BE69" s="10"/>
      <c r="BF69" s="10"/>
      <c r="BG69" s="10"/>
      <c r="BH69" s="10"/>
      <c r="BI69" s="10"/>
      <c r="BJ69" s="10"/>
      <c r="BK69" s="10"/>
      <c r="BL69" s="10">
        <v>1</v>
      </c>
      <c r="BM69" s="10">
        <v>1</v>
      </c>
      <c r="BN69" s="10"/>
      <c r="BO69" s="10"/>
      <c r="BP69" s="10"/>
      <c r="BQ69" s="10"/>
      <c r="BR69" s="10"/>
      <c r="BS69" s="10"/>
      <c r="BT69" s="10"/>
      <c r="BU69" s="10"/>
      <c r="BV69" s="521"/>
      <c r="BW69" s="10"/>
      <c r="BX69" s="10"/>
      <c r="BY69" s="10"/>
      <c r="BZ69" s="10"/>
      <c r="CA69" s="10">
        <v>1</v>
      </c>
      <c r="CB69" s="10"/>
      <c r="CC69" s="10"/>
      <c r="CD69" s="10"/>
      <c r="CE69" s="521"/>
      <c r="CF69" s="150">
        <v>1</v>
      </c>
      <c r="CG69" s="62"/>
      <c r="CH69" s="62"/>
      <c r="CI69" s="10"/>
      <c r="CJ69" s="10"/>
      <c r="CK69" s="10">
        <v>1</v>
      </c>
      <c r="CL69" s="10"/>
      <c r="CM69" s="10"/>
      <c r="CN69" s="10"/>
      <c r="CO69" s="10"/>
      <c r="CP69" s="10"/>
      <c r="CQ69" s="10"/>
      <c r="CR69" s="361"/>
      <c r="CS69" s="10"/>
      <c r="CT69" s="10"/>
      <c r="CU69" s="361"/>
      <c r="CV69" s="361"/>
      <c r="CW69" s="10"/>
      <c r="CX69" s="10"/>
      <c r="CY69" s="361"/>
      <c r="CZ69" s="10"/>
      <c r="DA69" s="10">
        <v>1</v>
      </c>
      <c r="DB69" s="10"/>
      <c r="DC69" s="10"/>
      <c r="DD69" s="10"/>
      <c r="DE69" s="10"/>
      <c r="DF69" s="10">
        <v>1</v>
      </c>
      <c r="DG69" s="10"/>
      <c r="DH69" s="361"/>
      <c r="DI69" s="361"/>
      <c r="DJ69" s="10"/>
      <c r="DK69" s="10">
        <v>1</v>
      </c>
      <c r="DL69" s="10">
        <v>1</v>
      </c>
      <c r="DM69" s="10"/>
      <c r="DN69" s="10">
        <v>1</v>
      </c>
      <c r="DO69" s="10"/>
      <c r="DP69" s="10">
        <v>1</v>
      </c>
      <c r="DQ69" s="10">
        <v>1</v>
      </c>
      <c r="DR69" s="10"/>
      <c r="DS69" s="10"/>
      <c r="DT69" s="10"/>
      <c r="DU69" s="10"/>
      <c r="DV69" s="361"/>
      <c r="DW69" s="10"/>
      <c r="DX69" s="361"/>
      <c r="DY69" s="361"/>
      <c r="DZ69" s="361"/>
      <c r="EA69" s="10"/>
      <c r="EB69" s="10"/>
      <c r="EC69" s="10"/>
      <c r="ED69" s="10"/>
      <c r="EE69" s="10">
        <f t="shared" si="8"/>
        <v>9</v>
      </c>
      <c r="EF69" s="10">
        <f t="shared" ref="EF69:EF90" si="11">SUM(C69+F69+H69+N69+Q69+T69+Y69+AA69+AD69+AF69+AI69+AP69+AS69+AU69+AW69+AZ69+BB69+BI69+BJ69+BM69+BP69+BR69+BU69+BW69+BZ69+CB69+CE69+CH69+CI69+CL69+CN69+CQ69+CS69+CV69+CY69+DB69+DD69+DG69+DJ69+DR69+DU69+DY69+DZ69)</f>
        <v>3</v>
      </c>
      <c r="EG69" s="10">
        <f t="shared" si="9"/>
        <v>4</v>
      </c>
      <c r="EH69" s="10">
        <f t="shared" si="10"/>
        <v>1</v>
      </c>
      <c r="EI69" s="10">
        <f t="shared" ref="EI69:EI89" si="12">SUM(EE69:EH69)</f>
        <v>17</v>
      </c>
    </row>
    <row r="70" spans="1:140" ht="12.75" customHeight="1" x14ac:dyDescent="0.2">
      <c r="A70">
        <v>67</v>
      </c>
      <c r="B70" s="526" t="s">
        <v>1479</v>
      </c>
      <c r="C70" s="10"/>
      <c r="D70" s="361"/>
      <c r="E70" s="10"/>
      <c r="F70" s="10"/>
      <c r="G70" s="361"/>
      <c r="H70" s="10">
        <v>1</v>
      </c>
      <c r="I70" s="10">
        <v>1</v>
      </c>
      <c r="J70" s="10">
        <v>1</v>
      </c>
      <c r="K70" s="10">
        <v>1</v>
      </c>
      <c r="L70" s="10"/>
      <c r="M70" s="10">
        <v>1</v>
      </c>
      <c r="N70" s="10"/>
      <c r="O70" s="10">
        <v>1</v>
      </c>
      <c r="P70" s="10"/>
      <c r="Q70" s="10">
        <v>1</v>
      </c>
      <c r="R70" s="10"/>
      <c r="S70" s="10"/>
      <c r="T70" s="10">
        <v>1</v>
      </c>
      <c r="U70" s="10"/>
      <c r="V70" s="361"/>
      <c r="W70" s="10"/>
      <c r="X70" s="10"/>
      <c r="Y70" s="10">
        <v>1</v>
      </c>
      <c r="Z70" s="361"/>
      <c r="AA70" s="10">
        <v>1</v>
      </c>
      <c r="AB70" s="10"/>
      <c r="AC70" s="10"/>
      <c r="AD70" s="10">
        <v>1</v>
      </c>
      <c r="AE70" s="10"/>
      <c r="AF70" s="10"/>
      <c r="AG70" s="361"/>
      <c r="AH70" s="10"/>
      <c r="AI70" s="10"/>
      <c r="AJ70" s="361"/>
      <c r="AK70" s="361"/>
      <c r="AL70" s="10"/>
      <c r="AM70" s="10"/>
      <c r="AN70" s="628">
        <v>1</v>
      </c>
      <c r="AO70" s="10"/>
      <c r="AP70" s="10">
        <v>1</v>
      </c>
      <c r="AQ70" s="10"/>
      <c r="AR70" s="10"/>
      <c r="AS70" s="98">
        <v>1</v>
      </c>
      <c r="AT70" s="10"/>
      <c r="AU70" s="10"/>
      <c r="AV70" s="10"/>
      <c r="AW70" s="10">
        <v>1</v>
      </c>
      <c r="AX70" s="10"/>
      <c r="AY70" s="361"/>
      <c r="AZ70" s="10">
        <v>1</v>
      </c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>
        <v>1</v>
      </c>
      <c r="BN70" s="10"/>
      <c r="BO70" s="10"/>
      <c r="BP70" s="10"/>
      <c r="BQ70" s="10">
        <v>1</v>
      </c>
      <c r="BR70" s="10"/>
      <c r="BS70" s="10"/>
      <c r="BT70" s="10"/>
      <c r="BU70" s="10"/>
      <c r="BV70" s="361"/>
      <c r="BW70" s="10">
        <v>1</v>
      </c>
      <c r="BX70" s="10"/>
      <c r="BY70" s="10"/>
      <c r="BZ70" s="10">
        <v>1</v>
      </c>
      <c r="CA70" s="10"/>
      <c r="CB70" s="10">
        <v>1</v>
      </c>
      <c r="CC70" s="10"/>
      <c r="CD70" s="10"/>
      <c r="CE70" s="361"/>
      <c r="CF70" s="61"/>
      <c r="CG70" s="61">
        <v>1</v>
      </c>
      <c r="CH70" s="61">
        <v>1</v>
      </c>
      <c r="CI70" s="10"/>
      <c r="CJ70" s="10"/>
      <c r="CK70" s="10"/>
      <c r="CL70" s="10">
        <v>1</v>
      </c>
      <c r="CM70" s="10"/>
      <c r="CN70" s="10"/>
      <c r="CO70" s="10"/>
      <c r="CP70" s="10"/>
      <c r="CQ70" s="10"/>
      <c r="CR70" s="361"/>
      <c r="CS70" s="10">
        <v>1</v>
      </c>
      <c r="CT70" s="10"/>
      <c r="CU70" s="361"/>
      <c r="CV70" s="361"/>
      <c r="CW70" s="10"/>
      <c r="CX70" s="10"/>
      <c r="CY70" s="361"/>
      <c r="CZ70" s="10"/>
      <c r="DA70" s="10">
        <v>1</v>
      </c>
      <c r="DB70" s="10"/>
      <c r="DC70" s="10"/>
      <c r="DD70" s="10"/>
      <c r="DE70" s="10"/>
      <c r="DF70" s="10"/>
      <c r="DG70" s="10">
        <v>1</v>
      </c>
      <c r="DH70" s="361"/>
      <c r="DI70" s="361"/>
      <c r="DJ70" s="10"/>
      <c r="DK70" s="10"/>
      <c r="DL70" s="10"/>
      <c r="DM70" s="10"/>
      <c r="DN70" s="10"/>
      <c r="DO70" s="10">
        <v>1</v>
      </c>
      <c r="DP70" s="10"/>
      <c r="DQ70" s="10"/>
      <c r="DR70" s="10"/>
      <c r="DS70" s="10"/>
      <c r="DT70" s="10">
        <v>1</v>
      </c>
      <c r="DU70" s="10">
        <v>1</v>
      </c>
      <c r="DV70" s="361"/>
      <c r="DW70" s="10"/>
      <c r="DX70" s="361"/>
      <c r="DY70" s="361"/>
      <c r="DZ70" s="361"/>
      <c r="EA70" s="10"/>
      <c r="EB70" s="10"/>
      <c r="EC70" s="10"/>
      <c r="ED70" s="10"/>
      <c r="EE70" s="10">
        <f t="shared" si="8"/>
        <v>3</v>
      </c>
      <c r="EF70" s="10">
        <f t="shared" si="11"/>
        <v>19</v>
      </c>
      <c r="EG70" s="10">
        <f t="shared" si="9"/>
        <v>5</v>
      </c>
      <c r="EH70" s="10">
        <f t="shared" si="10"/>
        <v>1</v>
      </c>
      <c r="EI70" s="10">
        <f t="shared" si="12"/>
        <v>28</v>
      </c>
    </row>
    <row r="71" spans="1:140" ht="12.75" customHeight="1" x14ac:dyDescent="0.2">
      <c r="A71">
        <v>68</v>
      </c>
      <c r="B71" s="526" t="s">
        <v>1103</v>
      </c>
      <c r="C71" s="10"/>
      <c r="D71" s="361"/>
      <c r="E71" s="10">
        <v>1</v>
      </c>
      <c r="F71" s="10"/>
      <c r="G71" s="361"/>
      <c r="H71" s="10"/>
      <c r="I71" s="10"/>
      <c r="J71" s="10"/>
      <c r="K71" s="10"/>
      <c r="L71" s="10"/>
      <c r="M71" s="10"/>
      <c r="N71" s="10">
        <v>1</v>
      </c>
      <c r="O71" s="10">
        <v>1</v>
      </c>
      <c r="P71" s="10">
        <v>1</v>
      </c>
      <c r="Q71" s="10">
        <v>1</v>
      </c>
      <c r="R71" s="10"/>
      <c r="S71" s="10"/>
      <c r="T71" s="10"/>
      <c r="U71" s="10"/>
      <c r="V71" s="361"/>
      <c r="W71" s="10"/>
      <c r="X71" s="10"/>
      <c r="Y71" s="10"/>
      <c r="Z71" s="361"/>
      <c r="AA71" s="10"/>
      <c r="AB71" s="10"/>
      <c r="AC71" s="10"/>
      <c r="AD71" s="10"/>
      <c r="AE71" s="10"/>
      <c r="AF71" s="10"/>
      <c r="AG71" s="361"/>
      <c r="AH71" s="10"/>
      <c r="AI71" s="10"/>
      <c r="AJ71" s="361"/>
      <c r="AK71" s="361"/>
      <c r="AL71" s="10"/>
      <c r="AM71" s="10"/>
      <c r="AN71" s="628">
        <v>1</v>
      </c>
      <c r="AO71" s="10">
        <v>1</v>
      </c>
      <c r="AP71" s="10"/>
      <c r="AQ71" s="10"/>
      <c r="AR71" s="10"/>
      <c r="AS71" s="10">
        <v>1</v>
      </c>
      <c r="AT71" s="10"/>
      <c r="AU71" s="10">
        <v>1</v>
      </c>
      <c r="AV71" s="10"/>
      <c r="AW71" s="10">
        <v>1</v>
      </c>
      <c r="AX71" s="10"/>
      <c r="AY71" s="361"/>
      <c r="AZ71" s="10"/>
      <c r="BA71" s="10"/>
      <c r="BB71" s="10"/>
      <c r="BC71" s="10"/>
      <c r="BD71" s="10">
        <v>1</v>
      </c>
      <c r="BE71" s="10">
        <v>1</v>
      </c>
      <c r="BF71" s="10"/>
      <c r="BG71" s="10">
        <v>1</v>
      </c>
      <c r="BH71" s="10">
        <v>1</v>
      </c>
      <c r="BI71" s="10">
        <v>1</v>
      </c>
      <c r="BJ71" s="10"/>
      <c r="BK71" s="10">
        <v>1</v>
      </c>
      <c r="BL71" s="10"/>
      <c r="BM71" s="10">
        <v>1</v>
      </c>
      <c r="BN71" s="10"/>
      <c r="BO71" s="10"/>
      <c r="BP71" s="10">
        <v>1</v>
      </c>
      <c r="BQ71" s="10"/>
      <c r="BR71" s="10">
        <v>1</v>
      </c>
      <c r="BS71" s="10"/>
      <c r="BT71" s="10"/>
      <c r="BU71" s="10"/>
      <c r="BV71" s="361"/>
      <c r="BW71" s="10"/>
      <c r="BX71" s="10"/>
      <c r="BY71" s="10"/>
      <c r="BZ71" s="10"/>
      <c r="CA71" s="10"/>
      <c r="CB71" s="10"/>
      <c r="CC71" s="10"/>
      <c r="CD71" s="10"/>
      <c r="CE71" s="361"/>
      <c r="CF71" s="61">
        <v>1</v>
      </c>
      <c r="CG71" s="61">
        <v>1</v>
      </c>
      <c r="CH71" s="61">
        <v>1</v>
      </c>
      <c r="CI71" s="10"/>
      <c r="CJ71" s="10"/>
      <c r="CK71" s="10">
        <v>1</v>
      </c>
      <c r="CL71" s="10"/>
      <c r="CM71" s="10"/>
      <c r="CN71" s="10"/>
      <c r="CO71" s="10"/>
      <c r="CP71" s="10">
        <v>1</v>
      </c>
      <c r="CQ71" s="10">
        <v>1</v>
      </c>
      <c r="CR71" s="361"/>
      <c r="CS71" s="10"/>
      <c r="CT71" s="10"/>
      <c r="CU71" s="361"/>
      <c r="CV71" s="361"/>
      <c r="CW71" s="10"/>
      <c r="CX71" s="10"/>
      <c r="CY71" s="361"/>
      <c r="CZ71" s="10"/>
      <c r="DA71" s="10"/>
      <c r="DB71" s="10"/>
      <c r="DC71" s="10"/>
      <c r="DD71" s="10"/>
      <c r="DE71" s="10"/>
      <c r="DF71" s="10"/>
      <c r="DG71" s="10"/>
      <c r="DH71" s="361"/>
      <c r="DI71" s="361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361"/>
      <c r="DW71" s="10"/>
      <c r="DX71" s="361"/>
      <c r="DY71" s="361"/>
      <c r="DZ71" s="361"/>
      <c r="EA71" s="10"/>
      <c r="EB71" s="10"/>
      <c r="EC71" s="10"/>
      <c r="ED71" s="10"/>
      <c r="EE71" s="10">
        <f t="shared" si="8"/>
        <v>7</v>
      </c>
      <c r="EF71" s="10">
        <f t="shared" si="11"/>
        <v>11</v>
      </c>
      <c r="EG71" s="10">
        <f t="shared" si="9"/>
        <v>5</v>
      </c>
      <c r="EH71" s="10">
        <f t="shared" si="10"/>
        <v>1</v>
      </c>
      <c r="EI71" s="10">
        <f t="shared" si="12"/>
        <v>24</v>
      </c>
    </row>
    <row r="72" spans="1:140" ht="12.75" customHeight="1" x14ac:dyDescent="0.2">
      <c r="A72">
        <v>69</v>
      </c>
      <c r="B72" s="526" t="s">
        <v>24</v>
      </c>
      <c r="C72" s="10"/>
      <c r="D72" s="361"/>
      <c r="E72" s="10"/>
      <c r="F72" s="10"/>
      <c r="G72" s="361"/>
      <c r="H72" s="10"/>
      <c r="I72" s="10"/>
      <c r="J72" s="10"/>
      <c r="K72" s="10"/>
      <c r="L72" s="10"/>
      <c r="M72" s="10"/>
      <c r="N72" s="10">
        <v>1</v>
      </c>
      <c r="O72" s="10">
        <v>1</v>
      </c>
      <c r="P72" s="10"/>
      <c r="Q72" s="10"/>
      <c r="R72" s="10"/>
      <c r="S72" s="10"/>
      <c r="T72" s="10"/>
      <c r="U72" s="10"/>
      <c r="V72" s="361"/>
      <c r="W72" s="10"/>
      <c r="X72" s="10"/>
      <c r="Y72" s="10"/>
      <c r="Z72" s="361"/>
      <c r="AA72" s="10"/>
      <c r="AB72" s="10"/>
      <c r="AC72" s="10"/>
      <c r="AD72" s="10"/>
      <c r="AE72" s="10"/>
      <c r="AF72" s="10"/>
      <c r="AG72" s="361"/>
      <c r="AH72" s="10"/>
      <c r="AI72" s="10"/>
      <c r="AJ72" s="361"/>
      <c r="AK72" s="361"/>
      <c r="AL72" s="10"/>
      <c r="AM72" s="10"/>
      <c r="AN72" s="628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361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361"/>
      <c r="BW72" s="10"/>
      <c r="BX72" s="10"/>
      <c r="BY72" s="10"/>
      <c r="BZ72" s="10"/>
      <c r="CA72" s="10"/>
      <c r="CB72" s="10"/>
      <c r="CC72" s="10">
        <v>1</v>
      </c>
      <c r="CD72" s="10"/>
      <c r="CE72" s="361"/>
      <c r="CF72" s="61">
        <v>1</v>
      </c>
      <c r="CG72" s="61"/>
      <c r="CH72" s="61"/>
      <c r="CI72" s="10"/>
      <c r="CJ72" s="10"/>
      <c r="CK72" s="10"/>
      <c r="CL72" s="10"/>
      <c r="CM72" s="10"/>
      <c r="CN72" s="10"/>
      <c r="CO72" s="10"/>
      <c r="CP72" s="10"/>
      <c r="CQ72" s="10"/>
      <c r="CR72" s="361"/>
      <c r="CS72" s="10"/>
      <c r="CT72" s="10"/>
      <c r="CU72" s="361"/>
      <c r="CV72" s="361"/>
      <c r="CW72" s="10"/>
      <c r="CX72" s="10"/>
      <c r="CY72" s="361"/>
      <c r="CZ72" s="10"/>
      <c r="DA72" s="10"/>
      <c r="DB72" s="10"/>
      <c r="DC72" s="10"/>
      <c r="DD72" s="10"/>
      <c r="DE72" s="10"/>
      <c r="DF72" s="10"/>
      <c r="DG72" s="10"/>
      <c r="DH72" s="361"/>
      <c r="DI72" s="361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361"/>
      <c r="DW72" s="10"/>
      <c r="DX72" s="361"/>
      <c r="DY72" s="361"/>
      <c r="DZ72" s="361"/>
      <c r="EA72" s="10"/>
      <c r="EB72" s="10"/>
      <c r="EC72" s="10"/>
      <c r="ED72" s="10"/>
      <c r="EE72" s="10">
        <f t="shared" si="8"/>
        <v>1</v>
      </c>
      <c r="EF72" s="10">
        <f t="shared" si="11"/>
        <v>1</v>
      </c>
      <c r="EG72" s="10">
        <f t="shared" si="9"/>
        <v>1</v>
      </c>
      <c r="EH72" s="10">
        <f t="shared" si="10"/>
        <v>1</v>
      </c>
      <c r="EI72" s="10">
        <f t="shared" si="12"/>
        <v>4</v>
      </c>
      <c r="EJ72">
        <v>1</v>
      </c>
    </row>
    <row r="73" spans="1:140" ht="12.75" customHeight="1" x14ac:dyDescent="0.2">
      <c r="A73">
        <v>70</v>
      </c>
      <c r="B73" s="526" t="s">
        <v>259</v>
      </c>
      <c r="C73" s="10"/>
      <c r="D73" s="361"/>
      <c r="E73" s="10"/>
      <c r="F73" s="10"/>
      <c r="G73" s="361"/>
      <c r="H73" s="10"/>
      <c r="I73" s="10"/>
      <c r="J73" s="10"/>
      <c r="K73" s="10"/>
      <c r="L73" s="10"/>
      <c r="M73" s="10"/>
      <c r="N73" s="10"/>
      <c r="O73" s="10">
        <v>1</v>
      </c>
      <c r="P73" s="10">
        <v>1</v>
      </c>
      <c r="Q73" s="10"/>
      <c r="R73" s="10"/>
      <c r="S73" s="10">
        <v>1</v>
      </c>
      <c r="T73" s="10"/>
      <c r="U73" s="10"/>
      <c r="V73" s="361"/>
      <c r="W73" s="10"/>
      <c r="X73" s="10">
        <v>1</v>
      </c>
      <c r="Y73" s="10"/>
      <c r="Z73" s="361"/>
      <c r="AA73" s="10"/>
      <c r="AB73" s="10"/>
      <c r="AC73" s="10"/>
      <c r="AD73" s="10"/>
      <c r="AE73" s="10"/>
      <c r="AF73" s="10"/>
      <c r="AG73" s="361"/>
      <c r="AH73" s="10"/>
      <c r="AI73" s="10"/>
      <c r="AJ73" s="361"/>
      <c r="AK73" s="361"/>
      <c r="AL73" s="10"/>
      <c r="AM73" s="10"/>
      <c r="AN73" s="628">
        <v>1</v>
      </c>
      <c r="AO73" s="10">
        <v>1</v>
      </c>
      <c r="AP73" s="10"/>
      <c r="AQ73" s="10"/>
      <c r="AR73" s="10"/>
      <c r="AS73" s="10"/>
      <c r="AT73" s="10"/>
      <c r="AU73" s="10"/>
      <c r="AV73" s="10"/>
      <c r="AW73" s="10"/>
      <c r="AX73" s="10"/>
      <c r="AY73" s="361"/>
      <c r="AZ73" s="10"/>
      <c r="BA73" s="10">
        <v>1</v>
      </c>
      <c r="BB73" s="10"/>
      <c r="BC73" s="10"/>
      <c r="BD73" s="10"/>
      <c r="BE73" s="10"/>
      <c r="BF73" s="10">
        <v>1</v>
      </c>
      <c r="BG73" s="10"/>
      <c r="BH73" s="10"/>
      <c r="BI73" s="10"/>
      <c r="BJ73" s="10"/>
      <c r="BK73" s="10"/>
      <c r="BL73" s="10"/>
      <c r="BM73" s="10"/>
      <c r="BN73" s="10"/>
      <c r="BO73" s="10">
        <v>1</v>
      </c>
      <c r="BP73" s="10"/>
      <c r="BQ73" s="10"/>
      <c r="BR73" s="10"/>
      <c r="BS73" s="10"/>
      <c r="BT73" s="10">
        <v>1</v>
      </c>
      <c r="BU73" s="10"/>
      <c r="BV73" s="361"/>
      <c r="BW73" s="10"/>
      <c r="BX73" s="10"/>
      <c r="BY73" s="10"/>
      <c r="BZ73" s="10"/>
      <c r="CA73" s="10"/>
      <c r="CB73" s="10"/>
      <c r="CC73" s="10"/>
      <c r="CD73" s="10"/>
      <c r="CE73" s="361"/>
      <c r="CF73" s="61"/>
      <c r="CG73" s="61"/>
      <c r="CH73" s="61"/>
      <c r="CI73" s="10"/>
      <c r="CJ73" s="10"/>
      <c r="CK73" s="10"/>
      <c r="CL73" s="10"/>
      <c r="CM73" s="10"/>
      <c r="CN73" s="10"/>
      <c r="CO73" s="10"/>
      <c r="CP73" s="10">
        <v>1</v>
      </c>
      <c r="CQ73" s="10"/>
      <c r="CR73" s="361"/>
      <c r="CS73" s="10"/>
      <c r="CT73" s="10"/>
      <c r="CU73" s="361"/>
      <c r="CV73" s="361"/>
      <c r="CW73" s="10"/>
      <c r="CX73" s="10">
        <v>1</v>
      </c>
      <c r="CY73" s="361"/>
      <c r="CZ73" s="10"/>
      <c r="DA73" s="10"/>
      <c r="DB73" s="10"/>
      <c r="DC73" s="10"/>
      <c r="DD73" s="10"/>
      <c r="DE73" s="10"/>
      <c r="DF73" s="10">
        <v>1</v>
      </c>
      <c r="DG73" s="10"/>
      <c r="DH73" s="361"/>
      <c r="DI73" s="361"/>
      <c r="DJ73" s="10"/>
      <c r="DK73" s="10"/>
      <c r="DL73" s="10"/>
      <c r="DM73" s="10"/>
      <c r="DN73" s="10"/>
      <c r="DO73" s="10"/>
      <c r="DP73" s="10"/>
      <c r="DQ73" s="10"/>
      <c r="DR73" s="10"/>
      <c r="DS73" s="10">
        <v>1</v>
      </c>
      <c r="DT73" s="10"/>
      <c r="DU73" s="10"/>
      <c r="DV73" s="361"/>
      <c r="DW73" s="10">
        <v>1</v>
      </c>
      <c r="DX73" s="361"/>
      <c r="DY73" s="361"/>
      <c r="DZ73" s="361"/>
      <c r="EA73" s="10"/>
      <c r="EB73" s="10"/>
      <c r="EC73" s="10"/>
      <c r="ED73" s="10"/>
      <c r="EE73" s="10">
        <f t="shared" si="8"/>
        <v>13</v>
      </c>
      <c r="EF73" s="10">
        <f t="shared" si="11"/>
        <v>0</v>
      </c>
      <c r="EG73" s="10">
        <f t="shared" si="9"/>
        <v>1</v>
      </c>
      <c r="EH73" s="10">
        <f t="shared" si="10"/>
        <v>0</v>
      </c>
      <c r="EI73" s="10">
        <f t="shared" si="12"/>
        <v>14</v>
      </c>
    </row>
    <row r="74" spans="1:140" ht="12.75" customHeight="1" x14ac:dyDescent="0.2">
      <c r="A74">
        <v>71</v>
      </c>
      <c r="B74" s="7" t="s">
        <v>755</v>
      </c>
      <c r="C74" s="10"/>
      <c r="D74" s="361"/>
      <c r="E74" s="10"/>
      <c r="F74" s="10"/>
      <c r="G74" s="361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361"/>
      <c r="W74" s="10"/>
      <c r="X74" s="10"/>
      <c r="Y74" s="10"/>
      <c r="Z74" s="361"/>
      <c r="AA74" s="10"/>
      <c r="AB74" s="10">
        <v>1</v>
      </c>
      <c r="AC74" s="10"/>
      <c r="AD74" s="10"/>
      <c r="AE74" s="10"/>
      <c r="AF74" s="10"/>
      <c r="AG74" s="361"/>
      <c r="AH74" s="10"/>
      <c r="AI74" s="10"/>
      <c r="AJ74" s="361"/>
      <c r="AK74" s="361"/>
      <c r="AL74" s="10">
        <v>1</v>
      </c>
      <c r="AM74" s="10"/>
      <c r="AN74" s="628"/>
      <c r="AO74" s="10"/>
      <c r="AP74" s="10"/>
      <c r="AQ74" s="10"/>
      <c r="AR74" s="10"/>
      <c r="AS74" s="10"/>
      <c r="AT74" s="10"/>
      <c r="AU74" s="10"/>
      <c r="AV74" s="10"/>
      <c r="AW74" s="10"/>
      <c r="AX74" s="10">
        <v>1</v>
      </c>
      <c r="AY74" s="361"/>
      <c r="AZ74" s="10"/>
      <c r="BA74" s="10"/>
      <c r="BB74" s="10"/>
      <c r="BC74" s="10">
        <v>1</v>
      </c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W74" s="10"/>
      <c r="BX74" s="10"/>
      <c r="BY74" s="10"/>
      <c r="BZ74" s="10"/>
      <c r="CA74" s="10"/>
      <c r="CB74" s="10"/>
      <c r="CC74" s="10">
        <v>1</v>
      </c>
      <c r="CD74" s="10"/>
      <c r="CE74" s="361"/>
      <c r="CF74" s="61"/>
      <c r="CG74" s="61"/>
      <c r="CH74" s="61"/>
      <c r="CI74" s="10"/>
      <c r="CJ74" s="10"/>
      <c r="CK74" s="10"/>
      <c r="CL74" s="10"/>
      <c r="CM74" s="10"/>
      <c r="CN74" s="10"/>
      <c r="CO74" s="10">
        <v>1</v>
      </c>
      <c r="CP74" s="10"/>
      <c r="CQ74" s="10"/>
      <c r="CR74" s="361"/>
      <c r="CS74" s="10"/>
      <c r="CT74" s="10"/>
      <c r="CU74" s="361"/>
      <c r="CV74" s="361"/>
      <c r="CW74" s="10">
        <v>1</v>
      </c>
      <c r="CX74" s="10"/>
      <c r="CY74" s="361"/>
      <c r="CZ74" s="10"/>
      <c r="DA74" s="10"/>
      <c r="DB74" s="10"/>
      <c r="DC74" s="10"/>
      <c r="DD74" s="10"/>
      <c r="DE74" s="10"/>
      <c r="DF74" s="10"/>
      <c r="DG74" s="10"/>
      <c r="DH74" s="361"/>
      <c r="DI74" s="361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361"/>
      <c r="DW74" s="10"/>
      <c r="DX74" s="361"/>
      <c r="DY74" s="361"/>
      <c r="DZ74" s="361"/>
      <c r="EA74" s="10"/>
      <c r="EB74" s="10"/>
      <c r="EC74" s="10"/>
      <c r="ED74" s="10"/>
      <c r="EE74" s="10">
        <f t="shared" si="8"/>
        <v>0</v>
      </c>
      <c r="EF74" s="10">
        <f t="shared" si="11"/>
        <v>0</v>
      </c>
      <c r="EG74" s="10">
        <f t="shared" si="9"/>
        <v>0</v>
      </c>
      <c r="EH74" s="10">
        <f t="shared" si="10"/>
        <v>6</v>
      </c>
      <c r="EI74" s="10">
        <f t="shared" si="12"/>
        <v>6</v>
      </c>
      <c r="EJ74">
        <v>1</v>
      </c>
    </row>
    <row r="75" spans="1:140" ht="12.75" customHeight="1" x14ac:dyDescent="0.2">
      <c r="A75">
        <v>72</v>
      </c>
      <c r="B75" s="526" t="s">
        <v>496</v>
      </c>
      <c r="C75" s="10">
        <v>1</v>
      </c>
      <c r="D75" s="361"/>
      <c r="E75" s="10">
        <v>1</v>
      </c>
      <c r="F75" s="10"/>
      <c r="G75" s="361"/>
      <c r="H75" s="10"/>
      <c r="I75" s="10"/>
      <c r="J75" s="10"/>
      <c r="K75" s="10"/>
      <c r="L75" s="10"/>
      <c r="M75" s="10"/>
      <c r="N75" s="10"/>
      <c r="O75" s="10">
        <v>1</v>
      </c>
      <c r="P75" s="10"/>
      <c r="Q75" s="10">
        <v>1</v>
      </c>
      <c r="R75" s="10"/>
      <c r="S75" s="10"/>
      <c r="T75" s="10"/>
      <c r="U75" s="10">
        <v>1</v>
      </c>
      <c r="V75" s="361"/>
      <c r="W75" s="10"/>
      <c r="X75" s="10"/>
      <c r="Y75" s="10"/>
      <c r="Z75" s="361"/>
      <c r="AA75" s="10">
        <v>1</v>
      </c>
      <c r="AB75" s="10"/>
      <c r="AC75" s="10"/>
      <c r="AD75" s="10"/>
      <c r="AE75" s="10">
        <v>1</v>
      </c>
      <c r="AF75" s="10"/>
      <c r="AG75" s="361"/>
      <c r="AH75" s="10"/>
      <c r="AI75" s="10"/>
      <c r="AJ75" s="361"/>
      <c r="AK75" s="361"/>
      <c r="AL75" s="10"/>
      <c r="AM75" s="10"/>
      <c r="AN75" s="628">
        <v>1</v>
      </c>
      <c r="AO75" s="10">
        <v>1</v>
      </c>
      <c r="AP75" s="10"/>
      <c r="AQ75" s="10"/>
      <c r="AR75" s="10"/>
      <c r="AS75" s="10"/>
      <c r="AT75" s="10"/>
      <c r="AU75" s="10">
        <v>1</v>
      </c>
      <c r="AV75" s="10"/>
      <c r="AW75" s="10"/>
      <c r="AX75" s="10"/>
      <c r="AY75" s="361"/>
      <c r="AZ75" s="10"/>
      <c r="BA75" s="10"/>
      <c r="BB75" s="10">
        <v>1</v>
      </c>
      <c r="BC75" s="10"/>
      <c r="BD75" s="10"/>
      <c r="BE75" s="10"/>
      <c r="BF75" s="10">
        <v>1</v>
      </c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>
        <v>1</v>
      </c>
      <c r="BS75" s="10"/>
      <c r="BT75" s="10"/>
      <c r="BU75" s="10"/>
      <c r="BV75" s="361"/>
      <c r="BW75" s="10">
        <v>1</v>
      </c>
      <c r="BX75" s="10"/>
      <c r="BY75" s="10"/>
      <c r="BZ75" s="10">
        <v>1</v>
      </c>
      <c r="CA75" s="10"/>
      <c r="CB75" s="10">
        <v>1</v>
      </c>
      <c r="CC75" s="10"/>
      <c r="CD75" s="10"/>
      <c r="CE75" s="361"/>
      <c r="CF75" s="61"/>
      <c r="CG75" s="61"/>
      <c r="CH75" s="61"/>
      <c r="CI75" s="10"/>
      <c r="CJ75" s="10"/>
      <c r="CK75" s="10">
        <v>1</v>
      </c>
      <c r="CL75" s="10"/>
      <c r="CM75" s="10">
        <v>1</v>
      </c>
      <c r="CN75" s="10"/>
      <c r="CO75" s="10"/>
      <c r="CP75" s="10"/>
      <c r="CQ75" s="10">
        <v>1</v>
      </c>
      <c r="CR75" s="361"/>
      <c r="CS75" s="10">
        <v>1</v>
      </c>
      <c r="CT75" s="10"/>
      <c r="CU75" s="361"/>
      <c r="CV75" s="361"/>
      <c r="CW75" s="10"/>
      <c r="CX75" s="10"/>
      <c r="CY75" s="361"/>
      <c r="CZ75" s="10"/>
      <c r="DA75" s="10"/>
      <c r="DB75" s="10"/>
      <c r="DC75" s="10"/>
      <c r="DD75" s="10"/>
      <c r="DE75" s="10"/>
      <c r="DF75" s="10"/>
      <c r="DG75" s="10">
        <v>1</v>
      </c>
      <c r="DH75" s="361"/>
      <c r="DI75" s="361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>
        <v>1</v>
      </c>
      <c r="DU75" s="10"/>
      <c r="DV75" s="361"/>
      <c r="DW75" s="10"/>
      <c r="DX75" s="361"/>
      <c r="DY75" s="361"/>
      <c r="DZ75" s="361"/>
      <c r="EA75" s="10"/>
      <c r="EB75" s="10"/>
      <c r="EC75" s="10"/>
      <c r="ED75" s="10"/>
      <c r="EE75" s="10">
        <f t="shared" si="8"/>
        <v>7</v>
      </c>
      <c r="EF75" s="10">
        <f t="shared" si="11"/>
        <v>12</v>
      </c>
      <c r="EG75" s="10">
        <f t="shared" si="9"/>
        <v>1</v>
      </c>
      <c r="EH75" s="10">
        <f t="shared" si="10"/>
        <v>0</v>
      </c>
      <c r="EI75" s="10">
        <f t="shared" si="12"/>
        <v>20</v>
      </c>
    </row>
    <row r="76" spans="1:140" ht="12.75" customHeight="1" x14ac:dyDescent="0.2">
      <c r="A76">
        <v>73</v>
      </c>
      <c r="B76" s="531" t="s">
        <v>308</v>
      </c>
      <c r="C76" s="10"/>
      <c r="D76" s="361"/>
      <c r="E76" s="10"/>
      <c r="F76" s="10"/>
      <c r="G76" s="361"/>
      <c r="H76" s="10"/>
      <c r="I76" s="10"/>
      <c r="J76" s="10"/>
      <c r="K76" s="10"/>
      <c r="L76" s="10"/>
      <c r="M76" s="10"/>
      <c r="N76" s="10"/>
      <c r="O76" s="10">
        <v>1</v>
      </c>
      <c r="P76" s="10"/>
      <c r="Q76" s="10"/>
      <c r="R76" s="10">
        <v>1</v>
      </c>
      <c r="S76" s="10"/>
      <c r="T76" s="10"/>
      <c r="U76" s="10"/>
      <c r="V76" s="361"/>
      <c r="W76" s="10">
        <v>1</v>
      </c>
      <c r="X76" s="10"/>
      <c r="Y76" s="10"/>
      <c r="Z76" s="361"/>
      <c r="AA76" s="10"/>
      <c r="AB76" s="10">
        <v>1</v>
      </c>
      <c r="AC76" s="10"/>
      <c r="AD76" s="10"/>
      <c r="AE76" s="10"/>
      <c r="AF76" s="10"/>
      <c r="AG76" s="361"/>
      <c r="AH76" s="10"/>
      <c r="AI76" s="10"/>
      <c r="AJ76" s="361"/>
      <c r="AK76" s="361"/>
      <c r="AL76" s="10">
        <v>1</v>
      </c>
      <c r="AM76" s="10"/>
      <c r="AN76" s="628"/>
      <c r="AO76" s="10"/>
      <c r="AP76" s="10"/>
      <c r="AQ76" s="10">
        <v>1</v>
      </c>
      <c r="AR76" s="10"/>
      <c r="AS76" s="10"/>
      <c r="AT76" s="10"/>
      <c r="AU76" s="10"/>
      <c r="AV76" s="10"/>
      <c r="AW76" s="10"/>
      <c r="AX76" s="10">
        <v>1</v>
      </c>
      <c r="AY76" s="361"/>
      <c r="AZ76" s="10"/>
      <c r="BA76" s="10"/>
      <c r="BB76" s="10"/>
      <c r="BC76" s="10"/>
      <c r="BD76" s="10">
        <v>1</v>
      </c>
      <c r="BE76" s="10">
        <v>1</v>
      </c>
      <c r="BF76" s="10"/>
      <c r="BG76" s="10">
        <v>1</v>
      </c>
      <c r="BH76" s="10">
        <v>1</v>
      </c>
      <c r="BI76" s="10">
        <v>1</v>
      </c>
      <c r="BJ76" s="10"/>
      <c r="BK76" s="10">
        <v>1</v>
      </c>
      <c r="BL76" s="10"/>
      <c r="BM76" s="10"/>
      <c r="BN76" s="10"/>
      <c r="BO76" s="10"/>
      <c r="BP76" s="10"/>
      <c r="BQ76" s="10"/>
      <c r="BR76" s="10"/>
      <c r="BS76" s="10">
        <v>1</v>
      </c>
      <c r="BT76" s="10"/>
      <c r="BU76" s="10"/>
      <c r="BV76" s="361"/>
      <c r="BW76" s="10"/>
      <c r="BX76" s="10"/>
      <c r="BY76" s="10"/>
      <c r="BZ76" s="10"/>
      <c r="CA76" s="10"/>
      <c r="CB76" s="10"/>
      <c r="CC76" s="10">
        <v>1</v>
      </c>
      <c r="CD76" s="10"/>
      <c r="CE76" s="361"/>
      <c r="CF76" s="61"/>
      <c r="CG76" s="61"/>
      <c r="CH76" s="61"/>
      <c r="CI76" s="10"/>
      <c r="CJ76" s="10">
        <v>1</v>
      </c>
      <c r="CK76" s="10"/>
      <c r="CL76" s="10"/>
      <c r="CM76" s="10"/>
      <c r="CN76" s="10"/>
      <c r="CO76" s="10">
        <v>1</v>
      </c>
      <c r="CP76" s="10"/>
      <c r="CQ76" s="10"/>
      <c r="CR76" s="361"/>
      <c r="CS76" s="10"/>
      <c r="CT76" s="10"/>
      <c r="CU76" s="361"/>
      <c r="CV76" s="361"/>
      <c r="CW76" s="10"/>
      <c r="CX76" s="10"/>
      <c r="CY76" s="361"/>
      <c r="CZ76" s="10"/>
      <c r="DA76" s="10"/>
      <c r="DB76" s="10"/>
      <c r="DC76" s="10"/>
      <c r="DD76" s="10"/>
      <c r="DE76" s="10"/>
      <c r="DF76" s="10"/>
      <c r="DG76" s="10"/>
      <c r="DH76" s="361"/>
      <c r="DI76" s="361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361"/>
      <c r="DW76" s="10"/>
      <c r="DX76" s="361"/>
      <c r="DY76" s="361"/>
      <c r="DZ76" s="361"/>
      <c r="EA76" s="10"/>
      <c r="EB76" s="10"/>
      <c r="EC76" s="10"/>
      <c r="ED76" s="10"/>
      <c r="EE76" s="10">
        <f t="shared" si="8"/>
        <v>1</v>
      </c>
      <c r="EF76" s="10">
        <f t="shared" si="11"/>
        <v>1</v>
      </c>
      <c r="EG76" s="10">
        <f t="shared" si="9"/>
        <v>4</v>
      </c>
      <c r="EH76" s="10">
        <f t="shared" si="10"/>
        <v>9</v>
      </c>
      <c r="EI76" s="10">
        <f t="shared" si="12"/>
        <v>15</v>
      </c>
    </row>
    <row r="77" spans="1:140" ht="12.75" customHeight="1" x14ac:dyDescent="0.2">
      <c r="A77">
        <v>74</v>
      </c>
      <c r="B77" s="526" t="s">
        <v>1078</v>
      </c>
      <c r="C77" s="10"/>
      <c r="D77" s="361"/>
      <c r="E77" s="10"/>
      <c r="F77" s="10"/>
      <c r="G77" s="361"/>
      <c r="H77" s="10"/>
      <c r="I77" s="10"/>
      <c r="J77" s="10"/>
      <c r="K77" s="10"/>
      <c r="L77" s="10"/>
      <c r="M77" s="10"/>
      <c r="N77" s="10"/>
      <c r="O77" s="10">
        <v>1</v>
      </c>
      <c r="P77" s="10"/>
      <c r="Q77" s="10"/>
      <c r="R77" s="10"/>
      <c r="S77" s="10"/>
      <c r="T77" s="10"/>
      <c r="U77" s="10"/>
      <c r="V77" s="361"/>
      <c r="W77" s="10"/>
      <c r="X77" s="10"/>
      <c r="Y77" s="10">
        <v>1</v>
      </c>
      <c r="Z77" s="361"/>
      <c r="AA77" s="10"/>
      <c r="AB77" s="10"/>
      <c r="AC77" s="10"/>
      <c r="AD77" s="10"/>
      <c r="AE77" s="10"/>
      <c r="AF77" s="10"/>
      <c r="AG77" s="361"/>
      <c r="AH77" s="10"/>
      <c r="AI77" s="10"/>
      <c r="AJ77" s="361"/>
      <c r="AK77" s="361"/>
      <c r="AL77" s="10"/>
      <c r="AM77" s="10"/>
      <c r="AN77" s="628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361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361"/>
      <c r="BW77" s="10"/>
      <c r="BX77" s="10"/>
      <c r="BY77" s="10"/>
      <c r="BZ77" s="10"/>
      <c r="CA77" s="10"/>
      <c r="CB77" s="10"/>
      <c r="CC77" s="10"/>
      <c r="CD77" s="10"/>
      <c r="CE77" s="361"/>
      <c r="CF77" s="61"/>
      <c r="CG77" s="61"/>
      <c r="CH77" s="61"/>
      <c r="CI77" s="10"/>
      <c r="CJ77" s="10"/>
      <c r="CK77" s="10"/>
      <c r="CL77" s="10"/>
      <c r="CM77" s="10"/>
      <c r="CN77" s="10"/>
      <c r="CO77" s="10"/>
      <c r="CP77" s="10"/>
      <c r="CQ77" s="10"/>
      <c r="CR77" s="361"/>
      <c r="CS77" s="10"/>
      <c r="CT77" s="10"/>
      <c r="CU77" s="361"/>
      <c r="CV77" s="361"/>
      <c r="CW77" s="10"/>
      <c r="CX77" s="10"/>
      <c r="CY77" s="361"/>
      <c r="CZ77" s="10"/>
      <c r="DA77" s="10"/>
      <c r="DB77" s="10"/>
      <c r="DC77" s="10"/>
      <c r="DD77" s="10"/>
      <c r="DE77" s="10"/>
      <c r="DF77" s="10"/>
      <c r="DG77" s="10"/>
      <c r="DH77" s="361"/>
      <c r="DI77" s="361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361"/>
      <c r="DW77" s="10"/>
      <c r="DX77" s="361"/>
      <c r="DY77" s="361"/>
      <c r="DZ77" s="361"/>
      <c r="EA77" s="10"/>
      <c r="EB77" s="10"/>
      <c r="EC77" s="10"/>
      <c r="ED77" s="10"/>
      <c r="EE77" s="10">
        <f t="shared" si="8"/>
        <v>0</v>
      </c>
      <c r="EF77" s="10">
        <f t="shared" si="11"/>
        <v>1</v>
      </c>
      <c r="EG77" s="10">
        <f t="shared" si="9"/>
        <v>1</v>
      </c>
      <c r="EH77" s="10">
        <f t="shared" si="10"/>
        <v>0</v>
      </c>
      <c r="EI77" s="10">
        <f t="shared" si="12"/>
        <v>2</v>
      </c>
      <c r="EJ77">
        <v>1</v>
      </c>
    </row>
    <row r="78" spans="1:140" ht="12.75" customHeight="1" x14ac:dyDescent="0.2">
      <c r="A78">
        <v>75</v>
      </c>
      <c r="B78" s="526" t="s">
        <v>1343</v>
      </c>
      <c r="C78" s="10"/>
      <c r="D78" s="361"/>
      <c r="E78" s="10">
        <v>1</v>
      </c>
      <c r="F78" s="10"/>
      <c r="G78" s="361"/>
      <c r="H78" s="10"/>
      <c r="I78" s="10"/>
      <c r="J78" s="10"/>
      <c r="K78" s="10"/>
      <c r="L78" s="10"/>
      <c r="M78" s="10"/>
      <c r="N78" s="10"/>
      <c r="O78" s="10">
        <v>1</v>
      </c>
      <c r="P78" s="10"/>
      <c r="Q78" s="10"/>
      <c r="R78" s="10"/>
      <c r="S78" s="10"/>
      <c r="T78" s="10"/>
      <c r="U78" s="10">
        <v>1</v>
      </c>
      <c r="V78" s="361"/>
      <c r="W78" s="10"/>
      <c r="X78" s="10"/>
      <c r="Y78" s="10">
        <v>1</v>
      </c>
      <c r="Z78" s="361"/>
      <c r="AA78" s="10"/>
      <c r="AB78" s="10"/>
      <c r="AC78" s="10"/>
      <c r="AD78" s="10">
        <v>1</v>
      </c>
      <c r="AE78" s="10">
        <v>1</v>
      </c>
      <c r="AF78" s="10"/>
      <c r="AG78" s="361"/>
      <c r="AH78" s="10">
        <v>1</v>
      </c>
      <c r="AI78" s="10"/>
      <c r="AJ78" s="361"/>
      <c r="AK78" s="361"/>
      <c r="AL78" s="10"/>
      <c r="AM78" s="10"/>
      <c r="AN78" s="628">
        <v>1</v>
      </c>
      <c r="AO78" s="10">
        <v>1</v>
      </c>
      <c r="AP78" s="10"/>
      <c r="AQ78" s="10"/>
      <c r="AR78" s="10">
        <v>1</v>
      </c>
      <c r="AS78" s="10">
        <v>1</v>
      </c>
      <c r="AT78" s="10"/>
      <c r="AU78" s="10"/>
      <c r="AV78" s="10"/>
      <c r="AW78" s="10"/>
      <c r="AX78" s="10"/>
      <c r="AY78" s="361"/>
      <c r="AZ78" s="10">
        <v>1</v>
      </c>
      <c r="BA78" s="10">
        <v>1</v>
      </c>
      <c r="BB78" s="10"/>
      <c r="BC78" s="10"/>
      <c r="BD78" s="10"/>
      <c r="BE78" s="10"/>
      <c r="BF78" s="10">
        <v>1</v>
      </c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>
        <v>1</v>
      </c>
      <c r="BU78" s="10"/>
      <c r="BV78" s="361"/>
      <c r="BW78" s="10"/>
      <c r="BX78" s="10"/>
      <c r="BY78" s="10"/>
      <c r="BZ78" s="10"/>
      <c r="CA78" s="10">
        <v>1</v>
      </c>
      <c r="CB78" s="10"/>
      <c r="CC78" s="10"/>
      <c r="CD78" s="10"/>
      <c r="CE78" s="361"/>
      <c r="CF78" s="61">
        <v>1</v>
      </c>
      <c r="CG78" s="61"/>
      <c r="CH78" s="61"/>
      <c r="CI78" s="10"/>
      <c r="CJ78" s="10"/>
      <c r="CK78" s="10"/>
      <c r="CL78" s="10"/>
      <c r="CM78" s="10">
        <v>1</v>
      </c>
      <c r="CN78" s="10"/>
      <c r="CO78" s="10"/>
      <c r="CP78" s="10">
        <v>1</v>
      </c>
      <c r="CQ78" s="10"/>
      <c r="CR78" s="361"/>
      <c r="CS78" s="10">
        <v>1</v>
      </c>
      <c r="CT78" s="10"/>
      <c r="CU78" s="361"/>
      <c r="CV78" s="361"/>
      <c r="CW78" s="10"/>
      <c r="CX78" s="10"/>
      <c r="CY78" s="361"/>
      <c r="CZ78" s="10"/>
      <c r="DA78" s="10">
        <v>1</v>
      </c>
      <c r="DB78" s="10"/>
      <c r="DC78" s="10"/>
      <c r="DD78" s="10"/>
      <c r="DE78" s="10"/>
      <c r="DF78" s="10"/>
      <c r="DG78" s="10"/>
      <c r="DH78" s="361"/>
      <c r="DI78" s="361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>
        <v>1</v>
      </c>
      <c r="DU78" s="10"/>
      <c r="DV78" s="361"/>
      <c r="DW78" s="10"/>
      <c r="DX78" s="361"/>
      <c r="DY78" s="361"/>
      <c r="DZ78" s="361"/>
      <c r="EA78" s="10"/>
      <c r="EB78" s="10"/>
      <c r="EC78" s="10"/>
      <c r="ED78" s="10"/>
      <c r="EE78" s="10">
        <f t="shared" si="8"/>
        <v>14</v>
      </c>
      <c r="EF78" s="10">
        <f t="shared" si="11"/>
        <v>5</v>
      </c>
      <c r="EG78" s="10">
        <f t="shared" si="9"/>
        <v>1</v>
      </c>
      <c r="EH78" s="10">
        <f t="shared" si="10"/>
        <v>0</v>
      </c>
      <c r="EI78" s="10">
        <f t="shared" si="12"/>
        <v>20</v>
      </c>
    </row>
    <row r="79" spans="1:140" ht="12.75" customHeight="1" x14ac:dyDescent="0.2">
      <c r="A79">
        <v>76</v>
      </c>
      <c r="B79" s="526" t="s">
        <v>1507</v>
      </c>
      <c r="C79" s="10"/>
      <c r="D79" s="361"/>
      <c r="E79" s="10">
        <v>1</v>
      </c>
      <c r="F79" s="10"/>
      <c r="G79" s="361"/>
      <c r="H79" s="10"/>
      <c r="I79" s="10"/>
      <c r="J79" s="10"/>
      <c r="K79" s="10"/>
      <c r="L79" s="10"/>
      <c r="M79" s="10"/>
      <c r="N79" s="10"/>
      <c r="O79" s="10">
        <v>1</v>
      </c>
      <c r="P79" s="10"/>
      <c r="Q79" s="10"/>
      <c r="R79" s="10"/>
      <c r="S79" s="10"/>
      <c r="T79" s="10"/>
      <c r="U79" s="98">
        <v>1</v>
      </c>
      <c r="V79" s="361"/>
      <c r="W79" s="10"/>
      <c r="X79" s="10"/>
      <c r="Y79" s="10">
        <v>1</v>
      </c>
      <c r="Z79" s="361"/>
      <c r="AA79" s="10"/>
      <c r="AB79" s="10"/>
      <c r="AC79" s="10"/>
      <c r="AD79" s="10">
        <v>1</v>
      </c>
      <c r="AE79" s="10">
        <v>1</v>
      </c>
      <c r="AF79" s="10"/>
      <c r="AG79" s="361"/>
      <c r="AH79" s="10">
        <v>1</v>
      </c>
      <c r="AI79" s="10"/>
      <c r="AJ79" s="361"/>
      <c r="AK79" s="361"/>
      <c r="AL79" s="10"/>
      <c r="AM79" s="10"/>
      <c r="AN79" s="628">
        <v>1</v>
      </c>
      <c r="AO79" s="10">
        <v>1</v>
      </c>
      <c r="AP79" s="10"/>
      <c r="AQ79" s="10"/>
      <c r="AR79" s="10">
        <v>1</v>
      </c>
      <c r="AS79" s="10">
        <v>1</v>
      </c>
      <c r="AT79" s="10"/>
      <c r="AU79" s="10"/>
      <c r="AV79" s="10"/>
      <c r="AW79" s="10"/>
      <c r="AX79" s="10"/>
      <c r="AY79" s="361"/>
      <c r="AZ79" s="10">
        <v>1</v>
      </c>
      <c r="BA79" s="10">
        <v>1</v>
      </c>
      <c r="BB79" s="10"/>
      <c r="BC79" s="10"/>
      <c r="BD79" s="10"/>
      <c r="BE79" s="10"/>
      <c r="BF79" s="10">
        <v>1</v>
      </c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>
        <v>1</v>
      </c>
      <c r="BU79" s="10"/>
      <c r="BV79" s="361"/>
      <c r="BW79" s="10"/>
      <c r="BX79" s="10"/>
      <c r="BY79" s="10"/>
      <c r="BZ79" s="10"/>
      <c r="CA79" s="10">
        <v>1</v>
      </c>
      <c r="CB79" s="10"/>
      <c r="CC79" s="10"/>
      <c r="CD79" s="10"/>
      <c r="CE79" s="361"/>
      <c r="CF79" s="61">
        <v>1</v>
      </c>
      <c r="CG79" s="61"/>
      <c r="CH79" s="61"/>
      <c r="CI79" s="10"/>
      <c r="CJ79" s="10"/>
      <c r="CK79" s="10"/>
      <c r="CL79" s="10"/>
      <c r="CM79" s="10">
        <v>1</v>
      </c>
      <c r="CN79" s="10"/>
      <c r="CO79" s="10"/>
      <c r="CP79" s="10">
        <v>1</v>
      </c>
      <c r="CQ79" s="10"/>
      <c r="CR79" s="361"/>
      <c r="CS79" s="10">
        <v>1</v>
      </c>
      <c r="CT79" s="10"/>
      <c r="CU79" s="362"/>
      <c r="CV79" s="361"/>
      <c r="CW79" s="10"/>
      <c r="CX79" s="10"/>
      <c r="CY79" s="361"/>
      <c r="CZ79" s="10"/>
      <c r="DA79" s="10">
        <v>1</v>
      </c>
      <c r="DB79" s="10"/>
      <c r="DC79" s="10"/>
      <c r="DD79" s="10"/>
      <c r="DE79" s="10"/>
      <c r="DF79" s="10"/>
      <c r="DG79" s="10"/>
      <c r="DH79" s="361"/>
      <c r="DI79" s="361"/>
      <c r="DJ79" s="10"/>
      <c r="DK79" s="10">
        <v>1</v>
      </c>
      <c r="DL79" s="10">
        <v>1</v>
      </c>
      <c r="DM79" s="10"/>
      <c r="DN79" s="10">
        <v>1</v>
      </c>
      <c r="DO79" s="10"/>
      <c r="DP79" s="10">
        <v>1</v>
      </c>
      <c r="DQ79" s="10">
        <v>1</v>
      </c>
      <c r="DR79" s="10"/>
      <c r="DS79" s="10"/>
      <c r="DT79" s="10">
        <v>1</v>
      </c>
      <c r="DU79" s="10"/>
      <c r="DV79" s="361"/>
      <c r="DW79" s="10"/>
      <c r="DX79" s="361"/>
      <c r="DY79" s="361"/>
      <c r="DZ79" s="361"/>
      <c r="EA79" s="10"/>
      <c r="EB79" s="10"/>
      <c r="EC79" s="10"/>
      <c r="ED79" s="10"/>
      <c r="EE79" s="10">
        <f t="shared" si="8"/>
        <v>15</v>
      </c>
      <c r="EF79" s="10">
        <f t="shared" si="11"/>
        <v>5</v>
      </c>
      <c r="EG79" s="10">
        <f t="shared" si="9"/>
        <v>4</v>
      </c>
      <c r="EH79" s="10">
        <f t="shared" si="10"/>
        <v>1</v>
      </c>
      <c r="EI79" s="10">
        <f t="shared" si="12"/>
        <v>25</v>
      </c>
    </row>
    <row r="80" spans="1:140" ht="12.75" customHeight="1" x14ac:dyDescent="0.2">
      <c r="A80">
        <v>77</v>
      </c>
      <c r="B80" s="526" t="s">
        <v>1149</v>
      </c>
      <c r="C80" s="10">
        <v>1</v>
      </c>
      <c r="D80" s="361"/>
      <c r="E80" s="10"/>
      <c r="F80" s="10">
        <v>1</v>
      </c>
      <c r="G80" s="361"/>
      <c r="H80" s="10">
        <v>1</v>
      </c>
      <c r="I80" s="10">
        <v>1</v>
      </c>
      <c r="J80" s="10">
        <v>1</v>
      </c>
      <c r="K80" s="10">
        <v>1</v>
      </c>
      <c r="L80" s="10"/>
      <c r="M80" s="10">
        <v>1</v>
      </c>
      <c r="N80" s="10"/>
      <c r="O80" s="10">
        <v>1</v>
      </c>
      <c r="P80" s="10">
        <v>1</v>
      </c>
      <c r="Q80" s="10"/>
      <c r="R80" s="10"/>
      <c r="S80" s="10">
        <v>1</v>
      </c>
      <c r="T80" s="10"/>
      <c r="U80" s="10"/>
      <c r="V80" s="361"/>
      <c r="W80" s="10"/>
      <c r="X80" s="10"/>
      <c r="Y80" s="10"/>
      <c r="Z80" s="361"/>
      <c r="AA80" s="10"/>
      <c r="AB80" s="10"/>
      <c r="AC80" s="10"/>
      <c r="AD80" s="10"/>
      <c r="AE80" s="10"/>
      <c r="AF80" s="10"/>
      <c r="AG80" s="361"/>
      <c r="AH80" s="10"/>
      <c r="AI80" s="98">
        <v>1</v>
      </c>
      <c r="AJ80" s="361"/>
      <c r="AK80" s="361"/>
      <c r="AL80" s="10"/>
      <c r="AM80" s="10"/>
      <c r="AN80" s="628">
        <v>1</v>
      </c>
      <c r="AO80" s="10"/>
      <c r="AP80" s="10"/>
      <c r="AQ80" s="10"/>
      <c r="AR80" s="10"/>
      <c r="AS80" s="10"/>
      <c r="AT80" s="10"/>
      <c r="AU80" s="10"/>
      <c r="AV80" s="10"/>
      <c r="AW80" s="10">
        <v>1</v>
      </c>
      <c r="AX80" s="10"/>
      <c r="AY80" s="361"/>
      <c r="AZ80" s="10">
        <v>1</v>
      </c>
      <c r="BA80" s="10">
        <v>1</v>
      </c>
      <c r="BB80" s="10"/>
      <c r="BC80" s="10"/>
      <c r="BD80" s="10">
        <v>1</v>
      </c>
      <c r="BE80" s="10">
        <v>1</v>
      </c>
      <c r="BF80" s="10"/>
      <c r="BG80" s="10">
        <v>1</v>
      </c>
      <c r="BH80" s="10">
        <v>1</v>
      </c>
      <c r="BI80" s="10">
        <v>1</v>
      </c>
      <c r="BJ80" s="10"/>
      <c r="BK80" s="10">
        <v>1</v>
      </c>
      <c r="BL80" s="10">
        <v>1</v>
      </c>
      <c r="BM80" s="10"/>
      <c r="BN80" s="10"/>
      <c r="BO80" s="10"/>
      <c r="BP80" s="10"/>
      <c r="BQ80" s="10">
        <v>1</v>
      </c>
      <c r="BR80" s="10"/>
      <c r="BS80" s="10"/>
      <c r="BT80" s="10"/>
      <c r="BU80" s="10"/>
      <c r="BV80" s="361"/>
      <c r="BW80" s="10">
        <v>1</v>
      </c>
      <c r="BX80" s="10"/>
      <c r="BY80" s="10"/>
      <c r="BZ80" s="10"/>
      <c r="CA80" s="10">
        <v>1</v>
      </c>
      <c r="CB80" s="10"/>
      <c r="CC80" s="10"/>
      <c r="CD80" s="10">
        <v>1</v>
      </c>
      <c r="CE80" s="361"/>
      <c r="CF80" s="61"/>
      <c r="CG80" s="61">
        <v>1</v>
      </c>
      <c r="CH80" s="61">
        <v>1</v>
      </c>
      <c r="CI80" s="10"/>
      <c r="CJ80" s="10"/>
      <c r="CK80" s="10">
        <v>1</v>
      </c>
      <c r="CL80" s="10"/>
      <c r="CM80" s="10">
        <v>1</v>
      </c>
      <c r="CN80" s="10"/>
      <c r="CO80" s="10"/>
      <c r="CP80" s="10"/>
      <c r="CQ80" s="10"/>
      <c r="CR80" s="361"/>
      <c r="CS80" s="10">
        <v>1</v>
      </c>
      <c r="CT80" s="10"/>
      <c r="CU80" s="361"/>
      <c r="CV80" s="361"/>
      <c r="CW80" s="10"/>
      <c r="CX80" s="10"/>
      <c r="CY80" s="361"/>
      <c r="CZ80" s="10"/>
      <c r="DA80" s="10">
        <v>1</v>
      </c>
      <c r="DB80" s="10">
        <v>1</v>
      </c>
      <c r="DC80" s="10"/>
      <c r="DD80" s="10"/>
      <c r="DE80" s="10"/>
      <c r="DF80" s="10"/>
      <c r="DG80" s="10"/>
      <c r="DH80" s="361"/>
      <c r="DI80" s="361"/>
      <c r="DJ80" s="10"/>
      <c r="DK80" s="10">
        <v>1</v>
      </c>
      <c r="DL80" s="10">
        <v>1</v>
      </c>
      <c r="DM80" s="10"/>
      <c r="DN80" s="10">
        <v>1</v>
      </c>
      <c r="DO80" s="10"/>
      <c r="DP80" s="10">
        <v>1</v>
      </c>
      <c r="DQ80" s="10">
        <v>1</v>
      </c>
      <c r="DR80" s="10"/>
      <c r="DS80" s="10"/>
      <c r="DT80" s="10">
        <v>1</v>
      </c>
      <c r="DU80" s="10"/>
      <c r="DV80" s="361"/>
      <c r="DW80" s="10"/>
      <c r="DX80" s="361"/>
      <c r="DY80" s="361"/>
      <c r="DZ80" s="361"/>
      <c r="EA80" s="10"/>
      <c r="EB80" s="10"/>
      <c r="EC80" s="10"/>
      <c r="ED80" s="10"/>
      <c r="EE80" s="10">
        <f t="shared" si="8"/>
        <v>12</v>
      </c>
      <c r="EF80" s="10">
        <f t="shared" si="11"/>
        <v>11</v>
      </c>
      <c r="EG80" s="10">
        <f t="shared" si="9"/>
        <v>11</v>
      </c>
      <c r="EH80" s="10">
        <f t="shared" si="10"/>
        <v>3</v>
      </c>
      <c r="EI80" s="10">
        <f t="shared" si="12"/>
        <v>37</v>
      </c>
    </row>
    <row r="81" spans="1:140" ht="12.75" customHeight="1" x14ac:dyDescent="0.2">
      <c r="A81">
        <v>78</v>
      </c>
      <c r="B81" s="626" t="s">
        <v>548</v>
      </c>
      <c r="C81" s="10"/>
      <c r="D81" s="361"/>
      <c r="E81" s="10"/>
      <c r="F81" s="10"/>
      <c r="G81" s="361"/>
      <c r="H81" s="10"/>
      <c r="I81" s="10"/>
      <c r="J81" s="10"/>
      <c r="K81" s="10"/>
      <c r="L81" s="10">
        <v>1</v>
      </c>
      <c r="M81" s="10"/>
      <c r="N81" s="10"/>
      <c r="O81" s="10"/>
      <c r="P81" s="10"/>
      <c r="Q81" s="10"/>
      <c r="R81" s="10">
        <v>1</v>
      </c>
      <c r="S81" s="10"/>
      <c r="T81" s="10"/>
      <c r="U81" s="10"/>
      <c r="V81" s="361"/>
      <c r="W81" s="10">
        <v>1</v>
      </c>
      <c r="X81" s="10"/>
      <c r="Y81" s="10"/>
      <c r="Z81" s="361"/>
      <c r="AA81" s="10"/>
      <c r="AB81" s="10"/>
      <c r="AC81" s="10"/>
      <c r="AD81" s="10"/>
      <c r="AE81" s="10"/>
      <c r="AF81" s="10"/>
      <c r="AG81" s="361"/>
      <c r="AH81" s="10"/>
      <c r="AI81" s="10"/>
      <c r="AJ81" s="361"/>
      <c r="AK81" s="361"/>
      <c r="AL81" s="10">
        <v>1</v>
      </c>
      <c r="AM81" s="10"/>
      <c r="AN81" s="628"/>
      <c r="AO81" s="10"/>
      <c r="AP81" s="10"/>
      <c r="AQ81" s="10">
        <v>1</v>
      </c>
      <c r="AR81" s="10"/>
      <c r="AS81" s="10"/>
      <c r="AT81" s="10"/>
      <c r="AU81" s="10"/>
      <c r="AV81" s="10"/>
      <c r="AW81" s="10"/>
      <c r="AX81" s="10">
        <v>1</v>
      </c>
      <c r="AY81" s="361"/>
      <c r="AZ81" s="10"/>
      <c r="BA81" s="10"/>
      <c r="BB81" s="10"/>
      <c r="BC81" s="10">
        <v>1</v>
      </c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>
        <v>1</v>
      </c>
      <c r="BO81" s="10"/>
      <c r="BP81" s="10"/>
      <c r="BQ81" s="10"/>
      <c r="BR81" s="10"/>
      <c r="BS81" s="10"/>
      <c r="BT81" s="10"/>
      <c r="BU81" s="10"/>
      <c r="BV81" s="361"/>
      <c r="BW81" s="10"/>
      <c r="BX81" s="10">
        <v>1</v>
      </c>
      <c r="BY81" s="10"/>
      <c r="BZ81" s="10"/>
      <c r="CA81" s="10"/>
      <c r="CB81" s="10"/>
      <c r="CC81" s="10">
        <v>1</v>
      </c>
      <c r="CD81" s="10"/>
      <c r="CE81" s="361"/>
      <c r="CF81" s="61"/>
      <c r="CG81" s="61"/>
      <c r="CH81" s="61"/>
      <c r="CI81" s="10"/>
      <c r="CJ81" s="10">
        <v>1</v>
      </c>
      <c r="CK81" s="10"/>
      <c r="CL81" s="10"/>
      <c r="CM81" s="10"/>
      <c r="CN81" s="10"/>
      <c r="CO81" s="10"/>
      <c r="CP81" s="10"/>
      <c r="CQ81" s="10"/>
      <c r="CR81" s="361"/>
      <c r="CS81" s="10"/>
      <c r="CT81" s="10">
        <v>1</v>
      </c>
      <c r="CU81" s="361"/>
      <c r="CV81" s="361"/>
      <c r="CW81" s="10"/>
      <c r="CX81" s="10"/>
      <c r="CY81" s="361"/>
      <c r="CZ81" s="10">
        <v>1</v>
      </c>
      <c r="DA81" s="10"/>
      <c r="DB81" s="10"/>
      <c r="DC81" s="10"/>
      <c r="DD81" s="10"/>
      <c r="DE81" s="10"/>
      <c r="DF81" s="10"/>
      <c r="DG81" s="10"/>
      <c r="DH81" s="361"/>
      <c r="DI81" s="361"/>
      <c r="DJ81" s="10"/>
      <c r="DK81" s="10"/>
      <c r="DL81" s="10"/>
      <c r="DM81" s="10">
        <v>1</v>
      </c>
      <c r="DN81" s="10"/>
      <c r="DO81" s="10"/>
      <c r="DP81" s="10"/>
      <c r="DQ81" s="10"/>
      <c r="DR81" s="10"/>
      <c r="DS81" s="10"/>
      <c r="DT81" s="10"/>
      <c r="DU81" s="10"/>
      <c r="DV81" s="361"/>
      <c r="DW81" s="10"/>
      <c r="DX81" s="361"/>
      <c r="DY81" s="361"/>
      <c r="DZ81" s="361"/>
      <c r="EA81" s="10"/>
      <c r="EB81" s="10"/>
      <c r="EC81" s="10"/>
      <c r="ED81" s="10"/>
      <c r="EE81" s="10">
        <f t="shared" si="8"/>
        <v>0</v>
      </c>
      <c r="EF81" s="10">
        <f t="shared" si="11"/>
        <v>0</v>
      </c>
      <c r="EG81" s="10">
        <f t="shared" si="9"/>
        <v>0</v>
      </c>
      <c r="EH81" s="10">
        <f t="shared" si="10"/>
        <v>13</v>
      </c>
      <c r="EI81" s="10">
        <f t="shared" si="12"/>
        <v>13</v>
      </c>
    </row>
    <row r="82" spans="1:140" ht="12.75" customHeight="1" x14ac:dyDescent="0.2">
      <c r="A82">
        <v>79</v>
      </c>
      <c r="B82" s="7" t="s">
        <v>654</v>
      </c>
      <c r="C82" s="10"/>
      <c r="D82" s="361"/>
      <c r="E82" s="10"/>
      <c r="F82" s="10"/>
      <c r="G82" s="361"/>
      <c r="H82" s="10"/>
      <c r="I82" s="10"/>
      <c r="J82" s="10"/>
      <c r="K82" s="10"/>
      <c r="L82" s="10">
        <v>1</v>
      </c>
      <c r="M82" s="10"/>
      <c r="N82" s="10"/>
      <c r="O82" s="10"/>
      <c r="P82" s="10"/>
      <c r="Q82" s="10"/>
      <c r="R82" s="10"/>
      <c r="S82" s="10"/>
      <c r="T82" s="10"/>
      <c r="U82" s="10"/>
      <c r="V82" s="361"/>
      <c r="W82" s="98">
        <v>1</v>
      </c>
      <c r="X82" s="10"/>
      <c r="Y82" s="10"/>
      <c r="Z82" s="361"/>
      <c r="AA82" s="10"/>
      <c r="AB82" s="10"/>
      <c r="AC82" s="10"/>
      <c r="AD82" s="10"/>
      <c r="AE82" s="10"/>
      <c r="AF82" s="10"/>
      <c r="AG82" s="362"/>
      <c r="AH82" s="10"/>
      <c r="AI82" s="10"/>
      <c r="AJ82" s="361"/>
      <c r="AK82" s="361"/>
      <c r="AL82" s="10"/>
      <c r="AM82" s="98">
        <v>1</v>
      </c>
      <c r="AN82" s="628"/>
      <c r="AO82" s="10"/>
      <c r="AP82" s="10"/>
      <c r="AQ82" s="98">
        <v>1</v>
      </c>
      <c r="AR82" s="10"/>
      <c r="AS82" s="10"/>
      <c r="AT82" s="10"/>
      <c r="AU82" s="10"/>
      <c r="AV82" s="10"/>
      <c r="AW82" s="10"/>
      <c r="AX82" s="98">
        <v>1</v>
      </c>
      <c r="AY82" s="361"/>
      <c r="AZ82" s="10"/>
      <c r="BA82" s="10"/>
      <c r="BB82" s="10"/>
      <c r="BC82" s="98">
        <v>1</v>
      </c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98">
        <v>1</v>
      </c>
      <c r="BT82" s="98">
        <v>1</v>
      </c>
      <c r="BU82" s="10"/>
      <c r="BV82" s="361"/>
      <c r="BW82" s="10"/>
      <c r="BX82" s="98">
        <v>1</v>
      </c>
      <c r="BY82" s="10"/>
      <c r="BZ82" s="10"/>
      <c r="CA82" s="10"/>
      <c r="CB82" s="10"/>
      <c r="CC82" s="10"/>
      <c r="CD82" s="10"/>
      <c r="CE82" s="361"/>
      <c r="CF82" s="61"/>
      <c r="CG82" s="61"/>
      <c r="CH82" s="61"/>
      <c r="CI82" s="10"/>
      <c r="CJ82" s="10"/>
      <c r="CK82" s="10"/>
      <c r="CL82" s="10"/>
      <c r="CM82" s="10"/>
      <c r="CN82" s="10"/>
      <c r="CO82" s="10"/>
      <c r="CP82" s="10"/>
      <c r="CQ82" s="10"/>
      <c r="CR82" s="362"/>
      <c r="CS82" s="10"/>
      <c r="CT82" s="98">
        <v>1</v>
      </c>
      <c r="CU82" s="361"/>
      <c r="CV82" s="361"/>
      <c r="CW82" s="10"/>
      <c r="CX82" s="10"/>
      <c r="CY82" s="361"/>
      <c r="CZ82" s="98">
        <v>1</v>
      </c>
      <c r="DA82" s="10"/>
      <c r="DB82" s="10"/>
      <c r="DC82" s="10"/>
      <c r="DD82" s="10"/>
      <c r="DE82" s="10"/>
      <c r="DF82" s="10"/>
      <c r="DG82" s="10"/>
      <c r="DH82" s="361"/>
      <c r="DI82" s="361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361"/>
      <c r="DW82" s="10"/>
      <c r="DX82" s="361"/>
      <c r="DY82" s="361"/>
      <c r="DZ82" s="361"/>
      <c r="EA82" s="10"/>
      <c r="EB82" s="10"/>
      <c r="EC82" s="10"/>
      <c r="ED82" s="10"/>
      <c r="EE82" s="10">
        <f t="shared" si="8"/>
        <v>2</v>
      </c>
      <c r="EF82" s="10">
        <f t="shared" si="11"/>
        <v>0</v>
      </c>
      <c r="EG82" s="10">
        <f t="shared" si="9"/>
        <v>0</v>
      </c>
      <c r="EH82" s="10">
        <f t="shared" si="10"/>
        <v>9</v>
      </c>
      <c r="EI82" s="10">
        <f t="shared" si="12"/>
        <v>11</v>
      </c>
    </row>
    <row r="83" spans="1:140" ht="12.75" customHeight="1" x14ac:dyDescent="0.2">
      <c r="A83">
        <v>80</v>
      </c>
      <c r="B83" s="526" t="s">
        <v>250</v>
      </c>
      <c r="C83" s="10">
        <v>1</v>
      </c>
      <c r="D83" s="361"/>
      <c r="E83" s="10"/>
      <c r="F83" s="10">
        <v>1</v>
      </c>
      <c r="G83" s="361"/>
      <c r="H83" s="10">
        <v>1</v>
      </c>
      <c r="I83" s="10">
        <v>1</v>
      </c>
      <c r="J83" s="10">
        <v>1</v>
      </c>
      <c r="K83" s="10">
        <v>1</v>
      </c>
      <c r="L83" s="10"/>
      <c r="M83" s="10">
        <v>1</v>
      </c>
      <c r="N83" s="10"/>
      <c r="O83" s="10">
        <v>1</v>
      </c>
      <c r="P83" s="10"/>
      <c r="Q83" s="10">
        <v>1</v>
      </c>
      <c r="R83" s="10"/>
      <c r="S83" s="10">
        <v>1</v>
      </c>
      <c r="T83" s="10"/>
      <c r="U83" s="10"/>
      <c r="V83" s="361"/>
      <c r="W83" s="10"/>
      <c r="X83" s="10"/>
      <c r="Y83" s="10">
        <v>1</v>
      </c>
      <c r="Z83" s="361"/>
      <c r="AA83" s="10"/>
      <c r="AB83" s="10"/>
      <c r="AC83" s="10"/>
      <c r="AD83" s="10">
        <v>1</v>
      </c>
      <c r="AE83" s="10"/>
      <c r="AF83" s="10"/>
      <c r="AG83" s="361"/>
      <c r="AH83" s="10">
        <v>1</v>
      </c>
      <c r="AI83" s="10"/>
      <c r="AJ83" s="361"/>
      <c r="AK83" s="361"/>
      <c r="AL83" s="10">
        <v>1</v>
      </c>
      <c r="AM83" s="10"/>
      <c r="AN83" s="628">
        <v>1</v>
      </c>
      <c r="AO83" s="10"/>
      <c r="AP83" s="10"/>
      <c r="AQ83" s="10"/>
      <c r="AR83" s="10">
        <v>1</v>
      </c>
      <c r="AS83" s="10">
        <v>1</v>
      </c>
      <c r="AT83" s="10"/>
      <c r="AU83" s="10"/>
      <c r="AV83" s="10">
        <v>1</v>
      </c>
      <c r="AW83" s="10"/>
      <c r="AX83" s="10"/>
      <c r="AY83" s="361"/>
      <c r="AZ83" s="10">
        <v>1</v>
      </c>
      <c r="BA83" s="10"/>
      <c r="BB83" s="10">
        <v>1</v>
      </c>
      <c r="BC83" s="10"/>
      <c r="BD83" s="10"/>
      <c r="BE83" s="10"/>
      <c r="BF83" s="10"/>
      <c r="BG83" s="10"/>
      <c r="BH83" s="10"/>
      <c r="BI83" s="10"/>
      <c r="BJ83" s="10">
        <v>1</v>
      </c>
      <c r="BK83" s="10"/>
      <c r="BL83" s="10"/>
      <c r="BM83" s="98">
        <v>1</v>
      </c>
      <c r="BN83" s="10"/>
      <c r="BO83" s="10"/>
      <c r="BP83" s="11">
        <v>1</v>
      </c>
      <c r="BQ83" s="10">
        <v>1</v>
      </c>
      <c r="BR83" s="10"/>
      <c r="BS83" s="10"/>
      <c r="BT83" s="10"/>
      <c r="BU83" s="10"/>
      <c r="BV83" s="361"/>
      <c r="BW83" s="10">
        <v>1</v>
      </c>
      <c r="BX83" s="10"/>
      <c r="BY83" s="10"/>
      <c r="BZ83" s="10">
        <v>1</v>
      </c>
      <c r="CA83" s="10"/>
      <c r="CB83" s="10">
        <v>1</v>
      </c>
      <c r="CC83" s="10"/>
      <c r="CD83" s="10">
        <v>1</v>
      </c>
      <c r="CE83" s="361"/>
      <c r="CF83" s="61"/>
      <c r="CG83" s="61">
        <v>1</v>
      </c>
      <c r="CH83" s="61">
        <v>1</v>
      </c>
      <c r="CI83" s="10"/>
      <c r="CJ83" s="10"/>
      <c r="CK83" s="10"/>
      <c r="CL83" s="10"/>
      <c r="CM83" s="10"/>
      <c r="CN83" s="10"/>
      <c r="CO83" s="10"/>
      <c r="CP83" s="10"/>
      <c r="CQ83" s="10">
        <v>1</v>
      </c>
      <c r="CR83" s="361"/>
      <c r="CS83" s="10">
        <v>1</v>
      </c>
      <c r="CT83" s="10"/>
      <c r="CU83" s="361"/>
      <c r="CV83" s="361"/>
      <c r="CW83" s="10"/>
      <c r="CX83" s="10"/>
      <c r="CY83" s="361"/>
      <c r="CZ83" s="10"/>
      <c r="DA83" s="10">
        <v>1</v>
      </c>
      <c r="DB83" s="10">
        <v>1</v>
      </c>
      <c r="DC83" s="10"/>
      <c r="DD83" s="10">
        <v>1</v>
      </c>
      <c r="DE83" s="10"/>
      <c r="DF83" s="10"/>
      <c r="DG83" s="10">
        <v>1</v>
      </c>
      <c r="DH83" s="361"/>
      <c r="DI83" s="361"/>
      <c r="DJ83" s="10">
        <v>1</v>
      </c>
      <c r="DK83" s="10">
        <v>1</v>
      </c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361"/>
      <c r="DW83" s="10"/>
      <c r="DX83" s="361"/>
      <c r="DY83" s="361"/>
      <c r="DZ83" s="361"/>
      <c r="EA83" s="10"/>
      <c r="EB83" s="10"/>
      <c r="EC83" s="10"/>
      <c r="ED83" s="10"/>
      <c r="EE83" s="10">
        <f t="shared" si="8"/>
        <v>7</v>
      </c>
      <c r="EF83" s="10">
        <f t="shared" si="11"/>
        <v>22</v>
      </c>
      <c r="EG83" s="10">
        <f t="shared" si="9"/>
        <v>6</v>
      </c>
      <c r="EH83" s="10">
        <f t="shared" si="10"/>
        <v>2</v>
      </c>
      <c r="EI83" s="10">
        <f t="shared" si="12"/>
        <v>37</v>
      </c>
    </row>
    <row r="84" spans="1:140" ht="12.75" customHeight="1" x14ac:dyDescent="0.2">
      <c r="A84">
        <v>81</v>
      </c>
      <c r="B84" s="526" t="s">
        <v>183</v>
      </c>
      <c r="C84" s="10">
        <v>1</v>
      </c>
      <c r="D84" s="533"/>
      <c r="E84" s="10"/>
      <c r="F84" s="10"/>
      <c r="G84" s="533"/>
      <c r="H84" s="10">
        <v>1</v>
      </c>
      <c r="I84" s="10">
        <v>1</v>
      </c>
      <c r="J84" s="10">
        <v>1</v>
      </c>
      <c r="K84" s="10">
        <v>1</v>
      </c>
      <c r="L84" s="10"/>
      <c r="M84" s="10">
        <v>1</v>
      </c>
      <c r="N84" s="10"/>
      <c r="O84" s="10"/>
      <c r="P84" s="10"/>
      <c r="Q84" s="10"/>
      <c r="R84" s="10"/>
      <c r="S84" s="10"/>
      <c r="T84" s="10"/>
      <c r="U84" s="10">
        <v>1</v>
      </c>
      <c r="V84" s="533"/>
      <c r="W84" s="10"/>
      <c r="X84" s="10"/>
      <c r="Y84" s="10">
        <v>1</v>
      </c>
      <c r="Z84" s="533"/>
      <c r="AA84" s="10"/>
      <c r="AB84" s="10">
        <v>1</v>
      </c>
      <c r="AC84" s="10"/>
      <c r="AD84" s="10">
        <v>1</v>
      </c>
      <c r="AE84" s="98">
        <v>1</v>
      </c>
      <c r="AF84" s="10"/>
      <c r="AG84" s="533"/>
      <c r="AH84" s="10"/>
      <c r="AI84" s="10">
        <v>1</v>
      </c>
      <c r="AJ84" s="533"/>
      <c r="AK84" s="533"/>
      <c r="AL84" s="10">
        <v>1</v>
      </c>
      <c r="AM84" s="10"/>
      <c r="AN84" s="628">
        <v>1</v>
      </c>
      <c r="AO84" s="10">
        <v>1</v>
      </c>
      <c r="AP84" s="10"/>
      <c r="AQ84" s="10"/>
      <c r="AR84" s="10"/>
      <c r="AS84" s="10">
        <v>1</v>
      </c>
      <c r="AT84" s="10"/>
      <c r="AU84" s="10"/>
      <c r="AV84" s="10">
        <v>1</v>
      </c>
      <c r="AW84" s="10"/>
      <c r="AX84" s="10"/>
      <c r="AY84" s="634"/>
      <c r="AZ84" s="10"/>
      <c r="BA84" s="10"/>
      <c r="BB84" s="10"/>
      <c r="BC84" s="10"/>
      <c r="BD84" s="10"/>
      <c r="BE84" s="10"/>
      <c r="BF84" s="10">
        <v>1</v>
      </c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>
        <v>1</v>
      </c>
      <c r="BS84" s="10"/>
      <c r="BT84" s="10"/>
      <c r="BU84" s="10"/>
      <c r="BV84" s="361"/>
      <c r="BW84" s="10"/>
      <c r="BX84" s="10"/>
      <c r="BY84" s="98"/>
      <c r="BZ84" s="10"/>
      <c r="CA84" s="10"/>
      <c r="CB84" s="10">
        <v>1</v>
      </c>
      <c r="CC84" s="10"/>
      <c r="CD84" s="10"/>
      <c r="CE84" s="361"/>
      <c r="CF84" s="61"/>
      <c r="CG84" s="61"/>
      <c r="CH84" s="61"/>
      <c r="CI84" s="10"/>
      <c r="CJ84" s="10"/>
      <c r="CK84" s="10">
        <v>1</v>
      </c>
      <c r="CL84" s="10"/>
      <c r="CM84" s="10"/>
      <c r="CN84" s="10"/>
      <c r="CO84" s="10"/>
      <c r="CP84" s="10">
        <v>1</v>
      </c>
      <c r="CQ84" s="10"/>
      <c r="CR84" s="533"/>
      <c r="CS84" s="10">
        <v>1</v>
      </c>
      <c r="CT84" s="10"/>
      <c r="CU84" s="533"/>
      <c r="CV84" s="533"/>
      <c r="CW84" s="10"/>
      <c r="CX84" s="10"/>
      <c r="CY84" s="533"/>
      <c r="CZ84" s="10"/>
      <c r="DA84" s="10"/>
      <c r="DB84" s="10"/>
      <c r="DC84" s="10"/>
      <c r="DD84" s="10"/>
      <c r="DE84" s="10"/>
      <c r="DF84" s="10"/>
      <c r="DG84" s="10"/>
      <c r="DH84" s="533"/>
      <c r="DI84" s="533"/>
      <c r="DJ84" s="10"/>
      <c r="DK84" s="10">
        <v>1</v>
      </c>
      <c r="DL84" s="10">
        <v>1</v>
      </c>
      <c r="DM84" s="10"/>
      <c r="DN84" s="10">
        <v>1</v>
      </c>
      <c r="DO84" s="10"/>
      <c r="DP84" s="10">
        <v>1</v>
      </c>
      <c r="DQ84" s="10">
        <v>1</v>
      </c>
      <c r="DR84" s="10"/>
      <c r="DS84" s="10"/>
      <c r="DT84" s="10">
        <v>1</v>
      </c>
      <c r="DU84" s="10"/>
      <c r="DV84" s="533"/>
      <c r="DW84" s="10"/>
      <c r="DX84" s="533"/>
      <c r="DY84" s="533"/>
      <c r="DZ84" s="634"/>
      <c r="EA84" s="10"/>
      <c r="EB84" s="10"/>
      <c r="EC84" s="10"/>
      <c r="ED84" s="10"/>
      <c r="EE84" s="10">
        <f t="shared" si="8"/>
        <v>8</v>
      </c>
      <c r="EF84" s="10">
        <f t="shared" si="11"/>
        <v>9</v>
      </c>
      <c r="EG84" s="10">
        <f t="shared" si="9"/>
        <v>6</v>
      </c>
      <c r="EH84" s="10">
        <f t="shared" si="10"/>
        <v>4</v>
      </c>
      <c r="EI84" s="10">
        <f t="shared" si="12"/>
        <v>27</v>
      </c>
    </row>
    <row r="85" spans="1:140" ht="12.75" customHeight="1" x14ac:dyDescent="0.2">
      <c r="A85">
        <v>82</v>
      </c>
      <c r="B85" s="526" t="s">
        <v>1010</v>
      </c>
      <c r="C85" s="10">
        <v>1</v>
      </c>
      <c r="D85" s="361"/>
      <c r="E85" s="10"/>
      <c r="F85" s="10"/>
      <c r="G85" s="361"/>
      <c r="H85" s="10">
        <v>1</v>
      </c>
      <c r="I85" s="10">
        <v>1</v>
      </c>
      <c r="J85" s="10">
        <v>1</v>
      </c>
      <c r="K85" s="10">
        <v>1</v>
      </c>
      <c r="L85" s="10"/>
      <c r="M85" s="10">
        <v>1</v>
      </c>
      <c r="N85" s="10"/>
      <c r="O85" s="10"/>
      <c r="P85" s="10"/>
      <c r="Q85" s="10"/>
      <c r="R85" s="10"/>
      <c r="S85" s="10"/>
      <c r="T85" s="10"/>
      <c r="U85" s="10">
        <v>1</v>
      </c>
      <c r="V85" s="361"/>
      <c r="W85" s="10"/>
      <c r="X85" s="10"/>
      <c r="Y85" s="10"/>
      <c r="Z85" s="361"/>
      <c r="AA85" s="10"/>
      <c r="AB85" s="10">
        <v>1</v>
      </c>
      <c r="AC85" s="10"/>
      <c r="AD85" s="10">
        <v>1</v>
      </c>
      <c r="AE85" s="10">
        <v>1</v>
      </c>
      <c r="AF85" s="10"/>
      <c r="AG85" s="361"/>
      <c r="AH85" s="10"/>
      <c r="AI85" s="10"/>
      <c r="AJ85" s="361"/>
      <c r="AK85" s="361"/>
      <c r="AL85" s="10">
        <v>1</v>
      </c>
      <c r="AM85" s="10"/>
      <c r="AN85" s="628">
        <v>1</v>
      </c>
      <c r="AO85" s="10">
        <v>1</v>
      </c>
      <c r="AP85" s="10"/>
      <c r="AQ85" s="10"/>
      <c r="AR85" s="10"/>
      <c r="AS85" s="10">
        <v>1</v>
      </c>
      <c r="AT85" s="10"/>
      <c r="AU85" s="10">
        <v>1</v>
      </c>
      <c r="AV85" s="10">
        <v>1</v>
      </c>
      <c r="AW85" s="10"/>
      <c r="AX85" s="10"/>
      <c r="AY85" s="361"/>
      <c r="AZ85" s="10">
        <v>1</v>
      </c>
      <c r="BA85" s="10">
        <v>1</v>
      </c>
      <c r="BB85" s="10"/>
      <c r="BC85" s="10"/>
      <c r="BD85" s="10"/>
      <c r="BE85" s="10"/>
      <c r="BF85" s="10">
        <v>1</v>
      </c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>
        <v>1</v>
      </c>
      <c r="BS85" s="10"/>
      <c r="BT85" s="10"/>
      <c r="BU85" s="10"/>
      <c r="BV85" s="361"/>
      <c r="BW85" s="10">
        <v>1</v>
      </c>
      <c r="BX85" s="10"/>
      <c r="BY85" s="10"/>
      <c r="BZ85" s="10">
        <v>1</v>
      </c>
      <c r="CA85" s="10"/>
      <c r="CB85" s="10">
        <v>1</v>
      </c>
      <c r="CC85" s="10"/>
      <c r="CD85" s="10"/>
      <c r="CE85" s="361"/>
      <c r="CF85" s="61">
        <v>1</v>
      </c>
      <c r="CG85" s="61"/>
      <c r="CH85" s="61"/>
      <c r="CI85" s="10"/>
      <c r="CJ85" s="10"/>
      <c r="CK85" s="10">
        <v>1</v>
      </c>
      <c r="CL85" s="10"/>
      <c r="CM85" s="10">
        <v>1</v>
      </c>
      <c r="CN85" s="10"/>
      <c r="CO85" s="10"/>
      <c r="CP85" s="10">
        <v>1</v>
      </c>
      <c r="CQ85" s="10"/>
      <c r="CR85" s="361"/>
      <c r="CS85" s="10">
        <v>1</v>
      </c>
      <c r="CT85" s="10"/>
      <c r="CU85" s="361"/>
      <c r="CV85" s="361"/>
      <c r="CW85" s="10"/>
      <c r="CX85" s="10"/>
      <c r="CY85" s="361"/>
      <c r="CZ85" s="10"/>
      <c r="DA85" s="10"/>
      <c r="DB85" s="10"/>
      <c r="DC85" s="10"/>
      <c r="DD85" s="10"/>
      <c r="DE85" s="10"/>
      <c r="DF85" s="10"/>
      <c r="DG85" s="10">
        <v>1</v>
      </c>
      <c r="DH85" s="361"/>
      <c r="DI85" s="361"/>
      <c r="DJ85" s="10"/>
      <c r="DK85" s="10">
        <v>1</v>
      </c>
      <c r="DL85" s="10">
        <v>1</v>
      </c>
      <c r="DM85" s="10"/>
      <c r="DN85" s="10">
        <v>1</v>
      </c>
      <c r="DO85" s="10"/>
      <c r="DP85" s="10">
        <v>1</v>
      </c>
      <c r="DQ85" s="10">
        <v>1</v>
      </c>
      <c r="DR85" s="10"/>
      <c r="DS85" s="10"/>
      <c r="DT85" s="10">
        <v>1</v>
      </c>
      <c r="DU85" s="10"/>
      <c r="DV85" s="361"/>
      <c r="DW85" s="10"/>
      <c r="DX85" s="361"/>
      <c r="DY85" s="361"/>
      <c r="DZ85" s="361"/>
      <c r="EA85" s="10"/>
      <c r="EB85" s="10"/>
      <c r="EC85" s="10"/>
      <c r="ED85" s="10"/>
      <c r="EE85" s="10">
        <f t="shared" si="8"/>
        <v>11</v>
      </c>
      <c r="EF85" s="10">
        <f t="shared" si="11"/>
        <v>12</v>
      </c>
      <c r="EG85" s="10">
        <f t="shared" si="9"/>
        <v>6</v>
      </c>
      <c r="EH85" s="10">
        <f t="shared" si="10"/>
        <v>4</v>
      </c>
      <c r="EI85" s="10">
        <f t="shared" si="12"/>
        <v>33</v>
      </c>
    </row>
    <row r="86" spans="1:140" ht="12.75" customHeight="1" x14ac:dyDescent="0.2">
      <c r="A86">
        <v>83</v>
      </c>
      <c r="B86" s="526" t="s">
        <v>561</v>
      </c>
      <c r="C86" s="10"/>
      <c r="D86" s="361"/>
      <c r="E86" s="10"/>
      <c r="F86" s="10"/>
      <c r="G86" s="361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361"/>
      <c r="W86" s="10"/>
      <c r="X86" s="10"/>
      <c r="Y86" s="10"/>
      <c r="Z86" s="361"/>
      <c r="AA86" s="10"/>
      <c r="AB86" s="10"/>
      <c r="AC86" s="10"/>
      <c r="AD86" s="10"/>
      <c r="AE86" s="10"/>
      <c r="AF86" s="10"/>
      <c r="AG86" s="361"/>
      <c r="AH86" s="10"/>
      <c r="AI86" s="10"/>
      <c r="AJ86" s="361"/>
      <c r="AK86" s="361"/>
      <c r="AL86" s="10">
        <v>1</v>
      </c>
      <c r="AM86" s="10"/>
      <c r="AN86" s="628"/>
      <c r="AO86" s="10"/>
      <c r="AP86" s="10"/>
      <c r="AQ86" s="10"/>
      <c r="AR86" s="10"/>
      <c r="AS86" s="10"/>
      <c r="AT86" s="10"/>
      <c r="AU86" s="10"/>
      <c r="AV86" s="10"/>
      <c r="AW86" s="10"/>
      <c r="AX86" s="10">
        <v>1</v>
      </c>
      <c r="AY86" s="361"/>
      <c r="AZ86" s="10"/>
      <c r="BA86" s="10"/>
      <c r="BB86" s="10"/>
      <c r="BC86" s="10">
        <v>1</v>
      </c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>
        <v>1</v>
      </c>
      <c r="BT86" s="10"/>
      <c r="BU86" s="10"/>
      <c r="BV86" s="361"/>
      <c r="BW86" s="10"/>
      <c r="BX86" s="10"/>
      <c r="BY86" s="10"/>
      <c r="BZ86" s="10"/>
      <c r="CA86" s="10"/>
      <c r="CB86" s="10"/>
      <c r="CC86" s="10">
        <v>1</v>
      </c>
      <c r="CD86" s="10"/>
      <c r="CE86" s="361"/>
      <c r="CF86" s="61"/>
      <c r="CG86" s="61"/>
      <c r="CH86" s="61"/>
      <c r="CI86" s="10"/>
      <c r="CJ86" s="10"/>
      <c r="CK86" s="10"/>
      <c r="CL86" s="10"/>
      <c r="CM86" s="10"/>
      <c r="CN86" s="10"/>
      <c r="CO86" s="10"/>
      <c r="CP86" s="10"/>
      <c r="CQ86" s="10"/>
      <c r="CR86" s="361"/>
      <c r="CS86" s="10"/>
      <c r="CT86" s="10"/>
      <c r="CU86" s="361"/>
      <c r="CV86" s="361"/>
      <c r="CW86" s="10"/>
      <c r="CX86" s="10"/>
      <c r="CY86" s="361"/>
      <c r="CZ86" s="10"/>
      <c r="DA86" s="10"/>
      <c r="DB86" s="10"/>
      <c r="DC86" s="10"/>
      <c r="DD86" s="10"/>
      <c r="DE86" s="10"/>
      <c r="DF86" s="10"/>
      <c r="DG86" s="10"/>
      <c r="DH86" s="361"/>
      <c r="DI86" s="361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361"/>
      <c r="DW86" s="10"/>
      <c r="DX86" s="361"/>
      <c r="DY86" s="361"/>
      <c r="DZ86" s="361"/>
      <c r="EA86" s="10"/>
      <c r="EB86" s="10"/>
      <c r="EC86" s="10"/>
      <c r="ED86" s="10"/>
      <c r="EE86" s="10">
        <f t="shared" si="8"/>
        <v>0</v>
      </c>
      <c r="EF86" s="10">
        <f t="shared" si="11"/>
        <v>0</v>
      </c>
      <c r="EG86" s="10">
        <f t="shared" si="9"/>
        <v>0</v>
      </c>
      <c r="EH86" s="10">
        <f t="shared" si="10"/>
        <v>5</v>
      </c>
      <c r="EI86" s="10">
        <f t="shared" si="12"/>
        <v>5</v>
      </c>
      <c r="EJ86">
        <v>1</v>
      </c>
    </row>
    <row r="87" spans="1:140" ht="12.75" customHeight="1" x14ac:dyDescent="0.2">
      <c r="A87">
        <v>84</v>
      </c>
      <c r="B87" s="526" t="s">
        <v>952</v>
      </c>
      <c r="C87" s="10">
        <v>1</v>
      </c>
      <c r="D87" s="361"/>
      <c r="E87" s="10"/>
      <c r="F87" s="10"/>
      <c r="G87" s="361"/>
      <c r="H87" s="10"/>
      <c r="I87" s="10"/>
      <c r="J87" s="10"/>
      <c r="K87" s="10"/>
      <c r="L87" s="10"/>
      <c r="M87" s="10"/>
      <c r="N87" s="10"/>
      <c r="O87" s="10">
        <v>1</v>
      </c>
      <c r="P87" s="10"/>
      <c r="Q87" s="10"/>
      <c r="R87" s="10"/>
      <c r="S87" s="10"/>
      <c r="T87" s="10">
        <v>1</v>
      </c>
      <c r="U87" s="10"/>
      <c r="V87" s="361"/>
      <c r="W87" s="10"/>
      <c r="X87" s="10"/>
      <c r="Y87" s="10">
        <v>1</v>
      </c>
      <c r="Z87" s="361"/>
      <c r="AA87" s="10"/>
      <c r="AB87" s="10"/>
      <c r="AC87" s="10"/>
      <c r="AD87" s="10">
        <v>1</v>
      </c>
      <c r="AE87" s="10"/>
      <c r="AF87" s="10"/>
      <c r="AG87" s="361"/>
      <c r="AH87" s="10"/>
      <c r="AI87" s="10"/>
      <c r="AJ87" s="361"/>
      <c r="AK87" s="361"/>
      <c r="AL87" s="10"/>
      <c r="AM87" s="10"/>
      <c r="AN87" s="628">
        <v>1</v>
      </c>
      <c r="AO87" s="10"/>
      <c r="AP87" s="10"/>
      <c r="AQ87" s="10"/>
      <c r="AR87" s="10"/>
      <c r="AS87" s="10"/>
      <c r="AT87" s="10"/>
      <c r="AU87" s="10"/>
      <c r="AV87" s="10"/>
      <c r="AW87" s="10">
        <v>1</v>
      </c>
      <c r="AX87" s="10"/>
      <c r="AY87" s="361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>
        <v>1</v>
      </c>
      <c r="BN87" s="10"/>
      <c r="BO87" s="10"/>
      <c r="BP87" s="10"/>
      <c r="BQ87" s="10"/>
      <c r="BR87" s="10">
        <v>1</v>
      </c>
      <c r="BS87" s="10"/>
      <c r="BT87" s="10"/>
      <c r="BU87" s="10"/>
      <c r="BV87" s="361"/>
      <c r="BW87" s="10">
        <v>1</v>
      </c>
      <c r="BX87" s="10"/>
      <c r="BY87" s="10"/>
      <c r="BZ87" s="10"/>
      <c r="CA87" s="10"/>
      <c r="CB87" s="10">
        <v>1</v>
      </c>
      <c r="CC87" s="10"/>
      <c r="CD87" s="10"/>
      <c r="CE87" s="361"/>
      <c r="CF87" s="61"/>
      <c r="CG87" s="61">
        <v>1</v>
      </c>
      <c r="CH87" s="61"/>
      <c r="CI87" s="10"/>
      <c r="CJ87" s="10"/>
      <c r="CK87" s="10"/>
      <c r="CL87" s="10"/>
      <c r="CM87" s="10"/>
      <c r="CN87" s="10"/>
      <c r="CO87" s="10"/>
      <c r="CP87" s="10"/>
      <c r="CQ87" s="10"/>
      <c r="CR87" s="361"/>
      <c r="CS87" s="10"/>
      <c r="CT87" s="10"/>
      <c r="CU87" s="361"/>
      <c r="CV87" s="361"/>
      <c r="CW87" s="10"/>
      <c r="CX87" s="10"/>
      <c r="CY87" s="361"/>
      <c r="CZ87" s="10"/>
      <c r="DA87" s="10"/>
      <c r="DB87" s="10"/>
      <c r="DC87" s="10"/>
      <c r="DD87" s="10"/>
      <c r="DE87" s="10"/>
      <c r="DF87" s="10"/>
      <c r="DG87" s="10"/>
      <c r="DH87" s="361"/>
      <c r="DI87" s="361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361"/>
      <c r="DW87" s="10"/>
      <c r="DX87" s="361"/>
      <c r="DY87" s="361"/>
      <c r="DZ87" s="361"/>
      <c r="EA87" s="10"/>
      <c r="EB87" s="10"/>
      <c r="EC87" s="10"/>
      <c r="ED87" s="10"/>
      <c r="EE87" s="10">
        <f t="shared" si="8"/>
        <v>0</v>
      </c>
      <c r="EF87" s="10">
        <f t="shared" si="11"/>
        <v>9</v>
      </c>
      <c r="EG87" s="10">
        <f t="shared" si="9"/>
        <v>2</v>
      </c>
      <c r="EH87" s="10">
        <f t="shared" si="10"/>
        <v>0</v>
      </c>
      <c r="EI87" s="10">
        <f t="shared" si="12"/>
        <v>11</v>
      </c>
    </row>
    <row r="88" spans="1:140" ht="12.75" customHeight="1" x14ac:dyDescent="0.2">
      <c r="A88">
        <v>85</v>
      </c>
      <c r="B88" s="526" t="s">
        <v>536</v>
      </c>
      <c r="C88" s="10"/>
      <c r="D88" s="361"/>
      <c r="E88" s="10"/>
      <c r="F88" s="10"/>
      <c r="G88" s="361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361"/>
      <c r="W88" s="10"/>
      <c r="X88" s="10"/>
      <c r="Y88" s="10"/>
      <c r="Z88" s="361"/>
      <c r="AA88" s="10"/>
      <c r="AB88" s="10"/>
      <c r="AC88" s="10"/>
      <c r="AD88" s="10"/>
      <c r="AE88" s="10"/>
      <c r="AF88" s="10"/>
      <c r="AG88" s="361"/>
      <c r="AH88" s="10"/>
      <c r="AI88" s="10"/>
      <c r="AJ88" s="361"/>
      <c r="AK88" s="361"/>
      <c r="AL88" s="10"/>
      <c r="AM88" s="10"/>
      <c r="AN88" s="628">
        <v>1</v>
      </c>
      <c r="AO88" s="10"/>
      <c r="AP88" s="10">
        <v>1</v>
      </c>
      <c r="AQ88" s="10"/>
      <c r="AR88" s="10"/>
      <c r="AS88" s="10"/>
      <c r="AT88" s="10"/>
      <c r="AU88" s="10"/>
      <c r="AV88" s="10"/>
      <c r="AW88" s="10"/>
      <c r="AX88" s="10"/>
      <c r="AY88" s="361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>
        <v>1</v>
      </c>
      <c r="BV88" s="361"/>
      <c r="BW88" s="10">
        <v>1</v>
      </c>
      <c r="BX88" s="10"/>
      <c r="BY88" s="10"/>
      <c r="BZ88" s="10"/>
      <c r="CA88" s="10"/>
      <c r="CB88" s="10"/>
      <c r="CC88" s="10"/>
      <c r="CD88" s="10"/>
      <c r="CE88" s="361"/>
      <c r="CF88" s="61"/>
      <c r="CG88" s="61"/>
      <c r="CH88" s="61"/>
      <c r="CI88" s="10"/>
      <c r="CJ88" s="10"/>
      <c r="CK88" s="10"/>
      <c r="CL88" s="10"/>
      <c r="CM88" s="10"/>
      <c r="CN88" s="10"/>
      <c r="CO88" s="10"/>
      <c r="CP88" s="10"/>
      <c r="CQ88" s="10"/>
      <c r="CR88" s="361"/>
      <c r="CS88" s="10"/>
      <c r="CT88" s="10"/>
      <c r="CU88" s="361"/>
      <c r="CV88" s="361"/>
      <c r="CW88" s="10"/>
      <c r="CX88" s="10"/>
      <c r="CY88" s="361"/>
      <c r="CZ88" s="10"/>
      <c r="DA88" s="10"/>
      <c r="DB88" s="10"/>
      <c r="DC88" s="10"/>
      <c r="DD88" s="10"/>
      <c r="DE88" s="10"/>
      <c r="DF88" s="10"/>
      <c r="DG88" s="10"/>
      <c r="DH88" s="361"/>
      <c r="DI88" s="361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361"/>
      <c r="DW88" s="10"/>
      <c r="DX88" s="361"/>
      <c r="DY88" s="361"/>
      <c r="DZ88" s="361"/>
      <c r="EA88" s="10"/>
      <c r="EB88" s="10"/>
      <c r="EC88" s="10"/>
      <c r="ED88" s="10"/>
      <c r="EE88" s="10">
        <f t="shared" si="8"/>
        <v>0</v>
      </c>
      <c r="EF88" s="10">
        <f t="shared" si="11"/>
        <v>3</v>
      </c>
      <c r="EG88" s="10">
        <f t="shared" si="9"/>
        <v>0</v>
      </c>
      <c r="EH88" s="10">
        <f t="shared" si="10"/>
        <v>0</v>
      </c>
      <c r="EI88" s="10">
        <f t="shared" si="12"/>
        <v>3</v>
      </c>
      <c r="EJ88">
        <v>1</v>
      </c>
    </row>
    <row r="89" spans="1:140" ht="12.75" customHeight="1" x14ac:dyDescent="0.2">
      <c r="A89">
        <v>86</v>
      </c>
      <c r="B89" s="526" t="s">
        <v>152</v>
      </c>
      <c r="C89" s="10">
        <v>1</v>
      </c>
      <c r="D89" s="361"/>
      <c r="E89" s="10"/>
      <c r="F89" s="10"/>
      <c r="G89" s="361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361"/>
      <c r="W89" s="10"/>
      <c r="X89" s="10"/>
      <c r="Y89" s="10"/>
      <c r="Z89" s="361"/>
      <c r="AA89" s="10"/>
      <c r="AB89" s="10"/>
      <c r="AC89" s="10"/>
      <c r="AD89" s="10">
        <v>1</v>
      </c>
      <c r="AE89" s="10"/>
      <c r="AF89" s="10"/>
      <c r="AG89" s="361"/>
      <c r="AH89" s="10"/>
      <c r="AI89" s="10"/>
      <c r="AJ89" s="361"/>
      <c r="AK89" s="362"/>
      <c r="AL89" s="10"/>
      <c r="AM89" s="10"/>
      <c r="AN89" s="628">
        <v>1</v>
      </c>
      <c r="AO89" s="10"/>
      <c r="AP89" s="10">
        <v>1</v>
      </c>
      <c r="AQ89" s="10"/>
      <c r="AR89" s="10"/>
      <c r="AS89" s="10"/>
      <c r="AT89" s="10"/>
      <c r="AU89" s="10"/>
      <c r="AV89" s="10"/>
      <c r="AW89" s="10"/>
      <c r="AX89" s="10"/>
      <c r="AY89" s="361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>
        <v>1</v>
      </c>
      <c r="BN89" s="10"/>
      <c r="BO89" s="10"/>
      <c r="BP89" s="10"/>
      <c r="BQ89" s="10"/>
      <c r="BR89" s="10"/>
      <c r="BS89" s="10"/>
      <c r="BT89" s="10"/>
      <c r="BU89" s="10">
        <v>1</v>
      </c>
      <c r="BV89" s="361"/>
      <c r="BW89" s="10">
        <v>1</v>
      </c>
      <c r="BX89" s="10"/>
      <c r="BY89" s="10"/>
      <c r="BZ89" s="10"/>
      <c r="CA89" s="10"/>
      <c r="CB89" s="10"/>
      <c r="CC89" s="10"/>
      <c r="CD89" s="10"/>
      <c r="CE89" s="361"/>
      <c r="CF89" s="61"/>
      <c r="CG89" s="61">
        <v>1</v>
      </c>
      <c r="CH89" s="61">
        <v>1</v>
      </c>
      <c r="CI89" s="10"/>
      <c r="CJ89" s="10"/>
      <c r="CK89" s="10"/>
      <c r="CL89" s="10">
        <v>1</v>
      </c>
      <c r="CM89" s="10"/>
      <c r="CN89" s="10"/>
      <c r="CO89" s="10"/>
      <c r="CP89" s="10"/>
      <c r="CQ89" s="10"/>
      <c r="CR89" s="361"/>
      <c r="CS89" s="10"/>
      <c r="CT89" s="10"/>
      <c r="CU89" s="361"/>
      <c r="CV89" s="362"/>
      <c r="CW89" s="10"/>
      <c r="CX89" s="10"/>
      <c r="CY89" s="361"/>
      <c r="CZ89" s="10"/>
      <c r="DA89" s="10"/>
      <c r="DB89" s="10"/>
      <c r="DC89" s="10"/>
      <c r="DD89" s="10"/>
      <c r="DE89" s="10"/>
      <c r="DF89" s="10"/>
      <c r="DG89" s="10"/>
      <c r="DH89" s="361"/>
      <c r="DI89" s="361"/>
      <c r="DJ89" s="10"/>
      <c r="DK89" s="10"/>
      <c r="DL89" s="10"/>
      <c r="DM89" s="10"/>
      <c r="DN89" s="10"/>
      <c r="DO89" s="10"/>
      <c r="DP89" s="10"/>
      <c r="DQ89" s="10"/>
      <c r="DR89" s="10">
        <v>1</v>
      </c>
      <c r="DS89" s="10"/>
      <c r="DT89" s="10">
        <v>1</v>
      </c>
      <c r="DU89" s="10"/>
      <c r="DV89" s="361"/>
      <c r="DW89" s="10"/>
      <c r="DX89" s="361"/>
      <c r="DY89" s="361"/>
      <c r="DZ89" s="361"/>
      <c r="EA89" s="10"/>
      <c r="EB89" s="10"/>
      <c r="EC89" s="10"/>
      <c r="ED89" s="10"/>
      <c r="EE89" s="10">
        <f t="shared" si="8"/>
        <v>0</v>
      </c>
      <c r="EF89" s="10">
        <f t="shared" si="11"/>
        <v>9</v>
      </c>
      <c r="EG89" s="10">
        <f t="shared" si="9"/>
        <v>1</v>
      </c>
      <c r="EH89" s="10">
        <f t="shared" si="10"/>
        <v>0</v>
      </c>
      <c r="EI89" s="10">
        <f t="shared" si="12"/>
        <v>10</v>
      </c>
    </row>
    <row r="90" spans="1:140" ht="12.75" customHeight="1" x14ac:dyDescent="0.2">
      <c r="B90" s="1806" t="s">
        <v>262</v>
      </c>
      <c r="C90" s="10">
        <f>SUM(C4:C89)</f>
        <v>31</v>
      </c>
      <c r="D90" s="10">
        <f>SUM(D4:D89)</f>
        <v>0</v>
      </c>
      <c r="E90" s="10">
        <f>SUM(E4:E89)</f>
        <v>6</v>
      </c>
      <c r="F90" s="10">
        <f>SUM(F4:F89)</f>
        <v>17</v>
      </c>
      <c r="G90" s="533"/>
      <c r="H90" s="10">
        <f t="shared" ref="H90:N90" si="13">SUM(H4:H89)</f>
        <v>36</v>
      </c>
      <c r="I90" s="10">
        <f t="shared" si="13"/>
        <v>36</v>
      </c>
      <c r="J90" s="10">
        <f t="shared" si="13"/>
        <v>36</v>
      </c>
      <c r="K90" s="10">
        <f t="shared" si="13"/>
        <v>36</v>
      </c>
      <c r="L90" s="10">
        <f t="shared" si="13"/>
        <v>7</v>
      </c>
      <c r="M90" s="10">
        <f t="shared" si="13"/>
        <v>36</v>
      </c>
      <c r="N90" s="10">
        <f t="shared" si="13"/>
        <v>12</v>
      </c>
      <c r="O90" s="10"/>
      <c r="P90" s="10">
        <f t="shared" ref="P90:CA90" si="14">SUM(P4:P89)</f>
        <v>16</v>
      </c>
      <c r="Q90" s="10">
        <f t="shared" si="14"/>
        <v>14</v>
      </c>
      <c r="R90" s="10">
        <f t="shared" si="14"/>
        <v>5</v>
      </c>
      <c r="S90" s="10">
        <f t="shared" si="14"/>
        <v>14</v>
      </c>
      <c r="T90" s="10">
        <f t="shared" si="14"/>
        <v>13</v>
      </c>
      <c r="U90" s="10">
        <f t="shared" si="14"/>
        <v>11</v>
      </c>
      <c r="V90" s="10">
        <f t="shared" si="14"/>
        <v>0</v>
      </c>
      <c r="W90" s="10">
        <f t="shared" si="14"/>
        <v>7</v>
      </c>
      <c r="X90" s="10">
        <f t="shared" si="14"/>
        <v>7</v>
      </c>
      <c r="Y90" s="10">
        <f t="shared" si="14"/>
        <v>20</v>
      </c>
      <c r="Z90" s="10">
        <f t="shared" si="14"/>
        <v>0</v>
      </c>
      <c r="AA90" s="10">
        <f t="shared" si="14"/>
        <v>12</v>
      </c>
      <c r="AB90" s="10">
        <f t="shared" si="14"/>
        <v>6</v>
      </c>
      <c r="AC90" s="10">
        <f t="shared" si="14"/>
        <v>3</v>
      </c>
      <c r="AD90" s="10">
        <f t="shared" si="14"/>
        <v>29</v>
      </c>
      <c r="AE90" s="10">
        <f t="shared" si="14"/>
        <v>12</v>
      </c>
      <c r="AF90" s="10">
        <f t="shared" si="14"/>
        <v>10</v>
      </c>
      <c r="AG90" s="10">
        <f t="shared" si="14"/>
        <v>0</v>
      </c>
      <c r="AH90" s="10">
        <f t="shared" si="14"/>
        <v>10</v>
      </c>
      <c r="AI90" s="10">
        <f t="shared" si="14"/>
        <v>23</v>
      </c>
      <c r="AJ90" s="10">
        <f t="shared" si="14"/>
        <v>0</v>
      </c>
      <c r="AK90" s="10">
        <f t="shared" si="14"/>
        <v>0</v>
      </c>
      <c r="AL90" s="10">
        <f t="shared" si="14"/>
        <v>14</v>
      </c>
      <c r="AM90" s="10">
        <f t="shared" si="14"/>
        <v>10</v>
      </c>
      <c r="AN90" s="628">
        <f t="shared" si="14"/>
        <v>55</v>
      </c>
      <c r="AO90" s="10">
        <f t="shared" si="14"/>
        <v>17</v>
      </c>
      <c r="AP90" s="10">
        <f t="shared" si="14"/>
        <v>22</v>
      </c>
      <c r="AQ90" s="10">
        <f t="shared" si="14"/>
        <v>8</v>
      </c>
      <c r="AR90" s="10">
        <f t="shared" si="14"/>
        <v>11</v>
      </c>
      <c r="AS90" s="10">
        <f t="shared" si="14"/>
        <v>23</v>
      </c>
      <c r="AT90" s="10">
        <f t="shared" si="14"/>
        <v>6</v>
      </c>
      <c r="AU90" s="10">
        <f t="shared" si="14"/>
        <v>20</v>
      </c>
      <c r="AV90" s="10">
        <f t="shared" si="14"/>
        <v>11</v>
      </c>
      <c r="AW90" s="10">
        <f t="shared" si="14"/>
        <v>17</v>
      </c>
      <c r="AX90" s="10">
        <f t="shared" si="14"/>
        <v>10</v>
      </c>
      <c r="AY90" s="10">
        <f t="shared" si="14"/>
        <v>0</v>
      </c>
      <c r="AZ90" s="10">
        <f t="shared" si="14"/>
        <v>25</v>
      </c>
      <c r="BA90" s="10">
        <f t="shared" si="14"/>
        <v>15</v>
      </c>
      <c r="BB90" s="10">
        <f t="shared" si="14"/>
        <v>21</v>
      </c>
      <c r="BC90" s="10">
        <f t="shared" si="14"/>
        <v>7</v>
      </c>
      <c r="BD90" s="10">
        <f t="shared" si="14"/>
        <v>11</v>
      </c>
      <c r="BE90" s="10">
        <f t="shared" si="14"/>
        <v>11</v>
      </c>
      <c r="BF90" s="10">
        <f t="shared" si="14"/>
        <v>16</v>
      </c>
      <c r="BG90" s="10">
        <f t="shared" si="14"/>
        <v>11</v>
      </c>
      <c r="BH90" s="10">
        <f t="shared" si="14"/>
        <v>11</v>
      </c>
      <c r="BI90" s="10">
        <f t="shared" si="14"/>
        <v>11</v>
      </c>
      <c r="BJ90" s="10">
        <f t="shared" si="14"/>
        <v>13</v>
      </c>
      <c r="BK90" s="10">
        <f t="shared" si="14"/>
        <v>11</v>
      </c>
      <c r="BL90" s="10">
        <f t="shared" si="14"/>
        <v>6</v>
      </c>
      <c r="BM90" s="10">
        <f t="shared" si="14"/>
        <v>28</v>
      </c>
      <c r="BN90" s="10">
        <f t="shared" si="14"/>
        <v>5</v>
      </c>
      <c r="BO90" s="10">
        <f t="shared" si="14"/>
        <v>5</v>
      </c>
      <c r="BP90" s="10">
        <f t="shared" si="14"/>
        <v>18</v>
      </c>
      <c r="BQ90" s="10">
        <f t="shared" si="14"/>
        <v>21</v>
      </c>
      <c r="BR90" s="10">
        <f t="shared" si="14"/>
        <v>16</v>
      </c>
      <c r="BS90" s="10">
        <f t="shared" si="14"/>
        <v>9</v>
      </c>
      <c r="BT90" s="10">
        <f t="shared" si="14"/>
        <v>11</v>
      </c>
      <c r="BU90" s="10">
        <f t="shared" si="14"/>
        <v>14</v>
      </c>
      <c r="BV90" s="10">
        <f t="shared" si="14"/>
        <v>0</v>
      </c>
      <c r="BW90" s="10">
        <f t="shared" si="14"/>
        <v>27</v>
      </c>
      <c r="BX90" s="10">
        <f t="shared" si="14"/>
        <v>7</v>
      </c>
      <c r="BY90" s="10">
        <f t="shared" si="14"/>
        <v>5</v>
      </c>
      <c r="BZ90" s="10">
        <f t="shared" si="14"/>
        <v>27</v>
      </c>
      <c r="CA90" s="10">
        <f t="shared" si="14"/>
        <v>14</v>
      </c>
      <c r="CB90" s="10">
        <f t="shared" ref="CB90:CQ90" si="15">SUM(CB4:CB89)</f>
        <v>27</v>
      </c>
      <c r="CC90" s="10">
        <f t="shared" si="15"/>
        <v>10</v>
      </c>
      <c r="CD90" s="640">
        <f>SUM(SUM(CD4:CD89))</f>
        <v>10</v>
      </c>
      <c r="CE90" s="10">
        <f t="shared" si="15"/>
        <v>0</v>
      </c>
      <c r="CF90" s="10">
        <f t="shared" si="15"/>
        <v>13</v>
      </c>
      <c r="CG90" s="10">
        <f t="shared" si="15"/>
        <v>27</v>
      </c>
      <c r="CH90" s="10">
        <f t="shared" si="15"/>
        <v>25</v>
      </c>
      <c r="CI90" s="10">
        <f t="shared" si="15"/>
        <v>5</v>
      </c>
      <c r="CJ90" s="10">
        <f t="shared" si="15"/>
        <v>9</v>
      </c>
      <c r="CK90" s="10">
        <f t="shared" si="15"/>
        <v>10</v>
      </c>
      <c r="CL90" s="10">
        <f t="shared" si="15"/>
        <v>18</v>
      </c>
      <c r="CM90" s="10">
        <f t="shared" si="15"/>
        <v>11</v>
      </c>
      <c r="CN90" s="10">
        <f t="shared" si="15"/>
        <v>12</v>
      </c>
      <c r="CO90" s="10">
        <f>SUM(CO4:CO89)</f>
        <v>8</v>
      </c>
      <c r="CP90" s="10">
        <f t="shared" si="15"/>
        <v>13</v>
      </c>
      <c r="CQ90" s="10">
        <f t="shared" si="15"/>
        <v>8</v>
      </c>
      <c r="CR90" s="10"/>
      <c r="CS90" s="10">
        <f>SUM(CS4:CS89)</f>
        <v>28</v>
      </c>
      <c r="CT90" s="10">
        <f t="shared" ref="CT90:DZ90" si="16">SUM(CT4:CT89)</f>
        <v>5</v>
      </c>
      <c r="CU90" s="10">
        <f t="shared" si="16"/>
        <v>0</v>
      </c>
      <c r="CV90" s="10">
        <f t="shared" si="16"/>
        <v>0</v>
      </c>
      <c r="CW90" s="10">
        <f t="shared" si="16"/>
        <v>5</v>
      </c>
      <c r="CX90" s="10">
        <f t="shared" si="16"/>
        <v>5</v>
      </c>
      <c r="CY90" s="10">
        <f t="shared" si="16"/>
        <v>0</v>
      </c>
      <c r="CZ90" s="10">
        <f t="shared" si="16"/>
        <v>8</v>
      </c>
      <c r="DA90" s="10">
        <f t="shared" si="16"/>
        <v>13</v>
      </c>
      <c r="DB90" s="10">
        <f t="shared" si="16"/>
        <v>14</v>
      </c>
      <c r="DC90" s="10">
        <f t="shared" si="16"/>
        <v>7</v>
      </c>
      <c r="DD90" s="10">
        <f t="shared" si="16"/>
        <v>4</v>
      </c>
      <c r="DE90" s="10">
        <f t="shared" si="16"/>
        <v>4</v>
      </c>
      <c r="DF90" s="10">
        <f t="shared" si="16"/>
        <v>9</v>
      </c>
      <c r="DG90" s="10">
        <f t="shared" si="16"/>
        <v>17</v>
      </c>
      <c r="DH90" s="10">
        <f t="shared" si="16"/>
        <v>0</v>
      </c>
      <c r="DI90" s="10">
        <f t="shared" si="16"/>
        <v>0</v>
      </c>
      <c r="DJ90" s="10">
        <f t="shared" si="16"/>
        <v>12</v>
      </c>
      <c r="DK90" s="10">
        <f t="shared" si="16"/>
        <v>14</v>
      </c>
      <c r="DL90" s="10">
        <f t="shared" si="16"/>
        <v>13</v>
      </c>
      <c r="DM90" s="10">
        <f t="shared" si="16"/>
        <v>5</v>
      </c>
      <c r="DN90" s="10">
        <f t="shared" si="16"/>
        <v>13</v>
      </c>
      <c r="DO90" s="10">
        <f t="shared" si="16"/>
        <v>6</v>
      </c>
      <c r="DP90" s="10">
        <f t="shared" si="16"/>
        <v>13</v>
      </c>
      <c r="DQ90" s="10">
        <f t="shared" si="16"/>
        <v>13</v>
      </c>
      <c r="DR90" s="10">
        <f>SUM(DR4:DR89)</f>
        <v>11</v>
      </c>
      <c r="DS90" s="10">
        <f t="shared" si="16"/>
        <v>4</v>
      </c>
      <c r="DT90" s="10">
        <v>40</v>
      </c>
      <c r="DU90" s="10">
        <f t="shared" si="16"/>
        <v>6</v>
      </c>
      <c r="DV90" s="10">
        <f t="shared" si="16"/>
        <v>0</v>
      </c>
      <c r="DW90" s="10">
        <f t="shared" si="16"/>
        <v>3</v>
      </c>
      <c r="DX90" s="10">
        <f t="shared" si="16"/>
        <v>0</v>
      </c>
      <c r="DY90" s="10">
        <f t="shared" si="16"/>
        <v>0</v>
      </c>
      <c r="DZ90" s="10">
        <f t="shared" si="16"/>
        <v>0</v>
      </c>
      <c r="EA90" s="10"/>
      <c r="EB90" s="10"/>
      <c r="EC90" s="10"/>
      <c r="ED90" s="10"/>
      <c r="EE90" s="10">
        <f>SUM(EE4:EE89)</f>
        <v>355</v>
      </c>
      <c r="EF90" s="10">
        <f t="shared" si="11"/>
        <v>686</v>
      </c>
      <c r="EG90" s="10">
        <f>SUM(EG4:EG89)</f>
        <v>257</v>
      </c>
      <c r="EH90" s="10">
        <f>SUM(EH4:EH89)</f>
        <v>182</v>
      </c>
      <c r="EI90" s="10">
        <f>SUM(EI4:EI89)</f>
        <v>1480</v>
      </c>
      <c r="EJ90" s="10">
        <f>SUM(EJ4:EJ89)</f>
        <v>26</v>
      </c>
    </row>
    <row r="91" spans="1:140" ht="12.75" customHeight="1" x14ac:dyDescent="0.2">
      <c r="B91" s="1807"/>
      <c r="C91" s="1829">
        <f>SUM(C90:D90)</f>
        <v>31</v>
      </c>
      <c r="D91" s="1780"/>
      <c r="E91" s="1829">
        <f>SUM(E90:L90)</f>
        <v>174</v>
      </c>
      <c r="F91" s="1791"/>
      <c r="G91" s="1791"/>
      <c r="H91" s="1791"/>
      <c r="I91" s="1791"/>
      <c r="J91" s="1791"/>
      <c r="K91" s="1791"/>
      <c r="L91" s="1780"/>
      <c r="M91" s="1829">
        <f>SUM(M90:N90)</f>
        <v>48</v>
      </c>
      <c r="N91" s="1780"/>
      <c r="O91" s="10">
        <v>50</v>
      </c>
      <c r="P91" s="1829">
        <f>SUM(P90:R90)</f>
        <v>35</v>
      </c>
      <c r="Q91" s="1791"/>
      <c r="R91" s="1780"/>
      <c r="S91" s="1829">
        <f>SUM(S90:T90)</f>
        <v>27</v>
      </c>
      <c r="T91" s="1780"/>
      <c r="U91" s="1829">
        <f>SUM(U90:W90)</f>
        <v>18</v>
      </c>
      <c r="V91" s="1791"/>
      <c r="W91" s="1780"/>
      <c r="X91" s="1829">
        <f>SUM(X90:Y90)</f>
        <v>27</v>
      </c>
      <c r="Y91" s="1780"/>
      <c r="Z91" s="1829">
        <f>SUM(Z90:AB90)</f>
        <v>18</v>
      </c>
      <c r="AA91" s="1791"/>
      <c r="AB91" s="1780"/>
      <c r="AC91" s="1829">
        <f>SUM(AC90:AD90)</f>
        <v>32</v>
      </c>
      <c r="AD91" s="1780"/>
      <c r="AE91" s="1829">
        <f>SUM(AE90:AG90)</f>
        <v>22</v>
      </c>
      <c r="AF91" s="1791"/>
      <c r="AG91" s="1780"/>
      <c r="AH91" s="1829">
        <f>SUM(AH90+AI90)</f>
        <v>33</v>
      </c>
      <c r="AI91" s="1780"/>
      <c r="AJ91" s="1829">
        <f>SUM(AJ90:AL90)</f>
        <v>14</v>
      </c>
      <c r="AK91" s="1791"/>
      <c r="AL91" s="1780"/>
      <c r="AM91" s="1829">
        <f>SUM(AM90)</f>
        <v>10</v>
      </c>
      <c r="AN91" s="1828"/>
      <c r="AO91" s="1829">
        <f>SUM(AO90:AQ90)</f>
        <v>47</v>
      </c>
      <c r="AP91" s="1791"/>
      <c r="AQ91" s="1780"/>
      <c r="AR91" s="1829">
        <f>SUM(AR90:AS90)</f>
        <v>34</v>
      </c>
      <c r="AS91" s="1780"/>
      <c r="AT91" s="1829">
        <f>SUM(AT90:AU90)</f>
        <v>26</v>
      </c>
      <c r="AU91" s="1780"/>
      <c r="AV91" s="1829">
        <f>SUM(AV90:AX90)</f>
        <v>38</v>
      </c>
      <c r="AW91" s="1791"/>
      <c r="AX91" s="1780"/>
      <c r="AY91" s="1829">
        <f>SUM(AY90:AZ90)</f>
        <v>25</v>
      </c>
      <c r="AZ91" s="1780"/>
      <c r="BA91" s="1829">
        <f>SUM(BA90:BD90)</f>
        <v>54</v>
      </c>
      <c r="BB91" s="1791"/>
      <c r="BC91" s="1791"/>
      <c r="BD91" s="1780"/>
      <c r="BE91" s="1829">
        <f>SUM(BE90:BK90)</f>
        <v>84</v>
      </c>
      <c r="BF91" s="1791"/>
      <c r="BG91" s="1791"/>
      <c r="BH91" s="1791"/>
      <c r="BI91" s="1791"/>
      <c r="BJ91" s="1791"/>
      <c r="BK91" s="1780"/>
      <c r="BL91" s="1829">
        <f>SUM(BL90:BN90)</f>
        <v>39</v>
      </c>
      <c r="BM91" s="1791"/>
      <c r="BN91" s="1780"/>
      <c r="BO91" s="1829">
        <f>SUM(BO90:BP90)</f>
        <v>23</v>
      </c>
      <c r="BP91" s="1780"/>
      <c r="BQ91" s="1829">
        <f>SUM(BQ90:BS90)</f>
        <v>46</v>
      </c>
      <c r="BR91" s="1791"/>
      <c r="BS91" s="1780"/>
      <c r="BT91" s="1829">
        <f>SUM(BT90:BU90)</f>
        <v>25</v>
      </c>
      <c r="BU91" s="1780"/>
      <c r="BV91" s="1829">
        <f>SUM(BV90:BX90)</f>
        <v>34</v>
      </c>
      <c r="BW91" s="1791"/>
      <c r="BX91" s="1780"/>
      <c r="BY91" s="1829">
        <f>SUM(BY90:BZ90)</f>
        <v>32</v>
      </c>
      <c r="BZ91" s="1780"/>
      <c r="CA91" s="1829">
        <f>SUM(CA90:CC90)</f>
        <v>51</v>
      </c>
      <c r="CB91" s="1791"/>
      <c r="CC91" s="1780"/>
      <c r="CD91" s="1829">
        <f>SUM(CD90)</f>
        <v>10</v>
      </c>
      <c r="CE91" s="1780"/>
      <c r="CF91" s="1829">
        <f>SUM(CF90:CJ90)</f>
        <v>79</v>
      </c>
      <c r="CG91" s="1827"/>
      <c r="CH91" s="1827"/>
      <c r="CI91" s="1827"/>
      <c r="CJ91" s="1828"/>
      <c r="CK91" s="1829">
        <f>SUM(CK90:CL90)</f>
        <v>28</v>
      </c>
      <c r="CL91" s="1780"/>
      <c r="CM91" s="1829">
        <f>SUM(CM90:CO90)</f>
        <v>31</v>
      </c>
      <c r="CN91" s="1791"/>
      <c r="CO91" s="1780"/>
      <c r="CP91" s="1829">
        <f>SUM(CP90:CQ90)</f>
        <v>21</v>
      </c>
      <c r="CQ91" s="1780"/>
      <c r="CR91" s="1829">
        <f>SUM(SUM(CR90:CT90))</f>
        <v>33</v>
      </c>
      <c r="CS91" s="1791"/>
      <c r="CT91" s="1790"/>
      <c r="CU91" s="1829">
        <f>SUM(CU90:CW90)</f>
        <v>5</v>
      </c>
      <c r="CV91" s="1791"/>
      <c r="CW91" s="1780"/>
      <c r="CX91" s="1829">
        <f>SUM(CX90:CZ90)</f>
        <v>13</v>
      </c>
      <c r="CY91" s="1791"/>
      <c r="CZ91" s="1780"/>
      <c r="DA91" s="1829">
        <f>SUM(DA90:DB90)</f>
        <v>27</v>
      </c>
      <c r="DB91" s="1780"/>
      <c r="DC91" s="1829">
        <f>SUM(DC90:DE90)</f>
        <v>15</v>
      </c>
      <c r="DD91" s="1791"/>
      <c r="DE91" s="1780"/>
      <c r="DF91" s="1829">
        <f>SUM(DF90:DH90)</f>
        <v>26</v>
      </c>
      <c r="DG91" s="1791"/>
      <c r="DH91" s="1780"/>
      <c r="DI91" s="10"/>
      <c r="DJ91" s="1829">
        <f>SUM(DJ90:DM90)</f>
        <v>44</v>
      </c>
      <c r="DK91" s="1791"/>
      <c r="DL91" s="1791"/>
      <c r="DM91" s="1780"/>
      <c r="DN91" s="1829">
        <f>SUM(DN90:DR90)</f>
        <v>56</v>
      </c>
      <c r="DO91" s="1791"/>
      <c r="DP91" s="1791"/>
      <c r="DQ91" s="1791"/>
      <c r="DR91" s="1780"/>
      <c r="DS91" s="1829">
        <f>SUM(DS90+DU90)</f>
        <v>10</v>
      </c>
      <c r="DT91" s="1791"/>
      <c r="DU91" s="1791"/>
      <c r="DV91" s="1790"/>
      <c r="DW91" s="1829">
        <f>SUM(DW90:DZ90)</f>
        <v>3</v>
      </c>
      <c r="DX91" s="1791"/>
      <c r="DY91" s="1791"/>
      <c r="DZ91" s="1780"/>
      <c r="EA91" s="10"/>
      <c r="EB91" s="10"/>
      <c r="EC91" s="10"/>
      <c r="ED91" s="10"/>
      <c r="EE91" s="10"/>
      <c r="EF91" s="10"/>
      <c r="EG91" s="10"/>
      <c r="EH91" s="10"/>
      <c r="EI91" s="10"/>
    </row>
    <row r="92" spans="1:140" ht="12.75" customHeight="1" x14ac:dyDescent="0.2">
      <c r="B92" s="638" t="s">
        <v>1037</v>
      </c>
      <c r="C92" s="1789">
        <v>1</v>
      </c>
      <c r="D92" s="1790"/>
      <c r="E92" s="1843">
        <v>2</v>
      </c>
      <c r="F92" s="1845"/>
      <c r="G92" s="1845"/>
      <c r="H92" s="1845"/>
      <c r="I92" s="1845"/>
      <c r="J92" s="1845"/>
      <c r="K92" s="1845"/>
      <c r="L92" s="1844"/>
      <c r="M92" s="1843">
        <v>3</v>
      </c>
      <c r="N92" s="1844"/>
      <c r="O92" s="60"/>
      <c r="P92" s="1843">
        <v>4</v>
      </c>
      <c r="Q92" s="1845"/>
      <c r="R92" s="1844"/>
      <c r="S92" s="1843">
        <v>5</v>
      </c>
      <c r="T92" s="1844"/>
      <c r="U92" s="1843">
        <v>6</v>
      </c>
      <c r="V92" s="1845"/>
      <c r="W92" s="1844"/>
      <c r="X92" s="1843">
        <v>7</v>
      </c>
      <c r="Y92" s="1844"/>
      <c r="Z92" s="1843">
        <v>8</v>
      </c>
      <c r="AA92" s="1845"/>
      <c r="AB92" s="1844"/>
      <c r="AC92" s="1843">
        <v>9</v>
      </c>
      <c r="AD92" s="1844"/>
      <c r="AE92" s="1843">
        <v>10</v>
      </c>
      <c r="AF92" s="1845"/>
      <c r="AG92" s="1844"/>
      <c r="AH92" s="1843">
        <v>11</v>
      </c>
      <c r="AI92" s="1844"/>
      <c r="AJ92" s="1843">
        <v>12</v>
      </c>
      <c r="AK92" s="1845"/>
      <c r="AL92" s="1844"/>
      <c r="AM92" s="1843">
        <v>13</v>
      </c>
      <c r="AN92" s="1844"/>
      <c r="AO92" s="1843">
        <v>14</v>
      </c>
      <c r="AP92" s="1845"/>
      <c r="AQ92" s="1844"/>
      <c r="AR92" s="1843">
        <v>15</v>
      </c>
      <c r="AS92" s="1844"/>
      <c r="AT92" s="1843">
        <v>16</v>
      </c>
      <c r="AU92" s="1844"/>
      <c r="AV92" s="1843">
        <v>17</v>
      </c>
      <c r="AW92" s="1845"/>
      <c r="AX92" s="1844"/>
      <c r="AY92" s="1843">
        <v>18</v>
      </c>
      <c r="AZ92" s="1844"/>
      <c r="BA92" s="1843">
        <v>19</v>
      </c>
      <c r="BB92" s="1845"/>
      <c r="BC92" s="1845"/>
      <c r="BD92" s="1844"/>
      <c r="BE92" s="1843">
        <v>20</v>
      </c>
      <c r="BF92" s="1845"/>
      <c r="BG92" s="1845"/>
      <c r="BH92" s="1845"/>
      <c r="BI92" s="1845"/>
      <c r="BJ92" s="1845"/>
      <c r="BK92" s="1844"/>
      <c r="BL92" s="1843">
        <v>21</v>
      </c>
      <c r="BM92" s="1845"/>
      <c r="BN92" s="1844"/>
      <c r="BO92" s="1843">
        <v>22</v>
      </c>
      <c r="BP92" s="1844"/>
      <c r="BQ92" s="1843">
        <v>23</v>
      </c>
      <c r="BR92" s="1845"/>
      <c r="BS92" s="1844"/>
      <c r="BT92" s="1843">
        <v>24</v>
      </c>
      <c r="BU92" s="1844"/>
      <c r="BV92" s="1843">
        <v>25</v>
      </c>
      <c r="BW92" s="1845"/>
      <c r="BX92" s="1844"/>
      <c r="BY92" s="1843">
        <v>26</v>
      </c>
      <c r="BZ92" s="1844"/>
      <c r="CA92" s="1826">
        <v>27</v>
      </c>
      <c r="CB92" s="1827"/>
      <c r="CC92" s="1828"/>
      <c r="CD92" s="1826">
        <v>28</v>
      </c>
      <c r="CE92" s="1828"/>
      <c r="CF92" s="1826">
        <v>29</v>
      </c>
      <c r="CG92" s="1827"/>
      <c r="CH92" s="1827"/>
      <c r="CI92" s="1827"/>
      <c r="CJ92" s="1828"/>
      <c r="CK92" s="1826">
        <v>30</v>
      </c>
      <c r="CL92" s="1828"/>
      <c r="CM92" s="1826">
        <v>31</v>
      </c>
      <c r="CN92" s="1827"/>
      <c r="CO92" s="1828"/>
      <c r="CP92" s="1826">
        <v>32</v>
      </c>
      <c r="CQ92" s="1828"/>
      <c r="CR92" s="1826">
        <v>33</v>
      </c>
      <c r="CS92" s="1827"/>
      <c r="CT92" s="1790"/>
      <c r="CU92" s="1826">
        <v>34</v>
      </c>
      <c r="CV92" s="1827"/>
      <c r="CW92" s="1828"/>
      <c r="CX92" s="1826">
        <v>35</v>
      </c>
      <c r="CY92" s="1827"/>
      <c r="CZ92" s="1828"/>
      <c r="DA92" s="1826">
        <v>36</v>
      </c>
      <c r="DB92" s="1828"/>
      <c r="DC92" s="1826">
        <v>37</v>
      </c>
      <c r="DD92" s="1827"/>
      <c r="DE92" s="1828"/>
      <c r="DF92" s="1826">
        <v>38</v>
      </c>
      <c r="DG92" s="1827"/>
      <c r="DH92" s="1828"/>
      <c r="DI92" s="10"/>
      <c r="DJ92" s="1826">
        <v>39</v>
      </c>
      <c r="DK92" s="1827"/>
      <c r="DL92" s="1827"/>
      <c r="DM92" s="1828"/>
      <c r="DN92" s="1826">
        <v>40</v>
      </c>
      <c r="DO92" s="1827"/>
      <c r="DP92" s="1827"/>
      <c r="DQ92" s="1827"/>
      <c r="DR92" s="1828"/>
      <c r="DS92" s="1826">
        <v>41</v>
      </c>
      <c r="DT92" s="1827"/>
      <c r="DU92" s="1827"/>
      <c r="DV92" s="1828"/>
      <c r="DW92" s="1826">
        <v>42</v>
      </c>
      <c r="DX92" s="1827"/>
      <c r="DY92" s="1827"/>
      <c r="DZ92" s="1828"/>
      <c r="EA92" s="10"/>
      <c r="EB92" s="10"/>
      <c r="EC92" s="10"/>
      <c r="ED92" s="10"/>
      <c r="EE92" s="10"/>
      <c r="EF92" s="10"/>
      <c r="EG92" s="10"/>
      <c r="EH92" s="10"/>
      <c r="EI92" s="10">
        <v>42</v>
      </c>
      <c r="EJ92">
        <f>SUM(EI90/EI92)</f>
        <v>35.238095238095241</v>
      </c>
    </row>
    <row r="93" spans="1:140" ht="12.75" customHeight="1" x14ac:dyDescent="0.2">
      <c r="B93" s="549" t="s">
        <v>563</v>
      </c>
      <c r="C93" s="10">
        <v>1</v>
      </c>
      <c r="D93" s="361"/>
      <c r="E93" s="60">
        <v>2</v>
      </c>
      <c r="F93" s="60">
        <v>3</v>
      </c>
      <c r="G93" s="639"/>
      <c r="H93" s="60">
        <v>4</v>
      </c>
      <c r="I93" s="60">
        <v>5</v>
      </c>
      <c r="J93" s="60">
        <v>6</v>
      </c>
      <c r="K93" s="60">
        <v>7</v>
      </c>
      <c r="L93" s="60">
        <v>8</v>
      </c>
      <c r="M93" s="60">
        <v>9</v>
      </c>
      <c r="N93" s="60">
        <v>10</v>
      </c>
      <c r="O93" s="60"/>
      <c r="P93" s="60">
        <v>11</v>
      </c>
      <c r="Q93" s="60">
        <v>12</v>
      </c>
      <c r="R93" s="60">
        <v>13</v>
      </c>
      <c r="S93" s="60">
        <v>14</v>
      </c>
      <c r="T93" s="60">
        <v>15</v>
      </c>
      <c r="U93" s="60">
        <v>16</v>
      </c>
      <c r="V93" s="639"/>
      <c r="W93" s="60">
        <v>17</v>
      </c>
      <c r="X93" s="60">
        <v>18</v>
      </c>
      <c r="Y93" s="60">
        <v>19</v>
      </c>
      <c r="Z93" s="639"/>
      <c r="AA93" s="60">
        <v>20</v>
      </c>
      <c r="AB93" s="60">
        <v>21</v>
      </c>
      <c r="AC93" s="60">
        <v>22</v>
      </c>
      <c r="AD93" s="60">
        <v>23</v>
      </c>
      <c r="AE93" s="60">
        <v>24</v>
      </c>
      <c r="AF93" s="60">
        <v>25</v>
      </c>
      <c r="AG93" s="639"/>
      <c r="AH93" s="60">
        <v>26</v>
      </c>
      <c r="AI93" s="60">
        <v>27</v>
      </c>
      <c r="AJ93" s="639"/>
      <c r="AK93" s="639"/>
      <c r="AL93" s="60">
        <v>28</v>
      </c>
      <c r="AM93" s="60">
        <v>29</v>
      </c>
      <c r="AN93" s="60"/>
      <c r="AO93" s="60">
        <v>30</v>
      </c>
      <c r="AP93" s="60">
        <v>31</v>
      </c>
      <c r="AQ93" s="60">
        <v>32</v>
      </c>
      <c r="AR93" s="60">
        <v>33</v>
      </c>
      <c r="AS93" s="60">
        <v>34</v>
      </c>
      <c r="AT93" s="60">
        <v>35</v>
      </c>
      <c r="AU93" s="60">
        <v>36</v>
      </c>
      <c r="AV93" s="60">
        <v>37</v>
      </c>
      <c r="AW93" s="60">
        <v>38</v>
      </c>
      <c r="AX93" s="60">
        <v>39</v>
      </c>
      <c r="AY93" s="639"/>
      <c r="AZ93" s="60">
        <v>40</v>
      </c>
      <c r="BA93" s="60">
        <v>41</v>
      </c>
      <c r="BB93" s="60">
        <v>42</v>
      </c>
      <c r="BC93" s="60">
        <v>43</v>
      </c>
      <c r="BD93" s="60">
        <v>44</v>
      </c>
      <c r="BE93" s="60">
        <v>45</v>
      </c>
      <c r="BF93" s="60">
        <v>46</v>
      </c>
      <c r="BG93" s="60">
        <v>47</v>
      </c>
      <c r="BH93" s="60">
        <v>48</v>
      </c>
      <c r="BI93" s="60">
        <v>49</v>
      </c>
      <c r="BJ93" s="60">
        <v>50</v>
      </c>
      <c r="BK93" s="60">
        <v>51</v>
      </c>
      <c r="BL93" s="60">
        <v>52</v>
      </c>
      <c r="BM93" s="60">
        <v>53</v>
      </c>
      <c r="BN93" s="60">
        <v>54</v>
      </c>
      <c r="BO93" s="60">
        <v>55</v>
      </c>
      <c r="BP93" s="60">
        <v>56</v>
      </c>
      <c r="BQ93" s="10">
        <v>57</v>
      </c>
      <c r="BR93" s="10">
        <v>58</v>
      </c>
      <c r="BS93" s="10">
        <v>59</v>
      </c>
      <c r="BT93" s="10">
        <v>60</v>
      </c>
      <c r="BU93" s="10">
        <v>61</v>
      </c>
      <c r="BV93" s="361"/>
      <c r="BW93" s="10">
        <v>62</v>
      </c>
      <c r="BX93" s="10">
        <v>63</v>
      </c>
      <c r="BY93" s="10">
        <v>64</v>
      </c>
      <c r="BZ93" s="10">
        <v>65</v>
      </c>
      <c r="CA93" s="10">
        <v>66</v>
      </c>
      <c r="CB93" s="10">
        <v>67</v>
      </c>
      <c r="CC93" s="10">
        <v>68</v>
      </c>
      <c r="CD93" s="10">
        <v>69</v>
      </c>
      <c r="CE93" s="361"/>
      <c r="CF93" s="10">
        <v>70</v>
      </c>
      <c r="CG93" s="10">
        <v>71</v>
      </c>
      <c r="CH93" s="10">
        <v>72</v>
      </c>
      <c r="CI93" s="10">
        <v>73</v>
      </c>
      <c r="CJ93" s="10">
        <v>74</v>
      </c>
      <c r="CK93" s="10">
        <v>75</v>
      </c>
      <c r="CL93" s="10">
        <v>76</v>
      </c>
      <c r="CM93" s="10">
        <v>77</v>
      </c>
      <c r="CN93" s="10">
        <v>78</v>
      </c>
      <c r="CO93" s="10">
        <v>79</v>
      </c>
      <c r="CP93" s="10">
        <v>80</v>
      </c>
      <c r="CQ93" s="10">
        <v>81</v>
      </c>
      <c r="CR93" s="361"/>
      <c r="CS93" s="10">
        <v>82</v>
      </c>
      <c r="CT93" s="10">
        <v>83</v>
      </c>
      <c r="CU93" s="10"/>
      <c r="CV93" s="10"/>
      <c r="CW93" s="10">
        <v>84</v>
      </c>
      <c r="CX93" s="10">
        <v>85</v>
      </c>
      <c r="CY93" s="533"/>
      <c r="CZ93" s="10">
        <v>86</v>
      </c>
      <c r="DA93" s="10">
        <v>87</v>
      </c>
      <c r="DB93" s="10">
        <v>88</v>
      </c>
      <c r="DC93" s="10">
        <v>89</v>
      </c>
      <c r="DD93" s="10">
        <v>90</v>
      </c>
      <c r="DE93" s="10">
        <v>91</v>
      </c>
      <c r="DF93" s="10">
        <v>92</v>
      </c>
      <c r="DG93" s="10">
        <v>93</v>
      </c>
      <c r="DH93" s="361"/>
      <c r="DI93" s="361"/>
      <c r="DJ93" s="10">
        <v>94</v>
      </c>
      <c r="DK93" s="10">
        <v>95</v>
      </c>
      <c r="DL93" s="10">
        <v>96</v>
      </c>
      <c r="DM93" s="10">
        <v>97</v>
      </c>
      <c r="DN93" s="10">
        <v>98</v>
      </c>
      <c r="DO93" s="10">
        <v>99</v>
      </c>
      <c r="DP93" s="379">
        <v>100</v>
      </c>
      <c r="DQ93" s="379">
        <v>101</v>
      </c>
      <c r="DR93" s="379">
        <v>102</v>
      </c>
      <c r="DS93" s="379">
        <v>103</v>
      </c>
      <c r="DT93" s="379"/>
      <c r="DU93" s="379">
        <v>104</v>
      </c>
      <c r="DV93" s="361"/>
      <c r="DW93" s="379">
        <v>105</v>
      </c>
      <c r="DX93" s="361"/>
      <c r="DY93" s="361"/>
      <c r="DZ93" s="361"/>
      <c r="EA93" s="379"/>
      <c r="EB93" s="10"/>
      <c r="EC93" s="10"/>
      <c r="ED93" s="10"/>
      <c r="EE93" s="10">
        <v>35</v>
      </c>
      <c r="EF93" s="10">
        <v>38</v>
      </c>
      <c r="EG93" s="10">
        <v>10</v>
      </c>
      <c r="EH93" s="10">
        <v>22</v>
      </c>
      <c r="EI93" s="10">
        <f>SUM(EE93:EH93)</f>
        <v>105</v>
      </c>
    </row>
    <row r="94" spans="1:140" ht="12.75" customHeight="1" x14ac:dyDescent="0.2">
      <c r="B94" s="522" t="s">
        <v>694</v>
      </c>
      <c r="C94" s="618">
        <v>1</v>
      </c>
      <c r="D94" s="361"/>
      <c r="E94" s="621">
        <v>1</v>
      </c>
      <c r="F94" s="622">
        <v>2</v>
      </c>
      <c r="G94" s="361"/>
      <c r="H94" s="622">
        <v>3</v>
      </c>
      <c r="I94" s="617">
        <v>1</v>
      </c>
      <c r="J94" s="617">
        <v>2</v>
      </c>
      <c r="K94" s="623">
        <v>1</v>
      </c>
      <c r="L94" s="623">
        <v>2</v>
      </c>
      <c r="M94" s="617">
        <v>3</v>
      </c>
      <c r="N94" s="618">
        <v>4</v>
      </c>
      <c r="O94" s="617"/>
      <c r="P94" s="619">
        <v>2</v>
      </c>
      <c r="Q94" s="618">
        <v>5</v>
      </c>
      <c r="R94" s="620">
        <v>3</v>
      </c>
      <c r="S94" s="619">
        <v>3</v>
      </c>
      <c r="T94" s="618">
        <v>6</v>
      </c>
      <c r="U94" s="619">
        <v>4</v>
      </c>
      <c r="V94" s="361"/>
      <c r="W94" s="623">
        <v>4</v>
      </c>
      <c r="X94" s="619">
        <v>5</v>
      </c>
      <c r="Y94" s="624">
        <v>7</v>
      </c>
      <c r="Z94" s="361"/>
      <c r="AA94" s="624">
        <v>8</v>
      </c>
      <c r="AB94" s="620">
        <v>5</v>
      </c>
      <c r="AC94" s="621">
        <v>6</v>
      </c>
      <c r="AD94" s="624">
        <v>9</v>
      </c>
      <c r="AE94" s="619">
        <v>7</v>
      </c>
      <c r="AF94" s="618">
        <v>10</v>
      </c>
      <c r="AG94" s="361"/>
      <c r="AH94" s="619">
        <v>8</v>
      </c>
      <c r="AI94" s="618">
        <v>11</v>
      </c>
      <c r="AJ94" s="361"/>
      <c r="AK94" s="361"/>
      <c r="AL94" s="623">
        <v>6</v>
      </c>
      <c r="AM94" s="619">
        <v>9</v>
      </c>
      <c r="AN94" s="625"/>
      <c r="AO94" s="619">
        <v>10</v>
      </c>
      <c r="AP94" s="624">
        <v>12</v>
      </c>
      <c r="AQ94" s="620">
        <v>7</v>
      </c>
      <c r="AR94" s="619">
        <v>11</v>
      </c>
      <c r="AS94" s="624">
        <v>13</v>
      </c>
      <c r="AT94" s="619">
        <v>12</v>
      </c>
      <c r="AU94" s="624">
        <v>14</v>
      </c>
      <c r="AV94" s="463">
        <v>13</v>
      </c>
      <c r="AW94" s="516">
        <v>15</v>
      </c>
      <c r="AX94" s="518">
        <v>8</v>
      </c>
      <c r="AY94" s="361"/>
      <c r="AZ94" s="516">
        <v>16</v>
      </c>
      <c r="BA94" s="463">
        <v>14</v>
      </c>
      <c r="BB94" s="516">
        <v>17</v>
      </c>
      <c r="BC94" s="518">
        <v>9</v>
      </c>
      <c r="BD94" s="518">
        <v>10</v>
      </c>
      <c r="BE94" s="617">
        <v>4</v>
      </c>
      <c r="BF94" s="463">
        <v>15</v>
      </c>
      <c r="BG94" s="463">
        <v>16</v>
      </c>
      <c r="BH94" s="617">
        <v>5</v>
      </c>
      <c r="BI94" s="516">
        <v>18</v>
      </c>
      <c r="BJ94" s="516">
        <v>19</v>
      </c>
      <c r="BK94" s="617">
        <v>6</v>
      </c>
      <c r="BL94" s="463">
        <v>17</v>
      </c>
      <c r="BM94" s="516">
        <v>20</v>
      </c>
      <c r="BN94" s="518">
        <v>11</v>
      </c>
      <c r="BO94" s="463">
        <v>18</v>
      </c>
      <c r="BP94" s="516">
        <v>21</v>
      </c>
      <c r="BQ94" s="463">
        <v>19</v>
      </c>
      <c r="BR94" s="516">
        <v>22</v>
      </c>
      <c r="BS94" s="518">
        <v>12</v>
      </c>
      <c r="BT94" s="463">
        <v>20</v>
      </c>
      <c r="BU94" s="516">
        <v>23</v>
      </c>
      <c r="BV94" s="361"/>
      <c r="BW94" s="516">
        <v>24</v>
      </c>
      <c r="BX94" s="518">
        <v>13</v>
      </c>
      <c r="BY94" s="463">
        <v>21</v>
      </c>
      <c r="BZ94" s="516">
        <v>25</v>
      </c>
      <c r="CA94" s="463">
        <v>22</v>
      </c>
      <c r="CB94" s="516">
        <v>26</v>
      </c>
      <c r="CC94" s="518">
        <v>14</v>
      </c>
      <c r="CD94" s="463">
        <v>23</v>
      </c>
      <c r="CE94" s="361"/>
      <c r="CF94" s="606">
        <v>24</v>
      </c>
      <c r="CG94" s="617">
        <v>7</v>
      </c>
      <c r="CH94" s="632">
        <v>27</v>
      </c>
      <c r="CI94" s="516">
        <v>28</v>
      </c>
      <c r="CJ94" s="518">
        <v>15</v>
      </c>
      <c r="CK94" s="463">
        <v>25</v>
      </c>
      <c r="CL94" s="516">
        <v>29</v>
      </c>
      <c r="CM94" s="463">
        <v>26</v>
      </c>
      <c r="CN94" s="516">
        <v>30</v>
      </c>
      <c r="CO94" s="518">
        <v>16</v>
      </c>
      <c r="CP94" s="463">
        <v>27</v>
      </c>
      <c r="CQ94" s="516">
        <v>31</v>
      </c>
      <c r="CR94" s="361"/>
      <c r="CS94" s="516">
        <v>32</v>
      </c>
      <c r="CT94" s="518">
        <v>17</v>
      </c>
      <c r="CU94" s="361"/>
      <c r="CV94" s="361"/>
      <c r="CW94" s="518">
        <v>18</v>
      </c>
      <c r="CX94" s="463">
        <v>28</v>
      </c>
      <c r="CY94" s="361"/>
      <c r="CZ94" s="518">
        <v>19</v>
      </c>
      <c r="DA94" s="463">
        <v>29</v>
      </c>
      <c r="DB94" s="516">
        <v>33</v>
      </c>
      <c r="DC94" s="463">
        <v>30</v>
      </c>
      <c r="DD94" s="516">
        <v>34</v>
      </c>
      <c r="DE94" s="518">
        <v>20</v>
      </c>
      <c r="DF94" s="463">
        <v>31</v>
      </c>
      <c r="DG94" s="516">
        <v>35</v>
      </c>
      <c r="DH94" s="361"/>
      <c r="DI94" s="361"/>
      <c r="DJ94" s="516">
        <v>36</v>
      </c>
      <c r="DK94" s="641">
        <v>8</v>
      </c>
      <c r="DL94" s="518">
        <v>21</v>
      </c>
      <c r="DM94" s="518">
        <v>22</v>
      </c>
      <c r="DN94" s="641">
        <v>9</v>
      </c>
      <c r="DO94" s="463">
        <v>32</v>
      </c>
      <c r="DP94" s="463">
        <v>33</v>
      </c>
      <c r="DQ94" s="641">
        <v>10</v>
      </c>
      <c r="DR94" s="516">
        <v>37</v>
      </c>
      <c r="DS94" s="463">
        <v>34</v>
      </c>
      <c r="DT94" s="641"/>
      <c r="DU94" s="516">
        <v>38</v>
      </c>
      <c r="DV94" s="518"/>
      <c r="DW94" s="463">
        <v>35</v>
      </c>
      <c r="DX94" s="641"/>
      <c r="DY94" s="516"/>
      <c r="DZ94" s="516">
        <v>40</v>
      </c>
      <c r="EA94" s="10"/>
      <c r="EB94" s="10"/>
      <c r="EC94" s="10"/>
      <c r="ED94" s="10"/>
      <c r="EE94" s="10">
        <f>SUM(EE90/EE93)</f>
        <v>10.142857142857142</v>
      </c>
      <c r="EF94" s="10">
        <f>SUM(EF90/EF93)</f>
        <v>18.05263157894737</v>
      </c>
      <c r="EG94" s="10">
        <f>SUM(EG90/EG93)</f>
        <v>25.7</v>
      </c>
      <c r="EH94" s="10">
        <f>SUM(EH90/EH93)</f>
        <v>8.2727272727272734</v>
      </c>
      <c r="EI94" s="10">
        <f>SUM(EI90/EI93)</f>
        <v>14.095238095238095</v>
      </c>
    </row>
    <row r="95" spans="1:140" ht="12.75" customHeight="1" x14ac:dyDescent="0.2">
      <c r="B95" s="1810"/>
      <c r="C95" s="1804" t="s">
        <v>17</v>
      </c>
      <c r="D95" s="1778" t="s">
        <v>113</v>
      </c>
      <c r="E95" s="1773" t="s">
        <v>511</v>
      </c>
      <c r="F95" s="1773" t="s">
        <v>236</v>
      </c>
      <c r="G95" s="1778" t="s">
        <v>405</v>
      </c>
      <c r="H95" s="1773" t="s">
        <v>1133</v>
      </c>
      <c r="I95" s="1773" t="s">
        <v>1133</v>
      </c>
      <c r="J95" s="1773" t="s">
        <v>1133</v>
      </c>
      <c r="K95" s="1773" t="s">
        <v>1133</v>
      </c>
      <c r="L95" s="1804" t="s">
        <v>913</v>
      </c>
      <c r="M95" s="1773" t="s">
        <v>1133</v>
      </c>
      <c r="N95" s="1773" t="s">
        <v>282</v>
      </c>
      <c r="O95" s="1782" t="s">
        <v>604</v>
      </c>
      <c r="P95" s="1773" t="s">
        <v>1023</v>
      </c>
      <c r="Q95" s="1773" t="s">
        <v>182</v>
      </c>
      <c r="R95" s="1773" t="s">
        <v>1082</v>
      </c>
      <c r="S95" s="1773" t="s">
        <v>1508</v>
      </c>
      <c r="T95" s="1773" t="s">
        <v>133</v>
      </c>
      <c r="U95" s="1773" t="s">
        <v>639</v>
      </c>
      <c r="V95" s="1846" t="s">
        <v>1135</v>
      </c>
      <c r="W95" s="1773" t="s">
        <v>328</v>
      </c>
      <c r="X95" s="1773" t="s">
        <v>860</v>
      </c>
      <c r="Y95" s="1773" t="s">
        <v>866</v>
      </c>
      <c r="Z95" s="1778" t="s">
        <v>1312</v>
      </c>
      <c r="AA95" s="1773" t="s">
        <v>1380</v>
      </c>
      <c r="AB95" s="1773" t="s">
        <v>431</v>
      </c>
      <c r="AC95" s="1773" t="s">
        <v>233</v>
      </c>
      <c r="AD95" s="1773" t="s">
        <v>173</v>
      </c>
      <c r="AE95" s="1773" t="s">
        <v>735</v>
      </c>
      <c r="AF95" s="1773" t="s">
        <v>218</v>
      </c>
      <c r="AG95" s="1778" t="s">
        <v>583</v>
      </c>
      <c r="AH95" s="1773" t="s">
        <v>715</v>
      </c>
      <c r="AI95" s="1773" t="s">
        <v>159</v>
      </c>
      <c r="AJ95" s="1778" t="s">
        <v>467</v>
      </c>
      <c r="AK95" s="1778" t="s">
        <v>342</v>
      </c>
      <c r="AL95" s="1773" t="s">
        <v>1223</v>
      </c>
      <c r="AM95" s="1773" t="s">
        <v>814</v>
      </c>
      <c r="AN95" s="1841" t="s">
        <v>242</v>
      </c>
      <c r="AO95" s="1773" t="s">
        <v>986</v>
      </c>
      <c r="AP95" s="1773" t="s">
        <v>560</v>
      </c>
      <c r="AQ95" s="1773" t="s">
        <v>266</v>
      </c>
      <c r="AR95" s="1773" t="s">
        <v>310</v>
      </c>
      <c r="AS95" s="1773" t="s">
        <v>898</v>
      </c>
      <c r="AT95" s="1773" t="s">
        <v>1475</v>
      </c>
      <c r="AU95" s="1773" t="s">
        <v>441</v>
      </c>
      <c r="AV95" s="1773" t="s">
        <v>759</v>
      </c>
      <c r="AW95" s="1773" t="s">
        <v>653</v>
      </c>
      <c r="AX95" s="1773" t="s">
        <v>319</v>
      </c>
      <c r="AY95" s="1778" t="s">
        <v>586</v>
      </c>
      <c r="AZ95" s="1773" t="s">
        <v>168</v>
      </c>
      <c r="BA95" s="1773" t="s">
        <v>540</v>
      </c>
      <c r="BB95" s="1773" t="s">
        <v>1223</v>
      </c>
      <c r="BC95" s="1773" t="s">
        <v>669</v>
      </c>
      <c r="BD95" s="1804" t="s">
        <v>514</v>
      </c>
      <c r="BE95" s="1804" t="s">
        <v>514</v>
      </c>
      <c r="BF95" s="1804" t="s">
        <v>173</v>
      </c>
      <c r="BG95" s="1804" t="s">
        <v>514</v>
      </c>
      <c r="BH95" s="1804" t="s">
        <v>514</v>
      </c>
      <c r="BI95" s="1804" t="s">
        <v>514</v>
      </c>
      <c r="BJ95" s="1804" t="s">
        <v>544</v>
      </c>
      <c r="BK95" s="1804" t="s">
        <v>514</v>
      </c>
      <c r="BL95" s="1804" t="s">
        <v>1406</v>
      </c>
      <c r="BM95" s="1804" t="s">
        <v>653</v>
      </c>
      <c r="BN95" s="1778" t="s">
        <v>896</v>
      </c>
      <c r="BO95" s="1839" t="s">
        <v>424</v>
      </c>
      <c r="BP95" s="1773" t="s">
        <v>1447</v>
      </c>
      <c r="BQ95" s="1773" t="s">
        <v>992</v>
      </c>
      <c r="BR95" s="1773" t="s">
        <v>1150</v>
      </c>
      <c r="BS95" s="1773" t="s">
        <v>1175</v>
      </c>
      <c r="BT95" s="1773" t="s">
        <v>913</v>
      </c>
      <c r="BU95" s="1773" t="s">
        <v>597</v>
      </c>
      <c r="BV95" s="1778" t="s">
        <v>895</v>
      </c>
      <c r="BW95" s="1773" t="s">
        <v>645</v>
      </c>
      <c r="BX95" s="1773" t="s">
        <v>1174</v>
      </c>
      <c r="BY95" s="1773" t="s">
        <v>966</v>
      </c>
      <c r="BZ95" s="1773" t="s">
        <v>1017</v>
      </c>
      <c r="CA95" s="1773" t="s">
        <v>347</v>
      </c>
      <c r="CB95" s="1773" t="s">
        <v>771</v>
      </c>
      <c r="CC95" s="1773" t="s">
        <v>809</v>
      </c>
      <c r="CD95" s="1773" t="s">
        <v>1147</v>
      </c>
      <c r="CE95" s="1778" t="s">
        <v>1076</v>
      </c>
      <c r="CF95" s="1773" t="s">
        <v>486</v>
      </c>
      <c r="CG95" s="1804" t="s">
        <v>911</v>
      </c>
      <c r="CH95" s="1804" t="s">
        <v>911</v>
      </c>
      <c r="CI95" s="1773" t="s">
        <v>443</v>
      </c>
      <c r="CJ95" s="1773" t="s">
        <v>1122</v>
      </c>
      <c r="CK95" s="1773" t="s">
        <v>571</v>
      </c>
      <c r="CL95" s="1773" t="s">
        <v>795</v>
      </c>
      <c r="CM95" s="1773" t="s">
        <v>379</v>
      </c>
      <c r="CN95" s="1773" t="s">
        <v>485</v>
      </c>
      <c r="CO95" s="1804" t="s">
        <v>458</v>
      </c>
      <c r="CP95" s="1773" t="s">
        <v>1093</v>
      </c>
      <c r="CQ95" s="1773" t="s">
        <v>616</v>
      </c>
      <c r="CR95" s="1778" t="s">
        <v>681</v>
      </c>
      <c r="CS95" s="1773" t="s">
        <v>961</v>
      </c>
      <c r="CT95" s="1773" t="s">
        <v>1366</v>
      </c>
      <c r="CU95" s="1778" t="s">
        <v>1354</v>
      </c>
      <c r="CV95" s="1778" t="s">
        <v>1227</v>
      </c>
      <c r="CW95" s="1773" t="s">
        <v>376</v>
      </c>
      <c r="CX95" s="1773" t="s">
        <v>782</v>
      </c>
      <c r="CY95" s="1778" t="s">
        <v>178</v>
      </c>
      <c r="CZ95" s="1773" t="s">
        <v>111</v>
      </c>
      <c r="DA95" s="1773" t="s">
        <v>337</v>
      </c>
      <c r="DB95" s="1773" t="s">
        <v>1092</v>
      </c>
      <c r="DC95" s="1773" t="s">
        <v>389</v>
      </c>
      <c r="DD95" s="1773" t="s">
        <v>311</v>
      </c>
      <c r="DE95" s="1773" t="s">
        <v>1155</v>
      </c>
      <c r="DF95" s="1773" t="s">
        <v>1146</v>
      </c>
      <c r="DG95" s="1773" t="s">
        <v>1201</v>
      </c>
      <c r="DH95" s="1775" t="s">
        <v>1170</v>
      </c>
      <c r="DI95" s="1775" t="s">
        <v>1329</v>
      </c>
      <c r="DJ95" s="1772" t="s">
        <v>504</v>
      </c>
      <c r="DK95" s="1772" t="s">
        <v>979</v>
      </c>
      <c r="DL95" s="1772" t="s">
        <v>979</v>
      </c>
      <c r="DM95" s="1804" t="s">
        <v>1216</v>
      </c>
      <c r="DN95" s="1772" t="s">
        <v>979</v>
      </c>
      <c r="DO95" s="1804" t="s">
        <v>929</v>
      </c>
      <c r="DP95" s="1804" t="s">
        <v>979</v>
      </c>
      <c r="DQ95" s="1804" t="s">
        <v>979</v>
      </c>
      <c r="DR95" s="1804" t="s">
        <v>431</v>
      </c>
      <c r="DS95" s="1804" t="s">
        <v>688</v>
      </c>
      <c r="DT95" s="1841" t="s">
        <v>95</v>
      </c>
      <c r="DU95" s="1804" t="s">
        <v>236</v>
      </c>
      <c r="DV95" s="1805" t="s">
        <v>461</v>
      </c>
      <c r="DW95" s="1804" t="s">
        <v>1021</v>
      </c>
      <c r="DX95" s="1805" t="s">
        <v>1152</v>
      </c>
      <c r="DY95" s="1805" t="s">
        <v>1152</v>
      </c>
      <c r="DZ95" s="1805" t="s">
        <v>1241</v>
      </c>
      <c r="EA95" s="1833"/>
      <c r="EB95" s="1833"/>
      <c r="EC95" s="1833"/>
      <c r="ED95" s="1833"/>
      <c r="EE95" s="1836" t="s">
        <v>1413</v>
      </c>
      <c r="EF95" s="1813" t="s">
        <v>1379</v>
      </c>
      <c r="EG95" s="1816" t="s">
        <v>11</v>
      </c>
      <c r="EH95" s="1817" t="s">
        <v>300</v>
      </c>
      <c r="EI95" s="1808" t="s">
        <v>1282</v>
      </c>
    </row>
    <row r="96" spans="1:140" ht="12.75" customHeight="1" x14ac:dyDescent="0.2">
      <c r="B96" s="1810"/>
      <c r="C96" s="1781"/>
      <c r="D96" s="1778"/>
      <c r="E96" s="1773"/>
      <c r="F96" s="1773"/>
      <c r="G96" s="1778"/>
      <c r="H96" s="1773"/>
      <c r="I96" s="1773"/>
      <c r="J96" s="1773"/>
      <c r="K96" s="1773"/>
      <c r="L96" s="1781"/>
      <c r="M96" s="1773"/>
      <c r="N96" s="1773"/>
      <c r="O96" s="1782"/>
      <c r="P96" s="1773"/>
      <c r="Q96" s="1773"/>
      <c r="R96" s="1773"/>
      <c r="S96" s="1773"/>
      <c r="T96" s="1773"/>
      <c r="U96" s="1773"/>
      <c r="V96" s="1773"/>
      <c r="W96" s="1773"/>
      <c r="X96" s="1773"/>
      <c r="Y96" s="1773"/>
      <c r="Z96" s="1778"/>
      <c r="AA96" s="1773"/>
      <c r="AB96" s="1773"/>
      <c r="AC96" s="1773"/>
      <c r="AD96" s="1773"/>
      <c r="AE96" s="1773"/>
      <c r="AF96" s="1773"/>
      <c r="AG96" s="1778"/>
      <c r="AH96" s="1773"/>
      <c r="AI96" s="1773"/>
      <c r="AJ96" s="1778"/>
      <c r="AK96" s="1778"/>
      <c r="AL96" s="1773"/>
      <c r="AM96" s="1773"/>
      <c r="AN96" s="1842"/>
      <c r="AO96" s="1773"/>
      <c r="AP96" s="1773"/>
      <c r="AQ96" s="1773"/>
      <c r="AR96" s="1773"/>
      <c r="AS96" s="1773"/>
      <c r="AT96" s="1773"/>
      <c r="AU96" s="1773"/>
      <c r="AV96" s="1773"/>
      <c r="AW96" s="1773"/>
      <c r="AX96" s="1773"/>
      <c r="AY96" s="1778"/>
      <c r="AZ96" s="1773"/>
      <c r="BA96" s="1773"/>
      <c r="BB96" s="1773"/>
      <c r="BC96" s="1773"/>
      <c r="BD96" s="1781"/>
      <c r="BE96" s="1781"/>
      <c r="BF96" s="1781"/>
      <c r="BG96" s="1781"/>
      <c r="BH96" s="1781"/>
      <c r="BI96" s="1781"/>
      <c r="BJ96" s="1781"/>
      <c r="BK96" s="1781"/>
      <c r="BL96" s="1781"/>
      <c r="BM96" s="1781"/>
      <c r="BN96" s="1773"/>
      <c r="BO96" s="1840"/>
      <c r="BP96" s="1773"/>
      <c r="BQ96" s="1773"/>
      <c r="BR96" s="1773"/>
      <c r="BS96" s="1773"/>
      <c r="BT96" s="1773"/>
      <c r="BU96" s="1773"/>
      <c r="BV96" s="1778"/>
      <c r="BW96" s="1773"/>
      <c r="BX96" s="1773"/>
      <c r="BY96" s="1773"/>
      <c r="BZ96" s="1773"/>
      <c r="CA96" s="1773"/>
      <c r="CB96" s="1773"/>
      <c r="CC96" s="1773"/>
      <c r="CD96" s="1773"/>
      <c r="CE96" s="1778"/>
      <c r="CF96" s="1773"/>
      <c r="CG96" s="1781"/>
      <c r="CH96" s="1781"/>
      <c r="CI96" s="1773"/>
      <c r="CJ96" s="1773"/>
      <c r="CK96" s="1773"/>
      <c r="CL96" s="1773"/>
      <c r="CM96" s="1773"/>
      <c r="CN96" s="1773"/>
      <c r="CO96" s="1781"/>
      <c r="CP96" s="1773"/>
      <c r="CQ96" s="1773"/>
      <c r="CR96" s="1778"/>
      <c r="CS96" s="1773"/>
      <c r="CT96" s="1773"/>
      <c r="CU96" s="1773"/>
      <c r="CV96" s="1773"/>
      <c r="CW96" s="1773"/>
      <c r="CX96" s="1773"/>
      <c r="CY96" s="1773"/>
      <c r="CZ96" s="1773"/>
      <c r="DA96" s="1773"/>
      <c r="DB96" s="1773"/>
      <c r="DC96" s="1773"/>
      <c r="DD96" s="1773"/>
      <c r="DE96" s="1773"/>
      <c r="DF96" s="1773"/>
      <c r="DG96" s="1773"/>
      <c r="DH96" s="1773"/>
      <c r="DI96" s="1773"/>
      <c r="DJ96" s="1773"/>
      <c r="DK96" s="1773"/>
      <c r="DL96" s="1773"/>
      <c r="DM96" s="1781"/>
      <c r="DN96" s="1773"/>
      <c r="DO96" s="1781"/>
      <c r="DP96" s="1781"/>
      <c r="DQ96" s="1781"/>
      <c r="DR96" s="1781"/>
      <c r="DS96" s="1781"/>
      <c r="DT96" s="1842"/>
      <c r="DU96" s="1781"/>
      <c r="DV96" s="1774"/>
      <c r="DW96" s="1781"/>
      <c r="DX96" s="1774"/>
      <c r="DY96" s="1774"/>
      <c r="DZ96" s="1774"/>
      <c r="EA96" s="1810"/>
      <c r="EB96" s="1810"/>
      <c r="EC96" s="1810"/>
      <c r="ED96" s="1810"/>
      <c r="EE96" s="1836"/>
      <c r="EF96" s="1813"/>
      <c r="EG96" s="1816"/>
      <c r="EH96" s="1817"/>
      <c r="EI96" s="1808"/>
    </row>
    <row r="97" spans="2:139" ht="12.75" customHeight="1" x14ac:dyDescent="0.2">
      <c r="B97" s="1810"/>
      <c r="C97" s="1781"/>
      <c r="D97" s="1778"/>
      <c r="E97" s="1773"/>
      <c r="F97" s="1773"/>
      <c r="G97" s="1778"/>
      <c r="H97" s="1773"/>
      <c r="I97" s="1773"/>
      <c r="J97" s="1773"/>
      <c r="K97" s="1773"/>
      <c r="L97" s="1781"/>
      <c r="M97" s="1773"/>
      <c r="N97" s="1773"/>
      <c r="O97" s="1782"/>
      <c r="P97" s="1773"/>
      <c r="Q97" s="1773"/>
      <c r="R97" s="1773"/>
      <c r="S97" s="1773"/>
      <c r="T97" s="1773"/>
      <c r="U97" s="1773"/>
      <c r="V97" s="1773"/>
      <c r="W97" s="1773"/>
      <c r="X97" s="1773"/>
      <c r="Y97" s="1773"/>
      <c r="Z97" s="1778"/>
      <c r="AA97" s="1773"/>
      <c r="AB97" s="1773"/>
      <c r="AC97" s="1773"/>
      <c r="AD97" s="1773"/>
      <c r="AE97" s="1773"/>
      <c r="AF97" s="1773"/>
      <c r="AG97" s="1778"/>
      <c r="AH97" s="1773"/>
      <c r="AI97" s="1773"/>
      <c r="AJ97" s="1778"/>
      <c r="AK97" s="1778"/>
      <c r="AL97" s="1773"/>
      <c r="AM97" s="1773"/>
      <c r="AN97" s="1842"/>
      <c r="AO97" s="1773"/>
      <c r="AP97" s="1773"/>
      <c r="AQ97" s="1773"/>
      <c r="AR97" s="1773"/>
      <c r="AS97" s="1773"/>
      <c r="AT97" s="1773"/>
      <c r="AU97" s="1773"/>
      <c r="AV97" s="1773"/>
      <c r="AW97" s="1773"/>
      <c r="AX97" s="1773"/>
      <c r="AY97" s="1778"/>
      <c r="AZ97" s="1773"/>
      <c r="BA97" s="1773"/>
      <c r="BB97" s="1773"/>
      <c r="BC97" s="1773"/>
      <c r="BD97" s="1781"/>
      <c r="BE97" s="1781"/>
      <c r="BF97" s="1781"/>
      <c r="BG97" s="1781"/>
      <c r="BH97" s="1781"/>
      <c r="BI97" s="1781"/>
      <c r="BJ97" s="1781"/>
      <c r="BK97" s="1781"/>
      <c r="BL97" s="1781"/>
      <c r="BM97" s="1781"/>
      <c r="BN97" s="1773"/>
      <c r="BO97" s="1840"/>
      <c r="BP97" s="1773"/>
      <c r="BQ97" s="1773"/>
      <c r="BR97" s="1773"/>
      <c r="BS97" s="1773"/>
      <c r="BT97" s="1773"/>
      <c r="BU97" s="1773"/>
      <c r="BV97" s="1778"/>
      <c r="BW97" s="1773"/>
      <c r="BX97" s="1773"/>
      <c r="BY97" s="1773"/>
      <c r="BZ97" s="1773"/>
      <c r="CA97" s="1773"/>
      <c r="CB97" s="1773"/>
      <c r="CC97" s="1773"/>
      <c r="CD97" s="1773"/>
      <c r="CE97" s="1778"/>
      <c r="CF97" s="1773"/>
      <c r="CG97" s="1781"/>
      <c r="CH97" s="1781"/>
      <c r="CI97" s="1773"/>
      <c r="CJ97" s="1773"/>
      <c r="CK97" s="1773"/>
      <c r="CL97" s="1773"/>
      <c r="CM97" s="1773"/>
      <c r="CN97" s="1773"/>
      <c r="CO97" s="1781"/>
      <c r="CP97" s="1773"/>
      <c r="CQ97" s="1773"/>
      <c r="CR97" s="1778"/>
      <c r="CS97" s="1773"/>
      <c r="CT97" s="1773"/>
      <c r="CU97" s="1773"/>
      <c r="CV97" s="1773"/>
      <c r="CW97" s="1773"/>
      <c r="CX97" s="1773"/>
      <c r="CY97" s="1773"/>
      <c r="CZ97" s="1773"/>
      <c r="DA97" s="1773"/>
      <c r="DB97" s="1773"/>
      <c r="DC97" s="1773"/>
      <c r="DD97" s="1773"/>
      <c r="DE97" s="1773"/>
      <c r="DF97" s="1773"/>
      <c r="DG97" s="1773"/>
      <c r="DH97" s="1773"/>
      <c r="DI97" s="1773"/>
      <c r="DJ97" s="1773"/>
      <c r="DK97" s="1773"/>
      <c r="DL97" s="1773"/>
      <c r="DM97" s="1781"/>
      <c r="DN97" s="1773"/>
      <c r="DO97" s="1781"/>
      <c r="DP97" s="1781"/>
      <c r="DQ97" s="1781"/>
      <c r="DR97" s="1781"/>
      <c r="DS97" s="1781"/>
      <c r="DT97" s="1842"/>
      <c r="DU97" s="1781"/>
      <c r="DV97" s="1774"/>
      <c r="DW97" s="1781"/>
      <c r="DX97" s="1774"/>
      <c r="DY97" s="1774"/>
      <c r="DZ97" s="1774"/>
      <c r="EA97" s="1810"/>
      <c r="EB97" s="1810"/>
      <c r="EC97" s="1810"/>
      <c r="ED97" s="1810"/>
      <c r="EE97" s="1836"/>
      <c r="EF97" s="1813"/>
      <c r="EG97" s="1816"/>
      <c r="EH97" s="1817"/>
      <c r="EI97" s="1808"/>
    </row>
    <row r="98" spans="2:139" ht="12.75" customHeight="1" x14ac:dyDescent="0.2">
      <c r="B98" s="1810"/>
      <c r="C98" s="1781"/>
      <c r="D98" s="1778"/>
      <c r="E98" s="1773"/>
      <c r="F98" s="1773"/>
      <c r="G98" s="1778"/>
      <c r="H98" s="1773"/>
      <c r="I98" s="1773"/>
      <c r="J98" s="1773"/>
      <c r="K98" s="1773"/>
      <c r="L98" s="1781"/>
      <c r="M98" s="1773"/>
      <c r="N98" s="1773"/>
      <c r="O98" s="1782"/>
      <c r="P98" s="1773"/>
      <c r="Q98" s="1773"/>
      <c r="R98" s="1773"/>
      <c r="S98" s="1773"/>
      <c r="T98" s="1773"/>
      <c r="U98" s="1773"/>
      <c r="V98" s="1773"/>
      <c r="W98" s="1773"/>
      <c r="X98" s="1773"/>
      <c r="Y98" s="1773"/>
      <c r="Z98" s="1778"/>
      <c r="AA98" s="1773"/>
      <c r="AB98" s="1773"/>
      <c r="AC98" s="1773"/>
      <c r="AD98" s="1773"/>
      <c r="AE98" s="1773"/>
      <c r="AF98" s="1773"/>
      <c r="AG98" s="1778"/>
      <c r="AH98" s="1773"/>
      <c r="AI98" s="1773"/>
      <c r="AJ98" s="1778"/>
      <c r="AK98" s="1778"/>
      <c r="AL98" s="1773"/>
      <c r="AM98" s="1773"/>
      <c r="AN98" s="1842"/>
      <c r="AO98" s="1773"/>
      <c r="AP98" s="1773"/>
      <c r="AQ98" s="1773"/>
      <c r="AR98" s="1773"/>
      <c r="AS98" s="1773"/>
      <c r="AT98" s="1773"/>
      <c r="AU98" s="1773"/>
      <c r="AV98" s="1773"/>
      <c r="AW98" s="1773"/>
      <c r="AX98" s="1773"/>
      <c r="AY98" s="1778"/>
      <c r="AZ98" s="1773"/>
      <c r="BA98" s="1773"/>
      <c r="BB98" s="1773"/>
      <c r="BC98" s="1773"/>
      <c r="BD98" s="1781"/>
      <c r="BE98" s="1781"/>
      <c r="BF98" s="1781"/>
      <c r="BG98" s="1781"/>
      <c r="BH98" s="1781"/>
      <c r="BI98" s="1781"/>
      <c r="BJ98" s="1781"/>
      <c r="BK98" s="1781"/>
      <c r="BL98" s="1781"/>
      <c r="BM98" s="1781"/>
      <c r="BN98" s="1773"/>
      <c r="BO98" s="1840"/>
      <c r="BP98" s="1773"/>
      <c r="BQ98" s="1773"/>
      <c r="BR98" s="1773"/>
      <c r="BS98" s="1773"/>
      <c r="BT98" s="1773"/>
      <c r="BU98" s="1773"/>
      <c r="BV98" s="1778"/>
      <c r="BW98" s="1773"/>
      <c r="BX98" s="1773"/>
      <c r="BY98" s="1773"/>
      <c r="BZ98" s="1773"/>
      <c r="CA98" s="1773"/>
      <c r="CB98" s="1773"/>
      <c r="CC98" s="1773"/>
      <c r="CD98" s="1773"/>
      <c r="CE98" s="1778"/>
      <c r="CF98" s="1773"/>
      <c r="CG98" s="1781"/>
      <c r="CH98" s="1781"/>
      <c r="CI98" s="1773"/>
      <c r="CJ98" s="1773"/>
      <c r="CK98" s="1773"/>
      <c r="CL98" s="1773"/>
      <c r="CM98" s="1773"/>
      <c r="CN98" s="1773"/>
      <c r="CO98" s="1781"/>
      <c r="CP98" s="1773"/>
      <c r="CQ98" s="1773"/>
      <c r="CR98" s="1778"/>
      <c r="CS98" s="1773"/>
      <c r="CT98" s="1773"/>
      <c r="CU98" s="1773"/>
      <c r="CV98" s="1773"/>
      <c r="CW98" s="1773"/>
      <c r="CX98" s="1773"/>
      <c r="CY98" s="1773"/>
      <c r="CZ98" s="1773"/>
      <c r="DA98" s="1773"/>
      <c r="DB98" s="1773"/>
      <c r="DC98" s="1773"/>
      <c r="DD98" s="1773"/>
      <c r="DE98" s="1773"/>
      <c r="DF98" s="1773"/>
      <c r="DG98" s="1773"/>
      <c r="DH98" s="1773"/>
      <c r="DI98" s="1773"/>
      <c r="DJ98" s="1773"/>
      <c r="DK98" s="1773"/>
      <c r="DL98" s="1773"/>
      <c r="DM98" s="1781"/>
      <c r="DN98" s="1773"/>
      <c r="DO98" s="1781"/>
      <c r="DP98" s="1781"/>
      <c r="DQ98" s="1781"/>
      <c r="DR98" s="1781"/>
      <c r="DS98" s="1781"/>
      <c r="DT98" s="1842"/>
      <c r="DU98" s="1781"/>
      <c r="DV98" s="1774"/>
      <c r="DW98" s="1781"/>
      <c r="DX98" s="1774"/>
      <c r="DY98" s="1774"/>
      <c r="DZ98" s="1774"/>
      <c r="EA98" s="1810"/>
      <c r="EB98" s="1810"/>
      <c r="EC98" s="1810"/>
      <c r="ED98" s="1810"/>
      <c r="EE98" s="1836"/>
      <c r="EF98" s="1813"/>
      <c r="EG98" s="1816"/>
      <c r="EH98" s="1817"/>
      <c r="EI98" s="1808"/>
    </row>
    <row r="99" spans="2:139" ht="12.75" customHeight="1" x14ac:dyDescent="0.2">
      <c r="B99" s="1810"/>
      <c r="C99" s="1781"/>
      <c r="D99" s="1778"/>
      <c r="E99" s="1773"/>
      <c r="F99" s="1773"/>
      <c r="G99" s="1778"/>
      <c r="H99" s="1773"/>
      <c r="I99" s="1773"/>
      <c r="J99" s="1773"/>
      <c r="K99" s="1773"/>
      <c r="L99" s="1781"/>
      <c r="M99" s="1773"/>
      <c r="N99" s="1773"/>
      <c r="O99" s="1782"/>
      <c r="P99" s="1773"/>
      <c r="Q99" s="1773"/>
      <c r="R99" s="1773"/>
      <c r="S99" s="1773"/>
      <c r="T99" s="1773"/>
      <c r="U99" s="1773"/>
      <c r="V99" s="1773"/>
      <c r="W99" s="1773"/>
      <c r="X99" s="1773"/>
      <c r="Y99" s="1773"/>
      <c r="Z99" s="1778"/>
      <c r="AA99" s="1773"/>
      <c r="AB99" s="1773"/>
      <c r="AC99" s="1773"/>
      <c r="AD99" s="1773"/>
      <c r="AE99" s="1773"/>
      <c r="AF99" s="1773"/>
      <c r="AG99" s="1778"/>
      <c r="AH99" s="1773"/>
      <c r="AI99" s="1773"/>
      <c r="AJ99" s="1778"/>
      <c r="AK99" s="1778"/>
      <c r="AL99" s="1773"/>
      <c r="AM99" s="1773"/>
      <c r="AN99" s="1842"/>
      <c r="AO99" s="1773"/>
      <c r="AP99" s="1773"/>
      <c r="AQ99" s="1773"/>
      <c r="AR99" s="1773"/>
      <c r="AS99" s="1773"/>
      <c r="AT99" s="1773"/>
      <c r="AU99" s="1773"/>
      <c r="AV99" s="1773"/>
      <c r="AW99" s="1773"/>
      <c r="AX99" s="1773"/>
      <c r="AY99" s="1778"/>
      <c r="AZ99" s="1773"/>
      <c r="BA99" s="1773"/>
      <c r="BB99" s="1773"/>
      <c r="BC99" s="1773"/>
      <c r="BD99" s="1781"/>
      <c r="BE99" s="1781"/>
      <c r="BF99" s="1781"/>
      <c r="BG99" s="1781"/>
      <c r="BH99" s="1781"/>
      <c r="BI99" s="1781"/>
      <c r="BJ99" s="1781"/>
      <c r="BK99" s="1781"/>
      <c r="BL99" s="1781"/>
      <c r="BM99" s="1781"/>
      <c r="BN99" s="1773"/>
      <c r="BO99" s="1840"/>
      <c r="BP99" s="1773"/>
      <c r="BQ99" s="1773"/>
      <c r="BR99" s="1773"/>
      <c r="BS99" s="1773"/>
      <c r="BT99" s="1773"/>
      <c r="BU99" s="1773"/>
      <c r="BV99" s="1778"/>
      <c r="BW99" s="1773"/>
      <c r="BX99" s="1773"/>
      <c r="BY99" s="1773"/>
      <c r="BZ99" s="1773"/>
      <c r="CA99" s="1773"/>
      <c r="CB99" s="1773"/>
      <c r="CC99" s="1773"/>
      <c r="CD99" s="1773"/>
      <c r="CE99" s="1778"/>
      <c r="CF99" s="1773"/>
      <c r="CG99" s="1781"/>
      <c r="CH99" s="1781"/>
      <c r="CI99" s="1773"/>
      <c r="CJ99" s="1773"/>
      <c r="CK99" s="1773"/>
      <c r="CL99" s="1773"/>
      <c r="CM99" s="1773"/>
      <c r="CN99" s="1773"/>
      <c r="CO99" s="1781"/>
      <c r="CP99" s="1773"/>
      <c r="CQ99" s="1773"/>
      <c r="CR99" s="1778"/>
      <c r="CS99" s="1773"/>
      <c r="CT99" s="1773"/>
      <c r="CU99" s="1773"/>
      <c r="CV99" s="1773"/>
      <c r="CW99" s="1773"/>
      <c r="CX99" s="1773"/>
      <c r="CY99" s="1773"/>
      <c r="CZ99" s="1773"/>
      <c r="DA99" s="1773"/>
      <c r="DB99" s="1773"/>
      <c r="DC99" s="1773"/>
      <c r="DD99" s="1773"/>
      <c r="DE99" s="1773"/>
      <c r="DF99" s="1773"/>
      <c r="DG99" s="1773"/>
      <c r="DH99" s="1773"/>
      <c r="DI99" s="1773"/>
      <c r="DJ99" s="1773"/>
      <c r="DK99" s="1773"/>
      <c r="DL99" s="1773"/>
      <c r="DM99" s="1781"/>
      <c r="DN99" s="1773"/>
      <c r="DO99" s="1781"/>
      <c r="DP99" s="1781"/>
      <c r="DQ99" s="1781"/>
      <c r="DR99" s="1781"/>
      <c r="DS99" s="1781"/>
      <c r="DT99" s="1842"/>
      <c r="DU99" s="1781"/>
      <c r="DV99" s="1774"/>
      <c r="DW99" s="1781"/>
      <c r="DX99" s="1774"/>
      <c r="DY99" s="1774"/>
      <c r="DZ99" s="1774"/>
      <c r="EA99" s="1810"/>
      <c r="EB99" s="1810"/>
      <c r="EC99" s="1810"/>
      <c r="ED99" s="1810"/>
      <c r="EE99" s="1836"/>
      <c r="EF99" s="1813"/>
      <c r="EG99" s="1816"/>
      <c r="EH99" s="1817"/>
      <c r="EI99" s="1808"/>
    </row>
    <row r="100" spans="2:139" ht="12.75" customHeight="1" x14ac:dyDescent="0.2">
      <c r="B100" s="1810"/>
      <c r="C100" s="1781"/>
      <c r="D100" s="1778"/>
      <c r="E100" s="1773"/>
      <c r="F100" s="1773"/>
      <c r="G100" s="1778"/>
      <c r="H100" s="1773"/>
      <c r="I100" s="1773"/>
      <c r="J100" s="1773"/>
      <c r="K100" s="1773"/>
      <c r="L100" s="1781"/>
      <c r="M100" s="1773"/>
      <c r="N100" s="1773"/>
      <c r="O100" s="1782"/>
      <c r="P100" s="1773"/>
      <c r="Q100" s="1773"/>
      <c r="R100" s="1773"/>
      <c r="S100" s="1773"/>
      <c r="T100" s="1773"/>
      <c r="U100" s="1773"/>
      <c r="V100" s="1773"/>
      <c r="W100" s="1773"/>
      <c r="X100" s="1773"/>
      <c r="Y100" s="1773"/>
      <c r="Z100" s="1778"/>
      <c r="AA100" s="1773"/>
      <c r="AB100" s="1773"/>
      <c r="AC100" s="1773"/>
      <c r="AD100" s="1773"/>
      <c r="AE100" s="1773"/>
      <c r="AF100" s="1773"/>
      <c r="AG100" s="1778"/>
      <c r="AH100" s="1773"/>
      <c r="AI100" s="1773"/>
      <c r="AJ100" s="1778"/>
      <c r="AK100" s="1778"/>
      <c r="AL100" s="1773"/>
      <c r="AM100" s="1773"/>
      <c r="AN100" s="1842"/>
      <c r="AO100" s="1773"/>
      <c r="AP100" s="1773"/>
      <c r="AQ100" s="1773"/>
      <c r="AR100" s="1773"/>
      <c r="AS100" s="1773"/>
      <c r="AT100" s="1773"/>
      <c r="AU100" s="1773"/>
      <c r="AV100" s="1773"/>
      <c r="AW100" s="1773"/>
      <c r="AX100" s="1773"/>
      <c r="AY100" s="1778"/>
      <c r="AZ100" s="1773"/>
      <c r="BA100" s="1773"/>
      <c r="BB100" s="1773"/>
      <c r="BC100" s="1773"/>
      <c r="BD100" s="1781"/>
      <c r="BE100" s="1781"/>
      <c r="BF100" s="1781"/>
      <c r="BG100" s="1781"/>
      <c r="BH100" s="1781"/>
      <c r="BI100" s="1781"/>
      <c r="BJ100" s="1781"/>
      <c r="BK100" s="1781"/>
      <c r="BL100" s="1781"/>
      <c r="BM100" s="1781"/>
      <c r="BN100" s="1773"/>
      <c r="BO100" s="1840"/>
      <c r="BP100" s="1773"/>
      <c r="BQ100" s="1773"/>
      <c r="BR100" s="1773"/>
      <c r="BS100" s="1773"/>
      <c r="BT100" s="1773"/>
      <c r="BU100" s="1773"/>
      <c r="BV100" s="1778"/>
      <c r="BW100" s="1773"/>
      <c r="BX100" s="1773"/>
      <c r="BY100" s="1773"/>
      <c r="BZ100" s="1773"/>
      <c r="CA100" s="1773"/>
      <c r="CB100" s="1773"/>
      <c r="CC100" s="1773"/>
      <c r="CD100" s="1773"/>
      <c r="CE100" s="1778"/>
      <c r="CF100" s="1773"/>
      <c r="CG100" s="1781"/>
      <c r="CH100" s="1781"/>
      <c r="CI100" s="1773"/>
      <c r="CJ100" s="1773"/>
      <c r="CK100" s="1773"/>
      <c r="CL100" s="1773"/>
      <c r="CM100" s="1773"/>
      <c r="CN100" s="1773"/>
      <c r="CO100" s="1781"/>
      <c r="CP100" s="1773"/>
      <c r="CQ100" s="1773"/>
      <c r="CR100" s="1778"/>
      <c r="CS100" s="1773"/>
      <c r="CT100" s="1773"/>
      <c r="CU100" s="1773"/>
      <c r="CV100" s="1773"/>
      <c r="CW100" s="1773"/>
      <c r="CX100" s="1773"/>
      <c r="CY100" s="1773"/>
      <c r="CZ100" s="1773"/>
      <c r="DA100" s="1773"/>
      <c r="DB100" s="1773"/>
      <c r="DC100" s="1773"/>
      <c r="DD100" s="1773"/>
      <c r="DE100" s="1773"/>
      <c r="DF100" s="1773"/>
      <c r="DG100" s="1773"/>
      <c r="DH100" s="1773"/>
      <c r="DI100" s="1773"/>
      <c r="DJ100" s="1773"/>
      <c r="DK100" s="1773"/>
      <c r="DL100" s="1773"/>
      <c r="DM100" s="1781"/>
      <c r="DN100" s="1773"/>
      <c r="DO100" s="1781"/>
      <c r="DP100" s="1781"/>
      <c r="DQ100" s="1781"/>
      <c r="DR100" s="1781"/>
      <c r="DS100" s="1781"/>
      <c r="DT100" s="1842"/>
      <c r="DU100" s="1781"/>
      <c r="DV100" s="1774"/>
      <c r="DW100" s="1781"/>
      <c r="DX100" s="1774"/>
      <c r="DY100" s="1774"/>
      <c r="DZ100" s="1774"/>
      <c r="EA100" s="1810"/>
      <c r="EB100" s="1810"/>
      <c r="EC100" s="1810"/>
      <c r="ED100" s="1810"/>
      <c r="EE100" s="1836"/>
      <c r="EF100" s="1813"/>
      <c r="EG100" s="1816"/>
      <c r="EH100" s="1817"/>
      <c r="EI100" s="1808"/>
    </row>
    <row r="101" spans="2:139" ht="12.75" customHeight="1" x14ac:dyDescent="0.2">
      <c r="B101" s="1810"/>
      <c r="C101" s="1781"/>
      <c r="D101" s="1778"/>
      <c r="E101" s="1773"/>
      <c r="F101" s="1773"/>
      <c r="G101" s="1778"/>
      <c r="H101" s="1773"/>
      <c r="I101" s="1773"/>
      <c r="J101" s="1773"/>
      <c r="K101" s="1773"/>
      <c r="L101" s="1781"/>
      <c r="M101" s="1773"/>
      <c r="N101" s="1773"/>
      <c r="O101" s="1782"/>
      <c r="P101" s="1773"/>
      <c r="Q101" s="1773"/>
      <c r="R101" s="1773"/>
      <c r="S101" s="1773"/>
      <c r="T101" s="1773"/>
      <c r="U101" s="1773"/>
      <c r="V101" s="1773"/>
      <c r="W101" s="1773"/>
      <c r="X101" s="1773"/>
      <c r="Y101" s="1773"/>
      <c r="Z101" s="1778"/>
      <c r="AA101" s="1773"/>
      <c r="AB101" s="1773"/>
      <c r="AC101" s="1773"/>
      <c r="AD101" s="1773"/>
      <c r="AE101" s="1773"/>
      <c r="AF101" s="1773"/>
      <c r="AG101" s="1778"/>
      <c r="AH101" s="1773"/>
      <c r="AI101" s="1773"/>
      <c r="AJ101" s="1778"/>
      <c r="AK101" s="1778"/>
      <c r="AL101" s="1773"/>
      <c r="AM101" s="1773"/>
      <c r="AN101" s="1842"/>
      <c r="AO101" s="1773"/>
      <c r="AP101" s="1773"/>
      <c r="AQ101" s="1773"/>
      <c r="AR101" s="1773"/>
      <c r="AS101" s="1773"/>
      <c r="AT101" s="1773"/>
      <c r="AU101" s="1773"/>
      <c r="AV101" s="1773"/>
      <c r="AW101" s="1773"/>
      <c r="AX101" s="1773"/>
      <c r="AY101" s="1778"/>
      <c r="AZ101" s="1773"/>
      <c r="BA101" s="1773"/>
      <c r="BB101" s="1773"/>
      <c r="BC101" s="1773"/>
      <c r="BD101" s="1781"/>
      <c r="BE101" s="1781"/>
      <c r="BF101" s="1781"/>
      <c r="BG101" s="1781"/>
      <c r="BH101" s="1781"/>
      <c r="BI101" s="1781"/>
      <c r="BJ101" s="1781"/>
      <c r="BK101" s="1781"/>
      <c r="BL101" s="1781"/>
      <c r="BM101" s="1781"/>
      <c r="BN101" s="1773"/>
      <c r="BO101" s="1840"/>
      <c r="BP101" s="1773"/>
      <c r="BQ101" s="1773"/>
      <c r="BR101" s="1773"/>
      <c r="BS101" s="1773"/>
      <c r="BT101" s="1773"/>
      <c r="BU101" s="1773"/>
      <c r="BV101" s="1778"/>
      <c r="BW101" s="1773"/>
      <c r="BX101" s="1773"/>
      <c r="BY101" s="1773"/>
      <c r="BZ101" s="1773"/>
      <c r="CA101" s="1773"/>
      <c r="CB101" s="1773"/>
      <c r="CC101" s="1773"/>
      <c r="CD101" s="1773"/>
      <c r="CE101" s="1778"/>
      <c r="CF101" s="1773"/>
      <c r="CG101" s="1781"/>
      <c r="CH101" s="1781"/>
      <c r="CI101" s="1773"/>
      <c r="CJ101" s="1773"/>
      <c r="CK101" s="1773"/>
      <c r="CL101" s="1773"/>
      <c r="CM101" s="1773"/>
      <c r="CN101" s="1773"/>
      <c r="CO101" s="1781"/>
      <c r="CP101" s="1773"/>
      <c r="CQ101" s="1773"/>
      <c r="CR101" s="1778"/>
      <c r="CS101" s="1773"/>
      <c r="CT101" s="1773"/>
      <c r="CU101" s="1773"/>
      <c r="CV101" s="1773"/>
      <c r="CW101" s="1773"/>
      <c r="CX101" s="1773"/>
      <c r="CY101" s="1773"/>
      <c r="CZ101" s="1773"/>
      <c r="DA101" s="1773"/>
      <c r="DB101" s="1773"/>
      <c r="DC101" s="1773"/>
      <c r="DD101" s="1773"/>
      <c r="DE101" s="1773"/>
      <c r="DF101" s="1773"/>
      <c r="DG101" s="1773"/>
      <c r="DH101" s="1773"/>
      <c r="DI101" s="1773"/>
      <c r="DJ101" s="1773"/>
      <c r="DK101" s="1773"/>
      <c r="DL101" s="1773"/>
      <c r="DM101" s="1781"/>
      <c r="DN101" s="1773"/>
      <c r="DO101" s="1781"/>
      <c r="DP101" s="1781"/>
      <c r="DQ101" s="1781"/>
      <c r="DR101" s="1781"/>
      <c r="DS101" s="1781"/>
      <c r="DT101" s="1842"/>
      <c r="DU101" s="1781"/>
      <c r="DV101" s="1774"/>
      <c r="DW101" s="1781"/>
      <c r="DX101" s="1774"/>
      <c r="DY101" s="1774"/>
      <c r="DZ101" s="1774"/>
      <c r="EA101" s="1810"/>
      <c r="EB101" s="1810"/>
      <c r="EC101" s="1810"/>
      <c r="ED101" s="1810"/>
      <c r="EE101" s="1836"/>
      <c r="EF101" s="1813"/>
      <c r="EG101" s="1816"/>
      <c r="EH101" s="1817"/>
      <c r="EI101" s="1808"/>
    </row>
    <row r="102" spans="2:139" ht="12.75" customHeight="1" x14ac:dyDescent="0.2">
      <c r="B102" s="1810"/>
      <c r="C102" s="1781"/>
      <c r="D102" s="1778"/>
      <c r="E102" s="1773"/>
      <c r="F102" s="1773"/>
      <c r="G102" s="1778"/>
      <c r="H102" s="1773"/>
      <c r="I102" s="1773"/>
      <c r="J102" s="1773"/>
      <c r="K102" s="1773"/>
      <c r="L102" s="1781"/>
      <c r="M102" s="1773"/>
      <c r="N102" s="1773"/>
      <c r="O102" s="1782"/>
      <c r="P102" s="1773"/>
      <c r="Q102" s="1773"/>
      <c r="R102" s="1773"/>
      <c r="S102" s="1773"/>
      <c r="T102" s="1773"/>
      <c r="U102" s="1773"/>
      <c r="V102" s="1773"/>
      <c r="W102" s="1773"/>
      <c r="X102" s="1773"/>
      <c r="Y102" s="1773"/>
      <c r="Z102" s="1778"/>
      <c r="AA102" s="1773"/>
      <c r="AB102" s="1773"/>
      <c r="AC102" s="1773"/>
      <c r="AD102" s="1773"/>
      <c r="AE102" s="1773"/>
      <c r="AF102" s="1773"/>
      <c r="AG102" s="1778"/>
      <c r="AH102" s="1773"/>
      <c r="AI102" s="1773"/>
      <c r="AJ102" s="1778"/>
      <c r="AK102" s="1778"/>
      <c r="AL102" s="1773"/>
      <c r="AM102" s="1773"/>
      <c r="AN102" s="1842"/>
      <c r="AO102" s="1773"/>
      <c r="AP102" s="1773"/>
      <c r="AQ102" s="1773"/>
      <c r="AR102" s="1773"/>
      <c r="AS102" s="1773"/>
      <c r="AT102" s="1773"/>
      <c r="AU102" s="1773"/>
      <c r="AV102" s="1773"/>
      <c r="AW102" s="1773"/>
      <c r="AX102" s="1773"/>
      <c r="AY102" s="1778"/>
      <c r="AZ102" s="1773"/>
      <c r="BA102" s="1773"/>
      <c r="BB102" s="1773"/>
      <c r="BC102" s="1773"/>
      <c r="BD102" s="1781"/>
      <c r="BE102" s="1781"/>
      <c r="BF102" s="1781"/>
      <c r="BG102" s="1781"/>
      <c r="BH102" s="1781"/>
      <c r="BI102" s="1781"/>
      <c r="BJ102" s="1781"/>
      <c r="BK102" s="1781"/>
      <c r="BL102" s="1781"/>
      <c r="BM102" s="1781"/>
      <c r="BN102" s="1773"/>
      <c r="BO102" s="1840"/>
      <c r="BP102" s="1773"/>
      <c r="BQ102" s="1773"/>
      <c r="BR102" s="1773"/>
      <c r="BS102" s="1773"/>
      <c r="BT102" s="1773"/>
      <c r="BU102" s="1773"/>
      <c r="BV102" s="1778"/>
      <c r="BW102" s="1773"/>
      <c r="BX102" s="1773"/>
      <c r="BY102" s="1773"/>
      <c r="BZ102" s="1773"/>
      <c r="CA102" s="1773"/>
      <c r="CB102" s="1773"/>
      <c r="CC102" s="1773"/>
      <c r="CD102" s="1773"/>
      <c r="CE102" s="1778"/>
      <c r="CF102" s="1773"/>
      <c r="CG102" s="1781"/>
      <c r="CH102" s="1781"/>
      <c r="CI102" s="1773"/>
      <c r="CJ102" s="1773"/>
      <c r="CK102" s="1773"/>
      <c r="CL102" s="1773"/>
      <c r="CM102" s="1773"/>
      <c r="CN102" s="1773"/>
      <c r="CO102" s="1781"/>
      <c r="CP102" s="1773"/>
      <c r="CQ102" s="1773"/>
      <c r="CR102" s="1778"/>
      <c r="CS102" s="1773"/>
      <c r="CT102" s="1773"/>
      <c r="CU102" s="1773"/>
      <c r="CV102" s="1773"/>
      <c r="CW102" s="1773"/>
      <c r="CX102" s="1773"/>
      <c r="CY102" s="1773"/>
      <c r="CZ102" s="1773"/>
      <c r="DA102" s="1773"/>
      <c r="DB102" s="1773"/>
      <c r="DC102" s="1773"/>
      <c r="DD102" s="1773"/>
      <c r="DE102" s="1773"/>
      <c r="DF102" s="1773"/>
      <c r="DG102" s="1773"/>
      <c r="DH102" s="1773"/>
      <c r="DI102" s="1773"/>
      <c r="DJ102" s="1773"/>
      <c r="DK102" s="1773"/>
      <c r="DL102" s="1773"/>
      <c r="DM102" s="1781"/>
      <c r="DN102" s="1773"/>
      <c r="DO102" s="1781"/>
      <c r="DP102" s="1781"/>
      <c r="DQ102" s="1781"/>
      <c r="DR102" s="1781"/>
      <c r="DS102" s="1781"/>
      <c r="DT102" s="1842"/>
      <c r="DU102" s="1781"/>
      <c r="DV102" s="1774"/>
      <c r="DW102" s="1781"/>
      <c r="DX102" s="1774"/>
      <c r="DY102" s="1774"/>
      <c r="DZ102" s="1774"/>
      <c r="EA102" s="1810"/>
      <c r="EB102" s="1810"/>
      <c r="EC102" s="1810"/>
      <c r="ED102" s="1810"/>
      <c r="EE102" s="1836"/>
      <c r="EF102" s="1813"/>
      <c r="EG102" s="1816"/>
      <c r="EH102" s="1817"/>
      <c r="EI102" s="1808"/>
    </row>
    <row r="103" spans="2:139" ht="12.75" customHeight="1" x14ac:dyDescent="0.2">
      <c r="B103" s="1810"/>
      <c r="C103" s="1781"/>
      <c r="D103" s="1778"/>
      <c r="E103" s="1773"/>
      <c r="F103" s="1773"/>
      <c r="G103" s="1778"/>
      <c r="H103" s="1773"/>
      <c r="I103" s="1773"/>
      <c r="J103" s="1773"/>
      <c r="K103" s="1773"/>
      <c r="L103" s="1781"/>
      <c r="M103" s="1773"/>
      <c r="N103" s="1773"/>
      <c r="O103" s="1782"/>
      <c r="P103" s="1773"/>
      <c r="Q103" s="1773"/>
      <c r="R103" s="1773"/>
      <c r="S103" s="1773"/>
      <c r="T103" s="1773"/>
      <c r="U103" s="1773"/>
      <c r="V103" s="1773"/>
      <c r="W103" s="1773"/>
      <c r="X103" s="1773"/>
      <c r="Y103" s="1773"/>
      <c r="Z103" s="1778"/>
      <c r="AA103" s="1773"/>
      <c r="AB103" s="1773"/>
      <c r="AC103" s="1773"/>
      <c r="AD103" s="1773"/>
      <c r="AE103" s="1773"/>
      <c r="AF103" s="1773"/>
      <c r="AG103" s="1778"/>
      <c r="AH103" s="1773"/>
      <c r="AI103" s="1773"/>
      <c r="AJ103" s="1778"/>
      <c r="AK103" s="1778"/>
      <c r="AL103" s="1773"/>
      <c r="AM103" s="1773"/>
      <c r="AN103" s="1842"/>
      <c r="AO103" s="1773"/>
      <c r="AP103" s="1773"/>
      <c r="AQ103" s="1773"/>
      <c r="AR103" s="1773"/>
      <c r="AS103" s="1773"/>
      <c r="AT103" s="1773"/>
      <c r="AU103" s="1773"/>
      <c r="AV103" s="1773"/>
      <c r="AW103" s="1773"/>
      <c r="AX103" s="1773"/>
      <c r="AY103" s="1778"/>
      <c r="AZ103" s="1773"/>
      <c r="BA103" s="1773"/>
      <c r="BB103" s="1773"/>
      <c r="BC103" s="1773"/>
      <c r="BD103" s="1781"/>
      <c r="BE103" s="1781"/>
      <c r="BF103" s="1781"/>
      <c r="BG103" s="1781"/>
      <c r="BH103" s="1781"/>
      <c r="BI103" s="1781"/>
      <c r="BJ103" s="1781"/>
      <c r="BK103" s="1781"/>
      <c r="BL103" s="1781"/>
      <c r="BM103" s="1781"/>
      <c r="BN103" s="1773"/>
      <c r="BO103" s="1840"/>
      <c r="BP103" s="1773"/>
      <c r="BQ103" s="1773"/>
      <c r="BR103" s="1773"/>
      <c r="BS103" s="1773"/>
      <c r="BT103" s="1773"/>
      <c r="BU103" s="1773"/>
      <c r="BV103" s="1778"/>
      <c r="BW103" s="1773"/>
      <c r="BX103" s="1773"/>
      <c r="BY103" s="1773"/>
      <c r="BZ103" s="1773"/>
      <c r="CA103" s="1773"/>
      <c r="CB103" s="1773"/>
      <c r="CC103" s="1773"/>
      <c r="CD103" s="1773"/>
      <c r="CE103" s="1778"/>
      <c r="CF103" s="1773"/>
      <c r="CG103" s="1781"/>
      <c r="CH103" s="1781"/>
      <c r="CI103" s="1773"/>
      <c r="CJ103" s="1773"/>
      <c r="CK103" s="1773"/>
      <c r="CL103" s="1773"/>
      <c r="CM103" s="1773"/>
      <c r="CN103" s="1773"/>
      <c r="CO103" s="1781"/>
      <c r="CP103" s="1773"/>
      <c r="CQ103" s="1773"/>
      <c r="CR103" s="1778"/>
      <c r="CS103" s="1773"/>
      <c r="CT103" s="1773"/>
      <c r="CU103" s="1773"/>
      <c r="CV103" s="1773"/>
      <c r="CW103" s="1773"/>
      <c r="CX103" s="1773"/>
      <c r="CY103" s="1773"/>
      <c r="CZ103" s="1773"/>
      <c r="DA103" s="1773"/>
      <c r="DB103" s="1773"/>
      <c r="DC103" s="1773"/>
      <c r="DD103" s="1773"/>
      <c r="DE103" s="1773"/>
      <c r="DF103" s="1773"/>
      <c r="DG103" s="1773"/>
      <c r="DH103" s="1773"/>
      <c r="DI103" s="1773"/>
      <c r="DJ103" s="1773"/>
      <c r="DK103" s="1773"/>
      <c r="DL103" s="1773"/>
      <c r="DM103" s="1781"/>
      <c r="DN103" s="1773"/>
      <c r="DO103" s="1781"/>
      <c r="DP103" s="1781"/>
      <c r="DQ103" s="1781"/>
      <c r="DR103" s="1781"/>
      <c r="DS103" s="1781"/>
      <c r="DT103" s="1842"/>
      <c r="DU103" s="1781"/>
      <c r="DV103" s="1774"/>
      <c r="DW103" s="1781"/>
      <c r="DX103" s="1774"/>
      <c r="DY103" s="1774"/>
      <c r="DZ103" s="1774"/>
      <c r="EA103" s="1810"/>
      <c r="EB103" s="1810"/>
      <c r="EC103" s="1810"/>
      <c r="ED103" s="1810"/>
      <c r="EE103" s="1836"/>
      <c r="EF103" s="1813"/>
      <c r="EG103" s="1816"/>
      <c r="EH103" s="1817"/>
      <c r="EI103" s="1808"/>
    </row>
    <row r="104" spans="2:139" ht="12.75" customHeight="1" x14ac:dyDescent="0.2">
      <c r="B104" s="1810"/>
      <c r="C104" s="1781"/>
      <c r="D104" s="1778"/>
      <c r="E104" s="1773"/>
      <c r="F104" s="1773"/>
      <c r="G104" s="1778"/>
      <c r="H104" s="1773"/>
      <c r="I104" s="1773"/>
      <c r="J104" s="1773"/>
      <c r="K104" s="1773"/>
      <c r="L104" s="1781"/>
      <c r="M104" s="1773"/>
      <c r="N104" s="1773"/>
      <c r="O104" s="1782"/>
      <c r="P104" s="1773"/>
      <c r="Q104" s="1773"/>
      <c r="R104" s="1773"/>
      <c r="S104" s="1773"/>
      <c r="T104" s="1773"/>
      <c r="U104" s="1773"/>
      <c r="V104" s="1773"/>
      <c r="W104" s="1773"/>
      <c r="X104" s="1773"/>
      <c r="Y104" s="1773"/>
      <c r="Z104" s="1778"/>
      <c r="AA104" s="1773"/>
      <c r="AB104" s="1773"/>
      <c r="AC104" s="1773"/>
      <c r="AD104" s="1773"/>
      <c r="AE104" s="1773"/>
      <c r="AF104" s="1773"/>
      <c r="AG104" s="1778"/>
      <c r="AH104" s="1773"/>
      <c r="AI104" s="1773"/>
      <c r="AJ104" s="1778"/>
      <c r="AK104" s="1778"/>
      <c r="AL104" s="1773"/>
      <c r="AM104" s="1773"/>
      <c r="AN104" s="1842"/>
      <c r="AO104" s="1773"/>
      <c r="AP104" s="1773"/>
      <c r="AQ104" s="1773"/>
      <c r="AR104" s="1773"/>
      <c r="AS104" s="1773"/>
      <c r="AT104" s="1773"/>
      <c r="AU104" s="1773"/>
      <c r="AV104" s="1773"/>
      <c r="AW104" s="1773"/>
      <c r="AX104" s="1773"/>
      <c r="AY104" s="1778"/>
      <c r="AZ104" s="1773"/>
      <c r="BA104" s="1773"/>
      <c r="BB104" s="1773"/>
      <c r="BC104" s="1773"/>
      <c r="BD104" s="1781"/>
      <c r="BE104" s="1781"/>
      <c r="BF104" s="1781"/>
      <c r="BG104" s="1781"/>
      <c r="BH104" s="1781"/>
      <c r="BI104" s="1781"/>
      <c r="BJ104" s="1781"/>
      <c r="BK104" s="1781"/>
      <c r="BL104" s="1781"/>
      <c r="BM104" s="1781"/>
      <c r="BN104" s="1773"/>
      <c r="BO104" s="1840"/>
      <c r="BP104" s="1773"/>
      <c r="BQ104" s="1773"/>
      <c r="BR104" s="1773"/>
      <c r="BS104" s="1773"/>
      <c r="BT104" s="1773"/>
      <c r="BU104" s="1773"/>
      <c r="BV104" s="1778"/>
      <c r="BW104" s="1773"/>
      <c r="BX104" s="1773"/>
      <c r="BY104" s="1773"/>
      <c r="BZ104" s="1773"/>
      <c r="CA104" s="1773"/>
      <c r="CB104" s="1773"/>
      <c r="CC104" s="1773"/>
      <c r="CD104" s="1773"/>
      <c r="CE104" s="1778"/>
      <c r="CF104" s="1773"/>
      <c r="CG104" s="1781"/>
      <c r="CH104" s="1781"/>
      <c r="CI104" s="1773"/>
      <c r="CJ104" s="1773"/>
      <c r="CK104" s="1773"/>
      <c r="CL104" s="1773"/>
      <c r="CM104" s="1773"/>
      <c r="CN104" s="1773"/>
      <c r="CO104" s="1781"/>
      <c r="CP104" s="1773"/>
      <c r="CQ104" s="1773"/>
      <c r="CR104" s="1778"/>
      <c r="CS104" s="1773"/>
      <c r="CT104" s="1773"/>
      <c r="CU104" s="1773"/>
      <c r="CV104" s="1773"/>
      <c r="CW104" s="1773"/>
      <c r="CX104" s="1773"/>
      <c r="CY104" s="1773"/>
      <c r="CZ104" s="1773"/>
      <c r="DA104" s="1773"/>
      <c r="DB104" s="1773"/>
      <c r="DC104" s="1773"/>
      <c r="DD104" s="1773"/>
      <c r="DE104" s="1773"/>
      <c r="DF104" s="1773"/>
      <c r="DG104" s="1773"/>
      <c r="DH104" s="1773"/>
      <c r="DI104" s="1773"/>
      <c r="DJ104" s="1773"/>
      <c r="DK104" s="1773"/>
      <c r="DL104" s="1773"/>
      <c r="DM104" s="1781"/>
      <c r="DN104" s="1773"/>
      <c r="DO104" s="1781"/>
      <c r="DP104" s="1781"/>
      <c r="DQ104" s="1781"/>
      <c r="DR104" s="1781"/>
      <c r="DS104" s="1781"/>
      <c r="DT104" s="1842"/>
      <c r="DU104" s="1781"/>
      <c r="DV104" s="1774"/>
      <c r="DW104" s="1781"/>
      <c r="DX104" s="1774"/>
      <c r="DY104" s="1774"/>
      <c r="DZ104" s="1774"/>
      <c r="EA104" s="1810"/>
      <c r="EB104" s="1810"/>
      <c r="EC104" s="1810"/>
      <c r="ED104" s="1810"/>
      <c r="EE104" s="1836"/>
      <c r="EF104" s="1813"/>
      <c r="EG104" s="1816"/>
      <c r="EH104" s="1817"/>
      <c r="EI104" s="1808"/>
    </row>
    <row r="105" spans="2:139" ht="12.75" customHeight="1" x14ac:dyDescent="0.2">
      <c r="B105" s="1810"/>
      <c r="C105" s="1781"/>
      <c r="D105" s="1778"/>
      <c r="E105" s="1773"/>
      <c r="F105" s="1773"/>
      <c r="G105" s="1778"/>
      <c r="H105" s="1773"/>
      <c r="I105" s="1773"/>
      <c r="J105" s="1773"/>
      <c r="K105" s="1773"/>
      <c r="L105" s="1781"/>
      <c r="M105" s="1773"/>
      <c r="N105" s="1773"/>
      <c r="O105" s="1782"/>
      <c r="P105" s="1773"/>
      <c r="Q105" s="1773"/>
      <c r="R105" s="1773"/>
      <c r="S105" s="1773"/>
      <c r="T105" s="1773"/>
      <c r="U105" s="1773"/>
      <c r="V105" s="1773"/>
      <c r="W105" s="1773"/>
      <c r="X105" s="1773"/>
      <c r="Y105" s="1773"/>
      <c r="Z105" s="1778"/>
      <c r="AA105" s="1773"/>
      <c r="AB105" s="1773"/>
      <c r="AC105" s="1773"/>
      <c r="AD105" s="1773"/>
      <c r="AE105" s="1773"/>
      <c r="AF105" s="1773"/>
      <c r="AG105" s="1778"/>
      <c r="AH105" s="1773"/>
      <c r="AI105" s="1773"/>
      <c r="AJ105" s="1778"/>
      <c r="AK105" s="1778"/>
      <c r="AL105" s="1773"/>
      <c r="AM105" s="1773"/>
      <c r="AN105" s="1842"/>
      <c r="AO105" s="1773"/>
      <c r="AP105" s="1773"/>
      <c r="AQ105" s="1773"/>
      <c r="AR105" s="1773"/>
      <c r="AS105" s="1773"/>
      <c r="AT105" s="1773"/>
      <c r="AU105" s="1773"/>
      <c r="AV105" s="1773"/>
      <c r="AW105" s="1773"/>
      <c r="AX105" s="1773"/>
      <c r="AY105" s="1778"/>
      <c r="AZ105" s="1773"/>
      <c r="BA105" s="1773"/>
      <c r="BB105" s="1773"/>
      <c r="BC105" s="1773"/>
      <c r="BD105" s="1781"/>
      <c r="BE105" s="1781"/>
      <c r="BF105" s="1781"/>
      <c r="BG105" s="1781"/>
      <c r="BH105" s="1781"/>
      <c r="BI105" s="1781"/>
      <c r="BJ105" s="1781"/>
      <c r="BK105" s="1781"/>
      <c r="BL105" s="1781"/>
      <c r="BM105" s="1781"/>
      <c r="BN105" s="1773"/>
      <c r="BO105" s="1840"/>
      <c r="BP105" s="1773"/>
      <c r="BQ105" s="1773"/>
      <c r="BR105" s="1773"/>
      <c r="BS105" s="1773"/>
      <c r="BT105" s="1773"/>
      <c r="BU105" s="1773"/>
      <c r="BV105" s="1778"/>
      <c r="BW105" s="1773"/>
      <c r="BX105" s="1773"/>
      <c r="BY105" s="1773"/>
      <c r="BZ105" s="1773"/>
      <c r="CA105" s="1773"/>
      <c r="CB105" s="1773"/>
      <c r="CC105" s="1773"/>
      <c r="CD105" s="1773"/>
      <c r="CE105" s="1778"/>
      <c r="CF105" s="1773"/>
      <c r="CG105" s="1781"/>
      <c r="CH105" s="1781"/>
      <c r="CI105" s="1773"/>
      <c r="CJ105" s="1773"/>
      <c r="CK105" s="1773"/>
      <c r="CL105" s="1773"/>
      <c r="CM105" s="1773"/>
      <c r="CN105" s="1773"/>
      <c r="CO105" s="1781"/>
      <c r="CP105" s="1773"/>
      <c r="CQ105" s="1773"/>
      <c r="CR105" s="1778"/>
      <c r="CS105" s="1773"/>
      <c r="CT105" s="1773"/>
      <c r="CU105" s="1773"/>
      <c r="CV105" s="1773"/>
      <c r="CW105" s="1773"/>
      <c r="CX105" s="1773"/>
      <c r="CY105" s="1773"/>
      <c r="CZ105" s="1773"/>
      <c r="DA105" s="1773"/>
      <c r="DB105" s="1773"/>
      <c r="DC105" s="1773"/>
      <c r="DD105" s="1773"/>
      <c r="DE105" s="1773"/>
      <c r="DF105" s="1773"/>
      <c r="DG105" s="1773"/>
      <c r="DH105" s="1773"/>
      <c r="DI105" s="1773"/>
      <c r="DJ105" s="1773"/>
      <c r="DK105" s="1773"/>
      <c r="DL105" s="1773"/>
      <c r="DM105" s="1781"/>
      <c r="DN105" s="1773"/>
      <c r="DO105" s="1781"/>
      <c r="DP105" s="1781"/>
      <c r="DQ105" s="1781"/>
      <c r="DR105" s="1781"/>
      <c r="DS105" s="1781"/>
      <c r="DT105" s="1842"/>
      <c r="DU105" s="1781"/>
      <c r="DV105" s="1774"/>
      <c r="DW105" s="1781"/>
      <c r="DX105" s="1774"/>
      <c r="DY105" s="1774"/>
      <c r="DZ105" s="1774"/>
      <c r="EA105" s="1810"/>
      <c r="EB105" s="1810"/>
      <c r="EC105" s="1810"/>
      <c r="ED105" s="1810"/>
      <c r="EE105" s="1836"/>
      <c r="EF105" s="1813"/>
      <c r="EG105" s="1816"/>
      <c r="EH105" s="1817"/>
      <c r="EI105" s="1808"/>
    </row>
    <row r="106" spans="2:139" ht="12.75" customHeight="1" x14ac:dyDescent="0.2">
      <c r="B106" s="1810"/>
      <c r="C106" s="1781"/>
      <c r="D106" s="1778"/>
      <c r="E106" s="1773"/>
      <c r="F106" s="1773"/>
      <c r="G106" s="1778"/>
      <c r="H106" s="1773"/>
      <c r="I106" s="1773"/>
      <c r="J106" s="1773"/>
      <c r="K106" s="1773"/>
      <c r="L106" s="1781"/>
      <c r="M106" s="1773"/>
      <c r="N106" s="1773"/>
      <c r="O106" s="1782"/>
      <c r="P106" s="1773"/>
      <c r="Q106" s="1773"/>
      <c r="R106" s="1773"/>
      <c r="S106" s="1773"/>
      <c r="T106" s="1773"/>
      <c r="U106" s="1773"/>
      <c r="V106" s="1773"/>
      <c r="W106" s="1773"/>
      <c r="X106" s="1773"/>
      <c r="Y106" s="1773"/>
      <c r="Z106" s="1778"/>
      <c r="AA106" s="1773"/>
      <c r="AB106" s="1773"/>
      <c r="AC106" s="1773"/>
      <c r="AD106" s="1773"/>
      <c r="AE106" s="1773"/>
      <c r="AF106" s="1773"/>
      <c r="AG106" s="1778"/>
      <c r="AH106" s="1773"/>
      <c r="AI106" s="1773"/>
      <c r="AJ106" s="1778"/>
      <c r="AK106" s="1778"/>
      <c r="AL106" s="1773"/>
      <c r="AM106" s="1773"/>
      <c r="AN106" s="1842"/>
      <c r="AO106" s="1773"/>
      <c r="AP106" s="1773"/>
      <c r="AQ106" s="1773"/>
      <c r="AR106" s="1773"/>
      <c r="AS106" s="1773"/>
      <c r="AT106" s="1773"/>
      <c r="AU106" s="1773"/>
      <c r="AV106" s="1773"/>
      <c r="AW106" s="1773"/>
      <c r="AX106" s="1773"/>
      <c r="AY106" s="1778"/>
      <c r="AZ106" s="1773"/>
      <c r="BA106" s="1773"/>
      <c r="BB106" s="1773"/>
      <c r="BC106" s="1773"/>
      <c r="BD106" s="1781"/>
      <c r="BE106" s="1781"/>
      <c r="BF106" s="1781"/>
      <c r="BG106" s="1781"/>
      <c r="BH106" s="1781"/>
      <c r="BI106" s="1781"/>
      <c r="BJ106" s="1781"/>
      <c r="BK106" s="1781"/>
      <c r="BL106" s="1781"/>
      <c r="BM106" s="1781"/>
      <c r="BN106" s="1773"/>
      <c r="BO106" s="1840"/>
      <c r="BP106" s="1773"/>
      <c r="BQ106" s="1773"/>
      <c r="BR106" s="1773"/>
      <c r="BS106" s="1773"/>
      <c r="BT106" s="1773"/>
      <c r="BU106" s="1773"/>
      <c r="BV106" s="1778"/>
      <c r="BW106" s="1773"/>
      <c r="BX106" s="1773"/>
      <c r="BY106" s="1773"/>
      <c r="BZ106" s="1773"/>
      <c r="CA106" s="1773"/>
      <c r="CB106" s="1773"/>
      <c r="CC106" s="1773"/>
      <c r="CD106" s="1773"/>
      <c r="CE106" s="1778"/>
      <c r="CF106" s="1773"/>
      <c r="CG106" s="1781"/>
      <c r="CH106" s="1781"/>
      <c r="CI106" s="1773"/>
      <c r="CJ106" s="1773"/>
      <c r="CK106" s="1773"/>
      <c r="CL106" s="1773"/>
      <c r="CM106" s="1773"/>
      <c r="CN106" s="1773"/>
      <c r="CO106" s="1781"/>
      <c r="CP106" s="1773"/>
      <c r="CQ106" s="1773"/>
      <c r="CR106" s="1778"/>
      <c r="CS106" s="1773"/>
      <c r="CT106" s="1773"/>
      <c r="CU106" s="1773"/>
      <c r="CV106" s="1773"/>
      <c r="CW106" s="1773"/>
      <c r="CX106" s="1773"/>
      <c r="CY106" s="1773"/>
      <c r="CZ106" s="1773"/>
      <c r="DA106" s="1773"/>
      <c r="DB106" s="1773"/>
      <c r="DC106" s="1773"/>
      <c r="DD106" s="1773"/>
      <c r="DE106" s="1773"/>
      <c r="DF106" s="1773"/>
      <c r="DG106" s="1773"/>
      <c r="DH106" s="1773"/>
      <c r="DI106" s="1773"/>
      <c r="DJ106" s="1773"/>
      <c r="DK106" s="1773"/>
      <c r="DL106" s="1773"/>
      <c r="DM106" s="1781"/>
      <c r="DN106" s="1773"/>
      <c r="DO106" s="1781"/>
      <c r="DP106" s="1781"/>
      <c r="DQ106" s="1781"/>
      <c r="DR106" s="1781"/>
      <c r="DS106" s="1781"/>
      <c r="DT106" s="1842"/>
      <c r="DU106" s="1781"/>
      <c r="DV106" s="1774"/>
      <c r="DW106" s="1781"/>
      <c r="DX106" s="1774"/>
      <c r="DY106" s="1774"/>
      <c r="DZ106" s="1774"/>
      <c r="EA106" s="1810"/>
      <c r="EB106" s="1810"/>
      <c r="EC106" s="1810"/>
      <c r="ED106" s="1810"/>
      <c r="EE106" s="1836"/>
      <c r="EF106" s="1813"/>
      <c r="EG106" s="1816"/>
      <c r="EH106" s="1817"/>
      <c r="EI106" s="1808"/>
    </row>
    <row r="107" spans="2:139" ht="12.75" customHeight="1" x14ac:dyDescent="0.2">
      <c r="B107" s="1810"/>
      <c r="C107" s="1781"/>
      <c r="D107" s="1778"/>
      <c r="E107" s="1773"/>
      <c r="F107" s="1773"/>
      <c r="G107" s="1778"/>
      <c r="H107" s="1773"/>
      <c r="I107" s="1773"/>
      <c r="J107" s="1773"/>
      <c r="K107" s="1773"/>
      <c r="L107" s="1781"/>
      <c r="M107" s="1773"/>
      <c r="N107" s="1773"/>
      <c r="O107" s="1782"/>
      <c r="P107" s="1773"/>
      <c r="Q107" s="1773"/>
      <c r="R107" s="1773"/>
      <c r="S107" s="1773"/>
      <c r="T107" s="1773"/>
      <c r="U107" s="1773"/>
      <c r="V107" s="1773"/>
      <c r="W107" s="1773"/>
      <c r="X107" s="1773"/>
      <c r="Y107" s="1773"/>
      <c r="Z107" s="1778"/>
      <c r="AA107" s="1773"/>
      <c r="AB107" s="1773"/>
      <c r="AC107" s="1773"/>
      <c r="AD107" s="1773"/>
      <c r="AE107" s="1773"/>
      <c r="AF107" s="1773"/>
      <c r="AG107" s="1778"/>
      <c r="AH107" s="1773"/>
      <c r="AI107" s="1773"/>
      <c r="AJ107" s="1778"/>
      <c r="AK107" s="1778"/>
      <c r="AL107" s="1773"/>
      <c r="AM107" s="1773"/>
      <c r="AN107" s="1842"/>
      <c r="AO107" s="1773"/>
      <c r="AP107" s="1773"/>
      <c r="AQ107" s="1773"/>
      <c r="AR107" s="1773"/>
      <c r="AS107" s="1773"/>
      <c r="AT107" s="1773"/>
      <c r="AU107" s="1773"/>
      <c r="AV107" s="1773"/>
      <c r="AW107" s="1773"/>
      <c r="AX107" s="1773"/>
      <c r="AY107" s="1778"/>
      <c r="AZ107" s="1773"/>
      <c r="BA107" s="1773"/>
      <c r="BB107" s="1773"/>
      <c r="BC107" s="1773"/>
      <c r="BD107" s="1781"/>
      <c r="BE107" s="1781"/>
      <c r="BF107" s="1781"/>
      <c r="BG107" s="1781"/>
      <c r="BH107" s="1781"/>
      <c r="BI107" s="1781"/>
      <c r="BJ107" s="1781"/>
      <c r="BK107" s="1781"/>
      <c r="BL107" s="1781"/>
      <c r="BM107" s="1781"/>
      <c r="BN107" s="1773"/>
      <c r="BO107" s="1840"/>
      <c r="BP107" s="1773"/>
      <c r="BQ107" s="1773"/>
      <c r="BR107" s="1773"/>
      <c r="BS107" s="1773"/>
      <c r="BT107" s="1773"/>
      <c r="BU107" s="1773"/>
      <c r="BV107" s="1778"/>
      <c r="BW107" s="1773"/>
      <c r="BX107" s="1773"/>
      <c r="BY107" s="1773"/>
      <c r="BZ107" s="1773"/>
      <c r="CA107" s="1773"/>
      <c r="CB107" s="1773"/>
      <c r="CC107" s="1773"/>
      <c r="CD107" s="1773"/>
      <c r="CE107" s="1778"/>
      <c r="CF107" s="1773"/>
      <c r="CG107" s="1781"/>
      <c r="CH107" s="1781"/>
      <c r="CI107" s="1773"/>
      <c r="CJ107" s="1773"/>
      <c r="CK107" s="1773"/>
      <c r="CL107" s="1773"/>
      <c r="CM107" s="1773"/>
      <c r="CN107" s="1773"/>
      <c r="CO107" s="1781"/>
      <c r="CP107" s="1773"/>
      <c r="CQ107" s="1773"/>
      <c r="CR107" s="1778"/>
      <c r="CS107" s="1773"/>
      <c r="CT107" s="1773"/>
      <c r="CU107" s="1773"/>
      <c r="CV107" s="1773"/>
      <c r="CW107" s="1773"/>
      <c r="CX107" s="1773"/>
      <c r="CY107" s="1773"/>
      <c r="CZ107" s="1773"/>
      <c r="DA107" s="1773"/>
      <c r="DB107" s="1773"/>
      <c r="DC107" s="1773"/>
      <c r="DD107" s="1773"/>
      <c r="DE107" s="1773"/>
      <c r="DF107" s="1773"/>
      <c r="DG107" s="1773"/>
      <c r="DH107" s="1773"/>
      <c r="DI107" s="1773"/>
      <c r="DJ107" s="1773"/>
      <c r="DK107" s="1773"/>
      <c r="DL107" s="1773"/>
      <c r="DM107" s="1781"/>
      <c r="DN107" s="1773"/>
      <c r="DO107" s="1781"/>
      <c r="DP107" s="1781"/>
      <c r="DQ107" s="1781"/>
      <c r="DR107" s="1781"/>
      <c r="DS107" s="1781"/>
      <c r="DT107" s="1842"/>
      <c r="DU107" s="1781"/>
      <c r="DV107" s="1774"/>
      <c r="DW107" s="1781"/>
      <c r="DX107" s="1774"/>
      <c r="DY107" s="1774"/>
      <c r="DZ107" s="1774"/>
      <c r="EA107" s="1810"/>
      <c r="EB107" s="1810"/>
      <c r="EC107" s="1810"/>
      <c r="ED107" s="1810"/>
      <c r="EE107" s="1836"/>
      <c r="EF107" s="1813"/>
      <c r="EG107" s="1816"/>
      <c r="EH107" s="1817"/>
      <c r="EI107" s="1808"/>
    </row>
    <row r="108" spans="2:139" ht="12.75" customHeight="1" x14ac:dyDescent="0.2">
      <c r="B108" s="1810"/>
      <c r="C108" s="1781"/>
      <c r="D108" s="1778"/>
      <c r="E108" s="1773"/>
      <c r="F108" s="1773"/>
      <c r="G108" s="1778"/>
      <c r="H108" s="1773"/>
      <c r="I108" s="1773"/>
      <c r="J108" s="1773"/>
      <c r="K108" s="1773"/>
      <c r="L108" s="1781"/>
      <c r="M108" s="1773"/>
      <c r="N108" s="1773"/>
      <c r="O108" s="1782"/>
      <c r="P108" s="1773"/>
      <c r="Q108" s="1773"/>
      <c r="R108" s="1773"/>
      <c r="S108" s="1773"/>
      <c r="T108" s="1773"/>
      <c r="U108" s="1773"/>
      <c r="V108" s="1773"/>
      <c r="W108" s="1773"/>
      <c r="X108" s="1773"/>
      <c r="Y108" s="1773"/>
      <c r="Z108" s="1778"/>
      <c r="AA108" s="1773"/>
      <c r="AB108" s="1773"/>
      <c r="AC108" s="1773"/>
      <c r="AD108" s="1773"/>
      <c r="AE108" s="1773"/>
      <c r="AF108" s="1773"/>
      <c r="AG108" s="1778"/>
      <c r="AH108" s="1773"/>
      <c r="AI108" s="1773"/>
      <c r="AJ108" s="1778"/>
      <c r="AK108" s="1778"/>
      <c r="AL108" s="1773"/>
      <c r="AM108" s="1773"/>
      <c r="AN108" s="1842"/>
      <c r="AO108" s="1773"/>
      <c r="AP108" s="1773"/>
      <c r="AQ108" s="1773"/>
      <c r="AR108" s="1773"/>
      <c r="AS108" s="1773"/>
      <c r="AT108" s="1773"/>
      <c r="AU108" s="1773"/>
      <c r="AV108" s="1773"/>
      <c r="AW108" s="1773"/>
      <c r="AX108" s="1773"/>
      <c r="AY108" s="1778"/>
      <c r="AZ108" s="1773"/>
      <c r="BA108" s="1773"/>
      <c r="BB108" s="1773"/>
      <c r="BC108" s="1773"/>
      <c r="BD108" s="1781"/>
      <c r="BE108" s="1781"/>
      <c r="BF108" s="1781"/>
      <c r="BG108" s="1781"/>
      <c r="BH108" s="1781"/>
      <c r="BI108" s="1781"/>
      <c r="BJ108" s="1781"/>
      <c r="BK108" s="1781"/>
      <c r="BL108" s="1781"/>
      <c r="BM108" s="1781"/>
      <c r="BN108" s="1773"/>
      <c r="BO108" s="1840"/>
      <c r="BP108" s="1773"/>
      <c r="BQ108" s="1773"/>
      <c r="BR108" s="1773"/>
      <c r="BS108" s="1773"/>
      <c r="BT108" s="1773"/>
      <c r="BU108" s="1773"/>
      <c r="BV108" s="1778"/>
      <c r="BW108" s="1773"/>
      <c r="BX108" s="1773"/>
      <c r="BY108" s="1773"/>
      <c r="BZ108" s="1773"/>
      <c r="CA108" s="1773"/>
      <c r="CB108" s="1773"/>
      <c r="CC108" s="1773"/>
      <c r="CD108" s="1773"/>
      <c r="CE108" s="1778"/>
      <c r="CF108" s="1773"/>
      <c r="CG108" s="1781"/>
      <c r="CH108" s="1781"/>
      <c r="CI108" s="1773"/>
      <c r="CJ108" s="1773"/>
      <c r="CK108" s="1773"/>
      <c r="CL108" s="1773"/>
      <c r="CM108" s="1773"/>
      <c r="CN108" s="1773"/>
      <c r="CO108" s="1781"/>
      <c r="CP108" s="1773"/>
      <c r="CQ108" s="1773"/>
      <c r="CR108" s="1778"/>
      <c r="CS108" s="1773"/>
      <c r="CT108" s="1773"/>
      <c r="CU108" s="1773"/>
      <c r="CV108" s="1773"/>
      <c r="CW108" s="1773"/>
      <c r="CX108" s="1773"/>
      <c r="CY108" s="1773"/>
      <c r="CZ108" s="1773"/>
      <c r="DA108" s="1773"/>
      <c r="DB108" s="1773"/>
      <c r="DC108" s="1773"/>
      <c r="DD108" s="1773"/>
      <c r="DE108" s="1773"/>
      <c r="DF108" s="1773"/>
      <c r="DG108" s="1773"/>
      <c r="DH108" s="1773"/>
      <c r="DI108" s="1773"/>
      <c r="DJ108" s="1773"/>
      <c r="DK108" s="1773"/>
      <c r="DL108" s="1773"/>
      <c r="DM108" s="1781"/>
      <c r="DN108" s="1773"/>
      <c r="DO108" s="1781"/>
      <c r="DP108" s="1781"/>
      <c r="DQ108" s="1781"/>
      <c r="DR108" s="1781"/>
      <c r="DS108" s="1781"/>
      <c r="DT108" s="1842"/>
      <c r="DU108" s="1781"/>
      <c r="DV108" s="1774"/>
      <c r="DW108" s="1781"/>
      <c r="DX108" s="1774"/>
      <c r="DY108" s="1774"/>
      <c r="DZ108" s="1774"/>
      <c r="EA108" s="1810"/>
      <c r="EB108" s="1810"/>
      <c r="EC108" s="1810"/>
      <c r="ED108" s="1810"/>
      <c r="EE108" s="1836"/>
      <c r="EF108" s="1813"/>
      <c r="EG108" s="1816"/>
      <c r="EH108" s="1817"/>
      <c r="EI108" s="1808"/>
    </row>
    <row r="109" spans="2:139" ht="12.75" customHeight="1" x14ac:dyDescent="0.2">
      <c r="B109" s="1810"/>
      <c r="C109" s="1781"/>
      <c r="D109" s="1778"/>
      <c r="E109" s="1773"/>
      <c r="F109" s="1773"/>
      <c r="G109" s="1778"/>
      <c r="H109" s="1773"/>
      <c r="I109" s="1773"/>
      <c r="J109" s="1773"/>
      <c r="K109" s="1773"/>
      <c r="L109" s="1781"/>
      <c r="M109" s="1773"/>
      <c r="N109" s="1773"/>
      <c r="O109" s="1782"/>
      <c r="P109" s="1773"/>
      <c r="Q109" s="1773"/>
      <c r="R109" s="1773"/>
      <c r="S109" s="1773"/>
      <c r="T109" s="1773"/>
      <c r="U109" s="1773"/>
      <c r="V109" s="1773"/>
      <c r="W109" s="1773"/>
      <c r="X109" s="1773"/>
      <c r="Y109" s="1773"/>
      <c r="Z109" s="1778"/>
      <c r="AA109" s="1773"/>
      <c r="AB109" s="1773"/>
      <c r="AC109" s="1773"/>
      <c r="AD109" s="1773"/>
      <c r="AE109" s="1773"/>
      <c r="AF109" s="1773"/>
      <c r="AG109" s="1778"/>
      <c r="AH109" s="1773"/>
      <c r="AI109" s="1773"/>
      <c r="AJ109" s="1778"/>
      <c r="AK109" s="1778"/>
      <c r="AL109" s="1773"/>
      <c r="AM109" s="1773"/>
      <c r="AN109" s="1842"/>
      <c r="AO109" s="1773"/>
      <c r="AP109" s="1773"/>
      <c r="AQ109" s="1773"/>
      <c r="AR109" s="1773"/>
      <c r="AS109" s="1773"/>
      <c r="AT109" s="1773"/>
      <c r="AU109" s="1773"/>
      <c r="AV109" s="1773"/>
      <c r="AW109" s="1773"/>
      <c r="AX109" s="1773"/>
      <c r="AY109" s="1778"/>
      <c r="AZ109" s="1773"/>
      <c r="BA109" s="1773"/>
      <c r="BB109" s="1773"/>
      <c r="BC109" s="1773"/>
      <c r="BD109" s="1781"/>
      <c r="BE109" s="1781"/>
      <c r="BF109" s="1781"/>
      <c r="BG109" s="1781"/>
      <c r="BH109" s="1781"/>
      <c r="BI109" s="1781"/>
      <c r="BJ109" s="1781"/>
      <c r="BK109" s="1781"/>
      <c r="BL109" s="1781"/>
      <c r="BM109" s="1781"/>
      <c r="BN109" s="1773"/>
      <c r="BO109" s="1840"/>
      <c r="BP109" s="1773"/>
      <c r="BQ109" s="1773"/>
      <c r="BR109" s="1773"/>
      <c r="BS109" s="1773"/>
      <c r="BT109" s="1773"/>
      <c r="BU109" s="1773"/>
      <c r="BV109" s="1778"/>
      <c r="BW109" s="1773"/>
      <c r="BX109" s="1773"/>
      <c r="BY109" s="1773"/>
      <c r="BZ109" s="1773"/>
      <c r="CA109" s="1773"/>
      <c r="CB109" s="1773"/>
      <c r="CC109" s="1773"/>
      <c r="CD109" s="1773"/>
      <c r="CE109" s="1778"/>
      <c r="CF109" s="1773"/>
      <c r="CG109" s="1781"/>
      <c r="CH109" s="1781"/>
      <c r="CI109" s="1773"/>
      <c r="CJ109" s="1773"/>
      <c r="CK109" s="1773"/>
      <c r="CL109" s="1773"/>
      <c r="CM109" s="1773"/>
      <c r="CN109" s="1773"/>
      <c r="CO109" s="1781"/>
      <c r="CP109" s="1773"/>
      <c r="CQ109" s="1773"/>
      <c r="CR109" s="1778"/>
      <c r="CS109" s="1773"/>
      <c r="CT109" s="1773"/>
      <c r="CU109" s="1773"/>
      <c r="CV109" s="1773"/>
      <c r="CW109" s="1773"/>
      <c r="CX109" s="1773"/>
      <c r="CY109" s="1773"/>
      <c r="CZ109" s="1773"/>
      <c r="DA109" s="1773"/>
      <c r="DB109" s="1773"/>
      <c r="DC109" s="1773"/>
      <c r="DD109" s="1773"/>
      <c r="DE109" s="1773"/>
      <c r="DF109" s="1773"/>
      <c r="DG109" s="1773"/>
      <c r="DH109" s="1773"/>
      <c r="DI109" s="1773"/>
      <c r="DJ109" s="1773"/>
      <c r="DK109" s="1773"/>
      <c r="DL109" s="1773"/>
      <c r="DM109" s="1781"/>
      <c r="DN109" s="1773"/>
      <c r="DO109" s="1781"/>
      <c r="DP109" s="1781"/>
      <c r="DQ109" s="1781"/>
      <c r="DR109" s="1781"/>
      <c r="DS109" s="1781"/>
      <c r="DT109" s="1842"/>
      <c r="DU109" s="1781"/>
      <c r="DV109" s="1774"/>
      <c r="DW109" s="1781"/>
      <c r="DX109" s="1774"/>
      <c r="DY109" s="1774"/>
      <c r="DZ109" s="1774"/>
      <c r="EA109" s="1810"/>
      <c r="EB109" s="1810"/>
      <c r="EC109" s="1810"/>
      <c r="ED109" s="1810"/>
      <c r="EE109" s="1836"/>
      <c r="EF109" s="1813"/>
      <c r="EG109" s="1816"/>
      <c r="EH109" s="1817"/>
      <c r="EI109" s="1808"/>
    </row>
    <row r="110" spans="2:139" ht="51" customHeight="1" x14ac:dyDescent="0.2">
      <c r="B110" s="1810"/>
      <c r="C110" s="1772"/>
      <c r="D110" s="1778"/>
      <c r="E110" s="1773"/>
      <c r="F110" s="1773"/>
      <c r="G110" s="1778"/>
      <c r="H110" s="1773"/>
      <c r="I110" s="1773"/>
      <c r="J110" s="1773"/>
      <c r="K110" s="1773"/>
      <c r="L110" s="1772"/>
      <c r="M110" s="1773"/>
      <c r="N110" s="1773"/>
      <c r="O110" s="1783"/>
      <c r="P110" s="1773"/>
      <c r="Q110" s="1773"/>
      <c r="R110" s="1773"/>
      <c r="S110" s="1773"/>
      <c r="T110" s="1773"/>
      <c r="U110" s="1773"/>
      <c r="V110" s="1773"/>
      <c r="W110" s="1773"/>
      <c r="X110" s="1773"/>
      <c r="Y110" s="1773"/>
      <c r="Z110" s="1778"/>
      <c r="AA110" s="1773"/>
      <c r="AB110" s="1773"/>
      <c r="AC110" s="1773"/>
      <c r="AD110" s="1773"/>
      <c r="AE110" s="1773"/>
      <c r="AF110" s="1773"/>
      <c r="AG110" s="1778"/>
      <c r="AH110" s="1773"/>
      <c r="AI110" s="1773"/>
      <c r="AJ110" s="1778"/>
      <c r="AK110" s="1778"/>
      <c r="AL110" s="1773"/>
      <c r="AM110" s="1773"/>
      <c r="AN110" s="1842"/>
      <c r="AO110" s="1773"/>
      <c r="AP110" s="1773"/>
      <c r="AQ110" s="1773"/>
      <c r="AR110" s="1773"/>
      <c r="AS110" s="1773"/>
      <c r="AT110" s="1773"/>
      <c r="AU110" s="1773"/>
      <c r="AV110" s="1773"/>
      <c r="AW110" s="1773"/>
      <c r="AX110" s="1773"/>
      <c r="AY110" s="1778"/>
      <c r="AZ110" s="1773"/>
      <c r="BA110" s="1773"/>
      <c r="BB110" s="1773"/>
      <c r="BC110" s="1773"/>
      <c r="BD110" s="1772"/>
      <c r="BE110" s="1772"/>
      <c r="BF110" s="1772"/>
      <c r="BG110" s="1772"/>
      <c r="BH110" s="1772"/>
      <c r="BI110" s="1772"/>
      <c r="BJ110" s="1772"/>
      <c r="BK110" s="1772"/>
      <c r="BL110" s="1772"/>
      <c r="BM110" s="1772"/>
      <c r="BN110" s="1773"/>
      <c r="BO110" s="1840"/>
      <c r="BP110" s="1773"/>
      <c r="BQ110" s="1773"/>
      <c r="BR110" s="1773"/>
      <c r="BS110" s="1773"/>
      <c r="BT110" s="1773"/>
      <c r="BU110" s="1773"/>
      <c r="BV110" s="1778"/>
      <c r="BW110" s="1773"/>
      <c r="BX110" s="1773"/>
      <c r="BY110" s="1773"/>
      <c r="BZ110" s="1773"/>
      <c r="CA110" s="1773"/>
      <c r="CB110" s="1773"/>
      <c r="CC110" s="1773"/>
      <c r="CD110" s="1773"/>
      <c r="CE110" s="1778"/>
      <c r="CF110" s="1773"/>
      <c r="CG110" s="1772"/>
      <c r="CH110" s="1772"/>
      <c r="CI110" s="1773"/>
      <c r="CJ110" s="1773"/>
      <c r="CK110" s="1773"/>
      <c r="CL110" s="1773"/>
      <c r="CM110" s="1773"/>
      <c r="CN110" s="1773"/>
      <c r="CO110" s="1772"/>
      <c r="CP110" s="1773"/>
      <c r="CQ110" s="1773"/>
      <c r="CR110" s="1778"/>
      <c r="CS110" s="1773"/>
      <c r="CT110" s="1773"/>
      <c r="CU110" s="1773"/>
      <c r="CV110" s="1773"/>
      <c r="CW110" s="1773"/>
      <c r="CX110" s="1773"/>
      <c r="CY110" s="1773"/>
      <c r="CZ110" s="1773"/>
      <c r="DA110" s="1773"/>
      <c r="DB110" s="1773"/>
      <c r="DC110" s="1773"/>
      <c r="DD110" s="1773"/>
      <c r="DE110" s="1773"/>
      <c r="DF110" s="1773"/>
      <c r="DG110" s="1773"/>
      <c r="DH110" s="1773"/>
      <c r="DI110" s="1773"/>
      <c r="DJ110" s="1773"/>
      <c r="DK110" s="1773"/>
      <c r="DL110" s="1773"/>
      <c r="DM110" s="1772"/>
      <c r="DN110" s="1773"/>
      <c r="DO110" s="1772"/>
      <c r="DP110" s="1772"/>
      <c r="DQ110" s="1772"/>
      <c r="DR110" s="1772"/>
      <c r="DS110" s="1772"/>
      <c r="DT110" s="1842"/>
      <c r="DU110" s="1772"/>
      <c r="DV110" s="1775"/>
      <c r="DW110" s="1772"/>
      <c r="DX110" s="1775"/>
      <c r="DY110" s="1775"/>
      <c r="DZ110" s="1775"/>
      <c r="EA110" s="1810"/>
      <c r="EB110" s="1810"/>
      <c r="EC110" s="1810"/>
      <c r="ED110" s="1810"/>
      <c r="EE110" s="1836"/>
      <c r="EF110" s="1837"/>
      <c r="EG110" s="1838"/>
      <c r="EH110" s="1835"/>
      <c r="EI110" s="1834"/>
    </row>
    <row r="111" spans="2:139" ht="12.75" customHeight="1" x14ac:dyDescent="0.2">
      <c r="B111" s="1831" t="s">
        <v>1027</v>
      </c>
      <c r="C111">
        <v>10</v>
      </c>
      <c r="E111">
        <v>18</v>
      </c>
      <c r="L111">
        <v>20</v>
      </c>
      <c r="N111">
        <v>19</v>
      </c>
      <c r="Q111">
        <v>14</v>
      </c>
      <c r="R111">
        <v>20</v>
      </c>
      <c r="T111">
        <v>16</v>
      </c>
      <c r="U111">
        <v>19</v>
      </c>
      <c r="W111">
        <v>21</v>
      </c>
      <c r="Y111">
        <v>16</v>
      </c>
      <c r="AA111">
        <v>19</v>
      </c>
      <c r="AB111">
        <v>16</v>
      </c>
      <c r="AD111">
        <v>14</v>
      </c>
      <c r="AE111">
        <v>20</v>
      </c>
      <c r="AF111">
        <v>15</v>
      </c>
      <c r="AH111">
        <v>21</v>
      </c>
      <c r="AI111">
        <v>14</v>
      </c>
      <c r="AL111">
        <v>16</v>
      </c>
      <c r="AM111">
        <v>20</v>
      </c>
      <c r="AO111">
        <v>18</v>
      </c>
      <c r="AP111">
        <v>15</v>
      </c>
      <c r="AR111">
        <v>22</v>
      </c>
      <c r="AS111">
        <v>15</v>
      </c>
      <c r="AT111">
        <v>16</v>
      </c>
      <c r="AU111">
        <v>13</v>
      </c>
      <c r="AV111">
        <v>16</v>
      </c>
      <c r="AW111">
        <v>12</v>
      </c>
      <c r="AX111">
        <v>21</v>
      </c>
      <c r="AZ111">
        <v>16</v>
      </c>
      <c r="BA111">
        <v>20</v>
      </c>
      <c r="BB111">
        <v>16</v>
      </c>
      <c r="BC111">
        <v>21</v>
      </c>
      <c r="BJ111">
        <v>16</v>
      </c>
      <c r="BL111">
        <v>19</v>
      </c>
      <c r="BM111">
        <v>14</v>
      </c>
      <c r="BN111">
        <v>10</v>
      </c>
      <c r="BO111">
        <v>11</v>
      </c>
      <c r="BP111">
        <v>14</v>
      </c>
      <c r="BQ111">
        <v>11</v>
      </c>
      <c r="BR111">
        <v>14</v>
      </c>
      <c r="BS111">
        <v>23</v>
      </c>
      <c r="BT111">
        <v>21</v>
      </c>
      <c r="BU111">
        <v>17</v>
      </c>
      <c r="BW111">
        <v>20</v>
      </c>
      <c r="BX111">
        <v>19</v>
      </c>
      <c r="BY111">
        <v>19</v>
      </c>
      <c r="BZ111">
        <v>14</v>
      </c>
      <c r="CA111">
        <v>18</v>
      </c>
      <c r="CB111">
        <v>13</v>
      </c>
      <c r="CC111">
        <v>16</v>
      </c>
      <c r="CD111">
        <v>22</v>
      </c>
      <c r="CE111">
        <v>15</v>
      </c>
      <c r="CF111">
        <v>21</v>
      </c>
      <c r="CG111">
        <v>21</v>
      </c>
      <c r="CH111">
        <v>19</v>
      </c>
      <c r="CI111">
        <v>19</v>
      </c>
      <c r="CJ111">
        <v>18</v>
      </c>
      <c r="CK111">
        <v>21</v>
      </c>
      <c r="CL111">
        <v>15</v>
      </c>
      <c r="CM111">
        <v>20</v>
      </c>
      <c r="CN111">
        <v>17</v>
      </c>
      <c r="CO111">
        <v>16</v>
      </c>
      <c r="CP111">
        <v>19</v>
      </c>
      <c r="CQ111">
        <v>16</v>
      </c>
      <c r="CR111">
        <v>20</v>
      </c>
      <c r="CS111">
        <v>10</v>
      </c>
      <c r="CT111">
        <v>21</v>
      </c>
      <c r="CU111">
        <v>16</v>
      </c>
      <c r="CV111">
        <v>16</v>
      </c>
      <c r="CW111">
        <v>17</v>
      </c>
      <c r="CX111">
        <v>22</v>
      </c>
      <c r="CY111">
        <v>16</v>
      </c>
      <c r="CZ111">
        <v>21</v>
      </c>
      <c r="DA111">
        <v>16</v>
      </c>
      <c r="DB111">
        <v>17</v>
      </c>
      <c r="DD111">
        <v>16</v>
      </c>
      <c r="DE111">
        <v>18</v>
      </c>
      <c r="DG111">
        <v>18</v>
      </c>
      <c r="DH111">
        <v>24</v>
      </c>
      <c r="DI111">
        <v>20</v>
      </c>
      <c r="DJ111">
        <v>11</v>
      </c>
      <c r="DO111">
        <v>21</v>
      </c>
      <c r="DR111">
        <v>17</v>
      </c>
      <c r="EI111">
        <f>SUM(C111:EH111)</f>
        <v>1434</v>
      </c>
    </row>
    <row r="112" spans="2:139" ht="30.75" customHeight="1" x14ac:dyDescent="0.2">
      <c r="B112" s="1832"/>
      <c r="C112" s="637">
        <f t="shared" ref="C112:AH112" si="17">SUM(C90*C111)</f>
        <v>310</v>
      </c>
      <c r="D112" s="637">
        <f t="shared" si="17"/>
        <v>0</v>
      </c>
      <c r="E112" s="637">
        <f t="shared" si="17"/>
        <v>108</v>
      </c>
      <c r="F112" s="637">
        <f t="shared" si="17"/>
        <v>0</v>
      </c>
      <c r="G112" s="637">
        <f t="shared" si="17"/>
        <v>0</v>
      </c>
      <c r="H112" s="637">
        <f t="shared" si="17"/>
        <v>0</v>
      </c>
      <c r="I112" s="637">
        <f t="shared" si="17"/>
        <v>0</v>
      </c>
      <c r="J112" s="637">
        <f t="shared" si="17"/>
        <v>0</v>
      </c>
      <c r="K112" s="637">
        <f t="shared" si="17"/>
        <v>0</v>
      </c>
      <c r="L112" s="637">
        <f t="shared" si="17"/>
        <v>140</v>
      </c>
      <c r="M112" s="637">
        <f t="shared" si="17"/>
        <v>0</v>
      </c>
      <c r="N112" s="637">
        <f t="shared" si="17"/>
        <v>228</v>
      </c>
      <c r="O112" s="637">
        <f t="shared" si="17"/>
        <v>0</v>
      </c>
      <c r="P112" s="637">
        <f t="shared" si="17"/>
        <v>0</v>
      </c>
      <c r="Q112" s="637">
        <f t="shared" si="17"/>
        <v>196</v>
      </c>
      <c r="R112" s="637">
        <f t="shared" si="17"/>
        <v>100</v>
      </c>
      <c r="S112" s="637">
        <f t="shared" si="17"/>
        <v>0</v>
      </c>
      <c r="T112" s="637">
        <f t="shared" si="17"/>
        <v>208</v>
      </c>
      <c r="U112" s="637">
        <f t="shared" si="17"/>
        <v>209</v>
      </c>
      <c r="V112" s="637">
        <f t="shared" si="17"/>
        <v>0</v>
      </c>
      <c r="W112" s="637">
        <f t="shared" si="17"/>
        <v>147</v>
      </c>
      <c r="X112" s="637">
        <f t="shared" si="17"/>
        <v>0</v>
      </c>
      <c r="Y112" s="637">
        <f t="shared" si="17"/>
        <v>320</v>
      </c>
      <c r="Z112" s="637">
        <f t="shared" si="17"/>
        <v>0</v>
      </c>
      <c r="AA112" s="637">
        <f t="shared" si="17"/>
        <v>228</v>
      </c>
      <c r="AB112" s="637">
        <f t="shared" si="17"/>
        <v>96</v>
      </c>
      <c r="AC112" s="637">
        <f t="shared" si="17"/>
        <v>0</v>
      </c>
      <c r="AD112" s="637">
        <f t="shared" si="17"/>
        <v>406</v>
      </c>
      <c r="AE112" s="637">
        <f t="shared" si="17"/>
        <v>240</v>
      </c>
      <c r="AF112" s="637">
        <f t="shared" si="17"/>
        <v>150</v>
      </c>
      <c r="AG112" s="637">
        <f t="shared" si="17"/>
        <v>0</v>
      </c>
      <c r="AH112" s="637">
        <f t="shared" si="17"/>
        <v>210</v>
      </c>
      <c r="AI112" s="637">
        <f t="shared" ref="AI112:BN112" si="18">SUM(AI90*AI111)</f>
        <v>322</v>
      </c>
      <c r="AJ112" s="637">
        <f t="shared" si="18"/>
        <v>0</v>
      </c>
      <c r="AK112" s="637">
        <f t="shared" si="18"/>
        <v>0</v>
      </c>
      <c r="AL112" s="637">
        <f t="shared" si="18"/>
        <v>224</v>
      </c>
      <c r="AM112" s="637">
        <f t="shared" si="18"/>
        <v>200</v>
      </c>
      <c r="AN112" s="637">
        <f t="shared" si="18"/>
        <v>0</v>
      </c>
      <c r="AO112" s="637">
        <f t="shared" si="18"/>
        <v>306</v>
      </c>
      <c r="AP112" s="637">
        <f t="shared" si="18"/>
        <v>330</v>
      </c>
      <c r="AQ112" s="637">
        <f t="shared" si="18"/>
        <v>0</v>
      </c>
      <c r="AR112" s="637">
        <f t="shared" si="18"/>
        <v>242</v>
      </c>
      <c r="AS112" s="637">
        <f t="shared" si="18"/>
        <v>345</v>
      </c>
      <c r="AT112" s="637">
        <f t="shared" si="18"/>
        <v>96</v>
      </c>
      <c r="AU112" s="637">
        <f t="shared" si="18"/>
        <v>260</v>
      </c>
      <c r="AV112" s="637">
        <f t="shared" si="18"/>
        <v>176</v>
      </c>
      <c r="AW112" s="637">
        <f t="shared" si="18"/>
        <v>204</v>
      </c>
      <c r="AX112" s="637">
        <f t="shared" si="18"/>
        <v>210</v>
      </c>
      <c r="AY112" s="637">
        <f t="shared" si="18"/>
        <v>0</v>
      </c>
      <c r="AZ112" s="637">
        <f t="shared" si="18"/>
        <v>400</v>
      </c>
      <c r="BA112" s="637">
        <f t="shared" si="18"/>
        <v>300</v>
      </c>
      <c r="BB112" s="637">
        <f t="shared" si="18"/>
        <v>336</v>
      </c>
      <c r="BC112" s="637">
        <f t="shared" si="18"/>
        <v>147</v>
      </c>
      <c r="BD112" s="637">
        <f t="shared" si="18"/>
        <v>0</v>
      </c>
      <c r="BE112" s="637">
        <f t="shared" si="18"/>
        <v>0</v>
      </c>
      <c r="BF112" s="637">
        <f t="shared" si="18"/>
        <v>0</v>
      </c>
      <c r="BG112" s="637">
        <f t="shared" si="18"/>
        <v>0</v>
      </c>
      <c r="BH112" s="637">
        <f t="shared" si="18"/>
        <v>0</v>
      </c>
      <c r="BI112" s="637">
        <f t="shared" si="18"/>
        <v>0</v>
      </c>
      <c r="BJ112" s="637">
        <f t="shared" si="18"/>
        <v>208</v>
      </c>
      <c r="BK112" s="637">
        <f t="shared" si="18"/>
        <v>0</v>
      </c>
      <c r="BL112" s="637">
        <f t="shared" si="18"/>
        <v>114</v>
      </c>
      <c r="BM112" s="637">
        <f t="shared" si="18"/>
        <v>392</v>
      </c>
      <c r="BN112" s="637">
        <f t="shared" si="18"/>
        <v>50</v>
      </c>
      <c r="BO112" s="637">
        <f t="shared" ref="BO112:CW112" si="19">SUM(BO90*BO111)</f>
        <v>55</v>
      </c>
      <c r="BP112" s="637">
        <f t="shared" si="19"/>
        <v>252</v>
      </c>
      <c r="BQ112" s="637">
        <f t="shared" si="19"/>
        <v>231</v>
      </c>
      <c r="BR112" s="637">
        <f t="shared" si="19"/>
        <v>224</v>
      </c>
      <c r="BS112" s="637">
        <f t="shared" si="19"/>
        <v>207</v>
      </c>
      <c r="BT112" s="637">
        <f t="shared" si="19"/>
        <v>231</v>
      </c>
      <c r="BU112" s="637">
        <f t="shared" si="19"/>
        <v>238</v>
      </c>
      <c r="BV112" s="637">
        <f t="shared" si="19"/>
        <v>0</v>
      </c>
      <c r="BW112" s="637">
        <f t="shared" si="19"/>
        <v>540</v>
      </c>
      <c r="BX112" s="637">
        <f t="shared" si="19"/>
        <v>133</v>
      </c>
      <c r="BY112" s="637">
        <f t="shared" si="19"/>
        <v>95</v>
      </c>
      <c r="BZ112" s="637">
        <f t="shared" si="19"/>
        <v>378</v>
      </c>
      <c r="CA112" s="637">
        <f t="shared" si="19"/>
        <v>252</v>
      </c>
      <c r="CB112" s="637">
        <f t="shared" si="19"/>
        <v>351</v>
      </c>
      <c r="CC112" s="637">
        <f t="shared" si="19"/>
        <v>160</v>
      </c>
      <c r="CD112" s="637">
        <f>SUM(CD90*CD111)</f>
        <v>220</v>
      </c>
      <c r="CE112" s="637">
        <f t="shared" si="19"/>
        <v>0</v>
      </c>
      <c r="CF112" s="637">
        <f t="shared" si="19"/>
        <v>273</v>
      </c>
      <c r="CG112" s="637">
        <f t="shared" si="19"/>
        <v>567</v>
      </c>
      <c r="CH112" s="637">
        <f t="shared" si="19"/>
        <v>475</v>
      </c>
      <c r="CI112" s="637">
        <f t="shared" si="19"/>
        <v>95</v>
      </c>
      <c r="CJ112" s="637">
        <f t="shared" si="19"/>
        <v>162</v>
      </c>
      <c r="CK112" s="637">
        <f t="shared" si="19"/>
        <v>210</v>
      </c>
      <c r="CL112" s="637">
        <f t="shared" si="19"/>
        <v>270</v>
      </c>
      <c r="CM112" s="637">
        <f t="shared" si="19"/>
        <v>220</v>
      </c>
      <c r="CN112" s="637">
        <f t="shared" si="19"/>
        <v>204</v>
      </c>
      <c r="CO112" s="637"/>
      <c r="CP112" s="637">
        <f t="shared" si="19"/>
        <v>247</v>
      </c>
      <c r="CQ112" s="637">
        <f t="shared" si="19"/>
        <v>128</v>
      </c>
      <c r="CR112" s="637">
        <f t="shared" si="19"/>
        <v>0</v>
      </c>
      <c r="CS112" s="637">
        <f t="shared" si="19"/>
        <v>280</v>
      </c>
      <c r="CT112" s="637">
        <f t="shared" si="19"/>
        <v>105</v>
      </c>
      <c r="CU112" s="637">
        <f t="shared" si="19"/>
        <v>0</v>
      </c>
      <c r="CV112" s="637">
        <f t="shared" si="19"/>
        <v>0</v>
      </c>
      <c r="CW112" s="637">
        <f t="shared" si="19"/>
        <v>85</v>
      </c>
      <c r="CX112" s="637">
        <f t="shared" ref="CX112:ED112" si="20">SUM(CX90*CX111)</f>
        <v>110</v>
      </c>
      <c r="CY112" s="637">
        <f t="shared" si="20"/>
        <v>0</v>
      </c>
      <c r="CZ112" s="637">
        <f t="shared" si="20"/>
        <v>168</v>
      </c>
      <c r="DA112" s="637">
        <f t="shared" si="20"/>
        <v>208</v>
      </c>
      <c r="DB112" s="637">
        <f t="shared" si="20"/>
        <v>238</v>
      </c>
      <c r="DC112" s="637">
        <f t="shared" si="20"/>
        <v>0</v>
      </c>
      <c r="DD112" s="637">
        <f t="shared" si="20"/>
        <v>64</v>
      </c>
      <c r="DE112" s="637">
        <f t="shared" si="20"/>
        <v>72</v>
      </c>
      <c r="DF112" s="637">
        <f t="shared" si="20"/>
        <v>0</v>
      </c>
      <c r="DG112" s="637">
        <f t="shared" si="20"/>
        <v>306</v>
      </c>
      <c r="DH112" s="637">
        <f t="shared" si="20"/>
        <v>0</v>
      </c>
      <c r="DI112" s="637">
        <f t="shared" si="20"/>
        <v>0</v>
      </c>
      <c r="DJ112" s="637">
        <f t="shared" si="20"/>
        <v>132</v>
      </c>
      <c r="DK112" s="637">
        <f t="shared" si="20"/>
        <v>0</v>
      </c>
      <c r="DL112" s="637">
        <f t="shared" si="20"/>
        <v>0</v>
      </c>
      <c r="DM112" s="637">
        <f t="shared" si="20"/>
        <v>0</v>
      </c>
      <c r="DN112" s="637">
        <f t="shared" si="20"/>
        <v>0</v>
      </c>
      <c r="DO112" s="637">
        <f t="shared" si="20"/>
        <v>126</v>
      </c>
      <c r="DP112" s="637">
        <f t="shared" si="20"/>
        <v>0</v>
      </c>
      <c r="DQ112" s="637">
        <f t="shared" si="20"/>
        <v>0</v>
      </c>
      <c r="DR112" s="637">
        <f>SUM(DR90*DR111)</f>
        <v>187</v>
      </c>
      <c r="DS112" s="637">
        <f t="shared" si="20"/>
        <v>0</v>
      </c>
      <c r="DT112" s="637">
        <f t="shared" si="20"/>
        <v>0</v>
      </c>
      <c r="DU112" s="637">
        <f t="shared" si="20"/>
        <v>0</v>
      </c>
      <c r="DV112" s="637">
        <f t="shared" si="20"/>
        <v>0</v>
      </c>
      <c r="DW112" s="637">
        <f t="shared" si="20"/>
        <v>0</v>
      </c>
      <c r="DX112" s="637">
        <f t="shared" si="20"/>
        <v>0</v>
      </c>
      <c r="DY112" s="637">
        <f t="shared" si="20"/>
        <v>0</v>
      </c>
      <c r="DZ112" s="637">
        <f t="shared" si="20"/>
        <v>0</v>
      </c>
      <c r="EA112" s="637">
        <f t="shared" si="20"/>
        <v>0</v>
      </c>
      <c r="EB112" s="637">
        <f t="shared" si="20"/>
        <v>0</v>
      </c>
      <c r="EC112" s="637">
        <f t="shared" si="20"/>
        <v>0</v>
      </c>
      <c r="ED112" s="637">
        <f t="shared" si="20"/>
        <v>0</v>
      </c>
      <c r="EE112" s="637">
        <f>SUM(EE90*EE111)</f>
        <v>0</v>
      </c>
      <c r="EF112" s="637">
        <f>SUM(EF90*EF111)</f>
        <v>0</v>
      </c>
      <c r="EG112" s="637">
        <f>SUM(EG90*EG111)</f>
        <v>0</v>
      </c>
      <c r="EH112" s="637">
        <f>SUM(EH90*EH111)</f>
        <v>0</v>
      </c>
      <c r="EI112">
        <f>SUM(C112:EH112)</f>
        <v>16657</v>
      </c>
    </row>
    <row r="113" spans="2:139" s="635" customFormat="1" x14ac:dyDescent="0.2">
      <c r="B113" s="1830" t="s">
        <v>147</v>
      </c>
      <c r="C113" s="635">
        <v>310</v>
      </c>
      <c r="E113" s="635">
        <v>550</v>
      </c>
      <c r="F113" s="635">
        <v>450</v>
      </c>
      <c r="L113" s="635">
        <v>730</v>
      </c>
      <c r="N113" s="635">
        <v>280</v>
      </c>
      <c r="P113" s="636">
        <v>1100</v>
      </c>
      <c r="Q113" s="635">
        <v>500</v>
      </c>
      <c r="R113" s="635">
        <v>865</v>
      </c>
      <c r="S113" s="635">
        <v>500</v>
      </c>
      <c r="T113" s="635">
        <v>400</v>
      </c>
      <c r="U113" s="635">
        <v>880</v>
      </c>
      <c r="W113" s="635">
        <v>880</v>
      </c>
      <c r="X113" s="636">
        <v>1100</v>
      </c>
      <c r="Y113" s="635">
        <v>600</v>
      </c>
      <c r="AA113" s="635">
        <v>510</v>
      </c>
      <c r="AB113" s="635">
        <v>590</v>
      </c>
      <c r="AC113" s="636">
        <v>1000</v>
      </c>
      <c r="AD113" s="635">
        <v>500</v>
      </c>
      <c r="AE113" s="635">
        <v>800</v>
      </c>
      <c r="AF113" s="635">
        <v>300</v>
      </c>
      <c r="AH113" s="635">
        <v>600</v>
      </c>
      <c r="AI113" s="635">
        <v>600</v>
      </c>
      <c r="AL113" s="635">
        <v>575</v>
      </c>
      <c r="AM113" s="635">
        <v>770</v>
      </c>
      <c r="AO113" s="635">
        <v>500</v>
      </c>
      <c r="AP113" s="635">
        <v>200</v>
      </c>
      <c r="AR113" s="635">
        <v>640</v>
      </c>
      <c r="AS113" s="635">
        <v>200</v>
      </c>
      <c r="AT113" s="635">
        <v>400</v>
      </c>
      <c r="AU113" s="635">
        <v>300</v>
      </c>
      <c r="AV113" s="635">
        <v>630</v>
      </c>
      <c r="AW113" s="635">
        <v>540</v>
      </c>
      <c r="AX113" s="635">
        <v>510</v>
      </c>
      <c r="AZ113" s="635">
        <v>200</v>
      </c>
      <c r="BA113" s="635">
        <v>700</v>
      </c>
      <c r="BB113" s="635">
        <v>580</v>
      </c>
      <c r="BC113" s="635">
        <v>750</v>
      </c>
      <c r="BJ113" s="635">
        <v>550</v>
      </c>
      <c r="BL113" s="635">
        <v>800</v>
      </c>
      <c r="BM113" s="635">
        <v>570</v>
      </c>
      <c r="BN113" s="635">
        <v>400</v>
      </c>
      <c r="BO113" s="635">
        <v>430</v>
      </c>
      <c r="BP113" s="635">
        <v>400</v>
      </c>
      <c r="BQ113" s="635">
        <v>500</v>
      </c>
      <c r="BR113" s="635">
        <v>350</v>
      </c>
      <c r="BS113" s="635">
        <v>650</v>
      </c>
      <c r="BT113" s="635">
        <v>750</v>
      </c>
      <c r="BU113" s="635">
        <v>50</v>
      </c>
      <c r="BW113" s="635">
        <v>300</v>
      </c>
      <c r="BX113" s="635">
        <v>810</v>
      </c>
      <c r="BY113" s="635">
        <v>830</v>
      </c>
      <c r="BZ113" s="635">
        <v>460</v>
      </c>
      <c r="CA113" s="635">
        <v>690</v>
      </c>
      <c r="CB113" s="635">
        <v>450</v>
      </c>
      <c r="CC113" s="635">
        <v>750</v>
      </c>
      <c r="CD113" s="635">
        <v>730</v>
      </c>
      <c r="CE113" s="635">
        <v>420</v>
      </c>
      <c r="CF113" s="635">
        <v>750</v>
      </c>
      <c r="CG113" s="635">
        <v>493</v>
      </c>
      <c r="CH113" s="635">
        <v>500</v>
      </c>
      <c r="CI113" s="635">
        <v>300</v>
      </c>
      <c r="CJ113" s="635">
        <v>900</v>
      </c>
      <c r="CK113" s="635">
        <v>650</v>
      </c>
      <c r="CL113" s="635">
        <v>220</v>
      </c>
      <c r="CM113" s="635">
        <v>800</v>
      </c>
      <c r="CN113" s="635">
        <v>400</v>
      </c>
      <c r="CO113" s="635">
        <v>720</v>
      </c>
      <c r="CP113" s="635">
        <v>800</v>
      </c>
      <c r="CQ113" s="635">
        <v>520</v>
      </c>
      <c r="CR113" s="635">
        <v>770</v>
      </c>
      <c r="CS113" s="635">
        <v>370</v>
      </c>
      <c r="CT113" s="635">
        <v>800</v>
      </c>
      <c r="CU113" s="635">
        <v>550</v>
      </c>
      <c r="CV113" s="635">
        <v>360</v>
      </c>
      <c r="CW113" s="635">
        <v>900</v>
      </c>
      <c r="CX113" s="635">
        <v>900</v>
      </c>
      <c r="CY113" s="635">
        <v>570</v>
      </c>
      <c r="CZ113" s="635">
        <v>820</v>
      </c>
      <c r="DA113" s="635">
        <v>833</v>
      </c>
      <c r="DB113" s="635">
        <v>630</v>
      </c>
      <c r="DC113" s="635">
        <v>900</v>
      </c>
      <c r="DD113" s="635">
        <v>510</v>
      </c>
      <c r="DE113" s="635">
        <v>700</v>
      </c>
      <c r="DF113" s="635">
        <v>1000</v>
      </c>
      <c r="DG113" s="635">
        <v>620</v>
      </c>
      <c r="DH113" s="635">
        <v>550</v>
      </c>
      <c r="DI113" s="635">
        <v>750</v>
      </c>
      <c r="DJ113" s="635">
        <v>730</v>
      </c>
      <c r="DO113" s="635">
        <v>900</v>
      </c>
      <c r="DR113" s="635">
        <v>400</v>
      </c>
      <c r="DS113" s="636">
        <v>1250</v>
      </c>
      <c r="EI113">
        <f>SUM(C113:EH113)</f>
        <v>55296</v>
      </c>
    </row>
    <row r="114" spans="2:139" ht="30" customHeight="1" x14ac:dyDescent="0.2">
      <c r="B114" s="1830"/>
      <c r="C114" s="1824">
        <f>SUM(C90*C113)</f>
        <v>9610</v>
      </c>
      <c r="D114" s="1824">
        <f t="shared" ref="D114:AH114" si="21">SUM(D90*D113)</f>
        <v>0</v>
      </c>
      <c r="E114" s="1824">
        <f t="shared" si="21"/>
        <v>3300</v>
      </c>
      <c r="F114" s="1824">
        <f t="shared" si="21"/>
        <v>7650</v>
      </c>
      <c r="G114" s="1824">
        <f t="shared" si="21"/>
        <v>0</v>
      </c>
      <c r="H114" s="1824">
        <f t="shared" si="21"/>
        <v>0</v>
      </c>
      <c r="I114" s="1824">
        <f t="shared" si="21"/>
        <v>0</v>
      </c>
      <c r="J114" s="1824">
        <f t="shared" si="21"/>
        <v>0</v>
      </c>
      <c r="K114" s="1824">
        <f t="shared" si="21"/>
        <v>0</v>
      </c>
      <c r="L114" s="1824">
        <f t="shared" si="21"/>
        <v>5110</v>
      </c>
      <c r="M114" s="1824">
        <f t="shared" si="21"/>
        <v>0</v>
      </c>
      <c r="N114" s="1824">
        <f t="shared" si="21"/>
        <v>3360</v>
      </c>
      <c r="O114" s="1824">
        <f t="shared" si="21"/>
        <v>0</v>
      </c>
      <c r="P114" s="1824">
        <f t="shared" si="21"/>
        <v>17600</v>
      </c>
      <c r="Q114" s="1824">
        <f t="shared" si="21"/>
        <v>7000</v>
      </c>
      <c r="R114" s="1824">
        <f t="shared" si="21"/>
        <v>4325</v>
      </c>
      <c r="S114" s="1824">
        <f t="shared" si="21"/>
        <v>7000</v>
      </c>
      <c r="T114" s="1824">
        <f t="shared" si="21"/>
        <v>5200</v>
      </c>
      <c r="U114" s="1824">
        <f t="shared" si="21"/>
        <v>9680</v>
      </c>
      <c r="V114" s="1824">
        <f t="shared" si="21"/>
        <v>0</v>
      </c>
      <c r="W114" s="1824">
        <f t="shared" si="21"/>
        <v>6160</v>
      </c>
      <c r="X114" s="1824">
        <f t="shared" si="21"/>
        <v>7700</v>
      </c>
      <c r="Y114" s="1824">
        <f t="shared" si="21"/>
        <v>12000</v>
      </c>
      <c r="Z114" s="1824">
        <f t="shared" si="21"/>
        <v>0</v>
      </c>
      <c r="AA114" s="1824">
        <f t="shared" si="21"/>
        <v>6120</v>
      </c>
      <c r="AB114" s="1824">
        <f t="shared" si="21"/>
        <v>3540</v>
      </c>
      <c r="AC114" s="1824">
        <f t="shared" si="21"/>
        <v>3000</v>
      </c>
      <c r="AD114" s="1824">
        <f t="shared" si="21"/>
        <v>14500</v>
      </c>
      <c r="AE114" s="1824">
        <f t="shared" si="21"/>
        <v>9600</v>
      </c>
      <c r="AF114" s="1824">
        <f t="shared" si="21"/>
        <v>3000</v>
      </c>
      <c r="AG114" s="1824">
        <f t="shared" si="21"/>
        <v>0</v>
      </c>
      <c r="AH114" s="1824">
        <f t="shared" si="21"/>
        <v>6000</v>
      </c>
      <c r="AI114" s="1824">
        <f t="shared" ref="AI114:BN114" si="22">SUM(AI90*AI113)</f>
        <v>13800</v>
      </c>
      <c r="AJ114" s="1824">
        <f t="shared" si="22"/>
        <v>0</v>
      </c>
      <c r="AK114" s="1824">
        <f t="shared" si="22"/>
        <v>0</v>
      </c>
      <c r="AL114" s="1824">
        <f t="shared" si="22"/>
        <v>8050</v>
      </c>
      <c r="AM114" s="1824">
        <f t="shared" si="22"/>
        <v>7700</v>
      </c>
      <c r="AN114" s="1824">
        <f t="shared" si="22"/>
        <v>0</v>
      </c>
      <c r="AO114" s="1824">
        <f t="shared" si="22"/>
        <v>8500</v>
      </c>
      <c r="AP114" s="1824">
        <f t="shared" si="22"/>
        <v>4400</v>
      </c>
      <c r="AQ114" s="1824">
        <f t="shared" si="22"/>
        <v>0</v>
      </c>
      <c r="AR114" s="1824">
        <f t="shared" si="22"/>
        <v>7040</v>
      </c>
      <c r="AS114" s="1824">
        <f t="shared" si="22"/>
        <v>4600</v>
      </c>
      <c r="AT114" s="1824">
        <f t="shared" si="22"/>
        <v>2400</v>
      </c>
      <c r="AU114" s="1824">
        <f t="shared" si="22"/>
        <v>6000</v>
      </c>
      <c r="AV114" s="1824">
        <f t="shared" si="22"/>
        <v>6930</v>
      </c>
      <c r="AW114" s="1824">
        <f t="shared" si="22"/>
        <v>9180</v>
      </c>
      <c r="AX114" s="1824">
        <f t="shared" si="22"/>
        <v>5100</v>
      </c>
      <c r="AY114" s="1824">
        <f t="shared" si="22"/>
        <v>0</v>
      </c>
      <c r="AZ114" s="1824">
        <f t="shared" si="22"/>
        <v>5000</v>
      </c>
      <c r="BA114" s="1824">
        <f t="shared" si="22"/>
        <v>10500</v>
      </c>
      <c r="BB114" s="1824">
        <f t="shared" si="22"/>
        <v>12180</v>
      </c>
      <c r="BC114" s="1824">
        <f t="shared" si="22"/>
        <v>5250</v>
      </c>
      <c r="BD114" s="1824">
        <f t="shared" si="22"/>
        <v>0</v>
      </c>
      <c r="BE114" s="1824">
        <f t="shared" si="22"/>
        <v>0</v>
      </c>
      <c r="BF114" s="1824">
        <f t="shared" si="22"/>
        <v>0</v>
      </c>
      <c r="BG114" s="1824">
        <f t="shared" si="22"/>
        <v>0</v>
      </c>
      <c r="BH114" s="1824">
        <f t="shared" si="22"/>
        <v>0</v>
      </c>
      <c r="BI114" s="1824">
        <f t="shared" si="22"/>
        <v>0</v>
      </c>
      <c r="BJ114" s="1824">
        <f t="shared" si="22"/>
        <v>7150</v>
      </c>
      <c r="BK114" s="1824">
        <f t="shared" si="22"/>
        <v>0</v>
      </c>
      <c r="BL114" s="1824">
        <f t="shared" si="22"/>
        <v>4800</v>
      </c>
      <c r="BM114" s="1824">
        <f t="shared" si="22"/>
        <v>15960</v>
      </c>
      <c r="BN114" s="1824">
        <f t="shared" si="22"/>
        <v>2000</v>
      </c>
      <c r="BO114" s="1824">
        <f t="shared" ref="BO114:CW114" si="23">SUM(BO90*BO113)</f>
        <v>2150</v>
      </c>
      <c r="BP114" s="1824">
        <f t="shared" si="23"/>
        <v>7200</v>
      </c>
      <c r="BQ114" s="1824">
        <f t="shared" si="23"/>
        <v>10500</v>
      </c>
      <c r="BR114" s="1824">
        <f t="shared" si="23"/>
        <v>5600</v>
      </c>
      <c r="BS114" s="1824">
        <f t="shared" si="23"/>
        <v>5850</v>
      </c>
      <c r="BT114" s="1824">
        <f t="shared" si="23"/>
        <v>8250</v>
      </c>
      <c r="BU114" s="1824">
        <f t="shared" si="23"/>
        <v>700</v>
      </c>
      <c r="BV114" s="1824">
        <f t="shared" si="23"/>
        <v>0</v>
      </c>
      <c r="BW114" s="1824">
        <f t="shared" si="23"/>
        <v>8100</v>
      </c>
      <c r="BX114" s="1824">
        <f t="shared" si="23"/>
        <v>5670</v>
      </c>
      <c r="BY114" s="1824">
        <f t="shared" si="23"/>
        <v>4150</v>
      </c>
      <c r="BZ114" s="1824">
        <f>SUM(BZ90*BZ113)</f>
        <v>12420</v>
      </c>
      <c r="CA114" s="1825">
        <f>SUM(CA90*CA113)</f>
        <v>9660</v>
      </c>
      <c r="CB114" s="1824">
        <f t="shared" si="23"/>
        <v>12150</v>
      </c>
      <c r="CC114" s="1824">
        <f t="shared" si="23"/>
        <v>7500</v>
      </c>
      <c r="CD114" s="1824">
        <f>SUM(CD90*CD113)</f>
        <v>7300</v>
      </c>
      <c r="CE114" s="1824">
        <f t="shared" si="23"/>
        <v>0</v>
      </c>
      <c r="CF114" s="1824">
        <f t="shared" si="23"/>
        <v>9750</v>
      </c>
      <c r="CG114" s="1824">
        <f>SUM(CG90*CG113)</f>
        <v>13311</v>
      </c>
      <c r="CH114" s="1824">
        <f>SUM(CH90*CH113)</f>
        <v>12500</v>
      </c>
      <c r="CI114" s="1824">
        <f t="shared" si="23"/>
        <v>1500</v>
      </c>
      <c r="CJ114" s="1824">
        <f t="shared" si="23"/>
        <v>8100</v>
      </c>
      <c r="CK114" s="1824">
        <f t="shared" si="23"/>
        <v>6500</v>
      </c>
      <c r="CL114" s="1824">
        <f t="shared" si="23"/>
        <v>3960</v>
      </c>
      <c r="CM114" s="1824">
        <f t="shared" si="23"/>
        <v>8800</v>
      </c>
      <c r="CN114" s="1824">
        <f t="shared" si="23"/>
        <v>4800</v>
      </c>
      <c r="CO114" s="1824"/>
      <c r="CP114" s="1824">
        <f t="shared" si="23"/>
        <v>10400</v>
      </c>
      <c r="CQ114" s="1824">
        <f t="shared" si="23"/>
        <v>4160</v>
      </c>
      <c r="CR114" s="1824">
        <f t="shared" si="23"/>
        <v>0</v>
      </c>
      <c r="CS114" s="1824">
        <f t="shared" si="23"/>
        <v>10360</v>
      </c>
      <c r="CT114" s="1824">
        <f t="shared" si="23"/>
        <v>4000</v>
      </c>
      <c r="CU114" s="1824">
        <f t="shared" si="23"/>
        <v>0</v>
      </c>
      <c r="CV114" s="1824">
        <f t="shared" si="23"/>
        <v>0</v>
      </c>
      <c r="CW114" s="1824">
        <f t="shared" si="23"/>
        <v>4500</v>
      </c>
      <c r="CX114" s="1824">
        <f t="shared" ref="CX114:ED114" si="24">SUM(CX90*CX113)</f>
        <v>4500</v>
      </c>
      <c r="CY114" s="1824">
        <f t="shared" si="24"/>
        <v>0</v>
      </c>
      <c r="CZ114" s="1824">
        <f t="shared" si="24"/>
        <v>6560</v>
      </c>
      <c r="DA114" s="1824">
        <f t="shared" si="24"/>
        <v>10829</v>
      </c>
      <c r="DB114" s="1824">
        <f t="shared" si="24"/>
        <v>8820</v>
      </c>
      <c r="DC114" s="1824">
        <f t="shared" si="24"/>
        <v>6300</v>
      </c>
      <c r="DD114" s="1824">
        <f t="shared" si="24"/>
        <v>2040</v>
      </c>
      <c r="DE114" s="1824">
        <f t="shared" si="24"/>
        <v>2800</v>
      </c>
      <c r="DF114" s="1847">
        <f t="shared" si="24"/>
        <v>9000</v>
      </c>
      <c r="DG114" s="1847">
        <f t="shared" si="24"/>
        <v>10540</v>
      </c>
      <c r="DH114" s="1824">
        <f t="shared" si="24"/>
        <v>0</v>
      </c>
      <c r="DI114" s="1824">
        <f t="shared" si="24"/>
        <v>0</v>
      </c>
      <c r="DJ114" s="1824">
        <f>SUM(DJ90*DJ113)</f>
        <v>8760</v>
      </c>
      <c r="DK114" s="1824">
        <f t="shared" si="24"/>
        <v>0</v>
      </c>
      <c r="DL114" s="13"/>
      <c r="DM114" s="1824">
        <f t="shared" si="24"/>
        <v>0</v>
      </c>
      <c r="DO114" s="1824">
        <f>SUM(DO90*DO113)</f>
        <v>5400</v>
      </c>
      <c r="DP114" s="1824">
        <f t="shared" si="24"/>
        <v>0</v>
      </c>
      <c r="DQ114" s="1824">
        <f t="shared" si="24"/>
        <v>0</v>
      </c>
      <c r="DR114" s="13">
        <f>SUM(DR90*DR113)</f>
        <v>4400</v>
      </c>
      <c r="DS114" s="1824">
        <f>SUM(DS90*DS113)</f>
        <v>5000</v>
      </c>
      <c r="DT114" s="1824">
        <f t="shared" si="24"/>
        <v>0</v>
      </c>
      <c r="DU114" s="1824">
        <f t="shared" si="24"/>
        <v>0</v>
      </c>
      <c r="DV114" s="1824">
        <f t="shared" si="24"/>
        <v>0</v>
      </c>
      <c r="DW114" s="1824">
        <f t="shared" si="24"/>
        <v>0</v>
      </c>
      <c r="DX114" s="1824">
        <f t="shared" si="24"/>
        <v>0</v>
      </c>
      <c r="DY114" s="1824">
        <f t="shared" si="24"/>
        <v>0</v>
      </c>
      <c r="DZ114" s="1824">
        <f t="shared" si="24"/>
        <v>0</v>
      </c>
      <c r="EA114" s="1824">
        <f t="shared" si="24"/>
        <v>0</v>
      </c>
      <c r="EB114" s="1824">
        <f t="shared" si="24"/>
        <v>0</v>
      </c>
      <c r="EC114" s="1824">
        <f t="shared" si="24"/>
        <v>0</v>
      </c>
      <c r="ED114" s="1824">
        <f t="shared" si="24"/>
        <v>0</v>
      </c>
      <c r="EE114" s="1824"/>
      <c r="EF114" s="1824"/>
      <c r="EG114" s="1824">
        <f>SUM(EG90*EG113)</f>
        <v>0</v>
      </c>
      <c r="EH114" s="1824">
        <f>SUM(EH90*EH113)</f>
        <v>0</v>
      </c>
      <c r="EI114" s="1694">
        <f>SUM(C114:EH116)</f>
        <v>592785</v>
      </c>
    </row>
    <row r="115" spans="2:139" ht="3.75" customHeight="1" x14ac:dyDescent="0.2">
      <c r="B115" s="1830"/>
      <c r="C115" s="1824"/>
      <c r="D115" s="1824"/>
      <c r="E115" s="1824"/>
      <c r="F115" s="1824"/>
      <c r="G115" s="1824"/>
      <c r="H115" s="1824"/>
      <c r="I115" s="1824"/>
      <c r="J115" s="1824"/>
      <c r="K115" s="1824"/>
      <c r="L115" s="1824"/>
      <c r="M115" s="1824"/>
      <c r="N115" s="1824"/>
      <c r="O115" s="1824"/>
      <c r="P115" s="1824"/>
      <c r="Q115" s="1824"/>
      <c r="R115" s="1824"/>
      <c r="S115" s="1824"/>
      <c r="T115" s="1824"/>
      <c r="U115" s="1824"/>
      <c r="V115" s="1824"/>
      <c r="W115" s="1824"/>
      <c r="X115" s="1824"/>
      <c r="Y115" s="1824"/>
      <c r="Z115" s="1824"/>
      <c r="AA115" s="1824"/>
      <c r="AB115" s="1824"/>
      <c r="AC115" s="1824"/>
      <c r="AD115" s="1824"/>
      <c r="AE115" s="1824"/>
      <c r="AF115" s="1824"/>
      <c r="AG115" s="1824"/>
      <c r="AH115" s="1824"/>
      <c r="AI115" s="1824"/>
      <c r="AJ115" s="1824"/>
      <c r="AK115" s="1824"/>
      <c r="AL115" s="1824"/>
      <c r="AM115" s="1824"/>
      <c r="AN115" s="1824"/>
      <c r="AO115" s="1824"/>
      <c r="AP115" s="1824"/>
      <c r="AQ115" s="1824"/>
      <c r="AR115" s="1824"/>
      <c r="AS115" s="1824"/>
      <c r="AT115" s="1824"/>
      <c r="AU115" s="1824"/>
      <c r="AV115" s="1824"/>
      <c r="AW115" s="1824"/>
      <c r="AX115" s="1824"/>
      <c r="AY115" s="1824"/>
      <c r="AZ115" s="1824"/>
      <c r="BA115" s="1824"/>
      <c r="BB115" s="1824"/>
      <c r="BC115" s="1824"/>
      <c r="BD115" s="1824"/>
      <c r="BE115" s="1824"/>
      <c r="BF115" s="1824"/>
      <c r="BG115" s="1824"/>
      <c r="BH115" s="1824"/>
      <c r="BI115" s="1824"/>
      <c r="BJ115" s="1824"/>
      <c r="BK115" s="1824"/>
      <c r="BL115" s="1824"/>
      <c r="BM115" s="1824"/>
      <c r="BN115" s="1824"/>
      <c r="BO115" s="1824"/>
      <c r="BP115" s="1824"/>
      <c r="BQ115" s="1824"/>
      <c r="BR115" s="1824"/>
      <c r="BS115" s="1824"/>
      <c r="BT115" s="1824"/>
      <c r="BU115" s="1824"/>
      <c r="BV115" s="1824"/>
      <c r="BW115" s="1824"/>
      <c r="BX115" s="1824"/>
      <c r="BY115" s="1824"/>
      <c r="BZ115" s="1824"/>
      <c r="CA115" s="1825"/>
      <c r="CB115" s="1824"/>
      <c r="CC115" s="1824"/>
      <c r="CD115" s="1824"/>
      <c r="CE115" s="1824"/>
      <c r="CF115" s="1824"/>
      <c r="CG115" s="1824"/>
      <c r="CH115" s="1824"/>
      <c r="CI115" s="1824"/>
      <c r="CJ115" s="1824"/>
      <c r="CK115" s="1824"/>
      <c r="CL115" s="1824"/>
      <c r="CM115" s="1824"/>
      <c r="CN115" s="1824"/>
      <c r="CO115" s="1824"/>
      <c r="CP115" s="1824"/>
      <c r="CQ115" s="1824"/>
      <c r="CR115" s="1824"/>
      <c r="CS115" s="1824"/>
      <c r="CT115" s="1824"/>
      <c r="CU115" s="1824"/>
      <c r="CV115" s="1824"/>
      <c r="CW115" s="1824"/>
      <c r="CX115" s="1824"/>
      <c r="CY115" s="1824"/>
      <c r="CZ115" s="1824"/>
      <c r="DA115" s="1824"/>
      <c r="DB115" s="1824"/>
      <c r="DC115" s="1824"/>
      <c r="DD115" s="1824"/>
      <c r="DE115" s="1824"/>
      <c r="DF115" s="1847"/>
      <c r="DG115" s="1847"/>
      <c r="DH115" s="1824"/>
      <c r="DI115" s="1824"/>
      <c r="DJ115" s="1824"/>
      <c r="DK115" s="1824"/>
      <c r="DL115" s="13"/>
      <c r="DM115" s="1824"/>
      <c r="DO115" s="1824"/>
      <c r="DP115" s="1824"/>
      <c r="DQ115" s="1824"/>
      <c r="DS115" s="1824"/>
      <c r="DT115" s="1824"/>
      <c r="DU115" s="1824"/>
      <c r="DV115" s="1824"/>
      <c r="DW115" s="1824"/>
      <c r="DX115" s="1824"/>
      <c r="DY115" s="1824"/>
      <c r="DZ115" s="1824"/>
      <c r="EA115" s="1824"/>
      <c r="EB115" s="1824"/>
      <c r="EC115" s="1824"/>
      <c r="ED115" s="1824"/>
      <c r="EE115" s="1824"/>
      <c r="EF115" s="1824"/>
      <c r="EG115" s="1824"/>
      <c r="EH115" s="1824"/>
      <c r="EI115" s="1694"/>
    </row>
    <row r="116" spans="2:139" ht="12" hidden="1" customHeight="1" x14ac:dyDescent="0.2">
      <c r="C116" s="1824"/>
      <c r="D116" s="1824"/>
      <c r="E116" s="1824"/>
      <c r="F116" s="1824"/>
      <c r="G116" s="1824"/>
      <c r="H116" s="1824"/>
      <c r="I116" s="1824"/>
      <c r="J116" s="1824"/>
      <c r="K116" s="1824"/>
      <c r="L116" s="1824"/>
      <c r="M116" s="1824"/>
      <c r="N116" s="1824"/>
      <c r="O116" s="1824"/>
      <c r="P116" s="1824"/>
      <c r="Q116" s="1824"/>
      <c r="R116" s="1824"/>
      <c r="S116" s="1824"/>
      <c r="T116" s="1824"/>
      <c r="U116" s="1824"/>
      <c r="V116" s="1824"/>
      <c r="W116" s="1824"/>
      <c r="X116" s="1824"/>
      <c r="Y116" s="1824"/>
      <c r="Z116" s="1824"/>
      <c r="AA116" s="1824"/>
      <c r="AB116" s="1824"/>
      <c r="AC116" s="1824"/>
      <c r="AD116" s="1824"/>
      <c r="AE116" s="1824"/>
      <c r="AF116" s="1824"/>
      <c r="AG116" s="1824"/>
      <c r="AH116" s="1824"/>
      <c r="AI116" s="1824"/>
      <c r="AJ116" s="1824"/>
      <c r="AK116" s="1824"/>
      <c r="AL116" s="1824"/>
      <c r="AM116" s="1824"/>
      <c r="AN116" s="1824"/>
      <c r="AO116" s="1824"/>
      <c r="AP116" s="1824"/>
      <c r="AQ116" s="1824"/>
      <c r="AR116" s="1824"/>
      <c r="AS116" s="1824"/>
      <c r="AT116" s="1824"/>
      <c r="AU116" s="1824"/>
      <c r="AV116" s="1824"/>
      <c r="AW116" s="1824"/>
      <c r="AX116" s="1824"/>
      <c r="AY116" s="1824"/>
      <c r="AZ116" s="1824"/>
      <c r="BA116" s="1824"/>
      <c r="BB116" s="1824"/>
      <c r="BC116" s="1824"/>
      <c r="BD116" s="1824"/>
      <c r="BE116" s="1824"/>
      <c r="BF116" s="1824"/>
      <c r="BG116" s="1824"/>
      <c r="BH116" s="1824"/>
      <c r="BI116" s="1824"/>
      <c r="BJ116" s="1824"/>
      <c r="BK116" s="1824"/>
      <c r="BL116" s="1824"/>
      <c r="BM116" s="1824"/>
      <c r="BN116" s="1824"/>
      <c r="BO116" s="1824"/>
      <c r="BP116" s="1824"/>
      <c r="BQ116" s="1824"/>
      <c r="BR116" s="1824"/>
      <c r="BS116" s="1824"/>
      <c r="BT116" s="1824"/>
      <c r="BU116" s="1824"/>
      <c r="BV116" s="1824"/>
      <c r="BW116" s="1824"/>
      <c r="BX116" s="1824"/>
      <c r="BY116" s="1824"/>
      <c r="BZ116" s="1824"/>
      <c r="CB116" s="1824"/>
      <c r="CC116" s="1824"/>
      <c r="CE116" s="1824"/>
      <c r="CF116" s="1824"/>
      <c r="CG116" s="1824"/>
      <c r="CH116" s="1824"/>
      <c r="CI116" s="1824"/>
      <c r="CJ116" s="1824"/>
      <c r="CK116" s="1824"/>
      <c r="CL116" s="1824"/>
      <c r="CM116" s="1824"/>
      <c r="CN116" s="1824"/>
      <c r="CO116" s="13"/>
      <c r="CP116" s="1824"/>
      <c r="CQ116" s="1824"/>
      <c r="CR116" s="1824"/>
      <c r="CS116" s="1824"/>
      <c r="CT116" s="1824"/>
      <c r="CU116" s="1824"/>
      <c r="CV116" s="1824"/>
      <c r="CW116" s="1824"/>
      <c r="CX116" s="1824"/>
      <c r="CY116" s="1824"/>
      <c r="CZ116" s="1824"/>
      <c r="DA116" s="1824"/>
      <c r="DB116" s="1824"/>
      <c r="DC116" s="1824"/>
      <c r="DD116" s="1824"/>
      <c r="DE116" s="1824"/>
      <c r="DF116" s="1847"/>
      <c r="DG116" s="1847"/>
      <c r="DH116" s="1824"/>
      <c r="DI116" s="1824"/>
      <c r="DJ116" s="1824"/>
      <c r="DK116" s="1824"/>
      <c r="DL116" s="13"/>
      <c r="DM116" s="1824"/>
      <c r="DO116" s="1824"/>
      <c r="DP116" s="1824"/>
      <c r="DQ116" s="1824"/>
      <c r="DS116" s="1824"/>
      <c r="DT116" s="1824"/>
      <c r="DU116" s="1824"/>
      <c r="DV116" s="1824"/>
      <c r="DW116" s="1824"/>
      <c r="DX116" s="1824"/>
      <c r="DY116" s="1824"/>
      <c r="DZ116" s="1824"/>
      <c r="EA116" s="1824"/>
      <c r="EB116" s="1824"/>
      <c r="EC116" s="1824"/>
      <c r="ED116" s="1824"/>
      <c r="EE116" s="1824"/>
      <c r="EF116" s="1824"/>
      <c r="EG116" s="1824"/>
      <c r="EH116" s="1824"/>
      <c r="EI116" s="1694"/>
    </row>
    <row r="117" spans="2:139" x14ac:dyDescent="0.2">
      <c r="CD117" s="13"/>
    </row>
    <row r="125" spans="2:139" x14ac:dyDescent="0.2">
      <c r="D125" s="1694" t="s">
        <v>1075</v>
      </c>
      <c r="E125" s="1694"/>
      <c r="F125" s="1694"/>
      <c r="G125" s="1694"/>
      <c r="H125" s="1694"/>
      <c r="I125" s="1694"/>
      <c r="J125" s="1694"/>
      <c r="K125" s="1694"/>
      <c r="L125" s="1694"/>
      <c r="M125" s="1694"/>
      <c r="N125" s="1694"/>
      <c r="O125" s="1694"/>
      <c r="P125" s="1694"/>
      <c r="Q125" s="1694"/>
      <c r="R125" s="1694"/>
      <c r="S125" s="1694"/>
      <c r="T125" s="1694"/>
      <c r="U125" s="1694"/>
      <c r="V125" s="1694"/>
      <c r="W125" s="1694"/>
      <c r="X125" s="1694"/>
      <c r="Y125" s="1694"/>
      <c r="Z125" s="1694"/>
      <c r="AA125" s="1694"/>
      <c r="AB125" s="1694"/>
      <c r="AC125" s="1694"/>
      <c r="AD125" s="1694"/>
      <c r="AE125" s="1694"/>
      <c r="AF125" s="1694"/>
      <c r="AG125" s="1694"/>
      <c r="AH125" s="1694"/>
      <c r="AI125" s="1694"/>
      <c r="AJ125" s="1694"/>
      <c r="AK125" s="1694"/>
      <c r="AL125" s="1694"/>
      <c r="AM125" s="1694"/>
    </row>
    <row r="126" spans="2:139" x14ac:dyDescent="0.2">
      <c r="D126" s="1694" t="s">
        <v>1220</v>
      </c>
      <c r="E126" s="1694"/>
      <c r="F126" s="1694"/>
      <c r="G126" s="1694"/>
      <c r="H126" s="1694"/>
      <c r="I126" s="1694"/>
      <c r="J126" s="1694"/>
      <c r="K126" s="1694"/>
      <c r="L126" s="1694"/>
      <c r="M126" s="1694"/>
      <c r="N126" s="1694"/>
      <c r="O126" s="1694"/>
      <c r="P126" s="1694"/>
      <c r="Q126" s="1694"/>
      <c r="R126" s="1694"/>
      <c r="S126" s="1694"/>
      <c r="T126" s="1694"/>
      <c r="U126" s="1694"/>
      <c r="V126" s="1694"/>
      <c r="W126" s="1694"/>
      <c r="X126" s="1694"/>
      <c r="Y126" s="1694"/>
    </row>
    <row r="127" spans="2:139" x14ac:dyDescent="0.2">
      <c r="D127" s="1694" t="s">
        <v>1471</v>
      </c>
      <c r="E127" s="1694"/>
      <c r="F127" s="1694"/>
      <c r="G127" s="1694"/>
      <c r="H127" s="1694"/>
      <c r="I127" s="1694"/>
      <c r="J127" s="1694"/>
      <c r="K127" s="1694"/>
      <c r="L127" s="1694"/>
      <c r="M127" s="1694"/>
      <c r="N127" s="1694"/>
      <c r="O127" s="1694"/>
      <c r="P127" s="1694"/>
      <c r="Q127" s="1694"/>
      <c r="R127" s="1694"/>
      <c r="S127" s="1694"/>
      <c r="T127" s="1694"/>
      <c r="U127" s="1694"/>
      <c r="V127" s="1694"/>
      <c r="W127" s="1694"/>
      <c r="X127" s="1694"/>
      <c r="Y127" s="1694"/>
    </row>
    <row r="128" spans="2:139" x14ac:dyDescent="0.2">
      <c r="D128" s="1694" t="s">
        <v>503</v>
      </c>
      <c r="E128" s="1694"/>
      <c r="F128" s="1694"/>
      <c r="G128" s="1694"/>
      <c r="H128" s="1694"/>
      <c r="I128" s="1694"/>
      <c r="J128" s="1694"/>
      <c r="K128" s="1694"/>
      <c r="L128" s="1694"/>
      <c r="M128" s="1694"/>
      <c r="N128" s="1694"/>
      <c r="O128" s="1694"/>
      <c r="P128" s="1694"/>
      <c r="Q128" s="1694"/>
      <c r="R128" s="1694"/>
      <c r="S128" s="1694"/>
      <c r="T128" s="1694"/>
      <c r="U128" s="1694"/>
      <c r="V128" s="1694"/>
      <c r="W128" s="1694"/>
      <c r="X128" s="1694"/>
      <c r="Y128" s="1694"/>
    </row>
    <row r="129" spans="4:50" x14ac:dyDescent="0.2">
      <c r="D129" s="1694" t="s">
        <v>660</v>
      </c>
      <c r="E129" s="1694"/>
      <c r="F129" s="1694"/>
      <c r="G129" s="1694"/>
      <c r="H129" s="1694"/>
      <c r="I129" s="1694"/>
      <c r="J129" s="1694"/>
      <c r="K129" s="1694"/>
      <c r="L129" s="1694"/>
      <c r="M129" s="1694"/>
      <c r="N129" s="1694"/>
      <c r="O129" s="1694"/>
      <c r="P129" s="1694"/>
      <c r="Q129" s="1694"/>
      <c r="R129" s="1694"/>
      <c r="S129" s="1694"/>
      <c r="T129" s="1694"/>
      <c r="U129" s="1694"/>
      <c r="V129" s="1694"/>
      <c r="W129" s="1694"/>
      <c r="X129" s="1694"/>
      <c r="Y129" s="1694"/>
    </row>
    <row r="130" spans="4:50" x14ac:dyDescent="0.2">
      <c r="D130" s="1694" t="s">
        <v>437</v>
      </c>
      <c r="E130" s="1694"/>
      <c r="F130" s="1694"/>
      <c r="G130" s="1694"/>
      <c r="H130" s="1694"/>
      <c r="I130" s="1694"/>
      <c r="J130" s="1694"/>
      <c r="K130" s="1694"/>
      <c r="L130" s="1694"/>
      <c r="M130" s="1694"/>
      <c r="N130" s="1694"/>
      <c r="O130" s="1694"/>
      <c r="P130" s="1694"/>
      <c r="Q130" s="1694"/>
      <c r="R130" s="1694"/>
      <c r="S130" s="1694"/>
      <c r="T130" s="1694"/>
      <c r="U130" s="1694"/>
      <c r="V130" s="1694"/>
      <c r="W130" s="1694"/>
      <c r="X130" s="1694"/>
      <c r="Y130" s="1694"/>
    </row>
    <row r="131" spans="4:50" x14ac:dyDescent="0.2">
      <c r="D131" s="1694" t="s">
        <v>640</v>
      </c>
      <c r="E131" s="1694"/>
      <c r="F131" s="1694"/>
      <c r="G131" s="1694"/>
      <c r="H131" s="1694"/>
      <c r="I131" s="1694"/>
      <c r="J131" s="1694"/>
      <c r="K131" s="1694"/>
      <c r="L131" s="1694"/>
      <c r="M131" s="1694"/>
      <c r="N131" s="1694"/>
      <c r="O131" s="1694"/>
      <c r="P131" s="1694"/>
      <c r="Q131" s="1694"/>
      <c r="R131" s="1694"/>
      <c r="S131" s="1694"/>
      <c r="T131" s="1694"/>
      <c r="U131" s="1694"/>
      <c r="V131" s="1694"/>
      <c r="W131" s="1694"/>
      <c r="X131" s="1694"/>
      <c r="Y131" s="1694"/>
    </row>
    <row r="132" spans="4:50" x14ac:dyDescent="0.2">
      <c r="D132" s="1694" t="s">
        <v>1239</v>
      </c>
      <c r="E132" s="1694"/>
      <c r="F132" s="1694"/>
      <c r="G132" s="1694"/>
      <c r="H132" s="1694"/>
      <c r="I132" s="1694"/>
      <c r="J132" s="1694"/>
      <c r="K132" s="1694"/>
      <c r="L132" s="1694"/>
      <c r="M132" s="1694"/>
      <c r="N132" s="1694"/>
      <c r="O132" s="1694"/>
      <c r="P132" s="1694"/>
      <c r="Q132" s="1694"/>
      <c r="R132" s="1694"/>
      <c r="S132" s="1694"/>
      <c r="T132" s="1694"/>
      <c r="U132" s="1694"/>
      <c r="V132" s="1694"/>
      <c r="W132" s="1694"/>
      <c r="X132" s="1694"/>
      <c r="Y132" s="1694"/>
      <c r="Z132" s="1694"/>
      <c r="AA132" s="1694"/>
      <c r="AB132" s="1694"/>
      <c r="AC132" s="1694"/>
      <c r="AD132" s="1694"/>
      <c r="AE132" s="1694"/>
      <c r="AF132" s="1694"/>
      <c r="AG132" s="1694"/>
      <c r="AH132" s="1694"/>
    </row>
    <row r="133" spans="4:50" x14ac:dyDescent="0.2">
      <c r="D133" s="1694" t="s">
        <v>751</v>
      </c>
      <c r="E133" s="1694"/>
      <c r="F133" s="1694"/>
      <c r="G133" s="1694"/>
      <c r="H133" s="1694"/>
      <c r="I133" s="1694"/>
      <c r="J133" s="1694"/>
      <c r="K133" s="1694"/>
      <c r="L133" s="1694"/>
      <c r="M133" s="1694"/>
      <c r="N133" s="1694"/>
      <c r="O133" s="1694"/>
      <c r="P133" s="1694"/>
      <c r="Q133" s="1694"/>
      <c r="R133" s="1694"/>
      <c r="S133" s="1694"/>
      <c r="T133" s="1694"/>
      <c r="U133" s="1694"/>
      <c r="V133" s="1694"/>
      <c r="W133" s="1694"/>
      <c r="X133" s="1694"/>
      <c r="Y133" s="1694"/>
      <c r="Z133" s="1694"/>
      <c r="AA133" s="1694"/>
      <c r="AB133" s="1694"/>
      <c r="AC133" s="1694"/>
      <c r="AD133" s="1694"/>
      <c r="AE133" s="1694"/>
      <c r="AF133" s="1694"/>
      <c r="AG133" s="1694"/>
      <c r="AH133" s="1694"/>
      <c r="AI133" s="1694"/>
      <c r="AJ133" s="1694"/>
      <c r="AK133" s="1694"/>
      <c r="AL133" s="1694"/>
      <c r="AM133" s="1694"/>
      <c r="AN133" s="1694"/>
      <c r="AO133" s="1694"/>
      <c r="AP133" s="1694"/>
      <c r="AQ133" s="1694"/>
      <c r="AR133" s="1694"/>
      <c r="AS133" s="1694"/>
      <c r="AT133" s="1694"/>
      <c r="AU133" s="1694"/>
      <c r="AV133" s="1694"/>
      <c r="AW133" s="1694"/>
      <c r="AX133" s="1694"/>
    </row>
  </sheetData>
  <mergeCells count="378">
    <mergeCell ref="D133:AX133"/>
    <mergeCell ref="BE92:BK92"/>
    <mergeCell ref="BA91:BD91"/>
    <mergeCell ref="CM92:CO92"/>
    <mergeCell ref="CF91:CJ91"/>
    <mergeCell ref="DA92:DB92"/>
    <mergeCell ref="DS92:DV92"/>
    <mergeCell ref="DF91:DH91"/>
    <mergeCell ref="DF92:DH92"/>
    <mergeCell ref="DC91:DE91"/>
    <mergeCell ref="DC92:DE92"/>
    <mergeCell ref="DN92:DR92"/>
    <mergeCell ref="DJ92:DM92"/>
    <mergeCell ref="DS91:DV91"/>
    <mergeCell ref="BE91:BK91"/>
    <mergeCell ref="BL95:BL110"/>
    <mergeCell ref="BP95:BP110"/>
    <mergeCell ref="CM91:CO91"/>
    <mergeCell ref="C92:D92"/>
    <mergeCell ref="E92:L92"/>
    <mergeCell ref="M92:N92"/>
    <mergeCell ref="P92:R92"/>
    <mergeCell ref="S92:T92"/>
    <mergeCell ref="U92:W92"/>
    <mergeCell ref="BW1:CI1"/>
    <mergeCell ref="BT91:BU91"/>
    <mergeCell ref="BQ91:BS91"/>
    <mergeCell ref="BM1:BV1"/>
    <mergeCell ref="AV1:BL1"/>
    <mergeCell ref="BY91:BZ91"/>
    <mergeCell ref="CF92:CJ92"/>
    <mergeCell ref="CK91:CL91"/>
    <mergeCell ref="BL92:BN92"/>
    <mergeCell ref="BO92:BP92"/>
    <mergeCell ref="BQ92:BS92"/>
    <mergeCell ref="BT92:BU92"/>
    <mergeCell ref="CD92:CE92"/>
    <mergeCell ref="CK92:CL92"/>
    <mergeCell ref="BO91:BP91"/>
    <mergeCell ref="BL91:BN91"/>
    <mergeCell ref="BY92:BZ92"/>
    <mergeCell ref="CA92:CC92"/>
    <mergeCell ref="BV92:BX92"/>
    <mergeCell ref="CA91:CC91"/>
    <mergeCell ref="CD91:CE91"/>
    <mergeCell ref="BA92:BD92"/>
    <mergeCell ref="BV91:BX91"/>
    <mergeCell ref="CU92:CW92"/>
    <mergeCell ref="CX92:CZ92"/>
    <mergeCell ref="CP92:CQ92"/>
    <mergeCell ref="CR92:CT92"/>
    <mergeCell ref="DG1:DZ1"/>
    <mergeCell ref="CJ1:CT1"/>
    <mergeCell ref="CP91:CQ91"/>
    <mergeCell ref="CU1:DF1"/>
    <mergeCell ref="DA91:DB91"/>
    <mergeCell ref="CR91:CT91"/>
    <mergeCell ref="DN91:DR91"/>
    <mergeCell ref="DJ91:DM91"/>
    <mergeCell ref="CU91:CW91"/>
    <mergeCell ref="CX91:CZ91"/>
    <mergeCell ref="DI114:DI116"/>
    <mergeCell ref="DA114:DA116"/>
    <mergeCell ref="CR114:CR116"/>
    <mergeCell ref="CS114:CS116"/>
    <mergeCell ref="CO114:CO115"/>
    <mergeCell ref="CP114:CP116"/>
    <mergeCell ref="CT114:CT116"/>
    <mergeCell ref="CU114:CU116"/>
    <mergeCell ref="CQ114:CQ116"/>
    <mergeCell ref="CX114:CX116"/>
    <mergeCell ref="CY114:CY116"/>
    <mergeCell ref="DH114:DH116"/>
    <mergeCell ref="CV114:CV116"/>
    <mergeCell ref="CW114:CW116"/>
    <mergeCell ref="CZ114:CZ116"/>
    <mergeCell ref="DB114:DB116"/>
    <mergeCell ref="DG114:DG116"/>
    <mergeCell ref="DC114:DC116"/>
    <mergeCell ref="DD114:DD116"/>
    <mergeCell ref="DE114:DE116"/>
    <mergeCell ref="DF114:DF116"/>
    <mergeCell ref="CF114:CF116"/>
    <mergeCell ref="CI114:CI116"/>
    <mergeCell ref="CJ114:CJ116"/>
    <mergeCell ref="CK114:CK116"/>
    <mergeCell ref="CL114:CL116"/>
    <mergeCell ref="CM114:CM116"/>
    <mergeCell ref="CH114:CH116"/>
    <mergeCell ref="CN114:CN116"/>
    <mergeCell ref="EB114:EB116"/>
    <mergeCell ref="DV114:DV116"/>
    <mergeCell ref="DJ114:DJ116"/>
    <mergeCell ref="DK114:DK116"/>
    <mergeCell ref="DM114:DM116"/>
    <mergeCell ref="DO114:DO116"/>
    <mergeCell ref="DP114:DP116"/>
    <mergeCell ref="DQ114:DQ116"/>
    <mergeCell ref="DS114:DS116"/>
    <mergeCell ref="DT114:DT116"/>
    <mergeCell ref="DX114:DX116"/>
    <mergeCell ref="DY114:DY116"/>
    <mergeCell ref="DZ114:DZ116"/>
    <mergeCell ref="EA114:EA116"/>
    <mergeCell ref="DW114:DW116"/>
    <mergeCell ref="DU114:DU116"/>
    <mergeCell ref="BQ114:BQ116"/>
    <mergeCell ref="BR114:BR116"/>
    <mergeCell ref="BT114:BT116"/>
    <mergeCell ref="BU114:BU116"/>
    <mergeCell ref="BV114:BV116"/>
    <mergeCell ref="BS114:BS116"/>
    <mergeCell ref="BW114:BW116"/>
    <mergeCell ref="BX114:BX116"/>
    <mergeCell ref="CE114:CE116"/>
    <mergeCell ref="CB114:CB116"/>
    <mergeCell ref="CC114:CC116"/>
    <mergeCell ref="BE114:BE116"/>
    <mergeCell ref="BF114:BF116"/>
    <mergeCell ref="BH114:BH116"/>
    <mergeCell ref="BI114:BI116"/>
    <mergeCell ref="BJ114:BJ116"/>
    <mergeCell ref="BG114:BG116"/>
    <mergeCell ref="BK114:BK116"/>
    <mergeCell ref="BL114:BL116"/>
    <mergeCell ref="BP114:BP116"/>
    <mergeCell ref="BM114:BM116"/>
    <mergeCell ref="BN114:BN116"/>
    <mergeCell ref="BO114:BO116"/>
    <mergeCell ref="AT114:AT116"/>
    <mergeCell ref="AV114:AV116"/>
    <mergeCell ref="AW114:AW116"/>
    <mergeCell ref="AX114:AX116"/>
    <mergeCell ref="AU114:AU116"/>
    <mergeCell ref="AY114:AY116"/>
    <mergeCell ref="AZ114:AZ116"/>
    <mergeCell ref="BD114:BD116"/>
    <mergeCell ref="BA114:BA116"/>
    <mergeCell ref="BB114:BB116"/>
    <mergeCell ref="BC114:BC116"/>
    <mergeCell ref="AL114:AL116"/>
    <mergeCell ref="AI114:AI116"/>
    <mergeCell ref="AM114:AM116"/>
    <mergeCell ref="AN114:AN116"/>
    <mergeCell ref="AR114:AR116"/>
    <mergeCell ref="AO114:AO116"/>
    <mergeCell ref="AP114:AP116"/>
    <mergeCell ref="AQ114:AQ116"/>
    <mergeCell ref="AS114:AS116"/>
    <mergeCell ref="AB114:AB116"/>
    <mergeCell ref="AF114:AF116"/>
    <mergeCell ref="AC114:AC116"/>
    <mergeCell ref="AD114:AD116"/>
    <mergeCell ref="AE114:AE116"/>
    <mergeCell ref="AG114:AG116"/>
    <mergeCell ref="AH114:AH116"/>
    <mergeCell ref="AJ114:AJ116"/>
    <mergeCell ref="AK114:AK116"/>
    <mergeCell ref="R114:R116"/>
    <mergeCell ref="S114:S116"/>
    <mergeCell ref="U114:U116"/>
    <mergeCell ref="V114:V116"/>
    <mergeCell ref="X114:X116"/>
    <mergeCell ref="Y114:Y116"/>
    <mergeCell ref="Z114:Z116"/>
    <mergeCell ref="W114:W116"/>
    <mergeCell ref="AA114:AA116"/>
    <mergeCell ref="P91:R91"/>
    <mergeCell ref="S91:T91"/>
    <mergeCell ref="U91:W91"/>
    <mergeCell ref="X91:Y91"/>
    <mergeCell ref="AO91:AQ91"/>
    <mergeCell ref="Z91:AB91"/>
    <mergeCell ref="AC91:AD91"/>
    <mergeCell ref="AI95:AI110"/>
    <mergeCell ref="AA95:AA110"/>
    <mergeCell ref="AM92:AN92"/>
    <mergeCell ref="AC92:AD92"/>
    <mergeCell ref="Y95:Y110"/>
    <mergeCell ref="Z95:Z110"/>
    <mergeCell ref="AD95:AD110"/>
    <mergeCell ref="AJ95:AJ110"/>
    <mergeCell ref="AK95:AK110"/>
    <mergeCell ref="V95:V110"/>
    <mergeCell ref="W95:W110"/>
    <mergeCell ref="X92:Y92"/>
    <mergeCell ref="Z92:AB92"/>
    <mergeCell ref="AE92:AG92"/>
    <mergeCell ref="AH92:AI92"/>
    <mergeCell ref="AJ92:AL92"/>
    <mergeCell ref="AY95:AY110"/>
    <mergeCell ref="AE91:AG91"/>
    <mergeCell ref="AH91:AI91"/>
    <mergeCell ref="AJ91:AL91"/>
    <mergeCell ref="AM91:AN91"/>
    <mergeCell ref="AV91:AX91"/>
    <mergeCell ref="AR91:AS91"/>
    <mergeCell ref="AE95:AE110"/>
    <mergeCell ref="AR92:AS92"/>
    <mergeCell ref="AT92:AU92"/>
    <mergeCell ref="AV92:AX92"/>
    <mergeCell ref="AY92:AZ92"/>
    <mergeCell ref="AZ95:AZ110"/>
    <mergeCell ref="AS95:AS110"/>
    <mergeCell ref="AP95:AP110"/>
    <mergeCell ref="AQ95:AQ110"/>
    <mergeCell ref="AF95:AF110"/>
    <mergeCell ref="AG95:AG110"/>
    <mergeCell ref="AN95:AN110"/>
    <mergeCell ref="AO92:AQ92"/>
    <mergeCell ref="AH95:AH110"/>
    <mergeCell ref="AO95:AO110"/>
    <mergeCell ref="EI95:EI110"/>
    <mergeCell ref="EH95:EH110"/>
    <mergeCell ref="EE95:EE110"/>
    <mergeCell ref="EF95:EF110"/>
    <mergeCell ref="EG95:EG110"/>
    <mergeCell ref="EB95:EB110"/>
    <mergeCell ref="EC95:EC110"/>
    <mergeCell ref="ED95:ED110"/>
    <mergeCell ref="BO95:BO110"/>
    <mergeCell ref="DS95:DS110"/>
    <mergeCell ref="DT95:DT110"/>
    <mergeCell ref="DU95:DU110"/>
    <mergeCell ref="DV95:DV110"/>
    <mergeCell ref="DI95:DI110"/>
    <mergeCell ref="DJ95:DJ110"/>
    <mergeCell ref="DO95:DO110"/>
    <mergeCell ref="DL95:DL110"/>
    <mergeCell ref="DN95:DN110"/>
    <mergeCell ref="BQ95:BQ110"/>
    <mergeCell ref="BR95:BR110"/>
    <mergeCell ref="BS95:BS110"/>
    <mergeCell ref="BT95:BT110"/>
    <mergeCell ref="BU95:BU110"/>
    <mergeCell ref="DY95:DY110"/>
    <mergeCell ref="EA95:EA110"/>
    <mergeCell ref="CW95:CW110"/>
    <mergeCell ref="CX95:CX110"/>
    <mergeCell ref="CP95:CP110"/>
    <mergeCell ref="CR95:CR110"/>
    <mergeCell ref="DZ95:DZ110"/>
    <mergeCell ref="CQ95:CQ110"/>
    <mergeCell ref="CS95:CS110"/>
    <mergeCell ref="DR95:DR110"/>
    <mergeCell ref="DW95:DW110"/>
    <mergeCell ref="DE95:DE110"/>
    <mergeCell ref="CT95:CT110"/>
    <mergeCell ref="CY95:CY110"/>
    <mergeCell ref="DP95:DP110"/>
    <mergeCell ref="DQ95:DQ110"/>
    <mergeCell ref="CZ95:CZ110"/>
    <mergeCell ref="DA95:DA110"/>
    <mergeCell ref="DB95:DB110"/>
    <mergeCell ref="DC95:DC110"/>
    <mergeCell ref="DH95:DH110"/>
    <mergeCell ref="DM95:DM110"/>
    <mergeCell ref="DD95:DD110"/>
    <mergeCell ref="AC1:AM1"/>
    <mergeCell ref="AN1:AU1"/>
    <mergeCell ref="AL95:AL110"/>
    <mergeCell ref="AM95:AM110"/>
    <mergeCell ref="BV95:BV110"/>
    <mergeCell ref="BW95:BW110"/>
    <mergeCell ref="BX95:BX110"/>
    <mergeCell ref="BY95:BY110"/>
    <mergeCell ref="BZ95:BZ110"/>
    <mergeCell ref="BM95:BM110"/>
    <mergeCell ref="BN95:BN110"/>
    <mergeCell ref="BC95:BC110"/>
    <mergeCell ref="BD95:BD110"/>
    <mergeCell ref="BG95:BG110"/>
    <mergeCell ref="BE95:BE110"/>
    <mergeCell ref="BF95:BF110"/>
    <mergeCell ref="BA95:BA110"/>
    <mergeCell ref="BJ95:BJ110"/>
    <mergeCell ref="BK95:BK110"/>
    <mergeCell ref="AT95:AT110"/>
    <mergeCell ref="BH95:BH110"/>
    <mergeCell ref="AU95:AU110"/>
    <mergeCell ref="AV95:AV110"/>
    <mergeCell ref="BI95:BI110"/>
    <mergeCell ref="C1:Q1"/>
    <mergeCell ref="B111:B112"/>
    <mergeCell ref="S95:S110"/>
    <mergeCell ref="M91:N91"/>
    <mergeCell ref="B90:B91"/>
    <mergeCell ref="B95:B110"/>
    <mergeCell ref="C95:C110"/>
    <mergeCell ref="D95:D110"/>
    <mergeCell ref="M95:M110"/>
    <mergeCell ref="C91:D91"/>
    <mergeCell ref="R95:R110"/>
    <mergeCell ref="N95:N110"/>
    <mergeCell ref="O95:O110"/>
    <mergeCell ref="P95:P110"/>
    <mergeCell ref="Q95:Q110"/>
    <mergeCell ref="E91:L91"/>
    <mergeCell ref="G95:G110"/>
    <mergeCell ref="H95:H110"/>
    <mergeCell ref="I95:I110"/>
    <mergeCell ref="J95:J110"/>
    <mergeCell ref="L95:L110"/>
    <mergeCell ref="K95:K110"/>
    <mergeCell ref="E95:E110"/>
    <mergeCell ref="R1:AB1"/>
    <mergeCell ref="F95:F110"/>
    <mergeCell ref="B113:B115"/>
    <mergeCell ref="EI114:EI116"/>
    <mergeCell ref="EH114:EH116"/>
    <mergeCell ref="EG114:EG116"/>
    <mergeCell ref="EF114:EF116"/>
    <mergeCell ref="EE114:EE116"/>
    <mergeCell ref="ED114:ED116"/>
    <mergeCell ref="EC114:EC116"/>
    <mergeCell ref="C114:C116"/>
    <mergeCell ref="D114:D116"/>
    <mergeCell ref="K114:K116"/>
    <mergeCell ref="E114:E116"/>
    <mergeCell ref="F114:F116"/>
    <mergeCell ref="G114:G116"/>
    <mergeCell ref="H114:H116"/>
    <mergeCell ref="I114:I116"/>
    <mergeCell ref="J114:J116"/>
    <mergeCell ref="L114:L116"/>
    <mergeCell ref="M114:M116"/>
    <mergeCell ref="N114:N116"/>
    <mergeCell ref="O114:O116"/>
    <mergeCell ref="P114:P116"/>
    <mergeCell ref="T114:T116"/>
    <mergeCell ref="Q114:Q116"/>
    <mergeCell ref="DG95:DG110"/>
    <mergeCell ref="DW92:DZ92"/>
    <mergeCell ref="DW91:DZ91"/>
    <mergeCell ref="CM95:CM110"/>
    <mergeCell ref="CN95:CN110"/>
    <mergeCell ref="CU95:CU110"/>
    <mergeCell ref="CV95:CV110"/>
    <mergeCell ref="CO95:CO110"/>
    <mergeCell ref="DK95:DK110"/>
    <mergeCell ref="DX95:DX110"/>
    <mergeCell ref="AR95:AR110"/>
    <mergeCell ref="CI95:CI110"/>
    <mergeCell ref="CJ95:CJ110"/>
    <mergeCell ref="CK95:CK110"/>
    <mergeCell ref="CL95:CL110"/>
    <mergeCell ref="CH95:CH110"/>
    <mergeCell ref="CA95:CA110"/>
    <mergeCell ref="CF95:CF110"/>
    <mergeCell ref="AW95:AW110"/>
    <mergeCell ref="AX95:AX110"/>
    <mergeCell ref="BB95:BB110"/>
    <mergeCell ref="AT91:AU91"/>
    <mergeCell ref="AY91:AZ91"/>
    <mergeCell ref="D125:AM125"/>
    <mergeCell ref="D131:Y131"/>
    <mergeCell ref="D132:AH132"/>
    <mergeCell ref="D126:Y126"/>
    <mergeCell ref="D127:Y127"/>
    <mergeCell ref="D128:Y128"/>
    <mergeCell ref="D129:Y129"/>
    <mergeCell ref="D130:Y130"/>
    <mergeCell ref="DF95:DF110"/>
    <mergeCell ref="CB95:CB110"/>
    <mergeCell ref="CG114:CG116"/>
    <mergeCell ref="BY114:BY116"/>
    <mergeCell ref="BZ114:BZ116"/>
    <mergeCell ref="CA114:CA115"/>
    <mergeCell ref="CD114:CD115"/>
    <mergeCell ref="CC95:CC110"/>
    <mergeCell ref="CD95:CD110"/>
    <mergeCell ref="CG95:CG110"/>
    <mergeCell ref="CE95:CE110"/>
    <mergeCell ref="T95:T110"/>
    <mergeCell ref="U95:U110"/>
    <mergeCell ref="AB95:AB110"/>
    <mergeCell ref="AC95:AC110"/>
    <mergeCell ref="X95:X110"/>
  </mergeCells>
  <phoneticPr fontId="9" type="noConversion"/>
  <pageMargins left="0.75000000000000011" right="0.75000000000000011" top="0.984251969" bottom="0.984251969" header="0.5" footer="0.5"/>
  <pageSetup paperSize="9" orientation="landscape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Z127"/>
  <sheetViews>
    <sheetView topLeftCell="A98" zoomScaleNormal="75" workbookViewId="0">
      <selection activeCell="EZ120" sqref="EZ120"/>
    </sheetView>
  </sheetViews>
  <sheetFormatPr baseColWidth="10" defaultRowHeight="12.75" x14ac:dyDescent="0.2"/>
  <cols>
    <col min="1" max="1" width="4" customWidth="1"/>
    <col min="2" max="2" width="24.140625" customWidth="1"/>
    <col min="3" max="148" width="3.28515625" customWidth="1"/>
    <col min="149" max="151" width="7.140625" customWidth="1"/>
    <col min="152" max="152" width="7" customWidth="1"/>
    <col min="153" max="153" width="7.140625" customWidth="1"/>
    <col min="154" max="154" width="7.7109375" customWidth="1"/>
    <col min="155" max="155" width="5.7109375" customWidth="1"/>
  </cols>
  <sheetData>
    <row r="1" spans="1:154" ht="13.5" thickBot="1" x14ac:dyDescent="0.25">
      <c r="B1" s="644"/>
      <c r="C1" s="1759" t="s">
        <v>1185</v>
      </c>
      <c r="D1" s="1759"/>
      <c r="E1" s="1759"/>
      <c r="F1" s="1760"/>
      <c r="G1" s="1852" t="s">
        <v>1128</v>
      </c>
      <c r="H1" s="1759"/>
      <c r="I1" s="1759"/>
      <c r="J1" s="1759"/>
      <c r="K1" s="1759"/>
      <c r="L1" s="1759"/>
      <c r="M1" s="1759"/>
      <c r="N1" s="1759"/>
      <c r="O1" s="1759"/>
      <c r="P1" s="1759"/>
      <c r="Q1" s="1759"/>
      <c r="R1" s="1759"/>
      <c r="S1" s="1759"/>
      <c r="T1" s="1759"/>
      <c r="U1" s="1759"/>
      <c r="V1" s="1760"/>
      <c r="W1" s="1881" t="s">
        <v>613</v>
      </c>
      <c r="X1" s="1882"/>
      <c r="Y1" s="1882"/>
      <c r="Z1" s="1882"/>
      <c r="AA1" s="1882"/>
      <c r="AB1" s="1882"/>
      <c r="AC1" s="1882"/>
      <c r="AD1" s="1882"/>
      <c r="AE1" s="1882"/>
      <c r="AF1" s="1882"/>
      <c r="AG1" s="1882"/>
      <c r="AH1" s="1882"/>
      <c r="AI1" s="1882"/>
      <c r="AJ1" s="1883"/>
      <c r="AK1" s="1852" t="s">
        <v>1261</v>
      </c>
      <c r="AL1" s="1759"/>
      <c r="AM1" s="1759"/>
      <c r="AN1" s="1759"/>
      <c r="AO1" s="1759"/>
      <c r="AP1" s="1759"/>
      <c r="AQ1" s="1759"/>
      <c r="AR1" s="1759"/>
      <c r="AS1" s="1759"/>
      <c r="AT1" s="1759"/>
      <c r="AU1" s="1759"/>
      <c r="AV1" s="1759"/>
      <c r="AW1" s="1760"/>
      <c r="AX1" s="1852" t="s">
        <v>121</v>
      </c>
      <c r="AY1" s="1759"/>
      <c r="AZ1" s="1759"/>
      <c r="BA1" s="1759"/>
      <c r="BB1" s="1759"/>
      <c r="BC1" s="1759"/>
      <c r="BD1" s="1759"/>
      <c r="BE1" s="1759"/>
      <c r="BF1" s="1760"/>
      <c r="BG1" s="1852" t="s">
        <v>163</v>
      </c>
      <c r="BH1" s="1759"/>
      <c r="BI1" s="1759"/>
      <c r="BJ1" s="1759"/>
      <c r="BK1" s="1759"/>
      <c r="BL1" s="1759"/>
      <c r="BM1" s="1759"/>
      <c r="BN1" s="1759"/>
      <c r="BO1" s="1759"/>
      <c r="BP1" s="1759"/>
      <c r="BQ1" s="1759"/>
      <c r="BR1" s="1759"/>
      <c r="BS1" s="1759"/>
      <c r="BT1" s="1760"/>
      <c r="BU1" s="1852" t="s">
        <v>129</v>
      </c>
      <c r="BV1" s="1759"/>
      <c r="BW1" s="1759"/>
      <c r="BX1" s="1759"/>
      <c r="BY1" s="1759"/>
      <c r="BZ1" s="1759"/>
      <c r="CA1" s="1759"/>
      <c r="CB1" s="1759"/>
      <c r="CC1" s="1759"/>
      <c r="CD1" s="1759"/>
      <c r="CE1" s="1759"/>
      <c r="CF1" s="1759"/>
      <c r="CG1" s="1760"/>
      <c r="CH1" s="1852" t="s">
        <v>1176</v>
      </c>
      <c r="CI1" s="1759"/>
      <c r="CJ1" s="1759"/>
      <c r="CK1" s="1759"/>
      <c r="CL1" s="1759"/>
      <c r="CM1" s="1759"/>
      <c r="CN1" s="1759"/>
      <c r="CO1" s="1759"/>
      <c r="CP1" s="1759"/>
      <c r="CQ1" s="1759"/>
      <c r="CR1" s="1759"/>
      <c r="CS1" s="1759"/>
      <c r="CT1" s="1760"/>
      <c r="CU1" s="1852" t="s">
        <v>1297</v>
      </c>
      <c r="CV1" s="1759"/>
      <c r="CW1" s="1759"/>
      <c r="CX1" s="1759"/>
      <c r="CY1" s="1759"/>
      <c r="CZ1" s="1759"/>
      <c r="DA1" s="1759"/>
      <c r="DB1" s="1759"/>
      <c r="DC1" s="1759"/>
      <c r="DD1" s="1759"/>
      <c r="DE1" s="1759"/>
      <c r="DF1" s="1759"/>
      <c r="DG1" s="1759"/>
      <c r="DH1" s="1759"/>
      <c r="DI1" s="1853" t="s">
        <v>1026</v>
      </c>
      <c r="DJ1" s="1854"/>
      <c r="DK1" s="1854"/>
      <c r="DL1" s="1854"/>
      <c r="DM1" s="1854"/>
      <c r="DN1" s="1854"/>
      <c r="DO1" s="1854"/>
      <c r="DP1" s="1854"/>
      <c r="DQ1" s="1854"/>
      <c r="DR1" s="1854"/>
      <c r="DS1" s="1854"/>
      <c r="DT1" s="1854"/>
      <c r="DU1" s="1854"/>
      <c r="DV1" s="1854"/>
      <c r="DW1" s="1854"/>
      <c r="DX1" s="1854"/>
      <c r="DY1" s="1852" t="s">
        <v>533</v>
      </c>
      <c r="DZ1" s="1759"/>
      <c r="EA1" s="1759"/>
      <c r="EB1" s="1759"/>
      <c r="EC1" s="1759"/>
      <c r="ED1" s="1759"/>
      <c r="EE1" s="1759"/>
      <c r="EF1" s="1759"/>
      <c r="EG1" s="1759"/>
      <c r="EH1" s="1759"/>
      <c r="EI1" s="1759"/>
      <c r="EJ1" s="1759"/>
      <c r="EK1" s="1759"/>
      <c r="EL1" s="1759"/>
      <c r="EM1" s="1759"/>
      <c r="EN1" s="1759"/>
      <c r="EO1" s="1759"/>
      <c r="EP1" s="1759"/>
      <c r="EQ1" s="1759"/>
      <c r="ER1" s="1760"/>
    </row>
    <row r="2" spans="1:154" ht="13.5" thickBot="1" x14ac:dyDescent="0.25">
      <c r="B2" s="645"/>
      <c r="C2" s="748" t="s">
        <v>368</v>
      </c>
      <c r="D2" s="749" t="s">
        <v>475</v>
      </c>
      <c r="E2" s="750" t="s">
        <v>737</v>
      </c>
      <c r="F2" s="751" t="s">
        <v>852</v>
      </c>
      <c r="G2" s="748" t="s">
        <v>502</v>
      </c>
      <c r="H2" s="749" t="s">
        <v>475</v>
      </c>
      <c r="I2" s="501" t="s">
        <v>852</v>
      </c>
      <c r="J2" s="752" t="s">
        <v>46</v>
      </c>
      <c r="K2" s="749" t="s">
        <v>475</v>
      </c>
      <c r="L2" s="750" t="s">
        <v>194</v>
      </c>
      <c r="M2" s="501" t="s">
        <v>852</v>
      </c>
      <c r="N2" s="501" t="s">
        <v>852</v>
      </c>
      <c r="O2" s="753" t="s">
        <v>513</v>
      </c>
      <c r="P2" s="749" t="s">
        <v>475</v>
      </c>
      <c r="Q2" s="501" t="s">
        <v>609</v>
      </c>
      <c r="R2" s="752" t="s">
        <v>46</v>
      </c>
      <c r="S2" s="749" t="s">
        <v>475</v>
      </c>
      <c r="T2" s="750" t="s">
        <v>194</v>
      </c>
      <c r="U2" s="501" t="s">
        <v>852</v>
      </c>
      <c r="V2" s="751" t="s">
        <v>852</v>
      </c>
      <c r="W2" s="754" t="s">
        <v>513</v>
      </c>
      <c r="X2" s="749" t="s">
        <v>475</v>
      </c>
      <c r="Y2" s="501" t="s">
        <v>852</v>
      </c>
      <c r="Z2" s="755" t="s">
        <v>502</v>
      </c>
      <c r="AA2" s="749" t="s">
        <v>475</v>
      </c>
      <c r="AB2" s="501" t="s">
        <v>852</v>
      </c>
      <c r="AC2" s="752" t="s">
        <v>46</v>
      </c>
      <c r="AD2" s="749" t="s">
        <v>475</v>
      </c>
      <c r="AE2" s="501" t="s">
        <v>852</v>
      </c>
      <c r="AF2" s="753" t="s">
        <v>513</v>
      </c>
      <c r="AG2" s="749" t="s">
        <v>272</v>
      </c>
      <c r="AH2" s="501" t="s">
        <v>852</v>
      </c>
      <c r="AI2" s="752" t="s">
        <v>46</v>
      </c>
      <c r="AJ2" s="756" t="s">
        <v>475</v>
      </c>
      <c r="AK2" s="498" t="s">
        <v>852</v>
      </c>
      <c r="AL2" s="753" t="s">
        <v>513</v>
      </c>
      <c r="AM2" s="749" t="s">
        <v>475</v>
      </c>
      <c r="AN2" s="501" t="s">
        <v>852</v>
      </c>
      <c r="AO2" s="752" t="s">
        <v>46</v>
      </c>
      <c r="AP2" s="749" t="s">
        <v>475</v>
      </c>
      <c r="AQ2" s="501" t="s">
        <v>852</v>
      </c>
      <c r="AR2" s="753" t="s">
        <v>513</v>
      </c>
      <c r="AS2" s="749" t="s">
        <v>475</v>
      </c>
      <c r="AT2" s="757" t="s">
        <v>852</v>
      </c>
      <c r="AU2" s="752" t="s">
        <v>46</v>
      </c>
      <c r="AV2" s="758" t="s">
        <v>475</v>
      </c>
      <c r="AW2" s="759" t="s">
        <v>852</v>
      </c>
      <c r="AX2" s="754" t="s">
        <v>513</v>
      </c>
      <c r="AY2" s="758" t="s">
        <v>272</v>
      </c>
      <c r="AZ2" s="757" t="s">
        <v>852</v>
      </c>
      <c r="BA2" s="752" t="s">
        <v>46</v>
      </c>
      <c r="BB2" s="749" t="s">
        <v>475</v>
      </c>
      <c r="BC2" s="501" t="s">
        <v>852</v>
      </c>
      <c r="BD2" s="753" t="s">
        <v>513</v>
      </c>
      <c r="BE2" s="749" t="s">
        <v>475</v>
      </c>
      <c r="BF2" s="751" t="s">
        <v>852</v>
      </c>
      <c r="BG2" s="760" t="s">
        <v>852</v>
      </c>
      <c r="BH2" s="753" t="s">
        <v>368</v>
      </c>
      <c r="BI2" s="758" t="s">
        <v>475</v>
      </c>
      <c r="BJ2" s="751" t="s">
        <v>852</v>
      </c>
      <c r="BK2" s="752" t="s">
        <v>46</v>
      </c>
      <c r="BL2" s="758" t="s">
        <v>475</v>
      </c>
      <c r="BM2" s="751" t="s">
        <v>852</v>
      </c>
      <c r="BN2" s="753" t="s">
        <v>368</v>
      </c>
      <c r="BO2" s="758" t="s">
        <v>475</v>
      </c>
      <c r="BP2" s="758" t="s">
        <v>475</v>
      </c>
      <c r="BQ2" s="750" t="s">
        <v>585</v>
      </c>
      <c r="BR2" s="761" t="s">
        <v>852</v>
      </c>
      <c r="BS2" s="762" t="s">
        <v>46</v>
      </c>
      <c r="BT2" s="763" t="s">
        <v>475</v>
      </c>
      <c r="BU2" s="764" t="s">
        <v>852</v>
      </c>
      <c r="BV2" s="753" t="s">
        <v>368</v>
      </c>
      <c r="BW2" s="758" t="s">
        <v>475</v>
      </c>
      <c r="BX2" s="751" t="s">
        <v>852</v>
      </c>
      <c r="BY2" s="752" t="s">
        <v>46</v>
      </c>
      <c r="BZ2" s="758" t="s">
        <v>475</v>
      </c>
      <c r="CA2" s="750" t="s">
        <v>585</v>
      </c>
      <c r="CB2" s="761" t="s">
        <v>852</v>
      </c>
      <c r="CC2" s="753" t="s">
        <v>368</v>
      </c>
      <c r="CD2" s="758" t="s">
        <v>475</v>
      </c>
      <c r="CE2" s="761" t="s">
        <v>852</v>
      </c>
      <c r="CF2" s="752" t="s">
        <v>46</v>
      </c>
      <c r="CG2" s="763" t="s">
        <v>475</v>
      </c>
      <c r="CH2" s="765" t="s">
        <v>273</v>
      </c>
      <c r="CI2" s="754" t="s">
        <v>368</v>
      </c>
      <c r="CJ2" s="758" t="s">
        <v>475</v>
      </c>
      <c r="CK2" s="761" t="s">
        <v>852</v>
      </c>
      <c r="CL2" s="752" t="s">
        <v>46</v>
      </c>
      <c r="CM2" s="758" t="s">
        <v>475</v>
      </c>
      <c r="CN2" s="761" t="s">
        <v>852</v>
      </c>
      <c r="CO2" s="753" t="s">
        <v>368</v>
      </c>
      <c r="CP2" s="758" t="s">
        <v>475</v>
      </c>
      <c r="CQ2" s="751" t="s">
        <v>852</v>
      </c>
      <c r="CR2" s="752" t="s">
        <v>46</v>
      </c>
      <c r="CS2" s="758" t="s">
        <v>475</v>
      </c>
      <c r="CT2" s="766" t="s">
        <v>852</v>
      </c>
      <c r="CU2" s="754" t="s">
        <v>893</v>
      </c>
      <c r="CV2" s="758" t="s">
        <v>475</v>
      </c>
      <c r="CW2" s="761" t="s">
        <v>852</v>
      </c>
      <c r="CX2" s="761" t="s">
        <v>394</v>
      </c>
      <c r="CY2" s="752" t="s">
        <v>46</v>
      </c>
      <c r="CZ2" s="758" t="s">
        <v>475</v>
      </c>
      <c r="DA2" s="501" t="s">
        <v>852</v>
      </c>
      <c r="DB2" s="753" t="s">
        <v>893</v>
      </c>
      <c r="DC2" s="758" t="s">
        <v>475</v>
      </c>
      <c r="DD2" s="501" t="s">
        <v>852</v>
      </c>
      <c r="DE2" s="752" t="s">
        <v>46</v>
      </c>
      <c r="DF2" s="758" t="s">
        <v>475</v>
      </c>
      <c r="DG2" s="501" t="s">
        <v>852</v>
      </c>
      <c r="DH2" s="767" t="s">
        <v>893</v>
      </c>
      <c r="DI2" s="798" t="s">
        <v>41</v>
      </c>
      <c r="DJ2" s="799" t="s">
        <v>852</v>
      </c>
      <c r="DK2" s="800" t="s">
        <v>46</v>
      </c>
      <c r="DL2" s="801" t="s">
        <v>41</v>
      </c>
      <c r="DM2" s="799" t="s">
        <v>852</v>
      </c>
      <c r="DN2" s="802" t="s">
        <v>893</v>
      </c>
      <c r="DO2" s="803" t="s">
        <v>475</v>
      </c>
      <c r="DP2" s="799" t="s">
        <v>852</v>
      </c>
      <c r="DQ2" s="800" t="s">
        <v>46</v>
      </c>
      <c r="DR2" s="803" t="s">
        <v>475</v>
      </c>
      <c r="DS2" s="799" t="s">
        <v>852</v>
      </c>
      <c r="DT2" s="802" t="s">
        <v>893</v>
      </c>
      <c r="DU2" s="801" t="s">
        <v>475</v>
      </c>
      <c r="DV2" s="804" t="s">
        <v>1265</v>
      </c>
      <c r="DW2" s="799" t="s">
        <v>852</v>
      </c>
      <c r="DX2" s="805" t="s">
        <v>1187</v>
      </c>
      <c r="DY2" s="806" t="s">
        <v>502</v>
      </c>
      <c r="DZ2" s="804" t="s">
        <v>254</v>
      </c>
      <c r="EA2" s="800" t="s">
        <v>46</v>
      </c>
      <c r="EB2" s="800" t="s">
        <v>1360</v>
      </c>
      <c r="EC2" s="802" t="s">
        <v>893</v>
      </c>
      <c r="ED2" s="803" t="s">
        <v>475</v>
      </c>
      <c r="EE2" s="799" t="s">
        <v>852</v>
      </c>
      <c r="EF2" s="802" t="s">
        <v>893</v>
      </c>
      <c r="EG2" s="803" t="s">
        <v>475</v>
      </c>
      <c r="EH2" s="799" t="s">
        <v>852</v>
      </c>
      <c r="EI2" s="800" t="s">
        <v>1360</v>
      </c>
      <c r="EJ2" s="803" t="s">
        <v>475</v>
      </c>
      <c r="EK2" s="799" t="s">
        <v>852</v>
      </c>
      <c r="EL2" s="800" t="s">
        <v>1360</v>
      </c>
      <c r="EM2" s="802" t="s">
        <v>893</v>
      </c>
      <c r="EN2" s="803" t="s">
        <v>475</v>
      </c>
      <c r="EO2" s="804" t="s">
        <v>1265</v>
      </c>
      <c r="EP2" s="799" t="s">
        <v>852</v>
      </c>
      <c r="EQ2" s="799" t="s">
        <v>852</v>
      </c>
      <c r="ER2" s="807" t="s">
        <v>1535</v>
      </c>
      <c r="ES2" s="71"/>
      <c r="ET2" s="71"/>
      <c r="EU2" s="71"/>
      <c r="EV2" s="71"/>
      <c r="EW2" s="71"/>
      <c r="EX2" s="71"/>
    </row>
    <row r="3" spans="1:154" ht="15" customHeight="1" x14ac:dyDescent="0.25">
      <c r="B3" s="745" t="s">
        <v>1104</v>
      </c>
      <c r="C3" s="768">
        <v>28</v>
      </c>
      <c r="D3" s="769">
        <v>29</v>
      </c>
      <c r="E3" s="769">
        <v>30</v>
      </c>
      <c r="F3" s="770">
        <v>31</v>
      </c>
      <c r="G3" s="595">
        <v>1</v>
      </c>
      <c r="H3" s="596">
        <v>5</v>
      </c>
      <c r="I3" s="596">
        <v>7</v>
      </c>
      <c r="J3" s="93">
        <v>10</v>
      </c>
      <c r="K3" s="109">
        <v>12</v>
      </c>
      <c r="L3" s="93">
        <v>13</v>
      </c>
      <c r="M3" s="93">
        <v>14</v>
      </c>
      <c r="N3" s="93">
        <v>14</v>
      </c>
      <c r="O3" s="93">
        <v>18</v>
      </c>
      <c r="P3" s="93">
        <v>19</v>
      </c>
      <c r="Q3" s="93">
        <v>21</v>
      </c>
      <c r="R3" s="93">
        <v>24</v>
      </c>
      <c r="S3" s="93">
        <v>26</v>
      </c>
      <c r="T3" s="93">
        <v>27</v>
      </c>
      <c r="U3" s="727">
        <v>28</v>
      </c>
      <c r="V3" s="94">
        <v>28</v>
      </c>
      <c r="W3" s="92">
        <v>2</v>
      </c>
      <c r="X3" s="93">
        <v>3</v>
      </c>
      <c r="Y3" s="93">
        <v>5</v>
      </c>
      <c r="Z3" s="596">
        <v>6</v>
      </c>
      <c r="AA3" s="93">
        <v>10</v>
      </c>
      <c r="AB3" s="93">
        <v>12</v>
      </c>
      <c r="AC3" s="93">
        <v>15</v>
      </c>
      <c r="AD3" s="93">
        <v>17</v>
      </c>
      <c r="AE3" s="93">
        <v>19</v>
      </c>
      <c r="AF3" s="93">
        <v>23</v>
      </c>
      <c r="AG3" s="93">
        <v>24</v>
      </c>
      <c r="AH3" s="93">
        <v>26</v>
      </c>
      <c r="AI3" s="93">
        <v>29</v>
      </c>
      <c r="AJ3" s="94">
        <v>31</v>
      </c>
      <c r="AK3" s="92">
        <v>2</v>
      </c>
      <c r="AL3" s="93">
        <v>6</v>
      </c>
      <c r="AM3" s="93">
        <v>7</v>
      </c>
      <c r="AN3" s="93">
        <v>9</v>
      </c>
      <c r="AO3" s="109">
        <v>12</v>
      </c>
      <c r="AP3" s="93">
        <v>14</v>
      </c>
      <c r="AQ3" s="93">
        <v>16</v>
      </c>
      <c r="AR3" s="93">
        <v>20</v>
      </c>
      <c r="AS3" s="93">
        <v>21</v>
      </c>
      <c r="AT3" s="93">
        <v>23</v>
      </c>
      <c r="AU3" s="93">
        <v>26</v>
      </c>
      <c r="AV3" s="93">
        <v>28</v>
      </c>
      <c r="AW3" s="94">
        <v>30</v>
      </c>
      <c r="AX3" s="92">
        <v>4</v>
      </c>
      <c r="AY3" s="93">
        <v>5</v>
      </c>
      <c r="AZ3" s="109">
        <v>7</v>
      </c>
      <c r="BA3" s="771">
        <v>10</v>
      </c>
      <c r="BB3" s="596">
        <v>12</v>
      </c>
      <c r="BC3" s="596">
        <v>14</v>
      </c>
      <c r="BD3" s="596">
        <v>18</v>
      </c>
      <c r="BE3" s="596">
        <v>19</v>
      </c>
      <c r="BF3" s="597">
        <v>21</v>
      </c>
      <c r="BG3" s="772">
        <v>4</v>
      </c>
      <c r="BH3" s="596">
        <v>8</v>
      </c>
      <c r="BI3" s="596">
        <v>9</v>
      </c>
      <c r="BJ3" s="596">
        <v>11</v>
      </c>
      <c r="BK3" s="596">
        <v>14</v>
      </c>
      <c r="BL3" s="771">
        <v>16</v>
      </c>
      <c r="BM3" s="596">
        <v>18</v>
      </c>
      <c r="BN3" s="109">
        <v>22</v>
      </c>
      <c r="BO3" s="109">
        <v>23</v>
      </c>
      <c r="BP3" s="93">
        <v>23</v>
      </c>
      <c r="BQ3" s="93">
        <v>24</v>
      </c>
      <c r="BR3" s="596">
        <v>25</v>
      </c>
      <c r="BS3" s="596">
        <v>28</v>
      </c>
      <c r="BT3" s="597">
        <v>30</v>
      </c>
      <c r="BU3" s="595">
        <v>1</v>
      </c>
      <c r="BV3" s="596">
        <v>5</v>
      </c>
      <c r="BW3" s="596">
        <v>6</v>
      </c>
      <c r="BX3" s="771">
        <v>8</v>
      </c>
      <c r="BY3" s="596">
        <v>11</v>
      </c>
      <c r="BZ3" s="596">
        <v>13</v>
      </c>
      <c r="CA3" s="603">
        <v>14</v>
      </c>
      <c r="CB3" s="603">
        <v>15</v>
      </c>
      <c r="CC3" s="603">
        <v>19</v>
      </c>
      <c r="CD3" s="603">
        <v>20</v>
      </c>
      <c r="CE3" s="603">
        <v>22</v>
      </c>
      <c r="CF3" s="603">
        <v>25</v>
      </c>
      <c r="CG3" s="773">
        <v>27</v>
      </c>
      <c r="CH3" s="774">
        <v>1</v>
      </c>
      <c r="CI3" s="775">
        <v>5</v>
      </c>
      <c r="CJ3" s="776">
        <v>6</v>
      </c>
      <c r="CK3" s="603">
        <v>8</v>
      </c>
      <c r="CL3" s="777">
        <v>11</v>
      </c>
      <c r="CM3" s="777">
        <v>13</v>
      </c>
      <c r="CN3" s="777">
        <v>15</v>
      </c>
      <c r="CO3" s="603">
        <v>19</v>
      </c>
      <c r="CP3" s="603">
        <v>20</v>
      </c>
      <c r="CQ3" s="603">
        <v>22</v>
      </c>
      <c r="CR3" s="596">
        <v>25</v>
      </c>
      <c r="CS3" s="596">
        <v>27</v>
      </c>
      <c r="CT3" s="597">
        <v>29</v>
      </c>
      <c r="CU3" s="595">
        <v>2</v>
      </c>
      <c r="CV3" s="596">
        <v>3</v>
      </c>
      <c r="CW3" s="596">
        <v>5</v>
      </c>
      <c r="CX3" s="596">
        <v>5</v>
      </c>
      <c r="CY3" s="596">
        <v>8</v>
      </c>
      <c r="CZ3" s="93">
        <v>10</v>
      </c>
      <c r="DA3" s="93">
        <v>12</v>
      </c>
      <c r="DB3" s="93">
        <v>16</v>
      </c>
      <c r="DC3" s="93">
        <v>17</v>
      </c>
      <c r="DD3" s="93">
        <v>19</v>
      </c>
      <c r="DE3" s="93">
        <v>22</v>
      </c>
      <c r="DF3" s="93">
        <v>24</v>
      </c>
      <c r="DG3" s="93">
        <v>26</v>
      </c>
      <c r="DH3" s="94">
        <v>30</v>
      </c>
      <c r="DI3" s="218">
        <v>1</v>
      </c>
      <c r="DJ3" s="93">
        <v>3</v>
      </c>
      <c r="DK3" s="93">
        <v>6</v>
      </c>
      <c r="DL3" s="93">
        <v>8</v>
      </c>
      <c r="DM3" s="93">
        <v>10</v>
      </c>
      <c r="DN3" s="93">
        <v>14</v>
      </c>
      <c r="DO3" s="93">
        <v>15</v>
      </c>
      <c r="DP3" s="93">
        <v>17</v>
      </c>
      <c r="DQ3" s="93">
        <v>20</v>
      </c>
      <c r="DR3" s="93">
        <v>22</v>
      </c>
      <c r="DS3" s="396">
        <v>24</v>
      </c>
      <c r="DT3" s="396">
        <v>28</v>
      </c>
      <c r="DU3" s="396">
        <v>29</v>
      </c>
      <c r="DV3" s="396">
        <v>30</v>
      </c>
      <c r="DW3" s="396">
        <v>31</v>
      </c>
      <c r="DX3" s="217">
        <v>31</v>
      </c>
      <c r="DY3" s="797">
        <v>1</v>
      </c>
      <c r="DZ3" s="603">
        <v>2</v>
      </c>
      <c r="EA3" s="603">
        <v>3</v>
      </c>
      <c r="EB3" s="603">
        <v>3</v>
      </c>
      <c r="EC3" s="603">
        <v>4</v>
      </c>
      <c r="ED3" s="603">
        <v>5</v>
      </c>
      <c r="EE3" s="603">
        <v>7</v>
      </c>
      <c r="EF3" s="603">
        <v>11</v>
      </c>
      <c r="EG3" s="603">
        <v>12</v>
      </c>
      <c r="EH3" s="603">
        <v>14</v>
      </c>
      <c r="EI3" s="603">
        <v>17</v>
      </c>
      <c r="EJ3" s="603">
        <v>19</v>
      </c>
      <c r="EK3" s="596">
        <v>21</v>
      </c>
      <c r="EL3" s="596">
        <v>24</v>
      </c>
      <c r="EM3" s="596">
        <v>25</v>
      </c>
      <c r="EN3" s="596">
        <v>26</v>
      </c>
      <c r="EO3" s="596">
        <v>27</v>
      </c>
      <c r="EP3" s="596">
        <v>28</v>
      </c>
      <c r="EQ3" s="596">
        <v>28</v>
      </c>
      <c r="ER3" s="597">
        <v>30</v>
      </c>
      <c r="ES3" s="811"/>
      <c r="ET3" s="812"/>
      <c r="EU3" s="813"/>
      <c r="EV3" s="815"/>
      <c r="EW3" s="814"/>
      <c r="EX3" s="94"/>
    </row>
    <row r="4" spans="1:154" x14ac:dyDescent="0.2">
      <c r="A4">
        <v>1</v>
      </c>
      <c r="B4" s="458" t="s">
        <v>445</v>
      </c>
      <c r="C4" s="650"/>
      <c r="D4" s="78"/>
      <c r="E4" s="78"/>
      <c r="F4" s="651"/>
      <c r="G4" s="600"/>
      <c r="H4" s="6"/>
      <c r="I4" s="6"/>
      <c r="J4" s="665"/>
      <c r="K4" s="666"/>
      <c r="L4" s="706"/>
      <c r="M4" s="6"/>
      <c r="N4" s="6"/>
      <c r="O4" s="6"/>
      <c r="P4" s="6"/>
      <c r="Q4" s="6"/>
      <c r="R4" s="6"/>
      <c r="S4" s="6"/>
      <c r="T4" s="6"/>
      <c r="U4" s="496"/>
      <c r="V4" s="601"/>
      <c r="W4" s="600"/>
      <c r="X4" s="6"/>
      <c r="Y4" s="652"/>
      <c r="Z4" s="653"/>
      <c r="AA4" s="6"/>
      <c r="AB4" s="6"/>
      <c r="AC4" s="6"/>
      <c r="AD4" s="15"/>
      <c r="AE4" s="15"/>
      <c r="AF4" s="15"/>
      <c r="AG4" s="15"/>
      <c r="AH4" s="15"/>
      <c r="AI4" s="15"/>
      <c r="AJ4" s="654"/>
      <c r="AK4" s="655"/>
      <c r="AL4" s="15"/>
      <c r="AM4" s="15"/>
      <c r="AN4" s="647">
        <v>1</v>
      </c>
      <c r="AO4" s="666"/>
      <c r="AP4" s="690"/>
      <c r="AQ4" s="15"/>
      <c r="AR4" s="15"/>
      <c r="AS4" s="15"/>
      <c r="AT4" s="15">
        <v>1</v>
      </c>
      <c r="AU4" s="15"/>
      <c r="AV4" s="15"/>
      <c r="AW4" s="654">
        <v>1</v>
      </c>
      <c r="AX4" s="655"/>
      <c r="AY4" s="647"/>
      <c r="AZ4" s="691">
        <v>1</v>
      </c>
      <c r="BA4" s="666"/>
      <c r="BB4" s="690"/>
      <c r="BC4" s="15">
        <v>1</v>
      </c>
      <c r="BD4" s="15"/>
      <c r="BE4" s="15"/>
      <c r="BF4" s="647">
        <v>1</v>
      </c>
      <c r="BG4" s="666"/>
      <c r="BH4" s="54"/>
      <c r="BI4" s="10"/>
      <c r="BJ4" s="10">
        <v>1</v>
      </c>
      <c r="BK4" s="61"/>
      <c r="BL4" s="666"/>
      <c r="BM4" s="100">
        <v>1</v>
      </c>
      <c r="BN4" s="666"/>
      <c r="BO4" s="666"/>
      <c r="BP4" s="54"/>
      <c r="BQ4" s="10"/>
      <c r="BR4" s="10">
        <v>1</v>
      </c>
      <c r="BS4" s="10"/>
      <c r="BT4" s="55"/>
      <c r="BU4" s="56">
        <v>1</v>
      </c>
      <c r="BV4" s="10"/>
      <c r="BW4" s="61"/>
      <c r="BX4" s="666"/>
      <c r="BY4" s="54"/>
      <c r="BZ4" s="10"/>
      <c r="CA4" s="11">
        <v>1</v>
      </c>
      <c r="CB4" s="11">
        <v>1</v>
      </c>
      <c r="CC4" s="11"/>
      <c r="CD4" s="11"/>
      <c r="CE4" s="11"/>
      <c r="CF4" s="62"/>
      <c r="CG4" s="666"/>
      <c r="CH4" s="666"/>
      <c r="CI4" s="666"/>
      <c r="CJ4" s="666"/>
      <c r="CK4" s="130">
        <v>1</v>
      </c>
      <c r="CL4" s="62"/>
      <c r="CM4" s="62"/>
      <c r="CN4" s="666"/>
      <c r="CO4" s="11"/>
      <c r="CP4" s="11"/>
      <c r="CQ4" s="11"/>
      <c r="CR4" s="10"/>
      <c r="CS4" s="666"/>
      <c r="CT4" s="55"/>
      <c r="CU4" s="128"/>
      <c r="CV4" s="11"/>
      <c r="CW4" s="11"/>
      <c r="CX4" s="11">
        <v>1</v>
      </c>
      <c r="CY4" s="11"/>
      <c r="CZ4" s="666"/>
      <c r="DA4" s="11"/>
      <c r="DB4" s="11"/>
      <c r="DC4" s="11"/>
      <c r="DD4" s="11"/>
      <c r="DE4" s="11"/>
      <c r="DF4" s="11"/>
      <c r="DG4" s="11"/>
      <c r="DH4" s="129"/>
      <c r="DI4" s="666"/>
      <c r="DJ4" s="11"/>
      <c r="DK4" s="11"/>
      <c r="DL4" s="11"/>
      <c r="DM4" s="11"/>
      <c r="DN4" s="11"/>
      <c r="DO4" s="666"/>
      <c r="DP4" s="11"/>
      <c r="DQ4" s="11"/>
      <c r="DR4" s="11"/>
      <c r="DS4" s="11"/>
      <c r="DT4" s="11"/>
      <c r="DU4" s="666"/>
      <c r="DV4" s="11"/>
      <c r="DW4" s="666"/>
      <c r="DX4" s="129"/>
      <c r="DY4" s="128"/>
      <c r="DZ4" s="11"/>
      <c r="EA4" s="11"/>
      <c r="EB4" s="11"/>
      <c r="EC4" s="11"/>
      <c r="ED4" s="666"/>
      <c r="EE4" s="11"/>
      <c r="EF4" s="666"/>
      <c r="EG4" s="666"/>
      <c r="EH4" s="11"/>
      <c r="EI4" s="11"/>
      <c r="EJ4" s="11"/>
      <c r="EK4" s="10"/>
      <c r="EL4" s="10"/>
      <c r="EM4" s="10"/>
      <c r="EN4" s="10"/>
      <c r="EO4" s="10"/>
      <c r="EP4" s="10"/>
      <c r="EQ4" s="10"/>
      <c r="ER4" s="809"/>
      <c r="ES4" s="10">
        <f>SUM(O4+W4+AF4+AL4+AR4+AX4+BD4+BH4+BV4+CC4+CI4+CO4+CU4+DB4+DH4+DN4+DT4+EC4+EF4+EM4)</f>
        <v>0</v>
      </c>
      <c r="ET4" s="10">
        <f t="shared" ref="ET4:ET35" si="0">(D4+H4+K4+P4+S4+X4+AA4+AD4+AG4+AJ4+AM4+AP4+AS4+AV4+AY4+BB4+BE4+BI4+BL4+BO4+BP4+BT4+BW4+BZ4+CD4+CG4+CJ4+CM4+CP4+CS4+CV4+CZ4+DC4+DF4+DI4+DL4+DO4+DR4+DU4+ED4+EG4+EJ4+EN4)</f>
        <v>0</v>
      </c>
      <c r="EU4" s="10">
        <f t="shared" ref="EU4:EU35" si="1">SUM(F4+I4+M4+N4+Q4+U4+V4+Y4+AB4+AE4+AH4+AK4+AN4+AQ4+AT4+AW4+BC4+BF4+BJ4+BM4+BR4+BU4+BX4+CB4+CE4+CK4+CN4+CQ4+CT4+CW4+CX4+DA4+DD4+DG4+DJ4+DM4+DP4+DS4+DW4+DX4+EE4+EH4+EK4+EP4+EQ4)</f>
        <v>12</v>
      </c>
      <c r="EV4" s="10">
        <f t="shared" ref="EV4:EV35" si="2">SUM(C4+E4+G4+L4+T4+BQ4+CA4+DV4+DY4+DZ4+EO4)</f>
        <v>1</v>
      </c>
      <c r="EW4" s="10">
        <f t="shared" ref="EW4:EW35" si="3">SUM(J4+R4+AC4+AI4+AU4+BK4+BS4+BY4+CF4+CL4+CR4+CY4+DE4+DK4+DQ4+EA4+EB4+EI4+EL4)</f>
        <v>0</v>
      </c>
      <c r="EX4" s="55">
        <f>SUM(ES4:EW4)</f>
        <v>13</v>
      </c>
    </row>
    <row r="5" spans="1:154" x14ac:dyDescent="0.2">
      <c r="A5">
        <v>2</v>
      </c>
      <c r="B5" s="458" t="s">
        <v>1450</v>
      </c>
      <c r="C5" s="650"/>
      <c r="D5" s="78"/>
      <c r="E5" s="78"/>
      <c r="F5" s="651"/>
      <c r="G5" s="600"/>
      <c r="H5" s="6"/>
      <c r="I5" s="6"/>
      <c r="J5" s="665"/>
      <c r="K5" s="666"/>
      <c r="L5" s="706"/>
      <c r="M5" s="6"/>
      <c r="N5" s="6"/>
      <c r="O5" s="6"/>
      <c r="P5" s="6"/>
      <c r="Q5" s="6"/>
      <c r="R5" s="6"/>
      <c r="S5" s="6"/>
      <c r="T5" s="6"/>
      <c r="U5" s="496"/>
      <c r="V5" s="601"/>
      <c r="W5" s="600"/>
      <c r="X5" s="6"/>
      <c r="Y5" s="652"/>
      <c r="Z5" s="653"/>
      <c r="AA5" s="6"/>
      <c r="AB5" s="6"/>
      <c r="AC5" s="6"/>
      <c r="AD5" s="15"/>
      <c r="AE5" s="15"/>
      <c r="AF5" s="15"/>
      <c r="AG5" s="15"/>
      <c r="AH5" s="15"/>
      <c r="AI5" s="15"/>
      <c r="AJ5" s="654"/>
      <c r="AK5" s="655"/>
      <c r="AL5" s="15"/>
      <c r="AM5" s="15"/>
      <c r="AN5" s="647">
        <v>1</v>
      </c>
      <c r="AO5" s="666"/>
      <c r="AP5" s="690"/>
      <c r="AQ5" s="15"/>
      <c r="AR5" s="15"/>
      <c r="AS5" s="15"/>
      <c r="AT5" s="15">
        <v>1</v>
      </c>
      <c r="AU5" s="15"/>
      <c r="AV5" s="15"/>
      <c r="AW5" s="654"/>
      <c r="AX5" s="655"/>
      <c r="AY5" s="647"/>
      <c r="AZ5" s="691">
        <v>1</v>
      </c>
      <c r="BA5" s="666"/>
      <c r="BB5" s="690"/>
      <c r="BC5" s="15">
        <v>1</v>
      </c>
      <c r="BD5" s="15"/>
      <c r="BE5" s="15"/>
      <c r="BF5" s="647">
        <v>1</v>
      </c>
      <c r="BG5" s="666"/>
      <c r="BH5" s="54"/>
      <c r="BI5" s="10"/>
      <c r="BJ5" s="10">
        <v>1</v>
      </c>
      <c r="BK5" s="61"/>
      <c r="BL5" s="666"/>
      <c r="BM5" s="100">
        <v>1</v>
      </c>
      <c r="BN5" s="666"/>
      <c r="BO5" s="666"/>
      <c r="BP5" s="54"/>
      <c r="BQ5" s="10"/>
      <c r="BR5" s="10">
        <v>1</v>
      </c>
      <c r="BS5" s="10"/>
      <c r="BT5" s="55"/>
      <c r="BU5" s="56">
        <v>1</v>
      </c>
      <c r="BV5" s="10"/>
      <c r="BW5" s="61"/>
      <c r="BX5" s="666"/>
      <c r="BY5" s="54"/>
      <c r="BZ5" s="10"/>
      <c r="CA5" s="11">
        <v>1</v>
      </c>
      <c r="CB5" s="11">
        <v>1</v>
      </c>
      <c r="CC5" s="11"/>
      <c r="CD5" s="11"/>
      <c r="CE5" s="11"/>
      <c r="CF5" s="62"/>
      <c r="CG5" s="666"/>
      <c r="CH5" s="666"/>
      <c r="CI5" s="666"/>
      <c r="CJ5" s="666"/>
      <c r="CK5" s="130">
        <v>1</v>
      </c>
      <c r="CL5" s="62"/>
      <c r="CM5" s="62"/>
      <c r="CN5" s="666"/>
      <c r="CO5" s="11"/>
      <c r="CP5" s="11"/>
      <c r="CQ5" s="11"/>
      <c r="CR5" s="10"/>
      <c r="CS5" s="666"/>
      <c r="CT5" s="55"/>
      <c r="CU5" s="128"/>
      <c r="CV5" s="11"/>
      <c r="CW5" s="11"/>
      <c r="CX5" s="98">
        <v>1</v>
      </c>
      <c r="CY5" s="11"/>
      <c r="CZ5" s="666"/>
      <c r="DA5" s="11"/>
      <c r="DB5" s="11"/>
      <c r="DC5" s="11"/>
      <c r="DD5" s="11"/>
      <c r="DE5" s="11"/>
      <c r="DF5" s="11"/>
      <c r="DG5" s="11"/>
      <c r="DH5" s="129"/>
      <c r="DI5" s="666"/>
      <c r="DJ5" s="11"/>
      <c r="DK5" s="11"/>
      <c r="DL5" s="11"/>
      <c r="DM5" s="11"/>
      <c r="DN5" s="11"/>
      <c r="DO5" s="666"/>
      <c r="DP5" s="11"/>
      <c r="DQ5" s="11"/>
      <c r="DR5" s="11"/>
      <c r="DS5" s="11"/>
      <c r="DT5" s="11"/>
      <c r="DU5" s="666"/>
      <c r="DV5" s="11"/>
      <c r="DW5" s="666"/>
      <c r="DX5" s="129"/>
      <c r="DY5" s="128"/>
      <c r="DZ5" s="11"/>
      <c r="EA5" s="11"/>
      <c r="EB5" s="11"/>
      <c r="EC5" s="11"/>
      <c r="ED5" s="666"/>
      <c r="EE5" s="11"/>
      <c r="EF5" s="666"/>
      <c r="EG5" s="666"/>
      <c r="EH5" s="11"/>
      <c r="EI5" s="11"/>
      <c r="EJ5" s="11"/>
      <c r="EK5" s="10"/>
      <c r="EL5" s="10"/>
      <c r="EM5" s="10"/>
      <c r="EN5" s="10"/>
      <c r="EO5" s="10"/>
      <c r="EP5" s="10"/>
      <c r="EQ5" s="10"/>
      <c r="ER5" s="809"/>
      <c r="ES5" s="10">
        <f t="shared" ref="ES5:ES68" si="4">SUM(O5+W5+AF5+AL5+AR5+AX5+BD5+BH5+BV5+CC5+CI5+CO5+CU5+DB5+DH5+DN5+DT5+EC5+EF5+EM5)</f>
        <v>0</v>
      </c>
      <c r="ET5" s="10">
        <f t="shared" si="0"/>
        <v>0</v>
      </c>
      <c r="EU5" s="10">
        <f t="shared" si="1"/>
        <v>11</v>
      </c>
      <c r="EV5" s="10">
        <f t="shared" si="2"/>
        <v>1</v>
      </c>
      <c r="EW5" s="10">
        <f t="shared" si="3"/>
        <v>0</v>
      </c>
      <c r="EX5" s="55">
        <f t="shared" ref="EX5:EX68" si="5">SUM(ES5:EW5)</f>
        <v>12</v>
      </c>
    </row>
    <row r="6" spans="1:154" x14ac:dyDescent="0.2">
      <c r="A6">
        <v>3</v>
      </c>
      <c r="B6" s="458" t="s">
        <v>602</v>
      </c>
      <c r="C6" s="650"/>
      <c r="D6" s="78"/>
      <c r="E6" s="78"/>
      <c r="F6" s="651"/>
      <c r="G6" s="600"/>
      <c r="H6" s="6">
        <v>1</v>
      </c>
      <c r="I6" s="6"/>
      <c r="J6" s="665"/>
      <c r="K6" s="666"/>
      <c r="L6" s="706"/>
      <c r="M6" s="6"/>
      <c r="N6" s="656">
        <v>1</v>
      </c>
      <c r="O6" s="6"/>
      <c r="P6" s="6"/>
      <c r="Q6" s="6"/>
      <c r="R6" s="6"/>
      <c r="S6" s="6"/>
      <c r="T6" s="6"/>
      <c r="U6" s="496"/>
      <c r="V6" s="601"/>
      <c r="W6" s="600"/>
      <c r="X6" s="6"/>
      <c r="Y6" s="652"/>
      <c r="Z6" s="653"/>
      <c r="AA6" s="6"/>
      <c r="AB6" s="6"/>
      <c r="AC6" s="6"/>
      <c r="AD6" s="15"/>
      <c r="AE6" s="15"/>
      <c r="AF6" s="15"/>
      <c r="AG6" s="15"/>
      <c r="AH6" s="15"/>
      <c r="AI6" s="15"/>
      <c r="AJ6" s="654"/>
      <c r="AK6" s="655"/>
      <c r="AL6" s="15"/>
      <c r="AM6" s="15"/>
      <c r="AN6" s="647"/>
      <c r="AO6" s="666"/>
      <c r="AP6" s="690"/>
      <c r="AQ6" s="15"/>
      <c r="AR6" s="15"/>
      <c r="AS6" s="15"/>
      <c r="AT6" s="15"/>
      <c r="AU6" s="15"/>
      <c r="AV6" s="15"/>
      <c r="AW6" s="654"/>
      <c r="AX6" s="655"/>
      <c r="AY6" s="647"/>
      <c r="AZ6" s="691"/>
      <c r="BA6" s="666"/>
      <c r="BB6" s="690"/>
      <c r="BC6" s="15"/>
      <c r="BD6" s="15"/>
      <c r="BE6" s="15"/>
      <c r="BF6" s="647"/>
      <c r="BG6" s="666"/>
      <c r="BH6" s="54"/>
      <c r="BI6" s="10"/>
      <c r="BJ6" s="10"/>
      <c r="BK6" s="61"/>
      <c r="BL6" s="666"/>
      <c r="BM6" s="100"/>
      <c r="BN6" s="666"/>
      <c r="BO6" s="666"/>
      <c r="BP6" s="54"/>
      <c r="BQ6" s="10"/>
      <c r="BR6" s="10"/>
      <c r="BS6" s="10"/>
      <c r="BT6" s="55"/>
      <c r="BU6" s="56"/>
      <c r="BV6" s="10"/>
      <c r="BW6" s="61"/>
      <c r="BX6" s="666"/>
      <c r="BY6" s="54"/>
      <c r="BZ6" s="10"/>
      <c r="CA6" s="11"/>
      <c r="CB6" s="11"/>
      <c r="CC6" s="11"/>
      <c r="CD6" s="11"/>
      <c r="CE6" s="11"/>
      <c r="CF6" s="62"/>
      <c r="CG6" s="666"/>
      <c r="CH6" s="666"/>
      <c r="CI6" s="666"/>
      <c r="CJ6" s="666"/>
      <c r="CK6" s="130"/>
      <c r="CL6" s="62"/>
      <c r="CM6" s="62"/>
      <c r="CN6" s="666"/>
      <c r="CO6" s="11"/>
      <c r="CP6" s="11"/>
      <c r="CQ6" s="11"/>
      <c r="CR6" s="10"/>
      <c r="CS6" s="666"/>
      <c r="CT6" s="55"/>
      <c r="CU6" s="128"/>
      <c r="CV6" s="11"/>
      <c r="CW6" s="11"/>
      <c r="CX6" s="11"/>
      <c r="CY6" s="11"/>
      <c r="CZ6" s="666"/>
      <c r="DA6" s="11"/>
      <c r="DB6" s="11"/>
      <c r="DC6" s="11"/>
      <c r="DD6" s="11"/>
      <c r="DE6" s="11"/>
      <c r="DF6" s="11"/>
      <c r="DG6" s="11">
        <v>1</v>
      </c>
      <c r="DH6" s="129"/>
      <c r="DI6" s="666"/>
      <c r="DJ6" s="11"/>
      <c r="DK6" s="11"/>
      <c r="DL6" s="11"/>
      <c r="DM6" s="11"/>
      <c r="DN6" s="11"/>
      <c r="DO6" s="666"/>
      <c r="DP6" s="11"/>
      <c r="DQ6" s="11"/>
      <c r="DR6" s="11"/>
      <c r="DS6" s="11"/>
      <c r="DT6" s="11"/>
      <c r="DU6" s="666"/>
      <c r="DV6" s="11"/>
      <c r="DW6" s="666"/>
      <c r="DX6" s="129"/>
      <c r="DY6" s="128"/>
      <c r="DZ6" s="11"/>
      <c r="EA6" s="11"/>
      <c r="EB6" s="11"/>
      <c r="EC6" s="11"/>
      <c r="ED6" s="666"/>
      <c r="EE6" s="11"/>
      <c r="EF6" s="666"/>
      <c r="EG6" s="666"/>
      <c r="EH6" s="11"/>
      <c r="EI6" s="11"/>
      <c r="EJ6" s="11"/>
      <c r="EK6" s="10"/>
      <c r="EL6" s="10"/>
      <c r="EM6" s="10"/>
      <c r="EN6" s="10"/>
      <c r="EO6" s="10"/>
      <c r="EP6" s="10"/>
      <c r="EQ6" s="10"/>
      <c r="ER6" s="809"/>
      <c r="ES6" s="10">
        <f t="shared" si="4"/>
        <v>0</v>
      </c>
      <c r="ET6" s="10">
        <f t="shared" si="0"/>
        <v>1</v>
      </c>
      <c r="EU6" s="10">
        <f t="shared" si="1"/>
        <v>2</v>
      </c>
      <c r="EV6" s="10">
        <f t="shared" si="2"/>
        <v>0</v>
      </c>
      <c r="EW6" s="10">
        <f t="shared" si="3"/>
        <v>0</v>
      </c>
      <c r="EX6" s="55">
        <f t="shared" si="5"/>
        <v>3</v>
      </c>
    </row>
    <row r="7" spans="1:154" x14ac:dyDescent="0.2">
      <c r="A7">
        <v>4</v>
      </c>
      <c r="B7" s="458" t="s">
        <v>279</v>
      </c>
      <c r="C7" s="650"/>
      <c r="D7" s="78"/>
      <c r="E7" s="78"/>
      <c r="F7" s="651"/>
      <c r="G7" s="600"/>
      <c r="H7" s="6">
        <v>1</v>
      </c>
      <c r="I7" s="6"/>
      <c r="J7" s="665"/>
      <c r="K7" s="666"/>
      <c r="L7" s="706"/>
      <c r="M7" s="6"/>
      <c r="N7" s="656">
        <v>1</v>
      </c>
      <c r="O7" s="6"/>
      <c r="P7" s="6"/>
      <c r="Q7" s="6"/>
      <c r="R7" s="6"/>
      <c r="S7" s="6"/>
      <c r="T7" s="6"/>
      <c r="U7" s="496"/>
      <c r="V7" s="601"/>
      <c r="W7" s="600"/>
      <c r="X7" s="6"/>
      <c r="Y7" s="652"/>
      <c r="Z7" s="653"/>
      <c r="AA7" s="6"/>
      <c r="AB7" s="6"/>
      <c r="AC7" s="6"/>
      <c r="AD7" s="15"/>
      <c r="AE7" s="15"/>
      <c r="AF7" s="15"/>
      <c r="AG7" s="15"/>
      <c r="AH7" s="15"/>
      <c r="AI7" s="15"/>
      <c r="AJ7" s="654"/>
      <c r="AK7" s="655"/>
      <c r="AL7" s="15"/>
      <c r="AM7" s="15"/>
      <c r="AN7" s="647"/>
      <c r="AO7" s="666"/>
      <c r="AP7" s="690"/>
      <c r="AQ7" s="15"/>
      <c r="AR7" s="15"/>
      <c r="AS7" s="15"/>
      <c r="AT7" s="15"/>
      <c r="AU7" s="15"/>
      <c r="AV7" s="15"/>
      <c r="AW7" s="654"/>
      <c r="AX7" s="655"/>
      <c r="AY7" s="647"/>
      <c r="AZ7" s="691"/>
      <c r="BA7" s="666"/>
      <c r="BB7" s="690"/>
      <c r="BC7" s="15"/>
      <c r="BD7" s="15"/>
      <c r="BE7" s="15"/>
      <c r="BF7" s="647"/>
      <c r="BG7" s="666"/>
      <c r="BH7" s="54"/>
      <c r="BI7" s="10"/>
      <c r="BJ7" s="10"/>
      <c r="BK7" s="61"/>
      <c r="BL7" s="666"/>
      <c r="BM7" s="100"/>
      <c r="BN7" s="666"/>
      <c r="BO7" s="666"/>
      <c r="BP7" s="54"/>
      <c r="BQ7" s="10"/>
      <c r="BR7" s="10"/>
      <c r="BS7" s="10"/>
      <c r="BT7" s="55"/>
      <c r="BU7" s="56"/>
      <c r="BV7" s="10"/>
      <c r="BW7" s="61"/>
      <c r="BX7" s="666"/>
      <c r="BY7" s="54"/>
      <c r="BZ7" s="10"/>
      <c r="CA7" s="11"/>
      <c r="CB7" s="11"/>
      <c r="CC7" s="11"/>
      <c r="CD7" s="11"/>
      <c r="CE7" s="11"/>
      <c r="CF7" s="62"/>
      <c r="CG7" s="666"/>
      <c r="CH7" s="666"/>
      <c r="CI7" s="666"/>
      <c r="CJ7" s="666"/>
      <c r="CK7" s="130"/>
      <c r="CL7" s="62"/>
      <c r="CM7" s="62"/>
      <c r="CN7" s="666"/>
      <c r="CO7" s="11"/>
      <c r="CP7" s="11"/>
      <c r="CQ7" s="11"/>
      <c r="CR7" s="10"/>
      <c r="CS7" s="666"/>
      <c r="CT7" s="55"/>
      <c r="CU7" s="128"/>
      <c r="CV7" s="11"/>
      <c r="CW7" s="11"/>
      <c r="CX7" s="11"/>
      <c r="CY7" s="11"/>
      <c r="CZ7" s="666"/>
      <c r="DA7" s="11"/>
      <c r="DB7" s="11"/>
      <c r="DC7" s="11"/>
      <c r="DD7" s="11"/>
      <c r="DE7" s="11"/>
      <c r="DF7" s="11"/>
      <c r="DG7" s="11">
        <v>1</v>
      </c>
      <c r="DH7" s="129"/>
      <c r="DI7" s="666"/>
      <c r="DJ7" s="11"/>
      <c r="DK7" s="11"/>
      <c r="DL7" s="11"/>
      <c r="DM7" s="11"/>
      <c r="DN7" s="11"/>
      <c r="DO7" s="666"/>
      <c r="DP7" s="11"/>
      <c r="DQ7" s="11"/>
      <c r="DR7" s="11"/>
      <c r="DS7" s="11"/>
      <c r="DT7" s="11"/>
      <c r="DU7" s="666"/>
      <c r="DV7" s="11"/>
      <c r="DW7" s="666"/>
      <c r="DX7" s="129"/>
      <c r="DY7" s="128"/>
      <c r="DZ7" s="11"/>
      <c r="EA7" s="11"/>
      <c r="EB7" s="11"/>
      <c r="EC7" s="11"/>
      <c r="ED7" s="666"/>
      <c r="EE7" s="11"/>
      <c r="EF7" s="666"/>
      <c r="EG7" s="666"/>
      <c r="EH7" s="11"/>
      <c r="EI7" s="11"/>
      <c r="EJ7" s="11"/>
      <c r="EK7" s="10"/>
      <c r="EL7" s="10"/>
      <c r="EM7" s="10"/>
      <c r="EN7" s="10"/>
      <c r="EO7" s="10"/>
      <c r="EP7" s="10"/>
      <c r="EQ7" s="10"/>
      <c r="ER7" s="809"/>
      <c r="ES7" s="10">
        <f t="shared" si="4"/>
        <v>0</v>
      </c>
      <c r="ET7" s="10">
        <f t="shared" si="0"/>
        <v>1</v>
      </c>
      <c r="EU7" s="10">
        <f t="shared" si="1"/>
        <v>2</v>
      </c>
      <c r="EV7" s="10">
        <f t="shared" si="2"/>
        <v>0</v>
      </c>
      <c r="EW7" s="10">
        <f t="shared" si="3"/>
        <v>0</v>
      </c>
      <c r="EX7" s="55">
        <f t="shared" si="5"/>
        <v>3</v>
      </c>
    </row>
    <row r="8" spans="1:154" x14ac:dyDescent="0.2">
      <c r="A8">
        <v>5</v>
      </c>
      <c r="B8" s="458" t="s">
        <v>420</v>
      </c>
      <c r="C8" s="650"/>
      <c r="D8" s="78"/>
      <c r="E8" s="78"/>
      <c r="F8" s="651"/>
      <c r="G8" s="600"/>
      <c r="H8" s="6"/>
      <c r="I8" s="6"/>
      <c r="J8" s="665"/>
      <c r="K8" s="666"/>
      <c r="L8" s="706"/>
      <c r="M8" s="6"/>
      <c r="N8" s="6"/>
      <c r="O8" s="6"/>
      <c r="P8" s="656">
        <v>1</v>
      </c>
      <c r="Q8" s="6"/>
      <c r="R8" s="6"/>
      <c r="S8" s="656">
        <v>1</v>
      </c>
      <c r="T8" s="6"/>
      <c r="U8" s="496"/>
      <c r="V8" s="601"/>
      <c r="W8" s="600"/>
      <c r="X8" s="6"/>
      <c r="Y8" s="652"/>
      <c r="Z8" s="653">
        <v>1</v>
      </c>
      <c r="AA8" s="6">
        <v>1</v>
      </c>
      <c r="AB8" s="6"/>
      <c r="AC8" s="6"/>
      <c r="AD8" s="15"/>
      <c r="AE8" s="15"/>
      <c r="AF8" s="15"/>
      <c r="AG8" s="15"/>
      <c r="AH8" s="15"/>
      <c r="AI8" s="15"/>
      <c r="AJ8" s="654"/>
      <c r="AK8" s="655"/>
      <c r="AL8" s="15"/>
      <c r="AM8" s="656">
        <v>1</v>
      </c>
      <c r="AN8" s="647"/>
      <c r="AO8" s="666"/>
      <c r="AP8" s="690">
        <v>1</v>
      </c>
      <c r="AQ8" s="15"/>
      <c r="AR8" s="15"/>
      <c r="AS8" s="15"/>
      <c r="AT8" s="15"/>
      <c r="AU8" s="15"/>
      <c r="AV8" s="15"/>
      <c r="AW8" s="654"/>
      <c r="AX8" s="655"/>
      <c r="AY8" s="647"/>
      <c r="AZ8" s="691">
        <v>1</v>
      </c>
      <c r="BA8" s="666"/>
      <c r="BB8" s="690"/>
      <c r="BC8" s="15"/>
      <c r="BD8" s="15"/>
      <c r="BE8" s="15">
        <v>1</v>
      </c>
      <c r="BF8" s="647"/>
      <c r="BG8" s="666"/>
      <c r="BH8" s="54"/>
      <c r="BI8" s="10">
        <v>1</v>
      </c>
      <c r="BJ8" s="10"/>
      <c r="BK8" s="61"/>
      <c r="BL8" s="666"/>
      <c r="BM8" s="100"/>
      <c r="BN8" s="666"/>
      <c r="BO8" s="666"/>
      <c r="BP8" s="54"/>
      <c r="BQ8" s="10"/>
      <c r="BR8" s="10"/>
      <c r="BS8" s="10"/>
      <c r="BT8" s="55"/>
      <c r="BU8" s="56"/>
      <c r="BV8" s="10"/>
      <c r="BW8" s="61"/>
      <c r="BX8" s="666"/>
      <c r="BY8" s="54"/>
      <c r="BZ8" s="10"/>
      <c r="CA8" s="11"/>
      <c r="CB8" s="11"/>
      <c r="CC8" s="11"/>
      <c r="CD8" s="11"/>
      <c r="CE8" s="11"/>
      <c r="CF8" s="62"/>
      <c r="CG8" s="666"/>
      <c r="CH8" s="666"/>
      <c r="CI8" s="666"/>
      <c r="CJ8" s="666"/>
      <c r="CK8" s="130"/>
      <c r="CL8" s="62"/>
      <c r="CM8" s="62">
        <v>1</v>
      </c>
      <c r="CN8" s="666"/>
      <c r="CO8" s="11"/>
      <c r="CP8" s="677">
        <v>1</v>
      </c>
      <c r="CQ8" s="11"/>
      <c r="CR8" s="10"/>
      <c r="CS8" s="666"/>
      <c r="CT8" s="55"/>
      <c r="CU8" s="128"/>
      <c r="CV8" s="11"/>
      <c r="CW8" s="11"/>
      <c r="CX8" s="11"/>
      <c r="CY8" s="11"/>
      <c r="CZ8" s="666"/>
      <c r="DA8" s="11"/>
      <c r="DB8" s="11"/>
      <c r="DC8" s="11">
        <v>1</v>
      </c>
      <c r="DD8" s="11"/>
      <c r="DE8" s="11"/>
      <c r="DF8" s="11">
        <v>1</v>
      </c>
      <c r="DG8" s="11"/>
      <c r="DH8" s="129"/>
      <c r="DI8" s="666"/>
      <c r="DJ8" s="11"/>
      <c r="DK8" s="11"/>
      <c r="DL8" s="11"/>
      <c r="DM8" s="11"/>
      <c r="DN8" s="11"/>
      <c r="DO8" s="666"/>
      <c r="DP8" s="11"/>
      <c r="DQ8" s="11"/>
      <c r="DR8" s="11"/>
      <c r="DS8" s="11"/>
      <c r="DT8" s="11"/>
      <c r="DU8" s="666"/>
      <c r="DV8" s="11">
        <v>1</v>
      </c>
      <c r="DW8" s="666"/>
      <c r="DX8" s="129">
        <v>1</v>
      </c>
      <c r="DY8" s="128">
        <v>1</v>
      </c>
      <c r="DZ8" s="11">
        <v>1</v>
      </c>
      <c r="EA8" s="11">
        <v>1</v>
      </c>
      <c r="EB8" s="11"/>
      <c r="EC8" s="816">
        <v>1</v>
      </c>
      <c r="ED8" s="666"/>
      <c r="EE8" s="11"/>
      <c r="EF8" s="808"/>
      <c r="EG8" s="666"/>
      <c r="EH8" s="11"/>
      <c r="EI8" s="11"/>
      <c r="EJ8" s="11"/>
      <c r="EK8" s="98">
        <v>1</v>
      </c>
      <c r="EL8" s="10"/>
      <c r="EM8" s="10"/>
      <c r="EN8" s="10"/>
      <c r="EO8" s="10"/>
      <c r="EP8" s="10"/>
      <c r="EQ8" s="10"/>
      <c r="ER8" s="809"/>
      <c r="ES8" s="10">
        <f t="shared" si="4"/>
        <v>1</v>
      </c>
      <c r="ET8" s="10">
        <f t="shared" si="0"/>
        <v>11</v>
      </c>
      <c r="EU8" s="10">
        <f t="shared" si="1"/>
        <v>2</v>
      </c>
      <c r="EV8" s="10">
        <f t="shared" si="2"/>
        <v>3</v>
      </c>
      <c r="EW8" s="10">
        <f t="shared" si="3"/>
        <v>1</v>
      </c>
      <c r="EX8" s="55">
        <f>SUM(ES8:EW8)</f>
        <v>18</v>
      </c>
    </row>
    <row r="9" spans="1:154" x14ac:dyDescent="0.2">
      <c r="A9">
        <v>6</v>
      </c>
      <c r="B9" s="458" t="s">
        <v>1449</v>
      </c>
      <c r="C9" s="650"/>
      <c r="D9" s="78"/>
      <c r="E9" s="78"/>
      <c r="F9" s="651"/>
      <c r="G9" s="600"/>
      <c r="H9" s="6"/>
      <c r="I9" s="6"/>
      <c r="J9" s="665"/>
      <c r="K9" s="666"/>
      <c r="L9" s="706"/>
      <c r="M9" s="6"/>
      <c r="N9" s="6"/>
      <c r="O9" s="6"/>
      <c r="P9" s="6"/>
      <c r="Q9" s="6"/>
      <c r="R9" s="6"/>
      <c r="S9" s="6"/>
      <c r="T9" s="6"/>
      <c r="U9" s="496"/>
      <c r="V9" s="601"/>
      <c r="W9" s="600"/>
      <c r="X9" s="6"/>
      <c r="Y9" s="652"/>
      <c r="Z9" s="653">
        <v>1</v>
      </c>
      <c r="AA9" s="6"/>
      <c r="AB9" s="6"/>
      <c r="AC9" s="6"/>
      <c r="AD9" s="15"/>
      <c r="AE9" s="15"/>
      <c r="AF9" s="15"/>
      <c r="AG9" s="15"/>
      <c r="AH9" s="15"/>
      <c r="AI9" s="15"/>
      <c r="AJ9" s="654"/>
      <c r="AK9" s="655">
        <v>1</v>
      </c>
      <c r="AL9" s="15"/>
      <c r="AM9" s="15"/>
      <c r="AN9" s="647"/>
      <c r="AO9" s="666"/>
      <c r="AP9" s="690"/>
      <c r="AQ9" s="15">
        <v>1</v>
      </c>
      <c r="AR9" s="15"/>
      <c r="AS9" s="15"/>
      <c r="AT9" s="15"/>
      <c r="AU9" s="15"/>
      <c r="AV9" s="15"/>
      <c r="AW9" s="654"/>
      <c r="AX9" s="655"/>
      <c r="AY9" s="647"/>
      <c r="AZ9" s="691"/>
      <c r="BA9" s="666"/>
      <c r="BB9" s="690"/>
      <c r="BC9" s="15"/>
      <c r="BD9" s="15"/>
      <c r="BE9" s="15"/>
      <c r="BF9" s="647"/>
      <c r="BG9" s="666"/>
      <c r="BH9" s="54"/>
      <c r="BI9" s="10"/>
      <c r="BJ9" s="10">
        <v>1</v>
      </c>
      <c r="BK9" s="61"/>
      <c r="BL9" s="666"/>
      <c r="BM9" s="100">
        <v>1</v>
      </c>
      <c r="BN9" s="666"/>
      <c r="BO9" s="666"/>
      <c r="BP9" s="54">
        <v>1</v>
      </c>
      <c r="BQ9" s="10">
        <v>1</v>
      </c>
      <c r="BR9" s="10"/>
      <c r="BS9" s="10"/>
      <c r="BT9" s="55"/>
      <c r="BU9" s="56">
        <v>1</v>
      </c>
      <c r="BV9" s="10"/>
      <c r="BW9" s="61"/>
      <c r="BX9" s="666"/>
      <c r="BY9" s="54"/>
      <c r="BZ9" s="10"/>
      <c r="CA9" s="11"/>
      <c r="CB9" s="11"/>
      <c r="CC9" s="11"/>
      <c r="CD9" s="11"/>
      <c r="CE9" s="11"/>
      <c r="CF9" s="62"/>
      <c r="CG9" s="666"/>
      <c r="CH9" s="666"/>
      <c r="CI9" s="666"/>
      <c r="CJ9" s="666"/>
      <c r="CK9" s="130"/>
      <c r="CL9" s="62"/>
      <c r="CM9" s="62"/>
      <c r="CN9" s="666"/>
      <c r="CO9" s="11"/>
      <c r="CP9" s="11"/>
      <c r="CQ9" s="11"/>
      <c r="CR9" s="10"/>
      <c r="CS9" s="666"/>
      <c r="CT9" s="55"/>
      <c r="CU9" s="128"/>
      <c r="CV9" s="11"/>
      <c r="CW9" s="11"/>
      <c r="CX9" s="11"/>
      <c r="CY9" s="11"/>
      <c r="CZ9" s="666"/>
      <c r="DA9" s="11"/>
      <c r="DB9" s="11"/>
      <c r="DC9" s="11"/>
      <c r="DD9" s="11"/>
      <c r="DE9" s="11"/>
      <c r="DF9" s="11"/>
      <c r="DG9" s="11"/>
      <c r="DH9" s="129"/>
      <c r="DI9" s="666"/>
      <c r="DJ9" s="11"/>
      <c r="DK9" s="11"/>
      <c r="DL9" s="11"/>
      <c r="DM9" s="11"/>
      <c r="DN9" s="11"/>
      <c r="DO9" s="666"/>
      <c r="DP9" s="11"/>
      <c r="DQ9" s="11"/>
      <c r="DR9" s="11"/>
      <c r="DS9" s="11"/>
      <c r="DT9" s="11"/>
      <c r="DU9" s="666"/>
      <c r="DV9" s="11"/>
      <c r="DW9" s="666"/>
      <c r="DX9" s="129"/>
      <c r="DY9" s="128"/>
      <c r="DZ9" s="11"/>
      <c r="EA9" s="11"/>
      <c r="EB9" s="11"/>
      <c r="EC9" s="11"/>
      <c r="ED9" s="666"/>
      <c r="EE9" s="11"/>
      <c r="EF9" s="666"/>
      <c r="EG9" s="666"/>
      <c r="EH9" s="11">
        <v>1</v>
      </c>
      <c r="EI9" s="11"/>
      <c r="EJ9" s="11"/>
      <c r="EK9" s="10"/>
      <c r="EL9" s="10"/>
      <c r="EM9" s="10"/>
      <c r="EN9" s="10"/>
      <c r="EO9" s="10"/>
      <c r="EP9" s="10"/>
      <c r="EQ9" s="10"/>
      <c r="ER9" s="809"/>
      <c r="ES9" s="10">
        <f t="shared" si="4"/>
        <v>0</v>
      </c>
      <c r="ET9" s="10">
        <f t="shared" si="0"/>
        <v>1</v>
      </c>
      <c r="EU9" s="10">
        <f t="shared" si="1"/>
        <v>6</v>
      </c>
      <c r="EV9" s="10">
        <f t="shared" si="2"/>
        <v>1</v>
      </c>
      <c r="EW9" s="10">
        <f t="shared" si="3"/>
        <v>0</v>
      </c>
      <c r="EX9" s="55">
        <f t="shared" si="5"/>
        <v>8</v>
      </c>
    </row>
    <row r="10" spans="1:154" x14ac:dyDescent="0.2">
      <c r="A10">
        <v>7</v>
      </c>
      <c r="B10" s="458" t="s">
        <v>357</v>
      </c>
      <c r="C10" s="650"/>
      <c r="D10" s="78"/>
      <c r="E10" s="78"/>
      <c r="F10" s="651"/>
      <c r="G10" s="600"/>
      <c r="H10" s="6">
        <v>1</v>
      </c>
      <c r="I10" s="432"/>
      <c r="J10" s="665"/>
      <c r="K10" s="666"/>
      <c r="L10" s="706"/>
      <c r="M10" s="6"/>
      <c r="N10" s="6"/>
      <c r="O10" s="6"/>
      <c r="P10" s="6"/>
      <c r="Q10" s="15">
        <v>1</v>
      </c>
      <c r="R10" s="6"/>
      <c r="S10" s="6"/>
      <c r="T10" s="6"/>
      <c r="U10" s="496"/>
      <c r="V10" s="601">
        <v>1</v>
      </c>
      <c r="W10" s="600"/>
      <c r="X10" s="6">
        <v>1</v>
      </c>
      <c r="Y10" s="652"/>
      <c r="Z10" s="653">
        <v>1</v>
      </c>
      <c r="AA10" s="6"/>
      <c r="AB10" s="6"/>
      <c r="AC10" s="6"/>
      <c r="AD10" s="15">
        <v>1</v>
      </c>
      <c r="AE10" s="15"/>
      <c r="AF10" s="15"/>
      <c r="AG10" s="15"/>
      <c r="AH10" s="15"/>
      <c r="AI10" s="15"/>
      <c r="AJ10" s="654"/>
      <c r="AK10" s="655"/>
      <c r="AL10" s="15"/>
      <c r="AM10" s="15"/>
      <c r="AN10" s="661">
        <v>1</v>
      </c>
      <c r="AO10" s="666"/>
      <c r="AP10" s="690"/>
      <c r="AQ10" s="15"/>
      <c r="AR10" s="15"/>
      <c r="AS10" s="15"/>
      <c r="AT10" s="15">
        <v>1</v>
      </c>
      <c r="AU10" s="15"/>
      <c r="AV10" s="15"/>
      <c r="AW10" s="654"/>
      <c r="AX10" s="655"/>
      <c r="AY10" s="647"/>
      <c r="AZ10" s="691">
        <v>1</v>
      </c>
      <c r="BA10" s="666"/>
      <c r="BB10" s="690"/>
      <c r="BC10" s="15">
        <v>1</v>
      </c>
      <c r="BD10" s="15"/>
      <c r="BE10" s="15"/>
      <c r="BF10" s="647"/>
      <c r="BG10" s="666"/>
      <c r="BH10" s="54"/>
      <c r="BI10" s="10"/>
      <c r="BJ10" s="10">
        <v>1</v>
      </c>
      <c r="BK10" s="61"/>
      <c r="BL10" s="666"/>
      <c r="BM10" s="100"/>
      <c r="BN10" s="666"/>
      <c r="BO10" s="666"/>
      <c r="BP10" s="54"/>
      <c r="BQ10" s="10"/>
      <c r="BR10" s="10"/>
      <c r="BS10" s="10"/>
      <c r="BT10" s="55">
        <v>1</v>
      </c>
      <c r="BU10" s="56"/>
      <c r="BV10" s="10"/>
      <c r="BW10" s="61"/>
      <c r="BX10" s="666"/>
      <c r="BY10" s="54"/>
      <c r="BZ10" s="677">
        <v>1</v>
      </c>
      <c r="CA10" s="11"/>
      <c r="CB10" s="11"/>
      <c r="CC10" s="11"/>
      <c r="CD10" s="11"/>
      <c r="CE10" s="11"/>
      <c r="CF10" s="62"/>
      <c r="CG10" s="666"/>
      <c r="CH10" s="666"/>
      <c r="CI10" s="666"/>
      <c r="CJ10" s="666"/>
      <c r="CK10" s="130">
        <v>1</v>
      </c>
      <c r="CL10" s="62"/>
      <c r="CM10" s="62"/>
      <c r="CN10" s="666"/>
      <c r="CO10" s="11">
        <v>1</v>
      </c>
      <c r="CP10" s="11"/>
      <c r="CQ10" s="11"/>
      <c r="CR10" s="10"/>
      <c r="CS10" s="666"/>
      <c r="CT10" s="55"/>
      <c r="CU10" s="128"/>
      <c r="CV10" s="11"/>
      <c r="CW10" s="11"/>
      <c r="CX10" s="11"/>
      <c r="CY10" s="11"/>
      <c r="CZ10" s="666"/>
      <c r="DA10" s="11">
        <v>1</v>
      </c>
      <c r="DB10" s="11">
        <v>1</v>
      </c>
      <c r="DC10" s="11"/>
      <c r="DD10" s="11"/>
      <c r="DE10" s="11"/>
      <c r="DF10" s="11"/>
      <c r="DG10" s="11">
        <v>1</v>
      </c>
      <c r="DH10" s="129">
        <v>1</v>
      </c>
      <c r="DI10" s="666"/>
      <c r="DJ10" s="11"/>
      <c r="DK10" s="11"/>
      <c r="DL10" s="11"/>
      <c r="DM10" s="11"/>
      <c r="DN10" s="11">
        <v>1</v>
      </c>
      <c r="DO10" s="666"/>
      <c r="DP10" s="11"/>
      <c r="DQ10" s="11"/>
      <c r="DR10" s="11"/>
      <c r="DS10" s="11"/>
      <c r="DT10" s="11"/>
      <c r="DU10" s="666"/>
      <c r="DV10" s="11"/>
      <c r="DW10" s="666"/>
      <c r="DX10" s="129"/>
      <c r="DY10" s="128"/>
      <c r="DZ10" s="11"/>
      <c r="EA10" s="11"/>
      <c r="EB10" s="11"/>
      <c r="EC10" s="11"/>
      <c r="ED10" s="666"/>
      <c r="EE10" s="11"/>
      <c r="EF10" s="666"/>
      <c r="EG10" s="666"/>
      <c r="EH10" s="11"/>
      <c r="EI10" s="11"/>
      <c r="EJ10" s="11"/>
      <c r="EK10" s="10"/>
      <c r="EL10" s="10"/>
      <c r="EM10" s="10"/>
      <c r="EN10" s="10"/>
      <c r="EO10" s="10"/>
      <c r="EP10" s="10"/>
      <c r="EQ10" s="10"/>
      <c r="ER10" s="809"/>
      <c r="ES10" s="10">
        <f t="shared" si="4"/>
        <v>4</v>
      </c>
      <c r="ET10" s="10">
        <f t="shared" si="0"/>
        <v>5</v>
      </c>
      <c r="EU10" s="10">
        <f t="shared" si="1"/>
        <v>9</v>
      </c>
      <c r="EV10" s="10">
        <f t="shared" si="2"/>
        <v>0</v>
      </c>
      <c r="EW10" s="10">
        <f t="shared" si="3"/>
        <v>0</v>
      </c>
      <c r="EX10" s="55">
        <f t="shared" si="5"/>
        <v>18</v>
      </c>
    </row>
    <row r="11" spans="1:154" x14ac:dyDescent="0.2">
      <c r="A11">
        <v>8</v>
      </c>
      <c r="B11" s="458" t="s">
        <v>732</v>
      </c>
      <c r="C11" s="650"/>
      <c r="D11" s="78"/>
      <c r="E11" s="78"/>
      <c r="F11" s="651"/>
      <c r="G11" s="600"/>
      <c r="H11" s="6"/>
      <c r="I11" s="432"/>
      <c r="J11" s="665"/>
      <c r="K11" s="666"/>
      <c r="L11" s="706"/>
      <c r="M11" s="6"/>
      <c r="N11" s="6"/>
      <c r="O11" s="6"/>
      <c r="P11" s="6"/>
      <c r="Q11" s="15"/>
      <c r="R11" s="6"/>
      <c r="S11" s="6"/>
      <c r="T11" s="6"/>
      <c r="U11" s="496"/>
      <c r="V11" s="601"/>
      <c r="W11" s="600"/>
      <c r="X11" s="6"/>
      <c r="Y11" s="652"/>
      <c r="Z11" s="653"/>
      <c r="AA11" s="6"/>
      <c r="AB11" s="6"/>
      <c r="AC11" s="6"/>
      <c r="AD11" s="15"/>
      <c r="AE11" s="15"/>
      <c r="AF11" s="15"/>
      <c r="AG11" s="15"/>
      <c r="AH11" s="15"/>
      <c r="AI11" s="15"/>
      <c r="AJ11" s="654"/>
      <c r="AK11" s="655"/>
      <c r="AL11" s="15"/>
      <c r="AM11" s="15"/>
      <c r="AN11" s="661"/>
      <c r="AO11" s="666"/>
      <c r="AP11" s="690"/>
      <c r="AQ11" s="15"/>
      <c r="AR11" s="15"/>
      <c r="AS11" s="15"/>
      <c r="AT11" s="15"/>
      <c r="AU11" s="15"/>
      <c r="AV11" s="15"/>
      <c r="AW11" s="654"/>
      <c r="AX11" s="655"/>
      <c r="AY11" s="647"/>
      <c r="AZ11" s="691"/>
      <c r="BA11" s="666"/>
      <c r="BB11" s="690"/>
      <c r="BC11" s="15"/>
      <c r="BD11" s="15"/>
      <c r="BE11" s="15"/>
      <c r="BF11" s="647"/>
      <c r="BG11" s="666"/>
      <c r="BH11" s="54"/>
      <c r="BI11" s="10"/>
      <c r="BJ11" s="10"/>
      <c r="BK11" s="61"/>
      <c r="BL11" s="666"/>
      <c r="BM11" s="100"/>
      <c r="BN11" s="666"/>
      <c r="BO11" s="666"/>
      <c r="BP11" s="54"/>
      <c r="BQ11" s="10"/>
      <c r="BR11" s="10"/>
      <c r="BS11" s="10"/>
      <c r="BT11" s="55"/>
      <c r="BU11" s="56"/>
      <c r="BV11" s="10"/>
      <c r="BW11" s="61"/>
      <c r="BX11" s="666"/>
      <c r="BY11" s="54"/>
      <c r="BZ11" s="677"/>
      <c r="CA11" s="11"/>
      <c r="CB11" s="11"/>
      <c r="CC11" s="11"/>
      <c r="CD11" s="11"/>
      <c r="CE11" s="11"/>
      <c r="CF11" s="62"/>
      <c r="CG11" s="666"/>
      <c r="CH11" s="666"/>
      <c r="CI11" s="666"/>
      <c r="CJ11" s="666"/>
      <c r="CK11" s="130"/>
      <c r="CL11" s="62"/>
      <c r="CM11" s="62"/>
      <c r="CN11" s="666"/>
      <c r="CO11" s="11"/>
      <c r="CP11" s="11"/>
      <c r="CQ11" s="11"/>
      <c r="CR11" s="10"/>
      <c r="CS11" s="666"/>
      <c r="CT11" s="55"/>
      <c r="CU11" s="128"/>
      <c r="CV11" s="11"/>
      <c r="CW11" s="11"/>
      <c r="CX11" s="11"/>
      <c r="CY11" s="11"/>
      <c r="CZ11" s="666"/>
      <c r="DA11" s="11"/>
      <c r="DB11" s="11">
        <v>1</v>
      </c>
      <c r="DC11" s="11"/>
      <c r="DD11" s="11"/>
      <c r="DE11" s="11"/>
      <c r="DF11" s="11"/>
      <c r="DG11" s="11"/>
      <c r="DH11" s="129">
        <v>1</v>
      </c>
      <c r="DI11" s="666"/>
      <c r="DJ11" s="11"/>
      <c r="DK11" s="11"/>
      <c r="DL11" s="11"/>
      <c r="DM11" s="11"/>
      <c r="DN11" s="11">
        <v>1</v>
      </c>
      <c r="DO11" s="666"/>
      <c r="DP11" s="11"/>
      <c r="DQ11" s="11"/>
      <c r="DR11" s="11"/>
      <c r="DS11" s="11"/>
      <c r="DT11" s="11">
        <v>1</v>
      </c>
      <c r="DU11" s="666"/>
      <c r="DV11" s="11"/>
      <c r="DW11" s="666"/>
      <c r="DX11" s="129"/>
      <c r="DY11" s="128"/>
      <c r="DZ11" s="11"/>
      <c r="EA11" s="11"/>
      <c r="EB11" s="11"/>
      <c r="EC11" s="11"/>
      <c r="ED11" s="666"/>
      <c r="EE11" s="11"/>
      <c r="EF11" s="666"/>
      <c r="EG11" s="666"/>
      <c r="EH11" s="11"/>
      <c r="EI11" s="11"/>
      <c r="EJ11" s="11"/>
      <c r="EK11" s="10"/>
      <c r="EL11" s="10"/>
      <c r="EM11" s="10"/>
      <c r="EN11" s="10"/>
      <c r="EO11" s="10"/>
      <c r="EP11" s="10"/>
      <c r="EQ11" s="10"/>
      <c r="ER11" s="809"/>
      <c r="ES11" s="10">
        <f t="shared" si="4"/>
        <v>4</v>
      </c>
      <c r="ET11" s="10">
        <f t="shared" si="0"/>
        <v>0</v>
      </c>
      <c r="EU11" s="10">
        <f t="shared" si="1"/>
        <v>0</v>
      </c>
      <c r="EV11" s="10">
        <f t="shared" si="2"/>
        <v>0</v>
      </c>
      <c r="EW11" s="10">
        <f t="shared" si="3"/>
        <v>0</v>
      </c>
      <c r="EX11" s="55">
        <f t="shared" si="5"/>
        <v>4</v>
      </c>
    </row>
    <row r="12" spans="1:154" x14ac:dyDescent="0.2">
      <c r="A12">
        <v>9</v>
      </c>
      <c r="B12" s="458" t="s">
        <v>659</v>
      </c>
      <c r="C12" s="650"/>
      <c r="D12" s="78"/>
      <c r="E12" s="78"/>
      <c r="F12" s="651"/>
      <c r="G12" s="600"/>
      <c r="H12" s="6"/>
      <c r="I12" s="6"/>
      <c r="J12" s="665"/>
      <c r="K12" s="666"/>
      <c r="L12" s="706"/>
      <c r="M12" s="6"/>
      <c r="N12" s="6"/>
      <c r="O12" s="6"/>
      <c r="P12" s="6"/>
      <c r="Q12" s="6"/>
      <c r="R12" s="6"/>
      <c r="S12" s="6"/>
      <c r="T12" s="6"/>
      <c r="U12" s="496"/>
      <c r="V12" s="601"/>
      <c r="W12" s="600"/>
      <c r="X12" s="6"/>
      <c r="Y12" s="652"/>
      <c r="Z12" s="653"/>
      <c r="AA12" s="6"/>
      <c r="AB12" s="6"/>
      <c r="AC12" s="6"/>
      <c r="AD12" s="15"/>
      <c r="AE12" s="15"/>
      <c r="AF12" s="15"/>
      <c r="AG12" s="15"/>
      <c r="AH12" s="15">
        <v>1</v>
      </c>
      <c r="AI12" s="15"/>
      <c r="AJ12" s="654"/>
      <c r="AK12" s="655"/>
      <c r="AL12" s="15"/>
      <c r="AM12" s="15"/>
      <c r="AN12" s="647">
        <v>1</v>
      </c>
      <c r="AO12" s="666"/>
      <c r="AP12" s="690"/>
      <c r="AQ12" s="15">
        <v>1</v>
      </c>
      <c r="AR12" s="15"/>
      <c r="AS12" s="15"/>
      <c r="AT12" s="15">
        <v>1</v>
      </c>
      <c r="AU12" s="15"/>
      <c r="AV12" s="15"/>
      <c r="AW12" s="654"/>
      <c r="AX12" s="655"/>
      <c r="AY12" s="647"/>
      <c r="AZ12" s="691"/>
      <c r="BA12" s="666"/>
      <c r="BB12" s="690"/>
      <c r="BC12" s="15">
        <v>1</v>
      </c>
      <c r="BD12" s="15"/>
      <c r="BE12" s="15"/>
      <c r="BF12" s="647">
        <v>1</v>
      </c>
      <c r="BG12" s="666"/>
      <c r="BH12" s="54"/>
      <c r="BI12" s="10"/>
      <c r="BJ12" s="10"/>
      <c r="BK12" s="61"/>
      <c r="BL12" s="666"/>
      <c r="BM12" s="100">
        <v>1</v>
      </c>
      <c r="BN12" s="666"/>
      <c r="BO12" s="666"/>
      <c r="BP12" s="54"/>
      <c r="BQ12" s="10"/>
      <c r="BR12" s="10"/>
      <c r="BS12" s="10"/>
      <c r="BT12" s="55">
        <v>1</v>
      </c>
      <c r="BU12" s="56">
        <v>1</v>
      </c>
      <c r="BV12" s="10"/>
      <c r="BW12" s="61"/>
      <c r="BX12" s="666"/>
      <c r="BY12" s="54"/>
      <c r="BZ12" s="10"/>
      <c r="CA12" s="11"/>
      <c r="CB12" s="11"/>
      <c r="CC12" s="11"/>
      <c r="CD12" s="11"/>
      <c r="CE12" s="11">
        <v>1</v>
      </c>
      <c r="CF12" s="62"/>
      <c r="CG12" s="666"/>
      <c r="CH12" s="666"/>
      <c r="CI12" s="666"/>
      <c r="CJ12" s="666"/>
      <c r="CK12" s="130"/>
      <c r="CL12" s="62"/>
      <c r="CM12" s="62"/>
      <c r="CN12" s="666"/>
      <c r="CO12" s="11"/>
      <c r="CP12" s="11"/>
      <c r="CQ12" s="11">
        <v>1</v>
      </c>
      <c r="CR12" s="10"/>
      <c r="CS12" s="666"/>
      <c r="CT12" s="55"/>
      <c r="CU12" s="128"/>
      <c r="CV12" s="11"/>
      <c r="CW12" s="11"/>
      <c r="CX12" s="11"/>
      <c r="CY12" s="11"/>
      <c r="CZ12" s="666"/>
      <c r="DA12" s="11">
        <v>1</v>
      </c>
      <c r="DB12" s="11"/>
      <c r="DC12" s="11"/>
      <c r="DD12" s="11">
        <v>1</v>
      </c>
      <c r="DE12" s="11"/>
      <c r="DF12" s="11"/>
      <c r="DG12" s="11">
        <v>1</v>
      </c>
      <c r="DH12" s="129"/>
      <c r="DI12" s="666"/>
      <c r="DJ12" s="11"/>
      <c r="DK12" s="11"/>
      <c r="DL12" s="11"/>
      <c r="DM12" s="11"/>
      <c r="DN12" s="11"/>
      <c r="DO12" s="666"/>
      <c r="DP12" s="11"/>
      <c r="DQ12" s="11"/>
      <c r="DR12" s="11"/>
      <c r="DS12" s="11">
        <v>1</v>
      </c>
      <c r="DT12" s="11"/>
      <c r="DU12" s="666"/>
      <c r="DV12" s="11"/>
      <c r="DW12" s="666"/>
      <c r="DX12" s="129"/>
      <c r="DY12" s="128"/>
      <c r="DZ12" s="11"/>
      <c r="EA12" s="11"/>
      <c r="EB12" s="11"/>
      <c r="EC12" s="11"/>
      <c r="ED12" s="666"/>
      <c r="EE12" s="11"/>
      <c r="EF12" s="666"/>
      <c r="EG12" s="666"/>
      <c r="EH12" s="11"/>
      <c r="EI12" s="11"/>
      <c r="EJ12" s="11"/>
      <c r="EK12" s="10"/>
      <c r="EL12" s="10"/>
      <c r="EM12" s="10"/>
      <c r="EN12" s="10"/>
      <c r="EO12" s="10"/>
      <c r="EP12" s="10"/>
      <c r="EQ12" s="10">
        <v>1</v>
      </c>
      <c r="ER12" s="809"/>
      <c r="ES12" s="10">
        <f t="shared" si="4"/>
        <v>0</v>
      </c>
      <c r="ET12" s="10">
        <f t="shared" si="0"/>
        <v>1</v>
      </c>
      <c r="EU12" s="10">
        <f t="shared" si="1"/>
        <v>15</v>
      </c>
      <c r="EV12" s="10">
        <f t="shared" si="2"/>
        <v>0</v>
      </c>
      <c r="EW12" s="10">
        <f t="shared" si="3"/>
        <v>0</v>
      </c>
      <c r="EX12" s="55">
        <f t="shared" si="5"/>
        <v>16</v>
      </c>
    </row>
    <row r="13" spans="1:154" x14ac:dyDescent="0.2">
      <c r="A13">
        <v>10</v>
      </c>
      <c r="B13" s="458" t="s">
        <v>524</v>
      </c>
      <c r="C13" s="650"/>
      <c r="D13" s="78"/>
      <c r="E13" s="78"/>
      <c r="F13" s="651"/>
      <c r="G13" s="600"/>
      <c r="H13" s="6"/>
      <c r="I13" s="6"/>
      <c r="J13" s="665"/>
      <c r="K13" s="666"/>
      <c r="L13" s="706"/>
      <c r="M13" s="6"/>
      <c r="N13" s="6"/>
      <c r="O13" s="6"/>
      <c r="P13" s="6"/>
      <c r="Q13" s="6"/>
      <c r="R13" s="6">
        <v>1</v>
      </c>
      <c r="S13" s="6"/>
      <c r="T13" s="6"/>
      <c r="U13" s="496"/>
      <c r="V13" s="601"/>
      <c r="W13" s="600"/>
      <c r="X13" s="6"/>
      <c r="Y13" s="652"/>
      <c r="Z13" s="653"/>
      <c r="AA13" s="6"/>
      <c r="AB13" s="6"/>
      <c r="AC13" s="6"/>
      <c r="AD13" s="15"/>
      <c r="AE13" s="15"/>
      <c r="AF13" s="15"/>
      <c r="AG13" s="15"/>
      <c r="AH13" s="15"/>
      <c r="AI13" s="15">
        <v>1</v>
      </c>
      <c r="AJ13" s="654"/>
      <c r="AK13" s="655"/>
      <c r="AL13" s="15"/>
      <c r="AM13" s="15"/>
      <c r="AN13" s="647"/>
      <c r="AO13" s="666"/>
      <c r="AP13" s="690"/>
      <c r="AQ13" s="15"/>
      <c r="AR13" s="15"/>
      <c r="AS13" s="15"/>
      <c r="AT13" s="15"/>
      <c r="AU13" s="15">
        <v>1</v>
      </c>
      <c r="AV13" s="15"/>
      <c r="AW13" s="654"/>
      <c r="AX13" s="655"/>
      <c r="AY13" s="647"/>
      <c r="AZ13" s="691"/>
      <c r="BA13" s="666"/>
      <c r="BB13" s="690"/>
      <c r="BC13" s="15"/>
      <c r="BD13" s="15"/>
      <c r="BE13" s="15"/>
      <c r="BF13" s="647"/>
      <c r="BG13" s="666"/>
      <c r="BH13" s="54"/>
      <c r="BI13" s="10"/>
      <c r="BJ13" s="10"/>
      <c r="BK13" s="61"/>
      <c r="BL13" s="666"/>
      <c r="BM13" s="100"/>
      <c r="BN13" s="666"/>
      <c r="BO13" s="666"/>
      <c r="BP13" s="54"/>
      <c r="BQ13" s="10"/>
      <c r="BR13" s="10"/>
      <c r="BS13" s="10">
        <v>1</v>
      </c>
      <c r="BT13" s="55"/>
      <c r="BU13" s="56"/>
      <c r="BV13" s="10"/>
      <c r="BW13" s="61"/>
      <c r="BX13" s="666"/>
      <c r="BY13" s="54">
        <v>1</v>
      </c>
      <c r="BZ13" s="10"/>
      <c r="CA13" s="11"/>
      <c r="CB13" s="11"/>
      <c r="CC13" s="11"/>
      <c r="CD13" s="11"/>
      <c r="CE13" s="11"/>
      <c r="CF13" s="62">
        <v>1</v>
      </c>
      <c r="CG13" s="666"/>
      <c r="CH13" s="666"/>
      <c r="CI13" s="666"/>
      <c r="CJ13" s="666"/>
      <c r="CK13" s="130"/>
      <c r="CL13" s="62">
        <v>1</v>
      </c>
      <c r="CM13" s="62"/>
      <c r="CN13" s="666"/>
      <c r="CO13" s="11"/>
      <c r="CP13" s="11"/>
      <c r="CQ13" s="11"/>
      <c r="CR13" s="10"/>
      <c r="CS13" s="666"/>
      <c r="CT13" s="55"/>
      <c r="CU13" s="128"/>
      <c r="CV13" s="11"/>
      <c r="CW13" s="11"/>
      <c r="CX13" s="11"/>
      <c r="CY13" s="11">
        <v>1</v>
      </c>
      <c r="CZ13" s="666"/>
      <c r="DA13" s="11"/>
      <c r="DB13" s="11"/>
      <c r="DC13" s="11"/>
      <c r="DD13" s="11"/>
      <c r="DE13" s="11">
        <v>1</v>
      </c>
      <c r="DF13" s="11"/>
      <c r="DG13" s="11"/>
      <c r="DH13" s="129"/>
      <c r="DI13" s="666"/>
      <c r="DJ13" s="11"/>
      <c r="DK13" s="11">
        <v>1</v>
      </c>
      <c r="DL13" s="11"/>
      <c r="DM13" s="11"/>
      <c r="DN13" s="11"/>
      <c r="DO13" s="666"/>
      <c r="DP13" s="11"/>
      <c r="DQ13" s="11">
        <v>1</v>
      </c>
      <c r="DR13" s="11"/>
      <c r="DS13" s="11"/>
      <c r="DT13" s="11"/>
      <c r="DU13" s="666"/>
      <c r="DV13" s="11"/>
      <c r="DW13" s="666"/>
      <c r="DX13" s="129"/>
      <c r="DY13" s="128"/>
      <c r="DZ13" s="11"/>
      <c r="EA13" s="11"/>
      <c r="EB13" s="11"/>
      <c r="EC13" s="11"/>
      <c r="ED13" s="666"/>
      <c r="EE13" s="11"/>
      <c r="EF13" s="666"/>
      <c r="EG13" s="666"/>
      <c r="EH13" s="11"/>
      <c r="EI13" s="11"/>
      <c r="EJ13" s="11"/>
      <c r="EK13" s="10"/>
      <c r="EL13" s="10"/>
      <c r="EM13" s="10"/>
      <c r="EN13" s="10"/>
      <c r="EO13" s="10"/>
      <c r="EP13" s="10"/>
      <c r="EQ13" s="10"/>
      <c r="ER13" s="809"/>
      <c r="ES13" s="10">
        <f t="shared" si="4"/>
        <v>0</v>
      </c>
      <c r="ET13" s="10">
        <f t="shared" si="0"/>
        <v>0</v>
      </c>
      <c r="EU13" s="10">
        <f t="shared" si="1"/>
        <v>0</v>
      </c>
      <c r="EV13" s="10">
        <f t="shared" si="2"/>
        <v>0</v>
      </c>
      <c r="EW13" s="10">
        <f t="shared" si="3"/>
        <v>11</v>
      </c>
      <c r="EX13" s="55">
        <f t="shared" si="5"/>
        <v>11</v>
      </c>
    </row>
    <row r="14" spans="1:154" x14ac:dyDescent="0.2">
      <c r="A14">
        <v>11</v>
      </c>
      <c r="B14" s="458" t="s">
        <v>825</v>
      </c>
      <c r="C14" s="650"/>
      <c r="D14" s="78"/>
      <c r="E14" s="78"/>
      <c r="F14" s="651"/>
      <c r="G14" s="600"/>
      <c r="H14" s="6">
        <v>1</v>
      </c>
      <c r="I14" s="6"/>
      <c r="J14" s="665"/>
      <c r="K14" s="666"/>
      <c r="L14" s="706">
        <v>1</v>
      </c>
      <c r="M14" s="6">
        <v>1</v>
      </c>
      <c r="N14" s="6"/>
      <c r="O14" s="6"/>
      <c r="P14" s="6"/>
      <c r="Q14" s="6"/>
      <c r="R14" s="6"/>
      <c r="S14" s="6"/>
      <c r="T14" s="6"/>
      <c r="U14" s="496"/>
      <c r="V14" s="601"/>
      <c r="W14" s="600"/>
      <c r="X14" s="6"/>
      <c r="Y14" s="652"/>
      <c r="Z14" s="653">
        <v>1</v>
      </c>
      <c r="AA14" s="6"/>
      <c r="AB14" s="6"/>
      <c r="AC14" s="6"/>
      <c r="AD14" s="15">
        <v>1</v>
      </c>
      <c r="AE14" s="15"/>
      <c r="AF14" s="15"/>
      <c r="AG14" s="15"/>
      <c r="AH14" s="15">
        <v>1</v>
      </c>
      <c r="AI14" s="15"/>
      <c r="AJ14" s="654"/>
      <c r="AK14" s="655"/>
      <c r="AL14" s="15"/>
      <c r="AM14" s="15"/>
      <c r="AN14" s="647">
        <v>1</v>
      </c>
      <c r="AO14" s="666"/>
      <c r="AP14" s="690"/>
      <c r="AQ14" s="15">
        <v>1</v>
      </c>
      <c r="AR14" s="15"/>
      <c r="AS14" s="15"/>
      <c r="AT14" s="15">
        <v>1</v>
      </c>
      <c r="AU14" s="15"/>
      <c r="AV14" s="15"/>
      <c r="AW14" s="654"/>
      <c r="AX14" s="655"/>
      <c r="AY14" s="647"/>
      <c r="AZ14" s="691"/>
      <c r="BA14" s="666"/>
      <c r="BB14" s="690"/>
      <c r="BC14" s="15"/>
      <c r="BD14" s="15"/>
      <c r="BE14" s="15"/>
      <c r="BF14" s="647"/>
      <c r="BG14" s="666"/>
      <c r="BH14" s="54"/>
      <c r="BI14" s="10"/>
      <c r="BJ14" s="10">
        <v>1</v>
      </c>
      <c r="BK14" s="61"/>
      <c r="BL14" s="666"/>
      <c r="BM14" s="100">
        <v>1</v>
      </c>
      <c r="BN14" s="666"/>
      <c r="BO14" s="666"/>
      <c r="BP14" s="54"/>
      <c r="BQ14" s="10"/>
      <c r="BR14" s="10"/>
      <c r="BS14" s="10"/>
      <c r="BT14" s="55"/>
      <c r="BU14" s="56">
        <v>1</v>
      </c>
      <c r="BV14" s="10"/>
      <c r="BW14" s="61"/>
      <c r="BX14" s="666"/>
      <c r="BY14" s="54"/>
      <c r="BZ14" s="10"/>
      <c r="CA14" s="11"/>
      <c r="CB14" s="11"/>
      <c r="CC14" s="11"/>
      <c r="CD14" s="11"/>
      <c r="CE14" s="11"/>
      <c r="CF14" s="62"/>
      <c r="CG14" s="666"/>
      <c r="CH14" s="666"/>
      <c r="CI14" s="666"/>
      <c r="CJ14" s="666"/>
      <c r="CK14" s="130">
        <v>1</v>
      </c>
      <c r="CL14" s="62"/>
      <c r="CM14" s="62"/>
      <c r="CN14" s="666"/>
      <c r="CO14" s="11"/>
      <c r="CP14" s="11"/>
      <c r="CQ14" s="11"/>
      <c r="CR14" s="10"/>
      <c r="CS14" s="666"/>
      <c r="CT14" s="55"/>
      <c r="CU14" s="128"/>
      <c r="CV14" s="11"/>
      <c r="CW14" s="11">
        <v>1</v>
      </c>
      <c r="CX14" s="11"/>
      <c r="CY14" s="11"/>
      <c r="CZ14" s="666"/>
      <c r="DA14" s="11"/>
      <c r="DB14" s="11"/>
      <c r="DC14" s="11"/>
      <c r="DD14" s="11"/>
      <c r="DE14" s="11"/>
      <c r="DF14" s="11"/>
      <c r="DG14" s="11">
        <v>1</v>
      </c>
      <c r="DH14" s="129"/>
      <c r="DI14" s="666"/>
      <c r="DJ14" s="11">
        <v>1</v>
      </c>
      <c r="DK14" s="11"/>
      <c r="DL14" s="11"/>
      <c r="DM14" s="11"/>
      <c r="DN14" s="11"/>
      <c r="DO14" s="666"/>
      <c r="DP14" s="11">
        <v>1</v>
      </c>
      <c r="DQ14" s="11"/>
      <c r="DR14" s="11"/>
      <c r="DS14" s="11">
        <v>1</v>
      </c>
      <c r="DT14" s="11"/>
      <c r="DU14" s="666"/>
      <c r="DV14" s="11"/>
      <c r="DW14" s="666"/>
      <c r="DX14" s="129"/>
      <c r="DY14" s="128"/>
      <c r="DZ14" s="11"/>
      <c r="EA14" s="11"/>
      <c r="EB14" s="11"/>
      <c r="EC14" s="11"/>
      <c r="ED14" s="666"/>
      <c r="EE14" s="11"/>
      <c r="EF14" s="666"/>
      <c r="EG14" s="666"/>
      <c r="EH14" s="11"/>
      <c r="EI14" s="11"/>
      <c r="EJ14" s="11"/>
      <c r="EK14" s="10"/>
      <c r="EL14" s="10">
        <v>1</v>
      </c>
      <c r="EM14" s="10"/>
      <c r="EN14" s="10"/>
      <c r="EO14" s="10"/>
      <c r="EP14" s="10"/>
      <c r="EQ14" s="10"/>
      <c r="ER14" s="809"/>
      <c r="ES14" s="10">
        <f t="shared" si="4"/>
        <v>0</v>
      </c>
      <c r="ET14" s="10">
        <f t="shared" si="0"/>
        <v>2</v>
      </c>
      <c r="EU14" s="10">
        <f t="shared" si="1"/>
        <v>14</v>
      </c>
      <c r="EV14" s="10">
        <f t="shared" si="2"/>
        <v>1</v>
      </c>
      <c r="EW14" s="10">
        <f t="shared" si="3"/>
        <v>1</v>
      </c>
      <c r="EX14" s="55">
        <f t="shared" si="5"/>
        <v>18</v>
      </c>
    </row>
    <row r="15" spans="1:154" x14ac:dyDescent="0.2">
      <c r="A15">
        <v>12</v>
      </c>
      <c r="B15" s="458" t="s">
        <v>800</v>
      </c>
      <c r="C15" s="650"/>
      <c r="D15" s="78"/>
      <c r="E15" s="78"/>
      <c r="F15" s="651"/>
      <c r="G15" s="600"/>
      <c r="H15" s="6">
        <v>1</v>
      </c>
      <c r="I15" s="6"/>
      <c r="J15" s="665"/>
      <c r="K15" s="666"/>
      <c r="L15" s="706">
        <v>1</v>
      </c>
      <c r="M15" s="6">
        <v>1</v>
      </c>
      <c r="N15" s="6"/>
      <c r="O15" s="15"/>
      <c r="P15" s="6"/>
      <c r="Q15" s="6"/>
      <c r="R15" s="6"/>
      <c r="S15" s="6"/>
      <c r="T15" s="6"/>
      <c r="U15" s="496"/>
      <c r="V15" s="601"/>
      <c r="W15" s="600"/>
      <c r="X15" s="6"/>
      <c r="Y15" s="652"/>
      <c r="Z15" s="653">
        <v>1</v>
      </c>
      <c r="AA15" s="6"/>
      <c r="AB15" s="6">
        <v>1</v>
      </c>
      <c r="AC15" s="6"/>
      <c r="AD15" s="15">
        <v>1</v>
      </c>
      <c r="AE15" s="15"/>
      <c r="AF15" s="15"/>
      <c r="AG15" s="15"/>
      <c r="AH15" s="15">
        <v>1</v>
      </c>
      <c r="AI15" s="15"/>
      <c r="AJ15" s="654"/>
      <c r="AK15" s="655">
        <v>1</v>
      </c>
      <c r="AL15" s="15"/>
      <c r="AM15" s="15"/>
      <c r="AN15" s="647"/>
      <c r="AO15" s="666"/>
      <c r="AP15" s="690"/>
      <c r="AQ15" s="15">
        <v>1</v>
      </c>
      <c r="AR15" s="15"/>
      <c r="AS15" s="15"/>
      <c r="AT15" s="15">
        <v>1</v>
      </c>
      <c r="AU15" s="15"/>
      <c r="AV15" s="15"/>
      <c r="AW15" s="654">
        <v>1</v>
      </c>
      <c r="AX15" s="655"/>
      <c r="AY15" s="647"/>
      <c r="AZ15" s="691">
        <v>1</v>
      </c>
      <c r="BA15" s="666"/>
      <c r="BB15" s="690"/>
      <c r="BC15" s="15"/>
      <c r="BD15" s="15"/>
      <c r="BE15" s="15"/>
      <c r="BF15" s="647"/>
      <c r="BG15" s="666"/>
      <c r="BH15" s="54"/>
      <c r="BI15" s="10"/>
      <c r="BJ15" s="10">
        <v>1</v>
      </c>
      <c r="BK15" s="61"/>
      <c r="BL15" s="666"/>
      <c r="BM15" s="693">
        <v>1</v>
      </c>
      <c r="BN15" s="666"/>
      <c r="BO15" s="666"/>
      <c r="BP15" s="54"/>
      <c r="BQ15" s="10"/>
      <c r="BR15" s="10"/>
      <c r="BS15" s="10"/>
      <c r="BT15" s="55"/>
      <c r="BU15" s="56">
        <v>1</v>
      </c>
      <c r="BV15" s="10"/>
      <c r="BW15" s="61"/>
      <c r="BX15" s="666"/>
      <c r="BY15" s="54"/>
      <c r="BZ15" s="10"/>
      <c r="CA15" s="11"/>
      <c r="CB15" s="11"/>
      <c r="CC15" s="11"/>
      <c r="CD15" s="11"/>
      <c r="CE15" s="11"/>
      <c r="CF15" s="62"/>
      <c r="CG15" s="666"/>
      <c r="CH15" s="666"/>
      <c r="CI15" s="666"/>
      <c r="CJ15" s="666"/>
      <c r="CK15" s="130">
        <v>1</v>
      </c>
      <c r="CL15" s="62"/>
      <c r="CM15" s="62"/>
      <c r="CN15" s="666"/>
      <c r="CO15" s="11"/>
      <c r="CP15" s="11"/>
      <c r="CQ15" s="11"/>
      <c r="CR15" s="10"/>
      <c r="CS15" s="666"/>
      <c r="CT15" s="55"/>
      <c r="CU15" s="128"/>
      <c r="CV15" s="11"/>
      <c r="CW15" s="11">
        <v>1</v>
      </c>
      <c r="CX15" s="11"/>
      <c r="CY15" s="11"/>
      <c r="CZ15" s="666"/>
      <c r="DA15" s="11"/>
      <c r="DB15" s="11"/>
      <c r="DC15" s="11"/>
      <c r="DD15" s="11">
        <v>1</v>
      </c>
      <c r="DE15" s="11"/>
      <c r="DF15" s="11"/>
      <c r="DG15" s="11">
        <v>1</v>
      </c>
      <c r="DH15" s="129"/>
      <c r="DI15" s="666"/>
      <c r="DJ15" s="11">
        <v>1</v>
      </c>
      <c r="DK15" s="11"/>
      <c r="DL15" s="11"/>
      <c r="DM15" s="11"/>
      <c r="DN15" s="11"/>
      <c r="DO15" s="666"/>
      <c r="DP15" s="11">
        <v>1</v>
      </c>
      <c r="DQ15" s="11"/>
      <c r="DR15" s="11"/>
      <c r="DS15" s="11">
        <v>1</v>
      </c>
      <c r="DT15" s="11"/>
      <c r="DU15" s="666"/>
      <c r="DV15" s="11"/>
      <c r="DW15" s="666"/>
      <c r="DX15" s="129"/>
      <c r="DY15" s="128"/>
      <c r="DZ15" s="11"/>
      <c r="EA15" s="11"/>
      <c r="EB15" s="11"/>
      <c r="EC15" s="11"/>
      <c r="ED15" s="666"/>
      <c r="EE15" s="11"/>
      <c r="EF15" s="666"/>
      <c r="EG15" s="666"/>
      <c r="EH15" s="11">
        <v>1</v>
      </c>
      <c r="EI15" s="11"/>
      <c r="EJ15" s="11"/>
      <c r="EK15" s="10"/>
      <c r="EL15" s="10">
        <v>1</v>
      </c>
      <c r="EM15" s="10"/>
      <c r="EN15" s="10"/>
      <c r="EO15" s="10"/>
      <c r="EP15" s="10"/>
      <c r="EQ15" s="10"/>
      <c r="ER15" s="809"/>
      <c r="ES15" s="10">
        <f t="shared" si="4"/>
        <v>0</v>
      </c>
      <c r="ET15" s="10">
        <f t="shared" si="0"/>
        <v>2</v>
      </c>
      <c r="EU15" s="10">
        <f t="shared" si="1"/>
        <v>18</v>
      </c>
      <c r="EV15" s="10">
        <f t="shared" si="2"/>
        <v>1</v>
      </c>
      <c r="EW15" s="10">
        <f t="shared" si="3"/>
        <v>1</v>
      </c>
      <c r="EX15" s="55">
        <f t="shared" si="5"/>
        <v>22</v>
      </c>
    </row>
    <row r="16" spans="1:154" x14ac:dyDescent="0.2">
      <c r="A16">
        <v>13</v>
      </c>
      <c r="B16" s="458" t="s">
        <v>380</v>
      </c>
      <c r="C16" s="650"/>
      <c r="D16" s="78"/>
      <c r="E16" s="78"/>
      <c r="F16" s="651"/>
      <c r="G16" s="600"/>
      <c r="H16" s="6"/>
      <c r="I16" s="6"/>
      <c r="J16" s="665"/>
      <c r="K16" s="666"/>
      <c r="L16" s="706"/>
      <c r="M16" s="6"/>
      <c r="N16" s="6"/>
      <c r="O16" s="656">
        <v>1</v>
      </c>
      <c r="P16" s="6"/>
      <c r="Q16" s="6"/>
      <c r="R16" s="6"/>
      <c r="S16" s="6"/>
      <c r="T16" s="6">
        <v>1</v>
      </c>
      <c r="U16" s="496">
        <v>1</v>
      </c>
      <c r="V16" s="601"/>
      <c r="W16" s="657">
        <v>1</v>
      </c>
      <c r="X16" s="6"/>
      <c r="Y16" s="652"/>
      <c r="Z16" s="653">
        <v>1</v>
      </c>
      <c r="AA16" s="6"/>
      <c r="AB16" s="6"/>
      <c r="AC16" s="6"/>
      <c r="AD16" s="15"/>
      <c r="AE16" s="15">
        <v>1</v>
      </c>
      <c r="AF16" s="15">
        <v>1</v>
      </c>
      <c r="AG16" s="15"/>
      <c r="AH16" s="15">
        <v>1</v>
      </c>
      <c r="AI16" s="15"/>
      <c r="AJ16" s="654"/>
      <c r="AK16" s="655"/>
      <c r="AL16" s="656">
        <v>1</v>
      </c>
      <c r="AM16" s="15"/>
      <c r="AN16" s="647">
        <v>1</v>
      </c>
      <c r="AO16" s="666"/>
      <c r="AP16" s="690"/>
      <c r="AQ16" s="15">
        <v>1</v>
      </c>
      <c r="AR16" s="15">
        <v>1</v>
      </c>
      <c r="AS16" s="15"/>
      <c r="AT16" s="15"/>
      <c r="AU16" s="15"/>
      <c r="AV16" s="15"/>
      <c r="AW16" s="654">
        <v>1</v>
      </c>
      <c r="AX16" s="778">
        <v>1</v>
      </c>
      <c r="AY16" s="647"/>
      <c r="AZ16" s="691">
        <v>1</v>
      </c>
      <c r="BA16" s="666"/>
      <c r="BB16" s="690"/>
      <c r="BC16" s="656">
        <v>1</v>
      </c>
      <c r="BD16" s="15">
        <v>1</v>
      </c>
      <c r="BE16" s="15"/>
      <c r="BF16" s="647"/>
      <c r="BG16" s="666"/>
      <c r="BH16" s="130"/>
      <c r="BI16" s="10"/>
      <c r="BJ16" s="10">
        <v>1</v>
      </c>
      <c r="BK16" s="61"/>
      <c r="BL16" s="666"/>
      <c r="BM16" s="100"/>
      <c r="BN16" s="666"/>
      <c r="BO16" s="666"/>
      <c r="BP16" s="54"/>
      <c r="BQ16" s="10"/>
      <c r="BR16" s="10">
        <v>1</v>
      </c>
      <c r="BS16" s="10"/>
      <c r="BT16" s="55"/>
      <c r="BU16" s="56">
        <v>1</v>
      </c>
      <c r="BV16" s="10"/>
      <c r="BW16" s="61"/>
      <c r="BX16" s="666"/>
      <c r="BY16" s="54"/>
      <c r="BZ16" s="10"/>
      <c r="CA16" s="11">
        <v>1</v>
      </c>
      <c r="CB16" s="11">
        <v>1</v>
      </c>
      <c r="CC16" s="677">
        <v>1</v>
      </c>
      <c r="CD16" s="11"/>
      <c r="CE16" s="11"/>
      <c r="CF16" s="62"/>
      <c r="CG16" s="666"/>
      <c r="CH16" s="666"/>
      <c r="CI16" s="666"/>
      <c r="CJ16" s="666"/>
      <c r="CK16" s="130">
        <v>1</v>
      </c>
      <c r="CL16" s="62"/>
      <c r="CM16" s="62"/>
      <c r="CN16" s="666"/>
      <c r="CO16" s="677">
        <v>1</v>
      </c>
      <c r="CP16" s="11"/>
      <c r="CQ16" s="11">
        <v>1</v>
      </c>
      <c r="CR16" s="10"/>
      <c r="CS16" s="666"/>
      <c r="CT16" s="55"/>
      <c r="CU16" s="128"/>
      <c r="CV16" s="11"/>
      <c r="CW16" s="11">
        <v>1</v>
      </c>
      <c r="CX16" s="11"/>
      <c r="CY16" s="11"/>
      <c r="CZ16" s="666"/>
      <c r="DA16" s="11"/>
      <c r="DB16" s="11">
        <v>1</v>
      </c>
      <c r="DC16" s="11"/>
      <c r="DD16" s="11">
        <v>1</v>
      </c>
      <c r="DE16" s="11"/>
      <c r="DF16" s="11"/>
      <c r="DG16" s="11"/>
      <c r="DH16" s="129">
        <v>1</v>
      </c>
      <c r="DI16" s="666"/>
      <c r="DJ16" s="11"/>
      <c r="DK16" s="11"/>
      <c r="DL16" s="11"/>
      <c r="DM16" s="11"/>
      <c r="DN16" s="11"/>
      <c r="DO16" s="666"/>
      <c r="DP16" s="11">
        <v>1</v>
      </c>
      <c r="DQ16" s="11"/>
      <c r="DR16" s="11"/>
      <c r="DS16" s="11">
        <v>1</v>
      </c>
      <c r="DT16" s="11">
        <v>1</v>
      </c>
      <c r="DU16" s="666"/>
      <c r="DV16" s="11"/>
      <c r="DW16" s="666"/>
      <c r="DX16" s="129"/>
      <c r="DY16" s="128"/>
      <c r="DZ16" s="11"/>
      <c r="EA16" s="11"/>
      <c r="EB16" s="11"/>
      <c r="EC16" s="11"/>
      <c r="ED16" s="666"/>
      <c r="EE16" s="11"/>
      <c r="EF16" s="666"/>
      <c r="EG16" s="666"/>
      <c r="EH16" s="11">
        <v>1</v>
      </c>
      <c r="EI16" s="11"/>
      <c r="EJ16" s="11"/>
      <c r="EK16" s="10"/>
      <c r="EL16" s="10">
        <v>1</v>
      </c>
      <c r="EM16" s="10"/>
      <c r="EN16" s="98">
        <v>1</v>
      </c>
      <c r="EO16" s="98">
        <v>1</v>
      </c>
      <c r="EP16" s="98">
        <v>1</v>
      </c>
      <c r="EQ16" s="10"/>
      <c r="ER16" s="809">
        <v>1</v>
      </c>
      <c r="ES16" s="10">
        <f t="shared" si="4"/>
        <v>12</v>
      </c>
      <c r="ET16" s="10">
        <f t="shared" si="0"/>
        <v>1</v>
      </c>
      <c r="EU16" s="10">
        <f t="shared" si="1"/>
        <v>19</v>
      </c>
      <c r="EV16" s="10">
        <f t="shared" si="2"/>
        <v>3</v>
      </c>
      <c r="EW16" s="10">
        <f t="shared" si="3"/>
        <v>1</v>
      </c>
      <c r="EX16" s="55">
        <f t="shared" si="5"/>
        <v>36</v>
      </c>
    </row>
    <row r="17" spans="1:154" x14ac:dyDescent="0.2">
      <c r="A17">
        <v>14</v>
      </c>
      <c r="B17" s="458" t="s">
        <v>708</v>
      </c>
      <c r="C17" s="650"/>
      <c r="D17" s="78"/>
      <c r="E17" s="78"/>
      <c r="F17" s="651"/>
      <c r="G17" s="600"/>
      <c r="H17" s="6">
        <v>1</v>
      </c>
      <c r="I17" s="6"/>
      <c r="J17" s="665"/>
      <c r="K17" s="666"/>
      <c r="L17" s="706"/>
      <c r="M17" s="6"/>
      <c r="N17" s="6"/>
      <c r="O17" s="656">
        <v>1</v>
      </c>
      <c r="P17" s="6"/>
      <c r="Q17" s="6"/>
      <c r="R17" s="6"/>
      <c r="S17" s="6"/>
      <c r="T17" s="6"/>
      <c r="U17" s="496"/>
      <c r="V17" s="601"/>
      <c r="W17" s="657">
        <v>1</v>
      </c>
      <c r="X17" s="6"/>
      <c r="Y17" s="652"/>
      <c r="Z17" s="653">
        <v>1</v>
      </c>
      <c r="AA17" s="6"/>
      <c r="AB17" s="6"/>
      <c r="AC17" s="6"/>
      <c r="AD17" s="15"/>
      <c r="AE17" s="15"/>
      <c r="AF17" s="15">
        <v>1</v>
      </c>
      <c r="AG17" s="15"/>
      <c r="AH17" s="15"/>
      <c r="AI17" s="15"/>
      <c r="AJ17" s="654"/>
      <c r="AK17" s="655"/>
      <c r="AL17" s="656">
        <v>1</v>
      </c>
      <c r="AM17" s="15"/>
      <c r="AN17" s="647"/>
      <c r="AO17" s="666"/>
      <c r="AP17" s="690"/>
      <c r="AQ17" s="15"/>
      <c r="AR17" s="15"/>
      <c r="AS17" s="15"/>
      <c r="AT17" s="15"/>
      <c r="AU17" s="15"/>
      <c r="AV17" s="15"/>
      <c r="AW17" s="654">
        <v>1</v>
      </c>
      <c r="AX17" s="657">
        <v>1</v>
      </c>
      <c r="AY17" s="647"/>
      <c r="AZ17" s="691">
        <v>1</v>
      </c>
      <c r="BA17" s="666"/>
      <c r="BB17" s="690"/>
      <c r="BC17" s="15"/>
      <c r="BD17" s="15">
        <v>1</v>
      </c>
      <c r="BE17" s="15"/>
      <c r="BF17" s="647"/>
      <c r="BG17" s="666"/>
      <c r="BH17" s="686">
        <v>1</v>
      </c>
      <c r="BI17" s="10"/>
      <c r="BJ17" s="10"/>
      <c r="BK17" s="61"/>
      <c r="BL17" s="666"/>
      <c r="BM17" s="100"/>
      <c r="BN17" s="666"/>
      <c r="BO17" s="666"/>
      <c r="BP17" s="54"/>
      <c r="BQ17" s="10"/>
      <c r="BR17" s="10"/>
      <c r="BS17" s="10"/>
      <c r="BT17" s="55"/>
      <c r="BU17" s="56"/>
      <c r="BV17" s="10">
        <v>1</v>
      </c>
      <c r="BW17" s="61"/>
      <c r="BX17" s="666"/>
      <c r="BY17" s="54"/>
      <c r="BZ17" s="10"/>
      <c r="CA17" s="11"/>
      <c r="CB17" s="11"/>
      <c r="CC17" s="677">
        <v>1</v>
      </c>
      <c r="CD17" s="11"/>
      <c r="CE17" s="11"/>
      <c r="CF17" s="62"/>
      <c r="CG17" s="666"/>
      <c r="CH17" s="666"/>
      <c r="CI17" s="666"/>
      <c r="CJ17" s="666"/>
      <c r="CK17" s="130"/>
      <c r="CL17" s="62"/>
      <c r="CM17" s="62"/>
      <c r="CN17" s="666"/>
      <c r="CO17" s="677">
        <v>1</v>
      </c>
      <c r="CP17" s="11"/>
      <c r="CQ17" s="11"/>
      <c r="CR17" s="10"/>
      <c r="CS17" s="666"/>
      <c r="CT17" s="55"/>
      <c r="CU17" s="128"/>
      <c r="CV17" s="11"/>
      <c r="CW17" s="11"/>
      <c r="CX17" s="11"/>
      <c r="CY17" s="11"/>
      <c r="CZ17" s="666"/>
      <c r="DA17" s="11"/>
      <c r="DB17" s="11">
        <v>1</v>
      </c>
      <c r="DC17" s="11"/>
      <c r="DD17" s="11"/>
      <c r="DE17" s="11"/>
      <c r="DF17" s="11"/>
      <c r="DG17" s="11"/>
      <c r="DH17" s="140">
        <v>1</v>
      </c>
      <c r="DI17" s="666"/>
      <c r="DJ17" s="11"/>
      <c r="DK17" s="11"/>
      <c r="DL17" s="11"/>
      <c r="DM17" s="11"/>
      <c r="DN17" s="11"/>
      <c r="DO17" s="666"/>
      <c r="DP17" s="11"/>
      <c r="DQ17" s="11"/>
      <c r="DR17" s="11"/>
      <c r="DS17" s="11"/>
      <c r="DT17" s="98">
        <v>1</v>
      </c>
      <c r="DU17" s="666"/>
      <c r="DV17" s="11"/>
      <c r="DW17" s="666"/>
      <c r="DX17" s="129"/>
      <c r="DY17" s="128"/>
      <c r="DZ17" s="11"/>
      <c r="EA17" s="11"/>
      <c r="EB17" s="11"/>
      <c r="EC17" s="11"/>
      <c r="ED17" s="666"/>
      <c r="EE17" s="11"/>
      <c r="EF17" s="666"/>
      <c r="EG17" s="666"/>
      <c r="EH17" s="11"/>
      <c r="EI17" s="11"/>
      <c r="EJ17" s="11"/>
      <c r="EK17" s="10"/>
      <c r="EL17" s="10"/>
      <c r="EM17" s="10"/>
      <c r="EN17" s="98">
        <v>1</v>
      </c>
      <c r="EO17" s="98">
        <v>1</v>
      </c>
      <c r="EP17" s="98">
        <v>1</v>
      </c>
      <c r="EQ17" s="10"/>
      <c r="ER17" s="809">
        <v>1</v>
      </c>
      <c r="ES17" s="10">
        <f t="shared" si="4"/>
        <v>13</v>
      </c>
      <c r="ET17" s="10">
        <f t="shared" si="0"/>
        <v>2</v>
      </c>
      <c r="EU17" s="10">
        <f t="shared" si="1"/>
        <v>2</v>
      </c>
      <c r="EV17" s="10">
        <f t="shared" si="2"/>
        <v>1</v>
      </c>
      <c r="EW17" s="10">
        <f t="shared" si="3"/>
        <v>0</v>
      </c>
      <c r="EX17" s="55">
        <f t="shared" si="5"/>
        <v>18</v>
      </c>
    </row>
    <row r="18" spans="1:154" x14ac:dyDescent="0.2">
      <c r="A18">
        <v>15</v>
      </c>
      <c r="B18" s="458" t="s">
        <v>682</v>
      </c>
      <c r="C18" s="650"/>
      <c r="D18" s="78"/>
      <c r="E18" s="78"/>
      <c r="F18" s="651"/>
      <c r="G18" s="600"/>
      <c r="H18" s="6"/>
      <c r="I18" s="6"/>
      <c r="J18" s="665">
        <v>1</v>
      </c>
      <c r="K18" s="666"/>
      <c r="L18" s="706"/>
      <c r="M18" s="6"/>
      <c r="N18" s="6"/>
      <c r="O18" s="6"/>
      <c r="P18" s="6"/>
      <c r="Q18" s="6"/>
      <c r="R18" s="6">
        <v>1</v>
      </c>
      <c r="S18" s="6"/>
      <c r="T18" s="6"/>
      <c r="U18" s="496"/>
      <c r="V18" s="601"/>
      <c r="W18" s="600"/>
      <c r="X18" s="6"/>
      <c r="Y18" s="652"/>
      <c r="Z18" s="653">
        <v>1</v>
      </c>
      <c r="AA18" s="6"/>
      <c r="AB18" s="6"/>
      <c r="AC18" s="6">
        <v>1</v>
      </c>
      <c r="AD18" s="15"/>
      <c r="AE18" s="15"/>
      <c r="AF18" s="15"/>
      <c r="AG18" s="15"/>
      <c r="AH18" s="15"/>
      <c r="AI18" s="15">
        <v>1</v>
      </c>
      <c r="AJ18" s="654"/>
      <c r="AK18" s="655"/>
      <c r="AL18" s="15"/>
      <c r="AM18" s="15"/>
      <c r="AN18" s="647"/>
      <c r="AO18" s="666"/>
      <c r="AP18" s="690"/>
      <c r="AQ18" s="15"/>
      <c r="AR18" s="15">
        <v>1</v>
      </c>
      <c r="AS18" s="15"/>
      <c r="AT18" s="15"/>
      <c r="AU18" s="15">
        <v>1</v>
      </c>
      <c r="AV18" s="15"/>
      <c r="AW18" s="654"/>
      <c r="AX18" s="655"/>
      <c r="AY18" s="647"/>
      <c r="AZ18" s="691"/>
      <c r="BA18" s="666"/>
      <c r="BB18" s="690"/>
      <c r="BC18" s="15"/>
      <c r="BD18" s="15"/>
      <c r="BE18" s="15"/>
      <c r="BF18" s="647"/>
      <c r="BG18" s="666"/>
      <c r="BH18" s="54"/>
      <c r="BI18" s="10"/>
      <c r="BJ18" s="10"/>
      <c r="BK18" s="61">
        <v>1</v>
      </c>
      <c r="BL18" s="666"/>
      <c r="BM18" s="100"/>
      <c r="BN18" s="666"/>
      <c r="BO18" s="666"/>
      <c r="BP18" s="130"/>
      <c r="BQ18" s="11"/>
      <c r="BR18" s="11"/>
      <c r="BS18" s="11">
        <v>1</v>
      </c>
      <c r="BT18" s="129"/>
      <c r="BU18" s="128"/>
      <c r="BV18" s="11"/>
      <c r="BW18" s="62"/>
      <c r="BX18" s="666"/>
      <c r="BY18" s="130"/>
      <c r="BZ18" s="11"/>
      <c r="CA18" s="11"/>
      <c r="CB18" s="11"/>
      <c r="CC18" s="11"/>
      <c r="CD18" s="11"/>
      <c r="CE18" s="11"/>
      <c r="CF18" s="62"/>
      <c r="CG18" s="666"/>
      <c r="CH18" s="666"/>
      <c r="CI18" s="666"/>
      <c r="CJ18" s="666"/>
      <c r="CK18" s="130"/>
      <c r="CL18" s="62"/>
      <c r="CM18" s="62"/>
      <c r="CN18" s="666"/>
      <c r="CO18" s="11"/>
      <c r="CP18" s="11"/>
      <c r="CQ18" s="11"/>
      <c r="CR18" s="10">
        <v>1</v>
      </c>
      <c r="CS18" s="666"/>
      <c r="CT18" s="55"/>
      <c r="CU18" s="128"/>
      <c r="CV18" s="11"/>
      <c r="CW18" s="11"/>
      <c r="CX18" s="11"/>
      <c r="CY18" s="11">
        <v>1</v>
      </c>
      <c r="CZ18" s="666"/>
      <c r="DA18" s="11"/>
      <c r="DB18" s="11"/>
      <c r="DC18" s="11"/>
      <c r="DD18" s="11"/>
      <c r="DE18" s="11">
        <v>1</v>
      </c>
      <c r="DF18" s="11"/>
      <c r="DG18" s="11"/>
      <c r="DH18" s="129"/>
      <c r="DI18" s="666"/>
      <c r="DJ18" s="11"/>
      <c r="DK18" s="11"/>
      <c r="DL18" s="11"/>
      <c r="DM18" s="11"/>
      <c r="DN18" s="11"/>
      <c r="DO18" s="666"/>
      <c r="DP18" s="11"/>
      <c r="DQ18" s="11"/>
      <c r="DR18" s="11"/>
      <c r="DS18" s="11"/>
      <c r="DT18" s="11"/>
      <c r="DU18" s="666"/>
      <c r="DV18" s="11"/>
      <c r="DW18" s="666"/>
      <c r="DX18" s="129"/>
      <c r="DY18" s="128"/>
      <c r="DZ18" s="11"/>
      <c r="EA18" s="11"/>
      <c r="EB18" s="11"/>
      <c r="EC18" s="11"/>
      <c r="ED18" s="666"/>
      <c r="EE18" s="11"/>
      <c r="EF18" s="666"/>
      <c r="EG18" s="666"/>
      <c r="EH18" s="11"/>
      <c r="EI18" s="11">
        <v>1</v>
      </c>
      <c r="EJ18" s="11"/>
      <c r="EK18" s="10"/>
      <c r="EL18" s="10"/>
      <c r="EM18" s="10"/>
      <c r="EN18" s="10"/>
      <c r="EO18" s="10"/>
      <c r="EP18" s="10"/>
      <c r="EQ18" s="10"/>
      <c r="ER18" s="809"/>
      <c r="ES18" s="10">
        <f t="shared" si="4"/>
        <v>1</v>
      </c>
      <c r="ET18" s="10">
        <f t="shared" si="0"/>
        <v>0</v>
      </c>
      <c r="EU18" s="10">
        <f t="shared" si="1"/>
        <v>0</v>
      </c>
      <c r="EV18" s="10">
        <f t="shared" si="2"/>
        <v>0</v>
      </c>
      <c r="EW18" s="10">
        <f t="shared" si="3"/>
        <v>11</v>
      </c>
      <c r="EX18" s="55">
        <f t="shared" si="5"/>
        <v>12</v>
      </c>
    </row>
    <row r="19" spans="1:154" x14ac:dyDescent="0.2">
      <c r="A19">
        <v>16</v>
      </c>
      <c r="B19" s="458" t="s">
        <v>1452</v>
      </c>
      <c r="C19" s="650"/>
      <c r="D19" s="78"/>
      <c r="E19" s="78"/>
      <c r="F19" s="651"/>
      <c r="G19" s="600"/>
      <c r="H19" s="6"/>
      <c r="I19" s="6"/>
      <c r="J19" s="665"/>
      <c r="K19" s="666"/>
      <c r="L19" s="706"/>
      <c r="M19" s="6"/>
      <c r="N19" s="6"/>
      <c r="O19" s="6"/>
      <c r="P19" s="6"/>
      <c r="Q19" s="6"/>
      <c r="R19" s="6"/>
      <c r="S19" s="6"/>
      <c r="T19" s="6"/>
      <c r="U19" s="496"/>
      <c r="V19" s="601"/>
      <c r="W19" s="600"/>
      <c r="X19" s="6"/>
      <c r="Y19" s="652"/>
      <c r="Z19" s="653"/>
      <c r="AA19" s="6"/>
      <c r="AB19" s="6"/>
      <c r="AC19" s="6"/>
      <c r="AD19" s="15"/>
      <c r="AE19" s="15"/>
      <c r="AF19" s="15"/>
      <c r="AG19" s="15"/>
      <c r="AH19" s="15"/>
      <c r="AI19" s="15"/>
      <c r="AJ19" s="654"/>
      <c r="AK19" s="655"/>
      <c r="AL19" s="15">
        <v>1</v>
      </c>
      <c r="AM19" s="15"/>
      <c r="AN19" s="647"/>
      <c r="AO19" s="666"/>
      <c r="AP19" s="690"/>
      <c r="AQ19" s="15"/>
      <c r="AR19" s="15">
        <v>1</v>
      </c>
      <c r="AS19" s="15"/>
      <c r="AT19" s="15"/>
      <c r="AU19" s="15"/>
      <c r="AV19" s="15"/>
      <c r="AW19" s="654"/>
      <c r="AX19" s="655">
        <v>1</v>
      </c>
      <c r="AY19" s="647"/>
      <c r="AZ19" s="691"/>
      <c r="BA19" s="666"/>
      <c r="BB19" s="690"/>
      <c r="BC19" s="15"/>
      <c r="BD19" s="15"/>
      <c r="BE19" s="15"/>
      <c r="BF19" s="647"/>
      <c r="BG19" s="666"/>
      <c r="BH19" s="54"/>
      <c r="BI19" s="10"/>
      <c r="BJ19" s="10"/>
      <c r="BK19" s="61"/>
      <c r="BL19" s="666"/>
      <c r="BM19" s="100"/>
      <c r="BN19" s="666"/>
      <c r="BO19" s="666"/>
      <c r="BP19" s="130"/>
      <c r="BQ19" s="11"/>
      <c r="BR19" s="11"/>
      <c r="BS19" s="11"/>
      <c r="BT19" s="129"/>
      <c r="BU19" s="128"/>
      <c r="BV19" s="11"/>
      <c r="BW19" s="62"/>
      <c r="BX19" s="666"/>
      <c r="BY19" s="130"/>
      <c r="BZ19" s="11"/>
      <c r="CA19" s="11"/>
      <c r="CB19" s="11"/>
      <c r="CC19" s="11"/>
      <c r="CD19" s="11"/>
      <c r="CE19" s="11"/>
      <c r="CF19" s="62"/>
      <c r="CG19" s="666"/>
      <c r="CH19" s="666"/>
      <c r="CI19" s="666"/>
      <c r="CJ19" s="666"/>
      <c r="CK19" s="130"/>
      <c r="CL19" s="62"/>
      <c r="CM19" s="62"/>
      <c r="CN19" s="666"/>
      <c r="CO19" s="11"/>
      <c r="CP19" s="11"/>
      <c r="CQ19" s="11"/>
      <c r="CR19" s="10"/>
      <c r="CS19" s="666"/>
      <c r="CT19" s="55"/>
      <c r="CU19" s="128"/>
      <c r="CV19" s="11"/>
      <c r="CW19" s="11"/>
      <c r="CX19" s="11"/>
      <c r="CY19" s="11"/>
      <c r="CZ19" s="666"/>
      <c r="DA19" s="11"/>
      <c r="DB19" s="11"/>
      <c r="DC19" s="11"/>
      <c r="DD19" s="11"/>
      <c r="DE19" s="11"/>
      <c r="DF19" s="11"/>
      <c r="DG19" s="11"/>
      <c r="DH19" s="129"/>
      <c r="DI19" s="666"/>
      <c r="DJ19" s="11"/>
      <c r="DK19" s="11"/>
      <c r="DL19" s="11"/>
      <c r="DM19" s="11"/>
      <c r="DN19" s="11"/>
      <c r="DO19" s="666"/>
      <c r="DP19" s="11"/>
      <c r="DQ19" s="11"/>
      <c r="DR19" s="11"/>
      <c r="DS19" s="11"/>
      <c r="DT19" s="11"/>
      <c r="DU19" s="666"/>
      <c r="DV19" s="11"/>
      <c r="DW19" s="666"/>
      <c r="DX19" s="129"/>
      <c r="DY19" s="128"/>
      <c r="DZ19" s="11"/>
      <c r="EA19" s="11"/>
      <c r="EB19" s="11"/>
      <c r="EC19" s="11"/>
      <c r="ED19" s="666"/>
      <c r="EE19" s="11"/>
      <c r="EF19" s="666"/>
      <c r="EG19" s="666"/>
      <c r="EH19" s="11"/>
      <c r="EI19" s="11"/>
      <c r="EJ19" s="11"/>
      <c r="EK19" s="10"/>
      <c r="EL19" s="10"/>
      <c r="EM19" s="10"/>
      <c r="EN19" s="10"/>
      <c r="EO19" s="10"/>
      <c r="EP19" s="10"/>
      <c r="EQ19" s="10"/>
      <c r="ER19" s="809"/>
      <c r="ES19" s="10">
        <f t="shared" si="4"/>
        <v>3</v>
      </c>
      <c r="ET19" s="10">
        <f t="shared" si="0"/>
        <v>0</v>
      </c>
      <c r="EU19" s="10">
        <f t="shared" si="1"/>
        <v>0</v>
      </c>
      <c r="EV19" s="10">
        <f t="shared" si="2"/>
        <v>0</v>
      </c>
      <c r="EW19" s="10">
        <f t="shared" si="3"/>
        <v>0</v>
      </c>
      <c r="EX19" s="55">
        <f t="shared" si="5"/>
        <v>3</v>
      </c>
    </row>
    <row r="20" spans="1:154" x14ac:dyDescent="0.2">
      <c r="A20">
        <v>17</v>
      </c>
      <c r="B20" s="458" t="s">
        <v>1039</v>
      </c>
      <c r="C20" s="650"/>
      <c r="D20" s="78"/>
      <c r="E20" s="78"/>
      <c r="F20" s="651"/>
      <c r="G20" s="600"/>
      <c r="H20" s="6">
        <v>1</v>
      </c>
      <c r="I20" s="6"/>
      <c r="J20" s="665"/>
      <c r="K20" s="666"/>
      <c r="L20" s="706"/>
      <c r="M20" s="6"/>
      <c r="N20" s="6"/>
      <c r="O20" s="6"/>
      <c r="P20" s="6"/>
      <c r="Q20" s="6"/>
      <c r="R20" s="6"/>
      <c r="S20" s="6"/>
      <c r="T20" s="6">
        <v>1</v>
      </c>
      <c r="U20" s="496">
        <v>1</v>
      </c>
      <c r="V20" s="654"/>
      <c r="W20" s="655"/>
      <c r="X20" s="15"/>
      <c r="Y20" s="652"/>
      <c r="Z20" s="653">
        <v>1</v>
      </c>
      <c r="AA20" s="6"/>
      <c r="AB20" s="6"/>
      <c r="AC20" s="6"/>
      <c r="AD20" s="15"/>
      <c r="AE20" s="15"/>
      <c r="AF20" s="15"/>
      <c r="AG20" s="15"/>
      <c r="AH20" s="15"/>
      <c r="AI20" s="15"/>
      <c r="AJ20" s="654"/>
      <c r="AK20" s="655"/>
      <c r="AL20" s="15"/>
      <c r="AM20" s="15"/>
      <c r="AN20" s="647"/>
      <c r="AO20" s="666"/>
      <c r="AP20" s="690"/>
      <c r="AQ20" s="15">
        <v>1</v>
      </c>
      <c r="AR20" s="15"/>
      <c r="AS20" s="15"/>
      <c r="AT20" s="15"/>
      <c r="AU20" s="15"/>
      <c r="AV20" s="15"/>
      <c r="AW20" s="654"/>
      <c r="AX20" s="655"/>
      <c r="AY20" s="647"/>
      <c r="AZ20" s="691"/>
      <c r="BA20" s="666"/>
      <c r="BB20" s="690"/>
      <c r="BC20" s="15"/>
      <c r="BD20" s="15"/>
      <c r="BE20" s="15"/>
      <c r="BF20" s="647"/>
      <c r="BG20" s="666"/>
      <c r="BH20" s="54"/>
      <c r="BI20" s="10"/>
      <c r="BJ20" s="10"/>
      <c r="BK20" s="61"/>
      <c r="BL20" s="666"/>
      <c r="BM20" s="100"/>
      <c r="BN20" s="666"/>
      <c r="BO20" s="666"/>
      <c r="BP20" s="130"/>
      <c r="BQ20" s="11"/>
      <c r="BR20" s="11"/>
      <c r="BS20" s="11"/>
      <c r="BT20" s="129"/>
      <c r="BU20" s="128"/>
      <c r="BV20" s="11"/>
      <c r="BW20" s="62"/>
      <c r="BX20" s="666"/>
      <c r="BY20" s="130"/>
      <c r="BZ20" s="11"/>
      <c r="CA20" s="11"/>
      <c r="CB20" s="11"/>
      <c r="CC20" s="11"/>
      <c r="CD20" s="11"/>
      <c r="CE20" s="11">
        <v>1</v>
      </c>
      <c r="CF20" s="62"/>
      <c r="CG20" s="666"/>
      <c r="CH20" s="666"/>
      <c r="CI20" s="666"/>
      <c r="CJ20" s="666"/>
      <c r="CK20" s="130"/>
      <c r="CL20" s="62"/>
      <c r="CM20" s="62"/>
      <c r="CN20" s="666"/>
      <c r="CO20" s="11"/>
      <c r="CP20" s="11"/>
      <c r="CQ20" s="11"/>
      <c r="CR20" s="10"/>
      <c r="CS20" s="666"/>
      <c r="CT20" s="55"/>
      <c r="CU20" s="128"/>
      <c r="CV20" s="11"/>
      <c r="CW20" s="11"/>
      <c r="CX20" s="11"/>
      <c r="CY20" s="11"/>
      <c r="CZ20" s="666"/>
      <c r="DA20" s="11"/>
      <c r="DB20" s="11"/>
      <c r="DC20" s="11"/>
      <c r="DD20" s="11"/>
      <c r="DE20" s="11"/>
      <c r="DF20" s="11"/>
      <c r="DG20" s="11"/>
      <c r="DH20" s="129"/>
      <c r="DI20" s="666"/>
      <c r="DJ20" s="11"/>
      <c r="DK20" s="11"/>
      <c r="DL20" s="11"/>
      <c r="DM20" s="11"/>
      <c r="DN20" s="11"/>
      <c r="DO20" s="666"/>
      <c r="DP20" s="11"/>
      <c r="DQ20" s="11"/>
      <c r="DR20" s="11"/>
      <c r="DS20" s="11"/>
      <c r="DT20" s="11"/>
      <c r="DU20" s="666"/>
      <c r="DV20" s="11"/>
      <c r="DW20" s="666"/>
      <c r="DX20" s="129"/>
      <c r="DY20" s="128"/>
      <c r="DZ20" s="11"/>
      <c r="EA20" s="11"/>
      <c r="EB20" s="11"/>
      <c r="EC20" s="11"/>
      <c r="ED20" s="666"/>
      <c r="EE20" s="11">
        <v>1</v>
      </c>
      <c r="EF20" s="666"/>
      <c r="EG20" s="666"/>
      <c r="EH20" s="11"/>
      <c r="EI20" s="11"/>
      <c r="EJ20" s="11"/>
      <c r="EK20" s="10"/>
      <c r="EL20" s="10"/>
      <c r="EM20" s="10"/>
      <c r="EN20" s="10"/>
      <c r="EO20" s="10"/>
      <c r="EP20" s="10"/>
      <c r="EQ20" s="10"/>
      <c r="ER20" s="809">
        <v>1</v>
      </c>
      <c r="ES20" s="10">
        <f t="shared" si="4"/>
        <v>0</v>
      </c>
      <c r="ET20" s="10">
        <f t="shared" si="0"/>
        <v>1</v>
      </c>
      <c r="EU20" s="10">
        <f t="shared" si="1"/>
        <v>4</v>
      </c>
      <c r="EV20" s="10">
        <f t="shared" si="2"/>
        <v>1</v>
      </c>
      <c r="EW20" s="10">
        <f t="shared" si="3"/>
        <v>0</v>
      </c>
      <c r="EX20" s="55">
        <f t="shared" si="5"/>
        <v>6</v>
      </c>
    </row>
    <row r="21" spans="1:154" x14ac:dyDescent="0.2">
      <c r="A21">
        <v>18</v>
      </c>
      <c r="B21" s="458" t="s">
        <v>1500</v>
      </c>
      <c r="C21" s="650"/>
      <c r="D21" s="78"/>
      <c r="E21" s="78"/>
      <c r="F21" s="651"/>
      <c r="G21" s="600"/>
      <c r="H21" s="6"/>
      <c r="I21" s="6"/>
      <c r="J21" s="665"/>
      <c r="K21" s="666"/>
      <c r="L21" s="706"/>
      <c r="M21" s="6"/>
      <c r="N21" s="6"/>
      <c r="O21" s="6"/>
      <c r="P21" s="6"/>
      <c r="Q21" s="6"/>
      <c r="R21" s="6"/>
      <c r="S21" s="6"/>
      <c r="T21" s="6"/>
      <c r="U21" s="496"/>
      <c r="V21" s="654"/>
      <c r="W21" s="655"/>
      <c r="X21" s="15"/>
      <c r="Y21" s="652"/>
      <c r="Z21" s="653"/>
      <c r="AA21" s="6"/>
      <c r="AB21" s="6"/>
      <c r="AC21" s="6"/>
      <c r="AD21" s="15"/>
      <c r="AE21" s="15"/>
      <c r="AF21" s="15"/>
      <c r="AG21" s="15"/>
      <c r="AH21" s="15"/>
      <c r="AI21" s="15"/>
      <c r="AJ21" s="654"/>
      <c r="AK21" s="655"/>
      <c r="AL21" s="15"/>
      <c r="AM21" s="15"/>
      <c r="AN21" s="647"/>
      <c r="AO21" s="666"/>
      <c r="AP21" s="690"/>
      <c r="AQ21" s="15"/>
      <c r="AR21" s="15"/>
      <c r="AS21" s="15"/>
      <c r="AT21" s="15"/>
      <c r="AU21" s="15"/>
      <c r="AV21" s="15"/>
      <c r="AW21" s="654"/>
      <c r="AX21" s="655"/>
      <c r="AY21" s="647"/>
      <c r="AZ21" s="691"/>
      <c r="BA21" s="666"/>
      <c r="BB21" s="690"/>
      <c r="BC21" s="15"/>
      <c r="BD21" s="15"/>
      <c r="BE21" s="15"/>
      <c r="BF21" s="647"/>
      <c r="BG21" s="666"/>
      <c r="BH21" s="54"/>
      <c r="BI21" s="10"/>
      <c r="BJ21" s="10"/>
      <c r="BK21" s="61"/>
      <c r="BL21" s="666"/>
      <c r="BM21" s="100"/>
      <c r="BN21" s="666"/>
      <c r="BO21" s="666"/>
      <c r="BP21" s="130"/>
      <c r="BQ21" s="11"/>
      <c r="BR21" s="11"/>
      <c r="BS21" s="11"/>
      <c r="BT21" s="129"/>
      <c r="BU21" s="128"/>
      <c r="BV21" s="11"/>
      <c r="BW21" s="62"/>
      <c r="BX21" s="666"/>
      <c r="BY21" s="130"/>
      <c r="BZ21" s="11"/>
      <c r="CA21" s="11"/>
      <c r="CB21" s="11"/>
      <c r="CC21" s="11"/>
      <c r="CD21" s="11"/>
      <c r="CE21" s="11"/>
      <c r="CF21" s="62"/>
      <c r="CG21" s="666"/>
      <c r="CH21" s="666"/>
      <c r="CI21" s="666"/>
      <c r="CJ21" s="666"/>
      <c r="CK21" s="130"/>
      <c r="CL21" s="62"/>
      <c r="CM21" s="62"/>
      <c r="CN21" s="666"/>
      <c r="CO21" s="11"/>
      <c r="CP21" s="11"/>
      <c r="CQ21" s="11"/>
      <c r="CR21" s="10"/>
      <c r="CS21" s="666"/>
      <c r="CT21" s="55"/>
      <c r="CU21" s="128">
        <v>1</v>
      </c>
      <c r="CV21" s="11"/>
      <c r="CW21" s="11"/>
      <c r="CX21" s="11">
        <v>1</v>
      </c>
      <c r="CY21" s="11"/>
      <c r="CZ21" s="666"/>
      <c r="DA21" s="11"/>
      <c r="DB21" s="11"/>
      <c r="DC21" s="11"/>
      <c r="DD21" s="11"/>
      <c r="DE21" s="11"/>
      <c r="DF21" s="11"/>
      <c r="DG21" s="11"/>
      <c r="DH21" s="129"/>
      <c r="DI21" s="666"/>
      <c r="DJ21" s="11"/>
      <c r="DK21" s="11"/>
      <c r="DL21" s="11"/>
      <c r="DM21" s="11"/>
      <c r="DN21" s="11"/>
      <c r="DO21" s="666"/>
      <c r="DP21" s="11"/>
      <c r="DQ21" s="11"/>
      <c r="DR21" s="11"/>
      <c r="DS21" s="11"/>
      <c r="DT21" s="11"/>
      <c r="DU21" s="666"/>
      <c r="DV21" s="11"/>
      <c r="DW21" s="666"/>
      <c r="DX21" s="129"/>
      <c r="DY21" s="128"/>
      <c r="DZ21" s="11"/>
      <c r="EA21" s="11"/>
      <c r="EB21" s="11"/>
      <c r="EC21" s="11"/>
      <c r="ED21" s="666"/>
      <c r="EE21" s="11"/>
      <c r="EF21" s="666"/>
      <c r="EG21" s="666"/>
      <c r="EH21" s="11"/>
      <c r="EI21" s="11"/>
      <c r="EJ21" s="11"/>
      <c r="EK21" s="10"/>
      <c r="EL21" s="10"/>
      <c r="EM21" s="10"/>
      <c r="EN21" s="10"/>
      <c r="EO21" s="10"/>
      <c r="EP21" s="10"/>
      <c r="EQ21" s="10"/>
      <c r="ER21" s="809">
        <v>1</v>
      </c>
      <c r="ES21" s="10">
        <f t="shared" si="4"/>
        <v>1</v>
      </c>
      <c r="ET21" s="10">
        <f t="shared" si="0"/>
        <v>0</v>
      </c>
      <c r="EU21" s="10">
        <f t="shared" si="1"/>
        <v>1</v>
      </c>
      <c r="EV21" s="10">
        <f t="shared" si="2"/>
        <v>0</v>
      </c>
      <c r="EW21" s="10">
        <f t="shared" si="3"/>
        <v>0</v>
      </c>
      <c r="EX21" s="55">
        <f t="shared" si="5"/>
        <v>2</v>
      </c>
    </row>
    <row r="22" spans="1:154" x14ac:dyDescent="0.2">
      <c r="A22">
        <v>19</v>
      </c>
      <c r="B22" s="458" t="s">
        <v>874</v>
      </c>
      <c r="C22" s="650"/>
      <c r="D22" s="78"/>
      <c r="E22" s="78"/>
      <c r="F22" s="651"/>
      <c r="G22" s="600"/>
      <c r="H22" s="6"/>
      <c r="I22" s="6"/>
      <c r="J22" s="665"/>
      <c r="K22" s="666"/>
      <c r="L22" s="706"/>
      <c r="M22" s="6"/>
      <c r="N22" s="6"/>
      <c r="O22" s="6"/>
      <c r="P22" s="6"/>
      <c r="Q22" s="6"/>
      <c r="R22" s="6"/>
      <c r="S22" s="6"/>
      <c r="T22" s="6"/>
      <c r="U22" s="496"/>
      <c r="V22" s="654"/>
      <c r="W22" s="655"/>
      <c r="X22" s="15"/>
      <c r="Y22" s="652"/>
      <c r="Z22" s="653"/>
      <c r="AA22" s="6"/>
      <c r="AB22" s="6"/>
      <c r="AC22" s="6"/>
      <c r="AD22" s="15">
        <v>1</v>
      </c>
      <c r="AE22" s="15"/>
      <c r="AF22" s="15"/>
      <c r="AG22" s="15"/>
      <c r="AH22" s="15"/>
      <c r="AI22" s="15"/>
      <c r="AJ22" s="654"/>
      <c r="AK22" s="655"/>
      <c r="AL22" s="15"/>
      <c r="AM22" s="15"/>
      <c r="AN22" s="647"/>
      <c r="AO22" s="666"/>
      <c r="AP22" s="690"/>
      <c r="AQ22" s="15"/>
      <c r="AR22" s="15"/>
      <c r="AS22" s="15"/>
      <c r="AT22" s="15"/>
      <c r="AU22" s="15"/>
      <c r="AV22" s="15"/>
      <c r="AW22" s="654"/>
      <c r="AX22" s="655"/>
      <c r="AY22" s="647"/>
      <c r="AZ22" s="691"/>
      <c r="BA22" s="666"/>
      <c r="BB22" s="690"/>
      <c r="BC22" s="15"/>
      <c r="BD22" s="15"/>
      <c r="BE22" s="15"/>
      <c r="BF22" s="647"/>
      <c r="BG22" s="666"/>
      <c r="BH22" s="54"/>
      <c r="BI22" s="10"/>
      <c r="BJ22" s="10"/>
      <c r="BK22" s="61"/>
      <c r="BL22" s="666"/>
      <c r="BM22" s="100"/>
      <c r="BN22" s="666"/>
      <c r="BO22" s="666"/>
      <c r="BP22" s="130"/>
      <c r="BQ22" s="11"/>
      <c r="BR22" s="11"/>
      <c r="BS22" s="11"/>
      <c r="BT22" s="129"/>
      <c r="BU22" s="128"/>
      <c r="BV22" s="11"/>
      <c r="BW22" s="62"/>
      <c r="BX22" s="666"/>
      <c r="BY22" s="130"/>
      <c r="BZ22" s="11"/>
      <c r="CA22" s="11"/>
      <c r="CB22" s="11"/>
      <c r="CC22" s="11"/>
      <c r="CD22" s="11"/>
      <c r="CE22" s="11"/>
      <c r="CF22" s="62"/>
      <c r="CG22" s="666"/>
      <c r="CH22" s="666"/>
      <c r="CI22" s="666"/>
      <c r="CJ22" s="666"/>
      <c r="CK22" s="130"/>
      <c r="CL22" s="62"/>
      <c r="CM22" s="62"/>
      <c r="CN22" s="666"/>
      <c r="CO22" s="11"/>
      <c r="CP22" s="11"/>
      <c r="CQ22" s="11"/>
      <c r="CR22" s="10"/>
      <c r="CS22" s="666"/>
      <c r="CT22" s="55"/>
      <c r="CU22" s="128"/>
      <c r="CV22" s="11"/>
      <c r="CW22" s="11"/>
      <c r="CX22" s="11"/>
      <c r="CY22" s="11"/>
      <c r="CZ22" s="666"/>
      <c r="DA22" s="11"/>
      <c r="DB22" s="11"/>
      <c r="DC22" s="11"/>
      <c r="DD22" s="11"/>
      <c r="DE22" s="11"/>
      <c r="DF22" s="11"/>
      <c r="DG22" s="11"/>
      <c r="DH22" s="129"/>
      <c r="DI22" s="666"/>
      <c r="DJ22" s="11"/>
      <c r="DK22" s="11"/>
      <c r="DL22" s="11"/>
      <c r="DM22" s="11"/>
      <c r="DN22" s="11"/>
      <c r="DO22" s="666"/>
      <c r="DP22" s="11"/>
      <c r="DQ22" s="11"/>
      <c r="DR22" s="11"/>
      <c r="DS22" s="11"/>
      <c r="DT22" s="11"/>
      <c r="DU22" s="666"/>
      <c r="DV22" s="11"/>
      <c r="DW22" s="666"/>
      <c r="DX22" s="129"/>
      <c r="DY22" s="128"/>
      <c r="DZ22" s="11"/>
      <c r="EA22" s="11"/>
      <c r="EB22" s="11"/>
      <c r="EC22" s="11"/>
      <c r="ED22" s="666"/>
      <c r="EE22" s="11"/>
      <c r="EF22" s="666"/>
      <c r="EG22" s="666"/>
      <c r="EH22" s="11"/>
      <c r="EI22" s="11"/>
      <c r="EJ22" s="11"/>
      <c r="EK22" s="10"/>
      <c r="EL22" s="10"/>
      <c r="EM22" s="10"/>
      <c r="EN22" s="10"/>
      <c r="EO22" s="10"/>
      <c r="EP22" s="10"/>
      <c r="EQ22" s="10"/>
      <c r="ER22" s="809"/>
      <c r="ES22" s="10">
        <f t="shared" si="4"/>
        <v>0</v>
      </c>
      <c r="ET22" s="10">
        <f t="shared" si="0"/>
        <v>1</v>
      </c>
      <c r="EU22" s="10">
        <f t="shared" si="1"/>
        <v>0</v>
      </c>
      <c r="EV22" s="10">
        <f t="shared" si="2"/>
        <v>0</v>
      </c>
      <c r="EW22" s="10">
        <f t="shared" si="3"/>
        <v>0</v>
      </c>
      <c r="EX22" s="55">
        <f t="shared" si="5"/>
        <v>1</v>
      </c>
    </row>
    <row r="23" spans="1:154" x14ac:dyDescent="0.2">
      <c r="A23">
        <v>20</v>
      </c>
      <c r="B23" s="458" t="s">
        <v>892</v>
      </c>
      <c r="C23" s="650"/>
      <c r="D23" s="78"/>
      <c r="E23" s="78"/>
      <c r="F23" s="651"/>
      <c r="G23" s="600"/>
      <c r="H23" s="6"/>
      <c r="I23" s="15"/>
      <c r="J23" s="647"/>
      <c r="K23" s="666"/>
      <c r="L23" s="689">
        <v>1</v>
      </c>
      <c r="M23" s="656">
        <v>1</v>
      </c>
      <c r="N23" s="15"/>
      <c r="O23" s="15"/>
      <c r="P23" s="15"/>
      <c r="Q23" s="15"/>
      <c r="R23" s="15"/>
      <c r="S23" s="15"/>
      <c r="T23" s="656">
        <v>1</v>
      </c>
      <c r="U23" s="661">
        <v>1</v>
      </c>
      <c r="V23" s="654"/>
      <c r="W23" s="655"/>
      <c r="X23" s="15"/>
      <c r="Y23" s="15">
        <v>1</v>
      </c>
      <c r="Z23" s="653">
        <v>1</v>
      </c>
      <c r="AA23" s="6"/>
      <c r="AB23" s="6"/>
      <c r="AC23" s="6"/>
      <c r="AD23" s="15"/>
      <c r="AE23" s="15">
        <v>1</v>
      </c>
      <c r="AF23" s="15"/>
      <c r="AG23" s="15"/>
      <c r="AH23" s="15"/>
      <c r="AI23" s="15"/>
      <c r="AJ23" s="654"/>
      <c r="AK23" s="655"/>
      <c r="AL23" s="15"/>
      <c r="AM23" s="15"/>
      <c r="AN23" s="647"/>
      <c r="AO23" s="666"/>
      <c r="AP23" s="690"/>
      <c r="AQ23" s="15">
        <v>1</v>
      </c>
      <c r="AR23" s="15"/>
      <c r="AS23" s="15"/>
      <c r="AT23" s="15"/>
      <c r="AU23" s="15"/>
      <c r="AV23" s="15"/>
      <c r="AW23" s="654">
        <v>1</v>
      </c>
      <c r="AX23" s="655"/>
      <c r="AY23" s="647"/>
      <c r="AZ23" s="691">
        <v>1</v>
      </c>
      <c r="BA23" s="666"/>
      <c r="BB23" s="690"/>
      <c r="BC23" s="15"/>
      <c r="BD23" s="15"/>
      <c r="BE23" s="15"/>
      <c r="BF23" s="647"/>
      <c r="BG23" s="666"/>
      <c r="BH23" s="54"/>
      <c r="BI23" s="11"/>
      <c r="BJ23" s="11"/>
      <c r="BK23" s="62"/>
      <c r="BL23" s="666"/>
      <c r="BM23" s="182"/>
      <c r="BN23" s="666"/>
      <c r="BO23" s="666"/>
      <c r="BP23" s="130"/>
      <c r="BQ23" s="11"/>
      <c r="BR23" s="605"/>
      <c r="BS23" s="11"/>
      <c r="BT23" s="129"/>
      <c r="BU23" s="128"/>
      <c r="BV23" s="11"/>
      <c r="BW23" s="62"/>
      <c r="BX23" s="666"/>
      <c r="BY23" s="130"/>
      <c r="BZ23" s="11"/>
      <c r="CA23" s="11">
        <v>1</v>
      </c>
      <c r="CB23" s="11">
        <v>1</v>
      </c>
      <c r="CC23" s="11"/>
      <c r="CD23" s="11"/>
      <c r="CE23" s="677"/>
      <c r="CF23" s="62"/>
      <c r="CG23" s="666"/>
      <c r="CH23" s="666"/>
      <c r="CI23" s="666"/>
      <c r="CJ23" s="666"/>
      <c r="CK23" s="130"/>
      <c r="CL23" s="62"/>
      <c r="CM23" s="62"/>
      <c r="CN23" s="666"/>
      <c r="CO23" s="11"/>
      <c r="CP23" s="11"/>
      <c r="CQ23" s="11"/>
      <c r="CR23" s="10"/>
      <c r="CS23" s="666"/>
      <c r="CT23" s="55"/>
      <c r="CU23" s="128"/>
      <c r="CV23" s="11"/>
      <c r="CW23" s="11"/>
      <c r="CX23" s="11"/>
      <c r="CY23" s="11"/>
      <c r="CZ23" s="666"/>
      <c r="DA23" s="11"/>
      <c r="DB23" s="11"/>
      <c r="DC23" s="11"/>
      <c r="DD23" s="11"/>
      <c r="DE23" s="11"/>
      <c r="DF23" s="11"/>
      <c r="DG23" s="11"/>
      <c r="DH23" s="129">
        <v>1</v>
      </c>
      <c r="DI23" s="666"/>
      <c r="DJ23" s="11">
        <v>1</v>
      </c>
      <c r="DK23" s="11"/>
      <c r="DL23" s="11"/>
      <c r="DM23" s="11"/>
      <c r="DN23" s="11"/>
      <c r="DO23" s="666"/>
      <c r="DP23" s="11"/>
      <c r="DQ23" s="11"/>
      <c r="DR23" s="11"/>
      <c r="DS23" s="11"/>
      <c r="DT23" s="11"/>
      <c r="DU23" s="666"/>
      <c r="DV23" s="11"/>
      <c r="DW23" s="666"/>
      <c r="DX23" s="129"/>
      <c r="DY23" s="128"/>
      <c r="DZ23" s="11"/>
      <c r="EA23" s="11"/>
      <c r="EB23" s="11"/>
      <c r="EC23" s="11"/>
      <c r="ED23" s="666"/>
      <c r="EE23" s="11">
        <v>1</v>
      </c>
      <c r="EF23" s="666"/>
      <c r="EG23" s="666"/>
      <c r="EH23" s="11"/>
      <c r="EI23" s="11"/>
      <c r="EJ23" s="11"/>
      <c r="EK23" s="10">
        <v>1</v>
      </c>
      <c r="EL23" s="10"/>
      <c r="EM23" s="10"/>
      <c r="EN23" s="10">
        <v>1</v>
      </c>
      <c r="EO23" s="10">
        <v>1</v>
      </c>
      <c r="EP23" s="10">
        <v>1</v>
      </c>
      <c r="EQ23" s="10"/>
      <c r="ER23" s="809">
        <v>1</v>
      </c>
      <c r="ES23" s="10">
        <f t="shared" si="4"/>
        <v>1</v>
      </c>
      <c r="ET23" s="10">
        <f t="shared" si="0"/>
        <v>1</v>
      </c>
      <c r="EU23" s="10">
        <f t="shared" si="1"/>
        <v>11</v>
      </c>
      <c r="EV23" s="10">
        <f t="shared" si="2"/>
        <v>4</v>
      </c>
      <c r="EW23" s="10">
        <f t="shared" si="3"/>
        <v>0</v>
      </c>
      <c r="EX23" s="55">
        <f t="shared" si="5"/>
        <v>17</v>
      </c>
    </row>
    <row r="24" spans="1:154" x14ac:dyDescent="0.2">
      <c r="A24">
        <v>21</v>
      </c>
      <c r="B24" s="458" t="s">
        <v>1088</v>
      </c>
      <c r="C24" s="650"/>
      <c r="D24" s="78"/>
      <c r="E24" s="78"/>
      <c r="F24" s="651"/>
      <c r="G24" s="600"/>
      <c r="H24" s="6"/>
      <c r="I24" s="6"/>
      <c r="J24" s="665"/>
      <c r="K24" s="666"/>
      <c r="L24" s="706">
        <v>1</v>
      </c>
      <c r="M24" s="6">
        <v>1</v>
      </c>
      <c r="N24" s="6"/>
      <c r="O24" s="6"/>
      <c r="P24" s="6"/>
      <c r="Q24" s="6"/>
      <c r="R24" s="6"/>
      <c r="S24" s="6"/>
      <c r="T24" s="6">
        <v>1</v>
      </c>
      <c r="U24" s="496">
        <v>1</v>
      </c>
      <c r="V24" s="654"/>
      <c r="W24" s="655"/>
      <c r="X24" s="15"/>
      <c r="Y24" s="652"/>
      <c r="Z24" s="653">
        <v>1</v>
      </c>
      <c r="AA24" s="6"/>
      <c r="AB24" s="6"/>
      <c r="AC24" s="6"/>
      <c r="AD24" s="15"/>
      <c r="AE24" s="15"/>
      <c r="AF24" s="15"/>
      <c r="AG24" s="15"/>
      <c r="AH24" s="15"/>
      <c r="AI24" s="15"/>
      <c r="AJ24" s="654"/>
      <c r="AK24" s="655"/>
      <c r="AL24" s="15"/>
      <c r="AM24" s="15"/>
      <c r="AN24" s="647"/>
      <c r="AO24" s="666"/>
      <c r="AP24" s="690"/>
      <c r="AQ24" s="15"/>
      <c r="AR24" s="15"/>
      <c r="AS24" s="15"/>
      <c r="AT24" s="15"/>
      <c r="AU24" s="15"/>
      <c r="AV24" s="15"/>
      <c r="AW24" s="654"/>
      <c r="AX24" s="655"/>
      <c r="AY24" s="647"/>
      <c r="AZ24" s="691">
        <v>1</v>
      </c>
      <c r="BA24" s="666"/>
      <c r="BB24" s="690"/>
      <c r="BC24" s="15"/>
      <c r="BD24" s="15"/>
      <c r="BE24" s="15"/>
      <c r="BF24" s="647"/>
      <c r="BG24" s="666"/>
      <c r="BH24" s="54"/>
      <c r="BI24" s="11"/>
      <c r="BJ24" s="11"/>
      <c r="BK24" s="62"/>
      <c r="BL24" s="666"/>
      <c r="BM24" s="182"/>
      <c r="BN24" s="666"/>
      <c r="BO24" s="666"/>
      <c r="BP24" s="130">
        <v>1</v>
      </c>
      <c r="BQ24" s="11">
        <v>1</v>
      </c>
      <c r="BR24" s="11"/>
      <c r="BS24" s="11"/>
      <c r="BT24" s="129"/>
      <c r="BU24" s="128"/>
      <c r="BV24" s="11"/>
      <c r="BW24" s="62"/>
      <c r="BX24" s="666"/>
      <c r="BY24" s="130"/>
      <c r="BZ24" s="11"/>
      <c r="CA24" s="11">
        <v>1</v>
      </c>
      <c r="CB24" s="11">
        <v>1</v>
      </c>
      <c r="CC24" s="11"/>
      <c r="CD24" s="11"/>
      <c r="CE24" s="11"/>
      <c r="CF24" s="62"/>
      <c r="CG24" s="666"/>
      <c r="CH24" s="666"/>
      <c r="CI24" s="666"/>
      <c r="CJ24" s="666"/>
      <c r="CK24" s="130"/>
      <c r="CL24" s="62"/>
      <c r="CM24" s="62"/>
      <c r="CN24" s="666"/>
      <c r="CO24" s="11"/>
      <c r="CP24" s="11"/>
      <c r="CQ24" s="11"/>
      <c r="CR24" s="10"/>
      <c r="CS24" s="666"/>
      <c r="CT24" s="55"/>
      <c r="CU24" s="128"/>
      <c r="CV24" s="11"/>
      <c r="CW24" s="11"/>
      <c r="CX24" s="11"/>
      <c r="CY24" s="11"/>
      <c r="CZ24" s="666"/>
      <c r="DA24" s="11"/>
      <c r="DB24" s="11"/>
      <c r="DC24" s="11"/>
      <c r="DD24" s="11"/>
      <c r="DE24" s="11"/>
      <c r="DF24" s="11"/>
      <c r="DG24" s="11"/>
      <c r="DH24" s="129"/>
      <c r="DI24" s="666"/>
      <c r="DJ24" s="11"/>
      <c r="DK24" s="11"/>
      <c r="DL24" s="11"/>
      <c r="DM24" s="11"/>
      <c r="DN24" s="11"/>
      <c r="DO24" s="666"/>
      <c r="DP24" s="11"/>
      <c r="DQ24" s="11"/>
      <c r="DR24" s="11"/>
      <c r="DS24" s="11"/>
      <c r="DT24" s="11"/>
      <c r="DU24" s="666"/>
      <c r="DV24" s="11">
        <v>1</v>
      </c>
      <c r="DW24" s="666"/>
      <c r="DX24" s="129">
        <v>1</v>
      </c>
      <c r="DY24" s="128">
        <v>1</v>
      </c>
      <c r="DZ24" s="11">
        <v>1</v>
      </c>
      <c r="EA24" s="11">
        <v>1</v>
      </c>
      <c r="EB24" s="11"/>
      <c r="EC24" s="11">
        <v>1</v>
      </c>
      <c r="ED24" s="666"/>
      <c r="EE24" s="11">
        <v>1</v>
      </c>
      <c r="EF24" s="666"/>
      <c r="EG24" s="666"/>
      <c r="EH24" s="11"/>
      <c r="EI24" s="11"/>
      <c r="EJ24" s="11"/>
      <c r="EK24" s="10"/>
      <c r="EL24" s="10">
        <v>1</v>
      </c>
      <c r="EM24" s="10"/>
      <c r="EN24" s="10">
        <v>1</v>
      </c>
      <c r="EO24" s="10">
        <v>1</v>
      </c>
      <c r="EP24" s="10">
        <v>1</v>
      </c>
      <c r="EQ24" s="10"/>
      <c r="ER24" s="809">
        <v>1</v>
      </c>
      <c r="ES24" s="10">
        <f t="shared" si="4"/>
        <v>1</v>
      </c>
      <c r="ET24" s="10">
        <f t="shared" si="0"/>
        <v>2</v>
      </c>
      <c r="EU24" s="10">
        <f t="shared" si="1"/>
        <v>6</v>
      </c>
      <c r="EV24" s="10">
        <f t="shared" si="2"/>
        <v>8</v>
      </c>
      <c r="EW24" s="10">
        <f t="shared" si="3"/>
        <v>2</v>
      </c>
      <c r="EX24" s="55">
        <f t="shared" si="5"/>
        <v>19</v>
      </c>
    </row>
    <row r="25" spans="1:154" x14ac:dyDescent="0.2">
      <c r="A25">
        <v>22</v>
      </c>
      <c r="B25" s="458" t="s">
        <v>375</v>
      </c>
      <c r="C25" s="650"/>
      <c r="D25" s="78"/>
      <c r="E25" s="78"/>
      <c r="F25" s="651"/>
      <c r="G25" s="600"/>
      <c r="H25" s="6"/>
      <c r="I25" s="6"/>
      <c r="J25" s="665"/>
      <c r="K25" s="666"/>
      <c r="L25" s="706"/>
      <c r="M25" s="6"/>
      <c r="N25" s="6"/>
      <c r="O25" s="6"/>
      <c r="P25" s="6"/>
      <c r="Q25" s="6"/>
      <c r="R25" s="6"/>
      <c r="S25" s="6"/>
      <c r="T25" s="6"/>
      <c r="U25" s="496"/>
      <c r="V25" s="654"/>
      <c r="W25" s="655"/>
      <c r="X25" s="15">
        <v>1</v>
      </c>
      <c r="Y25" s="652"/>
      <c r="Z25" s="653"/>
      <c r="AA25" s="6"/>
      <c r="AB25" s="6"/>
      <c r="AC25" s="6"/>
      <c r="AD25" s="15"/>
      <c r="AE25" s="15"/>
      <c r="AF25" s="15"/>
      <c r="AG25" s="15"/>
      <c r="AH25" s="15">
        <v>1</v>
      </c>
      <c r="AI25" s="15"/>
      <c r="AJ25" s="654"/>
      <c r="AK25" s="655">
        <v>1</v>
      </c>
      <c r="AL25" s="15"/>
      <c r="AM25" s="15"/>
      <c r="AN25" s="647"/>
      <c r="AO25" s="666"/>
      <c r="AP25" s="690"/>
      <c r="AQ25" s="15">
        <v>1</v>
      </c>
      <c r="AR25" s="15"/>
      <c r="AS25" s="15"/>
      <c r="AT25" s="15">
        <v>1</v>
      </c>
      <c r="AU25" s="15"/>
      <c r="AV25" s="15"/>
      <c r="AW25" s="654"/>
      <c r="AX25" s="655"/>
      <c r="AY25" s="647"/>
      <c r="AZ25" s="691"/>
      <c r="BA25" s="666"/>
      <c r="BB25" s="690"/>
      <c r="BC25" s="15">
        <v>1</v>
      </c>
      <c r="BD25" s="15"/>
      <c r="BE25" s="15"/>
      <c r="BF25" s="647"/>
      <c r="BG25" s="666"/>
      <c r="BH25" s="54"/>
      <c r="BI25" s="11"/>
      <c r="BJ25" s="11">
        <v>1</v>
      </c>
      <c r="BK25" s="62"/>
      <c r="BL25" s="666"/>
      <c r="BM25" s="693">
        <v>1</v>
      </c>
      <c r="BN25" s="666"/>
      <c r="BO25" s="666"/>
      <c r="BP25" s="130"/>
      <c r="BQ25" s="11"/>
      <c r="BR25" s="11">
        <v>1</v>
      </c>
      <c r="BS25" s="11"/>
      <c r="BT25" s="129"/>
      <c r="BU25" s="676">
        <v>1</v>
      </c>
      <c r="BV25" s="11"/>
      <c r="BW25" s="62"/>
      <c r="BX25" s="666"/>
      <c r="BY25" s="130"/>
      <c r="BZ25" s="11"/>
      <c r="CA25" s="11"/>
      <c r="CB25" s="11"/>
      <c r="CC25" s="11">
        <v>1</v>
      </c>
      <c r="CD25" s="11"/>
      <c r="CE25" s="11">
        <v>1</v>
      </c>
      <c r="CF25" s="62"/>
      <c r="CG25" s="666"/>
      <c r="CH25" s="666"/>
      <c r="CI25" s="666"/>
      <c r="CJ25" s="666"/>
      <c r="CK25" s="130">
        <v>1</v>
      </c>
      <c r="CL25" s="62"/>
      <c r="CM25" s="62"/>
      <c r="CN25" s="666"/>
      <c r="CO25" s="11">
        <v>1</v>
      </c>
      <c r="CP25" s="11"/>
      <c r="CQ25" s="11"/>
      <c r="CR25" s="10"/>
      <c r="CS25" s="666"/>
      <c r="CT25" s="55"/>
      <c r="CU25" s="128"/>
      <c r="CV25" s="11"/>
      <c r="CW25" s="11"/>
      <c r="CX25" s="11"/>
      <c r="CY25" s="11"/>
      <c r="CZ25" s="666"/>
      <c r="DA25" s="11">
        <v>1</v>
      </c>
      <c r="DB25" s="11">
        <v>1</v>
      </c>
      <c r="DC25" s="11"/>
      <c r="DD25" s="11">
        <v>1</v>
      </c>
      <c r="DE25" s="11"/>
      <c r="DF25" s="11"/>
      <c r="DG25" s="11">
        <v>1</v>
      </c>
      <c r="DH25" s="129"/>
      <c r="DI25" s="666"/>
      <c r="DJ25" s="11">
        <v>1</v>
      </c>
      <c r="DK25" s="11"/>
      <c r="DL25" s="11"/>
      <c r="DM25" s="11"/>
      <c r="DN25" s="11"/>
      <c r="DO25" s="666"/>
      <c r="DP25" s="11"/>
      <c r="DQ25" s="11"/>
      <c r="DR25" s="11"/>
      <c r="DS25" s="11"/>
      <c r="DT25" s="11"/>
      <c r="DU25" s="666"/>
      <c r="DV25" s="11"/>
      <c r="DW25" s="666"/>
      <c r="DX25" s="129"/>
      <c r="DY25" s="128"/>
      <c r="DZ25" s="11"/>
      <c r="EA25" s="11"/>
      <c r="EB25" s="11"/>
      <c r="EC25" s="11"/>
      <c r="ED25" s="666"/>
      <c r="EE25" s="11"/>
      <c r="EF25" s="666"/>
      <c r="EG25" s="666"/>
      <c r="EH25" s="11"/>
      <c r="EI25" s="11"/>
      <c r="EJ25" s="11"/>
      <c r="EK25" s="10"/>
      <c r="EL25" s="10"/>
      <c r="EM25" s="10"/>
      <c r="EN25" s="10"/>
      <c r="EO25" s="10"/>
      <c r="EP25" s="10"/>
      <c r="EQ25" s="10"/>
      <c r="ER25" s="809"/>
      <c r="ES25" s="10">
        <f t="shared" si="4"/>
        <v>3</v>
      </c>
      <c r="ET25" s="10">
        <f t="shared" si="0"/>
        <v>1</v>
      </c>
      <c r="EU25" s="10">
        <f t="shared" si="1"/>
        <v>15</v>
      </c>
      <c r="EV25" s="10">
        <f t="shared" si="2"/>
        <v>0</v>
      </c>
      <c r="EW25" s="10">
        <f t="shared" si="3"/>
        <v>0</v>
      </c>
      <c r="EX25" s="55">
        <f t="shared" si="5"/>
        <v>19</v>
      </c>
    </row>
    <row r="26" spans="1:154" x14ac:dyDescent="0.2">
      <c r="A26">
        <v>23</v>
      </c>
      <c r="B26" s="458" t="s">
        <v>1407</v>
      </c>
      <c r="C26" s="650"/>
      <c r="D26" s="78"/>
      <c r="E26" s="78"/>
      <c r="F26" s="651"/>
      <c r="G26" s="600"/>
      <c r="H26" s="6"/>
      <c r="I26" s="6"/>
      <c r="J26" s="665"/>
      <c r="K26" s="666"/>
      <c r="L26" s="706"/>
      <c r="M26" s="6"/>
      <c r="N26" s="6"/>
      <c r="O26" s="6"/>
      <c r="P26" s="6"/>
      <c r="Q26" s="6"/>
      <c r="R26" s="6"/>
      <c r="S26" s="6"/>
      <c r="T26" s="6"/>
      <c r="U26" s="496"/>
      <c r="V26" s="654">
        <v>1</v>
      </c>
      <c r="W26" s="655"/>
      <c r="X26" s="15"/>
      <c r="Y26" s="652"/>
      <c r="Z26" s="653">
        <v>1</v>
      </c>
      <c r="AA26" s="6"/>
      <c r="AB26" s="6"/>
      <c r="AC26" s="6"/>
      <c r="AD26" s="15">
        <v>1</v>
      </c>
      <c r="AE26" s="15"/>
      <c r="AF26" s="15"/>
      <c r="AG26" s="15"/>
      <c r="AH26" s="15"/>
      <c r="AI26" s="15"/>
      <c r="AJ26" s="654"/>
      <c r="AK26" s="655"/>
      <c r="AL26" s="15"/>
      <c r="AM26" s="15"/>
      <c r="AN26" s="647"/>
      <c r="AO26" s="666"/>
      <c r="AP26" s="690">
        <v>1</v>
      </c>
      <c r="AQ26" s="15"/>
      <c r="AR26" s="15"/>
      <c r="AS26" s="15"/>
      <c r="AT26" s="15"/>
      <c r="AU26" s="15"/>
      <c r="AV26" s="15"/>
      <c r="AW26" s="654"/>
      <c r="AX26" s="655"/>
      <c r="AY26" s="647"/>
      <c r="AZ26" s="691"/>
      <c r="BA26" s="666"/>
      <c r="BB26" s="690"/>
      <c r="BC26" s="15"/>
      <c r="BD26" s="15"/>
      <c r="BE26" s="15"/>
      <c r="BF26" s="647"/>
      <c r="BG26" s="666"/>
      <c r="BH26" s="54"/>
      <c r="BI26" s="10"/>
      <c r="BJ26" s="10"/>
      <c r="BK26" s="61">
        <v>1</v>
      </c>
      <c r="BL26" s="666"/>
      <c r="BM26" s="100"/>
      <c r="BN26" s="666"/>
      <c r="BO26" s="666"/>
      <c r="BP26" s="130"/>
      <c r="BQ26" s="11"/>
      <c r="BR26" s="11"/>
      <c r="BS26" s="11">
        <v>1</v>
      </c>
      <c r="BT26" s="129"/>
      <c r="BU26" s="128"/>
      <c r="BV26" s="11"/>
      <c r="BW26" s="62"/>
      <c r="BX26" s="666"/>
      <c r="BY26" s="130">
        <v>1</v>
      </c>
      <c r="BZ26" s="11"/>
      <c r="CA26" s="11"/>
      <c r="CB26" s="11"/>
      <c r="CC26" s="11"/>
      <c r="CD26" s="11"/>
      <c r="CE26" s="11"/>
      <c r="CF26" s="62">
        <v>1</v>
      </c>
      <c r="CG26" s="666"/>
      <c r="CH26" s="666"/>
      <c r="CI26" s="666"/>
      <c r="CJ26" s="666"/>
      <c r="CK26" s="130"/>
      <c r="CL26" s="62">
        <v>1</v>
      </c>
      <c r="CM26" s="62"/>
      <c r="CN26" s="666"/>
      <c r="CO26" s="11"/>
      <c r="CP26" s="11"/>
      <c r="CQ26" s="11"/>
      <c r="CR26" s="10">
        <v>1</v>
      </c>
      <c r="CS26" s="666"/>
      <c r="CT26" s="55"/>
      <c r="CU26" s="128"/>
      <c r="CV26" s="11"/>
      <c r="CW26" s="11"/>
      <c r="CX26" s="11"/>
      <c r="CY26" s="11"/>
      <c r="CZ26" s="666"/>
      <c r="DA26" s="11"/>
      <c r="DB26" s="11"/>
      <c r="DC26" s="11"/>
      <c r="DD26" s="11"/>
      <c r="DE26" s="11">
        <v>1</v>
      </c>
      <c r="DF26" s="11"/>
      <c r="DG26" s="11"/>
      <c r="DH26" s="129"/>
      <c r="DI26" s="666"/>
      <c r="DJ26" s="11"/>
      <c r="DK26" s="11"/>
      <c r="DL26" s="11"/>
      <c r="DM26" s="11"/>
      <c r="DN26" s="11"/>
      <c r="DO26" s="666"/>
      <c r="DP26" s="11"/>
      <c r="DQ26" s="11">
        <v>1</v>
      </c>
      <c r="DR26" s="11"/>
      <c r="DS26" s="11"/>
      <c r="DT26" s="11"/>
      <c r="DU26" s="666"/>
      <c r="DV26" s="11"/>
      <c r="DW26" s="666"/>
      <c r="DX26" s="129"/>
      <c r="DY26" s="128"/>
      <c r="DZ26" s="11"/>
      <c r="EA26" s="11"/>
      <c r="EB26" s="11">
        <v>1</v>
      </c>
      <c r="EC26" s="11"/>
      <c r="ED26" s="666"/>
      <c r="EE26" s="11"/>
      <c r="EF26" s="666"/>
      <c r="EG26" s="666"/>
      <c r="EH26" s="11"/>
      <c r="EI26" s="11">
        <v>1</v>
      </c>
      <c r="EJ26" s="11"/>
      <c r="EK26" s="10"/>
      <c r="EL26" s="10"/>
      <c r="EM26" s="10"/>
      <c r="EN26" s="10"/>
      <c r="EO26" s="10"/>
      <c r="EP26" s="10"/>
      <c r="EQ26" s="10"/>
      <c r="ER26" s="809"/>
      <c r="ES26" s="10">
        <f t="shared" si="4"/>
        <v>0</v>
      </c>
      <c r="ET26" s="10">
        <f t="shared" si="0"/>
        <v>2</v>
      </c>
      <c r="EU26" s="10">
        <f t="shared" si="1"/>
        <v>1</v>
      </c>
      <c r="EV26" s="10">
        <f t="shared" si="2"/>
        <v>0</v>
      </c>
      <c r="EW26" s="10">
        <f t="shared" si="3"/>
        <v>10</v>
      </c>
      <c r="EX26" s="55">
        <f t="shared" si="5"/>
        <v>13</v>
      </c>
    </row>
    <row r="27" spans="1:154" x14ac:dyDescent="0.2">
      <c r="A27">
        <v>24</v>
      </c>
      <c r="B27" s="458" t="s">
        <v>831</v>
      </c>
      <c r="C27" s="650"/>
      <c r="D27" s="78"/>
      <c r="E27" s="78"/>
      <c r="F27" s="651"/>
      <c r="G27" s="600"/>
      <c r="H27" s="6"/>
      <c r="I27" s="6"/>
      <c r="J27" s="665"/>
      <c r="K27" s="666"/>
      <c r="L27" s="706"/>
      <c r="M27" s="6"/>
      <c r="N27" s="6"/>
      <c r="O27" s="6"/>
      <c r="P27" s="6"/>
      <c r="Q27" s="6"/>
      <c r="R27" s="6"/>
      <c r="S27" s="6"/>
      <c r="T27" s="6"/>
      <c r="U27" s="496"/>
      <c r="V27" s="654">
        <v>1</v>
      </c>
      <c r="W27" s="655"/>
      <c r="X27" s="15"/>
      <c r="Y27" s="652"/>
      <c r="Z27" s="653"/>
      <c r="AA27" s="6"/>
      <c r="AB27" s="6"/>
      <c r="AC27" s="6"/>
      <c r="AD27" s="15">
        <v>1</v>
      </c>
      <c r="AE27" s="15"/>
      <c r="AF27" s="15"/>
      <c r="AG27" s="15"/>
      <c r="AH27" s="15"/>
      <c r="AI27" s="15"/>
      <c r="AJ27" s="654"/>
      <c r="AK27" s="655"/>
      <c r="AL27" s="15"/>
      <c r="AM27" s="15"/>
      <c r="AN27" s="647"/>
      <c r="AO27" s="666"/>
      <c r="AP27" s="690">
        <v>1</v>
      </c>
      <c r="AQ27" s="15"/>
      <c r="AR27" s="15"/>
      <c r="AS27" s="15"/>
      <c r="AT27" s="15"/>
      <c r="AU27" s="15"/>
      <c r="AV27" s="15"/>
      <c r="AW27" s="654"/>
      <c r="AX27" s="655"/>
      <c r="AY27" s="647"/>
      <c r="AZ27" s="691"/>
      <c r="BA27" s="666"/>
      <c r="BB27" s="690"/>
      <c r="BC27" s="15"/>
      <c r="BD27" s="15"/>
      <c r="BE27" s="15"/>
      <c r="BF27" s="647"/>
      <c r="BG27" s="666"/>
      <c r="BH27" s="54"/>
      <c r="BI27" s="10"/>
      <c r="BJ27" s="10"/>
      <c r="BK27" s="61"/>
      <c r="BL27" s="666"/>
      <c r="BM27" s="100"/>
      <c r="BN27" s="666"/>
      <c r="BO27" s="666"/>
      <c r="BP27" s="130"/>
      <c r="BQ27" s="11"/>
      <c r="BR27" s="11"/>
      <c r="BS27" s="11"/>
      <c r="BT27" s="129"/>
      <c r="BU27" s="128"/>
      <c r="BV27" s="11"/>
      <c r="BW27" s="62"/>
      <c r="BX27" s="666"/>
      <c r="BY27" s="130"/>
      <c r="BZ27" s="11"/>
      <c r="CA27" s="11"/>
      <c r="CB27" s="11"/>
      <c r="CC27" s="11"/>
      <c r="CD27" s="11"/>
      <c r="CE27" s="11"/>
      <c r="CF27" s="62">
        <v>1</v>
      </c>
      <c r="CG27" s="666"/>
      <c r="CH27" s="666"/>
      <c r="CI27" s="666"/>
      <c r="CJ27" s="666"/>
      <c r="CK27" s="130"/>
      <c r="CL27" s="62"/>
      <c r="CM27" s="62"/>
      <c r="CN27" s="666"/>
      <c r="CO27" s="11"/>
      <c r="CP27" s="11"/>
      <c r="CQ27" s="11"/>
      <c r="CR27" s="10">
        <v>1</v>
      </c>
      <c r="CS27" s="666"/>
      <c r="CT27" s="55"/>
      <c r="CU27" s="128"/>
      <c r="CV27" s="11"/>
      <c r="CW27" s="11"/>
      <c r="CX27" s="11"/>
      <c r="CY27" s="11"/>
      <c r="CZ27" s="666"/>
      <c r="DA27" s="11"/>
      <c r="DB27" s="11"/>
      <c r="DC27" s="11"/>
      <c r="DD27" s="11"/>
      <c r="DE27" s="11">
        <v>1</v>
      </c>
      <c r="DF27" s="11"/>
      <c r="DG27" s="11"/>
      <c r="DH27" s="129"/>
      <c r="DI27" s="666"/>
      <c r="DJ27" s="11"/>
      <c r="DK27" s="11"/>
      <c r="DL27" s="11"/>
      <c r="DM27" s="11"/>
      <c r="DN27" s="11"/>
      <c r="DO27" s="666"/>
      <c r="DP27" s="11"/>
      <c r="DQ27" s="11">
        <v>1</v>
      </c>
      <c r="DR27" s="11"/>
      <c r="DS27" s="11"/>
      <c r="DT27" s="11"/>
      <c r="DU27" s="666"/>
      <c r="DV27" s="11"/>
      <c r="DW27" s="666"/>
      <c r="DX27" s="129"/>
      <c r="DY27" s="128"/>
      <c r="DZ27" s="11"/>
      <c r="EA27" s="11"/>
      <c r="EB27" s="11"/>
      <c r="EC27" s="11"/>
      <c r="ED27" s="666"/>
      <c r="EE27" s="11"/>
      <c r="EF27" s="666"/>
      <c r="EG27" s="666"/>
      <c r="EH27" s="11"/>
      <c r="EI27" s="11">
        <v>1</v>
      </c>
      <c r="EJ27" s="11"/>
      <c r="EK27" s="10"/>
      <c r="EL27" s="10"/>
      <c r="EM27" s="10"/>
      <c r="EN27" s="10"/>
      <c r="EO27" s="10"/>
      <c r="EP27" s="10"/>
      <c r="EQ27" s="10"/>
      <c r="ER27" s="809"/>
      <c r="ES27" s="10">
        <f t="shared" si="4"/>
        <v>0</v>
      </c>
      <c r="ET27" s="10">
        <f t="shared" si="0"/>
        <v>2</v>
      </c>
      <c r="EU27" s="10">
        <f t="shared" si="1"/>
        <v>1</v>
      </c>
      <c r="EV27" s="10">
        <f t="shared" si="2"/>
        <v>0</v>
      </c>
      <c r="EW27" s="10">
        <f t="shared" si="3"/>
        <v>5</v>
      </c>
      <c r="EX27" s="55">
        <f t="shared" si="5"/>
        <v>8</v>
      </c>
    </row>
    <row r="28" spans="1:154" x14ac:dyDescent="0.2">
      <c r="A28">
        <v>25</v>
      </c>
      <c r="B28" s="458" t="s">
        <v>32</v>
      </c>
      <c r="C28" s="650"/>
      <c r="D28" s="78"/>
      <c r="E28" s="78"/>
      <c r="F28" s="651"/>
      <c r="G28" s="600"/>
      <c r="H28" s="6"/>
      <c r="I28" s="6"/>
      <c r="J28" s="665"/>
      <c r="K28" s="666"/>
      <c r="L28" s="706">
        <v>1</v>
      </c>
      <c r="M28" s="6">
        <v>1</v>
      </c>
      <c r="N28" s="6"/>
      <c r="O28" s="6"/>
      <c r="P28" s="6"/>
      <c r="Q28" s="6"/>
      <c r="R28" s="6"/>
      <c r="S28" s="6"/>
      <c r="T28" s="6"/>
      <c r="U28" s="496"/>
      <c r="V28" s="654"/>
      <c r="W28" s="655"/>
      <c r="X28" s="15"/>
      <c r="Y28" s="652"/>
      <c r="Z28" s="653"/>
      <c r="AA28" s="6"/>
      <c r="AB28" s="6"/>
      <c r="AC28" s="6"/>
      <c r="AD28" s="15"/>
      <c r="AE28" s="15"/>
      <c r="AF28" s="15"/>
      <c r="AG28" s="15"/>
      <c r="AH28" s="15"/>
      <c r="AI28" s="15"/>
      <c r="AJ28" s="654"/>
      <c r="AK28" s="655"/>
      <c r="AL28" s="15"/>
      <c r="AM28" s="15"/>
      <c r="AN28" s="647"/>
      <c r="AO28" s="666"/>
      <c r="AP28" s="690"/>
      <c r="AQ28" s="15"/>
      <c r="AR28" s="15"/>
      <c r="AS28" s="15"/>
      <c r="AT28" s="15"/>
      <c r="AU28" s="15"/>
      <c r="AV28" s="15"/>
      <c r="AW28" s="654"/>
      <c r="AX28" s="655"/>
      <c r="AY28" s="647"/>
      <c r="AZ28" s="691"/>
      <c r="BA28" s="666"/>
      <c r="BB28" s="690"/>
      <c r="BC28" s="15"/>
      <c r="BD28" s="15"/>
      <c r="BE28" s="15"/>
      <c r="BF28" s="647"/>
      <c r="BG28" s="666"/>
      <c r="BH28" s="54"/>
      <c r="BI28" s="10">
        <v>1</v>
      </c>
      <c r="BJ28" s="10"/>
      <c r="BK28" s="61"/>
      <c r="BL28" s="666"/>
      <c r="BM28" s="100"/>
      <c r="BN28" s="666"/>
      <c r="BO28" s="666"/>
      <c r="BP28" s="130"/>
      <c r="BQ28" s="11"/>
      <c r="BR28" s="11"/>
      <c r="BS28" s="11"/>
      <c r="BT28" s="129"/>
      <c r="BU28" s="128"/>
      <c r="BV28" s="11"/>
      <c r="BW28" s="62"/>
      <c r="BX28" s="666"/>
      <c r="BY28" s="130"/>
      <c r="BZ28" s="11"/>
      <c r="CA28" s="11"/>
      <c r="CB28" s="11"/>
      <c r="CC28" s="11"/>
      <c r="CD28" s="11"/>
      <c r="CE28" s="11"/>
      <c r="CF28" s="62"/>
      <c r="CG28" s="666"/>
      <c r="CH28" s="666"/>
      <c r="CI28" s="666"/>
      <c r="CJ28" s="666"/>
      <c r="CK28" s="130">
        <v>1</v>
      </c>
      <c r="CL28" s="62"/>
      <c r="CM28" s="62">
        <v>1</v>
      </c>
      <c r="CN28" s="666"/>
      <c r="CO28" s="11"/>
      <c r="CP28" s="11"/>
      <c r="CQ28" s="11"/>
      <c r="CR28" s="10"/>
      <c r="CS28" s="666"/>
      <c r="CT28" s="55"/>
      <c r="CU28" s="128"/>
      <c r="CV28" s="11"/>
      <c r="CW28" s="11">
        <v>1</v>
      </c>
      <c r="CX28" s="11"/>
      <c r="CY28" s="11"/>
      <c r="CZ28" s="666"/>
      <c r="DA28" s="11"/>
      <c r="DB28" s="11"/>
      <c r="DC28" s="11"/>
      <c r="DD28" s="11"/>
      <c r="DE28" s="11"/>
      <c r="DF28" s="11"/>
      <c r="DG28" s="11">
        <v>1</v>
      </c>
      <c r="DH28" s="129"/>
      <c r="DI28" s="666"/>
      <c r="DJ28" s="11"/>
      <c r="DK28" s="11"/>
      <c r="DL28" s="11"/>
      <c r="DM28" s="11"/>
      <c r="DN28" s="11"/>
      <c r="DO28" s="666"/>
      <c r="DP28" s="11"/>
      <c r="DQ28" s="11"/>
      <c r="DR28" s="11"/>
      <c r="DS28" s="11"/>
      <c r="DT28" s="11"/>
      <c r="DU28" s="666"/>
      <c r="DV28" s="11"/>
      <c r="DW28" s="666"/>
      <c r="DX28" s="129"/>
      <c r="DY28" s="128"/>
      <c r="DZ28" s="11"/>
      <c r="EA28" s="11"/>
      <c r="EB28" s="11"/>
      <c r="EC28" s="11"/>
      <c r="ED28" s="666"/>
      <c r="EE28" s="11">
        <v>1</v>
      </c>
      <c r="EF28" s="666"/>
      <c r="EG28" s="666"/>
      <c r="EH28" s="11">
        <v>1</v>
      </c>
      <c r="EI28" s="11"/>
      <c r="EJ28" s="11"/>
      <c r="EK28" s="10"/>
      <c r="EL28" s="10"/>
      <c r="EM28" s="10"/>
      <c r="EN28" s="10">
        <v>1</v>
      </c>
      <c r="EO28" s="10">
        <v>1</v>
      </c>
      <c r="EP28" s="10">
        <v>1</v>
      </c>
      <c r="EQ28" s="10"/>
      <c r="ER28" s="809"/>
      <c r="ES28" s="10">
        <f t="shared" si="4"/>
        <v>0</v>
      </c>
      <c r="ET28" s="10">
        <f t="shared" si="0"/>
        <v>3</v>
      </c>
      <c r="EU28" s="10">
        <f t="shared" si="1"/>
        <v>7</v>
      </c>
      <c r="EV28" s="10">
        <f t="shared" si="2"/>
        <v>2</v>
      </c>
      <c r="EW28" s="10">
        <f t="shared" si="3"/>
        <v>0</v>
      </c>
      <c r="EX28" s="55">
        <f t="shared" si="5"/>
        <v>12</v>
      </c>
    </row>
    <row r="29" spans="1:154" x14ac:dyDescent="0.2">
      <c r="A29">
        <v>26</v>
      </c>
      <c r="B29" s="458" t="s">
        <v>816</v>
      </c>
      <c r="C29" s="650"/>
      <c r="D29" s="78"/>
      <c r="E29" s="78"/>
      <c r="F29" s="651"/>
      <c r="G29" s="600"/>
      <c r="H29" s="6"/>
      <c r="I29" s="6"/>
      <c r="J29" s="665"/>
      <c r="K29" s="666"/>
      <c r="L29" s="706">
        <v>1</v>
      </c>
      <c r="M29" s="6">
        <v>1</v>
      </c>
      <c r="N29" s="6"/>
      <c r="O29" s="6"/>
      <c r="P29" s="6"/>
      <c r="Q29" s="6"/>
      <c r="R29" s="6"/>
      <c r="S29" s="6"/>
      <c r="T29" s="6"/>
      <c r="U29" s="496"/>
      <c r="V29" s="654"/>
      <c r="W29" s="655"/>
      <c r="X29" s="15"/>
      <c r="Y29" s="652"/>
      <c r="Z29" s="653"/>
      <c r="AA29" s="6"/>
      <c r="AB29" s="6"/>
      <c r="AC29" s="6"/>
      <c r="AD29" s="15"/>
      <c r="AE29" s="15"/>
      <c r="AF29" s="15"/>
      <c r="AG29" s="15"/>
      <c r="AH29" s="15"/>
      <c r="AI29" s="15"/>
      <c r="AJ29" s="654"/>
      <c r="AK29" s="655"/>
      <c r="AL29" s="15"/>
      <c r="AM29" s="15"/>
      <c r="AN29" s="647"/>
      <c r="AO29" s="666"/>
      <c r="AP29" s="690"/>
      <c r="AQ29" s="15"/>
      <c r="AR29" s="15"/>
      <c r="AS29" s="15"/>
      <c r="AT29" s="15"/>
      <c r="AU29" s="15"/>
      <c r="AV29" s="15"/>
      <c r="AW29" s="662">
        <v>1</v>
      </c>
      <c r="AX29" s="655"/>
      <c r="AY29" s="647"/>
      <c r="AZ29" s="691">
        <v>1</v>
      </c>
      <c r="BA29" s="666"/>
      <c r="BB29" s="690"/>
      <c r="BC29" s="15"/>
      <c r="BD29" s="15"/>
      <c r="BE29" s="15"/>
      <c r="BF29" s="647"/>
      <c r="BG29" s="666"/>
      <c r="BH29" s="54"/>
      <c r="BI29" s="10"/>
      <c r="BJ29" s="10">
        <v>1</v>
      </c>
      <c r="BK29" s="61"/>
      <c r="BL29" s="666"/>
      <c r="BM29" s="100"/>
      <c r="BN29" s="666"/>
      <c r="BO29" s="666"/>
      <c r="BP29" s="130"/>
      <c r="BQ29" s="11"/>
      <c r="BR29" s="11">
        <v>1</v>
      </c>
      <c r="BS29" s="11"/>
      <c r="BT29" s="129"/>
      <c r="BU29" s="128"/>
      <c r="BV29" s="11"/>
      <c r="BW29" s="62"/>
      <c r="BX29" s="666"/>
      <c r="BY29" s="130"/>
      <c r="BZ29" s="11"/>
      <c r="CA29" s="11"/>
      <c r="CB29" s="11"/>
      <c r="CC29" s="11"/>
      <c r="CD29" s="11"/>
      <c r="CE29" s="11"/>
      <c r="CF29" s="62"/>
      <c r="CG29" s="666"/>
      <c r="CH29" s="666"/>
      <c r="CI29" s="666"/>
      <c r="CJ29" s="666"/>
      <c r="CK29" s="130">
        <v>1</v>
      </c>
      <c r="CL29" s="62"/>
      <c r="CM29" s="62"/>
      <c r="CN29" s="666"/>
      <c r="CO29" s="11"/>
      <c r="CP29" s="11"/>
      <c r="CQ29" s="11">
        <v>1</v>
      </c>
      <c r="CR29" s="10"/>
      <c r="CS29" s="666"/>
      <c r="CT29" s="55"/>
      <c r="CU29" s="128"/>
      <c r="CV29" s="11"/>
      <c r="CW29" s="11">
        <v>1</v>
      </c>
      <c r="CX29" s="11"/>
      <c r="CY29" s="11"/>
      <c r="CZ29" s="666"/>
      <c r="DA29" s="11"/>
      <c r="DB29" s="11"/>
      <c r="DC29" s="11"/>
      <c r="DD29" s="11"/>
      <c r="DE29" s="11"/>
      <c r="DF29" s="11"/>
      <c r="DG29" s="11">
        <v>1</v>
      </c>
      <c r="DH29" s="129"/>
      <c r="DI29" s="666"/>
      <c r="DJ29" s="98">
        <v>1</v>
      </c>
      <c r="DK29" s="11"/>
      <c r="DL29" s="11"/>
      <c r="DM29" s="11"/>
      <c r="DN29" s="11"/>
      <c r="DO29" s="666"/>
      <c r="DP29" s="11">
        <v>1</v>
      </c>
      <c r="DQ29" s="11"/>
      <c r="DR29" s="11"/>
      <c r="DS29" s="11"/>
      <c r="DT29" s="11"/>
      <c r="DU29" s="666"/>
      <c r="DV29" s="11"/>
      <c r="DW29" s="666"/>
      <c r="DX29" s="129"/>
      <c r="DY29" s="128"/>
      <c r="DZ29" s="11"/>
      <c r="EA29" s="11"/>
      <c r="EB29" s="11"/>
      <c r="EC29" s="11"/>
      <c r="ED29" s="666"/>
      <c r="EE29" s="11">
        <v>1</v>
      </c>
      <c r="EF29" s="666"/>
      <c r="EG29" s="666"/>
      <c r="EH29" s="11">
        <v>1</v>
      </c>
      <c r="EI29" s="11"/>
      <c r="EJ29" s="11"/>
      <c r="EK29" s="10"/>
      <c r="EL29" s="10"/>
      <c r="EM29" s="10"/>
      <c r="EN29" s="10">
        <v>1</v>
      </c>
      <c r="EO29" s="10">
        <v>1</v>
      </c>
      <c r="EP29" s="10">
        <v>1</v>
      </c>
      <c r="EQ29" s="10"/>
      <c r="ER29" s="809"/>
      <c r="ES29" s="10">
        <f t="shared" si="4"/>
        <v>0</v>
      </c>
      <c r="ET29" s="10">
        <f t="shared" si="0"/>
        <v>1</v>
      </c>
      <c r="EU29" s="10">
        <f t="shared" si="1"/>
        <v>13</v>
      </c>
      <c r="EV29" s="10">
        <f t="shared" si="2"/>
        <v>2</v>
      </c>
      <c r="EW29" s="10">
        <f t="shared" si="3"/>
        <v>0</v>
      </c>
      <c r="EX29" s="55">
        <f t="shared" si="5"/>
        <v>16</v>
      </c>
    </row>
    <row r="30" spans="1:154" x14ac:dyDescent="0.2">
      <c r="A30">
        <v>27</v>
      </c>
      <c r="B30" s="458" t="s">
        <v>200</v>
      </c>
      <c r="C30" s="650"/>
      <c r="D30" s="78"/>
      <c r="E30" s="78"/>
      <c r="F30" s="651"/>
      <c r="G30" s="600"/>
      <c r="H30" s="6"/>
      <c r="I30" s="6"/>
      <c r="J30" s="665"/>
      <c r="K30" s="666"/>
      <c r="L30" s="706"/>
      <c r="M30" s="6"/>
      <c r="N30" s="6"/>
      <c r="O30" s="6"/>
      <c r="P30" s="6"/>
      <c r="Q30" s="6"/>
      <c r="R30" s="6"/>
      <c r="S30" s="6"/>
      <c r="T30" s="6"/>
      <c r="U30" s="496"/>
      <c r="V30" s="654"/>
      <c r="W30" s="655"/>
      <c r="X30" s="15">
        <v>1</v>
      </c>
      <c r="Y30" s="652"/>
      <c r="Z30" s="653"/>
      <c r="AA30" s="6"/>
      <c r="AB30" s="6"/>
      <c r="AC30" s="6"/>
      <c r="AD30" s="15"/>
      <c r="AE30" s="15"/>
      <c r="AF30" s="15"/>
      <c r="AG30" s="15"/>
      <c r="AH30" s="15"/>
      <c r="AI30" s="15">
        <v>1</v>
      </c>
      <c r="AJ30" s="654"/>
      <c r="AK30" s="655">
        <v>1</v>
      </c>
      <c r="AL30" s="15"/>
      <c r="AM30" s="15"/>
      <c r="AN30" s="647"/>
      <c r="AO30" s="666"/>
      <c r="AP30" s="690"/>
      <c r="AQ30" s="15"/>
      <c r="AR30" s="15"/>
      <c r="AS30" s="15"/>
      <c r="AT30" s="15">
        <v>1</v>
      </c>
      <c r="AU30" s="15">
        <v>1</v>
      </c>
      <c r="AV30" s="15"/>
      <c r="AW30" s="654">
        <v>1</v>
      </c>
      <c r="AX30" s="655"/>
      <c r="AY30" s="647"/>
      <c r="AZ30" s="691">
        <v>1</v>
      </c>
      <c r="BA30" s="666"/>
      <c r="BB30" s="690"/>
      <c r="BC30" s="15">
        <v>1</v>
      </c>
      <c r="BD30" s="15"/>
      <c r="BE30" s="15"/>
      <c r="BF30" s="647"/>
      <c r="BG30" s="666"/>
      <c r="BH30" s="54"/>
      <c r="BI30" s="10"/>
      <c r="BJ30" s="10">
        <v>1</v>
      </c>
      <c r="BK30" s="61">
        <v>1</v>
      </c>
      <c r="BL30" s="666"/>
      <c r="BM30" s="100">
        <v>1</v>
      </c>
      <c r="BN30" s="666"/>
      <c r="BO30" s="666"/>
      <c r="BP30" s="130">
        <v>1</v>
      </c>
      <c r="BQ30" s="11">
        <v>1</v>
      </c>
      <c r="BR30" s="11"/>
      <c r="BS30" s="11"/>
      <c r="BT30" s="129">
        <v>1</v>
      </c>
      <c r="BU30" s="128"/>
      <c r="BV30" s="11"/>
      <c r="BW30" s="62"/>
      <c r="BX30" s="666"/>
      <c r="BY30" s="130"/>
      <c r="BZ30" s="11"/>
      <c r="CA30" s="11"/>
      <c r="CB30" s="11"/>
      <c r="CC30" s="11"/>
      <c r="CD30" s="11"/>
      <c r="CE30" s="11"/>
      <c r="CF30" s="62"/>
      <c r="CG30" s="666"/>
      <c r="CH30" s="666"/>
      <c r="CI30" s="666"/>
      <c r="CJ30" s="666"/>
      <c r="CK30" s="130">
        <v>1</v>
      </c>
      <c r="CL30" s="62"/>
      <c r="CM30" s="62"/>
      <c r="CN30" s="666"/>
      <c r="CO30" s="11"/>
      <c r="CP30" s="11"/>
      <c r="CQ30" s="11">
        <v>1</v>
      </c>
      <c r="CR30" s="10">
        <v>1</v>
      </c>
      <c r="CS30" s="666"/>
      <c r="CT30" s="55"/>
      <c r="CU30" s="128"/>
      <c r="CV30" s="11"/>
      <c r="CW30" s="11"/>
      <c r="CX30" s="11"/>
      <c r="CY30" s="11"/>
      <c r="CZ30" s="666"/>
      <c r="DA30" s="11"/>
      <c r="DB30" s="11"/>
      <c r="DC30" s="11"/>
      <c r="DD30" s="98">
        <v>1</v>
      </c>
      <c r="DE30" s="11"/>
      <c r="DF30" s="11"/>
      <c r="DG30" s="11">
        <v>1</v>
      </c>
      <c r="DH30" s="129"/>
      <c r="DI30" s="666"/>
      <c r="DJ30" s="11">
        <v>1</v>
      </c>
      <c r="DK30" s="11"/>
      <c r="DL30" s="11"/>
      <c r="DM30" s="11"/>
      <c r="DN30" s="11"/>
      <c r="DO30" s="666"/>
      <c r="DP30" s="11"/>
      <c r="DQ30" s="11">
        <v>1</v>
      </c>
      <c r="DR30" s="11"/>
      <c r="DS30" s="11"/>
      <c r="DT30" s="11"/>
      <c r="DU30" s="666"/>
      <c r="DV30" s="11"/>
      <c r="DW30" s="666"/>
      <c r="DX30" s="129"/>
      <c r="DY30" s="128"/>
      <c r="DZ30" s="11"/>
      <c r="EA30" s="11"/>
      <c r="EB30" s="11"/>
      <c r="EC30" s="11"/>
      <c r="ED30" s="666"/>
      <c r="EE30" s="11"/>
      <c r="EF30" s="666"/>
      <c r="EG30" s="666"/>
      <c r="EH30" s="11"/>
      <c r="EI30" s="11">
        <v>1</v>
      </c>
      <c r="EJ30" s="11"/>
      <c r="EK30" s="10"/>
      <c r="EL30" s="10">
        <v>1</v>
      </c>
      <c r="EM30" s="10"/>
      <c r="EN30" s="10">
        <v>1</v>
      </c>
      <c r="EO30" s="10">
        <v>1</v>
      </c>
      <c r="EP30" s="10">
        <v>1</v>
      </c>
      <c r="EQ30" s="10"/>
      <c r="ER30" s="809">
        <v>1</v>
      </c>
      <c r="ES30" s="10">
        <f t="shared" si="4"/>
        <v>0</v>
      </c>
      <c r="ET30" s="10">
        <f t="shared" si="0"/>
        <v>4</v>
      </c>
      <c r="EU30" s="10">
        <f t="shared" si="1"/>
        <v>12</v>
      </c>
      <c r="EV30" s="10">
        <f t="shared" si="2"/>
        <v>2</v>
      </c>
      <c r="EW30" s="10">
        <f t="shared" si="3"/>
        <v>7</v>
      </c>
      <c r="EX30" s="55">
        <f t="shared" si="5"/>
        <v>25</v>
      </c>
    </row>
    <row r="31" spans="1:154" x14ac:dyDescent="0.2">
      <c r="A31">
        <v>28</v>
      </c>
      <c r="B31" s="458" t="s">
        <v>743</v>
      </c>
      <c r="C31" s="650"/>
      <c r="D31" s="78"/>
      <c r="E31" s="78"/>
      <c r="F31" s="651"/>
      <c r="G31" s="600"/>
      <c r="H31" s="6"/>
      <c r="I31" s="6"/>
      <c r="J31" s="665"/>
      <c r="K31" s="666"/>
      <c r="L31" s="706"/>
      <c r="M31" s="6"/>
      <c r="N31" s="6"/>
      <c r="O31" s="6"/>
      <c r="P31" s="6"/>
      <c r="Q31" s="6"/>
      <c r="R31" s="6"/>
      <c r="S31" s="6"/>
      <c r="T31" s="6"/>
      <c r="U31" s="496"/>
      <c r="V31" s="654"/>
      <c r="W31" s="655"/>
      <c r="X31" s="15">
        <v>1</v>
      </c>
      <c r="Y31" s="652"/>
      <c r="Z31" s="653">
        <v>1</v>
      </c>
      <c r="AA31" s="6"/>
      <c r="AB31" s="6"/>
      <c r="AC31" s="6"/>
      <c r="AD31" s="15"/>
      <c r="AE31" s="15"/>
      <c r="AF31" s="15"/>
      <c r="AG31" s="15"/>
      <c r="AH31" s="15"/>
      <c r="AI31" s="15">
        <v>1</v>
      </c>
      <c r="AJ31" s="654"/>
      <c r="AK31" s="655">
        <v>1</v>
      </c>
      <c r="AL31" s="15"/>
      <c r="AM31" s="15"/>
      <c r="AN31" s="647">
        <v>1</v>
      </c>
      <c r="AO31" s="666"/>
      <c r="AP31" s="690"/>
      <c r="AQ31" s="15"/>
      <c r="AR31" s="15"/>
      <c r="AS31" s="15"/>
      <c r="AT31" s="15">
        <v>1</v>
      </c>
      <c r="AU31" s="15"/>
      <c r="AV31" s="15"/>
      <c r="AW31" s="654">
        <v>1</v>
      </c>
      <c r="AX31" s="655"/>
      <c r="AY31" s="647"/>
      <c r="AZ31" s="691">
        <v>1</v>
      </c>
      <c r="BA31" s="666"/>
      <c r="BB31" s="690"/>
      <c r="BC31" s="15"/>
      <c r="BD31" s="15"/>
      <c r="BE31" s="15"/>
      <c r="BF31" s="647">
        <v>1</v>
      </c>
      <c r="BG31" s="666"/>
      <c r="BH31" s="54"/>
      <c r="BI31" s="10"/>
      <c r="BJ31" s="10">
        <v>1</v>
      </c>
      <c r="BK31" s="61">
        <v>1</v>
      </c>
      <c r="BL31" s="666"/>
      <c r="BM31" s="100">
        <v>1</v>
      </c>
      <c r="BN31" s="666"/>
      <c r="BO31" s="666"/>
      <c r="BP31" s="130">
        <v>1</v>
      </c>
      <c r="BQ31" s="11">
        <v>1</v>
      </c>
      <c r="BR31" s="11"/>
      <c r="BS31" s="11"/>
      <c r="BT31" s="129">
        <v>1</v>
      </c>
      <c r="BU31" s="128"/>
      <c r="BV31" s="11"/>
      <c r="BW31" s="62"/>
      <c r="BX31" s="666"/>
      <c r="BY31" s="130"/>
      <c r="BZ31" s="11"/>
      <c r="CA31" s="11"/>
      <c r="CB31" s="11"/>
      <c r="CC31" s="11"/>
      <c r="CD31" s="11"/>
      <c r="CE31" s="11"/>
      <c r="CF31" s="62"/>
      <c r="CG31" s="666"/>
      <c r="CH31" s="666"/>
      <c r="CI31" s="666"/>
      <c r="CJ31" s="666"/>
      <c r="CK31" s="130">
        <v>1</v>
      </c>
      <c r="CL31" s="62"/>
      <c r="CM31" s="62"/>
      <c r="CN31" s="666"/>
      <c r="CO31" s="11"/>
      <c r="CP31" s="11"/>
      <c r="CQ31" s="11">
        <v>1</v>
      </c>
      <c r="CR31" s="10"/>
      <c r="CS31" s="666"/>
      <c r="CT31" s="55"/>
      <c r="CU31" s="128"/>
      <c r="CV31" s="11"/>
      <c r="CW31" s="11"/>
      <c r="CX31" s="11"/>
      <c r="CY31" s="11"/>
      <c r="CZ31" s="666"/>
      <c r="DA31" s="11"/>
      <c r="DB31" s="11"/>
      <c r="DC31" s="11"/>
      <c r="DD31" s="98">
        <v>1</v>
      </c>
      <c r="DE31" s="11"/>
      <c r="DF31" s="11"/>
      <c r="DG31" s="11">
        <v>1</v>
      </c>
      <c r="DH31" s="129"/>
      <c r="DI31" s="666"/>
      <c r="DJ31" s="11">
        <v>1</v>
      </c>
      <c r="DK31" s="11"/>
      <c r="DL31" s="11"/>
      <c r="DM31" s="11"/>
      <c r="DN31" s="11"/>
      <c r="DO31" s="666"/>
      <c r="DP31" s="11">
        <v>1</v>
      </c>
      <c r="DQ31" s="11"/>
      <c r="DR31" s="11"/>
      <c r="DS31" s="11"/>
      <c r="DT31" s="11"/>
      <c r="DU31" s="666"/>
      <c r="DV31" s="11"/>
      <c r="DW31" s="666"/>
      <c r="DX31" s="129"/>
      <c r="DY31" s="128"/>
      <c r="DZ31" s="11"/>
      <c r="EA31" s="11"/>
      <c r="EB31" s="11"/>
      <c r="EC31" s="11"/>
      <c r="ED31" s="666"/>
      <c r="EE31" s="11">
        <v>1</v>
      </c>
      <c r="EF31" s="666"/>
      <c r="EG31" s="666"/>
      <c r="EH31" s="11"/>
      <c r="EI31" s="11"/>
      <c r="EJ31" s="11"/>
      <c r="EK31" s="10">
        <v>1</v>
      </c>
      <c r="EL31" s="10">
        <v>1</v>
      </c>
      <c r="EM31" s="10"/>
      <c r="EN31" s="10">
        <v>1</v>
      </c>
      <c r="EO31" s="10">
        <v>1</v>
      </c>
      <c r="EP31" s="10">
        <v>1</v>
      </c>
      <c r="EQ31" s="10"/>
      <c r="ER31" s="809">
        <v>1</v>
      </c>
      <c r="ES31" s="10">
        <f t="shared" si="4"/>
        <v>0</v>
      </c>
      <c r="ET31" s="10">
        <f t="shared" si="0"/>
        <v>4</v>
      </c>
      <c r="EU31" s="10">
        <f t="shared" si="1"/>
        <v>16</v>
      </c>
      <c r="EV31" s="10">
        <f t="shared" si="2"/>
        <v>2</v>
      </c>
      <c r="EW31" s="10">
        <f t="shared" si="3"/>
        <v>3</v>
      </c>
      <c r="EX31" s="55">
        <f t="shared" si="5"/>
        <v>25</v>
      </c>
    </row>
    <row r="32" spans="1:154" x14ac:dyDescent="0.2">
      <c r="A32">
        <v>29</v>
      </c>
      <c r="B32" s="458" t="s">
        <v>428</v>
      </c>
      <c r="C32" s="650"/>
      <c r="D32" s="78"/>
      <c r="E32" s="78"/>
      <c r="F32" s="651"/>
      <c r="G32" s="600"/>
      <c r="H32" s="6"/>
      <c r="I32" s="6"/>
      <c r="J32" s="688">
        <v>1</v>
      </c>
      <c r="K32" s="666"/>
      <c r="L32" s="706"/>
      <c r="M32" s="6"/>
      <c r="N32" s="6"/>
      <c r="O32" s="6"/>
      <c r="P32" s="6"/>
      <c r="Q32" s="6"/>
      <c r="R32" s="656">
        <v>1</v>
      </c>
      <c r="S32" s="6"/>
      <c r="T32" s="6"/>
      <c r="U32" s="647"/>
      <c r="V32" s="654"/>
      <c r="W32" s="655"/>
      <c r="X32" s="15"/>
      <c r="Y32" s="652"/>
      <c r="Z32" s="653">
        <v>1</v>
      </c>
      <c r="AA32" s="6"/>
      <c r="AB32" s="6"/>
      <c r="AC32" s="6">
        <v>1</v>
      </c>
      <c r="AD32" s="15"/>
      <c r="AE32" s="15"/>
      <c r="AF32" s="656">
        <v>1</v>
      </c>
      <c r="AG32" s="15"/>
      <c r="AH32" s="15"/>
      <c r="AI32" s="656">
        <v>1</v>
      </c>
      <c r="AJ32" s="654"/>
      <c r="AK32" s="655"/>
      <c r="AL32" s="15">
        <v>1</v>
      </c>
      <c r="AM32" s="15"/>
      <c r="AN32" s="647"/>
      <c r="AO32" s="666"/>
      <c r="AP32" s="690"/>
      <c r="AQ32" s="15"/>
      <c r="AR32" s="656">
        <v>1</v>
      </c>
      <c r="AS32" s="15"/>
      <c r="AT32" s="15"/>
      <c r="AU32" s="656">
        <v>1</v>
      </c>
      <c r="AV32" s="15"/>
      <c r="AW32" s="654"/>
      <c r="AX32" s="655">
        <v>1</v>
      </c>
      <c r="AY32" s="647"/>
      <c r="AZ32" s="691"/>
      <c r="BA32" s="666"/>
      <c r="BB32" s="690"/>
      <c r="BC32" s="15"/>
      <c r="BD32" s="15"/>
      <c r="BE32" s="15"/>
      <c r="BF32" s="647"/>
      <c r="BG32" s="666"/>
      <c r="BH32" s="54">
        <v>1</v>
      </c>
      <c r="BI32" s="10"/>
      <c r="BJ32" s="10"/>
      <c r="BK32" s="61">
        <v>1</v>
      </c>
      <c r="BL32" s="666"/>
      <c r="BM32" s="100"/>
      <c r="BN32" s="697"/>
      <c r="BO32" s="666"/>
      <c r="BP32" s="130">
        <v>1</v>
      </c>
      <c r="BQ32" s="11">
        <v>1</v>
      </c>
      <c r="BR32" s="11"/>
      <c r="BS32" s="677">
        <v>1</v>
      </c>
      <c r="BT32" s="129"/>
      <c r="BU32" s="128"/>
      <c r="BV32" s="11"/>
      <c r="BW32" s="62"/>
      <c r="BX32" s="666"/>
      <c r="BY32" s="130">
        <v>1</v>
      </c>
      <c r="BZ32" s="11"/>
      <c r="CA32" s="11"/>
      <c r="CB32" s="11"/>
      <c r="CC32" s="11">
        <v>1</v>
      </c>
      <c r="CD32" s="11"/>
      <c r="CE32" s="11"/>
      <c r="CF32" s="678">
        <v>1</v>
      </c>
      <c r="CG32" s="666"/>
      <c r="CH32" s="666"/>
      <c r="CI32" s="697"/>
      <c r="CJ32" s="666"/>
      <c r="CK32" s="130"/>
      <c r="CL32" s="62">
        <v>1</v>
      </c>
      <c r="CM32" s="62"/>
      <c r="CN32" s="666"/>
      <c r="CO32" s="11">
        <v>1</v>
      </c>
      <c r="CP32" s="11"/>
      <c r="CQ32" s="11"/>
      <c r="CR32" s="677">
        <v>1</v>
      </c>
      <c r="CS32" s="666"/>
      <c r="CT32" s="55"/>
      <c r="CU32" s="139">
        <v>1</v>
      </c>
      <c r="CV32" s="11"/>
      <c r="CW32" s="11"/>
      <c r="CX32" s="11"/>
      <c r="CY32" s="11">
        <v>1</v>
      </c>
      <c r="CZ32" s="666"/>
      <c r="DA32" s="11"/>
      <c r="DB32" s="98">
        <v>1</v>
      </c>
      <c r="DC32" s="11"/>
      <c r="DD32" s="11"/>
      <c r="DE32" s="98">
        <v>1</v>
      </c>
      <c r="DF32" s="11"/>
      <c r="DG32" s="11"/>
      <c r="DH32" s="129">
        <v>1</v>
      </c>
      <c r="DI32" s="666"/>
      <c r="DJ32" s="11"/>
      <c r="DK32" s="11">
        <v>1</v>
      </c>
      <c r="DL32" s="11"/>
      <c r="DM32" s="11"/>
      <c r="DN32" s="98">
        <v>1</v>
      </c>
      <c r="DO32" s="666"/>
      <c r="DP32" s="11"/>
      <c r="DQ32" s="98">
        <v>1</v>
      </c>
      <c r="DR32" s="11"/>
      <c r="DS32" s="11"/>
      <c r="DT32" s="11"/>
      <c r="DU32" s="666"/>
      <c r="DV32" s="11"/>
      <c r="DW32" s="666"/>
      <c r="DX32" s="129"/>
      <c r="DY32" s="128"/>
      <c r="DZ32" s="11"/>
      <c r="EA32" s="11"/>
      <c r="EB32" s="98">
        <v>1</v>
      </c>
      <c r="EC32" s="11"/>
      <c r="ED32" s="666"/>
      <c r="EE32" s="11"/>
      <c r="EF32" s="666"/>
      <c r="EG32" s="666"/>
      <c r="EH32" s="11"/>
      <c r="EI32" s="98">
        <v>1</v>
      </c>
      <c r="EJ32" s="11"/>
      <c r="EK32" s="10"/>
      <c r="EL32" s="10">
        <v>1</v>
      </c>
      <c r="EM32" s="10"/>
      <c r="EN32" s="10"/>
      <c r="EO32" s="10"/>
      <c r="EP32" s="10"/>
      <c r="EQ32" s="98">
        <v>1</v>
      </c>
      <c r="ER32" s="809">
        <v>1</v>
      </c>
      <c r="ES32" s="10">
        <f t="shared" si="4"/>
        <v>11</v>
      </c>
      <c r="ET32" s="10">
        <f t="shared" si="0"/>
        <v>1</v>
      </c>
      <c r="EU32" s="10">
        <f t="shared" si="1"/>
        <v>1</v>
      </c>
      <c r="EV32" s="10">
        <f t="shared" si="2"/>
        <v>1</v>
      </c>
      <c r="EW32" s="10">
        <f t="shared" si="3"/>
        <v>18</v>
      </c>
      <c r="EX32" s="55">
        <f t="shared" si="5"/>
        <v>32</v>
      </c>
    </row>
    <row r="33" spans="1:154" x14ac:dyDescent="0.2">
      <c r="A33">
        <v>30</v>
      </c>
      <c r="B33" s="458" t="s">
        <v>10</v>
      </c>
      <c r="C33" s="650"/>
      <c r="D33" s="78"/>
      <c r="E33" s="78"/>
      <c r="F33" s="651"/>
      <c r="G33" s="600"/>
      <c r="H33" s="6"/>
      <c r="I33" s="6"/>
      <c r="J33" s="647"/>
      <c r="K33" s="666"/>
      <c r="L33" s="706"/>
      <c r="M33" s="6"/>
      <c r="N33" s="6"/>
      <c r="O33" s="6"/>
      <c r="P33" s="6"/>
      <c r="Q33" s="6"/>
      <c r="R33" s="15"/>
      <c r="S33" s="6"/>
      <c r="T33" s="6"/>
      <c r="U33" s="647"/>
      <c r="V33" s="654"/>
      <c r="W33" s="655">
        <v>1</v>
      </c>
      <c r="X33" s="15"/>
      <c r="Y33" s="652"/>
      <c r="Z33" s="653"/>
      <c r="AA33" s="6"/>
      <c r="AB33" s="6"/>
      <c r="AC33" s="6"/>
      <c r="AD33" s="15"/>
      <c r="AE33" s="15"/>
      <c r="AF33" s="15">
        <v>1</v>
      </c>
      <c r="AG33" s="15"/>
      <c r="AH33" s="15"/>
      <c r="AI33" s="15"/>
      <c r="AJ33" s="654"/>
      <c r="AK33" s="655"/>
      <c r="AL33" s="15">
        <v>1</v>
      </c>
      <c r="AM33" s="15"/>
      <c r="AN33" s="647"/>
      <c r="AO33" s="666"/>
      <c r="AP33" s="690"/>
      <c r="AQ33" s="15"/>
      <c r="AR33" s="15">
        <v>1</v>
      </c>
      <c r="AS33" s="15"/>
      <c r="AT33" s="15"/>
      <c r="AU33" s="15"/>
      <c r="AV33" s="15"/>
      <c r="AW33" s="654"/>
      <c r="AX33" s="655"/>
      <c r="AY33" s="647"/>
      <c r="AZ33" s="691"/>
      <c r="BA33" s="666"/>
      <c r="BB33" s="690"/>
      <c r="BC33" s="15"/>
      <c r="BD33" s="15"/>
      <c r="BE33" s="15"/>
      <c r="BF33" s="647"/>
      <c r="BG33" s="666"/>
      <c r="BH33" s="54"/>
      <c r="BI33" s="10"/>
      <c r="BJ33" s="10"/>
      <c r="BK33" s="61"/>
      <c r="BL33" s="666"/>
      <c r="BM33" s="100"/>
      <c r="BN33" s="666"/>
      <c r="BO33" s="666"/>
      <c r="BP33" s="130"/>
      <c r="BQ33" s="11"/>
      <c r="BR33" s="11"/>
      <c r="BS33" s="11"/>
      <c r="BT33" s="129"/>
      <c r="BU33" s="128"/>
      <c r="BV33" s="11"/>
      <c r="BW33" s="62"/>
      <c r="BX33" s="666"/>
      <c r="BY33" s="130"/>
      <c r="BZ33" s="11"/>
      <c r="CA33" s="11"/>
      <c r="CB33" s="11"/>
      <c r="CC33" s="11">
        <v>1</v>
      </c>
      <c r="CD33" s="11"/>
      <c r="CE33" s="11"/>
      <c r="CF33" s="62"/>
      <c r="CG33" s="666"/>
      <c r="CH33" s="666"/>
      <c r="CI33" s="666"/>
      <c r="CJ33" s="666"/>
      <c r="CK33" s="130"/>
      <c r="CL33" s="62"/>
      <c r="CM33" s="62"/>
      <c r="CN33" s="666"/>
      <c r="CO33" s="11">
        <v>1</v>
      </c>
      <c r="CP33" s="11"/>
      <c r="CQ33" s="11"/>
      <c r="CR33" s="10"/>
      <c r="CS33" s="666"/>
      <c r="CT33" s="55"/>
      <c r="CU33" s="128"/>
      <c r="CV33" s="11"/>
      <c r="CW33" s="11"/>
      <c r="CX33" s="11"/>
      <c r="CY33" s="11"/>
      <c r="CZ33" s="666"/>
      <c r="DA33" s="11"/>
      <c r="DB33" s="11">
        <v>1</v>
      </c>
      <c r="DC33" s="11"/>
      <c r="DD33" s="11"/>
      <c r="DE33" s="11"/>
      <c r="DF33" s="11"/>
      <c r="DG33" s="11"/>
      <c r="DH33" s="129"/>
      <c r="DI33" s="666"/>
      <c r="DJ33" s="11"/>
      <c r="DK33" s="11"/>
      <c r="DL33" s="11"/>
      <c r="DM33" s="11"/>
      <c r="DN33" s="11">
        <v>1</v>
      </c>
      <c r="DO33" s="666"/>
      <c r="DP33" s="11"/>
      <c r="DQ33" s="11"/>
      <c r="DR33" s="11"/>
      <c r="DS33" s="11"/>
      <c r="DT33" s="11">
        <v>1</v>
      </c>
      <c r="DU33" s="666"/>
      <c r="DV33" s="11"/>
      <c r="DW33" s="666"/>
      <c r="DX33" s="129"/>
      <c r="DY33" s="128"/>
      <c r="DZ33" s="11"/>
      <c r="EA33" s="11"/>
      <c r="EB33" s="11"/>
      <c r="EC33" s="11"/>
      <c r="ED33" s="666"/>
      <c r="EE33" s="11"/>
      <c r="EF33" s="666"/>
      <c r="EG33" s="666"/>
      <c r="EH33" s="11"/>
      <c r="EI33" s="11"/>
      <c r="EJ33" s="11"/>
      <c r="EK33" s="10"/>
      <c r="EL33" s="10"/>
      <c r="EM33" s="10">
        <v>1</v>
      </c>
      <c r="EN33" s="10"/>
      <c r="EO33" s="10"/>
      <c r="EP33" s="10"/>
      <c r="EQ33" s="10"/>
      <c r="ER33" s="809"/>
      <c r="ES33" s="10">
        <f t="shared" si="4"/>
        <v>10</v>
      </c>
      <c r="ET33" s="10">
        <f t="shared" si="0"/>
        <v>0</v>
      </c>
      <c r="EU33" s="10">
        <f t="shared" si="1"/>
        <v>0</v>
      </c>
      <c r="EV33" s="10">
        <f t="shared" si="2"/>
        <v>0</v>
      </c>
      <c r="EW33" s="10">
        <f t="shared" si="3"/>
        <v>0</v>
      </c>
      <c r="EX33" s="55">
        <f t="shared" si="5"/>
        <v>10</v>
      </c>
    </row>
    <row r="34" spans="1:154" x14ac:dyDescent="0.2">
      <c r="A34">
        <v>31</v>
      </c>
      <c r="B34" s="458" t="s">
        <v>770</v>
      </c>
      <c r="C34" s="650"/>
      <c r="D34" s="78"/>
      <c r="E34" s="78"/>
      <c r="F34" s="651"/>
      <c r="G34" s="600"/>
      <c r="H34" s="6">
        <v>1</v>
      </c>
      <c r="I34" s="6"/>
      <c r="J34" s="665"/>
      <c r="K34" s="666"/>
      <c r="L34" s="706"/>
      <c r="M34" s="6"/>
      <c r="N34" s="6">
        <v>1</v>
      </c>
      <c r="O34" s="6">
        <v>1</v>
      </c>
      <c r="P34" s="6"/>
      <c r="Q34" s="6">
        <v>1</v>
      </c>
      <c r="R34" s="6"/>
      <c r="S34" s="6"/>
      <c r="T34" s="6"/>
      <c r="U34" s="496"/>
      <c r="V34" s="654"/>
      <c r="W34" s="655">
        <v>1</v>
      </c>
      <c r="X34" s="15"/>
      <c r="Y34" s="652"/>
      <c r="Z34" s="653"/>
      <c r="AA34" s="6"/>
      <c r="AB34" s="6"/>
      <c r="AC34" s="6"/>
      <c r="AD34" s="15"/>
      <c r="AE34" s="15"/>
      <c r="AF34" s="15">
        <v>1</v>
      </c>
      <c r="AG34" s="15"/>
      <c r="AH34" s="15"/>
      <c r="AI34" s="15"/>
      <c r="AJ34" s="654"/>
      <c r="AK34" s="655"/>
      <c r="AL34" s="15">
        <v>1</v>
      </c>
      <c r="AM34" s="15"/>
      <c r="AN34" s="647"/>
      <c r="AO34" s="666"/>
      <c r="AP34" s="690"/>
      <c r="AQ34" s="15"/>
      <c r="AR34" s="15">
        <v>1</v>
      </c>
      <c r="AS34" s="15"/>
      <c r="AT34" s="15"/>
      <c r="AU34" s="15"/>
      <c r="AV34" s="15"/>
      <c r="AW34" s="654"/>
      <c r="AX34" s="655"/>
      <c r="AY34" s="647"/>
      <c r="AZ34" s="691"/>
      <c r="BA34" s="666"/>
      <c r="BB34" s="690"/>
      <c r="BC34" s="15"/>
      <c r="BD34" s="15"/>
      <c r="BE34" s="15"/>
      <c r="BF34" s="647"/>
      <c r="BG34" s="666"/>
      <c r="BH34" s="54"/>
      <c r="BI34" s="10"/>
      <c r="BJ34" s="10"/>
      <c r="BK34" s="61"/>
      <c r="BL34" s="666"/>
      <c r="BM34" s="100"/>
      <c r="BN34" s="666"/>
      <c r="BO34" s="666"/>
      <c r="BP34" s="130"/>
      <c r="BQ34" s="11"/>
      <c r="BR34" s="11"/>
      <c r="BS34" s="11"/>
      <c r="BT34" s="129"/>
      <c r="BU34" s="128"/>
      <c r="BV34" s="11"/>
      <c r="BW34" s="62"/>
      <c r="BX34" s="666"/>
      <c r="BY34" s="130"/>
      <c r="BZ34" s="11"/>
      <c r="CA34" s="11"/>
      <c r="CB34" s="11"/>
      <c r="CC34" s="11">
        <v>1</v>
      </c>
      <c r="CD34" s="11"/>
      <c r="CE34" s="11"/>
      <c r="CF34" s="62"/>
      <c r="CG34" s="666"/>
      <c r="CH34" s="666"/>
      <c r="CI34" s="666"/>
      <c r="CJ34" s="666"/>
      <c r="CK34" s="130"/>
      <c r="CL34" s="62"/>
      <c r="CM34" s="62"/>
      <c r="CN34" s="666"/>
      <c r="CO34" s="11">
        <v>1</v>
      </c>
      <c r="CP34" s="11"/>
      <c r="CQ34" s="11"/>
      <c r="CR34" s="10"/>
      <c r="CS34" s="666"/>
      <c r="CT34" s="55"/>
      <c r="CU34" s="128"/>
      <c r="CV34" s="11"/>
      <c r="CW34" s="11"/>
      <c r="CX34" s="11"/>
      <c r="CY34" s="11"/>
      <c r="CZ34" s="666"/>
      <c r="DA34" s="11"/>
      <c r="DB34" s="11">
        <v>1</v>
      </c>
      <c r="DC34" s="11"/>
      <c r="DD34" s="11"/>
      <c r="DE34" s="11"/>
      <c r="DF34" s="11"/>
      <c r="DG34" s="11"/>
      <c r="DH34" s="129"/>
      <c r="DI34" s="666"/>
      <c r="DJ34" s="11"/>
      <c r="DK34" s="11"/>
      <c r="DL34" s="11"/>
      <c r="DM34" s="11"/>
      <c r="DN34" s="11">
        <v>1</v>
      </c>
      <c r="DO34" s="666"/>
      <c r="DP34" s="11"/>
      <c r="DQ34" s="11"/>
      <c r="DR34" s="11"/>
      <c r="DS34" s="11"/>
      <c r="DT34" s="11">
        <v>1</v>
      </c>
      <c r="DU34" s="666"/>
      <c r="DV34" s="11"/>
      <c r="DW34" s="666"/>
      <c r="DX34" s="129"/>
      <c r="DY34" s="128"/>
      <c r="DZ34" s="11"/>
      <c r="EA34" s="11"/>
      <c r="EB34" s="11"/>
      <c r="EC34" s="11"/>
      <c r="ED34" s="666"/>
      <c r="EE34" s="11"/>
      <c r="EF34" s="666"/>
      <c r="EG34" s="666"/>
      <c r="EH34" s="11"/>
      <c r="EI34" s="11"/>
      <c r="EJ34" s="11"/>
      <c r="EK34" s="10"/>
      <c r="EL34" s="10"/>
      <c r="EM34" s="10">
        <v>1</v>
      </c>
      <c r="EN34" s="10"/>
      <c r="EO34" s="10"/>
      <c r="EP34" s="10"/>
      <c r="EQ34" s="10"/>
      <c r="ER34" s="809"/>
      <c r="ES34" s="10">
        <f t="shared" si="4"/>
        <v>11</v>
      </c>
      <c r="ET34" s="10">
        <f t="shared" si="0"/>
        <v>1</v>
      </c>
      <c r="EU34" s="10">
        <f t="shared" si="1"/>
        <v>2</v>
      </c>
      <c r="EV34" s="10">
        <f t="shared" si="2"/>
        <v>0</v>
      </c>
      <c r="EW34" s="10">
        <f t="shared" si="3"/>
        <v>0</v>
      </c>
      <c r="EX34" s="55">
        <f t="shared" si="5"/>
        <v>14</v>
      </c>
    </row>
    <row r="35" spans="1:154" x14ac:dyDescent="0.2">
      <c r="A35">
        <v>32</v>
      </c>
      <c r="B35" s="458" t="s">
        <v>1097</v>
      </c>
      <c r="C35" s="650"/>
      <c r="D35" s="78"/>
      <c r="E35" s="78"/>
      <c r="F35" s="651"/>
      <c r="G35" s="600"/>
      <c r="H35" s="6"/>
      <c r="I35" s="6"/>
      <c r="J35" s="665"/>
      <c r="K35" s="666"/>
      <c r="L35" s="706"/>
      <c r="M35" s="6"/>
      <c r="N35" s="6">
        <v>1</v>
      </c>
      <c r="O35" s="6"/>
      <c r="P35" s="6"/>
      <c r="Q35" s="6">
        <v>1</v>
      </c>
      <c r="R35" s="6"/>
      <c r="S35" s="6"/>
      <c r="T35" s="6">
        <v>1</v>
      </c>
      <c r="U35" s="496">
        <v>1</v>
      </c>
      <c r="V35" s="654"/>
      <c r="W35" s="655"/>
      <c r="X35" s="15">
        <v>1</v>
      </c>
      <c r="Y35" s="652"/>
      <c r="Z35" s="653">
        <v>1</v>
      </c>
      <c r="AA35" s="6"/>
      <c r="AB35" s="6">
        <v>1</v>
      </c>
      <c r="AC35" s="6"/>
      <c r="AD35" s="15"/>
      <c r="AE35" s="15"/>
      <c r="AF35" s="15"/>
      <c r="AG35" s="15"/>
      <c r="AH35" s="656">
        <v>1</v>
      </c>
      <c r="AI35" s="15"/>
      <c r="AJ35" s="654"/>
      <c r="AK35" s="655">
        <v>1</v>
      </c>
      <c r="AL35" s="15"/>
      <c r="AM35" s="15"/>
      <c r="AN35" s="647">
        <v>1</v>
      </c>
      <c r="AO35" s="666"/>
      <c r="AP35" s="690"/>
      <c r="AQ35" s="15"/>
      <c r="AR35" s="15"/>
      <c r="AS35" s="15"/>
      <c r="AT35" s="15">
        <v>1</v>
      </c>
      <c r="AU35" s="15"/>
      <c r="AV35" s="15"/>
      <c r="AW35" s="654"/>
      <c r="AX35" s="655"/>
      <c r="AY35" s="647"/>
      <c r="AZ35" s="691">
        <v>1</v>
      </c>
      <c r="BA35" s="666"/>
      <c r="BB35" s="690"/>
      <c r="BC35" s="15">
        <v>1</v>
      </c>
      <c r="BD35" s="15"/>
      <c r="BE35" s="15"/>
      <c r="BF35" s="647"/>
      <c r="BG35" s="666"/>
      <c r="BH35" s="54"/>
      <c r="BI35" s="10"/>
      <c r="BJ35" s="10">
        <v>1</v>
      </c>
      <c r="BK35" s="61"/>
      <c r="BL35" s="666"/>
      <c r="BM35" s="100">
        <v>1</v>
      </c>
      <c r="BN35" s="666"/>
      <c r="BO35" s="666"/>
      <c r="BP35" s="130"/>
      <c r="BQ35" s="11"/>
      <c r="BR35" s="11"/>
      <c r="BS35" s="11"/>
      <c r="BT35" s="129">
        <v>1</v>
      </c>
      <c r="BU35" s="128"/>
      <c r="BV35" s="11"/>
      <c r="BW35" s="62"/>
      <c r="BX35" s="697"/>
      <c r="BY35" s="130"/>
      <c r="BZ35" s="11"/>
      <c r="CA35" s="11">
        <v>1</v>
      </c>
      <c r="CB35" s="11">
        <v>1</v>
      </c>
      <c r="CC35" s="11"/>
      <c r="CD35" s="11"/>
      <c r="CE35" s="11"/>
      <c r="CF35" s="62"/>
      <c r="CG35" s="666"/>
      <c r="CH35" s="666"/>
      <c r="CI35" s="666"/>
      <c r="CJ35" s="666"/>
      <c r="CK35" s="130">
        <v>1</v>
      </c>
      <c r="CL35" s="62"/>
      <c r="CM35" s="62"/>
      <c r="CN35" s="666"/>
      <c r="CO35" s="11"/>
      <c r="CP35" s="11"/>
      <c r="CQ35" s="11"/>
      <c r="CR35" s="10"/>
      <c r="CS35" s="666"/>
      <c r="CT35" s="55"/>
      <c r="CU35" s="128"/>
      <c r="CV35" s="11"/>
      <c r="CW35" s="11"/>
      <c r="CX35" s="11"/>
      <c r="CY35" s="11"/>
      <c r="CZ35" s="666"/>
      <c r="DA35" s="11"/>
      <c r="DB35" s="11"/>
      <c r="DC35" s="11"/>
      <c r="DD35" s="11">
        <v>1</v>
      </c>
      <c r="DE35" s="11"/>
      <c r="DF35" s="11"/>
      <c r="DG35" s="11">
        <v>1</v>
      </c>
      <c r="DH35" s="129"/>
      <c r="DI35" s="666"/>
      <c r="DJ35" s="11"/>
      <c r="DK35" s="11"/>
      <c r="DL35" s="11"/>
      <c r="DM35" s="11"/>
      <c r="DN35" s="11"/>
      <c r="DO35" s="666"/>
      <c r="DP35" s="11">
        <v>1</v>
      </c>
      <c r="DQ35" s="11"/>
      <c r="DR35" s="11"/>
      <c r="DS35" s="11">
        <v>1</v>
      </c>
      <c r="DT35" s="11"/>
      <c r="DU35" s="666"/>
      <c r="DV35" s="11">
        <v>1</v>
      </c>
      <c r="DW35" s="666"/>
      <c r="DX35" s="129">
        <v>1</v>
      </c>
      <c r="DY35" s="128">
        <v>1</v>
      </c>
      <c r="DZ35" s="11">
        <v>1</v>
      </c>
      <c r="EA35" s="11">
        <v>1</v>
      </c>
      <c r="EB35" s="11"/>
      <c r="EC35" s="11">
        <v>1</v>
      </c>
      <c r="ED35" s="666"/>
      <c r="EE35" s="11"/>
      <c r="EF35" s="666"/>
      <c r="EG35" s="666"/>
      <c r="EH35" s="11"/>
      <c r="EI35" s="11"/>
      <c r="EJ35" s="11"/>
      <c r="EK35" s="10"/>
      <c r="EL35" s="10">
        <v>1</v>
      </c>
      <c r="EM35" s="10"/>
      <c r="EN35" s="10"/>
      <c r="EO35" s="10"/>
      <c r="EP35" s="10"/>
      <c r="EQ35" s="10">
        <v>1</v>
      </c>
      <c r="ER35" s="809"/>
      <c r="ES35" s="10">
        <f t="shared" si="4"/>
        <v>1</v>
      </c>
      <c r="ET35" s="10">
        <f t="shared" si="0"/>
        <v>2</v>
      </c>
      <c r="EU35" s="10">
        <f t="shared" si="1"/>
        <v>19</v>
      </c>
      <c r="EV35" s="10">
        <f t="shared" si="2"/>
        <v>5</v>
      </c>
      <c r="EW35" s="10">
        <f t="shared" si="3"/>
        <v>2</v>
      </c>
      <c r="EX35" s="55">
        <f t="shared" si="5"/>
        <v>29</v>
      </c>
    </row>
    <row r="36" spans="1:154" x14ac:dyDescent="0.2">
      <c r="A36">
        <v>33</v>
      </c>
      <c r="B36" s="458" t="s">
        <v>154</v>
      </c>
      <c r="C36" s="650"/>
      <c r="D36" s="78"/>
      <c r="E36" s="78"/>
      <c r="F36" s="651"/>
      <c r="G36" s="600"/>
      <c r="H36" s="6">
        <v>1</v>
      </c>
      <c r="I36" s="6"/>
      <c r="J36" s="665"/>
      <c r="K36" s="666"/>
      <c r="L36" s="706">
        <v>1</v>
      </c>
      <c r="M36" s="6">
        <v>1</v>
      </c>
      <c r="N36" s="6"/>
      <c r="O36" s="6"/>
      <c r="P36" s="6"/>
      <c r="Q36" s="6"/>
      <c r="R36" s="6"/>
      <c r="S36" s="6"/>
      <c r="T36" s="6"/>
      <c r="U36" s="496"/>
      <c r="V36" s="654"/>
      <c r="W36" s="655"/>
      <c r="X36" s="15"/>
      <c r="Y36" s="652"/>
      <c r="Z36" s="653">
        <v>1</v>
      </c>
      <c r="AA36" s="6"/>
      <c r="AB36" s="6"/>
      <c r="AC36" s="6"/>
      <c r="AD36" s="15"/>
      <c r="AE36" s="15"/>
      <c r="AF36" s="15"/>
      <c r="AG36" s="15"/>
      <c r="AH36" s="15"/>
      <c r="AI36" s="15"/>
      <c r="AJ36" s="654"/>
      <c r="AK36" s="655"/>
      <c r="AL36" s="15"/>
      <c r="AM36" s="15"/>
      <c r="AN36" s="647"/>
      <c r="AO36" s="666"/>
      <c r="AP36" s="690"/>
      <c r="AQ36" s="15"/>
      <c r="AR36" s="15"/>
      <c r="AS36" s="15"/>
      <c r="AT36" s="15"/>
      <c r="AU36" s="15"/>
      <c r="AV36" s="15"/>
      <c r="AW36" s="654"/>
      <c r="AX36" s="655"/>
      <c r="AY36" s="647"/>
      <c r="AZ36" s="691">
        <v>1</v>
      </c>
      <c r="BA36" s="666"/>
      <c r="BB36" s="690"/>
      <c r="BC36" s="15"/>
      <c r="BD36" s="15"/>
      <c r="BE36" s="15"/>
      <c r="BF36" s="647"/>
      <c r="BG36" s="666"/>
      <c r="BH36" s="54"/>
      <c r="BI36" s="10"/>
      <c r="BJ36" s="10"/>
      <c r="BK36" s="61"/>
      <c r="BL36" s="666"/>
      <c r="BM36" s="100"/>
      <c r="BN36" s="666"/>
      <c r="BO36" s="666"/>
      <c r="BP36" s="130"/>
      <c r="BQ36" s="11"/>
      <c r="BR36" s="11">
        <v>1</v>
      </c>
      <c r="BS36" s="11"/>
      <c r="BT36" s="129"/>
      <c r="BU36" s="128"/>
      <c r="BV36" s="11"/>
      <c r="BW36" s="62"/>
      <c r="BX36" s="666"/>
      <c r="BY36" s="130"/>
      <c r="BZ36" s="11"/>
      <c r="CA36" s="11"/>
      <c r="CB36" s="11"/>
      <c r="CC36" s="11"/>
      <c r="CD36" s="11"/>
      <c r="CE36" s="11"/>
      <c r="CF36" s="62"/>
      <c r="CG36" s="666"/>
      <c r="CH36" s="666"/>
      <c r="CI36" s="666"/>
      <c r="CJ36" s="666"/>
      <c r="CK36" s="130"/>
      <c r="CL36" s="62"/>
      <c r="CM36" s="62"/>
      <c r="CN36" s="666"/>
      <c r="CO36" s="11"/>
      <c r="CP36" s="11"/>
      <c r="CQ36" s="11"/>
      <c r="CR36" s="10"/>
      <c r="CS36" s="666"/>
      <c r="CT36" s="55"/>
      <c r="CU36" s="128"/>
      <c r="CV36" s="11"/>
      <c r="CW36" s="11"/>
      <c r="CX36" s="11"/>
      <c r="CY36" s="11"/>
      <c r="CZ36" s="666"/>
      <c r="DA36" s="11"/>
      <c r="DB36" s="11"/>
      <c r="DC36" s="11"/>
      <c r="DD36" s="11"/>
      <c r="DE36" s="11"/>
      <c r="DF36" s="11"/>
      <c r="DG36" s="11"/>
      <c r="DH36" s="129"/>
      <c r="DI36" s="666"/>
      <c r="DJ36" s="11"/>
      <c r="DK36" s="11"/>
      <c r="DL36" s="11"/>
      <c r="DM36" s="11"/>
      <c r="DN36" s="11"/>
      <c r="DO36" s="666"/>
      <c r="DP36" s="11"/>
      <c r="DQ36" s="11"/>
      <c r="DR36" s="11"/>
      <c r="DS36" s="11"/>
      <c r="DT36" s="11"/>
      <c r="DU36" s="666"/>
      <c r="DV36" s="11"/>
      <c r="DW36" s="666"/>
      <c r="DX36" s="129"/>
      <c r="DY36" s="128"/>
      <c r="DZ36" s="11"/>
      <c r="EA36" s="11"/>
      <c r="EB36" s="11"/>
      <c r="EC36" s="11"/>
      <c r="ED36" s="666"/>
      <c r="EE36" s="11"/>
      <c r="EF36" s="666"/>
      <c r="EG36" s="666"/>
      <c r="EH36" s="11"/>
      <c r="EI36" s="11"/>
      <c r="EJ36" s="11"/>
      <c r="EK36" s="10"/>
      <c r="EL36" s="10">
        <v>1</v>
      </c>
      <c r="EM36" s="10"/>
      <c r="EN36" s="10">
        <v>1</v>
      </c>
      <c r="EO36" s="10">
        <v>1</v>
      </c>
      <c r="EP36" s="10">
        <v>1</v>
      </c>
      <c r="EQ36" s="10"/>
      <c r="ER36" s="809">
        <v>1</v>
      </c>
      <c r="ES36" s="10">
        <f t="shared" si="4"/>
        <v>0</v>
      </c>
      <c r="ET36" s="10">
        <f t="shared" ref="ET36:ET67" si="6">(D36+H36+K36+P36+S36+X36+AA36+AD36+AG36+AJ36+AM36+AP36+AS36+AV36+AY36+BB36+BE36+BI36+BL36+BO36+BP36+BT36+BW36+BZ36+CD36+CG36+CJ36+CM36+CP36+CS36+CV36+CZ36+DC36+DF36+DI36+DL36+DO36+DR36+DU36+ED36+EG36+EJ36+EN36)</f>
        <v>2</v>
      </c>
      <c r="EU36" s="10">
        <f t="shared" ref="EU36:EU67" si="7">SUM(F36+I36+M36+N36+Q36+U36+V36+Y36+AB36+AE36+AH36+AK36+AN36+AQ36+AT36+AW36+BC36+BF36+BJ36+BM36+BR36+BU36+BX36+CB36+CE36+CK36+CN36+CQ36+CT36+CW36+CX36+DA36+DD36+DG36+DJ36+DM36+DP36+DS36+DW36+DX36+EE36+EH36+EK36+EP36+EQ36)</f>
        <v>3</v>
      </c>
      <c r="EV36" s="10">
        <f t="shared" ref="EV36:EV67" si="8">SUM(C36+E36+G36+L36+T36+BQ36+CA36+DV36+DY36+DZ36+EO36)</f>
        <v>2</v>
      </c>
      <c r="EW36" s="10">
        <f t="shared" ref="EW36:EW67" si="9">SUM(J36+R36+AC36+AI36+AU36+BK36+BS36+BY36+CF36+CL36+CR36+CY36+DE36+DK36+DQ36+EA36+EB36+EI36+EL36)</f>
        <v>1</v>
      </c>
      <c r="EX36" s="55">
        <f t="shared" si="5"/>
        <v>8</v>
      </c>
    </row>
    <row r="37" spans="1:154" x14ac:dyDescent="0.2">
      <c r="A37">
        <v>34</v>
      </c>
      <c r="B37" s="746" t="s">
        <v>79</v>
      </c>
      <c r="C37" s="650"/>
      <c r="D37" s="78"/>
      <c r="E37" s="78"/>
      <c r="F37" s="651"/>
      <c r="G37" s="600"/>
      <c r="H37" s="6"/>
      <c r="I37" s="6"/>
      <c r="J37" s="665"/>
      <c r="K37" s="666"/>
      <c r="L37" s="706"/>
      <c r="M37" s="6"/>
      <c r="N37" s="6"/>
      <c r="O37" s="6"/>
      <c r="P37" s="6"/>
      <c r="Q37" s="6"/>
      <c r="R37" s="6"/>
      <c r="S37" s="6"/>
      <c r="T37" s="6"/>
      <c r="U37" s="496"/>
      <c r="V37" s="654"/>
      <c r="W37" s="655"/>
      <c r="X37" s="15"/>
      <c r="Y37" s="652"/>
      <c r="Z37" s="653"/>
      <c r="AA37" s="6"/>
      <c r="AB37" s="6"/>
      <c r="AC37" s="6"/>
      <c r="AD37" s="15"/>
      <c r="AE37" s="15"/>
      <c r="AF37" s="15"/>
      <c r="AG37" s="15"/>
      <c r="AH37" s="15"/>
      <c r="AI37" s="15"/>
      <c r="AJ37" s="654"/>
      <c r="AK37" s="655"/>
      <c r="AL37" s="15"/>
      <c r="AM37" s="15"/>
      <c r="AN37" s="647"/>
      <c r="AO37" s="666"/>
      <c r="AP37" s="690"/>
      <c r="AQ37" s="15"/>
      <c r="AR37" s="15">
        <v>1</v>
      </c>
      <c r="AS37" s="15"/>
      <c r="AT37" s="15"/>
      <c r="AU37" s="15"/>
      <c r="AV37" s="15"/>
      <c r="AW37" s="654"/>
      <c r="AX37" s="655"/>
      <c r="AY37" s="647"/>
      <c r="AZ37" s="691">
        <v>1</v>
      </c>
      <c r="BA37" s="666"/>
      <c r="BB37" s="690"/>
      <c r="BC37" s="15"/>
      <c r="BD37" s="15"/>
      <c r="BE37" s="15"/>
      <c r="BF37" s="647"/>
      <c r="BG37" s="666"/>
      <c r="BH37" s="54"/>
      <c r="BI37" s="10"/>
      <c r="BJ37" s="10"/>
      <c r="BK37" s="61"/>
      <c r="BL37" s="666"/>
      <c r="BM37" s="100">
        <v>1</v>
      </c>
      <c r="BN37" s="666"/>
      <c r="BO37" s="666"/>
      <c r="BP37" s="130"/>
      <c r="BQ37" s="11"/>
      <c r="BR37" s="11"/>
      <c r="BS37" s="11"/>
      <c r="BT37" s="129"/>
      <c r="BU37" s="128"/>
      <c r="BV37" s="11"/>
      <c r="BW37" s="62"/>
      <c r="BX37" s="666"/>
      <c r="BY37" s="130"/>
      <c r="BZ37" s="11"/>
      <c r="CA37" s="11"/>
      <c r="CB37" s="11"/>
      <c r="CC37" s="11"/>
      <c r="CD37" s="11"/>
      <c r="CE37" s="11"/>
      <c r="CF37" s="62"/>
      <c r="CG37" s="666"/>
      <c r="CH37" s="666"/>
      <c r="CI37" s="666"/>
      <c r="CJ37" s="666"/>
      <c r="CK37" s="130"/>
      <c r="CL37" s="62"/>
      <c r="CM37" s="62"/>
      <c r="CN37" s="666"/>
      <c r="CO37" s="11"/>
      <c r="CP37" s="11"/>
      <c r="CQ37" s="11"/>
      <c r="CR37" s="10"/>
      <c r="CS37" s="666"/>
      <c r="CT37" s="55"/>
      <c r="CU37" s="128"/>
      <c r="CV37" s="11"/>
      <c r="CW37" s="11"/>
      <c r="CX37" s="11">
        <v>1</v>
      </c>
      <c r="CY37" s="11"/>
      <c r="CZ37" s="666"/>
      <c r="DA37" s="11"/>
      <c r="DB37" s="11"/>
      <c r="DC37" s="11"/>
      <c r="DD37" s="11"/>
      <c r="DE37" s="11"/>
      <c r="DF37" s="11"/>
      <c r="DG37" s="11"/>
      <c r="DH37" s="129"/>
      <c r="DI37" s="666"/>
      <c r="DJ37" s="11">
        <v>1</v>
      </c>
      <c r="DK37" s="11"/>
      <c r="DL37" s="11"/>
      <c r="DM37" s="11"/>
      <c r="DN37" s="11"/>
      <c r="DO37" s="666"/>
      <c r="DP37" s="11"/>
      <c r="DQ37" s="11"/>
      <c r="DR37" s="11"/>
      <c r="DS37" s="98"/>
      <c r="DT37" s="11"/>
      <c r="DU37" s="666"/>
      <c r="DV37" s="11"/>
      <c r="DW37" s="666"/>
      <c r="DX37" s="129"/>
      <c r="DY37" s="128"/>
      <c r="DZ37" s="11"/>
      <c r="EA37" s="11"/>
      <c r="EB37" s="11"/>
      <c r="EC37" s="11"/>
      <c r="ED37" s="666"/>
      <c r="EE37" s="11"/>
      <c r="EF37" s="666"/>
      <c r="EG37" s="666"/>
      <c r="EH37" s="11"/>
      <c r="EI37" s="11"/>
      <c r="EJ37" s="11"/>
      <c r="EK37" s="10"/>
      <c r="EL37" s="10">
        <v>1</v>
      </c>
      <c r="EM37" s="10"/>
      <c r="EN37" s="10"/>
      <c r="EO37" s="10"/>
      <c r="EP37" s="10"/>
      <c r="EQ37" s="10"/>
      <c r="ER37" s="809"/>
      <c r="ES37" s="10">
        <f t="shared" si="4"/>
        <v>1</v>
      </c>
      <c r="ET37" s="10">
        <f t="shared" si="6"/>
        <v>0</v>
      </c>
      <c r="EU37" s="10">
        <f t="shared" si="7"/>
        <v>3</v>
      </c>
      <c r="EV37" s="10">
        <f t="shared" si="8"/>
        <v>0</v>
      </c>
      <c r="EW37" s="10">
        <f t="shared" si="9"/>
        <v>1</v>
      </c>
      <c r="EX37" s="55">
        <f t="shared" si="5"/>
        <v>5</v>
      </c>
    </row>
    <row r="38" spans="1:154" x14ac:dyDescent="0.2">
      <c r="A38">
        <v>35</v>
      </c>
      <c r="B38" s="458" t="s">
        <v>417</v>
      </c>
      <c r="C38" s="650"/>
      <c r="D38" s="78"/>
      <c r="E38" s="78"/>
      <c r="F38" s="651"/>
      <c r="G38" s="600"/>
      <c r="H38" s="6"/>
      <c r="I38" s="6"/>
      <c r="J38" s="665"/>
      <c r="K38" s="666"/>
      <c r="L38" s="706"/>
      <c r="M38" s="6"/>
      <c r="N38" s="6"/>
      <c r="O38" s="6"/>
      <c r="P38" s="6"/>
      <c r="Q38" s="6"/>
      <c r="R38" s="6"/>
      <c r="S38" s="6"/>
      <c r="T38" s="6"/>
      <c r="U38" s="496"/>
      <c r="V38" s="654"/>
      <c r="W38" s="655"/>
      <c r="X38" s="15"/>
      <c r="Y38" s="652"/>
      <c r="Z38" s="653"/>
      <c r="AA38" s="6"/>
      <c r="AB38" s="6"/>
      <c r="AC38" s="6"/>
      <c r="AD38" s="15"/>
      <c r="AE38" s="15"/>
      <c r="AF38" s="15"/>
      <c r="AG38" s="15"/>
      <c r="AH38" s="15"/>
      <c r="AI38" s="15"/>
      <c r="AJ38" s="654"/>
      <c r="AK38" s="655"/>
      <c r="AL38" s="15"/>
      <c r="AM38" s="15"/>
      <c r="AN38" s="647">
        <v>1</v>
      </c>
      <c r="AO38" s="666"/>
      <c r="AP38" s="690"/>
      <c r="AQ38" s="15"/>
      <c r="AR38" s="15"/>
      <c r="AS38" s="15"/>
      <c r="AT38" s="15">
        <v>1</v>
      </c>
      <c r="AU38" s="15"/>
      <c r="AV38" s="15"/>
      <c r="AW38" s="654"/>
      <c r="AX38" s="655"/>
      <c r="AY38" s="647"/>
      <c r="AZ38" s="691">
        <v>1</v>
      </c>
      <c r="BA38" s="666"/>
      <c r="BB38" s="690"/>
      <c r="BC38" s="15"/>
      <c r="BD38" s="15"/>
      <c r="BE38" s="15"/>
      <c r="BF38" s="647"/>
      <c r="BG38" s="666"/>
      <c r="BH38" s="54"/>
      <c r="BI38" s="10"/>
      <c r="BJ38" s="10"/>
      <c r="BK38" s="61"/>
      <c r="BL38" s="666"/>
      <c r="BM38" s="100">
        <v>1</v>
      </c>
      <c r="BN38" s="666"/>
      <c r="BO38" s="666"/>
      <c r="BP38" s="130"/>
      <c r="BQ38" s="11"/>
      <c r="BR38" s="11">
        <v>1</v>
      </c>
      <c r="BS38" s="11"/>
      <c r="BT38" s="129"/>
      <c r="BU38" s="128"/>
      <c r="BV38" s="11"/>
      <c r="BW38" s="62"/>
      <c r="BX38" s="666"/>
      <c r="BY38" s="130"/>
      <c r="BZ38" s="11"/>
      <c r="CA38" s="11"/>
      <c r="CB38" s="11"/>
      <c r="CC38" s="11"/>
      <c r="CD38" s="11"/>
      <c r="CE38" s="11"/>
      <c r="CF38" s="62"/>
      <c r="CG38" s="666"/>
      <c r="CH38" s="666"/>
      <c r="CI38" s="666"/>
      <c r="CJ38" s="666"/>
      <c r="CK38" s="130">
        <v>1</v>
      </c>
      <c r="CL38" s="62"/>
      <c r="CM38" s="62"/>
      <c r="CN38" s="666"/>
      <c r="CO38" s="11"/>
      <c r="CP38" s="11"/>
      <c r="CQ38" s="11"/>
      <c r="CR38" s="10"/>
      <c r="CS38" s="666"/>
      <c r="CT38" s="55"/>
      <c r="CU38" s="128"/>
      <c r="CV38" s="11"/>
      <c r="CW38" s="11"/>
      <c r="CX38" s="11">
        <v>1</v>
      </c>
      <c r="CY38" s="11"/>
      <c r="CZ38" s="666"/>
      <c r="DA38" s="11"/>
      <c r="DB38" s="11"/>
      <c r="DC38" s="11"/>
      <c r="DD38" s="11"/>
      <c r="DE38" s="11"/>
      <c r="DF38" s="11"/>
      <c r="DG38" s="11"/>
      <c r="DH38" s="129"/>
      <c r="DI38" s="666"/>
      <c r="DJ38" s="11">
        <v>1</v>
      </c>
      <c r="DK38" s="11"/>
      <c r="DL38" s="11"/>
      <c r="DM38" s="11"/>
      <c r="DN38" s="11"/>
      <c r="DO38" s="666"/>
      <c r="DP38" s="11"/>
      <c r="DQ38" s="11"/>
      <c r="DR38" s="11"/>
      <c r="DS38" s="11">
        <v>1</v>
      </c>
      <c r="DT38" s="11"/>
      <c r="DU38" s="666"/>
      <c r="DV38" s="11"/>
      <c r="DW38" s="666"/>
      <c r="DX38" s="129"/>
      <c r="DY38" s="128"/>
      <c r="DZ38" s="11"/>
      <c r="EA38" s="11"/>
      <c r="EB38" s="11"/>
      <c r="EC38" s="11"/>
      <c r="ED38" s="666"/>
      <c r="EE38" s="11"/>
      <c r="EF38" s="666"/>
      <c r="EG38" s="666"/>
      <c r="EH38" s="11">
        <v>1</v>
      </c>
      <c r="EI38" s="11"/>
      <c r="EJ38" s="11"/>
      <c r="EK38" s="10"/>
      <c r="EL38" s="10">
        <v>1</v>
      </c>
      <c r="EM38" s="10"/>
      <c r="EN38" s="10"/>
      <c r="EO38" s="10"/>
      <c r="EP38" s="10"/>
      <c r="EQ38" s="10"/>
      <c r="ER38" s="809"/>
      <c r="ES38" s="10">
        <f t="shared" si="4"/>
        <v>0</v>
      </c>
      <c r="ET38" s="10">
        <f t="shared" si="6"/>
        <v>0</v>
      </c>
      <c r="EU38" s="10">
        <f t="shared" si="7"/>
        <v>9</v>
      </c>
      <c r="EV38" s="10">
        <f t="shared" si="8"/>
        <v>0</v>
      </c>
      <c r="EW38" s="10">
        <f t="shared" si="9"/>
        <v>1</v>
      </c>
      <c r="EX38" s="55">
        <f t="shared" si="5"/>
        <v>10</v>
      </c>
    </row>
    <row r="39" spans="1:154" x14ac:dyDescent="0.2">
      <c r="A39">
        <v>36</v>
      </c>
      <c r="B39" s="458" t="s">
        <v>757</v>
      </c>
      <c r="C39" s="650"/>
      <c r="D39" s="78"/>
      <c r="E39" s="78"/>
      <c r="F39" s="651"/>
      <c r="G39" s="600"/>
      <c r="H39" s="6">
        <v>1</v>
      </c>
      <c r="I39" s="6">
        <v>1</v>
      </c>
      <c r="J39" s="665"/>
      <c r="K39" s="666"/>
      <c r="L39" s="706"/>
      <c r="M39" s="6"/>
      <c r="N39" s="6"/>
      <c r="O39" s="6"/>
      <c r="P39" s="6"/>
      <c r="Q39" s="6"/>
      <c r="R39" s="6"/>
      <c r="S39" s="6"/>
      <c r="T39" s="6"/>
      <c r="U39" s="496"/>
      <c r="V39" s="654"/>
      <c r="W39" s="655"/>
      <c r="X39" s="15"/>
      <c r="Y39" s="652"/>
      <c r="Z39" s="653">
        <v>1</v>
      </c>
      <c r="AA39" s="6"/>
      <c r="AB39" s="6"/>
      <c r="AC39" s="6"/>
      <c r="AD39" s="15"/>
      <c r="AE39" s="15"/>
      <c r="AF39" s="15"/>
      <c r="AG39" s="15"/>
      <c r="AH39" s="15"/>
      <c r="AI39" s="15"/>
      <c r="AJ39" s="654"/>
      <c r="AK39" s="655"/>
      <c r="AL39" s="15"/>
      <c r="AM39" s="15"/>
      <c r="AN39" s="647"/>
      <c r="AO39" s="666"/>
      <c r="AP39" s="690"/>
      <c r="AQ39" s="15">
        <v>1</v>
      </c>
      <c r="AR39" s="15">
        <v>1</v>
      </c>
      <c r="AS39" s="15"/>
      <c r="AT39" s="15"/>
      <c r="AU39" s="15"/>
      <c r="AV39" s="15"/>
      <c r="AW39" s="654">
        <v>1</v>
      </c>
      <c r="AX39" s="655">
        <v>1</v>
      </c>
      <c r="AY39" s="647"/>
      <c r="AZ39" s="691">
        <v>1</v>
      </c>
      <c r="BA39" s="666"/>
      <c r="BB39" s="690"/>
      <c r="BC39" s="15">
        <v>1</v>
      </c>
      <c r="BD39" s="15"/>
      <c r="BE39" s="15"/>
      <c r="BF39" s="647"/>
      <c r="BG39" s="666"/>
      <c r="BH39" s="54"/>
      <c r="BI39" s="10"/>
      <c r="BJ39" s="10"/>
      <c r="BK39" s="61"/>
      <c r="BL39" s="666"/>
      <c r="BM39" s="100"/>
      <c r="BN39" s="666"/>
      <c r="BO39" s="666"/>
      <c r="BP39" s="130"/>
      <c r="BQ39" s="11"/>
      <c r="BR39" s="11"/>
      <c r="BS39" s="11"/>
      <c r="BT39" s="129">
        <v>1</v>
      </c>
      <c r="BU39" s="128">
        <v>1</v>
      </c>
      <c r="BV39" s="11"/>
      <c r="BW39" s="62">
        <v>1</v>
      </c>
      <c r="BX39" s="666"/>
      <c r="BY39" s="130"/>
      <c r="BZ39" s="11">
        <v>1</v>
      </c>
      <c r="CA39" s="11"/>
      <c r="CB39" s="11"/>
      <c r="CC39" s="11"/>
      <c r="CD39" s="11"/>
      <c r="CE39" s="11"/>
      <c r="CF39" s="62"/>
      <c r="CG39" s="666"/>
      <c r="CH39" s="666"/>
      <c r="CI39" s="666"/>
      <c r="CJ39" s="666"/>
      <c r="CK39" s="130">
        <v>1</v>
      </c>
      <c r="CL39" s="62"/>
      <c r="CM39" s="62">
        <v>1</v>
      </c>
      <c r="CN39" s="666"/>
      <c r="CO39" s="11"/>
      <c r="CP39" s="11"/>
      <c r="CQ39" s="11">
        <v>1</v>
      </c>
      <c r="CR39" s="10"/>
      <c r="CS39" s="666"/>
      <c r="CT39" s="55"/>
      <c r="CU39" s="128"/>
      <c r="CV39" s="11"/>
      <c r="CW39" s="11">
        <v>1</v>
      </c>
      <c r="CX39" s="11"/>
      <c r="CY39" s="11"/>
      <c r="CZ39" s="666"/>
      <c r="DA39" s="11">
        <v>1</v>
      </c>
      <c r="DB39" s="11"/>
      <c r="DC39" s="11"/>
      <c r="DD39" s="11">
        <v>1</v>
      </c>
      <c r="DE39" s="11"/>
      <c r="DF39" s="11"/>
      <c r="DG39" s="11"/>
      <c r="DH39" s="129"/>
      <c r="DI39" s="666"/>
      <c r="DJ39" s="11">
        <v>1</v>
      </c>
      <c r="DK39" s="11"/>
      <c r="DL39" s="11">
        <v>1</v>
      </c>
      <c r="DM39" s="11">
        <v>1</v>
      </c>
      <c r="DN39" s="11"/>
      <c r="DO39" s="666"/>
      <c r="DP39" s="11">
        <v>1</v>
      </c>
      <c r="DQ39" s="11"/>
      <c r="DR39" s="11"/>
      <c r="DS39" s="11"/>
      <c r="DT39" s="11"/>
      <c r="DU39" s="666"/>
      <c r="DV39" s="11"/>
      <c r="DW39" s="666"/>
      <c r="DX39" s="129"/>
      <c r="DY39" s="128"/>
      <c r="DZ39" s="11"/>
      <c r="EA39" s="11"/>
      <c r="EB39" s="11"/>
      <c r="EC39" s="11"/>
      <c r="ED39" s="666"/>
      <c r="EE39" s="11">
        <v>1</v>
      </c>
      <c r="EF39" s="666"/>
      <c r="EG39" s="666"/>
      <c r="EH39" s="11">
        <v>1</v>
      </c>
      <c r="EI39" s="11"/>
      <c r="EJ39" s="11"/>
      <c r="EK39" s="10">
        <v>1</v>
      </c>
      <c r="EL39" s="10"/>
      <c r="EM39" s="10"/>
      <c r="EN39" s="10">
        <v>1</v>
      </c>
      <c r="EO39" s="10">
        <v>1</v>
      </c>
      <c r="EP39" s="10">
        <v>1</v>
      </c>
      <c r="EQ39" s="10"/>
      <c r="ER39" s="809">
        <v>1</v>
      </c>
      <c r="ES39" s="10">
        <f t="shared" si="4"/>
        <v>2</v>
      </c>
      <c r="ET39" s="10">
        <f t="shared" si="6"/>
        <v>7</v>
      </c>
      <c r="EU39" s="10">
        <f t="shared" si="7"/>
        <v>17</v>
      </c>
      <c r="EV39" s="10">
        <f t="shared" si="8"/>
        <v>1</v>
      </c>
      <c r="EW39" s="10">
        <f t="shared" si="9"/>
        <v>0</v>
      </c>
      <c r="EX39" s="55">
        <f t="shared" si="5"/>
        <v>27</v>
      </c>
    </row>
    <row r="40" spans="1:154" x14ac:dyDescent="0.2">
      <c r="A40">
        <v>37</v>
      </c>
      <c r="B40" s="458" t="s">
        <v>1277</v>
      </c>
      <c r="C40" s="650"/>
      <c r="D40" s="78"/>
      <c r="E40" s="78"/>
      <c r="F40" s="651"/>
      <c r="G40" s="600"/>
      <c r="H40" s="6">
        <v>1</v>
      </c>
      <c r="I40" s="6"/>
      <c r="J40" s="665"/>
      <c r="K40" s="666"/>
      <c r="L40" s="706"/>
      <c r="M40" s="6"/>
      <c r="N40" s="6"/>
      <c r="O40" s="6"/>
      <c r="P40" s="6"/>
      <c r="Q40" s="6"/>
      <c r="R40" s="6"/>
      <c r="S40" s="6"/>
      <c r="T40" s="6"/>
      <c r="U40" s="496"/>
      <c r="V40" s="654"/>
      <c r="W40" s="655"/>
      <c r="X40" s="15"/>
      <c r="Y40" s="652"/>
      <c r="Z40" s="653">
        <v>1</v>
      </c>
      <c r="AA40" s="6"/>
      <c r="AB40" s="6"/>
      <c r="AC40" s="6"/>
      <c r="AD40" s="15"/>
      <c r="AE40" s="15"/>
      <c r="AF40" s="15"/>
      <c r="AG40" s="15"/>
      <c r="AH40" s="15"/>
      <c r="AI40" s="15"/>
      <c r="AJ40" s="654"/>
      <c r="AK40" s="655"/>
      <c r="AL40" s="15"/>
      <c r="AM40" s="15"/>
      <c r="AN40" s="647"/>
      <c r="AO40" s="666"/>
      <c r="AP40" s="690"/>
      <c r="AQ40" s="15"/>
      <c r="AR40" s="15">
        <v>1</v>
      </c>
      <c r="AS40" s="15"/>
      <c r="AT40" s="15"/>
      <c r="AU40" s="15"/>
      <c r="AV40" s="15"/>
      <c r="AW40" s="654">
        <v>1</v>
      </c>
      <c r="AX40" s="655">
        <v>1</v>
      </c>
      <c r="AY40" s="647"/>
      <c r="AZ40" s="691">
        <v>1</v>
      </c>
      <c r="BA40" s="666"/>
      <c r="BB40" s="690"/>
      <c r="BC40" s="15">
        <v>1</v>
      </c>
      <c r="BD40" s="15"/>
      <c r="BE40" s="15"/>
      <c r="BF40" s="647"/>
      <c r="BG40" s="666"/>
      <c r="BH40" s="54"/>
      <c r="BI40" s="10"/>
      <c r="BJ40" s="10"/>
      <c r="BK40" s="61"/>
      <c r="BL40" s="666"/>
      <c r="BM40" s="100"/>
      <c r="BN40" s="666"/>
      <c r="BO40" s="666"/>
      <c r="BP40" s="130"/>
      <c r="BQ40" s="11"/>
      <c r="BR40" s="11"/>
      <c r="BS40" s="11"/>
      <c r="BT40" s="129"/>
      <c r="BU40" s="128">
        <v>1</v>
      </c>
      <c r="BV40" s="11"/>
      <c r="BW40" s="62"/>
      <c r="BX40" s="666"/>
      <c r="BY40" s="130"/>
      <c r="BZ40" s="11"/>
      <c r="CA40" s="11"/>
      <c r="CB40" s="11"/>
      <c r="CC40" s="11"/>
      <c r="CD40" s="11"/>
      <c r="CE40" s="11"/>
      <c r="CF40" s="62"/>
      <c r="CG40" s="666"/>
      <c r="CH40" s="666"/>
      <c r="CI40" s="666"/>
      <c r="CJ40" s="666"/>
      <c r="CK40" s="130">
        <v>1</v>
      </c>
      <c r="CL40" s="62"/>
      <c r="CM40" s="62"/>
      <c r="CN40" s="666"/>
      <c r="CO40" s="11"/>
      <c r="CP40" s="11"/>
      <c r="CQ40" s="11">
        <v>1</v>
      </c>
      <c r="CR40" s="10"/>
      <c r="CS40" s="666"/>
      <c r="CT40" s="55"/>
      <c r="CU40" s="128"/>
      <c r="CV40" s="11"/>
      <c r="CW40" s="11">
        <v>1</v>
      </c>
      <c r="CX40" s="11"/>
      <c r="CY40" s="11"/>
      <c r="CZ40" s="666"/>
      <c r="DA40" s="11">
        <v>1</v>
      </c>
      <c r="DB40" s="11"/>
      <c r="DC40" s="11"/>
      <c r="DD40" s="11">
        <v>1</v>
      </c>
      <c r="DE40" s="11"/>
      <c r="DF40" s="11"/>
      <c r="DG40" s="11"/>
      <c r="DH40" s="129"/>
      <c r="DI40" s="666"/>
      <c r="DJ40" s="11">
        <v>1</v>
      </c>
      <c r="DK40" s="11"/>
      <c r="DL40" s="11"/>
      <c r="DM40" s="11"/>
      <c r="DN40" s="11"/>
      <c r="DO40" s="666"/>
      <c r="DP40" s="11">
        <v>1</v>
      </c>
      <c r="DQ40" s="11"/>
      <c r="DR40" s="11"/>
      <c r="DS40" s="11"/>
      <c r="DT40" s="11"/>
      <c r="DU40" s="666"/>
      <c r="DV40" s="11"/>
      <c r="DW40" s="666"/>
      <c r="DX40" s="129"/>
      <c r="DY40" s="128"/>
      <c r="DZ40" s="11"/>
      <c r="EA40" s="11"/>
      <c r="EB40" s="11"/>
      <c r="EC40" s="11"/>
      <c r="ED40" s="666"/>
      <c r="EE40" s="11">
        <v>1</v>
      </c>
      <c r="EF40" s="666"/>
      <c r="EG40" s="666"/>
      <c r="EH40" s="11"/>
      <c r="EI40" s="11"/>
      <c r="EJ40" s="11"/>
      <c r="EK40" s="10">
        <v>1</v>
      </c>
      <c r="EL40" s="10"/>
      <c r="EM40" s="10"/>
      <c r="EN40" s="10">
        <v>1</v>
      </c>
      <c r="EO40" s="10">
        <v>1</v>
      </c>
      <c r="EP40" s="10">
        <v>1</v>
      </c>
      <c r="EQ40" s="10"/>
      <c r="ER40" s="809">
        <v>1</v>
      </c>
      <c r="ES40" s="10">
        <f t="shared" si="4"/>
        <v>2</v>
      </c>
      <c r="ET40" s="10">
        <f t="shared" si="6"/>
        <v>2</v>
      </c>
      <c r="EU40" s="10">
        <f t="shared" si="7"/>
        <v>13</v>
      </c>
      <c r="EV40" s="10">
        <f t="shared" si="8"/>
        <v>1</v>
      </c>
      <c r="EW40" s="10">
        <f t="shared" si="9"/>
        <v>0</v>
      </c>
      <c r="EX40" s="55">
        <f t="shared" si="5"/>
        <v>18</v>
      </c>
    </row>
    <row r="41" spans="1:154" x14ac:dyDescent="0.2">
      <c r="A41">
        <v>38</v>
      </c>
      <c r="B41" s="458" t="s">
        <v>575</v>
      </c>
      <c r="C41" s="650"/>
      <c r="D41" s="78"/>
      <c r="E41" s="78"/>
      <c r="F41" s="651"/>
      <c r="G41" s="600"/>
      <c r="H41" s="6">
        <v>1</v>
      </c>
      <c r="I41" s="6"/>
      <c r="J41" s="665"/>
      <c r="K41" s="666"/>
      <c r="L41" s="706">
        <v>1</v>
      </c>
      <c r="M41" s="6">
        <v>1</v>
      </c>
      <c r="N41" s="6"/>
      <c r="O41" s="6"/>
      <c r="P41" s="6"/>
      <c r="Q41" s="6"/>
      <c r="R41" s="6"/>
      <c r="S41" s="6"/>
      <c r="T41" s="6"/>
      <c r="U41" s="496"/>
      <c r="V41" s="654"/>
      <c r="W41" s="655"/>
      <c r="X41" s="15"/>
      <c r="Y41" s="652"/>
      <c r="Z41" s="653">
        <v>1</v>
      </c>
      <c r="AA41" s="6"/>
      <c r="AB41" s="6"/>
      <c r="AC41" s="6"/>
      <c r="AD41" s="15"/>
      <c r="AE41" s="15"/>
      <c r="AF41" s="15"/>
      <c r="AG41" s="15"/>
      <c r="AH41" s="15"/>
      <c r="AI41" s="15"/>
      <c r="AJ41" s="654"/>
      <c r="AK41" s="655"/>
      <c r="AL41" s="15"/>
      <c r="AM41" s="15"/>
      <c r="AN41" s="647"/>
      <c r="AO41" s="666"/>
      <c r="AP41" s="690"/>
      <c r="AQ41" s="15"/>
      <c r="AR41" s="15"/>
      <c r="AS41" s="15"/>
      <c r="AT41" s="15"/>
      <c r="AU41" s="15"/>
      <c r="AV41" s="15"/>
      <c r="AW41" s="654"/>
      <c r="AX41" s="655"/>
      <c r="AY41" s="647"/>
      <c r="AZ41" s="691">
        <v>1</v>
      </c>
      <c r="BA41" s="666"/>
      <c r="BB41" s="690"/>
      <c r="BC41" s="15"/>
      <c r="BD41" s="15"/>
      <c r="BE41" s="15"/>
      <c r="BF41" s="647"/>
      <c r="BG41" s="666"/>
      <c r="BH41" s="54"/>
      <c r="BI41" s="10"/>
      <c r="BJ41" s="10"/>
      <c r="BK41" s="61"/>
      <c r="BL41" s="666"/>
      <c r="BM41" s="100"/>
      <c r="BN41" s="666"/>
      <c r="BO41" s="666"/>
      <c r="BP41" s="130"/>
      <c r="BQ41" s="11"/>
      <c r="BR41" s="11">
        <v>1</v>
      </c>
      <c r="BS41" s="11"/>
      <c r="BT41" s="129"/>
      <c r="BU41" s="128"/>
      <c r="BV41" s="11"/>
      <c r="BW41" s="62"/>
      <c r="BX41" s="666"/>
      <c r="BY41" s="130"/>
      <c r="BZ41" s="11"/>
      <c r="CA41" s="11"/>
      <c r="CB41" s="11"/>
      <c r="CC41" s="11"/>
      <c r="CD41" s="11"/>
      <c r="CE41" s="11"/>
      <c r="CF41" s="62"/>
      <c r="CG41" s="666"/>
      <c r="CH41" s="666"/>
      <c r="CI41" s="666"/>
      <c r="CJ41" s="666"/>
      <c r="CK41" s="130"/>
      <c r="CL41" s="62"/>
      <c r="CM41" s="62"/>
      <c r="CN41" s="666"/>
      <c r="CO41" s="11"/>
      <c r="CP41" s="11"/>
      <c r="CQ41" s="11"/>
      <c r="CR41" s="10"/>
      <c r="CS41" s="666"/>
      <c r="CT41" s="55"/>
      <c r="CU41" s="128"/>
      <c r="CV41" s="11"/>
      <c r="CW41" s="11"/>
      <c r="CX41" s="11"/>
      <c r="CY41" s="11"/>
      <c r="CZ41" s="666"/>
      <c r="DA41" s="11"/>
      <c r="DB41" s="11"/>
      <c r="DC41" s="11"/>
      <c r="DD41" s="11"/>
      <c r="DE41" s="11"/>
      <c r="DF41" s="11"/>
      <c r="DG41" s="11"/>
      <c r="DH41" s="129"/>
      <c r="DI41" s="666"/>
      <c r="DJ41" s="11"/>
      <c r="DK41" s="11"/>
      <c r="DL41" s="11"/>
      <c r="DM41" s="11"/>
      <c r="DN41" s="11"/>
      <c r="DO41" s="666"/>
      <c r="DP41" s="11"/>
      <c r="DQ41" s="11"/>
      <c r="DR41" s="11"/>
      <c r="DS41" s="11"/>
      <c r="DT41" s="11"/>
      <c r="DU41" s="666"/>
      <c r="DV41" s="11"/>
      <c r="DW41" s="666"/>
      <c r="DX41" s="129"/>
      <c r="DY41" s="128"/>
      <c r="DZ41" s="11"/>
      <c r="EA41" s="11"/>
      <c r="EB41" s="11"/>
      <c r="EC41" s="11"/>
      <c r="ED41" s="666"/>
      <c r="EE41" s="11"/>
      <c r="EF41" s="666"/>
      <c r="EG41" s="666"/>
      <c r="EH41" s="11"/>
      <c r="EI41" s="11"/>
      <c r="EJ41" s="11"/>
      <c r="EK41" s="10"/>
      <c r="EL41" s="10">
        <v>1</v>
      </c>
      <c r="EM41" s="10"/>
      <c r="EN41" s="10">
        <v>1</v>
      </c>
      <c r="EO41" s="10">
        <v>1</v>
      </c>
      <c r="EP41" s="10">
        <v>1</v>
      </c>
      <c r="EQ41" s="10"/>
      <c r="ER41" s="809">
        <v>1</v>
      </c>
      <c r="ES41" s="10">
        <f t="shared" si="4"/>
        <v>0</v>
      </c>
      <c r="ET41" s="10">
        <f t="shared" si="6"/>
        <v>2</v>
      </c>
      <c r="EU41" s="10">
        <f t="shared" si="7"/>
        <v>3</v>
      </c>
      <c r="EV41" s="10">
        <f t="shared" si="8"/>
        <v>2</v>
      </c>
      <c r="EW41" s="10">
        <f t="shared" si="9"/>
        <v>1</v>
      </c>
      <c r="EX41" s="55">
        <f t="shared" si="5"/>
        <v>8</v>
      </c>
    </row>
    <row r="42" spans="1:154" x14ac:dyDescent="0.2">
      <c r="A42">
        <v>39</v>
      </c>
      <c r="B42" s="458" t="s">
        <v>1356</v>
      </c>
      <c r="C42" s="650"/>
      <c r="D42" s="78"/>
      <c r="E42" s="78"/>
      <c r="F42" s="651"/>
      <c r="G42" s="600"/>
      <c r="H42" s="6"/>
      <c r="I42" s="6"/>
      <c r="J42" s="665"/>
      <c r="K42" s="666"/>
      <c r="L42" s="706"/>
      <c r="M42" s="6"/>
      <c r="N42" s="6"/>
      <c r="O42" s="6"/>
      <c r="P42" s="6"/>
      <c r="Q42" s="6"/>
      <c r="R42" s="6"/>
      <c r="S42" s="6"/>
      <c r="T42" s="6"/>
      <c r="U42" s="496"/>
      <c r="V42" s="654"/>
      <c r="W42" s="655"/>
      <c r="X42" s="15"/>
      <c r="Y42" s="652"/>
      <c r="Z42" s="653"/>
      <c r="AA42" s="6"/>
      <c r="AB42" s="6"/>
      <c r="AC42" s="6"/>
      <c r="AD42" s="15"/>
      <c r="AE42" s="15"/>
      <c r="AF42" s="15"/>
      <c r="AG42" s="15"/>
      <c r="AH42" s="15"/>
      <c r="AI42" s="15"/>
      <c r="AJ42" s="654"/>
      <c r="AK42" s="655"/>
      <c r="AL42" s="15"/>
      <c r="AM42" s="15"/>
      <c r="AN42" s="647"/>
      <c r="AO42" s="666"/>
      <c r="AP42" s="690"/>
      <c r="AQ42" s="15"/>
      <c r="AR42" s="15"/>
      <c r="AS42" s="15"/>
      <c r="AT42" s="15"/>
      <c r="AU42" s="15"/>
      <c r="AV42" s="15"/>
      <c r="AW42" s="654"/>
      <c r="AX42" s="655"/>
      <c r="AY42" s="647"/>
      <c r="AZ42" s="691"/>
      <c r="BA42" s="666"/>
      <c r="BB42" s="690"/>
      <c r="BC42" s="15"/>
      <c r="BD42" s="15"/>
      <c r="BE42" s="15"/>
      <c r="BF42" s="647"/>
      <c r="BG42" s="666"/>
      <c r="BH42" s="54">
        <v>1</v>
      </c>
      <c r="BI42" s="10"/>
      <c r="BJ42" s="10">
        <v>1</v>
      </c>
      <c r="BK42" s="61"/>
      <c r="BL42" s="666"/>
      <c r="BM42" s="100">
        <v>1</v>
      </c>
      <c r="BN42" s="666"/>
      <c r="BO42" s="666"/>
      <c r="BP42" s="130"/>
      <c r="BQ42" s="11"/>
      <c r="BR42" s="11"/>
      <c r="BS42" s="11"/>
      <c r="BT42" s="129"/>
      <c r="BU42" s="128">
        <v>1</v>
      </c>
      <c r="BV42" s="11"/>
      <c r="BW42" s="62"/>
      <c r="BX42" s="666"/>
      <c r="BY42" s="130"/>
      <c r="BZ42" s="11"/>
      <c r="CA42" s="11"/>
      <c r="CB42" s="11"/>
      <c r="CC42" s="11"/>
      <c r="CD42" s="11"/>
      <c r="CE42" s="11"/>
      <c r="CF42" s="62"/>
      <c r="CG42" s="666"/>
      <c r="CH42" s="666"/>
      <c r="CI42" s="666"/>
      <c r="CJ42" s="666"/>
      <c r="CK42" s="130">
        <v>1</v>
      </c>
      <c r="CL42" s="62"/>
      <c r="CM42" s="62"/>
      <c r="CN42" s="666"/>
      <c r="CO42" s="11"/>
      <c r="CP42" s="11"/>
      <c r="CQ42" s="11"/>
      <c r="CR42" s="10"/>
      <c r="CS42" s="666"/>
      <c r="CT42" s="55"/>
      <c r="CU42" s="128"/>
      <c r="CV42" s="11"/>
      <c r="CW42" s="11">
        <v>1</v>
      </c>
      <c r="CX42" s="11"/>
      <c r="CY42" s="11"/>
      <c r="CZ42" s="666"/>
      <c r="DA42" s="11"/>
      <c r="DB42" s="11"/>
      <c r="DC42" s="11"/>
      <c r="DD42" s="11"/>
      <c r="DE42" s="11"/>
      <c r="DF42" s="11"/>
      <c r="DG42" s="11"/>
      <c r="DH42" s="129"/>
      <c r="DI42" s="666"/>
      <c r="DJ42" s="11"/>
      <c r="DK42" s="11"/>
      <c r="DL42" s="11"/>
      <c r="DM42" s="11"/>
      <c r="DN42" s="11"/>
      <c r="DO42" s="666"/>
      <c r="DP42" s="11"/>
      <c r="DQ42" s="11"/>
      <c r="DR42" s="11">
        <v>1</v>
      </c>
      <c r="DS42" s="11">
        <v>1</v>
      </c>
      <c r="DT42" s="11"/>
      <c r="DU42" s="666"/>
      <c r="DV42" s="11">
        <v>1</v>
      </c>
      <c r="DW42" s="666"/>
      <c r="DX42" s="129">
        <v>1</v>
      </c>
      <c r="DY42" s="128">
        <v>1</v>
      </c>
      <c r="DZ42" s="11">
        <v>1</v>
      </c>
      <c r="EA42" s="11">
        <v>1</v>
      </c>
      <c r="EB42" s="11"/>
      <c r="EC42" s="11">
        <v>1</v>
      </c>
      <c r="ED42" s="666"/>
      <c r="EE42" s="11"/>
      <c r="EF42" s="666"/>
      <c r="EG42" s="666"/>
      <c r="EH42" s="11"/>
      <c r="EI42" s="11"/>
      <c r="EJ42" s="11"/>
      <c r="EK42" s="10"/>
      <c r="EL42" s="10">
        <v>1</v>
      </c>
      <c r="EM42" s="10">
        <v>1</v>
      </c>
      <c r="EN42" s="10"/>
      <c r="EO42" s="10"/>
      <c r="EP42" s="10"/>
      <c r="EQ42" s="10"/>
      <c r="ER42" s="809">
        <v>1</v>
      </c>
      <c r="ES42" s="10">
        <f t="shared" si="4"/>
        <v>3</v>
      </c>
      <c r="ET42" s="10">
        <f t="shared" si="6"/>
        <v>1</v>
      </c>
      <c r="EU42" s="10">
        <f t="shared" si="7"/>
        <v>7</v>
      </c>
      <c r="EV42" s="10">
        <f t="shared" si="8"/>
        <v>3</v>
      </c>
      <c r="EW42" s="10">
        <f t="shared" si="9"/>
        <v>2</v>
      </c>
      <c r="EX42" s="55">
        <f t="shared" si="5"/>
        <v>16</v>
      </c>
    </row>
    <row r="43" spans="1:154" x14ac:dyDescent="0.2">
      <c r="A43">
        <v>40</v>
      </c>
      <c r="B43" s="458" t="s">
        <v>453</v>
      </c>
      <c r="C43" s="650"/>
      <c r="D43" s="78"/>
      <c r="E43" s="78"/>
      <c r="F43" s="651"/>
      <c r="G43" s="600"/>
      <c r="H43" s="6">
        <v>1</v>
      </c>
      <c r="I43" s="6"/>
      <c r="J43" s="665"/>
      <c r="K43" s="666"/>
      <c r="L43" s="706"/>
      <c r="M43" s="6"/>
      <c r="N43" s="6"/>
      <c r="O43" s="6"/>
      <c r="P43" s="6"/>
      <c r="Q43" s="6"/>
      <c r="R43" s="6"/>
      <c r="S43" s="6"/>
      <c r="T43" s="6"/>
      <c r="U43" s="496"/>
      <c r="V43" s="654"/>
      <c r="W43" s="655"/>
      <c r="X43" s="15"/>
      <c r="Y43" s="652"/>
      <c r="Z43" s="653">
        <v>1</v>
      </c>
      <c r="AA43" s="6"/>
      <c r="AB43" s="6"/>
      <c r="AC43" s="6"/>
      <c r="AD43" s="15">
        <v>1</v>
      </c>
      <c r="AE43" s="15"/>
      <c r="AF43" s="15"/>
      <c r="AG43" s="15">
        <v>1</v>
      </c>
      <c r="AH43" s="15"/>
      <c r="AI43" s="15"/>
      <c r="AJ43" s="654">
        <v>1</v>
      </c>
      <c r="AK43" s="655"/>
      <c r="AL43" s="15"/>
      <c r="AM43" s="15"/>
      <c r="AN43" s="647"/>
      <c r="AO43" s="666"/>
      <c r="AP43" s="690"/>
      <c r="AQ43" s="15"/>
      <c r="AR43" s="15"/>
      <c r="AS43" s="15"/>
      <c r="AT43" s="15"/>
      <c r="AU43" s="15"/>
      <c r="AV43" s="15"/>
      <c r="AW43" s="654"/>
      <c r="AX43" s="655"/>
      <c r="AY43" s="647"/>
      <c r="AZ43" s="691"/>
      <c r="BA43" s="666"/>
      <c r="BB43" s="690"/>
      <c r="BC43" s="15">
        <v>1</v>
      </c>
      <c r="BD43" s="15"/>
      <c r="BE43" s="15">
        <v>1</v>
      </c>
      <c r="BF43" s="647"/>
      <c r="BG43" s="666"/>
      <c r="BH43" s="54"/>
      <c r="BI43" s="10"/>
      <c r="BJ43" s="10"/>
      <c r="BK43" s="61"/>
      <c r="BL43" s="666"/>
      <c r="BM43" s="100"/>
      <c r="BN43" s="666"/>
      <c r="BO43" s="666"/>
      <c r="BP43" s="130"/>
      <c r="BQ43" s="11"/>
      <c r="BR43" s="11"/>
      <c r="BS43" s="11"/>
      <c r="BT43" s="129">
        <v>1</v>
      </c>
      <c r="BU43" s="128"/>
      <c r="BV43" s="11"/>
      <c r="BW43" s="62"/>
      <c r="BX43" s="666"/>
      <c r="BY43" s="130"/>
      <c r="BZ43" s="11">
        <v>1</v>
      </c>
      <c r="CA43" s="11"/>
      <c r="CB43" s="11"/>
      <c r="CC43" s="11"/>
      <c r="CD43" s="11">
        <v>1</v>
      </c>
      <c r="CE43" s="11"/>
      <c r="CF43" s="62"/>
      <c r="CG43" s="666"/>
      <c r="CH43" s="666"/>
      <c r="CI43" s="666"/>
      <c r="CJ43" s="666"/>
      <c r="CK43" s="130">
        <v>1</v>
      </c>
      <c r="CL43" s="62"/>
      <c r="CM43" s="62">
        <v>1</v>
      </c>
      <c r="CN43" s="666"/>
      <c r="CO43" s="11"/>
      <c r="CP43" s="11">
        <v>1</v>
      </c>
      <c r="CQ43" s="11"/>
      <c r="CR43" s="10"/>
      <c r="CS43" s="666"/>
      <c r="CT43" s="55"/>
      <c r="CU43" s="128"/>
      <c r="CV43" s="11"/>
      <c r="CW43" s="11"/>
      <c r="CX43" s="11"/>
      <c r="CY43" s="11"/>
      <c r="CZ43" s="666"/>
      <c r="DA43" s="11"/>
      <c r="DB43" s="11"/>
      <c r="DC43" s="11"/>
      <c r="DD43" s="11">
        <v>1</v>
      </c>
      <c r="DE43" s="11"/>
      <c r="DF43" s="11">
        <v>1</v>
      </c>
      <c r="DG43" s="11"/>
      <c r="DH43" s="129"/>
      <c r="DI43" s="666"/>
      <c r="DJ43" s="11"/>
      <c r="DK43" s="11"/>
      <c r="DL43" s="11">
        <v>1</v>
      </c>
      <c r="DM43" s="11"/>
      <c r="DN43" s="11"/>
      <c r="DO43" s="666"/>
      <c r="DP43" s="11">
        <v>1</v>
      </c>
      <c r="DQ43" s="11"/>
      <c r="DR43" s="11">
        <v>1</v>
      </c>
      <c r="DS43" s="11"/>
      <c r="DT43" s="11"/>
      <c r="DU43" s="666"/>
      <c r="DV43" s="11"/>
      <c r="DW43" s="666"/>
      <c r="DX43" s="129"/>
      <c r="DY43" s="128"/>
      <c r="DZ43" s="11"/>
      <c r="EA43" s="11"/>
      <c r="EB43" s="11"/>
      <c r="EC43" s="11"/>
      <c r="ED43" s="666"/>
      <c r="EE43" s="11"/>
      <c r="EF43" s="666"/>
      <c r="EG43" s="666"/>
      <c r="EH43" s="11"/>
      <c r="EI43" s="11"/>
      <c r="EJ43" s="11"/>
      <c r="EK43" s="10"/>
      <c r="EL43" s="10"/>
      <c r="EM43" s="10"/>
      <c r="EN43" s="10"/>
      <c r="EO43" s="10"/>
      <c r="EP43" s="10"/>
      <c r="EQ43" s="10"/>
      <c r="ER43" s="809"/>
      <c r="ES43" s="10">
        <f t="shared" si="4"/>
        <v>0</v>
      </c>
      <c r="ET43" s="10">
        <f t="shared" si="6"/>
        <v>13</v>
      </c>
      <c r="EU43" s="10">
        <f t="shared" si="7"/>
        <v>4</v>
      </c>
      <c r="EV43" s="10">
        <f t="shared" si="8"/>
        <v>0</v>
      </c>
      <c r="EW43" s="10">
        <f t="shared" si="9"/>
        <v>0</v>
      </c>
      <c r="EX43" s="55">
        <f t="shared" si="5"/>
        <v>17</v>
      </c>
    </row>
    <row r="44" spans="1:154" x14ac:dyDescent="0.2">
      <c r="A44">
        <v>41</v>
      </c>
      <c r="B44" s="458" t="s">
        <v>507</v>
      </c>
      <c r="C44" s="650"/>
      <c r="D44" s="78"/>
      <c r="E44" s="78"/>
      <c r="F44" s="651"/>
      <c r="G44" s="600"/>
      <c r="H44" s="6"/>
      <c r="I44" s="6"/>
      <c r="J44" s="665"/>
      <c r="K44" s="666"/>
      <c r="L44" s="706"/>
      <c r="M44" s="6"/>
      <c r="N44" s="6"/>
      <c r="O44" s="6"/>
      <c r="P44" s="6"/>
      <c r="Q44" s="6"/>
      <c r="R44" s="6"/>
      <c r="S44" s="6"/>
      <c r="T44" s="6"/>
      <c r="U44" s="496"/>
      <c r="V44" s="654"/>
      <c r="W44" s="655"/>
      <c r="X44" s="15"/>
      <c r="Y44" s="652"/>
      <c r="Z44" s="653">
        <v>1</v>
      </c>
      <c r="AA44" s="6"/>
      <c r="AB44" s="6">
        <v>1</v>
      </c>
      <c r="AC44" s="6"/>
      <c r="AD44" s="15"/>
      <c r="AE44" s="15"/>
      <c r="AF44" s="15"/>
      <c r="AG44" s="15"/>
      <c r="AH44" s="15"/>
      <c r="AI44" s="15"/>
      <c r="AJ44" s="654"/>
      <c r="AK44" s="655"/>
      <c r="AL44" s="15"/>
      <c r="AM44" s="15"/>
      <c r="AN44" s="647"/>
      <c r="AO44" s="666"/>
      <c r="AP44" s="690"/>
      <c r="AQ44" s="15"/>
      <c r="AR44" s="15"/>
      <c r="AS44" s="15"/>
      <c r="AT44" s="15"/>
      <c r="AU44" s="15"/>
      <c r="AV44" s="15"/>
      <c r="AW44" s="654"/>
      <c r="AX44" s="655"/>
      <c r="AY44" s="647"/>
      <c r="AZ44" s="691">
        <v>1</v>
      </c>
      <c r="BA44" s="666"/>
      <c r="BB44" s="690"/>
      <c r="BC44" s="15"/>
      <c r="BD44" s="15"/>
      <c r="BE44" s="15"/>
      <c r="BF44" s="647"/>
      <c r="BG44" s="666"/>
      <c r="BH44" s="54"/>
      <c r="BI44" s="10"/>
      <c r="BJ44" s="10"/>
      <c r="BK44" s="61"/>
      <c r="BL44" s="666"/>
      <c r="BM44" s="100"/>
      <c r="BN44" s="666"/>
      <c r="BO44" s="666"/>
      <c r="BP44" s="130"/>
      <c r="BQ44" s="11"/>
      <c r="BR44" s="11">
        <v>1</v>
      </c>
      <c r="BS44" s="11"/>
      <c r="BT44" s="129"/>
      <c r="BU44" s="128"/>
      <c r="BV44" s="11"/>
      <c r="BW44" s="62"/>
      <c r="BX44" s="666"/>
      <c r="BY44" s="130"/>
      <c r="BZ44" s="11"/>
      <c r="CA44" s="11"/>
      <c r="CB44" s="11"/>
      <c r="CC44" s="11"/>
      <c r="CD44" s="11"/>
      <c r="CE44" s="11"/>
      <c r="CF44" s="62"/>
      <c r="CG44" s="666"/>
      <c r="CH44" s="666"/>
      <c r="CI44" s="666"/>
      <c r="CJ44" s="666"/>
      <c r="CK44" s="130"/>
      <c r="CL44" s="62"/>
      <c r="CM44" s="62"/>
      <c r="CN44" s="666"/>
      <c r="CO44" s="11"/>
      <c r="CP44" s="11"/>
      <c r="CQ44" s="11"/>
      <c r="CR44" s="10"/>
      <c r="CS44" s="666"/>
      <c r="CT44" s="55"/>
      <c r="CU44" s="128"/>
      <c r="CV44" s="11"/>
      <c r="CW44" s="11"/>
      <c r="CX44" s="11"/>
      <c r="CY44" s="11"/>
      <c r="CZ44" s="666"/>
      <c r="DA44" s="11"/>
      <c r="DB44" s="11"/>
      <c r="DC44" s="11"/>
      <c r="DD44" s="11"/>
      <c r="DE44" s="11"/>
      <c r="DF44" s="11"/>
      <c r="DG44" s="11"/>
      <c r="DH44" s="129"/>
      <c r="DI44" s="666"/>
      <c r="DJ44" s="11"/>
      <c r="DK44" s="11"/>
      <c r="DL44" s="11"/>
      <c r="DM44" s="11"/>
      <c r="DN44" s="11"/>
      <c r="DO44" s="666"/>
      <c r="DP44" s="11"/>
      <c r="DQ44" s="11"/>
      <c r="DR44" s="11"/>
      <c r="DS44" s="11"/>
      <c r="DT44" s="11"/>
      <c r="DU44" s="666"/>
      <c r="DV44" s="11"/>
      <c r="DW44" s="666"/>
      <c r="DX44" s="129"/>
      <c r="DY44" s="128"/>
      <c r="DZ44" s="11"/>
      <c r="EA44" s="11"/>
      <c r="EB44" s="11"/>
      <c r="EC44" s="11"/>
      <c r="ED44" s="666"/>
      <c r="EE44" s="11"/>
      <c r="EF44" s="666"/>
      <c r="EG44" s="666"/>
      <c r="EH44" s="11"/>
      <c r="EI44" s="11"/>
      <c r="EJ44" s="11"/>
      <c r="EK44" s="10"/>
      <c r="EL44" s="10"/>
      <c r="EM44" s="10"/>
      <c r="EN44" s="10"/>
      <c r="EO44" s="10"/>
      <c r="EP44" s="10"/>
      <c r="EQ44" s="10"/>
      <c r="ER44" s="809"/>
      <c r="ES44" s="10">
        <f t="shared" si="4"/>
        <v>0</v>
      </c>
      <c r="ET44" s="10">
        <f t="shared" si="6"/>
        <v>0</v>
      </c>
      <c r="EU44" s="10">
        <f t="shared" si="7"/>
        <v>2</v>
      </c>
      <c r="EV44" s="10">
        <f t="shared" si="8"/>
        <v>0</v>
      </c>
      <c r="EW44" s="10">
        <f t="shared" si="9"/>
        <v>0</v>
      </c>
      <c r="EX44" s="55">
        <f t="shared" si="5"/>
        <v>2</v>
      </c>
    </row>
    <row r="45" spans="1:154" x14ac:dyDescent="0.2">
      <c r="A45">
        <v>42</v>
      </c>
      <c r="B45" s="458" t="s">
        <v>1188</v>
      </c>
      <c r="C45" s="650"/>
      <c r="D45" s="78"/>
      <c r="E45" s="78"/>
      <c r="F45" s="651"/>
      <c r="G45" s="600"/>
      <c r="H45" s="6"/>
      <c r="I45" s="6">
        <v>1</v>
      </c>
      <c r="J45" s="665"/>
      <c r="K45" s="666"/>
      <c r="L45" s="706"/>
      <c r="M45" s="6"/>
      <c r="N45" s="6"/>
      <c r="O45" s="6"/>
      <c r="P45" s="6"/>
      <c r="Q45" s="6"/>
      <c r="R45" s="6"/>
      <c r="S45" s="6">
        <v>1</v>
      </c>
      <c r="T45" s="6"/>
      <c r="U45" s="496"/>
      <c r="V45" s="654"/>
      <c r="W45" s="655"/>
      <c r="X45" s="15"/>
      <c r="Y45" s="652"/>
      <c r="Z45" s="653">
        <v>1</v>
      </c>
      <c r="AA45" s="6"/>
      <c r="AB45" s="6">
        <v>1</v>
      </c>
      <c r="AC45" s="6"/>
      <c r="AD45" s="15"/>
      <c r="AE45" s="15"/>
      <c r="AF45" s="15"/>
      <c r="AG45" s="15"/>
      <c r="AH45" s="15"/>
      <c r="AI45" s="15"/>
      <c r="AJ45" s="654">
        <v>1</v>
      </c>
      <c r="AK45" s="655"/>
      <c r="AL45" s="15"/>
      <c r="AM45" s="15"/>
      <c r="AN45" s="647"/>
      <c r="AO45" s="666"/>
      <c r="AP45" s="690">
        <v>1</v>
      </c>
      <c r="AQ45" s="15"/>
      <c r="AR45" s="15"/>
      <c r="AS45" s="15"/>
      <c r="AT45" s="15"/>
      <c r="AU45" s="15"/>
      <c r="AV45" s="15"/>
      <c r="AW45" s="654"/>
      <c r="AX45" s="655"/>
      <c r="AY45" s="647"/>
      <c r="AZ45" s="691">
        <v>1</v>
      </c>
      <c r="BA45" s="666"/>
      <c r="BB45" s="690">
        <v>1</v>
      </c>
      <c r="BC45" s="15"/>
      <c r="BD45" s="15"/>
      <c r="BE45" s="15">
        <v>1</v>
      </c>
      <c r="BF45" s="647"/>
      <c r="BG45" s="666"/>
      <c r="BH45" s="54"/>
      <c r="BI45" s="10"/>
      <c r="BJ45" s="10"/>
      <c r="BK45" s="61"/>
      <c r="BL45" s="666"/>
      <c r="BM45" s="100"/>
      <c r="BN45" s="666"/>
      <c r="BO45" s="697"/>
      <c r="BP45" s="130"/>
      <c r="BQ45" s="11"/>
      <c r="BR45" s="11">
        <v>1</v>
      </c>
      <c r="BS45" s="11"/>
      <c r="BT45" s="129">
        <v>1</v>
      </c>
      <c r="BU45" s="128"/>
      <c r="BV45" s="11"/>
      <c r="BW45" s="62"/>
      <c r="BX45" s="666"/>
      <c r="BY45" s="130"/>
      <c r="BZ45" s="11"/>
      <c r="CA45" s="11"/>
      <c r="CB45" s="11"/>
      <c r="CC45" s="11"/>
      <c r="CD45" s="11"/>
      <c r="CE45" s="11"/>
      <c r="CF45" s="62"/>
      <c r="CG45" s="666"/>
      <c r="CH45" s="666"/>
      <c r="CI45" s="666"/>
      <c r="CJ45" s="666"/>
      <c r="CK45" s="130"/>
      <c r="CL45" s="62"/>
      <c r="CM45" s="62"/>
      <c r="CN45" s="666"/>
      <c r="CO45" s="11"/>
      <c r="CP45" s="11"/>
      <c r="CQ45" s="11"/>
      <c r="CR45" s="10"/>
      <c r="CS45" s="666"/>
      <c r="CT45" s="55"/>
      <c r="CU45" s="128"/>
      <c r="CV45" s="11">
        <v>1</v>
      </c>
      <c r="CW45" s="11"/>
      <c r="CX45" s="11"/>
      <c r="CY45" s="11"/>
      <c r="CZ45" s="666"/>
      <c r="DA45" s="11"/>
      <c r="DB45" s="11"/>
      <c r="DC45" s="11"/>
      <c r="DD45" s="11"/>
      <c r="DE45" s="11"/>
      <c r="DF45" s="11"/>
      <c r="DG45" s="11"/>
      <c r="DH45" s="129"/>
      <c r="DI45" s="666"/>
      <c r="DJ45" s="11"/>
      <c r="DK45" s="11"/>
      <c r="DL45" s="11"/>
      <c r="DM45" s="11"/>
      <c r="DN45" s="11"/>
      <c r="DO45" s="666"/>
      <c r="DP45" s="11"/>
      <c r="DQ45" s="11"/>
      <c r="DR45" s="11"/>
      <c r="DS45" s="11"/>
      <c r="DT45" s="11"/>
      <c r="DU45" s="666"/>
      <c r="DV45" s="11"/>
      <c r="DW45" s="666"/>
      <c r="DX45" s="129"/>
      <c r="DY45" s="128"/>
      <c r="DZ45" s="11"/>
      <c r="EA45" s="11"/>
      <c r="EB45" s="11"/>
      <c r="EC45" s="11"/>
      <c r="ED45" s="666"/>
      <c r="EE45" s="11"/>
      <c r="EF45" s="666"/>
      <c r="EG45" s="666"/>
      <c r="EH45" s="11"/>
      <c r="EI45" s="11"/>
      <c r="EJ45" s="11"/>
      <c r="EK45" s="10"/>
      <c r="EL45" s="10"/>
      <c r="EM45" s="10"/>
      <c r="EN45" s="10"/>
      <c r="EO45" s="10"/>
      <c r="EP45" s="10"/>
      <c r="EQ45" s="10"/>
      <c r="ER45" s="809"/>
      <c r="ES45" s="10">
        <f t="shared" si="4"/>
        <v>0</v>
      </c>
      <c r="ET45" s="10">
        <f t="shared" si="6"/>
        <v>7</v>
      </c>
      <c r="EU45" s="10">
        <f t="shared" si="7"/>
        <v>3</v>
      </c>
      <c r="EV45" s="10">
        <f t="shared" si="8"/>
        <v>0</v>
      </c>
      <c r="EW45" s="10">
        <f t="shared" si="9"/>
        <v>0</v>
      </c>
      <c r="EX45" s="55">
        <f t="shared" si="5"/>
        <v>10</v>
      </c>
    </row>
    <row r="46" spans="1:154" x14ac:dyDescent="0.2">
      <c r="A46">
        <v>43</v>
      </c>
      <c r="B46" s="458" t="s">
        <v>1091</v>
      </c>
      <c r="C46" s="650"/>
      <c r="D46" s="78"/>
      <c r="E46" s="78"/>
      <c r="F46" s="651"/>
      <c r="G46" s="600"/>
      <c r="H46" s="6"/>
      <c r="I46" s="6"/>
      <c r="J46" s="665"/>
      <c r="K46" s="666"/>
      <c r="L46" s="706">
        <v>1</v>
      </c>
      <c r="M46" s="6">
        <v>1</v>
      </c>
      <c r="N46" s="6"/>
      <c r="O46" s="6"/>
      <c r="P46" s="6"/>
      <c r="Q46" s="6"/>
      <c r="R46" s="6"/>
      <c r="S46" s="6"/>
      <c r="T46" s="6"/>
      <c r="U46" s="496"/>
      <c r="V46" s="662">
        <v>1</v>
      </c>
      <c r="W46" s="655"/>
      <c r="X46" s="15"/>
      <c r="Y46" s="652">
        <v>1</v>
      </c>
      <c r="Z46" s="653">
        <v>1</v>
      </c>
      <c r="AA46" s="6">
        <v>1</v>
      </c>
      <c r="AB46" s="6"/>
      <c r="AC46" s="6"/>
      <c r="AD46" s="15">
        <v>1</v>
      </c>
      <c r="AE46" s="15">
        <v>1</v>
      </c>
      <c r="AF46" s="15"/>
      <c r="AG46" s="15">
        <v>1</v>
      </c>
      <c r="AH46" s="15"/>
      <c r="AI46" s="15"/>
      <c r="AJ46" s="654"/>
      <c r="AK46" s="655">
        <v>1</v>
      </c>
      <c r="AL46" s="15"/>
      <c r="AM46" s="15">
        <v>1</v>
      </c>
      <c r="AN46" s="647"/>
      <c r="AO46" s="666"/>
      <c r="AP46" s="690">
        <v>1</v>
      </c>
      <c r="AQ46" s="15">
        <v>1</v>
      </c>
      <c r="AR46" s="15"/>
      <c r="AS46" s="15">
        <v>1</v>
      </c>
      <c r="AT46" s="15"/>
      <c r="AU46" s="15"/>
      <c r="AV46" s="15">
        <v>1</v>
      </c>
      <c r="AW46" s="654"/>
      <c r="AX46" s="655"/>
      <c r="AY46" s="647">
        <v>1</v>
      </c>
      <c r="AZ46" s="691">
        <v>1</v>
      </c>
      <c r="BA46" s="666"/>
      <c r="BB46" s="690">
        <v>1</v>
      </c>
      <c r="BC46" s="15"/>
      <c r="BD46" s="15"/>
      <c r="BE46" s="15">
        <v>1</v>
      </c>
      <c r="BF46" s="647"/>
      <c r="BG46" s="666"/>
      <c r="BH46" s="54"/>
      <c r="BI46" s="10"/>
      <c r="BJ46" s="10"/>
      <c r="BK46" s="61"/>
      <c r="BL46" s="666"/>
      <c r="BM46" s="100"/>
      <c r="BN46" s="666"/>
      <c r="BO46" s="666"/>
      <c r="BP46" s="130"/>
      <c r="BQ46" s="11"/>
      <c r="BR46" s="11"/>
      <c r="BS46" s="11"/>
      <c r="BT46" s="129">
        <v>1</v>
      </c>
      <c r="BU46" s="128"/>
      <c r="BV46" s="11"/>
      <c r="BW46" s="62">
        <v>1</v>
      </c>
      <c r="BX46" s="666"/>
      <c r="BY46" s="130"/>
      <c r="BZ46" s="11">
        <v>1</v>
      </c>
      <c r="CA46" s="11"/>
      <c r="CB46" s="11"/>
      <c r="CC46" s="11"/>
      <c r="CD46" s="11">
        <v>1</v>
      </c>
      <c r="CE46" s="11">
        <v>1</v>
      </c>
      <c r="CF46" s="62"/>
      <c r="CG46" s="666"/>
      <c r="CH46" s="666"/>
      <c r="CI46" s="666"/>
      <c r="CJ46" s="666"/>
      <c r="CK46" s="130"/>
      <c r="CL46" s="62"/>
      <c r="CM46" s="62">
        <v>1</v>
      </c>
      <c r="CN46" s="666"/>
      <c r="CO46" s="11"/>
      <c r="CP46" s="11"/>
      <c r="CQ46" s="677">
        <v>1</v>
      </c>
      <c r="CR46" s="10"/>
      <c r="CS46" s="666"/>
      <c r="CT46" s="55"/>
      <c r="CU46" s="128"/>
      <c r="CV46" s="11"/>
      <c r="CW46" s="11">
        <v>1</v>
      </c>
      <c r="CX46" s="11"/>
      <c r="CY46" s="11"/>
      <c r="CZ46" s="666"/>
      <c r="DA46" s="98">
        <v>1</v>
      </c>
      <c r="DB46" s="11"/>
      <c r="DC46" s="11">
        <v>1</v>
      </c>
      <c r="DD46" s="11">
        <v>1</v>
      </c>
      <c r="DE46" s="11"/>
      <c r="DF46" s="11"/>
      <c r="DG46" s="11"/>
      <c r="DH46" s="129"/>
      <c r="DI46" s="666"/>
      <c r="DJ46" s="11"/>
      <c r="DK46" s="11"/>
      <c r="DL46" s="11">
        <v>1</v>
      </c>
      <c r="DM46" s="11"/>
      <c r="DN46" s="11"/>
      <c r="DO46" s="666"/>
      <c r="DP46" s="11"/>
      <c r="DQ46" s="11"/>
      <c r="DR46" s="11"/>
      <c r="DS46" s="11"/>
      <c r="DT46" s="11"/>
      <c r="DU46" s="666"/>
      <c r="DV46" s="11"/>
      <c r="DW46" s="666"/>
      <c r="DX46" s="129"/>
      <c r="DY46" s="128"/>
      <c r="DZ46" s="11"/>
      <c r="EA46" s="11"/>
      <c r="EB46" s="11"/>
      <c r="EC46" s="11"/>
      <c r="ED46" s="666"/>
      <c r="EE46" s="11"/>
      <c r="EF46" s="666"/>
      <c r="EG46" s="666"/>
      <c r="EH46" s="11"/>
      <c r="EI46" s="11"/>
      <c r="EJ46" s="11"/>
      <c r="EK46" s="10"/>
      <c r="EL46" s="10"/>
      <c r="EM46" s="10"/>
      <c r="EN46" s="10"/>
      <c r="EO46" s="10"/>
      <c r="EP46" s="10"/>
      <c r="EQ46" s="10"/>
      <c r="ER46" s="809">
        <v>1</v>
      </c>
      <c r="ES46" s="10">
        <f t="shared" si="4"/>
        <v>0</v>
      </c>
      <c r="ET46" s="10">
        <f t="shared" si="6"/>
        <v>17</v>
      </c>
      <c r="EU46" s="10">
        <f t="shared" si="7"/>
        <v>11</v>
      </c>
      <c r="EV46" s="10">
        <f t="shared" si="8"/>
        <v>1</v>
      </c>
      <c r="EW46" s="10">
        <f t="shared" si="9"/>
        <v>0</v>
      </c>
      <c r="EX46" s="55">
        <f t="shared" si="5"/>
        <v>29</v>
      </c>
    </row>
    <row r="47" spans="1:154" x14ac:dyDescent="0.2">
      <c r="A47">
        <v>44</v>
      </c>
      <c r="B47" s="458" t="s">
        <v>66</v>
      </c>
      <c r="C47" s="650"/>
      <c r="D47" s="78"/>
      <c r="E47" s="78"/>
      <c r="F47" s="651"/>
      <c r="G47" s="600"/>
      <c r="H47" s="6">
        <v>1</v>
      </c>
      <c r="I47" s="6"/>
      <c r="J47" s="665"/>
      <c r="K47" s="666"/>
      <c r="L47" s="706">
        <v>1</v>
      </c>
      <c r="M47" s="6">
        <v>1</v>
      </c>
      <c r="N47" s="6"/>
      <c r="O47" s="6"/>
      <c r="P47" s="6"/>
      <c r="Q47" s="6"/>
      <c r="R47" s="6"/>
      <c r="S47" s="6"/>
      <c r="T47" s="6"/>
      <c r="U47" s="496"/>
      <c r="V47" s="654"/>
      <c r="W47" s="655"/>
      <c r="X47" s="15"/>
      <c r="Y47" s="652"/>
      <c r="Z47" s="653">
        <v>1</v>
      </c>
      <c r="AA47" s="6"/>
      <c r="AB47" s="6">
        <v>1</v>
      </c>
      <c r="AC47" s="6"/>
      <c r="AD47" s="15"/>
      <c r="AE47" s="15"/>
      <c r="AF47" s="15"/>
      <c r="AG47" s="15"/>
      <c r="AH47" s="15"/>
      <c r="AI47" s="15"/>
      <c r="AJ47" s="654"/>
      <c r="AK47" s="655"/>
      <c r="AL47" s="15"/>
      <c r="AM47" s="15"/>
      <c r="AN47" s="647">
        <v>1</v>
      </c>
      <c r="AO47" s="666"/>
      <c r="AP47" s="690"/>
      <c r="AQ47" s="15"/>
      <c r="AR47" s="15">
        <v>1</v>
      </c>
      <c r="AS47" s="15"/>
      <c r="AT47" s="15">
        <v>1</v>
      </c>
      <c r="AU47" s="15"/>
      <c r="AV47" s="15"/>
      <c r="AW47" s="654">
        <v>1</v>
      </c>
      <c r="AX47" s="655"/>
      <c r="AY47" s="647"/>
      <c r="AZ47" s="691">
        <v>1</v>
      </c>
      <c r="BA47" s="666"/>
      <c r="BB47" s="690"/>
      <c r="BC47" s="15"/>
      <c r="BD47" s="15">
        <v>1</v>
      </c>
      <c r="BE47" s="15"/>
      <c r="BF47" s="647"/>
      <c r="BG47" s="666"/>
      <c r="BH47" s="54">
        <v>1</v>
      </c>
      <c r="BI47" s="10"/>
      <c r="BJ47" s="10">
        <v>1</v>
      </c>
      <c r="BK47" s="61"/>
      <c r="BL47" s="666"/>
      <c r="BM47" s="100">
        <v>1</v>
      </c>
      <c r="BN47" s="666"/>
      <c r="BO47" s="666"/>
      <c r="BP47" s="130"/>
      <c r="BQ47" s="11"/>
      <c r="BR47" s="11">
        <v>1</v>
      </c>
      <c r="BS47" s="11"/>
      <c r="BT47" s="129"/>
      <c r="BU47" s="128"/>
      <c r="BV47" s="11">
        <v>1</v>
      </c>
      <c r="BW47" s="62"/>
      <c r="BX47" s="666"/>
      <c r="BY47" s="130"/>
      <c r="BZ47" s="11"/>
      <c r="CA47" s="11">
        <v>1</v>
      </c>
      <c r="CB47" s="11">
        <v>1</v>
      </c>
      <c r="CC47" s="11"/>
      <c r="CD47" s="11"/>
      <c r="CE47" s="11"/>
      <c r="CF47" s="62"/>
      <c r="CG47" s="666"/>
      <c r="CH47" s="666"/>
      <c r="CI47" s="666"/>
      <c r="CJ47" s="666"/>
      <c r="CK47" s="130">
        <v>1</v>
      </c>
      <c r="CL47" s="62"/>
      <c r="CM47" s="62"/>
      <c r="CN47" s="666"/>
      <c r="CO47" s="11"/>
      <c r="CP47" s="11"/>
      <c r="CQ47" s="11"/>
      <c r="CR47" s="10"/>
      <c r="CS47" s="666"/>
      <c r="CT47" s="55"/>
      <c r="CU47" s="128"/>
      <c r="CV47" s="11"/>
      <c r="CW47" s="11">
        <v>1</v>
      </c>
      <c r="CX47" s="11"/>
      <c r="CY47" s="11"/>
      <c r="CZ47" s="666"/>
      <c r="DA47" s="11"/>
      <c r="DB47" s="11"/>
      <c r="DC47" s="11"/>
      <c r="DD47" s="11"/>
      <c r="DE47" s="11"/>
      <c r="DF47" s="11"/>
      <c r="DG47" s="11"/>
      <c r="DH47" s="129">
        <v>1</v>
      </c>
      <c r="DI47" s="666"/>
      <c r="DJ47" s="11">
        <v>1</v>
      </c>
      <c r="DK47" s="11"/>
      <c r="DL47" s="11"/>
      <c r="DM47" s="11"/>
      <c r="DN47" s="11"/>
      <c r="DO47" s="666"/>
      <c r="DP47" s="11"/>
      <c r="DQ47" s="11"/>
      <c r="DR47" s="11"/>
      <c r="DS47" s="11"/>
      <c r="DT47" s="11">
        <v>1</v>
      </c>
      <c r="DU47" s="666"/>
      <c r="DV47" s="11"/>
      <c r="DW47" s="666"/>
      <c r="DX47" s="129"/>
      <c r="DY47" s="128"/>
      <c r="DZ47" s="11"/>
      <c r="EA47" s="11"/>
      <c r="EB47" s="11"/>
      <c r="EC47" s="11"/>
      <c r="ED47" s="666"/>
      <c r="EE47" s="11"/>
      <c r="EF47" s="666"/>
      <c r="EG47" s="666"/>
      <c r="EH47" s="11">
        <v>1</v>
      </c>
      <c r="EI47" s="11"/>
      <c r="EJ47" s="11"/>
      <c r="EK47" s="10"/>
      <c r="EL47" s="10"/>
      <c r="EM47" s="10"/>
      <c r="EN47" s="10"/>
      <c r="EO47" s="10"/>
      <c r="EP47" s="10"/>
      <c r="EQ47" s="10"/>
      <c r="ER47" s="809"/>
      <c r="ES47" s="10">
        <f t="shared" si="4"/>
        <v>6</v>
      </c>
      <c r="ET47" s="10">
        <f t="shared" si="6"/>
        <v>1</v>
      </c>
      <c r="EU47" s="10">
        <f t="shared" si="7"/>
        <v>13</v>
      </c>
      <c r="EV47" s="10">
        <f t="shared" si="8"/>
        <v>2</v>
      </c>
      <c r="EW47" s="10">
        <f t="shared" si="9"/>
        <v>0</v>
      </c>
      <c r="EX47" s="55">
        <f t="shared" si="5"/>
        <v>22</v>
      </c>
    </row>
    <row r="48" spans="1:154" x14ac:dyDescent="0.2">
      <c r="A48">
        <v>45</v>
      </c>
      <c r="B48" s="458" t="s">
        <v>1412</v>
      </c>
      <c r="C48" s="650"/>
      <c r="D48" s="78"/>
      <c r="E48" s="78"/>
      <c r="F48" s="651"/>
      <c r="G48" s="600"/>
      <c r="H48" s="15">
        <v>1</v>
      </c>
      <c r="I48" s="656">
        <v>1</v>
      </c>
      <c r="J48" s="665"/>
      <c r="K48" s="666"/>
      <c r="L48" s="706">
        <v>1</v>
      </c>
      <c r="M48" s="6">
        <v>1</v>
      </c>
      <c r="N48" s="6"/>
      <c r="O48" s="6">
        <v>1</v>
      </c>
      <c r="P48" s="6">
        <v>1</v>
      </c>
      <c r="Q48" s="6"/>
      <c r="R48" s="6"/>
      <c r="S48" s="6"/>
      <c r="T48" s="6">
        <v>1</v>
      </c>
      <c r="U48" s="496">
        <v>1</v>
      </c>
      <c r="V48" s="654"/>
      <c r="W48" s="655"/>
      <c r="X48" s="15"/>
      <c r="Y48" s="652"/>
      <c r="Z48" s="653">
        <v>1</v>
      </c>
      <c r="AA48" s="6">
        <v>1</v>
      </c>
      <c r="AB48" s="6">
        <v>1</v>
      </c>
      <c r="AC48" s="6"/>
      <c r="AD48" s="15">
        <v>1</v>
      </c>
      <c r="AE48" s="15"/>
      <c r="AF48" s="15"/>
      <c r="AG48" s="15">
        <v>1</v>
      </c>
      <c r="AH48" s="15"/>
      <c r="AI48" s="15">
        <v>1</v>
      </c>
      <c r="AJ48" s="654"/>
      <c r="AK48" s="657">
        <v>1</v>
      </c>
      <c r="AL48" s="15"/>
      <c r="AM48" s="15">
        <v>1</v>
      </c>
      <c r="AN48" s="647"/>
      <c r="AO48" s="666"/>
      <c r="AP48" s="690">
        <v>1</v>
      </c>
      <c r="AQ48" s="15"/>
      <c r="AR48" s="15"/>
      <c r="AS48" s="15">
        <v>1</v>
      </c>
      <c r="AT48" s="15">
        <v>1</v>
      </c>
      <c r="AU48" s="15"/>
      <c r="AV48" s="15">
        <v>1</v>
      </c>
      <c r="AW48" s="654">
        <v>1</v>
      </c>
      <c r="AX48" s="655"/>
      <c r="AY48" s="647">
        <v>1</v>
      </c>
      <c r="AZ48" s="691">
        <v>1</v>
      </c>
      <c r="BA48" s="666"/>
      <c r="BB48" s="690">
        <v>1</v>
      </c>
      <c r="BC48" s="15"/>
      <c r="BD48" s="15"/>
      <c r="BE48" s="15">
        <v>1</v>
      </c>
      <c r="BF48" s="647"/>
      <c r="BG48" s="666"/>
      <c r="BH48" s="54">
        <v>1</v>
      </c>
      <c r="BI48" s="10">
        <v>1</v>
      </c>
      <c r="BJ48" s="10"/>
      <c r="BK48" s="61"/>
      <c r="BL48" s="666"/>
      <c r="BM48" s="100">
        <v>1</v>
      </c>
      <c r="BN48" s="666"/>
      <c r="BO48" s="666"/>
      <c r="BP48" s="130">
        <v>1</v>
      </c>
      <c r="BQ48" s="11">
        <v>1</v>
      </c>
      <c r="BR48" s="11"/>
      <c r="BS48" s="11"/>
      <c r="BT48" s="129">
        <v>1</v>
      </c>
      <c r="BU48" s="213">
        <v>1</v>
      </c>
      <c r="BV48" s="11"/>
      <c r="BW48" s="678">
        <v>1</v>
      </c>
      <c r="BX48" s="666"/>
      <c r="BY48" s="130">
        <v>1</v>
      </c>
      <c r="BZ48" s="11"/>
      <c r="CA48" s="11">
        <v>1</v>
      </c>
      <c r="CB48" s="11">
        <v>1</v>
      </c>
      <c r="CC48" s="11"/>
      <c r="CD48" s="11"/>
      <c r="CE48" s="11">
        <v>1</v>
      </c>
      <c r="CF48" s="62"/>
      <c r="CG48" s="666"/>
      <c r="CH48" s="666"/>
      <c r="CI48" s="666"/>
      <c r="CJ48" s="666"/>
      <c r="CK48" s="130"/>
      <c r="CL48" s="62"/>
      <c r="CM48" s="678">
        <v>1</v>
      </c>
      <c r="CN48" s="666"/>
      <c r="CO48" s="11"/>
      <c r="CP48" s="11"/>
      <c r="CQ48" s="11"/>
      <c r="CR48" s="10"/>
      <c r="CS48" s="666"/>
      <c r="CT48" s="55"/>
      <c r="CU48" s="128"/>
      <c r="CV48" s="11"/>
      <c r="CW48" s="11">
        <v>1</v>
      </c>
      <c r="CX48" s="11"/>
      <c r="CY48" s="11"/>
      <c r="CZ48" s="666"/>
      <c r="DA48" s="11"/>
      <c r="DB48" s="11"/>
      <c r="DC48" s="11"/>
      <c r="DD48" s="11">
        <v>1</v>
      </c>
      <c r="DE48" s="11"/>
      <c r="DF48" s="11"/>
      <c r="DG48" s="11"/>
      <c r="DH48" s="129"/>
      <c r="DI48" s="666"/>
      <c r="DJ48" s="11">
        <v>1</v>
      </c>
      <c r="DK48" s="11"/>
      <c r="DL48" s="98">
        <v>1</v>
      </c>
      <c r="DM48" s="11"/>
      <c r="DN48" s="11"/>
      <c r="DO48" s="666"/>
      <c r="DP48" s="11">
        <v>1</v>
      </c>
      <c r="DQ48" s="11"/>
      <c r="DR48" s="11">
        <v>1</v>
      </c>
      <c r="DS48" s="11"/>
      <c r="DT48" s="11"/>
      <c r="DU48" s="666"/>
      <c r="DV48" s="11"/>
      <c r="DW48" s="666"/>
      <c r="DX48" s="129"/>
      <c r="DY48" s="128"/>
      <c r="DZ48" s="11"/>
      <c r="EA48" s="11"/>
      <c r="EB48" s="11"/>
      <c r="EC48" s="11"/>
      <c r="ED48" s="666"/>
      <c r="EE48" s="98">
        <v>1</v>
      </c>
      <c r="EF48" s="666"/>
      <c r="EG48" s="666"/>
      <c r="EH48" s="11">
        <v>1</v>
      </c>
      <c r="EI48" s="11"/>
      <c r="EJ48" s="11"/>
      <c r="EK48" s="10">
        <v>1</v>
      </c>
      <c r="EL48" s="98">
        <v>1</v>
      </c>
      <c r="EM48" s="10"/>
      <c r="EN48" s="10">
        <v>1</v>
      </c>
      <c r="EO48" s="10">
        <v>1</v>
      </c>
      <c r="EP48" s="10">
        <v>1</v>
      </c>
      <c r="EQ48" s="10"/>
      <c r="ER48" s="809">
        <v>1</v>
      </c>
      <c r="ES48" s="10">
        <f t="shared" si="4"/>
        <v>2</v>
      </c>
      <c r="ET48" s="10">
        <f t="shared" si="6"/>
        <v>20</v>
      </c>
      <c r="EU48" s="10">
        <f t="shared" si="7"/>
        <v>19</v>
      </c>
      <c r="EV48" s="10">
        <f t="shared" si="8"/>
        <v>5</v>
      </c>
      <c r="EW48" s="10">
        <f t="shared" si="9"/>
        <v>3</v>
      </c>
      <c r="EX48" s="55">
        <f t="shared" si="5"/>
        <v>49</v>
      </c>
    </row>
    <row r="49" spans="1:154" x14ac:dyDescent="0.2">
      <c r="A49">
        <v>46</v>
      </c>
      <c r="B49" s="458" t="s">
        <v>876</v>
      </c>
      <c r="C49" s="650"/>
      <c r="D49" s="78"/>
      <c r="E49" s="78"/>
      <c r="F49" s="651"/>
      <c r="G49" s="600"/>
      <c r="H49" s="6">
        <v>1</v>
      </c>
      <c r="I49" s="6"/>
      <c r="J49" s="665"/>
      <c r="K49" s="666"/>
      <c r="L49" s="706">
        <v>1</v>
      </c>
      <c r="M49" s="6">
        <v>1</v>
      </c>
      <c r="N49" s="6"/>
      <c r="O49" s="6"/>
      <c r="P49" s="6"/>
      <c r="Q49" s="6"/>
      <c r="R49" s="6"/>
      <c r="S49" s="6"/>
      <c r="T49" s="6">
        <v>1</v>
      </c>
      <c r="U49" s="496">
        <v>1</v>
      </c>
      <c r="V49" s="654"/>
      <c r="W49" s="655"/>
      <c r="X49" s="15"/>
      <c r="Y49" s="652"/>
      <c r="Z49" s="653">
        <v>1</v>
      </c>
      <c r="AA49" s="6"/>
      <c r="AB49" s="656">
        <v>1</v>
      </c>
      <c r="AC49" s="6"/>
      <c r="AD49" s="15"/>
      <c r="AE49" s="15">
        <v>1</v>
      </c>
      <c r="AF49" s="15"/>
      <c r="AG49" s="15"/>
      <c r="AH49" s="15">
        <v>1</v>
      </c>
      <c r="AI49" s="15"/>
      <c r="AJ49" s="654"/>
      <c r="AK49" s="655">
        <v>1</v>
      </c>
      <c r="AL49" s="15"/>
      <c r="AM49" s="15"/>
      <c r="AN49" s="647">
        <v>1</v>
      </c>
      <c r="AO49" s="666"/>
      <c r="AP49" s="690"/>
      <c r="AQ49" s="15">
        <v>1</v>
      </c>
      <c r="AR49" s="15"/>
      <c r="AS49" s="15"/>
      <c r="AT49" s="15"/>
      <c r="AU49" s="15"/>
      <c r="AV49" s="15"/>
      <c r="AW49" s="662">
        <v>1</v>
      </c>
      <c r="AX49" s="655"/>
      <c r="AY49" s="647"/>
      <c r="AZ49" s="691">
        <v>1</v>
      </c>
      <c r="BA49" s="666"/>
      <c r="BB49" s="690"/>
      <c r="BC49" s="15"/>
      <c r="BD49" s="15"/>
      <c r="BE49" s="15"/>
      <c r="BF49" s="647">
        <v>1</v>
      </c>
      <c r="BG49" s="666"/>
      <c r="BH49" s="54"/>
      <c r="BI49" s="10"/>
      <c r="BJ49" s="10">
        <v>1</v>
      </c>
      <c r="BK49" s="61"/>
      <c r="BL49" s="666"/>
      <c r="BM49" s="100">
        <v>1</v>
      </c>
      <c r="BN49" s="666"/>
      <c r="BO49" s="666"/>
      <c r="BP49" s="130">
        <v>1</v>
      </c>
      <c r="BQ49" s="11">
        <v>1</v>
      </c>
      <c r="BR49" s="677">
        <v>1</v>
      </c>
      <c r="BS49" s="11"/>
      <c r="BT49" s="129"/>
      <c r="BU49" s="128">
        <v>1</v>
      </c>
      <c r="BV49" s="11"/>
      <c r="BW49" s="62"/>
      <c r="BX49" s="666"/>
      <c r="BY49" s="130"/>
      <c r="BZ49" s="11"/>
      <c r="CA49" s="11">
        <v>1</v>
      </c>
      <c r="CB49" s="11">
        <v>1</v>
      </c>
      <c r="CC49" s="11"/>
      <c r="CD49" s="11"/>
      <c r="CE49" s="11">
        <v>1</v>
      </c>
      <c r="CF49" s="62"/>
      <c r="CG49" s="666"/>
      <c r="CH49" s="666"/>
      <c r="CI49" s="666"/>
      <c r="CJ49" s="666"/>
      <c r="CK49" s="130">
        <v>1</v>
      </c>
      <c r="CL49" s="62"/>
      <c r="CM49" s="62"/>
      <c r="CN49" s="666"/>
      <c r="CO49" s="11"/>
      <c r="CP49" s="11"/>
      <c r="CQ49" s="11"/>
      <c r="CR49" s="10"/>
      <c r="CS49" s="666"/>
      <c r="CT49" s="55"/>
      <c r="CU49" s="128"/>
      <c r="CV49" s="11"/>
      <c r="CW49" s="11">
        <v>1</v>
      </c>
      <c r="CX49" s="11"/>
      <c r="CY49" s="11"/>
      <c r="CZ49" s="666"/>
      <c r="DA49" s="11">
        <v>1</v>
      </c>
      <c r="DB49" s="11"/>
      <c r="DC49" s="11"/>
      <c r="DD49" s="11">
        <v>1</v>
      </c>
      <c r="DE49" s="11"/>
      <c r="DF49" s="11"/>
      <c r="DG49" s="11"/>
      <c r="DH49" s="129"/>
      <c r="DI49" s="666"/>
      <c r="DJ49" s="11">
        <v>1</v>
      </c>
      <c r="DK49" s="11"/>
      <c r="DL49" s="11"/>
      <c r="DM49" s="11"/>
      <c r="DN49" s="11"/>
      <c r="DO49" s="666"/>
      <c r="DP49" s="11">
        <v>1</v>
      </c>
      <c r="DQ49" s="11"/>
      <c r="DR49" s="11">
        <v>1</v>
      </c>
      <c r="DS49" s="11"/>
      <c r="DT49" s="11"/>
      <c r="DU49" s="666"/>
      <c r="DV49" s="11"/>
      <c r="DW49" s="666"/>
      <c r="DX49" s="129"/>
      <c r="DY49" s="128"/>
      <c r="DZ49" s="11"/>
      <c r="EA49" s="11"/>
      <c r="EB49" s="11"/>
      <c r="EC49" s="11"/>
      <c r="ED49" s="666"/>
      <c r="EE49" s="11">
        <v>1</v>
      </c>
      <c r="EF49" s="666"/>
      <c r="EG49" s="666"/>
      <c r="EH49" s="11">
        <v>1</v>
      </c>
      <c r="EI49" s="11"/>
      <c r="EJ49" s="11"/>
      <c r="EK49" s="10">
        <v>1</v>
      </c>
      <c r="EL49" s="10">
        <v>1</v>
      </c>
      <c r="EM49" s="10"/>
      <c r="EN49" s="10">
        <v>1</v>
      </c>
      <c r="EO49" s="10">
        <v>1</v>
      </c>
      <c r="EP49" s="10">
        <v>1</v>
      </c>
      <c r="EQ49" s="10"/>
      <c r="ER49" s="809">
        <v>1</v>
      </c>
      <c r="ES49" s="10">
        <f t="shared" si="4"/>
        <v>0</v>
      </c>
      <c r="ET49" s="10">
        <f t="shared" si="6"/>
        <v>4</v>
      </c>
      <c r="EU49" s="10">
        <f t="shared" si="7"/>
        <v>26</v>
      </c>
      <c r="EV49" s="10">
        <f t="shared" si="8"/>
        <v>5</v>
      </c>
      <c r="EW49" s="10">
        <f t="shared" si="9"/>
        <v>1</v>
      </c>
      <c r="EX49" s="55">
        <f t="shared" si="5"/>
        <v>36</v>
      </c>
    </row>
    <row r="50" spans="1:154" x14ac:dyDescent="0.2">
      <c r="A50">
        <v>47</v>
      </c>
      <c r="B50" s="458" t="s">
        <v>518</v>
      </c>
      <c r="C50" s="667">
        <v>1</v>
      </c>
      <c r="D50" s="668">
        <v>1</v>
      </c>
      <c r="E50" s="668">
        <v>1</v>
      </c>
      <c r="F50" s="669">
        <v>1</v>
      </c>
      <c r="G50" s="657">
        <v>1</v>
      </c>
      <c r="H50" s="6">
        <v>1</v>
      </c>
      <c r="I50" s="6"/>
      <c r="J50" s="665"/>
      <c r="K50" s="666"/>
      <c r="L50" s="706"/>
      <c r="M50" s="6"/>
      <c r="N50" s="6"/>
      <c r="O50" s="6"/>
      <c r="P50" s="6"/>
      <c r="Q50" s="6"/>
      <c r="R50" s="6"/>
      <c r="S50" s="6"/>
      <c r="T50" s="6"/>
      <c r="U50" s="496"/>
      <c r="V50" s="654"/>
      <c r="W50" s="655"/>
      <c r="X50" s="15"/>
      <c r="Y50" s="652"/>
      <c r="Z50" s="653">
        <v>1</v>
      </c>
      <c r="AA50" s="6">
        <v>1</v>
      </c>
      <c r="AB50" s="6"/>
      <c r="AC50" s="6"/>
      <c r="AD50" s="15"/>
      <c r="AE50" s="656">
        <v>1</v>
      </c>
      <c r="AF50" s="15"/>
      <c r="AG50" s="15">
        <v>1</v>
      </c>
      <c r="AH50" s="15"/>
      <c r="AI50" s="15"/>
      <c r="AJ50" s="662">
        <v>1</v>
      </c>
      <c r="AK50" s="655"/>
      <c r="AL50" s="15"/>
      <c r="AM50" s="15"/>
      <c r="AN50" s="647"/>
      <c r="AO50" s="666"/>
      <c r="AP50" s="690"/>
      <c r="AQ50" s="15"/>
      <c r="AR50" s="15"/>
      <c r="AS50" s="15">
        <v>1</v>
      </c>
      <c r="AT50" s="15"/>
      <c r="AU50" s="15"/>
      <c r="AV50" s="15"/>
      <c r="AW50" s="654"/>
      <c r="AX50" s="655"/>
      <c r="AY50" s="647">
        <v>1</v>
      </c>
      <c r="AZ50" s="691">
        <v>1</v>
      </c>
      <c r="BA50" s="666"/>
      <c r="BB50" s="690"/>
      <c r="BC50" s="15"/>
      <c r="BD50" s="15"/>
      <c r="BE50" s="15"/>
      <c r="BF50" s="647"/>
      <c r="BG50" s="666"/>
      <c r="BH50" s="54"/>
      <c r="BI50" s="10"/>
      <c r="BJ50" s="10"/>
      <c r="BK50" s="61"/>
      <c r="BL50" s="666"/>
      <c r="BM50" s="100"/>
      <c r="BN50" s="666"/>
      <c r="BO50" s="666"/>
      <c r="BP50" s="686">
        <v>1</v>
      </c>
      <c r="BQ50" s="677">
        <v>1</v>
      </c>
      <c r="BR50" s="11"/>
      <c r="BS50" s="11"/>
      <c r="BT50" s="129"/>
      <c r="BU50" s="128"/>
      <c r="BV50" s="11"/>
      <c r="BW50" s="62"/>
      <c r="BX50" s="666"/>
      <c r="BY50" s="130"/>
      <c r="BZ50" s="11"/>
      <c r="CA50" s="11"/>
      <c r="CB50" s="11"/>
      <c r="CC50" s="11">
        <v>1</v>
      </c>
      <c r="CD50" s="11"/>
      <c r="CE50" s="11"/>
      <c r="CF50" s="62"/>
      <c r="CG50" s="666"/>
      <c r="CH50" s="666"/>
      <c r="CI50" s="666"/>
      <c r="CJ50" s="666"/>
      <c r="CK50" s="130"/>
      <c r="CL50" s="62"/>
      <c r="CM50" s="62"/>
      <c r="CN50" s="666"/>
      <c r="CO50" s="11"/>
      <c r="CP50" s="11">
        <v>1</v>
      </c>
      <c r="CQ50" s="11"/>
      <c r="CR50" s="10"/>
      <c r="CS50" s="666"/>
      <c r="CT50" s="214">
        <v>1</v>
      </c>
      <c r="CU50" s="128"/>
      <c r="CV50" s="11"/>
      <c r="CW50" s="11">
        <v>1</v>
      </c>
      <c r="CX50" s="11"/>
      <c r="CY50" s="11"/>
      <c r="CZ50" s="666"/>
      <c r="DA50" s="11"/>
      <c r="DB50" s="11"/>
      <c r="DC50" s="98">
        <v>1</v>
      </c>
      <c r="DD50" s="11"/>
      <c r="DE50" s="11"/>
      <c r="DF50" s="98">
        <v>1</v>
      </c>
      <c r="DG50" s="11"/>
      <c r="DH50" s="129"/>
      <c r="DI50" s="666"/>
      <c r="DJ50" s="11"/>
      <c r="DK50" s="11"/>
      <c r="DL50" s="11">
        <v>1</v>
      </c>
      <c r="DM50" s="98">
        <v>1</v>
      </c>
      <c r="DN50" s="11"/>
      <c r="DO50" s="666"/>
      <c r="DP50" s="11"/>
      <c r="DQ50" s="11"/>
      <c r="DR50" s="11"/>
      <c r="DS50" s="11"/>
      <c r="DT50" s="11"/>
      <c r="DU50" s="666"/>
      <c r="DV50" s="98">
        <v>1</v>
      </c>
      <c r="DW50" s="666"/>
      <c r="DX50" s="140">
        <v>1</v>
      </c>
      <c r="DY50" s="139">
        <v>1</v>
      </c>
      <c r="DZ50" s="98">
        <v>1</v>
      </c>
      <c r="EA50" s="98">
        <v>1</v>
      </c>
      <c r="EB50" s="11"/>
      <c r="EC50" s="98">
        <v>1</v>
      </c>
      <c r="ED50" s="666"/>
      <c r="EE50" s="11">
        <v>1</v>
      </c>
      <c r="EF50" s="666"/>
      <c r="EG50" s="666"/>
      <c r="EH50" s="11"/>
      <c r="EI50" s="11"/>
      <c r="EJ50" s="11"/>
      <c r="EK50" s="10"/>
      <c r="EL50" s="10"/>
      <c r="EM50" s="10"/>
      <c r="EN50" s="10">
        <v>1</v>
      </c>
      <c r="EO50" s="10">
        <v>1</v>
      </c>
      <c r="EP50" s="10">
        <v>1</v>
      </c>
      <c r="EQ50" s="10"/>
      <c r="ER50" s="809">
        <v>1</v>
      </c>
      <c r="ES50" s="10">
        <f t="shared" si="4"/>
        <v>2</v>
      </c>
      <c r="ET50" s="10">
        <f t="shared" si="6"/>
        <v>13</v>
      </c>
      <c r="EU50" s="10">
        <f t="shared" si="7"/>
        <v>8</v>
      </c>
      <c r="EV50" s="10">
        <f t="shared" si="8"/>
        <v>8</v>
      </c>
      <c r="EW50" s="10">
        <f t="shared" si="9"/>
        <v>1</v>
      </c>
      <c r="EX50" s="55">
        <f t="shared" si="5"/>
        <v>32</v>
      </c>
    </row>
    <row r="51" spans="1:154" x14ac:dyDescent="0.2">
      <c r="A51">
        <v>48</v>
      </c>
      <c r="B51" s="458" t="s">
        <v>916</v>
      </c>
      <c r="C51" s="650"/>
      <c r="D51" s="78"/>
      <c r="E51" s="78"/>
      <c r="F51" s="651"/>
      <c r="G51" s="600"/>
      <c r="H51" s="6"/>
      <c r="I51" s="6"/>
      <c r="J51" s="665"/>
      <c r="K51" s="666"/>
      <c r="L51" s="706"/>
      <c r="M51" s="6"/>
      <c r="N51" s="6"/>
      <c r="O51" s="6"/>
      <c r="P51" s="6"/>
      <c r="Q51" s="6"/>
      <c r="R51" s="6"/>
      <c r="S51" s="6"/>
      <c r="T51" s="6"/>
      <c r="U51" s="496"/>
      <c r="V51" s="654"/>
      <c r="W51" s="655"/>
      <c r="X51" s="15"/>
      <c r="Y51" s="660">
        <v>1</v>
      </c>
      <c r="Z51" s="653"/>
      <c r="AA51" s="6"/>
      <c r="AB51" s="6"/>
      <c r="AC51" s="6"/>
      <c r="AD51" s="15"/>
      <c r="AE51" s="15"/>
      <c r="AF51" s="15"/>
      <c r="AG51" s="15"/>
      <c r="AH51" s="15"/>
      <c r="AI51" s="15"/>
      <c r="AJ51" s="654"/>
      <c r="AK51" s="655"/>
      <c r="AL51" s="15"/>
      <c r="AM51" s="15"/>
      <c r="AN51" s="647"/>
      <c r="AO51" s="666"/>
      <c r="AP51" s="690"/>
      <c r="AQ51" s="15"/>
      <c r="AR51" s="15"/>
      <c r="AS51" s="15"/>
      <c r="AT51" s="15"/>
      <c r="AU51" s="15"/>
      <c r="AV51" s="15"/>
      <c r="AW51" s="654"/>
      <c r="AX51" s="655"/>
      <c r="AY51" s="647"/>
      <c r="AZ51" s="691">
        <v>1</v>
      </c>
      <c r="BA51" s="666"/>
      <c r="BB51" s="690"/>
      <c r="BC51" s="15"/>
      <c r="BD51" s="15"/>
      <c r="BE51" s="15"/>
      <c r="BF51" s="647"/>
      <c r="BG51" s="666"/>
      <c r="BH51" s="54"/>
      <c r="BI51" s="10"/>
      <c r="BJ51" s="10"/>
      <c r="BK51" s="61"/>
      <c r="BL51" s="666"/>
      <c r="BM51" s="100"/>
      <c r="BN51" s="666"/>
      <c r="BO51" s="666"/>
      <c r="BP51" s="130"/>
      <c r="BQ51" s="11"/>
      <c r="BR51" s="11">
        <v>1</v>
      </c>
      <c r="BS51" s="11"/>
      <c r="BT51" s="129"/>
      <c r="BU51" s="128"/>
      <c r="BV51" s="11"/>
      <c r="BW51" s="62"/>
      <c r="BX51" s="666"/>
      <c r="BY51" s="130"/>
      <c r="BZ51" s="11"/>
      <c r="CA51" s="677">
        <v>1</v>
      </c>
      <c r="CB51" s="677">
        <v>1</v>
      </c>
      <c r="CC51" s="11"/>
      <c r="CD51" s="11"/>
      <c r="CE51" s="11"/>
      <c r="CF51" s="62"/>
      <c r="CG51" s="666"/>
      <c r="CH51" s="666"/>
      <c r="CI51" s="666"/>
      <c r="CJ51" s="666"/>
      <c r="CK51" s="130"/>
      <c r="CL51" s="62"/>
      <c r="CM51" s="62"/>
      <c r="CN51" s="666"/>
      <c r="CO51" s="11"/>
      <c r="CP51" s="11"/>
      <c r="CQ51" s="11"/>
      <c r="CR51" s="10"/>
      <c r="CS51" s="666"/>
      <c r="CT51" s="55"/>
      <c r="CU51" s="128"/>
      <c r="CV51" s="11"/>
      <c r="CW51" s="11">
        <v>1</v>
      </c>
      <c r="CX51" s="11"/>
      <c r="CY51" s="11"/>
      <c r="CZ51" s="666"/>
      <c r="DA51" s="11"/>
      <c r="DB51" s="11"/>
      <c r="DC51" s="11"/>
      <c r="DD51" s="11"/>
      <c r="DE51" s="11"/>
      <c r="DF51" s="11"/>
      <c r="DG51" s="11"/>
      <c r="DH51" s="129"/>
      <c r="DI51" s="666"/>
      <c r="DJ51" s="11"/>
      <c r="DK51" s="11"/>
      <c r="DL51" s="11"/>
      <c r="DM51" s="11"/>
      <c r="DN51" s="11"/>
      <c r="DO51" s="666"/>
      <c r="DP51" s="98">
        <v>1</v>
      </c>
      <c r="DQ51" s="11"/>
      <c r="DR51" s="11"/>
      <c r="DS51" s="11"/>
      <c r="DT51" s="11"/>
      <c r="DU51" s="666"/>
      <c r="DV51" s="11"/>
      <c r="DW51" s="666"/>
      <c r="DX51" s="129"/>
      <c r="DY51" s="128"/>
      <c r="DZ51" s="11"/>
      <c r="EA51" s="11"/>
      <c r="EB51" s="11"/>
      <c r="EC51" s="11"/>
      <c r="ED51" s="666"/>
      <c r="EE51" s="11"/>
      <c r="EF51" s="666"/>
      <c r="EG51" s="666"/>
      <c r="EH51" s="11"/>
      <c r="EI51" s="11"/>
      <c r="EJ51" s="11"/>
      <c r="EK51" s="10"/>
      <c r="EL51" s="10">
        <v>1</v>
      </c>
      <c r="EM51" s="10"/>
      <c r="EN51" s="10"/>
      <c r="EO51" s="10"/>
      <c r="EP51" s="10"/>
      <c r="EQ51" s="10"/>
      <c r="ER51" s="809"/>
      <c r="ES51" s="10">
        <f t="shared" si="4"/>
        <v>0</v>
      </c>
      <c r="ET51" s="10">
        <f t="shared" si="6"/>
        <v>0</v>
      </c>
      <c r="EU51" s="10">
        <f t="shared" si="7"/>
        <v>5</v>
      </c>
      <c r="EV51" s="10">
        <f t="shared" si="8"/>
        <v>1</v>
      </c>
      <c r="EW51" s="10">
        <f t="shared" si="9"/>
        <v>1</v>
      </c>
      <c r="EX51" s="55">
        <f t="shared" si="5"/>
        <v>7</v>
      </c>
    </row>
    <row r="52" spans="1:154" x14ac:dyDescent="0.2">
      <c r="A52">
        <v>49</v>
      </c>
      <c r="B52" s="458" t="s">
        <v>824</v>
      </c>
      <c r="C52" s="650"/>
      <c r="D52" s="78"/>
      <c r="E52" s="78"/>
      <c r="F52" s="651"/>
      <c r="G52" s="600"/>
      <c r="H52" s="6"/>
      <c r="I52" s="6"/>
      <c r="J52" s="665"/>
      <c r="K52" s="666"/>
      <c r="L52" s="706"/>
      <c r="M52" s="6"/>
      <c r="N52" s="6"/>
      <c r="O52" s="6"/>
      <c r="P52" s="6"/>
      <c r="Q52" s="6"/>
      <c r="R52" s="6"/>
      <c r="S52" s="6"/>
      <c r="T52" s="6"/>
      <c r="U52" s="496"/>
      <c r="V52" s="654"/>
      <c r="W52" s="655"/>
      <c r="X52" s="15"/>
      <c r="Y52" s="652">
        <v>1</v>
      </c>
      <c r="Z52" s="653"/>
      <c r="AA52" s="6"/>
      <c r="AB52" s="6"/>
      <c r="AC52" s="6"/>
      <c r="AD52" s="15"/>
      <c r="AE52" s="15"/>
      <c r="AF52" s="15"/>
      <c r="AG52" s="15"/>
      <c r="AH52" s="15"/>
      <c r="AI52" s="15"/>
      <c r="AJ52" s="654"/>
      <c r="AK52" s="655"/>
      <c r="AL52" s="15"/>
      <c r="AM52" s="15"/>
      <c r="AN52" s="647"/>
      <c r="AO52" s="666"/>
      <c r="AP52" s="690"/>
      <c r="AQ52" s="15"/>
      <c r="AR52" s="15"/>
      <c r="AS52" s="15"/>
      <c r="AT52" s="15"/>
      <c r="AU52" s="15"/>
      <c r="AV52" s="15"/>
      <c r="AW52" s="654"/>
      <c r="AX52" s="655"/>
      <c r="AY52" s="647"/>
      <c r="AZ52" s="691">
        <v>1</v>
      </c>
      <c r="BA52" s="666"/>
      <c r="BB52" s="690"/>
      <c r="BC52" s="15"/>
      <c r="BD52" s="15"/>
      <c r="BE52" s="15"/>
      <c r="BF52" s="647"/>
      <c r="BG52" s="666"/>
      <c r="BH52" s="54"/>
      <c r="BI52" s="10"/>
      <c r="BJ52" s="10"/>
      <c r="BK52" s="61"/>
      <c r="BL52" s="666"/>
      <c r="BM52" s="100"/>
      <c r="BN52" s="666"/>
      <c r="BO52" s="666"/>
      <c r="BP52" s="130"/>
      <c r="BQ52" s="11"/>
      <c r="BR52" s="11">
        <v>1</v>
      </c>
      <c r="BS52" s="11"/>
      <c r="BT52" s="129"/>
      <c r="BU52" s="128"/>
      <c r="BV52" s="11"/>
      <c r="BW52" s="62"/>
      <c r="BX52" s="666"/>
      <c r="BY52" s="130"/>
      <c r="BZ52" s="11"/>
      <c r="CA52" s="11">
        <v>1</v>
      </c>
      <c r="CB52" s="11">
        <v>1</v>
      </c>
      <c r="CC52" s="11"/>
      <c r="CD52" s="11"/>
      <c r="CE52" s="11"/>
      <c r="CF52" s="62"/>
      <c r="CG52" s="666"/>
      <c r="CH52" s="666"/>
      <c r="CI52" s="666"/>
      <c r="CJ52" s="666"/>
      <c r="CK52" s="130"/>
      <c r="CL52" s="62"/>
      <c r="CM52" s="62"/>
      <c r="CN52" s="666"/>
      <c r="CO52" s="11"/>
      <c r="CP52" s="11"/>
      <c r="CQ52" s="11"/>
      <c r="CR52" s="10"/>
      <c r="CS52" s="666"/>
      <c r="CT52" s="55"/>
      <c r="CU52" s="128"/>
      <c r="CV52" s="11"/>
      <c r="CW52" s="11">
        <v>1</v>
      </c>
      <c r="CX52" s="11"/>
      <c r="CY52" s="11"/>
      <c r="CZ52" s="666"/>
      <c r="DA52" s="11"/>
      <c r="DB52" s="11"/>
      <c r="DC52" s="11"/>
      <c r="DD52" s="11"/>
      <c r="DE52" s="11"/>
      <c r="DF52" s="11"/>
      <c r="DG52" s="11"/>
      <c r="DH52" s="129"/>
      <c r="DI52" s="666"/>
      <c r="DJ52" s="11"/>
      <c r="DK52" s="11"/>
      <c r="DL52" s="11"/>
      <c r="DM52" s="11"/>
      <c r="DN52" s="11"/>
      <c r="DO52" s="666"/>
      <c r="DP52" s="11">
        <v>1</v>
      </c>
      <c r="DQ52" s="11"/>
      <c r="DR52" s="11"/>
      <c r="DS52" s="11"/>
      <c r="DT52" s="11"/>
      <c r="DU52" s="666"/>
      <c r="DV52" s="11"/>
      <c r="DW52" s="666"/>
      <c r="DX52" s="129"/>
      <c r="DY52" s="128"/>
      <c r="DZ52" s="11"/>
      <c r="EA52" s="11"/>
      <c r="EB52" s="11"/>
      <c r="EC52" s="11"/>
      <c r="ED52" s="666"/>
      <c r="EE52" s="11"/>
      <c r="EF52" s="666"/>
      <c r="EG52" s="666"/>
      <c r="EH52" s="11"/>
      <c r="EI52" s="11"/>
      <c r="EJ52" s="11"/>
      <c r="EK52" s="10"/>
      <c r="EL52" s="10">
        <v>1</v>
      </c>
      <c r="EM52" s="10"/>
      <c r="EN52" s="10"/>
      <c r="EO52" s="10"/>
      <c r="EP52" s="10"/>
      <c r="EQ52" s="10"/>
      <c r="ER52" s="809"/>
      <c r="ES52" s="10">
        <f t="shared" si="4"/>
        <v>0</v>
      </c>
      <c r="ET52" s="10">
        <f t="shared" si="6"/>
        <v>0</v>
      </c>
      <c r="EU52" s="10">
        <f t="shared" si="7"/>
        <v>5</v>
      </c>
      <c r="EV52" s="10">
        <f t="shared" si="8"/>
        <v>1</v>
      </c>
      <c r="EW52" s="10">
        <f t="shared" si="9"/>
        <v>1</v>
      </c>
      <c r="EX52" s="55">
        <f t="shared" si="5"/>
        <v>7</v>
      </c>
    </row>
    <row r="53" spans="1:154" x14ac:dyDescent="0.2">
      <c r="A53">
        <v>50</v>
      </c>
      <c r="B53" s="458" t="s">
        <v>695</v>
      </c>
      <c r="C53" s="650"/>
      <c r="D53" s="78"/>
      <c r="E53" s="78"/>
      <c r="F53" s="651"/>
      <c r="G53" s="600"/>
      <c r="H53" s="6">
        <v>1</v>
      </c>
      <c r="I53" s="6"/>
      <c r="J53" s="665"/>
      <c r="K53" s="666"/>
      <c r="L53" s="706"/>
      <c r="M53" s="6"/>
      <c r="N53" s="6"/>
      <c r="O53" s="6"/>
      <c r="P53" s="6"/>
      <c r="Q53" s="6">
        <v>1</v>
      </c>
      <c r="R53" s="6"/>
      <c r="S53" s="6"/>
      <c r="T53" s="6"/>
      <c r="U53" s="496"/>
      <c r="V53" s="601">
        <v>1</v>
      </c>
      <c r="W53" s="600"/>
      <c r="X53" s="6"/>
      <c r="Y53" s="652">
        <v>1</v>
      </c>
      <c r="Z53" s="653">
        <v>1</v>
      </c>
      <c r="AA53" s="6"/>
      <c r="AB53" s="6"/>
      <c r="AC53" s="6"/>
      <c r="AD53" s="15"/>
      <c r="AE53" s="15"/>
      <c r="AF53" s="15"/>
      <c r="AG53" s="15"/>
      <c r="AH53" s="15"/>
      <c r="AI53" s="15"/>
      <c r="AJ53" s="654"/>
      <c r="AK53" s="655"/>
      <c r="AL53" s="15"/>
      <c r="AM53" s="15"/>
      <c r="AN53" s="647"/>
      <c r="AO53" s="666"/>
      <c r="AP53" s="690"/>
      <c r="AQ53" s="15"/>
      <c r="AR53" s="15"/>
      <c r="AS53" s="15"/>
      <c r="AT53" s="15"/>
      <c r="AU53" s="15"/>
      <c r="AV53" s="15"/>
      <c r="AW53" s="654"/>
      <c r="AX53" s="655"/>
      <c r="AY53" s="647"/>
      <c r="AZ53" s="691"/>
      <c r="BA53" s="666"/>
      <c r="BB53" s="690"/>
      <c r="BC53" s="15">
        <v>1</v>
      </c>
      <c r="BD53" s="15"/>
      <c r="BE53" s="15"/>
      <c r="BF53" s="647"/>
      <c r="BG53" s="666"/>
      <c r="BH53" s="54"/>
      <c r="BI53" s="10"/>
      <c r="BJ53" s="10">
        <v>1</v>
      </c>
      <c r="BK53" s="61"/>
      <c r="BL53" s="666"/>
      <c r="BM53" s="100">
        <v>1</v>
      </c>
      <c r="BN53" s="666"/>
      <c r="BO53" s="666"/>
      <c r="BP53" s="130"/>
      <c r="BQ53" s="11"/>
      <c r="BR53" s="11"/>
      <c r="BS53" s="11"/>
      <c r="BT53" s="129"/>
      <c r="BU53" s="128">
        <v>1</v>
      </c>
      <c r="BV53" s="11"/>
      <c r="BW53" s="62"/>
      <c r="BX53" s="666"/>
      <c r="BY53" s="130"/>
      <c r="BZ53" s="11"/>
      <c r="CA53" s="11"/>
      <c r="CB53" s="11"/>
      <c r="CC53" s="11"/>
      <c r="CD53" s="11"/>
      <c r="CE53" s="11"/>
      <c r="CF53" s="62"/>
      <c r="CG53" s="666"/>
      <c r="CH53" s="666"/>
      <c r="CI53" s="666"/>
      <c r="CJ53" s="666"/>
      <c r="CK53" s="130"/>
      <c r="CL53" s="62"/>
      <c r="CM53" s="62"/>
      <c r="CN53" s="666"/>
      <c r="CO53" s="11"/>
      <c r="CP53" s="11"/>
      <c r="CQ53" s="11"/>
      <c r="CR53" s="10"/>
      <c r="CS53" s="666"/>
      <c r="CT53" s="55"/>
      <c r="CU53" s="128"/>
      <c r="CV53" s="11"/>
      <c r="CW53" s="11"/>
      <c r="CX53" s="11"/>
      <c r="CY53" s="11"/>
      <c r="CZ53" s="666"/>
      <c r="DA53" s="11"/>
      <c r="DB53" s="11"/>
      <c r="DC53" s="11"/>
      <c r="DD53" s="11"/>
      <c r="DE53" s="11"/>
      <c r="DF53" s="11"/>
      <c r="DG53" s="11"/>
      <c r="DH53" s="129"/>
      <c r="DI53" s="666"/>
      <c r="DJ53" s="11"/>
      <c r="DK53" s="11"/>
      <c r="DL53" s="11"/>
      <c r="DM53" s="11"/>
      <c r="DN53" s="11"/>
      <c r="DO53" s="666"/>
      <c r="DP53" s="11"/>
      <c r="DQ53" s="11"/>
      <c r="DR53" s="11"/>
      <c r="DS53" s="11"/>
      <c r="DT53" s="11"/>
      <c r="DU53" s="666"/>
      <c r="DV53" s="11"/>
      <c r="DW53" s="666"/>
      <c r="DX53" s="129"/>
      <c r="DY53" s="128"/>
      <c r="DZ53" s="11"/>
      <c r="EA53" s="11"/>
      <c r="EB53" s="11"/>
      <c r="EC53" s="11"/>
      <c r="ED53" s="666"/>
      <c r="EE53" s="11"/>
      <c r="EF53" s="666"/>
      <c r="EG53" s="666"/>
      <c r="EH53" s="11"/>
      <c r="EI53" s="11"/>
      <c r="EJ53" s="11"/>
      <c r="EK53" s="10"/>
      <c r="EL53" s="10"/>
      <c r="EM53" s="10"/>
      <c r="EN53" s="10"/>
      <c r="EO53" s="10"/>
      <c r="EP53" s="10"/>
      <c r="EQ53" s="10"/>
      <c r="ER53" s="809"/>
      <c r="ES53" s="10">
        <f t="shared" si="4"/>
        <v>0</v>
      </c>
      <c r="ET53" s="10">
        <f t="shared" si="6"/>
        <v>1</v>
      </c>
      <c r="EU53" s="10">
        <f t="shared" si="7"/>
        <v>7</v>
      </c>
      <c r="EV53" s="10">
        <f t="shared" si="8"/>
        <v>0</v>
      </c>
      <c r="EW53" s="10">
        <f t="shared" si="9"/>
        <v>0</v>
      </c>
      <c r="EX53" s="55">
        <f t="shared" si="5"/>
        <v>8</v>
      </c>
    </row>
    <row r="54" spans="1:154" x14ac:dyDescent="0.2">
      <c r="A54">
        <v>51</v>
      </c>
      <c r="B54" s="746" t="s">
        <v>791</v>
      </c>
      <c r="C54" s="650"/>
      <c r="D54" s="78"/>
      <c r="E54" s="78"/>
      <c r="F54" s="651"/>
      <c r="G54" s="600"/>
      <c r="H54" s="6"/>
      <c r="I54" s="6"/>
      <c r="J54" s="665"/>
      <c r="K54" s="666"/>
      <c r="L54" s="706"/>
      <c r="M54" s="6"/>
      <c r="N54" s="6"/>
      <c r="O54" s="6"/>
      <c r="P54" s="6"/>
      <c r="Q54" s="6"/>
      <c r="R54" s="6"/>
      <c r="S54" s="6"/>
      <c r="T54" s="6"/>
      <c r="U54" s="496"/>
      <c r="V54" s="601"/>
      <c r="W54" s="600"/>
      <c r="X54" s="6"/>
      <c r="Y54" s="652"/>
      <c r="Z54" s="653"/>
      <c r="AA54" s="6"/>
      <c r="AB54" s="6"/>
      <c r="AC54" s="6"/>
      <c r="AD54" s="15"/>
      <c r="AE54" s="15"/>
      <c r="AF54" s="15"/>
      <c r="AG54" s="15"/>
      <c r="AH54" s="15"/>
      <c r="AI54" s="15">
        <v>1</v>
      </c>
      <c r="AJ54" s="654"/>
      <c r="AK54" s="655"/>
      <c r="AL54" s="15"/>
      <c r="AM54" s="15"/>
      <c r="AN54" s="647"/>
      <c r="AO54" s="666"/>
      <c r="AP54" s="690"/>
      <c r="AQ54" s="15"/>
      <c r="AR54" s="15"/>
      <c r="AS54" s="15"/>
      <c r="AT54" s="15"/>
      <c r="AU54" s="15"/>
      <c r="AV54" s="15"/>
      <c r="AW54" s="654"/>
      <c r="AX54" s="655"/>
      <c r="AY54" s="647"/>
      <c r="AZ54" s="691"/>
      <c r="BA54" s="666"/>
      <c r="BB54" s="690"/>
      <c r="BC54" s="15"/>
      <c r="BD54" s="15"/>
      <c r="BE54" s="15"/>
      <c r="BF54" s="647"/>
      <c r="BG54" s="666"/>
      <c r="BH54" s="54"/>
      <c r="BI54" s="10"/>
      <c r="BJ54" s="10"/>
      <c r="BK54" s="61">
        <v>1</v>
      </c>
      <c r="BL54" s="666"/>
      <c r="BM54" s="100"/>
      <c r="BN54" s="666"/>
      <c r="BO54" s="666"/>
      <c r="BP54" s="130"/>
      <c r="BQ54" s="11"/>
      <c r="BR54" s="11"/>
      <c r="BS54" s="11">
        <v>1</v>
      </c>
      <c r="BT54" s="129"/>
      <c r="BU54" s="128"/>
      <c r="BV54" s="11"/>
      <c r="BW54" s="62"/>
      <c r="BX54" s="666"/>
      <c r="BY54" s="130">
        <v>1</v>
      </c>
      <c r="BZ54" s="11"/>
      <c r="CA54" s="11"/>
      <c r="CB54" s="11"/>
      <c r="CC54" s="11"/>
      <c r="CD54" s="11"/>
      <c r="CE54" s="11"/>
      <c r="CF54" s="62">
        <v>1</v>
      </c>
      <c r="CG54" s="666"/>
      <c r="CH54" s="666"/>
      <c r="CI54" s="666"/>
      <c r="CJ54" s="666"/>
      <c r="CK54" s="130"/>
      <c r="CL54" s="62"/>
      <c r="CM54" s="62"/>
      <c r="CN54" s="666"/>
      <c r="CO54" s="11"/>
      <c r="CP54" s="11"/>
      <c r="CQ54" s="11"/>
      <c r="CR54" s="11">
        <v>1</v>
      </c>
      <c r="CS54" s="666"/>
      <c r="CT54" s="129"/>
      <c r="CU54" s="128"/>
      <c r="CV54" s="11"/>
      <c r="CW54" s="11"/>
      <c r="CX54" s="11"/>
      <c r="CY54" s="11">
        <v>1</v>
      </c>
      <c r="CZ54" s="666"/>
      <c r="DA54" s="11"/>
      <c r="DB54" s="11"/>
      <c r="DC54" s="11"/>
      <c r="DD54" s="11"/>
      <c r="DE54" s="11">
        <v>1</v>
      </c>
      <c r="DF54" s="11"/>
      <c r="DG54" s="11"/>
      <c r="DH54" s="129"/>
      <c r="DI54" s="666"/>
      <c r="DJ54" s="11"/>
      <c r="DK54" s="11"/>
      <c r="DL54" s="11"/>
      <c r="DM54" s="11"/>
      <c r="DN54" s="11"/>
      <c r="DO54" s="666"/>
      <c r="DP54" s="11"/>
      <c r="DQ54" s="11">
        <v>1</v>
      </c>
      <c r="DR54" s="11"/>
      <c r="DS54" s="11"/>
      <c r="DT54" s="11"/>
      <c r="DU54" s="666"/>
      <c r="DV54" s="11"/>
      <c r="DW54" s="666"/>
      <c r="DX54" s="129"/>
      <c r="DY54" s="128"/>
      <c r="DZ54" s="11"/>
      <c r="EA54" s="11"/>
      <c r="EB54" s="11"/>
      <c r="EC54" s="11"/>
      <c r="ED54" s="666"/>
      <c r="EE54" s="11"/>
      <c r="EF54" s="666"/>
      <c r="EG54" s="666"/>
      <c r="EH54" s="11"/>
      <c r="EI54" s="11"/>
      <c r="EJ54" s="11"/>
      <c r="EK54" s="10"/>
      <c r="EL54" s="10"/>
      <c r="EM54" s="10"/>
      <c r="EN54" s="10"/>
      <c r="EO54" s="10"/>
      <c r="EP54" s="10"/>
      <c r="EQ54" s="10"/>
      <c r="ER54" s="809"/>
      <c r="ES54" s="10">
        <f t="shared" si="4"/>
        <v>0</v>
      </c>
      <c r="ET54" s="10">
        <f t="shared" si="6"/>
        <v>0</v>
      </c>
      <c r="EU54" s="10">
        <f t="shared" si="7"/>
        <v>0</v>
      </c>
      <c r="EV54" s="10">
        <f t="shared" si="8"/>
        <v>0</v>
      </c>
      <c r="EW54" s="10">
        <f t="shared" si="9"/>
        <v>9</v>
      </c>
      <c r="EX54" s="55">
        <f t="shared" si="5"/>
        <v>9</v>
      </c>
    </row>
    <row r="55" spans="1:154" x14ac:dyDescent="0.2">
      <c r="A55">
        <v>52</v>
      </c>
      <c r="B55" s="458" t="s">
        <v>414</v>
      </c>
      <c r="C55" s="650"/>
      <c r="D55" s="78"/>
      <c r="E55" s="78"/>
      <c r="F55" s="651"/>
      <c r="G55" s="655"/>
      <c r="H55" s="656">
        <v>1</v>
      </c>
      <c r="I55" s="6"/>
      <c r="J55" s="665"/>
      <c r="K55" s="666"/>
      <c r="L55" s="706"/>
      <c r="M55" s="6"/>
      <c r="N55" s="6"/>
      <c r="O55" s="6"/>
      <c r="P55" s="6"/>
      <c r="Q55" s="6">
        <v>1</v>
      </c>
      <c r="R55" s="6"/>
      <c r="S55" s="6"/>
      <c r="T55" s="15">
        <v>1</v>
      </c>
      <c r="U55" s="496">
        <v>1</v>
      </c>
      <c r="V55" s="601"/>
      <c r="W55" s="600"/>
      <c r="X55" s="6">
        <v>1</v>
      </c>
      <c r="Y55" s="652"/>
      <c r="Z55" s="653">
        <v>1</v>
      </c>
      <c r="AA55" s="6"/>
      <c r="AB55" s="6"/>
      <c r="AC55" s="6"/>
      <c r="AD55" s="15"/>
      <c r="AE55" s="15"/>
      <c r="AF55" s="15"/>
      <c r="AG55" s="15"/>
      <c r="AH55" s="15">
        <v>1</v>
      </c>
      <c r="AI55" s="15"/>
      <c r="AJ55" s="654"/>
      <c r="AK55" s="655">
        <v>1</v>
      </c>
      <c r="AL55" s="15"/>
      <c r="AM55" s="15"/>
      <c r="AN55" s="647">
        <v>1</v>
      </c>
      <c r="AO55" s="666"/>
      <c r="AP55" s="690"/>
      <c r="AQ55" s="15"/>
      <c r="AR55" s="15"/>
      <c r="AS55" s="15"/>
      <c r="AT55" s="15">
        <v>1</v>
      </c>
      <c r="AU55" s="15"/>
      <c r="AV55" s="15"/>
      <c r="AW55" s="654"/>
      <c r="AX55" s="655"/>
      <c r="AY55" s="647">
        <v>1</v>
      </c>
      <c r="AZ55" s="691">
        <v>1</v>
      </c>
      <c r="BA55" s="666"/>
      <c r="BB55" s="689">
        <v>1</v>
      </c>
      <c r="BC55" s="15">
        <v>1</v>
      </c>
      <c r="BD55" s="15"/>
      <c r="BE55" s="15"/>
      <c r="BF55" s="647">
        <v>1</v>
      </c>
      <c r="BG55" s="666"/>
      <c r="BH55" s="54"/>
      <c r="BI55" s="10"/>
      <c r="BJ55" s="10">
        <v>1</v>
      </c>
      <c r="BK55" s="61"/>
      <c r="BL55" s="666"/>
      <c r="BM55" s="100">
        <v>1</v>
      </c>
      <c r="BN55" s="666"/>
      <c r="BO55" s="666"/>
      <c r="BP55" s="130"/>
      <c r="BQ55" s="11"/>
      <c r="BR55" s="11"/>
      <c r="BS55" s="11"/>
      <c r="BT55" s="214">
        <v>1</v>
      </c>
      <c r="BU55" s="128"/>
      <c r="BV55" s="11"/>
      <c r="BW55" s="62"/>
      <c r="BX55" s="666"/>
      <c r="BY55" s="130"/>
      <c r="BZ55" s="11">
        <v>1</v>
      </c>
      <c r="CA55" s="11"/>
      <c r="CB55" s="11"/>
      <c r="CC55" s="11"/>
      <c r="CD55" s="11"/>
      <c r="CE55" s="11">
        <v>1</v>
      </c>
      <c r="CF55" s="62"/>
      <c r="CG55" s="666"/>
      <c r="CH55" s="666"/>
      <c r="CI55" s="666"/>
      <c r="CJ55" s="666"/>
      <c r="CK55" s="130"/>
      <c r="CL55" s="62"/>
      <c r="CM55" s="62">
        <v>1</v>
      </c>
      <c r="CN55" s="666"/>
      <c r="CO55" s="11"/>
      <c r="CP55" s="11">
        <v>1</v>
      </c>
      <c r="CQ55" s="11"/>
      <c r="CR55" s="11"/>
      <c r="CS55" s="666"/>
      <c r="CT55" s="129"/>
      <c r="CU55" s="128"/>
      <c r="CV55" s="11">
        <v>1</v>
      </c>
      <c r="CW55" s="11"/>
      <c r="CX55" s="11">
        <v>1</v>
      </c>
      <c r="CY55" s="11"/>
      <c r="CZ55" s="794"/>
      <c r="DA55" s="11">
        <v>1</v>
      </c>
      <c r="DB55" s="11"/>
      <c r="DC55" s="11"/>
      <c r="DD55" s="11">
        <v>1</v>
      </c>
      <c r="DE55" s="11"/>
      <c r="DF55" s="11"/>
      <c r="DG55" s="98">
        <v>1</v>
      </c>
      <c r="DH55" s="129"/>
      <c r="DI55" s="666"/>
      <c r="DJ55" s="11"/>
      <c r="DK55" s="11"/>
      <c r="DL55" s="11"/>
      <c r="DM55" s="11"/>
      <c r="DN55" s="11"/>
      <c r="DO55" s="666"/>
      <c r="DP55" s="11"/>
      <c r="DQ55" s="11"/>
      <c r="DR55" s="11"/>
      <c r="DS55" s="11">
        <v>1</v>
      </c>
      <c r="DT55" s="11"/>
      <c r="DU55" s="666"/>
      <c r="DV55" s="11">
        <v>1</v>
      </c>
      <c r="DW55" s="666"/>
      <c r="DX55" s="129">
        <v>1</v>
      </c>
      <c r="DY55" s="128">
        <v>1</v>
      </c>
      <c r="DZ55" s="11">
        <v>1</v>
      </c>
      <c r="EA55" s="11">
        <v>1</v>
      </c>
      <c r="EB55" s="11"/>
      <c r="EC55" s="11">
        <v>1</v>
      </c>
      <c r="ED55" s="666"/>
      <c r="EE55" s="11"/>
      <c r="EF55" s="666"/>
      <c r="EG55" s="666"/>
      <c r="EH55" s="11">
        <v>1</v>
      </c>
      <c r="EI55" s="11"/>
      <c r="EJ55" s="11"/>
      <c r="EK55" s="10"/>
      <c r="EL55" s="10"/>
      <c r="EM55" s="10"/>
      <c r="EN55" s="10">
        <v>1</v>
      </c>
      <c r="EO55" s="10">
        <v>1</v>
      </c>
      <c r="EP55" s="10">
        <v>1</v>
      </c>
      <c r="EQ55" s="10"/>
      <c r="ER55" s="809">
        <v>1</v>
      </c>
      <c r="ES55" s="10">
        <f t="shared" si="4"/>
        <v>1</v>
      </c>
      <c r="ET55" s="10">
        <f t="shared" si="6"/>
        <v>10</v>
      </c>
      <c r="EU55" s="10">
        <f t="shared" si="7"/>
        <v>19</v>
      </c>
      <c r="EV55" s="10">
        <f t="shared" si="8"/>
        <v>5</v>
      </c>
      <c r="EW55" s="10">
        <f t="shared" si="9"/>
        <v>1</v>
      </c>
      <c r="EX55" s="55">
        <f t="shared" si="5"/>
        <v>36</v>
      </c>
    </row>
    <row r="56" spans="1:154" x14ac:dyDescent="0.2">
      <c r="A56">
        <v>53</v>
      </c>
      <c r="B56" s="458" t="s">
        <v>995</v>
      </c>
      <c r="C56" s="650"/>
      <c r="D56" s="78"/>
      <c r="E56" s="78"/>
      <c r="F56" s="651"/>
      <c r="G56" s="600"/>
      <c r="H56" s="6">
        <v>1</v>
      </c>
      <c r="I56" s="6"/>
      <c r="J56" s="665"/>
      <c r="K56" s="666"/>
      <c r="L56" s="706"/>
      <c r="M56" s="6"/>
      <c r="N56" s="6"/>
      <c r="O56" s="6"/>
      <c r="P56" s="6"/>
      <c r="Q56" s="6">
        <v>1</v>
      </c>
      <c r="R56" s="6"/>
      <c r="S56" s="6"/>
      <c r="T56" s="6">
        <v>1</v>
      </c>
      <c r="U56" s="496">
        <v>1</v>
      </c>
      <c r="V56" s="601"/>
      <c r="W56" s="600"/>
      <c r="X56" s="6">
        <v>1</v>
      </c>
      <c r="Y56" s="652"/>
      <c r="Z56" s="653">
        <v>1</v>
      </c>
      <c r="AA56" s="6"/>
      <c r="AB56" s="6"/>
      <c r="AC56" s="6"/>
      <c r="AD56" s="15"/>
      <c r="AE56" s="15"/>
      <c r="AF56" s="15"/>
      <c r="AG56" s="15"/>
      <c r="AH56" s="15">
        <v>1</v>
      </c>
      <c r="AI56" s="15"/>
      <c r="AJ56" s="654"/>
      <c r="AK56" s="655">
        <v>1</v>
      </c>
      <c r="AL56" s="15"/>
      <c r="AM56" s="15"/>
      <c r="AN56" s="647"/>
      <c r="AO56" s="666"/>
      <c r="AP56" s="690"/>
      <c r="AQ56" s="15"/>
      <c r="AR56" s="15"/>
      <c r="AS56" s="15"/>
      <c r="AT56" s="15">
        <v>1</v>
      </c>
      <c r="AU56" s="15"/>
      <c r="AV56" s="15"/>
      <c r="AW56" s="654"/>
      <c r="AX56" s="655"/>
      <c r="AY56" s="647">
        <v>1</v>
      </c>
      <c r="AZ56" s="691">
        <v>1</v>
      </c>
      <c r="BA56" s="666"/>
      <c r="BB56" s="690">
        <v>1</v>
      </c>
      <c r="BC56" s="15"/>
      <c r="BD56" s="15"/>
      <c r="BE56" s="15"/>
      <c r="BF56" s="647">
        <v>1</v>
      </c>
      <c r="BG56" s="666"/>
      <c r="BH56" s="54"/>
      <c r="BI56" s="10"/>
      <c r="BJ56" s="10">
        <v>1</v>
      </c>
      <c r="BK56" s="61"/>
      <c r="BL56" s="666"/>
      <c r="BM56" s="100">
        <v>1</v>
      </c>
      <c r="BN56" s="666"/>
      <c r="BO56" s="666"/>
      <c r="BP56" s="130"/>
      <c r="BQ56" s="11"/>
      <c r="BR56" s="11"/>
      <c r="BS56" s="11"/>
      <c r="BT56" s="129">
        <v>1</v>
      </c>
      <c r="BU56" s="128"/>
      <c r="BV56" s="11"/>
      <c r="BW56" s="62"/>
      <c r="BX56" s="666"/>
      <c r="BY56" s="130"/>
      <c r="BZ56" s="11"/>
      <c r="CA56" s="11"/>
      <c r="CB56" s="11"/>
      <c r="CC56" s="11"/>
      <c r="CD56" s="11"/>
      <c r="CE56" s="11">
        <v>1</v>
      </c>
      <c r="CF56" s="62"/>
      <c r="CG56" s="666"/>
      <c r="CH56" s="666"/>
      <c r="CI56" s="666"/>
      <c r="CJ56" s="666"/>
      <c r="CK56" s="130"/>
      <c r="CL56" s="62"/>
      <c r="CM56" s="62"/>
      <c r="CN56" s="666"/>
      <c r="CO56" s="11"/>
      <c r="CP56" s="11"/>
      <c r="CQ56" s="11"/>
      <c r="CR56" s="11"/>
      <c r="CS56" s="666"/>
      <c r="CT56" s="129"/>
      <c r="CU56" s="128"/>
      <c r="CV56" s="11">
        <v>1</v>
      </c>
      <c r="CW56" s="11"/>
      <c r="CX56" s="11">
        <v>1</v>
      </c>
      <c r="CY56" s="11"/>
      <c r="CZ56" s="666"/>
      <c r="DA56" s="11">
        <v>1</v>
      </c>
      <c r="DB56" s="11"/>
      <c r="DC56" s="11"/>
      <c r="DD56" s="11">
        <v>1</v>
      </c>
      <c r="DE56" s="11"/>
      <c r="DF56" s="11"/>
      <c r="DG56" s="11"/>
      <c r="DH56" s="129"/>
      <c r="DI56" s="666"/>
      <c r="DJ56" s="11"/>
      <c r="DK56" s="11"/>
      <c r="DL56" s="11"/>
      <c r="DM56" s="11"/>
      <c r="DN56" s="11"/>
      <c r="DO56" s="666"/>
      <c r="DP56" s="11"/>
      <c r="DQ56" s="11"/>
      <c r="DR56" s="11"/>
      <c r="DS56" s="11">
        <v>1</v>
      </c>
      <c r="DT56" s="11"/>
      <c r="DU56" s="666"/>
      <c r="DV56" s="11">
        <v>1</v>
      </c>
      <c r="DW56" s="666"/>
      <c r="DX56" s="129">
        <v>1</v>
      </c>
      <c r="DY56" s="128">
        <v>1</v>
      </c>
      <c r="DZ56" s="11">
        <v>1</v>
      </c>
      <c r="EA56" s="11">
        <v>1</v>
      </c>
      <c r="EB56" s="11"/>
      <c r="EC56" s="11">
        <v>1</v>
      </c>
      <c r="ED56" s="666"/>
      <c r="EE56" s="11"/>
      <c r="EF56" s="666"/>
      <c r="EG56" s="666"/>
      <c r="EH56" s="11">
        <v>1</v>
      </c>
      <c r="EI56" s="11"/>
      <c r="EJ56" s="11"/>
      <c r="EK56" s="10"/>
      <c r="EL56" s="10"/>
      <c r="EM56" s="10"/>
      <c r="EN56" s="10">
        <v>1</v>
      </c>
      <c r="EO56" s="10">
        <v>1</v>
      </c>
      <c r="EP56" s="10">
        <v>1</v>
      </c>
      <c r="EQ56" s="10"/>
      <c r="ER56" s="809">
        <v>1</v>
      </c>
      <c r="ES56" s="10">
        <f t="shared" si="4"/>
        <v>1</v>
      </c>
      <c r="ET56" s="10">
        <f t="shared" si="6"/>
        <v>7</v>
      </c>
      <c r="EU56" s="10">
        <f t="shared" si="7"/>
        <v>16</v>
      </c>
      <c r="EV56" s="10">
        <f t="shared" si="8"/>
        <v>5</v>
      </c>
      <c r="EW56" s="10">
        <f t="shared" si="9"/>
        <v>1</v>
      </c>
      <c r="EX56" s="55">
        <f t="shared" si="5"/>
        <v>30</v>
      </c>
    </row>
    <row r="57" spans="1:154" x14ac:dyDescent="0.2">
      <c r="A57">
        <v>54</v>
      </c>
      <c r="B57" s="458" t="s">
        <v>889</v>
      </c>
      <c r="C57" s="650"/>
      <c r="D57" s="78"/>
      <c r="E57" s="78"/>
      <c r="F57" s="651"/>
      <c r="G57" s="600"/>
      <c r="H57" s="6"/>
      <c r="I57" s="6">
        <v>1</v>
      </c>
      <c r="J57" s="665"/>
      <c r="K57" s="666"/>
      <c r="L57" s="706"/>
      <c r="M57" s="6"/>
      <c r="N57" s="6"/>
      <c r="O57" s="6"/>
      <c r="P57" s="6"/>
      <c r="Q57" s="656">
        <v>1</v>
      </c>
      <c r="R57" s="6"/>
      <c r="S57" s="6"/>
      <c r="T57" s="6"/>
      <c r="U57" s="496"/>
      <c r="V57" s="601">
        <v>1</v>
      </c>
      <c r="W57" s="600"/>
      <c r="X57" s="6"/>
      <c r="Y57" s="652"/>
      <c r="Z57" s="653"/>
      <c r="AA57" s="6"/>
      <c r="AB57" s="15"/>
      <c r="AC57" s="15"/>
      <c r="AD57" s="15"/>
      <c r="AE57" s="15">
        <v>1</v>
      </c>
      <c r="AF57" s="15"/>
      <c r="AG57" s="15"/>
      <c r="AH57" s="15"/>
      <c r="AI57" s="15"/>
      <c r="AJ57" s="654"/>
      <c r="AK57" s="655">
        <v>1</v>
      </c>
      <c r="AL57" s="15"/>
      <c r="AM57" s="15"/>
      <c r="AN57" s="647"/>
      <c r="AO57" s="666"/>
      <c r="AP57" s="690"/>
      <c r="AQ57" s="15"/>
      <c r="AR57" s="15"/>
      <c r="AS57" s="15"/>
      <c r="AT57" s="15"/>
      <c r="AU57" s="15"/>
      <c r="AV57" s="15"/>
      <c r="AW57" s="654"/>
      <c r="AX57" s="655"/>
      <c r="AY57" s="647"/>
      <c r="AZ57" s="691"/>
      <c r="BA57" s="666"/>
      <c r="BB57" s="690"/>
      <c r="BC57" s="15"/>
      <c r="BD57" s="15"/>
      <c r="BE57" s="15"/>
      <c r="BF57" s="647"/>
      <c r="BG57" s="666"/>
      <c r="BH57" s="54"/>
      <c r="BI57" s="10"/>
      <c r="BJ57" s="10"/>
      <c r="BK57" s="61"/>
      <c r="BL57" s="666"/>
      <c r="BM57" s="100"/>
      <c r="BN57" s="666"/>
      <c r="BO57" s="666"/>
      <c r="BP57" s="130"/>
      <c r="BQ57" s="11"/>
      <c r="BR57" s="11"/>
      <c r="BS57" s="11"/>
      <c r="BT57" s="129"/>
      <c r="BU57" s="128"/>
      <c r="BV57" s="11"/>
      <c r="BW57" s="62"/>
      <c r="BX57" s="666"/>
      <c r="BY57" s="130"/>
      <c r="BZ57" s="11"/>
      <c r="CA57" s="11"/>
      <c r="CB57" s="11"/>
      <c r="CC57" s="11">
        <v>1</v>
      </c>
      <c r="CD57" s="11"/>
      <c r="CE57" s="11"/>
      <c r="CF57" s="62"/>
      <c r="CG57" s="666"/>
      <c r="CH57" s="666"/>
      <c r="CI57" s="666"/>
      <c r="CJ57" s="666"/>
      <c r="CK57" s="130"/>
      <c r="CL57" s="62"/>
      <c r="CM57" s="62"/>
      <c r="CN57" s="666"/>
      <c r="CO57" s="11"/>
      <c r="CP57" s="11"/>
      <c r="CQ57" s="11"/>
      <c r="CR57" s="11"/>
      <c r="CS57" s="666"/>
      <c r="CT57" s="129"/>
      <c r="CU57" s="128">
        <v>1</v>
      </c>
      <c r="CV57" s="11"/>
      <c r="CW57" s="11"/>
      <c r="CX57" s="11"/>
      <c r="CY57" s="11"/>
      <c r="CZ57" s="666"/>
      <c r="DA57" s="11"/>
      <c r="DB57" s="11"/>
      <c r="DC57" s="11"/>
      <c r="DD57" s="11"/>
      <c r="DE57" s="11"/>
      <c r="DF57" s="11"/>
      <c r="DG57" s="11"/>
      <c r="DH57" s="129"/>
      <c r="DI57" s="666"/>
      <c r="DJ57" s="11"/>
      <c r="DK57" s="11"/>
      <c r="DL57" s="11"/>
      <c r="DM57" s="11"/>
      <c r="DN57" s="11"/>
      <c r="DO57" s="666"/>
      <c r="DP57" s="11"/>
      <c r="DQ57" s="11"/>
      <c r="DR57" s="11"/>
      <c r="DS57" s="11"/>
      <c r="DT57" s="11"/>
      <c r="DU57" s="666"/>
      <c r="DV57" s="11"/>
      <c r="DW57" s="666"/>
      <c r="DX57" s="129"/>
      <c r="DY57" s="128"/>
      <c r="DZ57" s="11"/>
      <c r="EA57" s="11"/>
      <c r="EB57" s="11"/>
      <c r="EC57" s="11"/>
      <c r="ED57" s="666"/>
      <c r="EE57" s="11"/>
      <c r="EF57" s="666"/>
      <c r="EG57" s="666"/>
      <c r="EH57" s="11"/>
      <c r="EI57" s="11"/>
      <c r="EJ57" s="11"/>
      <c r="EK57" s="10"/>
      <c r="EL57" s="10"/>
      <c r="EM57" s="10"/>
      <c r="EN57" s="10">
        <v>1</v>
      </c>
      <c r="EO57" s="10">
        <v>1</v>
      </c>
      <c r="EP57" s="10">
        <v>1</v>
      </c>
      <c r="EQ57" s="10"/>
      <c r="ER57" s="809">
        <v>1</v>
      </c>
      <c r="ES57" s="10">
        <f t="shared" si="4"/>
        <v>2</v>
      </c>
      <c r="ET57" s="10">
        <f t="shared" si="6"/>
        <v>1</v>
      </c>
      <c r="EU57" s="10">
        <f t="shared" si="7"/>
        <v>6</v>
      </c>
      <c r="EV57" s="10">
        <f t="shared" si="8"/>
        <v>1</v>
      </c>
      <c r="EW57" s="10">
        <f t="shared" si="9"/>
        <v>0</v>
      </c>
      <c r="EX57" s="55">
        <f t="shared" si="5"/>
        <v>10</v>
      </c>
    </row>
    <row r="58" spans="1:154" x14ac:dyDescent="0.2">
      <c r="A58">
        <v>55</v>
      </c>
      <c r="B58" s="458" t="s">
        <v>811</v>
      </c>
      <c r="C58" s="650"/>
      <c r="D58" s="78"/>
      <c r="E58" s="78"/>
      <c r="F58" s="651"/>
      <c r="G58" s="600"/>
      <c r="H58" s="6"/>
      <c r="I58" s="6"/>
      <c r="J58" s="665"/>
      <c r="K58" s="666"/>
      <c r="L58" s="706"/>
      <c r="M58" s="6"/>
      <c r="N58" s="6"/>
      <c r="O58" s="6"/>
      <c r="P58" s="6"/>
      <c r="Q58" s="656">
        <v>1</v>
      </c>
      <c r="R58" s="6"/>
      <c r="S58" s="6"/>
      <c r="T58" s="6"/>
      <c r="U58" s="496"/>
      <c r="V58" s="601">
        <v>1</v>
      </c>
      <c r="W58" s="600"/>
      <c r="X58" s="6"/>
      <c r="Y58" s="652"/>
      <c r="Z58" s="653">
        <v>1</v>
      </c>
      <c r="AA58" s="6"/>
      <c r="AB58" s="15"/>
      <c r="AC58" s="15"/>
      <c r="AD58" s="15"/>
      <c r="AE58" s="15"/>
      <c r="AF58" s="15"/>
      <c r="AG58" s="15"/>
      <c r="AH58" s="15"/>
      <c r="AI58" s="15"/>
      <c r="AJ58" s="654"/>
      <c r="AK58" s="655"/>
      <c r="AL58" s="15"/>
      <c r="AM58" s="15"/>
      <c r="AN58" s="647"/>
      <c r="AO58" s="666"/>
      <c r="AP58" s="690"/>
      <c r="AQ58" s="15"/>
      <c r="AR58" s="15"/>
      <c r="AS58" s="15"/>
      <c r="AT58" s="15"/>
      <c r="AU58" s="15"/>
      <c r="AV58" s="15"/>
      <c r="AW58" s="654"/>
      <c r="AX58" s="655">
        <v>1</v>
      </c>
      <c r="AY58" s="647"/>
      <c r="AZ58" s="691"/>
      <c r="BA58" s="666"/>
      <c r="BB58" s="690"/>
      <c r="BC58" s="15"/>
      <c r="BD58" s="15"/>
      <c r="BE58" s="15"/>
      <c r="BF58" s="647"/>
      <c r="BG58" s="666"/>
      <c r="BH58" s="54"/>
      <c r="BI58" s="10"/>
      <c r="BJ58" s="10"/>
      <c r="BK58" s="61"/>
      <c r="BL58" s="666"/>
      <c r="BM58" s="100"/>
      <c r="BN58" s="666"/>
      <c r="BO58" s="666"/>
      <c r="BP58" s="130"/>
      <c r="BQ58" s="11"/>
      <c r="BR58" s="11"/>
      <c r="BS58" s="11"/>
      <c r="BT58" s="129"/>
      <c r="BU58" s="128"/>
      <c r="BV58" s="11"/>
      <c r="BW58" s="62"/>
      <c r="BX58" s="666"/>
      <c r="BY58" s="130"/>
      <c r="BZ58" s="11"/>
      <c r="CA58" s="11"/>
      <c r="CB58" s="11"/>
      <c r="CC58" s="11"/>
      <c r="CD58" s="11"/>
      <c r="CE58" s="11"/>
      <c r="CF58" s="62"/>
      <c r="CG58" s="666"/>
      <c r="CH58" s="666"/>
      <c r="CI58" s="666"/>
      <c r="CJ58" s="666"/>
      <c r="CK58" s="130"/>
      <c r="CL58" s="62"/>
      <c r="CM58" s="62"/>
      <c r="CN58" s="666"/>
      <c r="CO58" s="11"/>
      <c r="CP58" s="11"/>
      <c r="CQ58" s="11"/>
      <c r="CR58" s="11"/>
      <c r="CS58" s="666"/>
      <c r="CT58" s="129"/>
      <c r="CU58" s="128"/>
      <c r="CV58" s="11"/>
      <c r="CW58" s="11"/>
      <c r="CX58" s="11"/>
      <c r="CY58" s="11"/>
      <c r="CZ58" s="666"/>
      <c r="DA58" s="11"/>
      <c r="DB58" s="11"/>
      <c r="DC58" s="11"/>
      <c r="DD58" s="11"/>
      <c r="DE58" s="11"/>
      <c r="DF58" s="11"/>
      <c r="DG58" s="11"/>
      <c r="DH58" s="129"/>
      <c r="DI58" s="666"/>
      <c r="DJ58" s="11"/>
      <c r="DK58" s="11"/>
      <c r="DL58" s="11"/>
      <c r="DM58" s="11"/>
      <c r="DN58" s="11"/>
      <c r="DO58" s="666"/>
      <c r="DP58" s="11"/>
      <c r="DQ58" s="11"/>
      <c r="DR58" s="11"/>
      <c r="DS58" s="11"/>
      <c r="DT58" s="11"/>
      <c r="DU58" s="666"/>
      <c r="DV58" s="11"/>
      <c r="DW58" s="666"/>
      <c r="DX58" s="129"/>
      <c r="DY58" s="128"/>
      <c r="DZ58" s="11"/>
      <c r="EA58" s="11"/>
      <c r="EB58" s="11"/>
      <c r="EC58" s="11"/>
      <c r="ED58" s="666"/>
      <c r="EE58" s="11"/>
      <c r="EF58" s="666"/>
      <c r="EG58" s="666"/>
      <c r="EH58" s="11"/>
      <c r="EI58" s="11"/>
      <c r="EJ58" s="11"/>
      <c r="EK58" s="10"/>
      <c r="EL58" s="10"/>
      <c r="EM58" s="10"/>
      <c r="EN58" s="10">
        <v>1</v>
      </c>
      <c r="EO58" s="10">
        <v>1</v>
      </c>
      <c r="EP58" s="10">
        <v>1</v>
      </c>
      <c r="EQ58" s="10"/>
      <c r="ER58" s="809">
        <v>1</v>
      </c>
      <c r="ES58" s="10">
        <f t="shared" si="4"/>
        <v>1</v>
      </c>
      <c r="ET58" s="10">
        <f t="shared" si="6"/>
        <v>1</v>
      </c>
      <c r="EU58" s="10">
        <f t="shared" si="7"/>
        <v>3</v>
      </c>
      <c r="EV58" s="10">
        <f t="shared" si="8"/>
        <v>1</v>
      </c>
      <c r="EW58" s="10">
        <f t="shared" si="9"/>
        <v>0</v>
      </c>
      <c r="EX58" s="55">
        <f t="shared" si="5"/>
        <v>6</v>
      </c>
    </row>
    <row r="59" spans="1:154" x14ac:dyDescent="0.2">
      <c r="A59">
        <v>56</v>
      </c>
      <c r="B59" s="458" t="s">
        <v>1303</v>
      </c>
      <c r="C59" s="650"/>
      <c r="D59" s="78"/>
      <c r="E59" s="78"/>
      <c r="F59" s="651"/>
      <c r="G59" s="600"/>
      <c r="H59" s="6">
        <v>1</v>
      </c>
      <c r="I59" s="6"/>
      <c r="J59" s="665"/>
      <c r="K59" s="666"/>
      <c r="L59" s="706"/>
      <c r="M59" s="6"/>
      <c r="N59" s="6">
        <v>1</v>
      </c>
      <c r="O59" s="6"/>
      <c r="P59" s="6"/>
      <c r="Q59" s="6">
        <v>1</v>
      </c>
      <c r="R59" s="6"/>
      <c r="S59" s="6"/>
      <c r="T59" s="6">
        <v>1</v>
      </c>
      <c r="U59" s="496">
        <v>1</v>
      </c>
      <c r="V59" s="601"/>
      <c r="W59" s="600"/>
      <c r="X59" s="6"/>
      <c r="Y59" s="652"/>
      <c r="Z59" s="653">
        <v>1</v>
      </c>
      <c r="AA59" s="6"/>
      <c r="AB59" s="656">
        <v>1</v>
      </c>
      <c r="AC59" s="15"/>
      <c r="AD59" s="15"/>
      <c r="AE59" s="15">
        <v>1</v>
      </c>
      <c r="AF59" s="15"/>
      <c r="AG59" s="15"/>
      <c r="AH59" s="15">
        <v>1</v>
      </c>
      <c r="AI59" s="15"/>
      <c r="AJ59" s="654"/>
      <c r="AK59" s="655"/>
      <c r="AL59" s="15"/>
      <c r="AM59" s="15"/>
      <c r="AN59" s="647">
        <v>1</v>
      </c>
      <c r="AO59" s="666"/>
      <c r="AP59" s="690"/>
      <c r="AQ59" s="15">
        <v>1</v>
      </c>
      <c r="AR59" s="15"/>
      <c r="AS59" s="15"/>
      <c r="AT59" s="15">
        <v>1</v>
      </c>
      <c r="AU59" s="15"/>
      <c r="AV59" s="15"/>
      <c r="AW59" s="654">
        <v>1</v>
      </c>
      <c r="AX59" s="655"/>
      <c r="AY59" s="647"/>
      <c r="AZ59" s="691">
        <v>1</v>
      </c>
      <c r="BA59" s="666"/>
      <c r="BB59" s="690"/>
      <c r="BC59" s="15">
        <v>1</v>
      </c>
      <c r="BD59" s="15"/>
      <c r="BE59" s="15">
        <v>1</v>
      </c>
      <c r="BF59" s="647"/>
      <c r="BG59" s="666"/>
      <c r="BH59" s="54"/>
      <c r="BI59" s="10"/>
      <c r="BJ59" s="10">
        <v>1</v>
      </c>
      <c r="BK59" s="61"/>
      <c r="BL59" s="666"/>
      <c r="BM59" s="100">
        <v>1</v>
      </c>
      <c r="BN59" s="666"/>
      <c r="BO59" s="666"/>
      <c r="BP59" s="130">
        <v>1</v>
      </c>
      <c r="BQ59" s="11">
        <v>1</v>
      </c>
      <c r="BR59" s="677">
        <v>1</v>
      </c>
      <c r="BS59" s="11"/>
      <c r="BT59" s="129">
        <v>1</v>
      </c>
      <c r="BU59" s="128"/>
      <c r="BV59" s="11">
        <v>1</v>
      </c>
      <c r="BW59" s="62"/>
      <c r="BX59" s="666"/>
      <c r="BY59" s="130"/>
      <c r="BZ59" s="11"/>
      <c r="CA59" s="11"/>
      <c r="CB59" s="11"/>
      <c r="CC59" s="11"/>
      <c r="CD59" s="11"/>
      <c r="CE59" s="11">
        <v>1</v>
      </c>
      <c r="CF59" s="62"/>
      <c r="CG59" s="666"/>
      <c r="CH59" s="666"/>
      <c r="CI59" s="666"/>
      <c r="CJ59" s="666"/>
      <c r="CK59" s="130">
        <v>1</v>
      </c>
      <c r="CL59" s="62"/>
      <c r="CM59" s="62"/>
      <c r="CN59" s="666"/>
      <c r="CO59" s="11"/>
      <c r="CP59" s="11"/>
      <c r="CQ59" s="11">
        <v>1</v>
      </c>
      <c r="CR59" s="11"/>
      <c r="CS59" s="666"/>
      <c r="CT59" s="129">
        <v>1</v>
      </c>
      <c r="CU59" s="128"/>
      <c r="CV59" s="11"/>
      <c r="CW59" s="11">
        <v>1</v>
      </c>
      <c r="CX59" s="11"/>
      <c r="CY59" s="11"/>
      <c r="CZ59" s="666"/>
      <c r="DA59" s="11">
        <v>1</v>
      </c>
      <c r="DB59" s="11">
        <v>1</v>
      </c>
      <c r="DC59" s="11">
        <v>1</v>
      </c>
      <c r="DD59" s="11"/>
      <c r="DE59" s="11"/>
      <c r="DF59" s="11">
        <v>1</v>
      </c>
      <c r="DG59" s="11">
        <v>1</v>
      </c>
      <c r="DH59" s="129">
        <v>1</v>
      </c>
      <c r="DI59" s="666"/>
      <c r="DJ59" s="11">
        <v>1</v>
      </c>
      <c r="DK59" s="11"/>
      <c r="DL59" s="11">
        <v>1</v>
      </c>
      <c r="DM59" s="11"/>
      <c r="DN59" s="11"/>
      <c r="DO59" s="666"/>
      <c r="DP59" s="11">
        <v>1</v>
      </c>
      <c r="DQ59" s="11"/>
      <c r="DR59" s="11">
        <v>1</v>
      </c>
      <c r="DS59" s="11"/>
      <c r="DT59" s="11"/>
      <c r="DU59" s="666"/>
      <c r="DV59" s="11"/>
      <c r="DW59" s="666"/>
      <c r="DX59" s="129"/>
      <c r="DY59" s="128"/>
      <c r="DZ59" s="11"/>
      <c r="EA59" s="11"/>
      <c r="EB59" s="11"/>
      <c r="EC59" s="11"/>
      <c r="ED59" s="666"/>
      <c r="EE59" s="11">
        <v>1</v>
      </c>
      <c r="EF59" s="666"/>
      <c r="EG59" s="666"/>
      <c r="EH59" s="11"/>
      <c r="EI59" s="11"/>
      <c r="EJ59" s="11"/>
      <c r="EK59" s="10">
        <v>1</v>
      </c>
      <c r="EL59" s="10">
        <v>1</v>
      </c>
      <c r="EM59" s="10"/>
      <c r="EN59" s="10">
        <v>1</v>
      </c>
      <c r="EO59" s="10">
        <v>1</v>
      </c>
      <c r="EP59" s="10">
        <v>1</v>
      </c>
      <c r="EQ59" s="10"/>
      <c r="ER59" s="809">
        <v>1</v>
      </c>
      <c r="ES59" s="10">
        <f t="shared" si="4"/>
        <v>3</v>
      </c>
      <c r="ET59" s="10">
        <f t="shared" si="6"/>
        <v>9</v>
      </c>
      <c r="EU59" s="10">
        <f t="shared" si="7"/>
        <v>26</v>
      </c>
      <c r="EV59" s="10">
        <f t="shared" si="8"/>
        <v>3</v>
      </c>
      <c r="EW59" s="10">
        <f t="shared" si="9"/>
        <v>1</v>
      </c>
      <c r="EX59" s="55">
        <f t="shared" si="5"/>
        <v>42</v>
      </c>
    </row>
    <row r="60" spans="1:154" x14ac:dyDescent="0.2">
      <c r="A60">
        <v>57</v>
      </c>
      <c r="B60" s="458" t="s">
        <v>329</v>
      </c>
      <c r="C60" s="650"/>
      <c r="D60" s="78"/>
      <c r="E60" s="78"/>
      <c r="F60" s="651"/>
      <c r="G60" s="600"/>
      <c r="H60" s="6">
        <v>1</v>
      </c>
      <c r="I60" s="6"/>
      <c r="J60" s="665"/>
      <c r="K60" s="666"/>
      <c r="L60" s="706"/>
      <c r="M60" s="6"/>
      <c r="N60" s="6"/>
      <c r="O60" s="6">
        <v>1</v>
      </c>
      <c r="P60" s="6"/>
      <c r="Q60" s="6"/>
      <c r="R60" s="6"/>
      <c r="S60" s="6"/>
      <c r="T60" s="6"/>
      <c r="U60" s="496"/>
      <c r="V60" s="601"/>
      <c r="W60" s="600"/>
      <c r="X60" s="6"/>
      <c r="Y60" s="652"/>
      <c r="Z60" s="653">
        <v>1</v>
      </c>
      <c r="AA60" s="6"/>
      <c r="AB60" s="15"/>
      <c r="AC60" s="15"/>
      <c r="AD60" s="15"/>
      <c r="AE60" s="15"/>
      <c r="AF60" s="15"/>
      <c r="AG60" s="15"/>
      <c r="AH60" s="15"/>
      <c r="AI60" s="15"/>
      <c r="AJ60" s="654"/>
      <c r="AK60" s="655"/>
      <c r="AL60" s="15"/>
      <c r="AM60" s="15"/>
      <c r="AN60" s="647"/>
      <c r="AO60" s="666"/>
      <c r="AP60" s="690"/>
      <c r="AQ60" s="15"/>
      <c r="AR60" s="15">
        <v>1</v>
      </c>
      <c r="AS60" s="15"/>
      <c r="AT60" s="15"/>
      <c r="AU60" s="15"/>
      <c r="AV60" s="15"/>
      <c r="AW60" s="654"/>
      <c r="AX60" s="655">
        <v>1</v>
      </c>
      <c r="AY60" s="647"/>
      <c r="AZ60" s="691">
        <v>1</v>
      </c>
      <c r="BA60" s="666"/>
      <c r="BB60" s="690"/>
      <c r="BC60" s="15"/>
      <c r="BD60" s="15"/>
      <c r="BE60" s="15"/>
      <c r="BF60" s="647"/>
      <c r="BG60" s="666"/>
      <c r="BH60" s="54">
        <v>1</v>
      </c>
      <c r="BI60" s="10"/>
      <c r="BJ60" s="10"/>
      <c r="BK60" s="61"/>
      <c r="BL60" s="666"/>
      <c r="BM60" s="100"/>
      <c r="BN60" s="666"/>
      <c r="BO60" s="666"/>
      <c r="BP60" s="130"/>
      <c r="BQ60" s="11"/>
      <c r="BR60" s="11"/>
      <c r="BS60" s="11"/>
      <c r="BT60" s="129"/>
      <c r="BU60" s="128"/>
      <c r="BV60" s="11"/>
      <c r="BW60" s="62"/>
      <c r="BX60" s="666"/>
      <c r="BY60" s="130"/>
      <c r="BZ60" s="11"/>
      <c r="CA60" s="11"/>
      <c r="CB60" s="11"/>
      <c r="CC60" s="11"/>
      <c r="CD60" s="11"/>
      <c r="CE60" s="11"/>
      <c r="CF60" s="62"/>
      <c r="CG60" s="666"/>
      <c r="CH60" s="666"/>
      <c r="CI60" s="666"/>
      <c r="CJ60" s="666"/>
      <c r="CK60" s="130"/>
      <c r="CL60" s="62"/>
      <c r="CM60" s="62"/>
      <c r="CN60" s="666"/>
      <c r="CO60" s="11"/>
      <c r="CP60" s="11"/>
      <c r="CQ60" s="11"/>
      <c r="CR60" s="11"/>
      <c r="CS60" s="666"/>
      <c r="CT60" s="129"/>
      <c r="CU60" s="128"/>
      <c r="CV60" s="11"/>
      <c r="CW60" s="11">
        <v>1</v>
      </c>
      <c r="CX60" s="11"/>
      <c r="CY60" s="11"/>
      <c r="CZ60" s="666"/>
      <c r="DA60" s="11"/>
      <c r="DB60" s="11"/>
      <c r="DC60" s="11"/>
      <c r="DD60" s="11"/>
      <c r="DE60" s="11"/>
      <c r="DF60" s="11"/>
      <c r="DG60" s="11"/>
      <c r="DH60" s="129">
        <v>1</v>
      </c>
      <c r="DI60" s="666"/>
      <c r="DJ60" s="11">
        <v>1</v>
      </c>
      <c r="DK60" s="11"/>
      <c r="DL60" s="11"/>
      <c r="DM60" s="11"/>
      <c r="DN60" s="11"/>
      <c r="DO60" s="666"/>
      <c r="DP60" s="11"/>
      <c r="DQ60" s="11"/>
      <c r="DR60" s="11"/>
      <c r="DS60" s="11"/>
      <c r="DT60" s="11"/>
      <c r="DU60" s="666"/>
      <c r="DV60" s="11"/>
      <c r="DW60" s="666"/>
      <c r="DX60" s="129"/>
      <c r="DY60" s="128"/>
      <c r="DZ60" s="11"/>
      <c r="EA60" s="11"/>
      <c r="EB60" s="11"/>
      <c r="EC60" s="11"/>
      <c r="ED60" s="666"/>
      <c r="EE60" s="11"/>
      <c r="EF60" s="666"/>
      <c r="EG60" s="666"/>
      <c r="EH60" s="11"/>
      <c r="EI60" s="11"/>
      <c r="EJ60" s="11"/>
      <c r="EK60" s="10"/>
      <c r="EL60" s="10"/>
      <c r="EM60" s="10"/>
      <c r="EN60" s="10"/>
      <c r="EO60" s="10"/>
      <c r="EP60" s="10"/>
      <c r="EQ60" s="10"/>
      <c r="ER60" s="809">
        <v>1</v>
      </c>
      <c r="ES60" s="10">
        <f t="shared" si="4"/>
        <v>5</v>
      </c>
      <c r="ET60" s="10">
        <f t="shared" si="6"/>
        <v>1</v>
      </c>
      <c r="EU60" s="10">
        <f t="shared" si="7"/>
        <v>2</v>
      </c>
      <c r="EV60" s="10">
        <f t="shared" si="8"/>
        <v>0</v>
      </c>
      <c r="EW60" s="10">
        <f t="shared" si="9"/>
        <v>0</v>
      </c>
      <c r="EX60" s="55">
        <f t="shared" si="5"/>
        <v>8</v>
      </c>
    </row>
    <row r="61" spans="1:154" x14ac:dyDescent="0.2">
      <c r="A61">
        <v>58</v>
      </c>
      <c r="B61" s="458" t="s">
        <v>734</v>
      </c>
      <c r="C61" s="792">
        <v>1</v>
      </c>
      <c r="D61" s="23">
        <v>1</v>
      </c>
      <c r="E61" s="23">
        <v>1</v>
      </c>
      <c r="F61" s="793">
        <v>1</v>
      </c>
      <c r="G61" s="600">
        <v>1</v>
      </c>
      <c r="H61" s="6"/>
      <c r="I61" s="6"/>
      <c r="J61" s="665"/>
      <c r="K61" s="666"/>
      <c r="L61" s="706"/>
      <c r="M61" s="6"/>
      <c r="N61" s="6"/>
      <c r="O61" s="6"/>
      <c r="P61" s="6">
        <v>1</v>
      </c>
      <c r="Q61" s="6"/>
      <c r="R61" s="6"/>
      <c r="S61" s="6">
        <v>1</v>
      </c>
      <c r="T61" s="6">
        <v>1</v>
      </c>
      <c r="U61" s="496">
        <v>1</v>
      </c>
      <c r="V61" s="601"/>
      <c r="W61" s="600"/>
      <c r="X61" s="6"/>
      <c r="Y61" s="652"/>
      <c r="Z61" s="653"/>
      <c r="AA61" s="6">
        <v>1</v>
      </c>
      <c r="AB61" s="15">
        <v>1</v>
      </c>
      <c r="AC61" s="15"/>
      <c r="AD61" s="15"/>
      <c r="AE61" s="15"/>
      <c r="AF61" s="15"/>
      <c r="AG61" s="15"/>
      <c r="AH61" s="15"/>
      <c r="AI61" s="15"/>
      <c r="AJ61" s="654"/>
      <c r="AK61" s="655"/>
      <c r="AL61" s="15"/>
      <c r="AM61" s="15">
        <v>1</v>
      </c>
      <c r="AN61" s="647"/>
      <c r="AO61" s="666"/>
      <c r="AP61" s="690"/>
      <c r="AQ61" s="15"/>
      <c r="AR61" s="15"/>
      <c r="AS61" s="15">
        <v>1</v>
      </c>
      <c r="AT61" s="15">
        <v>1</v>
      </c>
      <c r="AU61" s="15"/>
      <c r="AV61" s="15"/>
      <c r="AW61" s="654">
        <v>1</v>
      </c>
      <c r="AX61" s="655"/>
      <c r="AY61" s="647"/>
      <c r="AZ61" s="691">
        <v>1</v>
      </c>
      <c r="BA61" s="666"/>
      <c r="BB61" s="690"/>
      <c r="BC61" s="15"/>
      <c r="BD61" s="15"/>
      <c r="BE61" s="15">
        <v>1</v>
      </c>
      <c r="BF61" s="647"/>
      <c r="BG61" s="666"/>
      <c r="BH61" s="54"/>
      <c r="BI61" s="10"/>
      <c r="BJ61" s="10"/>
      <c r="BK61" s="61"/>
      <c r="BL61" s="666"/>
      <c r="BM61" s="100"/>
      <c r="BN61" s="666"/>
      <c r="BO61" s="666"/>
      <c r="BP61" s="130"/>
      <c r="BQ61" s="11"/>
      <c r="BR61" s="11"/>
      <c r="BS61" s="11"/>
      <c r="BT61" s="129"/>
      <c r="BU61" s="128"/>
      <c r="BV61" s="11"/>
      <c r="BW61" s="62"/>
      <c r="BX61" s="666"/>
      <c r="BY61" s="130"/>
      <c r="BZ61" s="11"/>
      <c r="CA61" s="11"/>
      <c r="CB61" s="11"/>
      <c r="CC61" s="11"/>
      <c r="CD61" s="11"/>
      <c r="CE61" s="11"/>
      <c r="CF61" s="62"/>
      <c r="CG61" s="666"/>
      <c r="CH61" s="666"/>
      <c r="CI61" s="666"/>
      <c r="CJ61" s="666"/>
      <c r="CK61" s="130"/>
      <c r="CL61" s="62"/>
      <c r="CM61" s="62">
        <v>1</v>
      </c>
      <c r="CN61" s="666"/>
      <c r="CO61" s="11"/>
      <c r="CP61" s="11">
        <v>1</v>
      </c>
      <c r="CQ61" s="11"/>
      <c r="CR61" s="11"/>
      <c r="CS61" s="666"/>
      <c r="CT61" s="129">
        <v>1</v>
      </c>
      <c r="CU61" s="128"/>
      <c r="CV61" s="11"/>
      <c r="CW61" s="11">
        <v>1</v>
      </c>
      <c r="CX61" s="11"/>
      <c r="CY61" s="11"/>
      <c r="CZ61" s="666"/>
      <c r="DA61" s="11">
        <v>1</v>
      </c>
      <c r="DB61" s="11"/>
      <c r="DC61" s="11"/>
      <c r="DD61" s="11"/>
      <c r="DE61" s="11"/>
      <c r="DF61" s="11"/>
      <c r="DG61" s="11"/>
      <c r="DH61" s="129"/>
      <c r="DI61" s="666"/>
      <c r="DJ61" s="11"/>
      <c r="DK61" s="11"/>
      <c r="DL61" s="11"/>
      <c r="DM61" s="11"/>
      <c r="DN61" s="11"/>
      <c r="DO61" s="666"/>
      <c r="DP61" s="11"/>
      <c r="DQ61" s="11"/>
      <c r="DR61" s="11"/>
      <c r="DS61" s="11"/>
      <c r="DT61" s="11"/>
      <c r="DU61" s="666"/>
      <c r="DV61" s="11">
        <v>1</v>
      </c>
      <c r="DW61" s="666"/>
      <c r="DX61" s="129">
        <v>1</v>
      </c>
      <c r="DY61" s="128">
        <v>1</v>
      </c>
      <c r="DZ61" s="11">
        <v>1</v>
      </c>
      <c r="EA61" s="11">
        <v>1</v>
      </c>
      <c r="EB61" s="11"/>
      <c r="EC61" s="11">
        <v>1</v>
      </c>
      <c r="ED61" s="666"/>
      <c r="EE61" s="11"/>
      <c r="EF61" s="666"/>
      <c r="EG61" s="666"/>
      <c r="EH61" s="11">
        <v>1</v>
      </c>
      <c r="EI61" s="11"/>
      <c r="EJ61" s="11"/>
      <c r="EK61" s="10"/>
      <c r="EL61" s="10"/>
      <c r="EM61" s="10"/>
      <c r="EN61" s="10">
        <v>1</v>
      </c>
      <c r="EO61" s="10">
        <v>1</v>
      </c>
      <c r="EP61" s="10">
        <v>1</v>
      </c>
      <c r="EQ61" s="10"/>
      <c r="ER61" s="809">
        <v>1</v>
      </c>
      <c r="ES61" s="10">
        <f t="shared" si="4"/>
        <v>1</v>
      </c>
      <c r="ET61" s="10">
        <f t="shared" si="6"/>
        <v>10</v>
      </c>
      <c r="EU61" s="10">
        <f t="shared" si="7"/>
        <v>11</v>
      </c>
      <c r="EV61" s="10">
        <f t="shared" si="8"/>
        <v>8</v>
      </c>
      <c r="EW61" s="10">
        <f t="shared" si="9"/>
        <v>1</v>
      </c>
      <c r="EX61" s="55">
        <f t="shared" si="5"/>
        <v>31</v>
      </c>
    </row>
    <row r="62" spans="1:154" x14ac:dyDescent="0.2">
      <c r="A62">
        <v>59</v>
      </c>
      <c r="B62" s="458" t="s">
        <v>937</v>
      </c>
      <c r="C62" s="792">
        <v>1</v>
      </c>
      <c r="D62" s="23">
        <v>1</v>
      </c>
      <c r="E62" s="23">
        <v>1</v>
      </c>
      <c r="F62" s="793">
        <v>1</v>
      </c>
      <c r="G62" s="600">
        <v>1</v>
      </c>
      <c r="H62" s="6"/>
      <c r="I62" s="6"/>
      <c r="J62" s="665"/>
      <c r="K62" s="666"/>
      <c r="L62" s="706"/>
      <c r="M62" s="6"/>
      <c r="N62" s="6"/>
      <c r="O62" s="6"/>
      <c r="P62" s="6">
        <v>1</v>
      </c>
      <c r="Q62" s="6"/>
      <c r="R62" s="6"/>
      <c r="S62" s="6">
        <v>1</v>
      </c>
      <c r="T62" s="6">
        <v>1</v>
      </c>
      <c r="U62" s="496">
        <v>1</v>
      </c>
      <c r="V62" s="601"/>
      <c r="W62" s="600"/>
      <c r="X62" s="656">
        <v>1</v>
      </c>
      <c r="Y62" s="652"/>
      <c r="Z62" s="653"/>
      <c r="AA62" s="6">
        <v>1</v>
      </c>
      <c r="AB62" s="15">
        <v>1</v>
      </c>
      <c r="AC62" s="15"/>
      <c r="AD62" s="15"/>
      <c r="AE62" s="15"/>
      <c r="AF62" s="15">
        <v>1</v>
      </c>
      <c r="AG62" s="15"/>
      <c r="AH62" s="15"/>
      <c r="AI62" s="15"/>
      <c r="AJ62" s="654"/>
      <c r="AK62" s="655"/>
      <c r="AL62" s="15"/>
      <c r="AM62" s="15">
        <v>1</v>
      </c>
      <c r="AN62" s="647"/>
      <c r="AO62" s="666"/>
      <c r="AP62" s="690">
        <v>1</v>
      </c>
      <c r="AQ62" s="656">
        <v>1</v>
      </c>
      <c r="AR62" s="15"/>
      <c r="AS62" s="15"/>
      <c r="AT62" s="15">
        <v>1</v>
      </c>
      <c r="AU62" s="15"/>
      <c r="AV62" s="15"/>
      <c r="AW62" s="654">
        <v>1</v>
      </c>
      <c r="AX62" s="655"/>
      <c r="AY62" s="647"/>
      <c r="AZ62" s="691">
        <v>1</v>
      </c>
      <c r="BA62" s="666"/>
      <c r="BB62" s="690">
        <v>1</v>
      </c>
      <c r="BC62" s="15"/>
      <c r="BD62" s="15">
        <v>1</v>
      </c>
      <c r="BE62" s="656">
        <v>1</v>
      </c>
      <c r="BF62" s="647"/>
      <c r="BG62" s="666"/>
      <c r="BH62" s="54"/>
      <c r="BI62" s="10"/>
      <c r="BJ62" s="10"/>
      <c r="BK62" s="61"/>
      <c r="BL62" s="666"/>
      <c r="BM62" s="100"/>
      <c r="BN62" s="666"/>
      <c r="BO62" s="666"/>
      <c r="BP62" s="130">
        <v>1</v>
      </c>
      <c r="BQ62" s="11">
        <v>1</v>
      </c>
      <c r="BR62" s="11"/>
      <c r="BS62" s="11"/>
      <c r="BT62" s="129"/>
      <c r="BU62" s="128"/>
      <c r="BV62" s="677">
        <v>1</v>
      </c>
      <c r="BW62" s="62"/>
      <c r="BX62" s="666"/>
      <c r="BY62" s="130"/>
      <c r="BZ62" s="11"/>
      <c r="CA62" s="11"/>
      <c r="CB62" s="11"/>
      <c r="CC62" s="11"/>
      <c r="CD62" s="11"/>
      <c r="CE62" s="11"/>
      <c r="CF62" s="62"/>
      <c r="CG62" s="666"/>
      <c r="CH62" s="666"/>
      <c r="CI62" s="666"/>
      <c r="CJ62" s="666"/>
      <c r="CK62" s="130"/>
      <c r="CL62" s="62"/>
      <c r="CM62" s="647"/>
      <c r="CN62" s="666"/>
      <c r="CO62" s="11"/>
      <c r="CP62" s="11"/>
      <c r="CQ62" s="11"/>
      <c r="CR62" s="11"/>
      <c r="CS62" s="666"/>
      <c r="CT62" s="129"/>
      <c r="CU62" s="128"/>
      <c r="CV62" s="11"/>
      <c r="CW62" s="11"/>
      <c r="CX62" s="11"/>
      <c r="CY62" s="11"/>
      <c r="CZ62" s="666"/>
      <c r="DA62" s="11"/>
      <c r="DB62" s="11">
        <v>1</v>
      </c>
      <c r="DC62" s="11"/>
      <c r="DD62" s="11"/>
      <c r="DE62" s="11"/>
      <c r="DF62" s="11"/>
      <c r="DG62" s="11"/>
      <c r="DH62" s="129"/>
      <c r="DI62" s="666"/>
      <c r="DJ62" s="11"/>
      <c r="DK62" s="11"/>
      <c r="DL62" s="11">
        <v>1</v>
      </c>
      <c r="DM62" s="11"/>
      <c r="DN62" s="11"/>
      <c r="DO62" s="666"/>
      <c r="DP62" s="11"/>
      <c r="DQ62" s="11"/>
      <c r="DR62" s="11"/>
      <c r="DS62" s="11"/>
      <c r="DT62" s="11"/>
      <c r="DU62" s="666"/>
      <c r="DV62" s="11">
        <v>1</v>
      </c>
      <c r="DW62" s="666"/>
      <c r="DX62" s="129">
        <v>1</v>
      </c>
      <c r="DY62" s="128">
        <v>1</v>
      </c>
      <c r="DZ62" s="11">
        <v>1</v>
      </c>
      <c r="EA62" s="11">
        <v>1</v>
      </c>
      <c r="EB62" s="11"/>
      <c r="EC62" s="11">
        <v>1</v>
      </c>
      <c r="ED62" s="666"/>
      <c r="EE62" s="11"/>
      <c r="EF62" s="666"/>
      <c r="EG62" s="666"/>
      <c r="EH62" s="98">
        <v>1</v>
      </c>
      <c r="EI62" s="11"/>
      <c r="EJ62" s="11"/>
      <c r="EK62" s="10"/>
      <c r="EL62" s="10">
        <v>1</v>
      </c>
      <c r="EM62" s="98">
        <v>1</v>
      </c>
      <c r="EN62" s="10">
        <v>1</v>
      </c>
      <c r="EO62" s="10">
        <v>1</v>
      </c>
      <c r="EP62" s="10">
        <v>1</v>
      </c>
      <c r="EQ62" s="10"/>
      <c r="ER62" s="809">
        <v>1</v>
      </c>
      <c r="ES62" s="10">
        <f t="shared" si="4"/>
        <v>6</v>
      </c>
      <c r="ET62" s="10">
        <f t="shared" si="6"/>
        <v>12</v>
      </c>
      <c r="EU62" s="10">
        <f t="shared" si="7"/>
        <v>9</v>
      </c>
      <c r="EV62" s="10">
        <f t="shared" si="8"/>
        <v>9</v>
      </c>
      <c r="EW62" s="10">
        <f t="shared" si="9"/>
        <v>2</v>
      </c>
      <c r="EX62" s="55">
        <f t="shared" si="5"/>
        <v>38</v>
      </c>
    </row>
    <row r="63" spans="1:154" x14ac:dyDescent="0.2">
      <c r="A63">
        <v>60</v>
      </c>
      <c r="B63" s="746" t="s">
        <v>354</v>
      </c>
      <c r="C63" s="650"/>
      <c r="D63" s="78"/>
      <c r="E63" s="78"/>
      <c r="F63" s="651"/>
      <c r="G63" s="600"/>
      <c r="H63" s="6"/>
      <c r="I63" s="6"/>
      <c r="J63" s="665"/>
      <c r="K63" s="666"/>
      <c r="L63" s="706"/>
      <c r="M63" s="6"/>
      <c r="N63" s="6"/>
      <c r="O63" s="6"/>
      <c r="P63" s="6"/>
      <c r="Q63" s="6"/>
      <c r="R63" s="6"/>
      <c r="S63" s="6"/>
      <c r="T63" s="6"/>
      <c r="U63" s="496"/>
      <c r="V63" s="601"/>
      <c r="W63" s="600"/>
      <c r="X63" s="6"/>
      <c r="Y63" s="652"/>
      <c r="Z63" s="653">
        <v>1</v>
      </c>
      <c r="AA63" s="6"/>
      <c r="AB63" s="15"/>
      <c r="AC63" s="15"/>
      <c r="AD63" s="15"/>
      <c r="AE63" s="15"/>
      <c r="AF63" s="15"/>
      <c r="AG63" s="15"/>
      <c r="AH63" s="15"/>
      <c r="AI63" s="15"/>
      <c r="AJ63" s="654"/>
      <c r="AK63" s="655">
        <v>1</v>
      </c>
      <c r="AL63" s="15"/>
      <c r="AM63" s="15"/>
      <c r="AN63" s="647"/>
      <c r="AO63" s="666"/>
      <c r="AP63" s="690"/>
      <c r="AQ63" s="15"/>
      <c r="AR63" s="15"/>
      <c r="AS63" s="15"/>
      <c r="AT63" s="15"/>
      <c r="AU63" s="15"/>
      <c r="AV63" s="15"/>
      <c r="AW63" s="654"/>
      <c r="AX63" s="655"/>
      <c r="AY63" s="647"/>
      <c r="AZ63" s="691">
        <v>1</v>
      </c>
      <c r="BA63" s="666"/>
      <c r="BB63" s="690"/>
      <c r="BC63" s="15"/>
      <c r="BD63" s="15"/>
      <c r="BE63" s="15"/>
      <c r="BF63" s="647"/>
      <c r="BG63" s="666"/>
      <c r="BH63" s="54"/>
      <c r="BI63" s="10"/>
      <c r="BJ63" s="10"/>
      <c r="BK63" s="61"/>
      <c r="BL63" s="666"/>
      <c r="BM63" s="100"/>
      <c r="BN63" s="666"/>
      <c r="BO63" s="666"/>
      <c r="BP63" s="130"/>
      <c r="BQ63" s="11"/>
      <c r="BR63" s="11"/>
      <c r="BS63" s="11"/>
      <c r="BT63" s="129"/>
      <c r="BU63" s="128"/>
      <c r="BV63" s="11"/>
      <c r="BW63" s="62"/>
      <c r="BX63" s="666"/>
      <c r="BY63" s="130"/>
      <c r="BZ63" s="11">
        <v>1</v>
      </c>
      <c r="CA63" s="11"/>
      <c r="CB63" s="11"/>
      <c r="CC63" s="11"/>
      <c r="CD63" s="11"/>
      <c r="CE63" s="11"/>
      <c r="CF63" s="62"/>
      <c r="CG63" s="666"/>
      <c r="CH63" s="666"/>
      <c r="CI63" s="666"/>
      <c r="CJ63" s="666"/>
      <c r="CK63" s="130"/>
      <c r="CL63" s="62"/>
      <c r="CM63" s="62"/>
      <c r="CN63" s="666"/>
      <c r="CO63" s="11"/>
      <c r="CP63" s="11"/>
      <c r="CQ63" s="11"/>
      <c r="CR63" s="11"/>
      <c r="CS63" s="666"/>
      <c r="CT63" s="129"/>
      <c r="CU63" s="128"/>
      <c r="CV63" s="11"/>
      <c r="CW63" s="11"/>
      <c r="CX63" s="11"/>
      <c r="CY63" s="11"/>
      <c r="CZ63" s="666"/>
      <c r="DA63" s="11"/>
      <c r="DB63" s="11"/>
      <c r="DC63" s="11"/>
      <c r="DD63" s="11"/>
      <c r="DE63" s="11"/>
      <c r="DF63" s="11"/>
      <c r="DG63" s="11"/>
      <c r="DH63" s="129"/>
      <c r="DI63" s="666"/>
      <c r="DJ63" s="11"/>
      <c r="DK63" s="11"/>
      <c r="DL63" s="11"/>
      <c r="DM63" s="11"/>
      <c r="DN63" s="11"/>
      <c r="DO63" s="666"/>
      <c r="DP63" s="11"/>
      <c r="DQ63" s="11"/>
      <c r="DR63" s="11"/>
      <c r="DS63" s="11"/>
      <c r="DT63" s="11"/>
      <c r="DU63" s="666"/>
      <c r="DV63" s="11"/>
      <c r="DW63" s="666"/>
      <c r="DX63" s="129"/>
      <c r="DY63" s="128"/>
      <c r="DZ63" s="11"/>
      <c r="EA63" s="11"/>
      <c r="EB63" s="11"/>
      <c r="EC63" s="11"/>
      <c r="ED63" s="666"/>
      <c r="EE63" s="11"/>
      <c r="EF63" s="666"/>
      <c r="EG63" s="666"/>
      <c r="EH63" s="11"/>
      <c r="EI63" s="11"/>
      <c r="EJ63" s="11"/>
      <c r="EK63" s="10"/>
      <c r="EL63" s="10"/>
      <c r="EM63" s="10"/>
      <c r="EN63" s="10"/>
      <c r="EO63" s="10"/>
      <c r="EP63" s="10"/>
      <c r="EQ63" s="10"/>
      <c r="ER63" s="809"/>
      <c r="ES63" s="10">
        <f t="shared" si="4"/>
        <v>0</v>
      </c>
      <c r="ET63" s="10">
        <f t="shared" si="6"/>
        <v>1</v>
      </c>
      <c r="EU63" s="10">
        <f t="shared" si="7"/>
        <v>1</v>
      </c>
      <c r="EV63" s="10">
        <f t="shared" si="8"/>
        <v>0</v>
      </c>
      <c r="EW63" s="10">
        <f t="shared" si="9"/>
        <v>0</v>
      </c>
      <c r="EX63" s="55">
        <f t="shared" si="5"/>
        <v>2</v>
      </c>
    </row>
    <row r="64" spans="1:154" x14ac:dyDescent="0.2">
      <c r="A64">
        <v>61</v>
      </c>
      <c r="B64" s="458" t="s">
        <v>456</v>
      </c>
      <c r="C64" s="650"/>
      <c r="D64" s="78"/>
      <c r="E64" s="78"/>
      <c r="F64" s="651"/>
      <c r="G64" s="600"/>
      <c r="H64" s="6"/>
      <c r="I64" s="6"/>
      <c r="J64" s="665"/>
      <c r="K64" s="666"/>
      <c r="L64" s="706"/>
      <c r="M64" s="6"/>
      <c r="N64" s="6"/>
      <c r="O64" s="6"/>
      <c r="P64" s="6"/>
      <c r="Q64" s="6"/>
      <c r="R64" s="6"/>
      <c r="S64" s="15"/>
      <c r="T64" s="6"/>
      <c r="U64" s="496"/>
      <c r="V64" s="601"/>
      <c r="W64" s="600"/>
      <c r="X64" s="6"/>
      <c r="Y64" s="652"/>
      <c r="Z64" s="653">
        <v>1</v>
      </c>
      <c r="AA64" s="656"/>
      <c r="AB64" s="15"/>
      <c r="AC64" s="15"/>
      <c r="AD64" s="15"/>
      <c r="AE64" s="15"/>
      <c r="AF64" s="15"/>
      <c r="AG64" s="15"/>
      <c r="AH64" s="15"/>
      <c r="AI64" s="15"/>
      <c r="AJ64" s="654"/>
      <c r="AK64" s="655">
        <v>1</v>
      </c>
      <c r="AL64" s="15"/>
      <c r="AM64" s="15"/>
      <c r="AN64" s="647"/>
      <c r="AO64" s="666"/>
      <c r="AP64" s="690"/>
      <c r="AQ64" s="15"/>
      <c r="AR64" s="15"/>
      <c r="AS64" s="656">
        <v>1</v>
      </c>
      <c r="AT64" s="15"/>
      <c r="AU64" s="15"/>
      <c r="AV64" s="15"/>
      <c r="AW64" s="654"/>
      <c r="AX64" s="655">
        <v>1</v>
      </c>
      <c r="AY64" s="647">
        <v>1</v>
      </c>
      <c r="AZ64" s="691">
        <v>1</v>
      </c>
      <c r="BA64" s="666"/>
      <c r="BB64" s="690"/>
      <c r="BC64" s="15"/>
      <c r="BD64" s="15"/>
      <c r="BE64" s="15"/>
      <c r="BF64" s="647"/>
      <c r="BG64" s="666"/>
      <c r="BH64" s="54"/>
      <c r="BI64" s="677">
        <v>1</v>
      </c>
      <c r="BJ64" s="10"/>
      <c r="BK64" s="61"/>
      <c r="BL64" s="666"/>
      <c r="BM64" s="100"/>
      <c r="BN64" s="666"/>
      <c r="BO64" s="666"/>
      <c r="BP64" s="130"/>
      <c r="BQ64" s="11"/>
      <c r="BR64" s="11"/>
      <c r="BS64" s="11">
        <v>1</v>
      </c>
      <c r="BT64" s="129">
        <v>1</v>
      </c>
      <c r="BU64" s="128"/>
      <c r="BV64" s="11"/>
      <c r="BW64" s="62">
        <v>1</v>
      </c>
      <c r="BX64" s="666"/>
      <c r="BY64" s="130"/>
      <c r="BZ64" s="11"/>
      <c r="CA64" s="11"/>
      <c r="CB64" s="11">
        <v>1</v>
      </c>
      <c r="CC64" s="11"/>
      <c r="CD64" s="11">
        <v>1</v>
      </c>
      <c r="CE64" s="11"/>
      <c r="CF64" s="62">
        <v>1</v>
      </c>
      <c r="CG64" s="666"/>
      <c r="CH64" s="666"/>
      <c r="CI64" s="666"/>
      <c r="CJ64" s="666"/>
      <c r="CK64" s="130"/>
      <c r="CL64" s="62"/>
      <c r="CM64" s="62"/>
      <c r="CN64" s="666"/>
      <c r="CO64" s="11"/>
      <c r="CP64" s="11"/>
      <c r="CQ64" s="11"/>
      <c r="CR64" s="11"/>
      <c r="CS64" s="666"/>
      <c r="CT64" s="129"/>
      <c r="CU64" s="128"/>
      <c r="CV64" s="11"/>
      <c r="CW64" s="11"/>
      <c r="CX64" s="11"/>
      <c r="CY64" s="11">
        <v>1</v>
      </c>
      <c r="CZ64" s="666"/>
      <c r="DA64" s="11"/>
      <c r="DB64" s="11"/>
      <c r="DC64" s="11">
        <v>1</v>
      </c>
      <c r="DD64" s="11"/>
      <c r="DE64" s="11"/>
      <c r="DF64" s="11">
        <v>1</v>
      </c>
      <c r="DG64" s="11"/>
      <c r="DH64" s="129"/>
      <c r="DI64" s="666"/>
      <c r="DJ64" s="11"/>
      <c r="DK64" s="11">
        <v>1</v>
      </c>
      <c r="DL64" s="11">
        <v>1</v>
      </c>
      <c r="DM64" s="11"/>
      <c r="DN64" s="11"/>
      <c r="DO64" s="666"/>
      <c r="DP64" s="11">
        <v>1</v>
      </c>
      <c r="DQ64" s="11">
        <v>1</v>
      </c>
      <c r="DR64" s="11"/>
      <c r="DS64" s="11">
        <v>1</v>
      </c>
      <c r="DT64" s="11"/>
      <c r="DU64" s="666"/>
      <c r="DV64" s="11"/>
      <c r="DW64" s="666"/>
      <c r="DX64" s="129"/>
      <c r="DY64" s="128"/>
      <c r="DZ64" s="11"/>
      <c r="EA64" s="11"/>
      <c r="EB64" s="11">
        <v>1</v>
      </c>
      <c r="EC64" s="11"/>
      <c r="ED64" s="666"/>
      <c r="EE64" s="11"/>
      <c r="EF64" s="666"/>
      <c r="EG64" s="666"/>
      <c r="EH64" s="11"/>
      <c r="EI64" s="11"/>
      <c r="EJ64" s="11"/>
      <c r="EK64" s="10"/>
      <c r="EL64" s="10"/>
      <c r="EM64" s="10"/>
      <c r="EN64" s="10"/>
      <c r="EO64" s="10"/>
      <c r="EP64" s="10"/>
      <c r="EQ64" s="10"/>
      <c r="ER64" s="809"/>
      <c r="ES64" s="10">
        <f t="shared" si="4"/>
        <v>1</v>
      </c>
      <c r="ET64" s="10">
        <f t="shared" si="6"/>
        <v>9</v>
      </c>
      <c r="EU64" s="10">
        <f t="shared" si="7"/>
        <v>4</v>
      </c>
      <c r="EV64" s="10">
        <f t="shared" si="8"/>
        <v>0</v>
      </c>
      <c r="EW64" s="10">
        <f t="shared" si="9"/>
        <v>6</v>
      </c>
      <c r="EX64" s="55">
        <f t="shared" si="5"/>
        <v>20</v>
      </c>
    </row>
    <row r="65" spans="1:154" x14ac:dyDescent="0.2">
      <c r="A65">
        <v>62</v>
      </c>
      <c r="B65" s="458" t="s">
        <v>562</v>
      </c>
      <c r="C65" s="650"/>
      <c r="D65" s="78"/>
      <c r="E65" s="78"/>
      <c r="F65" s="651"/>
      <c r="G65" s="600"/>
      <c r="H65" s="6"/>
      <c r="I65" s="6"/>
      <c r="J65" s="665"/>
      <c r="K65" s="666"/>
      <c r="L65" s="706"/>
      <c r="M65" s="6"/>
      <c r="N65" s="6"/>
      <c r="O65" s="6"/>
      <c r="P65" s="6"/>
      <c r="Q65" s="6"/>
      <c r="R65" s="6"/>
      <c r="S65" s="6"/>
      <c r="T65" s="6"/>
      <c r="U65" s="496"/>
      <c r="V65" s="601"/>
      <c r="W65" s="600"/>
      <c r="X65" s="6"/>
      <c r="Y65" s="652"/>
      <c r="Z65" s="653"/>
      <c r="AA65" s="6"/>
      <c r="AB65" s="6"/>
      <c r="AC65" s="6"/>
      <c r="AD65" s="15"/>
      <c r="AE65" s="15"/>
      <c r="AF65" s="15"/>
      <c r="AG65" s="15"/>
      <c r="AH65" s="15"/>
      <c r="AI65" s="15"/>
      <c r="AJ65" s="654"/>
      <c r="AK65" s="655">
        <v>1</v>
      </c>
      <c r="AL65" s="15"/>
      <c r="AM65" s="15"/>
      <c r="AN65" s="647"/>
      <c r="AO65" s="666"/>
      <c r="AP65" s="690"/>
      <c r="AQ65" s="15"/>
      <c r="AR65" s="15"/>
      <c r="AS65" s="15">
        <v>1</v>
      </c>
      <c r="AT65" s="15"/>
      <c r="AU65" s="15"/>
      <c r="AV65" s="15"/>
      <c r="AW65" s="654"/>
      <c r="AX65" s="655">
        <v>1</v>
      </c>
      <c r="AY65" s="647">
        <v>1</v>
      </c>
      <c r="AZ65" s="691">
        <v>1</v>
      </c>
      <c r="BA65" s="666"/>
      <c r="BB65" s="690"/>
      <c r="BC65" s="15"/>
      <c r="BD65" s="15"/>
      <c r="BE65" s="15"/>
      <c r="BF65" s="647"/>
      <c r="BG65" s="666"/>
      <c r="BH65" s="54"/>
      <c r="BI65" s="10"/>
      <c r="BJ65" s="10"/>
      <c r="BK65" s="61"/>
      <c r="BL65" s="666"/>
      <c r="BM65" s="100"/>
      <c r="BN65" s="666"/>
      <c r="BO65" s="666"/>
      <c r="BP65" s="130"/>
      <c r="BQ65" s="11"/>
      <c r="BR65" s="11"/>
      <c r="BS65" s="11">
        <v>1</v>
      </c>
      <c r="BT65" s="129">
        <v>1</v>
      </c>
      <c r="BU65" s="128"/>
      <c r="BV65" s="11"/>
      <c r="BW65" s="62">
        <v>1</v>
      </c>
      <c r="BX65" s="666"/>
      <c r="BY65" s="130"/>
      <c r="BZ65" s="11"/>
      <c r="CA65" s="11"/>
      <c r="CB65" s="11">
        <v>1</v>
      </c>
      <c r="CC65" s="11"/>
      <c r="CD65" s="11">
        <v>1</v>
      </c>
      <c r="CE65" s="11"/>
      <c r="CF65" s="62">
        <v>1</v>
      </c>
      <c r="CG65" s="666"/>
      <c r="CH65" s="666"/>
      <c r="CI65" s="666"/>
      <c r="CJ65" s="666"/>
      <c r="CK65" s="130"/>
      <c r="CL65" s="62"/>
      <c r="CM65" s="62"/>
      <c r="CN65" s="666"/>
      <c r="CO65" s="11"/>
      <c r="CP65" s="11"/>
      <c r="CQ65" s="11"/>
      <c r="CR65" s="11"/>
      <c r="CS65" s="666"/>
      <c r="CT65" s="129"/>
      <c r="CU65" s="128"/>
      <c r="CV65" s="11"/>
      <c r="CW65" s="11"/>
      <c r="CX65" s="11"/>
      <c r="CY65" s="11">
        <v>1</v>
      </c>
      <c r="CZ65" s="666"/>
      <c r="DA65" s="11"/>
      <c r="DB65" s="11"/>
      <c r="DC65" s="11">
        <v>1</v>
      </c>
      <c r="DD65" s="11"/>
      <c r="DE65" s="11"/>
      <c r="DF65" s="11">
        <v>1</v>
      </c>
      <c r="DG65" s="11"/>
      <c r="DH65" s="129"/>
      <c r="DI65" s="666"/>
      <c r="DJ65" s="11"/>
      <c r="DK65" s="11">
        <v>1</v>
      </c>
      <c r="DL65" s="11">
        <v>1</v>
      </c>
      <c r="DM65" s="11"/>
      <c r="DN65" s="11"/>
      <c r="DO65" s="666"/>
      <c r="DP65" s="11">
        <v>1</v>
      </c>
      <c r="DQ65" s="11">
        <v>1</v>
      </c>
      <c r="DR65" s="11"/>
      <c r="DS65" s="11">
        <v>1</v>
      </c>
      <c r="DT65" s="11"/>
      <c r="DU65" s="666"/>
      <c r="DV65" s="11"/>
      <c r="DW65" s="666"/>
      <c r="DX65" s="129"/>
      <c r="DY65" s="128"/>
      <c r="DZ65" s="11"/>
      <c r="EA65" s="11"/>
      <c r="EB65" s="11">
        <v>1</v>
      </c>
      <c r="EC65" s="11"/>
      <c r="ED65" s="666"/>
      <c r="EE65" s="11"/>
      <c r="EF65" s="666"/>
      <c r="EG65" s="666"/>
      <c r="EH65" s="11"/>
      <c r="EI65" s="11"/>
      <c r="EJ65" s="11"/>
      <c r="EK65" s="10"/>
      <c r="EL65" s="10"/>
      <c r="EM65" s="10"/>
      <c r="EN65" s="10"/>
      <c r="EO65" s="10"/>
      <c r="EP65" s="10"/>
      <c r="EQ65" s="10"/>
      <c r="ER65" s="809"/>
      <c r="ES65" s="10">
        <f t="shared" si="4"/>
        <v>1</v>
      </c>
      <c r="ET65" s="10">
        <f t="shared" si="6"/>
        <v>8</v>
      </c>
      <c r="EU65" s="10">
        <f t="shared" si="7"/>
        <v>4</v>
      </c>
      <c r="EV65" s="10">
        <f t="shared" si="8"/>
        <v>0</v>
      </c>
      <c r="EW65" s="10">
        <f t="shared" si="9"/>
        <v>6</v>
      </c>
      <c r="EX65" s="55">
        <f t="shared" si="5"/>
        <v>19</v>
      </c>
    </row>
    <row r="66" spans="1:154" x14ac:dyDescent="0.2">
      <c r="A66">
        <v>63</v>
      </c>
      <c r="B66" s="746" t="s">
        <v>1222</v>
      </c>
      <c r="C66" s="650"/>
      <c r="D66" s="78"/>
      <c r="E66" s="78"/>
      <c r="F66" s="651"/>
      <c r="G66" s="600"/>
      <c r="H66" s="6">
        <v>1</v>
      </c>
      <c r="I66" s="6"/>
      <c r="J66" s="665"/>
      <c r="K66" s="666"/>
      <c r="L66" s="706"/>
      <c r="M66" s="6"/>
      <c r="N66" s="6"/>
      <c r="O66" s="6"/>
      <c r="P66" s="6"/>
      <c r="Q66" s="6"/>
      <c r="R66" s="6"/>
      <c r="S66" s="6"/>
      <c r="T66" s="6"/>
      <c r="U66" s="496"/>
      <c r="V66" s="601"/>
      <c r="W66" s="600"/>
      <c r="X66" s="6"/>
      <c r="Y66" s="652"/>
      <c r="Z66" s="653">
        <v>1</v>
      </c>
      <c r="AA66" s="6"/>
      <c r="AB66" s="6"/>
      <c r="AC66" s="6"/>
      <c r="AD66" s="15">
        <v>1</v>
      </c>
      <c r="AE66" s="15"/>
      <c r="AF66" s="15"/>
      <c r="AG66" s="15"/>
      <c r="AH66" s="15"/>
      <c r="AI66" s="15"/>
      <c r="AJ66" s="654"/>
      <c r="AK66" s="655">
        <v>1</v>
      </c>
      <c r="AL66" s="15"/>
      <c r="AM66" s="15"/>
      <c r="AN66" s="647"/>
      <c r="AO66" s="666"/>
      <c r="AP66" s="690"/>
      <c r="AQ66" s="15"/>
      <c r="AR66" s="15"/>
      <c r="AS66" s="15"/>
      <c r="AT66" s="15">
        <v>1</v>
      </c>
      <c r="AU66" s="15"/>
      <c r="AV66" s="15"/>
      <c r="AW66" s="654"/>
      <c r="AX66" s="655"/>
      <c r="AY66" s="647"/>
      <c r="AZ66" s="691"/>
      <c r="BA66" s="666"/>
      <c r="BB66" s="690"/>
      <c r="BC66" s="15"/>
      <c r="BD66" s="15"/>
      <c r="BE66" s="15"/>
      <c r="BF66" s="647"/>
      <c r="BG66" s="666"/>
      <c r="BH66" s="54"/>
      <c r="BI66" s="10"/>
      <c r="BJ66" s="10"/>
      <c r="BK66" s="61"/>
      <c r="BL66" s="666"/>
      <c r="BM66" s="100">
        <v>1</v>
      </c>
      <c r="BN66" s="666"/>
      <c r="BO66" s="666"/>
      <c r="BP66" s="130"/>
      <c r="BQ66" s="11"/>
      <c r="BR66" s="11"/>
      <c r="BS66" s="11"/>
      <c r="BT66" s="129"/>
      <c r="BU66" s="128"/>
      <c r="BV66" s="11"/>
      <c r="BW66" s="62"/>
      <c r="BX66" s="666"/>
      <c r="BY66" s="130"/>
      <c r="BZ66" s="11"/>
      <c r="CA66" s="11"/>
      <c r="CB66" s="11"/>
      <c r="CC66" s="11"/>
      <c r="CD66" s="11"/>
      <c r="CE66" s="11"/>
      <c r="CF66" s="62"/>
      <c r="CG66" s="666"/>
      <c r="CH66" s="666"/>
      <c r="CI66" s="666"/>
      <c r="CJ66" s="666"/>
      <c r="CK66" s="130"/>
      <c r="CL66" s="62"/>
      <c r="CM66" s="62"/>
      <c r="CN66" s="666"/>
      <c r="CO66" s="11"/>
      <c r="CP66" s="11"/>
      <c r="CQ66" s="11"/>
      <c r="CR66" s="11"/>
      <c r="CS66" s="666"/>
      <c r="CT66" s="129"/>
      <c r="CU66" s="128"/>
      <c r="CV66" s="11"/>
      <c r="CW66" s="11"/>
      <c r="CX66" s="11"/>
      <c r="CY66" s="11"/>
      <c r="CZ66" s="666"/>
      <c r="DA66" s="11"/>
      <c r="DB66" s="11"/>
      <c r="DC66" s="11"/>
      <c r="DD66" s="11"/>
      <c r="DE66" s="11"/>
      <c r="DF66" s="11"/>
      <c r="DG66" s="11"/>
      <c r="DH66" s="129"/>
      <c r="DI66" s="666"/>
      <c r="DJ66" s="11"/>
      <c r="DK66" s="11"/>
      <c r="DL66" s="11"/>
      <c r="DM66" s="11"/>
      <c r="DN66" s="11"/>
      <c r="DO66" s="666"/>
      <c r="DP66" s="11"/>
      <c r="DQ66" s="11"/>
      <c r="DR66" s="11"/>
      <c r="DS66" s="11"/>
      <c r="DT66" s="11"/>
      <c r="DU66" s="666"/>
      <c r="DV66" s="11"/>
      <c r="DW66" s="666"/>
      <c r="DX66" s="129"/>
      <c r="DY66" s="128"/>
      <c r="DZ66" s="11"/>
      <c r="EA66" s="11"/>
      <c r="EB66" s="11"/>
      <c r="EC66" s="11"/>
      <c r="ED66" s="666"/>
      <c r="EE66" s="11"/>
      <c r="EF66" s="666"/>
      <c r="EG66" s="666"/>
      <c r="EH66" s="11"/>
      <c r="EI66" s="11"/>
      <c r="EJ66" s="11"/>
      <c r="EK66" s="10"/>
      <c r="EL66" s="10"/>
      <c r="EM66" s="10"/>
      <c r="EN66" s="10"/>
      <c r="EO66" s="10"/>
      <c r="EP66" s="10"/>
      <c r="EQ66" s="10"/>
      <c r="ER66" s="809"/>
      <c r="ES66" s="10">
        <f t="shared" si="4"/>
        <v>0</v>
      </c>
      <c r="ET66" s="10">
        <f t="shared" si="6"/>
        <v>2</v>
      </c>
      <c r="EU66" s="10">
        <f t="shared" si="7"/>
        <v>3</v>
      </c>
      <c r="EV66" s="10">
        <f t="shared" si="8"/>
        <v>0</v>
      </c>
      <c r="EW66" s="10">
        <f t="shared" si="9"/>
        <v>0</v>
      </c>
      <c r="EX66" s="55">
        <f t="shared" si="5"/>
        <v>5</v>
      </c>
    </row>
    <row r="67" spans="1:154" x14ac:dyDescent="0.2">
      <c r="A67">
        <v>64</v>
      </c>
      <c r="B67" s="458" t="s">
        <v>249</v>
      </c>
      <c r="C67" s="650"/>
      <c r="D67" s="78"/>
      <c r="E67" s="78"/>
      <c r="F67" s="651"/>
      <c r="G67" s="600"/>
      <c r="H67" s="6"/>
      <c r="I67" s="6"/>
      <c r="J67" s="665"/>
      <c r="K67" s="666"/>
      <c r="L67" s="706"/>
      <c r="M67" s="6"/>
      <c r="N67" s="6"/>
      <c r="O67" s="6"/>
      <c r="P67" s="6"/>
      <c r="Q67" s="6"/>
      <c r="R67" s="6"/>
      <c r="S67" s="6"/>
      <c r="T67" s="6"/>
      <c r="U67" s="496"/>
      <c r="V67" s="601"/>
      <c r="W67" s="600"/>
      <c r="X67" s="6"/>
      <c r="Y67" s="652"/>
      <c r="Z67" s="653">
        <v>1</v>
      </c>
      <c r="AA67" s="6">
        <v>1</v>
      </c>
      <c r="AB67" s="6"/>
      <c r="AC67" s="6"/>
      <c r="AD67" s="15">
        <v>1</v>
      </c>
      <c r="AE67" s="15"/>
      <c r="AF67" s="15"/>
      <c r="AG67" s="15"/>
      <c r="AH67" s="15"/>
      <c r="AI67" s="15"/>
      <c r="AJ67" s="654"/>
      <c r="AK67" s="655"/>
      <c r="AL67" s="15"/>
      <c r="AM67" s="15"/>
      <c r="AN67" s="647"/>
      <c r="AO67" s="666"/>
      <c r="AP67" s="689">
        <v>1</v>
      </c>
      <c r="AQ67" s="15"/>
      <c r="AR67" s="15"/>
      <c r="AS67" s="15">
        <v>1</v>
      </c>
      <c r="AT67" s="15"/>
      <c r="AU67" s="15"/>
      <c r="AV67" s="15"/>
      <c r="AW67" s="654"/>
      <c r="AX67" s="655"/>
      <c r="AY67" s="647"/>
      <c r="AZ67" s="691"/>
      <c r="BA67" s="666"/>
      <c r="BB67" s="690"/>
      <c r="BC67" s="15"/>
      <c r="BD67" s="15"/>
      <c r="BE67" s="15">
        <v>1</v>
      </c>
      <c r="BF67" s="647"/>
      <c r="BG67" s="666"/>
      <c r="BH67" s="54"/>
      <c r="BI67" s="10"/>
      <c r="BJ67" s="10"/>
      <c r="BK67" s="61"/>
      <c r="BL67" s="666"/>
      <c r="BM67" s="100"/>
      <c r="BN67" s="666"/>
      <c r="BO67" s="666"/>
      <c r="BP67" s="130">
        <v>1</v>
      </c>
      <c r="BQ67" s="11">
        <v>1</v>
      </c>
      <c r="BR67" s="11"/>
      <c r="BS67" s="11"/>
      <c r="BT67" s="129"/>
      <c r="BU67" s="128"/>
      <c r="BV67" s="11"/>
      <c r="BW67" s="62"/>
      <c r="BX67" s="666"/>
      <c r="BY67" s="130"/>
      <c r="BZ67" s="11"/>
      <c r="CA67" s="11"/>
      <c r="CB67" s="11"/>
      <c r="CC67" s="11"/>
      <c r="CD67" s="11">
        <v>1</v>
      </c>
      <c r="CE67" s="11"/>
      <c r="CF67" s="62"/>
      <c r="CG67" s="697"/>
      <c r="CH67" s="666"/>
      <c r="CI67" s="666"/>
      <c r="CJ67" s="666"/>
      <c r="CK67" s="686">
        <v>1</v>
      </c>
      <c r="CL67" s="62"/>
      <c r="CM67" s="62">
        <v>1</v>
      </c>
      <c r="CN67" s="666"/>
      <c r="CO67" s="11"/>
      <c r="CP67" s="11"/>
      <c r="CQ67" s="11"/>
      <c r="CR67" s="10"/>
      <c r="CS67" s="666"/>
      <c r="CT67" s="55"/>
      <c r="CU67" s="128"/>
      <c r="CV67" s="11"/>
      <c r="CW67" s="11"/>
      <c r="CX67" s="11"/>
      <c r="CY67" s="11"/>
      <c r="CZ67" s="666"/>
      <c r="DA67" s="11"/>
      <c r="DB67" s="11"/>
      <c r="DC67" s="11"/>
      <c r="DD67" s="11"/>
      <c r="DE67" s="11"/>
      <c r="DF67" s="11"/>
      <c r="DG67" s="11"/>
      <c r="DH67" s="129"/>
      <c r="DI67" s="666"/>
      <c r="DJ67" s="11"/>
      <c r="DK67" s="11"/>
      <c r="DL67" s="11"/>
      <c r="DM67" s="11"/>
      <c r="DN67" s="11"/>
      <c r="DO67" s="666"/>
      <c r="DP67" s="11"/>
      <c r="DQ67" s="11"/>
      <c r="DR67" s="11"/>
      <c r="DS67" s="11"/>
      <c r="DT67" s="11"/>
      <c r="DU67" s="666"/>
      <c r="DV67" s="11"/>
      <c r="DW67" s="666"/>
      <c r="DX67" s="129"/>
      <c r="DY67" s="128"/>
      <c r="DZ67" s="11"/>
      <c r="EA67" s="11"/>
      <c r="EB67" s="11"/>
      <c r="EC67" s="11"/>
      <c r="ED67" s="666"/>
      <c r="EE67" s="11"/>
      <c r="EF67" s="666"/>
      <c r="EG67" s="666"/>
      <c r="EH67" s="11"/>
      <c r="EI67" s="11"/>
      <c r="EJ67" s="11">
        <v>1</v>
      </c>
      <c r="EK67" s="10"/>
      <c r="EL67" s="10"/>
      <c r="EM67" s="10"/>
      <c r="EN67" s="10"/>
      <c r="EO67" s="10"/>
      <c r="EP67" s="10"/>
      <c r="EQ67" s="10"/>
      <c r="ER67" s="809">
        <v>1</v>
      </c>
      <c r="ES67" s="10">
        <f t="shared" si="4"/>
        <v>0</v>
      </c>
      <c r="ET67" s="10">
        <f t="shared" si="6"/>
        <v>9</v>
      </c>
      <c r="EU67" s="10">
        <f t="shared" si="7"/>
        <v>1</v>
      </c>
      <c r="EV67" s="10">
        <f t="shared" si="8"/>
        <v>1</v>
      </c>
      <c r="EW67" s="10">
        <f t="shared" si="9"/>
        <v>0</v>
      </c>
      <c r="EX67" s="55">
        <f t="shared" si="5"/>
        <v>11</v>
      </c>
    </row>
    <row r="68" spans="1:154" x14ac:dyDescent="0.2">
      <c r="A68">
        <v>65</v>
      </c>
      <c r="B68" s="458" t="s">
        <v>943</v>
      </c>
      <c r="C68" s="650"/>
      <c r="D68" s="78"/>
      <c r="E68" s="78"/>
      <c r="F68" s="651"/>
      <c r="G68" s="600"/>
      <c r="H68" s="6"/>
      <c r="I68" s="6"/>
      <c r="J68" s="665"/>
      <c r="K68" s="666"/>
      <c r="L68" s="706"/>
      <c r="M68" s="6"/>
      <c r="N68" s="6"/>
      <c r="O68" s="6"/>
      <c r="P68" s="6"/>
      <c r="Q68" s="6"/>
      <c r="R68" s="6"/>
      <c r="S68" s="6"/>
      <c r="T68" s="6"/>
      <c r="U68" s="496"/>
      <c r="V68" s="601"/>
      <c r="W68" s="600"/>
      <c r="X68" s="6"/>
      <c r="Y68" s="652"/>
      <c r="Z68" s="653">
        <v>1</v>
      </c>
      <c r="AA68" s="6">
        <v>1</v>
      </c>
      <c r="AB68" s="6"/>
      <c r="AC68" s="6"/>
      <c r="AD68" s="15">
        <v>1</v>
      </c>
      <c r="AE68" s="15"/>
      <c r="AF68" s="15"/>
      <c r="AG68" s="15"/>
      <c r="AH68" s="15"/>
      <c r="AI68" s="15"/>
      <c r="AJ68" s="654"/>
      <c r="AK68" s="655"/>
      <c r="AL68" s="15"/>
      <c r="AM68" s="15"/>
      <c r="AN68" s="647"/>
      <c r="AO68" s="666"/>
      <c r="AP68" s="689">
        <v>1</v>
      </c>
      <c r="AQ68" s="15"/>
      <c r="AR68" s="15"/>
      <c r="AS68" s="15">
        <v>1</v>
      </c>
      <c r="AT68" s="15"/>
      <c r="AU68" s="15"/>
      <c r="AV68" s="15"/>
      <c r="AW68" s="654"/>
      <c r="AX68" s="655"/>
      <c r="AY68" s="647"/>
      <c r="AZ68" s="691"/>
      <c r="BA68" s="666"/>
      <c r="BB68" s="690"/>
      <c r="BC68" s="15"/>
      <c r="BD68" s="15"/>
      <c r="BE68" s="15">
        <v>1</v>
      </c>
      <c r="BF68" s="647"/>
      <c r="BG68" s="666"/>
      <c r="BH68" s="54"/>
      <c r="BI68" s="10"/>
      <c r="BJ68" s="10"/>
      <c r="BK68" s="61"/>
      <c r="BL68" s="666"/>
      <c r="BM68" s="100"/>
      <c r="BN68" s="666"/>
      <c r="BO68" s="666"/>
      <c r="BP68" s="54">
        <v>1</v>
      </c>
      <c r="BQ68" s="10">
        <v>1</v>
      </c>
      <c r="BR68" s="10"/>
      <c r="BS68" s="10"/>
      <c r="BT68" s="55"/>
      <c r="BU68" s="56"/>
      <c r="BV68" s="10"/>
      <c r="BW68" s="61"/>
      <c r="BX68" s="666"/>
      <c r="BY68" s="54"/>
      <c r="BZ68" s="10"/>
      <c r="CA68" s="11"/>
      <c r="CB68" s="11"/>
      <c r="CC68" s="11"/>
      <c r="CD68" s="11">
        <v>1</v>
      </c>
      <c r="CE68" s="11"/>
      <c r="CF68" s="62"/>
      <c r="CG68" s="666"/>
      <c r="CH68" s="666"/>
      <c r="CI68" s="666"/>
      <c r="CJ68" s="666"/>
      <c r="CK68" s="686">
        <v>1</v>
      </c>
      <c r="CL68" s="62"/>
      <c r="CM68" s="62">
        <v>1</v>
      </c>
      <c r="CN68" s="666"/>
      <c r="CO68" s="11"/>
      <c r="CP68" s="11"/>
      <c r="CQ68" s="11"/>
      <c r="CR68" s="10"/>
      <c r="CS68" s="666"/>
      <c r="CT68" s="55"/>
      <c r="CU68" s="128"/>
      <c r="CV68" s="11"/>
      <c r="CW68" s="11"/>
      <c r="CX68" s="11"/>
      <c r="CY68" s="11"/>
      <c r="CZ68" s="666"/>
      <c r="DA68" s="11"/>
      <c r="DB68" s="11"/>
      <c r="DC68" s="11"/>
      <c r="DD68" s="11"/>
      <c r="DE68" s="11"/>
      <c r="DF68" s="11"/>
      <c r="DG68" s="11"/>
      <c r="DH68" s="129"/>
      <c r="DI68" s="666"/>
      <c r="DJ68" s="11"/>
      <c r="DK68" s="11"/>
      <c r="DL68" s="11"/>
      <c r="DM68" s="11"/>
      <c r="DN68" s="11"/>
      <c r="DO68" s="666"/>
      <c r="DP68" s="11"/>
      <c r="DQ68" s="11"/>
      <c r="DR68" s="11"/>
      <c r="DS68" s="11"/>
      <c r="DT68" s="11"/>
      <c r="DU68" s="666"/>
      <c r="DV68" s="11"/>
      <c r="DW68" s="666"/>
      <c r="DX68" s="129"/>
      <c r="DY68" s="128"/>
      <c r="DZ68" s="11"/>
      <c r="EA68" s="11"/>
      <c r="EB68" s="11"/>
      <c r="EC68" s="11"/>
      <c r="ED68" s="666"/>
      <c r="EE68" s="11"/>
      <c r="EF68" s="666"/>
      <c r="EG68" s="666"/>
      <c r="EH68" s="11"/>
      <c r="EI68" s="11"/>
      <c r="EJ68" s="11">
        <v>1</v>
      </c>
      <c r="EK68" s="10"/>
      <c r="EL68" s="10"/>
      <c r="EM68" s="10"/>
      <c r="EN68" s="10"/>
      <c r="EO68" s="10"/>
      <c r="EP68" s="10"/>
      <c r="EQ68" s="10"/>
      <c r="ER68" s="809">
        <v>1</v>
      </c>
      <c r="ES68" s="10">
        <f t="shared" si="4"/>
        <v>0</v>
      </c>
      <c r="ET68" s="10">
        <f t="shared" ref="ET68:ET98" si="10">(D68+H68+K68+P68+S68+X68+AA68+AD68+AG68+AJ68+AM68+AP68+AS68+AV68+AY68+BB68+BE68+BI68+BL68+BO68+BP68+BT68+BW68+BZ68+CD68+CG68+CJ68+CM68+CP68+CS68+CV68+CZ68+DC68+DF68+DI68+DL68+DO68+DR68+DU68+ED68+EG68+EJ68+EN68)</f>
        <v>9</v>
      </c>
      <c r="EU68" s="10">
        <f t="shared" ref="EU68:EU97" si="11">SUM(F68+I68+M68+N68+Q68+U68+V68+Y68+AB68+AE68+AH68+AK68+AN68+AQ68+AT68+AW68+BC68+BF68+BJ68+BM68+BR68+BU68+BX68+CB68+CE68+CK68+CN68+CQ68+CT68+CW68+CX68+DA68+DD68+DG68+DJ68+DM68+DP68+DS68+DW68+DX68+EE68+EH68+EK68+EP68+EQ68)</f>
        <v>1</v>
      </c>
      <c r="EV68" s="10">
        <f t="shared" ref="EV68:EV97" si="12">SUM(C68+E68+G68+L68+T68+BQ68+CA68+DV68+DY68+DZ68+EO68)</f>
        <v>1</v>
      </c>
      <c r="EW68" s="10">
        <f t="shared" ref="EW68:EW97" si="13">SUM(J68+R68+AC68+AI68+AU68+BK68+BS68+BY68+CF68+CL68+CR68+CY68+DE68+DK68+DQ68+EA68+EB68+EI68+EL68)</f>
        <v>0</v>
      </c>
      <c r="EX68" s="55">
        <f t="shared" si="5"/>
        <v>11</v>
      </c>
    </row>
    <row r="69" spans="1:154" x14ac:dyDescent="0.2">
      <c r="A69">
        <v>66</v>
      </c>
      <c r="B69" s="458" t="s">
        <v>451</v>
      </c>
      <c r="C69" s="650"/>
      <c r="D69" s="78"/>
      <c r="E69" s="78"/>
      <c r="F69" s="651"/>
      <c r="G69" s="600"/>
      <c r="H69" s="6"/>
      <c r="I69" s="6"/>
      <c r="J69" s="665"/>
      <c r="K69" s="666"/>
      <c r="L69" s="706">
        <v>1</v>
      </c>
      <c r="M69" s="6">
        <v>1</v>
      </c>
      <c r="N69" s="6"/>
      <c r="O69" s="6"/>
      <c r="P69" s="6"/>
      <c r="Q69" s="6"/>
      <c r="R69" s="6"/>
      <c r="S69" s="6"/>
      <c r="T69" s="6"/>
      <c r="U69" s="496"/>
      <c r="V69" s="601"/>
      <c r="W69" s="600"/>
      <c r="X69" s="6"/>
      <c r="Y69" s="652"/>
      <c r="Z69" s="653">
        <v>1</v>
      </c>
      <c r="AA69" s="6"/>
      <c r="AB69" s="6">
        <v>1</v>
      </c>
      <c r="AC69" s="6"/>
      <c r="AD69" s="15"/>
      <c r="AE69" s="15"/>
      <c r="AF69" s="15"/>
      <c r="AG69" s="15"/>
      <c r="AH69" s="15"/>
      <c r="AI69" s="15"/>
      <c r="AJ69" s="654"/>
      <c r="AK69" s="655"/>
      <c r="AL69" s="15"/>
      <c r="AM69" s="15"/>
      <c r="AN69" s="647"/>
      <c r="AO69" s="666"/>
      <c r="AP69" s="690"/>
      <c r="AQ69" s="15"/>
      <c r="AR69" s="15"/>
      <c r="AS69" s="15"/>
      <c r="AT69" s="15"/>
      <c r="AU69" s="15"/>
      <c r="AV69" s="15"/>
      <c r="AW69" s="654"/>
      <c r="AX69" s="655"/>
      <c r="AY69" s="647"/>
      <c r="AZ69" s="691"/>
      <c r="BA69" s="666"/>
      <c r="BB69" s="690"/>
      <c r="BC69" s="15"/>
      <c r="BD69" s="15"/>
      <c r="BE69" s="15"/>
      <c r="BF69" s="647"/>
      <c r="BG69" s="666"/>
      <c r="BH69" s="54"/>
      <c r="BI69" s="10"/>
      <c r="BJ69" s="10"/>
      <c r="BK69" s="61"/>
      <c r="BL69" s="666"/>
      <c r="BM69" s="100"/>
      <c r="BN69" s="666"/>
      <c r="BO69" s="666"/>
      <c r="BP69" s="54"/>
      <c r="BQ69" s="10"/>
      <c r="BR69" s="10">
        <v>1</v>
      </c>
      <c r="BS69" s="10"/>
      <c r="BT69" s="55"/>
      <c r="BU69" s="56"/>
      <c r="BV69" s="10"/>
      <c r="BW69" s="61"/>
      <c r="BX69" s="666"/>
      <c r="BY69" s="54"/>
      <c r="BZ69" s="10"/>
      <c r="CA69" s="11"/>
      <c r="CB69" s="11"/>
      <c r="CC69" s="11">
        <v>1</v>
      </c>
      <c r="CD69" s="11"/>
      <c r="CE69" s="11"/>
      <c r="CF69" s="62"/>
      <c r="CG69" s="666"/>
      <c r="CH69" s="666"/>
      <c r="CI69" s="666"/>
      <c r="CJ69" s="666"/>
      <c r="CK69" s="130"/>
      <c r="CL69" s="62"/>
      <c r="CM69" s="62"/>
      <c r="CN69" s="666"/>
      <c r="CO69" s="11"/>
      <c r="CP69" s="11"/>
      <c r="CQ69" s="11"/>
      <c r="CR69" s="10"/>
      <c r="CS69" s="666"/>
      <c r="CT69" s="55"/>
      <c r="CU69" s="128"/>
      <c r="CV69" s="11"/>
      <c r="CW69" s="11"/>
      <c r="CX69" s="11"/>
      <c r="CY69" s="11"/>
      <c r="CZ69" s="666"/>
      <c r="DA69" s="11"/>
      <c r="DB69" s="11"/>
      <c r="DC69" s="11"/>
      <c r="DD69" s="11"/>
      <c r="DE69" s="11"/>
      <c r="DF69" s="11"/>
      <c r="DG69" s="11"/>
      <c r="DH69" s="129"/>
      <c r="DI69" s="666"/>
      <c r="DJ69" s="11"/>
      <c r="DK69" s="11"/>
      <c r="DL69" s="11"/>
      <c r="DM69" s="11"/>
      <c r="DN69" s="11"/>
      <c r="DO69" s="666"/>
      <c r="DP69" s="11"/>
      <c r="DQ69" s="11"/>
      <c r="DR69" s="11"/>
      <c r="DS69" s="11"/>
      <c r="DT69" s="11"/>
      <c r="DU69" s="666"/>
      <c r="DV69" s="11">
        <v>1</v>
      </c>
      <c r="DW69" s="666"/>
      <c r="DX69" s="129">
        <v>1</v>
      </c>
      <c r="DY69" s="128">
        <v>1</v>
      </c>
      <c r="DZ69" s="11">
        <v>1</v>
      </c>
      <c r="EA69" s="11">
        <v>1</v>
      </c>
      <c r="EB69" s="11"/>
      <c r="EC69" s="11">
        <v>1</v>
      </c>
      <c r="ED69" s="666"/>
      <c r="EE69" s="11"/>
      <c r="EF69" s="666"/>
      <c r="EG69" s="666"/>
      <c r="EH69" s="11"/>
      <c r="EI69" s="11"/>
      <c r="EJ69" s="11"/>
      <c r="EK69" s="10"/>
      <c r="EL69" s="10"/>
      <c r="EM69" s="10">
        <v>1</v>
      </c>
      <c r="EN69" s="10"/>
      <c r="EO69" s="10"/>
      <c r="EP69" s="10"/>
      <c r="EQ69" s="10"/>
      <c r="ER69" s="809">
        <v>1</v>
      </c>
      <c r="ES69" s="10">
        <f t="shared" ref="ES69:ES97" si="14">SUM(O69+W69+AF69+AL69+AR69+AX69+BD69+BH69+BV69+CC69+CI69+CO69+CU69+DB69+DH69+DN69+DT69+EC69+EF69+EM69)</f>
        <v>3</v>
      </c>
      <c r="ET69" s="10">
        <f t="shared" si="10"/>
        <v>0</v>
      </c>
      <c r="EU69" s="10">
        <f t="shared" si="11"/>
        <v>4</v>
      </c>
      <c r="EV69" s="10">
        <f t="shared" si="12"/>
        <v>4</v>
      </c>
      <c r="EW69" s="10">
        <f t="shared" si="13"/>
        <v>1</v>
      </c>
      <c r="EX69" s="55">
        <f t="shared" ref="EX69:EX97" si="15">SUM(ES69:EW69)</f>
        <v>12</v>
      </c>
    </row>
    <row r="70" spans="1:154" x14ac:dyDescent="0.2">
      <c r="A70">
        <v>67</v>
      </c>
      <c r="B70" s="458" t="s">
        <v>1496</v>
      </c>
      <c r="C70" s="650"/>
      <c r="D70" s="78"/>
      <c r="E70" s="78"/>
      <c r="F70" s="651"/>
      <c r="G70" s="600"/>
      <c r="H70" s="6"/>
      <c r="I70" s="6"/>
      <c r="J70" s="665"/>
      <c r="K70" s="666"/>
      <c r="L70" s="706">
        <v>1</v>
      </c>
      <c r="M70" s="6">
        <v>1</v>
      </c>
      <c r="N70" s="6"/>
      <c r="O70" s="6"/>
      <c r="P70" s="6"/>
      <c r="Q70" s="6"/>
      <c r="R70" s="6"/>
      <c r="S70" s="6"/>
      <c r="T70" s="6"/>
      <c r="U70" s="496"/>
      <c r="V70" s="601"/>
      <c r="W70" s="600"/>
      <c r="X70" s="6"/>
      <c r="Y70" s="652"/>
      <c r="Z70" s="653">
        <v>1</v>
      </c>
      <c r="AA70" s="6"/>
      <c r="AB70" s="6"/>
      <c r="AC70" s="6"/>
      <c r="AD70" s="15"/>
      <c r="AE70" s="15"/>
      <c r="AF70" s="15"/>
      <c r="AG70" s="15"/>
      <c r="AH70" s="15"/>
      <c r="AI70" s="15"/>
      <c r="AJ70" s="654"/>
      <c r="AK70" s="655"/>
      <c r="AL70" s="15"/>
      <c r="AM70" s="15"/>
      <c r="AN70" s="647"/>
      <c r="AO70" s="666"/>
      <c r="AP70" s="690"/>
      <c r="AQ70" s="15"/>
      <c r="AR70" s="15"/>
      <c r="AS70" s="15"/>
      <c r="AT70" s="15"/>
      <c r="AU70" s="15"/>
      <c r="AV70" s="15"/>
      <c r="AW70" s="654"/>
      <c r="AX70" s="655"/>
      <c r="AY70" s="647"/>
      <c r="AZ70" s="691">
        <v>1</v>
      </c>
      <c r="BA70" s="666"/>
      <c r="BB70" s="690"/>
      <c r="BC70" s="15"/>
      <c r="BD70" s="15"/>
      <c r="BE70" s="15"/>
      <c r="BF70" s="647"/>
      <c r="BG70" s="666"/>
      <c r="BH70" s="54"/>
      <c r="BI70" s="10"/>
      <c r="BJ70" s="10"/>
      <c r="BK70" s="61"/>
      <c r="BL70" s="666"/>
      <c r="BM70" s="100"/>
      <c r="BN70" s="666"/>
      <c r="BO70" s="666"/>
      <c r="BP70" s="54"/>
      <c r="BQ70" s="10"/>
      <c r="BR70" s="10"/>
      <c r="BS70" s="10"/>
      <c r="BT70" s="55"/>
      <c r="BU70" s="56"/>
      <c r="BV70" s="10"/>
      <c r="BW70" s="61"/>
      <c r="BX70" s="666"/>
      <c r="BY70" s="54"/>
      <c r="BZ70" s="10"/>
      <c r="CA70" s="11"/>
      <c r="CB70" s="11"/>
      <c r="CC70" s="11">
        <v>1</v>
      </c>
      <c r="CD70" s="11"/>
      <c r="CE70" s="11"/>
      <c r="CF70" s="62"/>
      <c r="CG70" s="666"/>
      <c r="CH70" s="666"/>
      <c r="CI70" s="666"/>
      <c r="CJ70" s="666"/>
      <c r="CK70" s="130"/>
      <c r="CL70" s="62"/>
      <c r="CM70" s="62"/>
      <c r="CN70" s="666"/>
      <c r="CO70" s="11"/>
      <c r="CP70" s="11"/>
      <c r="CQ70" s="11"/>
      <c r="CR70" s="10"/>
      <c r="CS70" s="666"/>
      <c r="CT70" s="55"/>
      <c r="CU70" s="128"/>
      <c r="CV70" s="11"/>
      <c r="CW70" s="11"/>
      <c r="CX70" s="11"/>
      <c r="CY70" s="11"/>
      <c r="CZ70" s="666"/>
      <c r="DA70" s="11"/>
      <c r="DB70" s="11"/>
      <c r="DC70" s="11">
        <v>1</v>
      </c>
      <c r="DD70" s="11"/>
      <c r="DE70" s="11"/>
      <c r="DF70" s="11"/>
      <c r="DG70" s="11"/>
      <c r="DH70" s="129"/>
      <c r="DI70" s="666"/>
      <c r="DJ70" s="11"/>
      <c r="DK70" s="11"/>
      <c r="DL70" s="11"/>
      <c r="DM70" s="11"/>
      <c r="DN70" s="11"/>
      <c r="DO70" s="666"/>
      <c r="DP70" s="11"/>
      <c r="DQ70" s="11"/>
      <c r="DR70" s="11"/>
      <c r="DS70" s="11"/>
      <c r="DT70" s="11"/>
      <c r="DU70" s="666"/>
      <c r="DV70" s="11">
        <v>1</v>
      </c>
      <c r="DW70" s="666"/>
      <c r="DX70" s="129">
        <v>1</v>
      </c>
      <c r="DY70" s="128">
        <v>1</v>
      </c>
      <c r="DZ70" s="11">
        <v>1</v>
      </c>
      <c r="EA70" s="11">
        <v>1</v>
      </c>
      <c r="EB70" s="11"/>
      <c r="EC70" s="11">
        <v>1</v>
      </c>
      <c r="ED70" s="666"/>
      <c r="EE70" s="11"/>
      <c r="EF70" s="666"/>
      <c r="EG70" s="666"/>
      <c r="EH70" s="11"/>
      <c r="EI70" s="11"/>
      <c r="EJ70" s="11"/>
      <c r="EK70" s="10"/>
      <c r="EL70" s="10"/>
      <c r="EM70" s="10">
        <v>1</v>
      </c>
      <c r="EN70" s="10"/>
      <c r="EO70" s="10"/>
      <c r="EP70" s="10"/>
      <c r="EQ70" s="10"/>
      <c r="ER70" s="809">
        <v>1</v>
      </c>
      <c r="ES70" s="10">
        <f t="shared" si="14"/>
        <v>3</v>
      </c>
      <c r="ET70" s="10">
        <f t="shared" si="10"/>
        <v>1</v>
      </c>
      <c r="EU70" s="10">
        <f t="shared" si="11"/>
        <v>2</v>
      </c>
      <c r="EV70" s="10">
        <f t="shared" si="12"/>
        <v>4</v>
      </c>
      <c r="EW70" s="10">
        <f t="shared" si="13"/>
        <v>1</v>
      </c>
      <c r="EX70" s="55">
        <f t="shared" si="15"/>
        <v>11</v>
      </c>
    </row>
    <row r="71" spans="1:154" x14ac:dyDescent="0.2">
      <c r="A71">
        <v>68</v>
      </c>
      <c r="B71" s="746" t="s">
        <v>802</v>
      </c>
      <c r="C71" s="650"/>
      <c r="D71" s="78"/>
      <c r="E71" s="78"/>
      <c r="F71" s="651"/>
      <c r="G71" s="600"/>
      <c r="H71" s="6">
        <v>1</v>
      </c>
      <c r="I71" s="6"/>
      <c r="J71" s="665"/>
      <c r="K71" s="666"/>
      <c r="L71" s="706">
        <v>1</v>
      </c>
      <c r="M71" s="6">
        <v>1</v>
      </c>
      <c r="N71" s="6"/>
      <c r="O71" s="6">
        <v>1</v>
      </c>
      <c r="P71" s="6"/>
      <c r="Q71" s="6">
        <v>1</v>
      </c>
      <c r="R71" s="6"/>
      <c r="S71" s="6"/>
      <c r="T71" s="6">
        <v>1</v>
      </c>
      <c r="U71" s="496">
        <v>1</v>
      </c>
      <c r="V71" s="601"/>
      <c r="W71" s="600"/>
      <c r="X71" s="6"/>
      <c r="Y71" s="652">
        <v>1</v>
      </c>
      <c r="Z71" s="653">
        <v>1</v>
      </c>
      <c r="AA71" s="6"/>
      <c r="AB71" s="6">
        <v>1</v>
      </c>
      <c r="AC71" s="6"/>
      <c r="AD71" s="15"/>
      <c r="AE71" s="15"/>
      <c r="AF71" s="15"/>
      <c r="AG71" s="15"/>
      <c r="AH71" s="15"/>
      <c r="AI71" s="15"/>
      <c r="AJ71" s="654"/>
      <c r="AK71" s="655"/>
      <c r="AL71" s="15"/>
      <c r="AM71" s="15"/>
      <c r="AN71" s="647"/>
      <c r="AO71" s="666"/>
      <c r="AP71" s="690"/>
      <c r="AQ71" s="15">
        <v>1</v>
      </c>
      <c r="AR71" s="15"/>
      <c r="AS71" s="15"/>
      <c r="AT71" s="15">
        <v>1</v>
      </c>
      <c r="AU71" s="15"/>
      <c r="AV71" s="15"/>
      <c r="AW71" s="654">
        <v>1</v>
      </c>
      <c r="AX71" s="655"/>
      <c r="AY71" s="647"/>
      <c r="AZ71" s="691">
        <v>1</v>
      </c>
      <c r="BA71" s="666"/>
      <c r="BB71" s="690"/>
      <c r="BC71" s="15"/>
      <c r="BD71" s="15"/>
      <c r="BE71" s="15"/>
      <c r="BF71" s="647"/>
      <c r="BG71" s="666"/>
      <c r="BH71" s="54"/>
      <c r="BI71" s="10"/>
      <c r="BJ71" s="10"/>
      <c r="BK71" s="61"/>
      <c r="BL71" s="666"/>
      <c r="BM71" s="100"/>
      <c r="BN71" s="666"/>
      <c r="BO71" s="666"/>
      <c r="BP71" s="54"/>
      <c r="BQ71" s="10"/>
      <c r="BR71" s="10"/>
      <c r="BS71" s="10"/>
      <c r="BT71" s="55"/>
      <c r="BU71" s="56"/>
      <c r="BV71" s="10"/>
      <c r="BW71" s="61"/>
      <c r="BX71" s="666"/>
      <c r="BY71" s="54"/>
      <c r="BZ71" s="10"/>
      <c r="CA71" s="11"/>
      <c r="CB71" s="11"/>
      <c r="CC71" s="11"/>
      <c r="CD71" s="11"/>
      <c r="CE71" s="11"/>
      <c r="CF71" s="62"/>
      <c r="CG71" s="666"/>
      <c r="CH71" s="666"/>
      <c r="CI71" s="666"/>
      <c r="CJ71" s="666"/>
      <c r="CK71" s="130"/>
      <c r="CL71" s="62"/>
      <c r="CM71" s="62"/>
      <c r="CN71" s="666"/>
      <c r="CO71" s="11">
        <v>1</v>
      </c>
      <c r="CP71" s="11"/>
      <c r="CQ71" s="11"/>
      <c r="CR71" s="10"/>
      <c r="CS71" s="666"/>
      <c r="CT71" s="55"/>
      <c r="CU71" s="128"/>
      <c r="CV71" s="11"/>
      <c r="CW71" s="11">
        <v>1</v>
      </c>
      <c r="CX71" s="11"/>
      <c r="CY71" s="11"/>
      <c r="CZ71" s="666"/>
      <c r="DA71" s="11"/>
      <c r="DB71" s="11"/>
      <c r="DC71" s="11"/>
      <c r="DD71" s="11"/>
      <c r="DE71" s="11"/>
      <c r="DF71" s="11"/>
      <c r="DG71" s="11">
        <v>1</v>
      </c>
      <c r="DH71" s="129"/>
      <c r="DI71" s="666"/>
      <c r="DJ71" s="11">
        <v>1</v>
      </c>
      <c r="DK71" s="11"/>
      <c r="DL71" s="11"/>
      <c r="DM71" s="11"/>
      <c r="DN71" s="11"/>
      <c r="DO71" s="666"/>
      <c r="DP71" s="11">
        <v>1</v>
      </c>
      <c r="DQ71" s="11"/>
      <c r="DR71" s="11"/>
      <c r="DS71" s="11"/>
      <c r="DT71" s="11"/>
      <c r="DU71" s="666"/>
      <c r="DV71" s="11"/>
      <c r="DW71" s="666"/>
      <c r="DX71" s="129"/>
      <c r="DY71" s="128"/>
      <c r="DZ71" s="11"/>
      <c r="EA71" s="11"/>
      <c r="EB71" s="11"/>
      <c r="EC71" s="11"/>
      <c r="ED71" s="666"/>
      <c r="EE71" s="11">
        <v>1</v>
      </c>
      <c r="EF71" s="666"/>
      <c r="EG71" s="666"/>
      <c r="EH71" s="11">
        <v>1</v>
      </c>
      <c r="EI71" s="11"/>
      <c r="EJ71" s="11"/>
      <c r="EK71" s="10"/>
      <c r="EL71" s="10">
        <v>1</v>
      </c>
      <c r="EM71" s="10"/>
      <c r="EN71" s="10">
        <v>1</v>
      </c>
      <c r="EO71" s="10">
        <v>1</v>
      </c>
      <c r="EP71" s="10">
        <v>1</v>
      </c>
      <c r="EQ71" s="10"/>
      <c r="ER71" s="809">
        <v>1</v>
      </c>
      <c r="ES71" s="10">
        <f t="shared" si="14"/>
        <v>2</v>
      </c>
      <c r="ET71" s="10">
        <f t="shared" si="10"/>
        <v>2</v>
      </c>
      <c r="EU71" s="10">
        <f t="shared" si="11"/>
        <v>15</v>
      </c>
      <c r="EV71" s="10">
        <f t="shared" si="12"/>
        <v>3</v>
      </c>
      <c r="EW71" s="10">
        <f t="shared" si="13"/>
        <v>1</v>
      </c>
      <c r="EX71" s="55">
        <f t="shared" si="15"/>
        <v>23</v>
      </c>
    </row>
    <row r="72" spans="1:154" x14ac:dyDescent="0.2">
      <c r="A72">
        <v>69</v>
      </c>
      <c r="B72" s="458" t="s">
        <v>1221</v>
      </c>
      <c r="C72" s="650"/>
      <c r="D72" s="78"/>
      <c r="E72" s="78"/>
      <c r="F72" s="651"/>
      <c r="G72" s="600"/>
      <c r="H72" s="6"/>
      <c r="I72" s="6"/>
      <c r="J72" s="665"/>
      <c r="K72" s="666"/>
      <c r="L72" s="706"/>
      <c r="M72" s="6"/>
      <c r="N72" s="6"/>
      <c r="O72" s="6"/>
      <c r="P72" s="6"/>
      <c r="Q72" s="6"/>
      <c r="R72" s="6"/>
      <c r="S72" s="6"/>
      <c r="T72" s="6"/>
      <c r="U72" s="496"/>
      <c r="V72" s="601">
        <v>1</v>
      </c>
      <c r="W72" s="600"/>
      <c r="X72" s="6"/>
      <c r="Y72" s="652"/>
      <c r="Z72" s="653">
        <v>1</v>
      </c>
      <c r="AA72" s="6"/>
      <c r="AB72" s="6"/>
      <c r="AC72" s="6"/>
      <c r="AD72" s="15"/>
      <c r="AE72" s="15"/>
      <c r="AF72" s="15"/>
      <c r="AG72" s="15"/>
      <c r="AH72" s="15"/>
      <c r="AI72" s="15"/>
      <c r="AJ72" s="654"/>
      <c r="AK72" s="655"/>
      <c r="AL72" s="15"/>
      <c r="AM72" s="15"/>
      <c r="AN72" s="647"/>
      <c r="AO72" s="666"/>
      <c r="AP72" s="690"/>
      <c r="AQ72" s="15"/>
      <c r="AR72" s="15"/>
      <c r="AS72" s="15"/>
      <c r="AT72" s="15"/>
      <c r="AU72" s="15"/>
      <c r="AV72" s="15"/>
      <c r="AW72" s="654"/>
      <c r="AX72" s="655"/>
      <c r="AY72" s="661"/>
      <c r="AZ72" s="691"/>
      <c r="BA72" s="666"/>
      <c r="BB72" s="690"/>
      <c r="BC72" s="15">
        <v>1</v>
      </c>
      <c r="BD72" s="15"/>
      <c r="BE72" s="15">
        <v>1</v>
      </c>
      <c r="BF72" s="647"/>
      <c r="BG72" s="666"/>
      <c r="BH72" s="54"/>
      <c r="BI72" s="10">
        <v>1</v>
      </c>
      <c r="BJ72" s="10"/>
      <c r="BK72" s="61"/>
      <c r="BL72" s="666"/>
      <c r="BM72" s="100"/>
      <c r="BN72" s="666"/>
      <c r="BO72" s="666"/>
      <c r="BP72" s="54"/>
      <c r="BQ72" s="10"/>
      <c r="BR72" s="10"/>
      <c r="BS72" s="10"/>
      <c r="BT72" s="55"/>
      <c r="BU72" s="56"/>
      <c r="BV72" s="10"/>
      <c r="BW72" s="61">
        <v>1</v>
      </c>
      <c r="BX72" s="666"/>
      <c r="BY72" s="54"/>
      <c r="BZ72" s="10">
        <v>1</v>
      </c>
      <c r="CA72" s="11"/>
      <c r="CB72" s="11"/>
      <c r="CC72" s="11"/>
      <c r="CD72" s="11"/>
      <c r="CE72" s="11"/>
      <c r="CF72" s="62"/>
      <c r="CG72" s="666"/>
      <c r="CH72" s="666"/>
      <c r="CI72" s="666"/>
      <c r="CJ72" s="697"/>
      <c r="CK72" s="130"/>
      <c r="CL72" s="62"/>
      <c r="CM72" s="62">
        <v>1</v>
      </c>
      <c r="CN72" s="666"/>
      <c r="CO72" s="11"/>
      <c r="CP72" s="11"/>
      <c r="CQ72" s="11"/>
      <c r="CR72" s="10"/>
      <c r="CS72" s="666"/>
      <c r="CT72" s="55"/>
      <c r="CU72" s="128"/>
      <c r="CV72" s="98">
        <v>1</v>
      </c>
      <c r="CW72" s="11"/>
      <c r="CX72" s="11"/>
      <c r="CY72" s="11"/>
      <c r="CZ72" s="666"/>
      <c r="DA72" s="11"/>
      <c r="DB72" s="11"/>
      <c r="DC72" s="11"/>
      <c r="DD72" s="11"/>
      <c r="DE72" s="11"/>
      <c r="DF72" s="11">
        <v>1</v>
      </c>
      <c r="DG72" s="11"/>
      <c r="DH72" s="129"/>
      <c r="DI72" s="666"/>
      <c r="DJ72" s="11"/>
      <c r="DK72" s="11"/>
      <c r="DL72" s="11"/>
      <c r="DM72" s="11"/>
      <c r="DN72" s="11"/>
      <c r="DO72" s="666"/>
      <c r="DP72" s="11"/>
      <c r="DQ72" s="11"/>
      <c r="DR72" s="11"/>
      <c r="DS72" s="11"/>
      <c r="DT72" s="11"/>
      <c r="DU72" s="666"/>
      <c r="DV72" s="11">
        <v>1</v>
      </c>
      <c r="DW72" s="666"/>
      <c r="DX72" s="129">
        <v>1</v>
      </c>
      <c r="DY72" s="128">
        <v>1</v>
      </c>
      <c r="DZ72" s="11">
        <v>1</v>
      </c>
      <c r="EA72" s="11">
        <v>1</v>
      </c>
      <c r="EB72" s="11"/>
      <c r="EC72" s="11">
        <v>1</v>
      </c>
      <c r="ED72" s="666"/>
      <c r="EE72" s="11"/>
      <c r="EF72" s="666"/>
      <c r="EG72" s="666"/>
      <c r="EH72" s="11"/>
      <c r="EI72" s="11"/>
      <c r="EJ72" s="11"/>
      <c r="EK72" s="10"/>
      <c r="EL72" s="10"/>
      <c r="EM72" s="10"/>
      <c r="EN72" s="10"/>
      <c r="EO72" s="10"/>
      <c r="EP72" s="10"/>
      <c r="EQ72" s="10"/>
      <c r="ER72" s="809">
        <v>1</v>
      </c>
      <c r="ES72" s="10">
        <f t="shared" si="14"/>
        <v>1</v>
      </c>
      <c r="ET72" s="10">
        <f t="shared" si="10"/>
        <v>7</v>
      </c>
      <c r="EU72" s="10">
        <f t="shared" si="11"/>
        <v>3</v>
      </c>
      <c r="EV72" s="10">
        <f t="shared" si="12"/>
        <v>3</v>
      </c>
      <c r="EW72" s="10">
        <f t="shared" si="13"/>
        <v>1</v>
      </c>
      <c r="EX72" s="55">
        <f t="shared" si="15"/>
        <v>15</v>
      </c>
    </row>
    <row r="73" spans="1:154" x14ac:dyDescent="0.2">
      <c r="A73">
        <v>70</v>
      </c>
      <c r="B73" s="458" t="s">
        <v>1479</v>
      </c>
      <c r="C73" s="650"/>
      <c r="D73" s="78"/>
      <c r="E73" s="78"/>
      <c r="F73" s="651"/>
      <c r="G73" s="600"/>
      <c r="H73" s="6">
        <v>1</v>
      </c>
      <c r="I73" s="6"/>
      <c r="J73" s="665"/>
      <c r="K73" s="666"/>
      <c r="L73" s="706">
        <v>1</v>
      </c>
      <c r="M73" s="6">
        <v>1</v>
      </c>
      <c r="N73" s="6"/>
      <c r="O73" s="6"/>
      <c r="P73" s="6"/>
      <c r="Q73" s="6"/>
      <c r="R73" s="6"/>
      <c r="S73" s="6"/>
      <c r="T73" s="6"/>
      <c r="U73" s="496"/>
      <c r="V73" s="601">
        <v>1</v>
      </c>
      <c r="W73" s="600"/>
      <c r="X73" s="6"/>
      <c r="Y73" s="652">
        <v>1</v>
      </c>
      <c r="Z73" s="653"/>
      <c r="AA73" s="6"/>
      <c r="AB73" s="6"/>
      <c r="AC73" s="6"/>
      <c r="AD73" s="15"/>
      <c r="AE73" s="15">
        <v>1</v>
      </c>
      <c r="AF73" s="15"/>
      <c r="AG73" s="15"/>
      <c r="AH73" s="15">
        <v>1</v>
      </c>
      <c r="AI73" s="15"/>
      <c r="AJ73" s="654"/>
      <c r="AK73" s="655">
        <v>1</v>
      </c>
      <c r="AL73" s="15"/>
      <c r="AM73" s="15"/>
      <c r="AN73" s="647"/>
      <c r="AO73" s="666"/>
      <c r="AP73" s="690"/>
      <c r="AQ73" s="15">
        <v>1</v>
      </c>
      <c r="AR73" s="15"/>
      <c r="AS73" s="15"/>
      <c r="AT73" s="15">
        <v>1</v>
      </c>
      <c r="AU73" s="15"/>
      <c r="AV73" s="15"/>
      <c r="AW73" s="654">
        <v>1</v>
      </c>
      <c r="AX73" s="655"/>
      <c r="AY73" s="647"/>
      <c r="AZ73" s="691">
        <v>1</v>
      </c>
      <c r="BA73" s="666"/>
      <c r="BB73" s="690"/>
      <c r="BC73" s="15">
        <v>1</v>
      </c>
      <c r="BD73" s="15"/>
      <c r="BE73" s="15"/>
      <c r="BF73" s="647">
        <v>1</v>
      </c>
      <c r="BG73" s="666"/>
      <c r="BH73" s="54">
        <v>1</v>
      </c>
      <c r="BI73" s="10"/>
      <c r="BJ73" s="10"/>
      <c r="BK73" s="61"/>
      <c r="BL73" s="666"/>
      <c r="BM73" s="100">
        <v>1</v>
      </c>
      <c r="BN73" s="666"/>
      <c r="BO73" s="666"/>
      <c r="BP73" s="54"/>
      <c r="BQ73" s="10"/>
      <c r="BR73" s="10">
        <v>1</v>
      </c>
      <c r="BS73" s="10"/>
      <c r="BT73" s="55"/>
      <c r="BU73" s="56">
        <v>1</v>
      </c>
      <c r="BV73" s="10"/>
      <c r="BW73" s="61"/>
      <c r="BX73" s="666"/>
      <c r="BY73" s="54"/>
      <c r="BZ73" s="10"/>
      <c r="CA73" s="11">
        <v>1</v>
      </c>
      <c r="CB73" s="11">
        <v>1</v>
      </c>
      <c r="CC73" s="11">
        <v>1</v>
      </c>
      <c r="CD73" s="11"/>
      <c r="CE73" s="11">
        <v>1</v>
      </c>
      <c r="CF73" s="62"/>
      <c r="CG73" s="666"/>
      <c r="CH73" s="666"/>
      <c r="CI73" s="666"/>
      <c r="CJ73" s="666"/>
      <c r="CK73" s="130">
        <v>1</v>
      </c>
      <c r="CL73" s="62"/>
      <c r="CM73" s="62"/>
      <c r="CN73" s="666"/>
      <c r="CO73" s="11"/>
      <c r="CP73" s="11"/>
      <c r="CQ73" s="11"/>
      <c r="CR73" s="10"/>
      <c r="CS73" s="666"/>
      <c r="CT73" s="55"/>
      <c r="CU73" s="128"/>
      <c r="CV73" s="11"/>
      <c r="CW73" s="98">
        <v>1</v>
      </c>
      <c r="CX73" s="11"/>
      <c r="CY73" s="11"/>
      <c r="CZ73" s="666"/>
      <c r="DA73" s="11">
        <v>1</v>
      </c>
      <c r="DB73" s="11"/>
      <c r="DC73" s="11"/>
      <c r="DD73" s="11"/>
      <c r="DE73" s="11"/>
      <c r="DF73" s="11"/>
      <c r="DG73" s="11">
        <v>1</v>
      </c>
      <c r="DH73" s="129"/>
      <c r="DI73" s="666"/>
      <c r="DJ73" s="11">
        <v>1</v>
      </c>
      <c r="DK73" s="11"/>
      <c r="DL73" s="11"/>
      <c r="DM73" s="11"/>
      <c r="DN73" s="11"/>
      <c r="DO73" s="666"/>
      <c r="DP73" s="11">
        <v>1</v>
      </c>
      <c r="DQ73" s="11"/>
      <c r="DR73" s="11"/>
      <c r="DS73" s="11">
        <v>1</v>
      </c>
      <c r="DT73" s="11"/>
      <c r="DU73" s="666"/>
      <c r="DV73" s="11"/>
      <c r="DW73" s="666"/>
      <c r="DX73" s="129"/>
      <c r="DY73" s="128"/>
      <c r="DZ73" s="11"/>
      <c r="EA73" s="11"/>
      <c r="EB73" s="11"/>
      <c r="EC73" s="11"/>
      <c r="ED73" s="666"/>
      <c r="EE73" s="11">
        <v>1</v>
      </c>
      <c r="EF73" s="666"/>
      <c r="EG73" s="666"/>
      <c r="EH73" s="11"/>
      <c r="EI73" s="11"/>
      <c r="EJ73" s="11"/>
      <c r="EK73" s="10"/>
      <c r="EL73" s="10">
        <v>1</v>
      </c>
      <c r="EM73" s="10"/>
      <c r="EN73" s="10">
        <v>1</v>
      </c>
      <c r="EO73" s="10">
        <v>1</v>
      </c>
      <c r="EP73" s="10">
        <v>1</v>
      </c>
      <c r="EQ73" s="10"/>
      <c r="ER73" s="809">
        <v>1</v>
      </c>
      <c r="ES73" s="10">
        <f t="shared" si="14"/>
        <v>2</v>
      </c>
      <c r="ET73" s="10">
        <f t="shared" si="10"/>
        <v>2</v>
      </c>
      <c r="EU73" s="10">
        <f t="shared" si="11"/>
        <v>25</v>
      </c>
      <c r="EV73" s="10">
        <f t="shared" si="12"/>
        <v>3</v>
      </c>
      <c r="EW73" s="10">
        <f t="shared" si="13"/>
        <v>1</v>
      </c>
      <c r="EX73" s="55">
        <f t="shared" si="15"/>
        <v>33</v>
      </c>
    </row>
    <row r="74" spans="1:154" x14ac:dyDescent="0.2">
      <c r="A74">
        <v>71</v>
      </c>
      <c r="B74" s="458" t="s">
        <v>780</v>
      </c>
      <c r="C74" s="650"/>
      <c r="D74" s="78"/>
      <c r="E74" s="78"/>
      <c r="F74" s="651"/>
      <c r="G74" s="600"/>
      <c r="H74" s="6">
        <v>1</v>
      </c>
      <c r="I74" s="6"/>
      <c r="J74" s="665"/>
      <c r="K74" s="666"/>
      <c r="L74" s="706"/>
      <c r="M74" s="6"/>
      <c r="N74" s="6">
        <v>1</v>
      </c>
      <c r="O74" s="6"/>
      <c r="P74" s="6"/>
      <c r="Q74" s="6">
        <v>1</v>
      </c>
      <c r="R74" s="6"/>
      <c r="S74" s="6"/>
      <c r="T74" s="6">
        <v>1</v>
      </c>
      <c r="U74" s="496">
        <v>1</v>
      </c>
      <c r="V74" s="601"/>
      <c r="W74" s="600"/>
      <c r="X74" s="6"/>
      <c r="Y74" s="652"/>
      <c r="Z74" s="653">
        <v>1</v>
      </c>
      <c r="AA74" s="6"/>
      <c r="AB74" s="6"/>
      <c r="AC74" s="6"/>
      <c r="AD74" s="15"/>
      <c r="AE74" s="15"/>
      <c r="AF74" s="15"/>
      <c r="AG74" s="15"/>
      <c r="AH74" s="15"/>
      <c r="AI74" s="15"/>
      <c r="AJ74" s="654"/>
      <c r="AK74" s="655"/>
      <c r="AL74" s="15"/>
      <c r="AM74" s="15"/>
      <c r="AN74" s="647"/>
      <c r="AO74" s="666"/>
      <c r="AP74" s="690"/>
      <c r="AQ74" s="15"/>
      <c r="AR74" s="15"/>
      <c r="AS74" s="15"/>
      <c r="AT74" s="15">
        <v>1</v>
      </c>
      <c r="AU74" s="15"/>
      <c r="AV74" s="15"/>
      <c r="AW74" s="654"/>
      <c r="AX74" s="655"/>
      <c r="AY74" s="647"/>
      <c r="AZ74" s="691"/>
      <c r="BA74" s="666"/>
      <c r="BB74" s="690"/>
      <c r="BC74" s="15">
        <v>1</v>
      </c>
      <c r="BD74" s="15"/>
      <c r="BE74" s="15">
        <v>1</v>
      </c>
      <c r="BF74" s="647"/>
      <c r="BG74" s="666"/>
      <c r="BH74" s="54"/>
      <c r="BI74" s="10"/>
      <c r="BJ74" s="10"/>
      <c r="BK74" s="61"/>
      <c r="BL74" s="666"/>
      <c r="BM74" s="100"/>
      <c r="BN74" s="666"/>
      <c r="BO74" s="666"/>
      <c r="BP74" s="54"/>
      <c r="BQ74" s="10"/>
      <c r="BR74" s="10"/>
      <c r="BS74" s="10"/>
      <c r="BT74" s="55"/>
      <c r="BU74" s="56"/>
      <c r="BV74" s="10"/>
      <c r="BW74" s="61"/>
      <c r="BX74" s="666"/>
      <c r="BY74" s="54"/>
      <c r="BZ74" s="10"/>
      <c r="CA74" s="11"/>
      <c r="CB74" s="11"/>
      <c r="CC74" s="11"/>
      <c r="CD74" s="11"/>
      <c r="CE74" s="11"/>
      <c r="CF74" s="62"/>
      <c r="CG74" s="666"/>
      <c r="CH74" s="666"/>
      <c r="CI74" s="666"/>
      <c r="CJ74" s="666"/>
      <c r="CK74" s="130"/>
      <c r="CL74" s="62"/>
      <c r="CM74" s="62"/>
      <c r="CN74" s="666"/>
      <c r="CO74" s="11"/>
      <c r="CP74" s="11"/>
      <c r="CQ74" s="11"/>
      <c r="CR74" s="10"/>
      <c r="CS74" s="666"/>
      <c r="CT74" s="55"/>
      <c r="CU74" s="128"/>
      <c r="CV74" s="11"/>
      <c r="CW74" s="11"/>
      <c r="CX74" s="11">
        <v>1</v>
      </c>
      <c r="CY74" s="11"/>
      <c r="CZ74" s="666"/>
      <c r="DA74" s="11"/>
      <c r="DB74" s="11"/>
      <c r="DC74" s="11"/>
      <c r="DD74" s="11"/>
      <c r="DE74" s="11"/>
      <c r="DF74" s="11"/>
      <c r="DG74" s="11"/>
      <c r="DH74" s="129"/>
      <c r="DI74" s="666"/>
      <c r="DJ74" s="11"/>
      <c r="DK74" s="11"/>
      <c r="DL74" s="11"/>
      <c r="DM74" s="11"/>
      <c r="DN74" s="11"/>
      <c r="DO74" s="666"/>
      <c r="DP74" s="11"/>
      <c r="DQ74" s="11"/>
      <c r="DR74" s="11"/>
      <c r="DS74" s="11"/>
      <c r="DT74" s="11"/>
      <c r="DU74" s="666"/>
      <c r="DV74" s="11"/>
      <c r="DW74" s="666"/>
      <c r="DX74" s="129"/>
      <c r="DY74" s="128"/>
      <c r="DZ74" s="11"/>
      <c r="EA74" s="11"/>
      <c r="EB74" s="11"/>
      <c r="EC74" s="11"/>
      <c r="ED74" s="666"/>
      <c r="EE74" s="11"/>
      <c r="EF74" s="666"/>
      <c r="EG74" s="666"/>
      <c r="EH74" s="11"/>
      <c r="EI74" s="11"/>
      <c r="EJ74" s="11"/>
      <c r="EK74" s="10"/>
      <c r="EL74" s="10"/>
      <c r="EM74" s="10"/>
      <c r="EN74" s="10"/>
      <c r="EO74" s="10"/>
      <c r="EP74" s="10"/>
      <c r="EQ74" s="10"/>
      <c r="ER74" s="809">
        <v>1</v>
      </c>
      <c r="ES74" s="10">
        <f t="shared" si="14"/>
        <v>0</v>
      </c>
      <c r="ET74" s="10">
        <f t="shared" si="10"/>
        <v>2</v>
      </c>
      <c r="EU74" s="10">
        <f t="shared" si="11"/>
        <v>6</v>
      </c>
      <c r="EV74" s="10">
        <f t="shared" si="12"/>
        <v>1</v>
      </c>
      <c r="EW74" s="10">
        <f t="shared" si="13"/>
        <v>0</v>
      </c>
      <c r="EX74" s="55">
        <f t="shared" si="15"/>
        <v>9</v>
      </c>
    </row>
    <row r="75" spans="1:154" x14ac:dyDescent="0.2">
      <c r="A75">
        <v>72</v>
      </c>
      <c r="B75" s="458" t="s">
        <v>668</v>
      </c>
      <c r="C75" s="650"/>
      <c r="D75" s="78"/>
      <c r="E75" s="78"/>
      <c r="F75" s="651"/>
      <c r="G75" s="600"/>
      <c r="H75" s="6"/>
      <c r="I75" s="6"/>
      <c r="J75" s="665"/>
      <c r="K75" s="666"/>
      <c r="L75" s="706"/>
      <c r="M75" s="6"/>
      <c r="N75" s="6"/>
      <c r="O75" s="6"/>
      <c r="P75" s="6"/>
      <c r="Q75" s="6"/>
      <c r="R75" s="6"/>
      <c r="S75" s="6"/>
      <c r="T75" s="6"/>
      <c r="U75" s="496"/>
      <c r="V75" s="601"/>
      <c r="W75" s="600"/>
      <c r="X75" s="6"/>
      <c r="Y75" s="652"/>
      <c r="Z75" s="653"/>
      <c r="AA75" s="6"/>
      <c r="AB75" s="6"/>
      <c r="AC75" s="6"/>
      <c r="AD75" s="15"/>
      <c r="AE75" s="15"/>
      <c r="AF75" s="15"/>
      <c r="AG75" s="15"/>
      <c r="AH75" s="15"/>
      <c r="AI75" s="15"/>
      <c r="AJ75" s="654"/>
      <c r="AK75" s="655"/>
      <c r="AL75" s="15"/>
      <c r="AM75" s="15"/>
      <c r="AN75" s="647"/>
      <c r="AO75" s="666"/>
      <c r="AP75" s="690"/>
      <c r="AQ75" s="15"/>
      <c r="AR75" s="15"/>
      <c r="AS75" s="15"/>
      <c r="AT75" s="15">
        <v>1</v>
      </c>
      <c r="AU75" s="15"/>
      <c r="AV75" s="15"/>
      <c r="AW75" s="654"/>
      <c r="AX75" s="655"/>
      <c r="AY75" s="647"/>
      <c r="AZ75" s="691"/>
      <c r="BA75" s="666"/>
      <c r="BB75" s="690"/>
      <c r="BC75" s="15"/>
      <c r="BD75" s="15"/>
      <c r="BE75" s="15"/>
      <c r="BF75" s="647"/>
      <c r="BG75" s="666"/>
      <c r="BH75" s="54"/>
      <c r="BI75" s="10"/>
      <c r="BJ75" s="10"/>
      <c r="BK75" s="61"/>
      <c r="BL75" s="666"/>
      <c r="BM75" s="100"/>
      <c r="BN75" s="666"/>
      <c r="BO75" s="666"/>
      <c r="BP75" s="54"/>
      <c r="BQ75" s="10"/>
      <c r="BR75" s="10"/>
      <c r="BS75" s="10"/>
      <c r="BT75" s="55"/>
      <c r="BU75" s="56"/>
      <c r="BV75" s="10"/>
      <c r="BW75" s="61"/>
      <c r="BX75" s="666"/>
      <c r="BY75" s="54"/>
      <c r="BZ75" s="10"/>
      <c r="CA75" s="11"/>
      <c r="CB75" s="11"/>
      <c r="CC75" s="11"/>
      <c r="CD75" s="11"/>
      <c r="CE75" s="11"/>
      <c r="CF75" s="62"/>
      <c r="CG75" s="666"/>
      <c r="CH75" s="666"/>
      <c r="CI75" s="666"/>
      <c r="CJ75" s="666"/>
      <c r="CK75" s="130"/>
      <c r="CL75" s="62"/>
      <c r="CM75" s="62"/>
      <c r="CN75" s="666"/>
      <c r="CO75" s="11"/>
      <c r="CP75" s="11"/>
      <c r="CQ75" s="11"/>
      <c r="CR75" s="10"/>
      <c r="CS75" s="666"/>
      <c r="CT75" s="55"/>
      <c r="CU75" s="128"/>
      <c r="CV75" s="11"/>
      <c r="CW75" s="11"/>
      <c r="CX75" s="11"/>
      <c r="CY75" s="11"/>
      <c r="CZ75" s="666"/>
      <c r="DA75" s="11"/>
      <c r="DB75" s="11"/>
      <c r="DC75" s="11"/>
      <c r="DD75" s="11"/>
      <c r="DE75" s="11"/>
      <c r="DF75" s="11"/>
      <c r="DG75" s="11"/>
      <c r="DH75" s="129"/>
      <c r="DI75" s="666"/>
      <c r="DJ75" s="11"/>
      <c r="DK75" s="11"/>
      <c r="DL75" s="11"/>
      <c r="DM75" s="11"/>
      <c r="DN75" s="11"/>
      <c r="DO75" s="666"/>
      <c r="DP75" s="11"/>
      <c r="DQ75" s="11"/>
      <c r="DR75" s="11"/>
      <c r="DS75" s="11"/>
      <c r="DT75" s="11"/>
      <c r="DU75" s="666"/>
      <c r="DV75" s="11"/>
      <c r="DW75" s="666"/>
      <c r="DX75" s="129"/>
      <c r="DY75" s="128"/>
      <c r="DZ75" s="11"/>
      <c r="EA75" s="11"/>
      <c r="EB75" s="11"/>
      <c r="EC75" s="11"/>
      <c r="ED75" s="666"/>
      <c r="EE75" s="11"/>
      <c r="EF75" s="666"/>
      <c r="EG75" s="666"/>
      <c r="EH75" s="11"/>
      <c r="EI75" s="11"/>
      <c r="EJ75" s="11"/>
      <c r="EK75" s="10"/>
      <c r="EL75" s="10"/>
      <c r="EM75" s="10"/>
      <c r="EN75" s="10"/>
      <c r="EO75" s="10"/>
      <c r="EP75" s="10"/>
      <c r="EQ75" s="10"/>
      <c r="ER75" s="809"/>
      <c r="ES75" s="10">
        <f t="shared" si="14"/>
        <v>0</v>
      </c>
      <c r="ET75" s="10">
        <f t="shared" si="10"/>
        <v>0</v>
      </c>
      <c r="EU75" s="10">
        <f t="shared" si="11"/>
        <v>1</v>
      </c>
      <c r="EV75" s="10">
        <f t="shared" si="12"/>
        <v>0</v>
      </c>
      <c r="EW75" s="10">
        <f t="shared" si="13"/>
        <v>0</v>
      </c>
      <c r="EX75" s="55">
        <f t="shared" si="15"/>
        <v>1</v>
      </c>
    </row>
    <row r="76" spans="1:154" x14ac:dyDescent="0.2">
      <c r="A76">
        <v>73</v>
      </c>
      <c r="B76" s="746" t="s">
        <v>1210</v>
      </c>
      <c r="C76" s="650"/>
      <c r="D76" s="78"/>
      <c r="E76" s="78"/>
      <c r="F76" s="651"/>
      <c r="G76" s="600"/>
      <c r="H76" s="6"/>
      <c r="I76" s="6"/>
      <c r="J76" s="665"/>
      <c r="K76" s="666"/>
      <c r="L76" s="706"/>
      <c r="M76" s="6"/>
      <c r="N76" s="6"/>
      <c r="O76" s="6"/>
      <c r="P76" s="6"/>
      <c r="Q76" s="6"/>
      <c r="R76" s="6"/>
      <c r="S76" s="6"/>
      <c r="T76" s="6"/>
      <c r="U76" s="496"/>
      <c r="V76" s="601"/>
      <c r="W76" s="600"/>
      <c r="X76" s="6"/>
      <c r="Y76" s="652"/>
      <c r="Z76" s="653">
        <v>1</v>
      </c>
      <c r="AA76" s="6"/>
      <c r="AB76" s="6"/>
      <c r="AC76" s="6"/>
      <c r="AD76" s="15"/>
      <c r="AE76" s="15"/>
      <c r="AF76" s="15">
        <v>1</v>
      </c>
      <c r="AG76" s="15"/>
      <c r="AH76" s="15"/>
      <c r="AI76" s="15"/>
      <c r="AJ76" s="654"/>
      <c r="AK76" s="655"/>
      <c r="AL76" s="15"/>
      <c r="AM76" s="15"/>
      <c r="AN76" s="647"/>
      <c r="AO76" s="666"/>
      <c r="AP76" s="690"/>
      <c r="AQ76" s="15"/>
      <c r="AR76" s="15"/>
      <c r="AS76" s="15"/>
      <c r="AT76" s="15"/>
      <c r="AU76" s="15"/>
      <c r="AV76" s="15"/>
      <c r="AW76" s="654"/>
      <c r="AX76" s="655"/>
      <c r="AY76" s="647"/>
      <c r="AZ76" s="691"/>
      <c r="BA76" s="666"/>
      <c r="BB76" s="690"/>
      <c r="BC76" s="15"/>
      <c r="BD76" s="15"/>
      <c r="BE76" s="15"/>
      <c r="BF76" s="647"/>
      <c r="BG76" s="666"/>
      <c r="BH76" s="54"/>
      <c r="BI76" s="10"/>
      <c r="BJ76" s="10"/>
      <c r="BK76" s="61"/>
      <c r="BL76" s="666"/>
      <c r="BM76" s="100"/>
      <c r="BN76" s="666"/>
      <c r="BO76" s="666"/>
      <c r="BP76" s="54"/>
      <c r="BQ76" s="10"/>
      <c r="BR76" s="10"/>
      <c r="BS76" s="10"/>
      <c r="BT76" s="55"/>
      <c r="BU76" s="56"/>
      <c r="BV76" s="10"/>
      <c r="BW76" s="61"/>
      <c r="BX76" s="666"/>
      <c r="BY76" s="54"/>
      <c r="BZ76" s="10"/>
      <c r="CA76" s="11"/>
      <c r="CB76" s="11"/>
      <c r="CC76" s="11"/>
      <c r="CD76" s="11"/>
      <c r="CE76" s="11"/>
      <c r="CF76" s="62"/>
      <c r="CG76" s="666"/>
      <c r="CH76" s="666"/>
      <c r="CI76" s="666"/>
      <c r="CJ76" s="666"/>
      <c r="CK76" s="130"/>
      <c r="CL76" s="62"/>
      <c r="CM76" s="62"/>
      <c r="CN76" s="666"/>
      <c r="CO76" s="11"/>
      <c r="CP76" s="11"/>
      <c r="CQ76" s="11"/>
      <c r="CR76" s="10"/>
      <c r="CS76" s="666"/>
      <c r="CT76" s="55"/>
      <c r="CU76" s="128"/>
      <c r="CV76" s="11"/>
      <c r="CW76" s="11"/>
      <c r="CX76" s="11"/>
      <c r="CY76" s="11"/>
      <c r="CZ76" s="666"/>
      <c r="DA76" s="11"/>
      <c r="DB76" s="11"/>
      <c r="DC76" s="11"/>
      <c r="DD76" s="11"/>
      <c r="DE76" s="11"/>
      <c r="DF76" s="11"/>
      <c r="DG76" s="11"/>
      <c r="DH76" s="129"/>
      <c r="DI76" s="666"/>
      <c r="DJ76" s="11"/>
      <c r="DK76" s="11"/>
      <c r="DL76" s="11"/>
      <c r="DM76" s="11"/>
      <c r="DN76" s="11"/>
      <c r="DO76" s="666"/>
      <c r="DP76" s="11"/>
      <c r="DQ76" s="11"/>
      <c r="DR76" s="11"/>
      <c r="DS76" s="11"/>
      <c r="DT76" s="11"/>
      <c r="DU76" s="666"/>
      <c r="DV76" s="11"/>
      <c r="DW76" s="666"/>
      <c r="DX76" s="129"/>
      <c r="DY76" s="128"/>
      <c r="DZ76" s="11"/>
      <c r="EA76" s="11"/>
      <c r="EB76" s="11"/>
      <c r="EC76" s="11"/>
      <c r="ED76" s="666"/>
      <c r="EE76" s="11"/>
      <c r="EF76" s="666"/>
      <c r="EG76" s="666"/>
      <c r="EH76" s="11"/>
      <c r="EI76" s="11"/>
      <c r="EJ76" s="11"/>
      <c r="EK76" s="10"/>
      <c r="EL76" s="10"/>
      <c r="EM76" s="10"/>
      <c r="EN76" s="10"/>
      <c r="EO76" s="10"/>
      <c r="EP76" s="10"/>
      <c r="EQ76" s="10"/>
      <c r="ER76" s="809"/>
      <c r="ES76" s="10">
        <f t="shared" si="14"/>
        <v>1</v>
      </c>
      <c r="ET76" s="10">
        <f t="shared" si="10"/>
        <v>0</v>
      </c>
      <c r="EU76" s="10">
        <f t="shared" si="11"/>
        <v>0</v>
      </c>
      <c r="EV76" s="10">
        <f t="shared" si="12"/>
        <v>0</v>
      </c>
      <c r="EW76" s="10">
        <f t="shared" si="13"/>
        <v>0</v>
      </c>
      <c r="EX76" s="55">
        <f t="shared" si="15"/>
        <v>1</v>
      </c>
    </row>
    <row r="77" spans="1:154" x14ac:dyDescent="0.2">
      <c r="A77">
        <v>74</v>
      </c>
      <c r="B77" s="746" t="s">
        <v>723</v>
      </c>
      <c r="C77" s="650"/>
      <c r="D77" s="78"/>
      <c r="E77" s="78"/>
      <c r="F77" s="651"/>
      <c r="G77" s="600"/>
      <c r="H77" s="6"/>
      <c r="I77" s="6"/>
      <c r="J77" s="665"/>
      <c r="K77" s="666"/>
      <c r="L77" s="706"/>
      <c r="M77" s="6"/>
      <c r="N77" s="6"/>
      <c r="O77" s="6"/>
      <c r="P77" s="6"/>
      <c r="Q77" s="6"/>
      <c r="R77" s="6"/>
      <c r="S77" s="6"/>
      <c r="T77" s="6"/>
      <c r="U77" s="496"/>
      <c r="V77" s="601"/>
      <c r="W77" s="600"/>
      <c r="X77" s="6"/>
      <c r="Y77" s="652"/>
      <c r="Z77" s="653"/>
      <c r="AA77" s="6"/>
      <c r="AB77" s="6"/>
      <c r="AC77" s="6"/>
      <c r="AD77" s="15"/>
      <c r="AE77" s="15"/>
      <c r="AF77" s="15"/>
      <c r="AG77" s="15"/>
      <c r="AH77" s="15"/>
      <c r="AI77" s="15"/>
      <c r="AJ77" s="654"/>
      <c r="AK77" s="655"/>
      <c r="AL77" s="15"/>
      <c r="AM77" s="15"/>
      <c r="AN77" s="647"/>
      <c r="AO77" s="666"/>
      <c r="AP77" s="690"/>
      <c r="AQ77" s="15"/>
      <c r="AR77" s="15"/>
      <c r="AS77" s="15"/>
      <c r="AT77" s="15"/>
      <c r="AU77" s="15"/>
      <c r="AV77" s="15"/>
      <c r="AW77" s="654"/>
      <c r="AX77" s="655"/>
      <c r="AY77" s="647"/>
      <c r="AZ77" s="691"/>
      <c r="BA77" s="666"/>
      <c r="BB77" s="690"/>
      <c r="BC77" s="15"/>
      <c r="BD77" s="15"/>
      <c r="BE77" s="15"/>
      <c r="BF77" s="647"/>
      <c r="BG77" s="666"/>
      <c r="BH77" s="54"/>
      <c r="BI77" s="10"/>
      <c r="BJ77" s="10"/>
      <c r="BK77" s="61"/>
      <c r="BL77" s="666"/>
      <c r="BM77" s="100"/>
      <c r="BN77" s="666"/>
      <c r="BO77" s="666"/>
      <c r="BP77" s="54"/>
      <c r="BQ77" s="10"/>
      <c r="BR77" s="10"/>
      <c r="BS77" s="10"/>
      <c r="BT77" s="55"/>
      <c r="BU77" s="56"/>
      <c r="BV77" s="10"/>
      <c r="BW77" s="61"/>
      <c r="BX77" s="666"/>
      <c r="BY77" s="54"/>
      <c r="BZ77" s="10"/>
      <c r="CA77" s="11"/>
      <c r="CB77" s="11"/>
      <c r="CC77" s="11"/>
      <c r="CD77" s="11"/>
      <c r="CE77" s="11"/>
      <c r="CF77" s="62"/>
      <c r="CG77" s="666"/>
      <c r="CH77" s="666"/>
      <c r="CI77" s="666"/>
      <c r="CJ77" s="666"/>
      <c r="CK77" s="130"/>
      <c r="CL77" s="62"/>
      <c r="CM77" s="62"/>
      <c r="CN77" s="666"/>
      <c r="CO77" s="11"/>
      <c r="CP77" s="11"/>
      <c r="CQ77" s="11"/>
      <c r="CR77" s="10"/>
      <c r="CS77" s="666"/>
      <c r="CT77" s="55"/>
      <c r="CU77" s="128"/>
      <c r="CV77" s="11"/>
      <c r="CW77" s="11"/>
      <c r="CX77" s="11"/>
      <c r="CY77" s="11"/>
      <c r="CZ77" s="666"/>
      <c r="DA77" s="11"/>
      <c r="DB77" s="11"/>
      <c r="DC77" s="11"/>
      <c r="DD77" s="11"/>
      <c r="DE77" s="11"/>
      <c r="DF77" s="11"/>
      <c r="DG77" s="11"/>
      <c r="DH77" s="129"/>
      <c r="DI77" s="666"/>
      <c r="DJ77" s="11"/>
      <c r="DK77" s="11"/>
      <c r="DL77" s="11"/>
      <c r="DM77" s="11"/>
      <c r="DN77" s="11"/>
      <c r="DO77" s="666"/>
      <c r="DP77" s="11"/>
      <c r="DQ77" s="11"/>
      <c r="DR77" s="11"/>
      <c r="DS77" s="11"/>
      <c r="DT77" s="11"/>
      <c r="DU77" s="666"/>
      <c r="DV77" s="11"/>
      <c r="DW77" s="666"/>
      <c r="DX77" s="129"/>
      <c r="DY77" s="128"/>
      <c r="DZ77" s="11"/>
      <c r="EA77" s="11"/>
      <c r="EB77" s="11"/>
      <c r="EC77" s="11"/>
      <c r="ED77" s="666"/>
      <c r="EE77" s="11"/>
      <c r="EF77" s="666"/>
      <c r="EG77" s="666"/>
      <c r="EH77" s="11"/>
      <c r="EI77" s="11"/>
      <c r="EJ77" s="11"/>
      <c r="EK77" s="10"/>
      <c r="EL77" s="10"/>
      <c r="EM77" s="10"/>
      <c r="EN77" s="10"/>
      <c r="EO77" s="10"/>
      <c r="EP77" s="10"/>
      <c r="EQ77" s="10"/>
      <c r="ER77" s="809"/>
      <c r="ES77" s="10">
        <f t="shared" si="14"/>
        <v>0</v>
      </c>
      <c r="ET77" s="10">
        <f t="shared" si="10"/>
        <v>0</v>
      </c>
      <c r="EU77" s="10">
        <f t="shared" si="11"/>
        <v>0</v>
      </c>
      <c r="EV77" s="10">
        <f t="shared" si="12"/>
        <v>0</v>
      </c>
      <c r="EW77" s="10">
        <f t="shared" si="13"/>
        <v>0</v>
      </c>
      <c r="EX77" s="55">
        <f t="shared" si="15"/>
        <v>0</v>
      </c>
    </row>
    <row r="78" spans="1:154" x14ac:dyDescent="0.2">
      <c r="A78">
        <v>75</v>
      </c>
      <c r="B78" s="458" t="s">
        <v>259</v>
      </c>
      <c r="C78" s="650"/>
      <c r="D78" s="78"/>
      <c r="E78" s="78"/>
      <c r="F78" s="651"/>
      <c r="G78" s="600"/>
      <c r="H78" s="6"/>
      <c r="I78" s="6"/>
      <c r="J78" s="665"/>
      <c r="K78" s="666"/>
      <c r="L78" s="706"/>
      <c r="M78" s="6"/>
      <c r="N78" s="6"/>
      <c r="O78" s="6"/>
      <c r="P78" s="6"/>
      <c r="Q78" s="6"/>
      <c r="R78" s="6"/>
      <c r="S78" s="6"/>
      <c r="T78" s="6"/>
      <c r="U78" s="496"/>
      <c r="V78" s="601"/>
      <c r="W78" s="600"/>
      <c r="X78" s="6"/>
      <c r="Y78" s="652"/>
      <c r="Z78" s="653">
        <v>1</v>
      </c>
      <c r="AA78" s="6">
        <v>1</v>
      </c>
      <c r="AB78" s="6"/>
      <c r="AC78" s="6"/>
      <c r="AD78" s="15">
        <v>1</v>
      </c>
      <c r="AE78" s="15"/>
      <c r="AF78" s="15">
        <v>1</v>
      </c>
      <c r="AG78" s="15"/>
      <c r="AH78" s="15"/>
      <c r="AI78" s="15"/>
      <c r="AJ78" s="654"/>
      <c r="AK78" s="655"/>
      <c r="AL78" s="15"/>
      <c r="AM78" s="15">
        <v>1</v>
      </c>
      <c r="AN78" s="647"/>
      <c r="AO78" s="666"/>
      <c r="AP78" s="690"/>
      <c r="AQ78" s="15"/>
      <c r="AR78" s="15"/>
      <c r="AS78" s="15">
        <v>1</v>
      </c>
      <c r="AT78" s="15"/>
      <c r="AU78" s="15"/>
      <c r="AV78" s="15"/>
      <c r="AW78" s="654"/>
      <c r="AX78" s="655"/>
      <c r="AY78" s="647"/>
      <c r="AZ78" s="691"/>
      <c r="BA78" s="666"/>
      <c r="BB78" s="690"/>
      <c r="BC78" s="15"/>
      <c r="BD78" s="15"/>
      <c r="BE78" s="15"/>
      <c r="BF78" s="647"/>
      <c r="BG78" s="666"/>
      <c r="BH78" s="54"/>
      <c r="BI78" s="10"/>
      <c r="BJ78" s="10"/>
      <c r="BK78" s="61"/>
      <c r="BL78" s="666"/>
      <c r="BM78" s="100"/>
      <c r="BN78" s="666"/>
      <c r="BO78" s="666"/>
      <c r="BP78" s="54">
        <v>1</v>
      </c>
      <c r="BQ78" s="10">
        <v>1</v>
      </c>
      <c r="BR78" s="10"/>
      <c r="BS78" s="10"/>
      <c r="BT78" s="55"/>
      <c r="BU78" s="56"/>
      <c r="BV78" s="10"/>
      <c r="BW78" s="61"/>
      <c r="BX78" s="666"/>
      <c r="BY78" s="54"/>
      <c r="BZ78" s="10">
        <v>1</v>
      </c>
      <c r="CA78" s="11"/>
      <c r="CB78" s="11"/>
      <c r="CC78" s="11"/>
      <c r="CD78" s="11"/>
      <c r="CE78" s="11"/>
      <c r="CF78" s="62"/>
      <c r="CG78" s="666"/>
      <c r="CH78" s="666"/>
      <c r="CI78" s="666"/>
      <c r="CJ78" s="666"/>
      <c r="CK78" s="130"/>
      <c r="CL78" s="62"/>
      <c r="CM78" s="62"/>
      <c r="CN78" s="666"/>
      <c r="CO78" s="11"/>
      <c r="CP78" s="11"/>
      <c r="CQ78" s="11"/>
      <c r="CR78" s="10"/>
      <c r="CS78" s="666"/>
      <c r="CT78" s="55"/>
      <c r="CU78" s="128"/>
      <c r="CV78" s="11"/>
      <c r="CW78" s="11"/>
      <c r="CX78" s="11"/>
      <c r="CY78" s="11"/>
      <c r="CZ78" s="666"/>
      <c r="DA78" s="11"/>
      <c r="DB78" s="11"/>
      <c r="DC78" s="11"/>
      <c r="DD78" s="11"/>
      <c r="DE78" s="11"/>
      <c r="DF78" s="11"/>
      <c r="DG78" s="11"/>
      <c r="DH78" s="129"/>
      <c r="DI78" s="666"/>
      <c r="DJ78" s="11"/>
      <c r="DK78" s="11"/>
      <c r="DL78" s="11"/>
      <c r="DM78" s="11">
        <v>1</v>
      </c>
      <c r="DN78" s="11"/>
      <c r="DO78" s="666"/>
      <c r="DP78" s="11"/>
      <c r="DQ78" s="11"/>
      <c r="DR78" s="11"/>
      <c r="DS78" s="11"/>
      <c r="DT78" s="11"/>
      <c r="DU78" s="666"/>
      <c r="DV78" s="11"/>
      <c r="DW78" s="666"/>
      <c r="DX78" s="129"/>
      <c r="DY78" s="128"/>
      <c r="DZ78" s="11"/>
      <c r="EA78" s="11"/>
      <c r="EB78" s="11"/>
      <c r="EC78" s="11"/>
      <c r="ED78" s="666"/>
      <c r="EE78" s="11"/>
      <c r="EF78" s="666"/>
      <c r="EG78" s="666"/>
      <c r="EH78" s="11"/>
      <c r="EI78" s="11"/>
      <c r="EJ78" s="11"/>
      <c r="EK78" s="10"/>
      <c r="EL78" s="10"/>
      <c r="EM78" s="10"/>
      <c r="EN78" s="10"/>
      <c r="EO78" s="10"/>
      <c r="EP78" s="10"/>
      <c r="EQ78" s="10"/>
      <c r="ER78" s="809">
        <v>1</v>
      </c>
      <c r="ES78" s="10">
        <f t="shared" si="14"/>
        <v>1</v>
      </c>
      <c r="ET78" s="10">
        <f t="shared" si="10"/>
        <v>6</v>
      </c>
      <c r="EU78" s="10">
        <f t="shared" si="11"/>
        <v>1</v>
      </c>
      <c r="EV78" s="10">
        <f t="shared" si="12"/>
        <v>1</v>
      </c>
      <c r="EW78" s="10">
        <f t="shared" si="13"/>
        <v>0</v>
      </c>
      <c r="EX78" s="55">
        <f t="shared" si="15"/>
        <v>9</v>
      </c>
    </row>
    <row r="79" spans="1:154" x14ac:dyDescent="0.2">
      <c r="A79">
        <v>76</v>
      </c>
      <c r="B79" s="458" t="s">
        <v>314</v>
      </c>
      <c r="C79" s="650"/>
      <c r="D79" s="78"/>
      <c r="E79" s="78"/>
      <c r="F79" s="651"/>
      <c r="G79" s="600"/>
      <c r="H79" s="6"/>
      <c r="I79" s="6"/>
      <c r="J79" s="665"/>
      <c r="K79" s="666"/>
      <c r="L79" s="706"/>
      <c r="M79" s="6"/>
      <c r="N79" s="6"/>
      <c r="O79" s="6"/>
      <c r="P79" s="6"/>
      <c r="Q79" s="6"/>
      <c r="R79" s="6"/>
      <c r="S79" s="6"/>
      <c r="T79" s="6"/>
      <c r="U79" s="496"/>
      <c r="V79" s="601"/>
      <c r="W79" s="600"/>
      <c r="X79" s="6">
        <v>1</v>
      </c>
      <c r="Y79" s="652"/>
      <c r="Z79" s="653"/>
      <c r="AA79" s="6">
        <v>1</v>
      </c>
      <c r="AB79" s="6"/>
      <c r="AC79" s="6"/>
      <c r="AD79" s="15"/>
      <c r="AE79" s="15"/>
      <c r="AF79" s="15"/>
      <c r="AG79" s="15"/>
      <c r="AH79" s="15"/>
      <c r="AI79" s="15"/>
      <c r="AJ79" s="654"/>
      <c r="AK79" s="655"/>
      <c r="AL79" s="15"/>
      <c r="AM79" s="15"/>
      <c r="AN79" s="647"/>
      <c r="AO79" s="666"/>
      <c r="AP79" s="690"/>
      <c r="AQ79" s="15"/>
      <c r="AR79" s="15"/>
      <c r="AS79" s="15"/>
      <c r="AT79" s="15"/>
      <c r="AU79" s="15"/>
      <c r="AV79" s="15"/>
      <c r="AW79" s="654"/>
      <c r="AX79" s="655"/>
      <c r="AY79" s="647"/>
      <c r="AZ79" s="691"/>
      <c r="BA79" s="666"/>
      <c r="BB79" s="690"/>
      <c r="BC79" s="15"/>
      <c r="BD79" s="15"/>
      <c r="BE79" s="15"/>
      <c r="BF79" s="647"/>
      <c r="BG79" s="666"/>
      <c r="BH79" s="54"/>
      <c r="BI79" s="10"/>
      <c r="BJ79" s="10"/>
      <c r="BK79" s="61"/>
      <c r="BL79" s="666"/>
      <c r="BM79" s="100"/>
      <c r="BN79" s="666"/>
      <c r="BO79" s="666"/>
      <c r="BP79" s="54"/>
      <c r="BQ79" s="10"/>
      <c r="BR79" s="10"/>
      <c r="BS79" s="10"/>
      <c r="BT79" s="55"/>
      <c r="BU79" s="56"/>
      <c r="BV79" s="10"/>
      <c r="BW79" s="61"/>
      <c r="BX79" s="666"/>
      <c r="BY79" s="54"/>
      <c r="BZ79" s="10"/>
      <c r="CA79" s="605"/>
      <c r="CB79" s="11"/>
      <c r="CC79" s="11"/>
      <c r="CD79" s="11"/>
      <c r="CE79" s="11"/>
      <c r="CF79" s="62"/>
      <c r="CG79" s="666"/>
      <c r="CH79" s="666"/>
      <c r="CI79" s="666"/>
      <c r="CJ79" s="666"/>
      <c r="CK79" s="130"/>
      <c r="CL79" s="62"/>
      <c r="CM79" s="11"/>
      <c r="CN79" s="666"/>
      <c r="CO79" s="11"/>
      <c r="CP79" s="11"/>
      <c r="CQ79" s="11"/>
      <c r="CR79" s="10"/>
      <c r="CS79" s="666"/>
      <c r="CT79" s="55"/>
      <c r="CU79" s="128"/>
      <c r="CV79" s="11"/>
      <c r="CW79" s="11"/>
      <c r="CX79" s="11"/>
      <c r="CY79" s="11"/>
      <c r="CZ79" s="666"/>
      <c r="DA79" s="11"/>
      <c r="DB79" s="11"/>
      <c r="DC79" s="11"/>
      <c r="DD79" s="11"/>
      <c r="DE79" s="11"/>
      <c r="DF79" s="11"/>
      <c r="DG79" s="11"/>
      <c r="DH79" s="129"/>
      <c r="DI79" s="666"/>
      <c r="DJ79" s="11"/>
      <c r="DK79" s="11"/>
      <c r="DL79" s="11"/>
      <c r="DM79" s="11"/>
      <c r="DN79" s="11"/>
      <c r="DO79" s="666"/>
      <c r="DP79" s="11"/>
      <c r="DQ79" s="11"/>
      <c r="DR79" s="11"/>
      <c r="DS79" s="11"/>
      <c r="DT79" s="11"/>
      <c r="DU79" s="666"/>
      <c r="DV79" s="11"/>
      <c r="DW79" s="666"/>
      <c r="DX79" s="129"/>
      <c r="DY79" s="128"/>
      <c r="DZ79" s="11"/>
      <c r="EA79" s="11"/>
      <c r="EB79" s="11"/>
      <c r="EC79" s="11"/>
      <c r="ED79" s="666"/>
      <c r="EE79" s="11"/>
      <c r="EF79" s="666"/>
      <c r="EG79" s="666"/>
      <c r="EH79" s="11"/>
      <c r="EI79" s="11"/>
      <c r="EJ79" s="11"/>
      <c r="EK79" s="10"/>
      <c r="EL79" s="10"/>
      <c r="EM79" s="10"/>
      <c r="EN79" s="10"/>
      <c r="EO79" s="10"/>
      <c r="EP79" s="10"/>
      <c r="EQ79" s="10"/>
      <c r="ER79" s="809"/>
      <c r="ES79" s="10">
        <f t="shared" si="14"/>
        <v>0</v>
      </c>
      <c r="ET79" s="10">
        <f t="shared" si="10"/>
        <v>2</v>
      </c>
      <c r="EU79" s="10">
        <f t="shared" si="11"/>
        <v>0</v>
      </c>
      <c r="EV79" s="10">
        <f t="shared" si="12"/>
        <v>0</v>
      </c>
      <c r="EW79" s="10">
        <f t="shared" si="13"/>
        <v>0</v>
      </c>
      <c r="EX79" s="55">
        <f t="shared" si="15"/>
        <v>2</v>
      </c>
    </row>
    <row r="80" spans="1:154" x14ac:dyDescent="0.2">
      <c r="A80">
        <v>77</v>
      </c>
      <c r="B80" s="458" t="s">
        <v>1367</v>
      </c>
      <c r="C80" s="650"/>
      <c r="D80" s="78"/>
      <c r="E80" s="78"/>
      <c r="F80" s="651"/>
      <c r="G80" s="600"/>
      <c r="H80" s="6"/>
      <c r="I80" s="6"/>
      <c r="J80" s="665"/>
      <c r="K80" s="666"/>
      <c r="L80" s="706"/>
      <c r="M80" s="6"/>
      <c r="N80" s="6"/>
      <c r="O80" s="6"/>
      <c r="P80" s="6"/>
      <c r="Q80" s="6"/>
      <c r="R80" s="6">
        <v>1</v>
      </c>
      <c r="S80" s="6"/>
      <c r="T80" s="6"/>
      <c r="U80" s="496"/>
      <c r="V80" s="601"/>
      <c r="W80" s="600"/>
      <c r="X80" s="6"/>
      <c r="Y80" s="652"/>
      <c r="Z80" s="653"/>
      <c r="AA80" s="6"/>
      <c r="AB80" s="6"/>
      <c r="AC80" s="6"/>
      <c r="AD80" s="15"/>
      <c r="AE80" s="15"/>
      <c r="AF80" s="15"/>
      <c r="AG80" s="15"/>
      <c r="AH80" s="15"/>
      <c r="AI80" s="15"/>
      <c r="AJ80" s="654"/>
      <c r="AK80" s="655"/>
      <c r="AL80" s="15"/>
      <c r="AM80" s="15"/>
      <c r="AN80" s="647"/>
      <c r="AO80" s="666"/>
      <c r="AP80" s="690"/>
      <c r="AQ80" s="15"/>
      <c r="AR80" s="15"/>
      <c r="AS80" s="15"/>
      <c r="AT80" s="15"/>
      <c r="AU80" s="15"/>
      <c r="AV80" s="15"/>
      <c r="AW80" s="654"/>
      <c r="AX80" s="655"/>
      <c r="AY80" s="647"/>
      <c r="AZ80" s="691"/>
      <c r="BA80" s="666"/>
      <c r="BB80" s="690"/>
      <c r="BC80" s="15"/>
      <c r="BD80" s="15"/>
      <c r="BE80" s="15"/>
      <c r="BF80" s="647"/>
      <c r="BG80" s="666"/>
      <c r="BH80" s="54"/>
      <c r="BI80" s="10"/>
      <c r="BJ80" s="10"/>
      <c r="BK80" s="61"/>
      <c r="BL80" s="666"/>
      <c r="BM80" s="100"/>
      <c r="BN80" s="666"/>
      <c r="BO80" s="666"/>
      <c r="BP80" s="54"/>
      <c r="BQ80" s="10"/>
      <c r="BR80" s="10"/>
      <c r="BS80" s="10">
        <v>1</v>
      </c>
      <c r="BT80" s="55"/>
      <c r="BU80" s="56"/>
      <c r="BV80" s="10"/>
      <c r="BW80" s="61"/>
      <c r="BX80" s="666"/>
      <c r="BY80" s="54"/>
      <c r="BZ80" s="10"/>
      <c r="CA80" s="605"/>
      <c r="CB80" s="11"/>
      <c r="CC80" s="11"/>
      <c r="CD80" s="11"/>
      <c r="CE80" s="11"/>
      <c r="CF80" s="62">
        <v>1</v>
      </c>
      <c r="CG80" s="666"/>
      <c r="CH80" s="666"/>
      <c r="CI80" s="666"/>
      <c r="CJ80" s="666"/>
      <c r="CK80" s="130"/>
      <c r="CL80" s="62"/>
      <c r="CM80" s="62"/>
      <c r="CN80" s="666"/>
      <c r="CO80" s="11"/>
      <c r="CP80" s="11"/>
      <c r="CQ80" s="11"/>
      <c r="CR80" s="10"/>
      <c r="CS80" s="666"/>
      <c r="CT80" s="55"/>
      <c r="CU80" s="128"/>
      <c r="CV80" s="11"/>
      <c r="CW80" s="11"/>
      <c r="CX80" s="11"/>
      <c r="CY80" s="11">
        <v>1</v>
      </c>
      <c r="CZ80" s="666"/>
      <c r="DA80" s="11"/>
      <c r="DB80" s="11"/>
      <c r="DC80" s="11"/>
      <c r="DD80" s="11"/>
      <c r="DE80" s="11">
        <v>1</v>
      </c>
      <c r="DF80" s="11"/>
      <c r="DG80" s="11"/>
      <c r="DH80" s="129"/>
      <c r="DI80" s="666"/>
      <c r="DJ80" s="11"/>
      <c r="DK80" s="11">
        <v>1</v>
      </c>
      <c r="DL80" s="11"/>
      <c r="DM80" s="11"/>
      <c r="DN80" s="11"/>
      <c r="DO80" s="666"/>
      <c r="DP80" s="11"/>
      <c r="DQ80" s="11">
        <v>1</v>
      </c>
      <c r="DR80" s="11"/>
      <c r="DS80" s="11"/>
      <c r="DT80" s="11"/>
      <c r="DU80" s="666"/>
      <c r="DV80" s="11"/>
      <c r="DW80" s="666"/>
      <c r="DX80" s="129"/>
      <c r="DY80" s="128"/>
      <c r="DZ80" s="11"/>
      <c r="EA80" s="11"/>
      <c r="EB80" s="11">
        <v>1</v>
      </c>
      <c r="EC80" s="11"/>
      <c r="ED80" s="666"/>
      <c r="EE80" s="11"/>
      <c r="EF80" s="666"/>
      <c r="EG80" s="666"/>
      <c r="EH80" s="11"/>
      <c r="EI80" s="11">
        <v>1</v>
      </c>
      <c r="EJ80" s="11"/>
      <c r="EK80" s="10"/>
      <c r="EL80" s="10"/>
      <c r="EM80" s="10"/>
      <c r="EN80" s="10"/>
      <c r="EO80" s="10"/>
      <c r="EP80" s="10"/>
      <c r="EQ80" s="10"/>
      <c r="ER80" s="809"/>
      <c r="ES80" s="10">
        <f t="shared" si="14"/>
        <v>0</v>
      </c>
      <c r="ET80" s="10">
        <f t="shared" si="10"/>
        <v>0</v>
      </c>
      <c r="EU80" s="10">
        <f t="shared" si="11"/>
        <v>0</v>
      </c>
      <c r="EV80" s="10">
        <f t="shared" si="12"/>
        <v>0</v>
      </c>
      <c r="EW80" s="10">
        <f t="shared" si="13"/>
        <v>9</v>
      </c>
      <c r="EX80" s="55">
        <f t="shared" si="15"/>
        <v>9</v>
      </c>
    </row>
    <row r="81" spans="1:154" x14ac:dyDescent="0.2">
      <c r="A81">
        <v>78</v>
      </c>
      <c r="B81" s="458" t="s">
        <v>496</v>
      </c>
      <c r="C81" s="650"/>
      <c r="D81" s="78"/>
      <c r="E81" s="78"/>
      <c r="F81" s="651"/>
      <c r="G81" s="600"/>
      <c r="H81" s="6"/>
      <c r="I81" s="6"/>
      <c r="J81" s="665"/>
      <c r="K81" s="666"/>
      <c r="L81" s="706"/>
      <c r="M81" s="6"/>
      <c r="N81" s="6"/>
      <c r="O81" s="6"/>
      <c r="P81" s="6"/>
      <c r="Q81" s="6"/>
      <c r="R81" s="6"/>
      <c r="S81" s="6"/>
      <c r="T81" s="6"/>
      <c r="U81" s="496"/>
      <c r="V81" s="601">
        <v>1</v>
      </c>
      <c r="W81" s="600"/>
      <c r="X81" s="6"/>
      <c r="Y81" s="652"/>
      <c r="Z81" s="653">
        <v>1</v>
      </c>
      <c r="AA81" s="6"/>
      <c r="AB81" s="6"/>
      <c r="AC81" s="6"/>
      <c r="AD81" s="15"/>
      <c r="AE81" s="15"/>
      <c r="AF81" s="15"/>
      <c r="AG81" s="15"/>
      <c r="AH81" s="15"/>
      <c r="AI81" s="15"/>
      <c r="AJ81" s="654"/>
      <c r="AK81" s="655"/>
      <c r="AL81" s="15"/>
      <c r="AM81" s="15"/>
      <c r="AN81" s="647">
        <v>1</v>
      </c>
      <c r="AO81" s="666"/>
      <c r="AP81" s="690"/>
      <c r="AQ81" s="15"/>
      <c r="AR81" s="15"/>
      <c r="AS81" s="15"/>
      <c r="AT81" s="15">
        <v>1</v>
      </c>
      <c r="AU81" s="15"/>
      <c r="AV81" s="15">
        <v>1</v>
      </c>
      <c r="AW81" s="654"/>
      <c r="AX81" s="655"/>
      <c r="AY81" s="647">
        <v>1</v>
      </c>
      <c r="AZ81" s="691">
        <v>1</v>
      </c>
      <c r="BA81" s="666"/>
      <c r="BB81" s="690"/>
      <c r="BC81" s="15"/>
      <c r="BD81" s="15"/>
      <c r="BE81" s="15"/>
      <c r="BF81" s="647">
        <v>1</v>
      </c>
      <c r="BG81" s="666"/>
      <c r="BH81" s="54"/>
      <c r="BI81" s="10"/>
      <c r="BJ81" s="10">
        <v>1</v>
      </c>
      <c r="BK81" s="61"/>
      <c r="BL81" s="666"/>
      <c r="BM81" s="100">
        <v>1</v>
      </c>
      <c r="BN81" s="666"/>
      <c r="BO81" s="666"/>
      <c r="BP81" s="54"/>
      <c r="BQ81" s="10"/>
      <c r="BR81" s="10"/>
      <c r="BS81" s="10"/>
      <c r="BT81" s="55"/>
      <c r="BU81" s="56"/>
      <c r="BV81" s="10"/>
      <c r="BW81" s="61"/>
      <c r="BX81" s="666"/>
      <c r="BY81" s="54"/>
      <c r="BZ81" s="10">
        <v>1</v>
      </c>
      <c r="CA81" s="11"/>
      <c r="CB81" s="11"/>
      <c r="CC81" s="11"/>
      <c r="CD81" s="11">
        <v>1</v>
      </c>
      <c r="CE81" s="11"/>
      <c r="CF81" s="62"/>
      <c r="CG81" s="666"/>
      <c r="CH81" s="666"/>
      <c r="CI81" s="666"/>
      <c r="CJ81" s="666"/>
      <c r="CK81" s="130">
        <v>1</v>
      </c>
      <c r="CL81" s="62"/>
      <c r="CM81" s="62">
        <v>1</v>
      </c>
      <c r="CN81" s="666"/>
      <c r="CO81" s="11"/>
      <c r="CP81" s="11"/>
      <c r="CQ81" s="11"/>
      <c r="CR81" s="10"/>
      <c r="CS81" s="666"/>
      <c r="CT81" s="55"/>
      <c r="CU81" s="128"/>
      <c r="CV81" s="11"/>
      <c r="CW81" s="11"/>
      <c r="CX81" s="11">
        <v>1</v>
      </c>
      <c r="CY81" s="11"/>
      <c r="CZ81" s="666"/>
      <c r="DA81" s="11"/>
      <c r="DB81" s="11"/>
      <c r="DC81" s="11"/>
      <c r="DD81" s="11">
        <v>1</v>
      </c>
      <c r="DE81" s="11"/>
      <c r="DF81" s="11"/>
      <c r="DG81" s="11"/>
      <c r="DH81" s="129"/>
      <c r="DI81" s="666"/>
      <c r="DJ81" s="11"/>
      <c r="DK81" s="11"/>
      <c r="DL81" s="11"/>
      <c r="DM81" s="11"/>
      <c r="DN81" s="11"/>
      <c r="DO81" s="666"/>
      <c r="DP81" s="11"/>
      <c r="DQ81" s="11"/>
      <c r="DR81" s="11"/>
      <c r="DS81" s="11"/>
      <c r="DT81" s="11"/>
      <c r="DU81" s="666"/>
      <c r="DV81" s="11"/>
      <c r="DW81" s="666"/>
      <c r="DX81" s="129"/>
      <c r="DY81" s="128"/>
      <c r="DZ81" s="11"/>
      <c r="EA81" s="11"/>
      <c r="EB81" s="11"/>
      <c r="EC81" s="11"/>
      <c r="ED81" s="666"/>
      <c r="EE81" s="11">
        <v>1</v>
      </c>
      <c r="EF81" s="666"/>
      <c r="EG81" s="666"/>
      <c r="EH81" s="11">
        <v>1</v>
      </c>
      <c r="EI81" s="11"/>
      <c r="EJ81" s="11">
        <v>1</v>
      </c>
      <c r="EK81" s="10"/>
      <c r="EL81" s="10"/>
      <c r="EM81" s="10"/>
      <c r="EN81" s="10"/>
      <c r="EO81" s="10"/>
      <c r="EP81" s="10"/>
      <c r="EQ81" s="10"/>
      <c r="ER81" s="809">
        <v>1</v>
      </c>
      <c r="ES81" s="10">
        <f t="shared" si="14"/>
        <v>0</v>
      </c>
      <c r="ET81" s="10">
        <f t="shared" si="10"/>
        <v>6</v>
      </c>
      <c r="EU81" s="10">
        <f t="shared" si="11"/>
        <v>11</v>
      </c>
      <c r="EV81" s="10">
        <f t="shared" si="12"/>
        <v>0</v>
      </c>
      <c r="EW81" s="10">
        <f t="shared" si="13"/>
        <v>0</v>
      </c>
      <c r="EX81" s="55">
        <f t="shared" si="15"/>
        <v>17</v>
      </c>
    </row>
    <row r="82" spans="1:154" x14ac:dyDescent="0.2">
      <c r="A82">
        <v>79</v>
      </c>
      <c r="B82" s="746" t="s">
        <v>1078</v>
      </c>
      <c r="C82" s="650"/>
      <c r="D82" s="78"/>
      <c r="E82" s="78"/>
      <c r="F82" s="651"/>
      <c r="G82" s="600"/>
      <c r="H82" s="6">
        <v>1</v>
      </c>
      <c r="I82" s="6"/>
      <c r="J82" s="665"/>
      <c r="K82" s="666"/>
      <c r="L82" s="706"/>
      <c r="M82" s="6"/>
      <c r="N82" s="6"/>
      <c r="O82" s="6">
        <v>1</v>
      </c>
      <c r="P82" s="6"/>
      <c r="Q82" s="6"/>
      <c r="R82" s="6"/>
      <c r="S82" s="6"/>
      <c r="T82" s="6"/>
      <c r="U82" s="496"/>
      <c r="V82" s="601"/>
      <c r="W82" s="600"/>
      <c r="X82" s="6"/>
      <c r="Y82" s="652"/>
      <c r="Z82" s="653">
        <v>1</v>
      </c>
      <c r="AA82" s="6"/>
      <c r="AB82" s="6"/>
      <c r="AC82" s="6"/>
      <c r="AD82" s="15"/>
      <c r="AE82" s="15"/>
      <c r="AF82" s="15"/>
      <c r="AG82" s="15"/>
      <c r="AH82" s="15"/>
      <c r="AI82" s="15"/>
      <c r="AJ82" s="654"/>
      <c r="AK82" s="655"/>
      <c r="AL82" s="15"/>
      <c r="AM82" s="15"/>
      <c r="AN82" s="647"/>
      <c r="AO82" s="666"/>
      <c r="AP82" s="690"/>
      <c r="AQ82" s="15"/>
      <c r="AR82" s="15">
        <v>1</v>
      </c>
      <c r="AS82" s="15"/>
      <c r="AT82" s="15"/>
      <c r="AU82" s="15"/>
      <c r="AV82" s="15"/>
      <c r="AW82" s="654"/>
      <c r="AX82" s="655"/>
      <c r="AY82" s="647"/>
      <c r="AZ82" s="691"/>
      <c r="BA82" s="666"/>
      <c r="BB82" s="690"/>
      <c r="BC82" s="15"/>
      <c r="BD82" s="15"/>
      <c r="BE82" s="15"/>
      <c r="BF82" s="647"/>
      <c r="BG82" s="666"/>
      <c r="BH82" s="54"/>
      <c r="BI82" s="10"/>
      <c r="BJ82" s="10"/>
      <c r="BK82" s="61"/>
      <c r="BL82" s="666"/>
      <c r="BM82" s="100"/>
      <c r="BN82" s="666"/>
      <c r="BO82" s="666"/>
      <c r="BP82" s="130"/>
      <c r="BQ82" s="11"/>
      <c r="BR82" s="11"/>
      <c r="BS82" s="11"/>
      <c r="BT82" s="129"/>
      <c r="BU82" s="128"/>
      <c r="BV82" s="11"/>
      <c r="BW82" s="62"/>
      <c r="BX82" s="666"/>
      <c r="BY82" s="130"/>
      <c r="BZ82" s="11"/>
      <c r="CA82" s="11"/>
      <c r="CB82" s="11"/>
      <c r="CC82" s="11"/>
      <c r="CD82" s="11"/>
      <c r="CE82" s="11"/>
      <c r="CF82" s="62"/>
      <c r="CG82" s="666"/>
      <c r="CH82" s="666"/>
      <c r="CI82" s="666"/>
      <c r="CJ82" s="666"/>
      <c r="CK82" s="130"/>
      <c r="CL82" s="62"/>
      <c r="CM82" s="61"/>
      <c r="CN82" s="666"/>
      <c r="CO82" s="10"/>
      <c r="CP82" s="10"/>
      <c r="CQ82" s="10"/>
      <c r="CR82" s="10"/>
      <c r="CS82" s="666"/>
      <c r="CT82" s="55"/>
      <c r="CU82" s="128"/>
      <c r="CV82" s="11"/>
      <c r="CW82" s="11"/>
      <c r="CX82" s="11"/>
      <c r="CY82" s="11"/>
      <c r="CZ82" s="666"/>
      <c r="DA82" s="11"/>
      <c r="DB82" s="11"/>
      <c r="DC82" s="11"/>
      <c r="DD82" s="11"/>
      <c r="DE82" s="11"/>
      <c r="DF82" s="11"/>
      <c r="DG82" s="11"/>
      <c r="DH82" s="129"/>
      <c r="DI82" s="666"/>
      <c r="DJ82" s="11"/>
      <c r="DK82" s="11"/>
      <c r="DL82" s="11"/>
      <c r="DM82" s="11"/>
      <c r="DN82" s="11"/>
      <c r="DO82" s="666"/>
      <c r="DP82" s="11"/>
      <c r="DQ82" s="11"/>
      <c r="DR82" s="11"/>
      <c r="DS82" s="11"/>
      <c r="DT82" s="10"/>
      <c r="DU82" s="666"/>
      <c r="DV82" s="10"/>
      <c r="DW82" s="666"/>
      <c r="DX82" s="129"/>
      <c r="DY82" s="128"/>
      <c r="DZ82" s="11"/>
      <c r="EA82" s="11"/>
      <c r="EB82" s="11"/>
      <c r="EC82" s="11"/>
      <c r="ED82" s="666"/>
      <c r="EE82" s="11"/>
      <c r="EF82" s="666"/>
      <c r="EG82" s="666"/>
      <c r="EH82" s="11"/>
      <c r="EI82" s="11"/>
      <c r="EJ82" s="10"/>
      <c r="EK82" s="10"/>
      <c r="EL82" s="10"/>
      <c r="EM82" s="10"/>
      <c r="EN82" s="10"/>
      <c r="EO82" s="10"/>
      <c r="EP82" s="10"/>
      <c r="EQ82" s="10"/>
      <c r="ER82" s="809"/>
      <c r="ES82" s="10">
        <f t="shared" si="14"/>
        <v>2</v>
      </c>
      <c r="ET82" s="10">
        <f t="shared" si="10"/>
        <v>1</v>
      </c>
      <c r="EU82" s="10">
        <f t="shared" si="11"/>
        <v>0</v>
      </c>
      <c r="EV82" s="10">
        <f t="shared" si="12"/>
        <v>0</v>
      </c>
      <c r="EW82" s="10">
        <f t="shared" si="13"/>
        <v>0</v>
      </c>
      <c r="EX82" s="55">
        <f t="shared" si="15"/>
        <v>3</v>
      </c>
    </row>
    <row r="83" spans="1:154" x14ac:dyDescent="0.2">
      <c r="A83">
        <v>80</v>
      </c>
      <c r="B83" s="458" t="s">
        <v>1343</v>
      </c>
      <c r="C83" s="650"/>
      <c r="D83" s="78"/>
      <c r="E83" s="78"/>
      <c r="F83" s="651"/>
      <c r="G83" s="600"/>
      <c r="H83" s="6"/>
      <c r="I83" s="6"/>
      <c r="J83" s="665"/>
      <c r="K83" s="666"/>
      <c r="L83" s="706"/>
      <c r="M83" s="6"/>
      <c r="N83" s="6"/>
      <c r="O83" s="6"/>
      <c r="P83" s="6"/>
      <c r="Q83" s="6">
        <v>1</v>
      </c>
      <c r="R83" s="6"/>
      <c r="S83" s="6"/>
      <c r="T83" s="6"/>
      <c r="U83" s="496"/>
      <c r="V83" s="601">
        <v>1</v>
      </c>
      <c r="W83" s="600"/>
      <c r="X83" s="6"/>
      <c r="Y83" s="652"/>
      <c r="Z83" s="653">
        <v>1</v>
      </c>
      <c r="AA83" s="6"/>
      <c r="AB83" s="6"/>
      <c r="AC83" s="6"/>
      <c r="AD83" s="15">
        <v>1</v>
      </c>
      <c r="AE83" s="15"/>
      <c r="AF83" s="15"/>
      <c r="AG83" s="15"/>
      <c r="AH83" s="15"/>
      <c r="AI83" s="15"/>
      <c r="AJ83" s="654"/>
      <c r="AK83" s="655">
        <v>1</v>
      </c>
      <c r="AL83" s="15"/>
      <c r="AM83" s="15"/>
      <c r="AN83" s="647"/>
      <c r="AO83" s="666"/>
      <c r="AP83" s="690">
        <v>1</v>
      </c>
      <c r="AQ83" s="15"/>
      <c r="AR83" s="15"/>
      <c r="AS83" s="15"/>
      <c r="AT83" s="15"/>
      <c r="AU83" s="15"/>
      <c r="AV83" s="15">
        <v>1</v>
      </c>
      <c r="AW83" s="654"/>
      <c r="AX83" s="655"/>
      <c r="AY83" s="647">
        <v>1</v>
      </c>
      <c r="AZ83" s="691">
        <v>1</v>
      </c>
      <c r="BA83" s="666"/>
      <c r="BB83" s="690">
        <v>1</v>
      </c>
      <c r="BC83" s="15"/>
      <c r="BD83" s="15"/>
      <c r="BE83" s="15"/>
      <c r="BF83" s="647"/>
      <c r="BG83" s="666"/>
      <c r="BH83" s="54"/>
      <c r="BI83" s="10"/>
      <c r="BJ83" s="10"/>
      <c r="BK83" s="61"/>
      <c r="BL83" s="666"/>
      <c r="BM83" s="100"/>
      <c r="BN83" s="666"/>
      <c r="BO83" s="666"/>
      <c r="BP83" s="130"/>
      <c r="BQ83" s="11"/>
      <c r="BR83" s="11"/>
      <c r="BS83" s="11"/>
      <c r="BT83" s="129"/>
      <c r="BU83" s="128"/>
      <c r="BV83" s="11"/>
      <c r="BW83" s="62"/>
      <c r="BX83" s="666"/>
      <c r="BY83" s="130"/>
      <c r="BZ83" s="11"/>
      <c r="CA83" s="11"/>
      <c r="CB83" s="11"/>
      <c r="CC83" s="11"/>
      <c r="CD83" s="11"/>
      <c r="CE83" s="11"/>
      <c r="CF83" s="62"/>
      <c r="CG83" s="666"/>
      <c r="CH83" s="666"/>
      <c r="CI83" s="666"/>
      <c r="CJ83" s="666"/>
      <c r="CK83" s="130"/>
      <c r="CL83" s="62"/>
      <c r="CM83" s="61"/>
      <c r="CN83" s="666"/>
      <c r="CO83" s="10"/>
      <c r="CP83" s="10"/>
      <c r="CQ83" s="10"/>
      <c r="CR83" s="10"/>
      <c r="CS83" s="666"/>
      <c r="CT83" s="55"/>
      <c r="CU83" s="128"/>
      <c r="CV83" s="11">
        <v>1</v>
      </c>
      <c r="CW83" s="11"/>
      <c r="CX83" s="11"/>
      <c r="CY83" s="11"/>
      <c r="CZ83" s="666"/>
      <c r="DA83" s="11"/>
      <c r="DB83" s="11"/>
      <c r="DC83" s="11"/>
      <c r="DD83" s="11"/>
      <c r="DE83" s="11"/>
      <c r="DF83" s="11"/>
      <c r="DG83" s="11"/>
      <c r="DH83" s="129"/>
      <c r="DI83" s="666"/>
      <c r="DJ83" s="11"/>
      <c r="DK83" s="11"/>
      <c r="DL83" s="11"/>
      <c r="DM83" s="11"/>
      <c r="DN83" s="11"/>
      <c r="DO83" s="666"/>
      <c r="DP83" s="11"/>
      <c r="DQ83" s="11"/>
      <c r="DR83" s="11"/>
      <c r="DS83" s="11"/>
      <c r="DT83" s="10"/>
      <c r="DU83" s="666"/>
      <c r="DV83" s="10"/>
      <c r="DW83" s="666"/>
      <c r="DX83" s="129"/>
      <c r="DY83" s="128"/>
      <c r="DZ83" s="11"/>
      <c r="EA83" s="11"/>
      <c r="EB83" s="11"/>
      <c r="EC83" s="11"/>
      <c r="ED83" s="666"/>
      <c r="EE83" s="11">
        <v>1</v>
      </c>
      <c r="EF83" s="666"/>
      <c r="EG83" s="666"/>
      <c r="EH83" s="11"/>
      <c r="EI83" s="11"/>
      <c r="EJ83" s="10">
        <v>1</v>
      </c>
      <c r="EK83" s="10"/>
      <c r="EL83" s="10"/>
      <c r="EM83" s="10"/>
      <c r="EN83" s="10"/>
      <c r="EO83" s="10"/>
      <c r="EP83" s="10"/>
      <c r="EQ83" s="10"/>
      <c r="ER83" s="809"/>
      <c r="ES83" s="10">
        <f t="shared" si="14"/>
        <v>0</v>
      </c>
      <c r="ET83" s="10">
        <f t="shared" si="10"/>
        <v>7</v>
      </c>
      <c r="EU83" s="10">
        <f t="shared" si="11"/>
        <v>4</v>
      </c>
      <c r="EV83" s="10">
        <f t="shared" si="12"/>
        <v>0</v>
      </c>
      <c r="EW83" s="10">
        <f t="shared" si="13"/>
        <v>0</v>
      </c>
      <c r="EX83" s="55">
        <f t="shared" si="15"/>
        <v>11</v>
      </c>
    </row>
    <row r="84" spans="1:154" x14ac:dyDescent="0.2">
      <c r="A84">
        <v>81</v>
      </c>
      <c r="B84" s="458" t="s">
        <v>1507</v>
      </c>
      <c r="C84" s="650"/>
      <c r="D84" s="78"/>
      <c r="E84" s="78"/>
      <c r="F84" s="651"/>
      <c r="G84" s="600"/>
      <c r="H84" s="6"/>
      <c r="I84" s="6"/>
      <c r="J84" s="665"/>
      <c r="K84" s="666"/>
      <c r="L84" s="706"/>
      <c r="M84" s="6"/>
      <c r="N84" s="6"/>
      <c r="O84" s="6"/>
      <c r="P84" s="6"/>
      <c r="Q84" s="6">
        <v>1</v>
      </c>
      <c r="R84" s="6"/>
      <c r="S84" s="6"/>
      <c r="T84" s="6"/>
      <c r="U84" s="496"/>
      <c r="V84" s="601">
        <v>1</v>
      </c>
      <c r="W84" s="600"/>
      <c r="X84" s="15"/>
      <c r="Y84" s="652"/>
      <c r="Z84" s="653">
        <v>1</v>
      </c>
      <c r="AA84" s="6"/>
      <c r="AB84" s="6"/>
      <c r="AC84" s="6"/>
      <c r="AD84" s="15">
        <v>1</v>
      </c>
      <c r="AE84" s="15"/>
      <c r="AF84" s="15"/>
      <c r="AG84" s="15"/>
      <c r="AH84" s="15"/>
      <c r="AI84" s="15"/>
      <c r="AJ84" s="654"/>
      <c r="AK84" s="655">
        <v>1</v>
      </c>
      <c r="AL84" s="15"/>
      <c r="AM84" s="15"/>
      <c r="AN84" s="647"/>
      <c r="AO84" s="666"/>
      <c r="AP84" s="690">
        <v>1</v>
      </c>
      <c r="AQ84" s="15"/>
      <c r="AR84" s="15"/>
      <c r="AS84" s="15"/>
      <c r="AT84" s="15"/>
      <c r="AU84" s="15"/>
      <c r="AV84" s="656">
        <v>1</v>
      </c>
      <c r="AW84" s="654"/>
      <c r="AX84" s="655"/>
      <c r="AY84" s="647">
        <v>1</v>
      </c>
      <c r="AZ84" s="691">
        <v>1</v>
      </c>
      <c r="BA84" s="666"/>
      <c r="BB84" s="690">
        <v>1</v>
      </c>
      <c r="BC84" s="15"/>
      <c r="BD84" s="15"/>
      <c r="BE84" s="15"/>
      <c r="BF84" s="647"/>
      <c r="BG84" s="666"/>
      <c r="BH84" s="54"/>
      <c r="BI84" s="10"/>
      <c r="BJ84" s="10"/>
      <c r="BK84" s="61"/>
      <c r="BL84" s="666"/>
      <c r="BM84" s="100"/>
      <c r="BN84" s="666"/>
      <c r="BO84" s="666"/>
      <c r="BP84" s="130"/>
      <c r="BQ84" s="11"/>
      <c r="BR84" s="11"/>
      <c r="BS84" s="11"/>
      <c r="BT84" s="129">
        <v>1</v>
      </c>
      <c r="BU84" s="128"/>
      <c r="BV84" s="11"/>
      <c r="BW84" s="62"/>
      <c r="BX84" s="666"/>
      <c r="BY84" s="130"/>
      <c r="BZ84" s="11"/>
      <c r="CA84" s="11"/>
      <c r="CB84" s="11"/>
      <c r="CC84" s="11"/>
      <c r="CD84" s="11"/>
      <c r="CE84" s="11"/>
      <c r="CF84" s="62"/>
      <c r="CG84" s="666"/>
      <c r="CH84" s="666"/>
      <c r="CI84" s="666"/>
      <c r="CJ84" s="666"/>
      <c r="CK84" s="130"/>
      <c r="CL84" s="62"/>
      <c r="CM84" s="61">
        <v>1</v>
      </c>
      <c r="CN84" s="666"/>
      <c r="CO84" s="10"/>
      <c r="CP84" s="10"/>
      <c r="CQ84" s="10"/>
      <c r="CR84" s="10"/>
      <c r="CS84" s="666"/>
      <c r="CT84" s="55"/>
      <c r="CU84" s="128"/>
      <c r="CV84" s="11">
        <v>1</v>
      </c>
      <c r="CW84" s="11"/>
      <c r="CX84" s="11"/>
      <c r="CY84" s="11"/>
      <c r="CZ84" s="666"/>
      <c r="DA84" s="11"/>
      <c r="DB84" s="11"/>
      <c r="DC84" s="11"/>
      <c r="DD84" s="11"/>
      <c r="DE84" s="11"/>
      <c r="DF84" s="11"/>
      <c r="DG84" s="11"/>
      <c r="DH84" s="129"/>
      <c r="DI84" s="666"/>
      <c r="DJ84" s="11"/>
      <c r="DK84" s="11"/>
      <c r="DL84" s="11"/>
      <c r="DM84" s="11"/>
      <c r="DN84" s="11"/>
      <c r="DO84" s="666"/>
      <c r="DP84" s="11"/>
      <c r="DQ84" s="11"/>
      <c r="DR84" s="11"/>
      <c r="DS84" s="11"/>
      <c r="DT84" s="10"/>
      <c r="DU84" s="666"/>
      <c r="DV84" s="10"/>
      <c r="DW84" s="666"/>
      <c r="DX84" s="129"/>
      <c r="DY84" s="128"/>
      <c r="DZ84" s="11"/>
      <c r="EA84" s="11"/>
      <c r="EB84" s="11"/>
      <c r="EC84" s="11"/>
      <c r="ED84" s="666"/>
      <c r="EE84" s="11">
        <v>1</v>
      </c>
      <c r="EF84" s="666"/>
      <c r="EG84" s="666"/>
      <c r="EH84" s="11"/>
      <c r="EI84" s="11"/>
      <c r="EJ84" s="98">
        <v>1</v>
      </c>
      <c r="EK84" s="10"/>
      <c r="EL84" s="10"/>
      <c r="EM84" s="10"/>
      <c r="EN84" s="10"/>
      <c r="EO84" s="10"/>
      <c r="EP84" s="10"/>
      <c r="EQ84" s="10"/>
      <c r="ER84" s="809"/>
      <c r="ES84" s="10">
        <f t="shared" si="14"/>
        <v>0</v>
      </c>
      <c r="ET84" s="10">
        <f t="shared" si="10"/>
        <v>9</v>
      </c>
      <c r="EU84" s="10">
        <f t="shared" si="11"/>
        <v>4</v>
      </c>
      <c r="EV84" s="10">
        <f t="shared" si="12"/>
        <v>0</v>
      </c>
      <c r="EW84" s="10">
        <f t="shared" si="13"/>
        <v>0</v>
      </c>
      <c r="EX84" s="55">
        <f t="shared" si="15"/>
        <v>13</v>
      </c>
    </row>
    <row r="85" spans="1:154" x14ac:dyDescent="0.2">
      <c r="A85">
        <v>82</v>
      </c>
      <c r="B85" s="458" t="s">
        <v>1149</v>
      </c>
      <c r="C85" s="650"/>
      <c r="D85" s="78"/>
      <c r="E85" s="78"/>
      <c r="F85" s="651"/>
      <c r="G85" s="600"/>
      <c r="H85" s="6">
        <v>1</v>
      </c>
      <c r="I85" s="6">
        <v>1</v>
      </c>
      <c r="J85" s="665"/>
      <c r="K85" s="666"/>
      <c r="L85" s="706"/>
      <c r="M85" s="6"/>
      <c r="N85" s="6"/>
      <c r="O85" s="6"/>
      <c r="P85" s="6">
        <v>1</v>
      </c>
      <c r="Q85" s="6"/>
      <c r="R85" s="6"/>
      <c r="S85" s="6"/>
      <c r="T85" s="6"/>
      <c r="U85" s="496"/>
      <c r="V85" s="601"/>
      <c r="W85" s="600"/>
      <c r="X85" s="6">
        <v>1</v>
      </c>
      <c r="Y85" s="652"/>
      <c r="Z85" s="653">
        <v>1</v>
      </c>
      <c r="AA85" s="6"/>
      <c r="AB85" s="6">
        <v>1</v>
      </c>
      <c r="AC85" s="6"/>
      <c r="AD85" s="15"/>
      <c r="AE85" s="15"/>
      <c r="AF85" s="15"/>
      <c r="AG85" s="15"/>
      <c r="AH85" s="15"/>
      <c r="AI85" s="15"/>
      <c r="AJ85" s="654"/>
      <c r="AK85" s="655"/>
      <c r="AL85" s="15"/>
      <c r="AM85" s="15"/>
      <c r="AN85" s="647"/>
      <c r="AO85" s="666"/>
      <c r="AP85" s="690">
        <v>1</v>
      </c>
      <c r="AQ85" s="15"/>
      <c r="AR85" s="15"/>
      <c r="AS85" s="15"/>
      <c r="AT85" s="656">
        <v>1</v>
      </c>
      <c r="AU85" s="15"/>
      <c r="AV85" s="15"/>
      <c r="AW85" s="654">
        <v>1</v>
      </c>
      <c r="AX85" s="655"/>
      <c r="AY85" s="647"/>
      <c r="AZ85" s="691">
        <v>1</v>
      </c>
      <c r="BA85" s="666"/>
      <c r="BB85" s="690"/>
      <c r="BC85" s="15"/>
      <c r="BD85" s="15"/>
      <c r="BE85" s="15">
        <v>1</v>
      </c>
      <c r="BF85" s="647"/>
      <c r="BG85" s="666"/>
      <c r="BH85" s="54"/>
      <c r="BI85" s="10">
        <v>1</v>
      </c>
      <c r="BJ85" s="10"/>
      <c r="BK85" s="61"/>
      <c r="BL85" s="666"/>
      <c r="BM85" s="100"/>
      <c r="BN85" s="666"/>
      <c r="BO85" s="666"/>
      <c r="BP85" s="130">
        <v>1</v>
      </c>
      <c r="BQ85" s="11">
        <v>1</v>
      </c>
      <c r="BR85" s="11"/>
      <c r="BS85" s="11"/>
      <c r="BT85" s="129">
        <v>1</v>
      </c>
      <c r="BU85" s="128"/>
      <c r="BV85" s="11"/>
      <c r="BW85" s="62"/>
      <c r="BX85" s="666"/>
      <c r="BY85" s="130"/>
      <c r="BZ85" s="11"/>
      <c r="CA85" s="11"/>
      <c r="CB85" s="11"/>
      <c r="CC85" s="11"/>
      <c r="CD85" s="11"/>
      <c r="CE85" s="11"/>
      <c r="CF85" s="62"/>
      <c r="CG85" s="666"/>
      <c r="CH85" s="666"/>
      <c r="CI85" s="666"/>
      <c r="CJ85" s="666"/>
      <c r="CK85" s="130"/>
      <c r="CL85" s="62"/>
      <c r="CM85" s="61"/>
      <c r="CN85" s="666"/>
      <c r="CO85" s="10"/>
      <c r="CP85" s="10"/>
      <c r="CQ85" s="10"/>
      <c r="CR85" s="10"/>
      <c r="CS85" s="666"/>
      <c r="CT85" s="55"/>
      <c r="CU85" s="128"/>
      <c r="CV85" s="11"/>
      <c r="CW85" s="11">
        <v>1</v>
      </c>
      <c r="CX85" s="11"/>
      <c r="CY85" s="11"/>
      <c r="CZ85" s="666"/>
      <c r="DA85" s="11"/>
      <c r="DB85" s="11"/>
      <c r="DC85" s="11"/>
      <c r="DD85" s="11"/>
      <c r="DE85" s="11"/>
      <c r="DF85" s="11"/>
      <c r="DG85" s="11"/>
      <c r="DH85" s="129"/>
      <c r="DI85" s="666"/>
      <c r="DJ85" s="11">
        <v>1</v>
      </c>
      <c r="DK85" s="11"/>
      <c r="DL85" s="11"/>
      <c r="DM85" s="11"/>
      <c r="DN85" s="11"/>
      <c r="DO85" s="666"/>
      <c r="DP85" s="11"/>
      <c r="DQ85" s="11"/>
      <c r="DR85" s="11">
        <v>1</v>
      </c>
      <c r="DS85" s="11"/>
      <c r="DT85" s="10"/>
      <c r="DU85" s="666"/>
      <c r="DV85" s="10">
        <v>1</v>
      </c>
      <c r="DW85" s="666"/>
      <c r="DX85" s="129">
        <v>1</v>
      </c>
      <c r="DY85" s="128">
        <v>1</v>
      </c>
      <c r="DZ85" s="11">
        <v>1</v>
      </c>
      <c r="EA85" s="11">
        <v>1</v>
      </c>
      <c r="EB85" s="11"/>
      <c r="EC85" s="11">
        <v>1</v>
      </c>
      <c r="ED85" s="666"/>
      <c r="EE85" s="11"/>
      <c r="EF85" s="666"/>
      <c r="EG85" s="666"/>
      <c r="EH85" s="11"/>
      <c r="EI85" s="11"/>
      <c r="EJ85" s="10"/>
      <c r="EK85" s="10">
        <v>1</v>
      </c>
      <c r="EL85" s="10">
        <v>1</v>
      </c>
      <c r="EM85" s="10"/>
      <c r="EN85" s="10"/>
      <c r="EO85" s="10"/>
      <c r="EP85" s="10"/>
      <c r="EQ85" s="10"/>
      <c r="ER85" s="809">
        <v>1</v>
      </c>
      <c r="ES85" s="10">
        <f t="shared" si="14"/>
        <v>1</v>
      </c>
      <c r="ET85" s="10">
        <f t="shared" si="10"/>
        <v>9</v>
      </c>
      <c r="EU85" s="10">
        <f t="shared" si="11"/>
        <v>8</v>
      </c>
      <c r="EV85" s="10">
        <f t="shared" si="12"/>
        <v>4</v>
      </c>
      <c r="EW85" s="10">
        <f t="shared" si="13"/>
        <v>2</v>
      </c>
      <c r="EX85" s="55">
        <f t="shared" si="15"/>
        <v>24</v>
      </c>
    </row>
    <row r="86" spans="1:154" x14ac:dyDescent="0.2">
      <c r="A86">
        <v>83</v>
      </c>
      <c r="B86" s="458" t="s">
        <v>548</v>
      </c>
      <c r="C86" s="650"/>
      <c r="D86" s="78"/>
      <c r="E86" s="78"/>
      <c r="F86" s="651"/>
      <c r="G86" s="600"/>
      <c r="H86" s="6"/>
      <c r="I86" s="6"/>
      <c r="J86" s="665">
        <v>1</v>
      </c>
      <c r="K86" s="666"/>
      <c r="L86" s="706"/>
      <c r="M86" s="6"/>
      <c r="N86" s="6"/>
      <c r="O86" s="6"/>
      <c r="P86" s="6"/>
      <c r="Q86" s="6"/>
      <c r="R86" s="6">
        <v>1</v>
      </c>
      <c r="S86" s="6"/>
      <c r="T86" s="6"/>
      <c r="U86" s="496"/>
      <c r="V86" s="601"/>
      <c r="W86" s="600"/>
      <c r="X86" s="6"/>
      <c r="Y86" s="652"/>
      <c r="Z86" s="653"/>
      <c r="AA86" s="6"/>
      <c r="AB86" s="6"/>
      <c r="AC86" s="6">
        <v>1</v>
      </c>
      <c r="AD86" s="15"/>
      <c r="AE86" s="15"/>
      <c r="AF86" s="15"/>
      <c r="AG86" s="15"/>
      <c r="AH86" s="15"/>
      <c r="AI86" s="15"/>
      <c r="AJ86" s="654"/>
      <c r="AK86" s="655"/>
      <c r="AL86" s="15"/>
      <c r="AM86" s="15"/>
      <c r="AN86" s="647"/>
      <c r="AO86" s="666"/>
      <c r="AP86" s="690"/>
      <c r="AQ86" s="15"/>
      <c r="AR86" s="15"/>
      <c r="AS86" s="15"/>
      <c r="AT86" s="15"/>
      <c r="AU86" s="15">
        <v>1</v>
      </c>
      <c r="AV86" s="15"/>
      <c r="AW86" s="654"/>
      <c r="AX86" s="655"/>
      <c r="AY86" s="647"/>
      <c r="AZ86" s="691"/>
      <c r="BA86" s="666"/>
      <c r="BB86" s="690"/>
      <c r="BC86" s="15"/>
      <c r="BD86" s="15"/>
      <c r="BE86" s="15"/>
      <c r="BF86" s="647"/>
      <c r="BG86" s="666"/>
      <c r="BH86" s="54"/>
      <c r="BI86" s="10"/>
      <c r="BJ86" s="10"/>
      <c r="BK86" s="61">
        <v>1</v>
      </c>
      <c r="BL86" s="666"/>
      <c r="BM86" s="100"/>
      <c r="BN86" s="666"/>
      <c r="BO86" s="666"/>
      <c r="BP86" s="130"/>
      <c r="BQ86" s="11"/>
      <c r="BR86" s="11"/>
      <c r="BS86" s="11">
        <v>1</v>
      </c>
      <c r="BT86" s="129"/>
      <c r="BU86" s="128"/>
      <c r="BV86" s="11"/>
      <c r="BW86" s="62"/>
      <c r="BX86" s="666"/>
      <c r="BY86" s="130"/>
      <c r="BZ86" s="11"/>
      <c r="CA86" s="11"/>
      <c r="CB86" s="11"/>
      <c r="CC86" s="11"/>
      <c r="CD86" s="11"/>
      <c r="CE86" s="11"/>
      <c r="CF86" s="62">
        <v>1</v>
      </c>
      <c r="CG86" s="666"/>
      <c r="CH86" s="666"/>
      <c r="CI86" s="666"/>
      <c r="CJ86" s="666"/>
      <c r="CK86" s="130"/>
      <c r="CL86" s="62">
        <v>1</v>
      </c>
      <c r="CM86" s="61"/>
      <c r="CN86" s="666"/>
      <c r="CO86" s="10"/>
      <c r="CP86" s="10"/>
      <c r="CQ86" s="10"/>
      <c r="CR86" s="10">
        <v>1</v>
      </c>
      <c r="CS86" s="666"/>
      <c r="CT86" s="55"/>
      <c r="CU86" s="128"/>
      <c r="CV86" s="11"/>
      <c r="CW86" s="11"/>
      <c r="CX86" s="11"/>
      <c r="CY86" s="11"/>
      <c r="CZ86" s="666"/>
      <c r="DA86" s="11"/>
      <c r="DB86" s="11"/>
      <c r="DC86" s="11"/>
      <c r="DD86" s="11"/>
      <c r="DE86" s="11"/>
      <c r="DF86" s="11"/>
      <c r="DG86" s="11"/>
      <c r="DH86" s="129"/>
      <c r="DI86" s="666"/>
      <c r="DJ86" s="11"/>
      <c r="DK86" s="11"/>
      <c r="DL86" s="11"/>
      <c r="DM86" s="11"/>
      <c r="DN86" s="11"/>
      <c r="DO86" s="666"/>
      <c r="DP86" s="11"/>
      <c r="DQ86" s="11">
        <v>1</v>
      </c>
      <c r="DR86" s="11"/>
      <c r="DS86" s="11"/>
      <c r="DT86" s="10"/>
      <c r="DU86" s="666"/>
      <c r="DV86" s="10"/>
      <c r="DW86" s="666"/>
      <c r="DX86" s="129"/>
      <c r="DY86" s="128"/>
      <c r="DZ86" s="11"/>
      <c r="EA86" s="11"/>
      <c r="EB86" s="11"/>
      <c r="EC86" s="11"/>
      <c r="ED86" s="666"/>
      <c r="EE86" s="11"/>
      <c r="EF86" s="666"/>
      <c r="EG86" s="666"/>
      <c r="EH86" s="11"/>
      <c r="EI86" s="11">
        <v>1</v>
      </c>
      <c r="EJ86" s="10"/>
      <c r="EK86" s="10"/>
      <c r="EL86" s="10"/>
      <c r="EM86" s="10"/>
      <c r="EN86" s="10"/>
      <c r="EO86" s="10"/>
      <c r="EP86" s="10"/>
      <c r="EQ86" s="10"/>
      <c r="ER86" s="809"/>
      <c r="ES86" s="10">
        <f t="shared" si="14"/>
        <v>0</v>
      </c>
      <c r="ET86" s="10">
        <f t="shared" si="10"/>
        <v>0</v>
      </c>
      <c r="EU86" s="10">
        <f t="shared" si="11"/>
        <v>0</v>
      </c>
      <c r="EV86" s="10">
        <f t="shared" si="12"/>
        <v>0</v>
      </c>
      <c r="EW86" s="10">
        <f t="shared" si="13"/>
        <v>11</v>
      </c>
      <c r="EX86" s="55">
        <f t="shared" si="15"/>
        <v>11</v>
      </c>
    </row>
    <row r="87" spans="1:154" x14ac:dyDescent="0.2">
      <c r="A87">
        <v>84</v>
      </c>
      <c r="B87" s="458" t="s">
        <v>973</v>
      </c>
      <c r="C87" s="650"/>
      <c r="D87" s="78"/>
      <c r="E87" s="78"/>
      <c r="F87" s="651"/>
      <c r="G87" s="600"/>
      <c r="H87" s="6"/>
      <c r="I87" s="6"/>
      <c r="J87" s="665"/>
      <c r="K87" s="666"/>
      <c r="L87" s="706"/>
      <c r="M87" s="6"/>
      <c r="N87" s="6"/>
      <c r="O87" s="6"/>
      <c r="P87" s="6"/>
      <c r="Q87" s="6"/>
      <c r="R87" s="6"/>
      <c r="S87" s="6"/>
      <c r="T87" s="6"/>
      <c r="U87" s="496"/>
      <c r="V87" s="601"/>
      <c r="W87" s="600"/>
      <c r="X87" s="6"/>
      <c r="Y87" s="652"/>
      <c r="Z87" s="653"/>
      <c r="AA87" s="6"/>
      <c r="AB87" s="6"/>
      <c r="AC87" s="6"/>
      <c r="AD87" s="15"/>
      <c r="AE87" s="15"/>
      <c r="AF87" s="15"/>
      <c r="AG87" s="15"/>
      <c r="AH87" s="15"/>
      <c r="AI87" s="15"/>
      <c r="AJ87" s="654"/>
      <c r="AK87" s="655"/>
      <c r="AL87" s="15"/>
      <c r="AM87" s="15"/>
      <c r="AN87" s="647"/>
      <c r="AO87" s="666"/>
      <c r="AP87" s="690"/>
      <c r="AQ87" s="15"/>
      <c r="AR87" s="15"/>
      <c r="AS87" s="15"/>
      <c r="AT87" s="15"/>
      <c r="AU87" s="15"/>
      <c r="AV87" s="15"/>
      <c r="AW87" s="654"/>
      <c r="AX87" s="655"/>
      <c r="AY87" s="647"/>
      <c r="AZ87" s="691"/>
      <c r="BA87" s="666"/>
      <c r="BB87" s="690"/>
      <c r="BC87" s="15"/>
      <c r="BD87" s="15"/>
      <c r="BE87" s="15"/>
      <c r="BF87" s="647"/>
      <c r="BG87" s="666"/>
      <c r="BH87" s="54"/>
      <c r="BI87" s="10"/>
      <c r="BJ87" s="10"/>
      <c r="BK87" s="61"/>
      <c r="BL87" s="666"/>
      <c r="BM87" s="100"/>
      <c r="BN87" s="666"/>
      <c r="BO87" s="666"/>
      <c r="BP87" s="130"/>
      <c r="BQ87" s="11"/>
      <c r="BR87" s="11"/>
      <c r="BS87" s="11"/>
      <c r="BT87" s="129"/>
      <c r="BU87" s="128"/>
      <c r="BV87" s="11"/>
      <c r="BW87" s="62"/>
      <c r="BX87" s="666"/>
      <c r="BY87" s="130"/>
      <c r="BZ87" s="11"/>
      <c r="CA87" s="11"/>
      <c r="CB87" s="11"/>
      <c r="CC87" s="11"/>
      <c r="CD87" s="11"/>
      <c r="CE87" s="11"/>
      <c r="CF87" s="62"/>
      <c r="CG87" s="666"/>
      <c r="CH87" s="666"/>
      <c r="CI87" s="666"/>
      <c r="CJ87" s="666"/>
      <c r="CK87" s="130"/>
      <c r="CL87" s="62"/>
      <c r="CM87" s="61"/>
      <c r="CN87" s="666"/>
      <c r="CO87" s="10"/>
      <c r="CP87" s="10"/>
      <c r="CQ87" s="10"/>
      <c r="CR87" s="10"/>
      <c r="CS87" s="666"/>
      <c r="CT87" s="55"/>
      <c r="CU87" s="128"/>
      <c r="CV87" s="11"/>
      <c r="CW87" s="11"/>
      <c r="CX87" s="11"/>
      <c r="CY87" s="11"/>
      <c r="CZ87" s="666"/>
      <c r="DA87" s="11"/>
      <c r="DB87" s="11"/>
      <c r="DC87" s="11"/>
      <c r="DD87" s="11"/>
      <c r="DE87" s="11"/>
      <c r="DF87" s="11"/>
      <c r="DG87" s="11"/>
      <c r="DH87" s="129"/>
      <c r="DI87" s="666"/>
      <c r="DJ87" s="11"/>
      <c r="DK87" s="11"/>
      <c r="DL87" s="11"/>
      <c r="DM87" s="11"/>
      <c r="DN87" s="11"/>
      <c r="DO87" s="666"/>
      <c r="DP87" s="11"/>
      <c r="DQ87" s="11"/>
      <c r="DR87" s="11"/>
      <c r="DS87" s="11"/>
      <c r="DT87" s="10"/>
      <c r="DU87" s="666"/>
      <c r="DV87" s="10"/>
      <c r="DW87" s="666"/>
      <c r="DX87" s="129"/>
      <c r="DY87" s="128"/>
      <c r="DZ87" s="11"/>
      <c r="EA87" s="11"/>
      <c r="EB87" s="11"/>
      <c r="EC87" s="11"/>
      <c r="ED87" s="666"/>
      <c r="EE87" s="11"/>
      <c r="EF87" s="666"/>
      <c r="EG87" s="666"/>
      <c r="EH87" s="11"/>
      <c r="EI87" s="11"/>
      <c r="EJ87" s="10"/>
      <c r="EK87" s="10"/>
      <c r="EL87" s="10"/>
      <c r="EM87" s="10"/>
      <c r="EN87" s="10"/>
      <c r="EO87" s="10"/>
      <c r="EP87" s="10"/>
      <c r="EQ87" s="10"/>
      <c r="ER87" s="809"/>
      <c r="ES87" s="10">
        <f t="shared" si="14"/>
        <v>0</v>
      </c>
      <c r="ET87" s="10">
        <f t="shared" si="10"/>
        <v>0</v>
      </c>
      <c r="EU87" s="10">
        <f t="shared" si="11"/>
        <v>0</v>
      </c>
      <c r="EV87" s="10">
        <f t="shared" si="12"/>
        <v>0</v>
      </c>
      <c r="EW87" s="10">
        <f t="shared" si="13"/>
        <v>0</v>
      </c>
      <c r="EX87" s="55">
        <f t="shared" si="15"/>
        <v>0</v>
      </c>
    </row>
    <row r="88" spans="1:154" x14ac:dyDescent="0.2">
      <c r="A88">
        <v>85</v>
      </c>
      <c r="B88" s="458" t="s">
        <v>1114</v>
      </c>
      <c r="C88" s="650"/>
      <c r="D88" s="78"/>
      <c r="E88" s="78"/>
      <c r="F88" s="651"/>
      <c r="G88" s="600"/>
      <c r="H88" s="6"/>
      <c r="I88" s="6"/>
      <c r="J88" s="665"/>
      <c r="K88" s="666"/>
      <c r="L88" s="706"/>
      <c r="M88" s="6"/>
      <c r="N88" s="6"/>
      <c r="O88" s="6"/>
      <c r="P88" s="6"/>
      <c r="Q88" s="6"/>
      <c r="R88" s="6"/>
      <c r="S88" s="6"/>
      <c r="T88" s="6"/>
      <c r="U88" s="496"/>
      <c r="V88" s="601"/>
      <c r="W88" s="600"/>
      <c r="X88" s="6"/>
      <c r="Y88" s="652"/>
      <c r="Z88" s="653"/>
      <c r="AA88" s="6"/>
      <c r="AB88" s="6"/>
      <c r="AC88" s="6"/>
      <c r="AD88" s="15"/>
      <c r="AE88" s="15"/>
      <c r="AF88" s="15"/>
      <c r="AG88" s="15"/>
      <c r="AH88" s="15"/>
      <c r="AI88" s="15"/>
      <c r="AJ88" s="654"/>
      <c r="AK88" s="655"/>
      <c r="AL88" s="15"/>
      <c r="AM88" s="15"/>
      <c r="AN88" s="647"/>
      <c r="AO88" s="666"/>
      <c r="AP88" s="690"/>
      <c r="AQ88" s="15"/>
      <c r="AR88" s="15"/>
      <c r="AS88" s="15"/>
      <c r="AT88" s="15"/>
      <c r="AU88" s="15"/>
      <c r="AV88" s="15"/>
      <c r="AW88" s="654"/>
      <c r="AX88" s="655"/>
      <c r="AY88" s="647"/>
      <c r="AZ88" s="691"/>
      <c r="BA88" s="666"/>
      <c r="BB88" s="690"/>
      <c r="BC88" s="15"/>
      <c r="BD88" s="15"/>
      <c r="BE88" s="15"/>
      <c r="BF88" s="647"/>
      <c r="BG88" s="666"/>
      <c r="BH88" s="54"/>
      <c r="BI88" s="10"/>
      <c r="BJ88" s="10"/>
      <c r="BK88" s="61"/>
      <c r="BL88" s="666"/>
      <c r="BM88" s="100"/>
      <c r="BN88" s="666"/>
      <c r="BO88" s="666"/>
      <c r="BP88" s="130"/>
      <c r="BQ88" s="11"/>
      <c r="BR88" s="11"/>
      <c r="BS88" s="11"/>
      <c r="BT88" s="129"/>
      <c r="BU88" s="128"/>
      <c r="BV88" s="11"/>
      <c r="BW88" s="62"/>
      <c r="BX88" s="666"/>
      <c r="BY88" s="130">
        <v>1</v>
      </c>
      <c r="BZ88" s="11"/>
      <c r="CA88" s="11"/>
      <c r="CB88" s="11"/>
      <c r="CC88" s="11"/>
      <c r="CD88" s="11"/>
      <c r="CE88" s="11"/>
      <c r="CF88" s="62">
        <v>1</v>
      </c>
      <c r="CG88" s="666"/>
      <c r="CH88" s="666"/>
      <c r="CI88" s="666"/>
      <c r="CJ88" s="666"/>
      <c r="CK88" s="130"/>
      <c r="CL88" s="62"/>
      <c r="CM88" s="61"/>
      <c r="CN88" s="666"/>
      <c r="CO88" s="10"/>
      <c r="CP88" s="10"/>
      <c r="CQ88" s="10"/>
      <c r="CR88" s="10"/>
      <c r="CS88" s="666"/>
      <c r="CT88" s="55"/>
      <c r="CU88" s="128"/>
      <c r="CV88" s="11"/>
      <c r="CW88" s="11"/>
      <c r="CX88" s="11"/>
      <c r="CY88" s="11"/>
      <c r="CZ88" s="666"/>
      <c r="DA88" s="11"/>
      <c r="DB88" s="11"/>
      <c r="DC88" s="11"/>
      <c r="DD88" s="11"/>
      <c r="DE88" s="11"/>
      <c r="DF88" s="11"/>
      <c r="DG88" s="11"/>
      <c r="DH88" s="129"/>
      <c r="DI88" s="666"/>
      <c r="DJ88" s="11"/>
      <c r="DK88" s="11"/>
      <c r="DL88" s="11"/>
      <c r="DM88" s="11"/>
      <c r="DN88" s="11"/>
      <c r="DO88" s="666"/>
      <c r="DP88" s="11"/>
      <c r="DQ88" s="11"/>
      <c r="DR88" s="11"/>
      <c r="DS88" s="11"/>
      <c r="DT88" s="10"/>
      <c r="DU88" s="666"/>
      <c r="DV88" s="10"/>
      <c r="DW88" s="666"/>
      <c r="DX88" s="129"/>
      <c r="DY88" s="128"/>
      <c r="DZ88" s="11"/>
      <c r="EA88" s="11"/>
      <c r="EB88" s="11"/>
      <c r="EC88" s="11"/>
      <c r="ED88" s="666"/>
      <c r="EE88" s="11"/>
      <c r="EF88" s="666"/>
      <c r="EG88" s="666"/>
      <c r="EH88" s="11"/>
      <c r="EI88" s="11"/>
      <c r="EJ88" s="10"/>
      <c r="EK88" s="10"/>
      <c r="EL88" s="10"/>
      <c r="EM88" s="10"/>
      <c r="EN88" s="10"/>
      <c r="EO88" s="10"/>
      <c r="EP88" s="10"/>
      <c r="EQ88" s="10"/>
      <c r="ER88" s="809"/>
      <c r="ES88" s="10">
        <f t="shared" si="14"/>
        <v>0</v>
      </c>
      <c r="ET88" s="10">
        <f t="shared" si="10"/>
        <v>0</v>
      </c>
      <c r="EU88" s="10">
        <f t="shared" si="11"/>
        <v>0</v>
      </c>
      <c r="EV88" s="10">
        <f t="shared" si="12"/>
        <v>0</v>
      </c>
      <c r="EW88" s="10">
        <f t="shared" si="13"/>
        <v>2</v>
      </c>
      <c r="EX88" s="55">
        <f t="shared" si="15"/>
        <v>2</v>
      </c>
    </row>
    <row r="89" spans="1:154" x14ac:dyDescent="0.2">
      <c r="A89">
        <v>86</v>
      </c>
      <c r="B89" s="458" t="s">
        <v>654</v>
      </c>
      <c r="C89" s="792">
        <v>1</v>
      </c>
      <c r="D89" s="23">
        <v>1</v>
      </c>
      <c r="E89" s="23">
        <v>1</v>
      </c>
      <c r="F89" s="793">
        <v>1</v>
      </c>
      <c r="G89" s="600">
        <v>1</v>
      </c>
      <c r="H89" s="6"/>
      <c r="I89" s="6"/>
      <c r="J89" s="665"/>
      <c r="K89" s="697"/>
      <c r="L89" s="706"/>
      <c r="M89" s="6"/>
      <c r="N89" s="6"/>
      <c r="O89" s="6"/>
      <c r="P89" s="6"/>
      <c r="Q89" s="6"/>
      <c r="R89" s="6"/>
      <c r="S89" s="6"/>
      <c r="T89" s="6"/>
      <c r="U89" s="496"/>
      <c r="V89" s="601"/>
      <c r="W89" s="600"/>
      <c r="X89" s="6"/>
      <c r="Y89" s="652"/>
      <c r="Z89" s="653"/>
      <c r="AA89" s="15"/>
      <c r="AB89" s="6"/>
      <c r="AC89" s="656">
        <v>1</v>
      </c>
      <c r="AD89" s="15"/>
      <c r="AE89" s="15"/>
      <c r="AF89" s="15"/>
      <c r="AG89" s="656">
        <v>1</v>
      </c>
      <c r="AH89" s="15"/>
      <c r="AI89" s="15"/>
      <c r="AJ89" s="654"/>
      <c r="AK89" s="655"/>
      <c r="AL89" s="15"/>
      <c r="AM89" s="15"/>
      <c r="AN89" s="647"/>
      <c r="AO89" s="697"/>
      <c r="AP89" s="690"/>
      <c r="AQ89" s="15"/>
      <c r="AR89" s="15"/>
      <c r="AS89" s="15"/>
      <c r="AT89" s="15"/>
      <c r="AU89" s="15"/>
      <c r="AV89" s="15"/>
      <c r="AW89" s="654"/>
      <c r="AX89" s="655"/>
      <c r="AY89" s="647"/>
      <c r="AZ89" s="691"/>
      <c r="BA89" s="697"/>
      <c r="BB89" s="690"/>
      <c r="BC89" s="15"/>
      <c r="BD89" s="15"/>
      <c r="BE89" s="15"/>
      <c r="BF89" s="647"/>
      <c r="BG89" s="666"/>
      <c r="BH89" s="130"/>
      <c r="BI89" s="10"/>
      <c r="BJ89" s="10"/>
      <c r="BK89" s="678">
        <v>1</v>
      </c>
      <c r="BL89" s="666"/>
      <c r="BM89" s="100"/>
      <c r="BN89" s="666"/>
      <c r="BO89" s="666"/>
      <c r="BP89" s="130"/>
      <c r="BQ89" s="11"/>
      <c r="BR89" s="11"/>
      <c r="BS89" s="11"/>
      <c r="BT89" s="129"/>
      <c r="BU89" s="128"/>
      <c r="BV89" s="11"/>
      <c r="BW89" s="62"/>
      <c r="BX89" s="666"/>
      <c r="BY89" s="686">
        <v>1</v>
      </c>
      <c r="BZ89" s="11"/>
      <c r="CA89" s="11"/>
      <c r="CB89" s="11"/>
      <c r="CC89" s="11"/>
      <c r="CD89" s="11"/>
      <c r="CE89" s="11"/>
      <c r="CF89" s="62"/>
      <c r="CG89" s="666"/>
      <c r="CH89" s="666"/>
      <c r="CI89" s="666"/>
      <c r="CJ89" s="666"/>
      <c r="CK89" s="130"/>
      <c r="CL89" s="678">
        <v>1</v>
      </c>
      <c r="CM89" s="61"/>
      <c r="CN89" s="666"/>
      <c r="CO89" s="10"/>
      <c r="CP89" s="10"/>
      <c r="CQ89" s="10"/>
      <c r="CR89" s="10"/>
      <c r="CS89" s="666"/>
      <c r="CT89" s="55"/>
      <c r="CU89" s="128"/>
      <c r="CV89" s="11"/>
      <c r="CW89" s="11"/>
      <c r="CX89" s="11"/>
      <c r="CY89" s="98">
        <v>1</v>
      </c>
      <c r="CZ89" s="666"/>
      <c r="DA89" s="11"/>
      <c r="DB89" s="11"/>
      <c r="DC89" s="11"/>
      <c r="DD89" s="11"/>
      <c r="DE89" s="11"/>
      <c r="DF89" s="11"/>
      <c r="DG89" s="11"/>
      <c r="DH89" s="129"/>
      <c r="DI89" s="666"/>
      <c r="DJ89" s="11"/>
      <c r="DK89" s="98"/>
      <c r="DL89" s="11"/>
      <c r="DM89" s="11"/>
      <c r="DN89" s="11"/>
      <c r="DO89" s="666"/>
      <c r="DP89" s="11"/>
      <c r="DQ89" s="11"/>
      <c r="DR89" s="11"/>
      <c r="DS89" s="11"/>
      <c r="DT89" s="10"/>
      <c r="DU89" s="666"/>
      <c r="DV89" s="10"/>
      <c r="DW89" s="666"/>
      <c r="DX89" s="129"/>
      <c r="DY89" s="128"/>
      <c r="DZ89" s="11"/>
      <c r="EA89" s="11"/>
      <c r="EB89" s="11"/>
      <c r="EC89" s="11"/>
      <c r="ED89" s="666"/>
      <c r="EE89" s="11"/>
      <c r="EF89" s="666"/>
      <c r="EG89" s="666"/>
      <c r="EH89" s="11"/>
      <c r="EI89" s="11"/>
      <c r="EJ89" s="10"/>
      <c r="EK89" s="10"/>
      <c r="EL89" s="10"/>
      <c r="EM89" s="10"/>
      <c r="EN89" s="10"/>
      <c r="EO89" s="10"/>
      <c r="EP89" s="10"/>
      <c r="EQ89" s="10"/>
      <c r="ER89" s="809"/>
      <c r="ES89" s="10">
        <f t="shared" si="14"/>
        <v>0</v>
      </c>
      <c r="ET89" s="10">
        <f t="shared" si="10"/>
        <v>2</v>
      </c>
      <c r="EU89" s="10">
        <f t="shared" si="11"/>
        <v>1</v>
      </c>
      <c r="EV89" s="10">
        <f t="shared" si="12"/>
        <v>3</v>
      </c>
      <c r="EW89" s="10">
        <f t="shared" si="13"/>
        <v>5</v>
      </c>
      <c r="EX89" s="55">
        <f t="shared" si="15"/>
        <v>11</v>
      </c>
    </row>
    <row r="90" spans="1:154" x14ac:dyDescent="0.2">
      <c r="A90">
        <v>87</v>
      </c>
      <c r="B90" s="458" t="s">
        <v>683</v>
      </c>
      <c r="C90" s="650"/>
      <c r="D90" s="78"/>
      <c r="E90" s="78"/>
      <c r="F90" s="651"/>
      <c r="G90" s="600"/>
      <c r="H90" s="6"/>
      <c r="I90" s="6"/>
      <c r="J90" s="665"/>
      <c r="K90" s="666"/>
      <c r="L90" s="706"/>
      <c r="M90" s="6"/>
      <c r="N90" s="6"/>
      <c r="O90" s="6"/>
      <c r="P90" s="6"/>
      <c r="Q90" s="6"/>
      <c r="R90" s="6"/>
      <c r="S90" s="6"/>
      <c r="T90" s="6"/>
      <c r="U90" s="496"/>
      <c r="V90" s="601"/>
      <c r="W90" s="600"/>
      <c r="X90" s="6"/>
      <c r="Y90" s="652"/>
      <c r="Z90" s="653"/>
      <c r="AA90" s="15"/>
      <c r="AB90" s="6"/>
      <c r="AC90" s="15">
        <v>1</v>
      </c>
      <c r="AD90" s="15"/>
      <c r="AE90" s="15"/>
      <c r="AF90" s="15"/>
      <c r="AG90" s="15"/>
      <c r="AH90" s="15"/>
      <c r="AI90" s="15"/>
      <c r="AJ90" s="654"/>
      <c r="AK90" s="655"/>
      <c r="AL90" s="15"/>
      <c r="AM90" s="15"/>
      <c r="AN90" s="647"/>
      <c r="AO90" s="666"/>
      <c r="AP90" s="690"/>
      <c r="AQ90" s="15"/>
      <c r="AR90" s="15"/>
      <c r="AS90" s="15"/>
      <c r="AT90" s="15"/>
      <c r="AU90" s="15"/>
      <c r="AV90" s="15"/>
      <c r="AW90" s="654"/>
      <c r="AX90" s="655"/>
      <c r="AY90" s="647"/>
      <c r="AZ90" s="691"/>
      <c r="BA90" s="666"/>
      <c r="BB90" s="690"/>
      <c r="BC90" s="15"/>
      <c r="BD90" s="15"/>
      <c r="BE90" s="15"/>
      <c r="BF90" s="647"/>
      <c r="BG90" s="666"/>
      <c r="BH90" s="130"/>
      <c r="BI90" s="10"/>
      <c r="BJ90" s="10"/>
      <c r="BK90" s="61"/>
      <c r="BL90" s="666"/>
      <c r="BM90" s="100"/>
      <c r="BN90" s="666"/>
      <c r="BO90" s="666"/>
      <c r="BP90" s="130"/>
      <c r="BQ90" s="11"/>
      <c r="BR90" s="11"/>
      <c r="BS90" s="11"/>
      <c r="BT90" s="129"/>
      <c r="BU90" s="128"/>
      <c r="BV90" s="11"/>
      <c r="BW90" s="62"/>
      <c r="BX90" s="666"/>
      <c r="BY90" s="130"/>
      <c r="BZ90" s="11"/>
      <c r="CA90" s="11"/>
      <c r="CB90" s="11"/>
      <c r="CC90" s="11"/>
      <c r="CD90" s="11"/>
      <c r="CE90" s="11"/>
      <c r="CF90" s="62"/>
      <c r="CG90" s="666"/>
      <c r="CH90" s="666"/>
      <c r="CI90" s="666"/>
      <c r="CJ90" s="666"/>
      <c r="CK90" s="130"/>
      <c r="CL90" s="62"/>
      <c r="CM90" s="61"/>
      <c r="CN90" s="666"/>
      <c r="CO90" s="10"/>
      <c r="CP90" s="10"/>
      <c r="CQ90" s="10"/>
      <c r="CR90" s="10"/>
      <c r="CS90" s="666"/>
      <c r="CT90" s="55"/>
      <c r="CU90" s="128"/>
      <c r="CV90" s="11"/>
      <c r="CW90" s="11"/>
      <c r="CX90" s="11"/>
      <c r="CY90" s="11"/>
      <c r="CZ90" s="666"/>
      <c r="DA90" s="11"/>
      <c r="DB90" s="11"/>
      <c r="DC90" s="11"/>
      <c r="DD90" s="11"/>
      <c r="DE90" s="11"/>
      <c r="DF90" s="11"/>
      <c r="DG90" s="11"/>
      <c r="DH90" s="129"/>
      <c r="DI90" s="666"/>
      <c r="DJ90" s="11"/>
      <c r="DK90" s="11"/>
      <c r="DL90" s="11"/>
      <c r="DM90" s="11"/>
      <c r="DN90" s="11"/>
      <c r="DO90" s="666"/>
      <c r="DP90" s="11"/>
      <c r="DQ90" s="11"/>
      <c r="DR90" s="11"/>
      <c r="DS90" s="11"/>
      <c r="DT90" s="10"/>
      <c r="DU90" s="666"/>
      <c r="DV90" s="10"/>
      <c r="DW90" s="666"/>
      <c r="DX90" s="129"/>
      <c r="DY90" s="128"/>
      <c r="DZ90" s="11"/>
      <c r="EA90" s="11"/>
      <c r="EB90" s="11"/>
      <c r="EC90" s="11"/>
      <c r="ED90" s="666"/>
      <c r="EE90" s="11"/>
      <c r="EF90" s="666"/>
      <c r="EG90" s="666"/>
      <c r="EH90" s="11"/>
      <c r="EI90" s="11"/>
      <c r="EJ90" s="10"/>
      <c r="EK90" s="10"/>
      <c r="EL90" s="10"/>
      <c r="EM90" s="10"/>
      <c r="EN90" s="10"/>
      <c r="EO90" s="10"/>
      <c r="EP90" s="10"/>
      <c r="EQ90" s="10"/>
      <c r="ER90" s="809"/>
      <c r="ES90" s="10">
        <f t="shared" si="14"/>
        <v>0</v>
      </c>
      <c r="ET90" s="10">
        <f t="shared" si="10"/>
        <v>0</v>
      </c>
      <c r="EU90" s="10">
        <f t="shared" si="11"/>
        <v>0</v>
      </c>
      <c r="EV90" s="10">
        <f t="shared" si="12"/>
        <v>0</v>
      </c>
      <c r="EW90" s="10">
        <f t="shared" si="13"/>
        <v>1</v>
      </c>
      <c r="EX90" s="55">
        <f t="shared" si="15"/>
        <v>1</v>
      </c>
    </row>
    <row r="91" spans="1:154" x14ac:dyDescent="0.2">
      <c r="A91">
        <v>88</v>
      </c>
      <c r="B91" s="458" t="s">
        <v>250</v>
      </c>
      <c r="C91" s="650"/>
      <c r="D91" s="78"/>
      <c r="E91" s="78"/>
      <c r="F91" s="651"/>
      <c r="G91" s="600"/>
      <c r="H91" s="6">
        <v>1</v>
      </c>
      <c r="I91" s="6"/>
      <c r="J91" s="665"/>
      <c r="K91" s="666"/>
      <c r="L91" s="706"/>
      <c r="M91" s="6"/>
      <c r="N91" s="6"/>
      <c r="O91" s="6"/>
      <c r="P91" s="6"/>
      <c r="Q91" s="6"/>
      <c r="R91" s="6"/>
      <c r="S91" s="6"/>
      <c r="T91" s="6"/>
      <c r="U91" s="496"/>
      <c r="V91" s="601"/>
      <c r="W91" s="600"/>
      <c r="X91" s="6"/>
      <c r="Y91" s="652"/>
      <c r="Z91" s="653">
        <v>1</v>
      </c>
      <c r="AA91" s="6"/>
      <c r="AB91" s="6"/>
      <c r="AC91" s="6"/>
      <c r="AD91" s="15"/>
      <c r="AE91" s="15"/>
      <c r="AF91" s="15">
        <v>1</v>
      </c>
      <c r="AG91" s="15"/>
      <c r="AH91" s="15"/>
      <c r="AI91" s="15"/>
      <c r="AJ91" s="654"/>
      <c r="AK91" s="655"/>
      <c r="AL91" s="15"/>
      <c r="AM91" s="15"/>
      <c r="AN91" s="647"/>
      <c r="AO91" s="666"/>
      <c r="AP91" s="690"/>
      <c r="AQ91" s="15"/>
      <c r="AR91" s="15"/>
      <c r="AS91" s="15"/>
      <c r="AT91" s="15"/>
      <c r="AU91" s="15"/>
      <c r="AV91" s="15"/>
      <c r="AW91" s="654">
        <v>1</v>
      </c>
      <c r="AX91" s="655">
        <v>1</v>
      </c>
      <c r="AY91" s="647"/>
      <c r="AZ91" s="691">
        <v>1</v>
      </c>
      <c r="BA91" s="666"/>
      <c r="BB91" s="690"/>
      <c r="BC91" s="15"/>
      <c r="BD91" s="15"/>
      <c r="BE91" s="15"/>
      <c r="BF91" s="647"/>
      <c r="BG91" s="666"/>
      <c r="BH91" s="54"/>
      <c r="BI91" s="10"/>
      <c r="BJ91" s="10">
        <v>1</v>
      </c>
      <c r="BK91" s="61"/>
      <c r="BL91" s="666"/>
      <c r="BM91" s="100">
        <v>1</v>
      </c>
      <c r="BN91" s="666"/>
      <c r="BO91" s="666"/>
      <c r="BP91" s="130"/>
      <c r="BQ91" s="11"/>
      <c r="BR91" s="11">
        <v>1</v>
      </c>
      <c r="BS91" s="11"/>
      <c r="BT91" s="129"/>
      <c r="BU91" s="128"/>
      <c r="BV91" s="11"/>
      <c r="BW91" s="62"/>
      <c r="BX91" s="666"/>
      <c r="BY91" s="130"/>
      <c r="BZ91" s="11"/>
      <c r="CA91" s="11"/>
      <c r="CB91" s="11"/>
      <c r="CC91" s="11">
        <v>1</v>
      </c>
      <c r="CD91" s="11"/>
      <c r="CE91" s="11">
        <v>1</v>
      </c>
      <c r="CF91" s="62"/>
      <c r="CG91" s="666"/>
      <c r="CH91" s="666"/>
      <c r="CI91" s="666"/>
      <c r="CJ91" s="666"/>
      <c r="CK91" s="130"/>
      <c r="CL91" s="62"/>
      <c r="CM91" s="61"/>
      <c r="CN91" s="666"/>
      <c r="CO91" s="10">
        <v>1</v>
      </c>
      <c r="CP91" s="10"/>
      <c r="CQ91" s="10"/>
      <c r="CR91" s="10"/>
      <c r="CS91" s="666"/>
      <c r="CT91" s="55">
        <v>1</v>
      </c>
      <c r="CU91" s="128"/>
      <c r="CV91" s="11"/>
      <c r="CW91" s="11">
        <v>1</v>
      </c>
      <c r="CX91" s="11"/>
      <c r="CY91" s="11"/>
      <c r="CZ91" s="666"/>
      <c r="DA91" s="11"/>
      <c r="DB91" s="11"/>
      <c r="DC91" s="11"/>
      <c r="DD91" s="11">
        <v>1</v>
      </c>
      <c r="DE91" s="11"/>
      <c r="DF91" s="11"/>
      <c r="DG91" s="11">
        <v>1</v>
      </c>
      <c r="DH91" s="129"/>
      <c r="DI91" s="666"/>
      <c r="DJ91" s="11">
        <v>1</v>
      </c>
      <c r="DK91" s="11"/>
      <c r="DL91" s="11"/>
      <c r="DM91" s="11">
        <v>1</v>
      </c>
      <c r="DN91" s="11"/>
      <c r="DO91" s="666"/>
      <c r="DP91" s="11">
        <v>1</v>
      </c>
      <c r="DQ91" s="11"/>
      <c r="DR91" s="11"/>
      <c r="DS91" s="11"/>
      <c r="DT91" s="10"/>
      <c r="DU91" s="666"/>
      <c r="DV91" s="10"/>
      <c r="DW91" s="666"/>
      <c r="DX91" s="129"/>
      <c r="DY91" s="128"/>
      <c r="DZ91" s="11"/>
      <c r="EA91" s="11"/>
      <c r="EB91" s="11"/>
      <c r="EC91" s="11"/>
      <c r="ED91" s="666"/>
      <c r="EE91" s="11"/>
      <c r="EF91" s="666"/>
      <c r="EG91" s="666"/>
      <c r="EH91" s="11"/>
      <c r="EI91" s="11"/>
      <c r="EJ91" s="10"/>
      <c r="EK91" s="10">
        <v>1</v>
      </c>
      <c r="EL91" s="10">
        <v>1</v>
      </c>
      <c r="EM91" s="10"/>
      <c r="EN91" s="10">
        <v>1</v>
      </c>
      <c r="EO91" s="10">
        <v>1</v>
      </c>
      <c r="EP91" s="10">
        <v>1</v>
      </c>
      <c r="EQ91" s="10"/>
      <c r="ER91" s="809">
        <v>1</v>
      </c>
      <c r="ES91" s="10">
        <f t="shared" si="14"/>
        <v>4</v>
      </c>
      <c r="ET91" s="10">
        <f t="shared" si="10"/>
        <v>2</v>
      </c>
      <c r="EU91" s="10">
        <f t="shared" si="11"/>
        <v>14</v>
      </c>
      <c r="EV91" s="10">
        <f t="shared" si="12"/>
        <v>1</v>
      </c>
      <c r="EW91" s="10">
        <f t="shared" si="13"/>
        <v>1</v>
      </c>
      <c r="EX91" s="55">
        <f t="shared" si="15"/>
        <v>22</v>
      </c>
    </row>
    <row r="92" spans="1:154" x14ac:dyDescent="0.2">
      <c r="A92">
        <v>89</v>
      </c>
      <c r="B92" s="458" t="s">
        <v>912</v>
      </c>
      <c r="C92" s="650"/>
      <c r="D92" s="78"/>
      <c r="E92" s="78"/>
      <c r="F92" s="651"/>
      <c r="G92" s="600"/>
      <c r="H92" s="6"/>
      <c r="I92" s="6"/>
      <c r="J92" s="665"/>
      <c r="K92" s="666"/>
      <c r="L92" s="706"/>
      <c r="M92" s="6"/>
      <c r="N92" s="6"/>
      <c r="O92" s="6"/>
      <c r="P92" s="6"/>
      <c r="Q92" s="6"/>
      <c r="R92" s="6"/>
      <c r="S92" s="6"/>
      <c r="T92" s="6"/>
      <c r="U92" s="496"/>
      <c r="V92" s="601"/>
      <c r="W92" s="600"/>
      <c r="X92" s="6"/>
      <c r="Y92" s="652"/>
      <c r="Z92" s="653"/>
      <c r="AA92" s="6"/>
      <c r="AB92" s="6"/>
      <c r="AC92" s="6"/>
      <c r="AD92" s="15"/>
      <c r="AE92" s="15"/>
      <c r="AF92" s="15"/>
      <c r="AG92" s="15"/>
      <c r="AH92" s="15"/>
      <c r="AI92" s="15"/>
      <c r="AJ92" s="654"/>
      <c r="AK92" s="655"/>
      <c r="AL92" s="15"/>
      <c r="AM92" s="15"/>
      <c r="AN92" s="647"/>
      <c r="AO92" s="666"/>
      <c r="AP92" s="690"/>
      <c r="AQ92" s="15"/>
      <c r="AR92" s="15"/>
      <c r="AS92" s="15"/>
      <c r="AT92" s="15"/>
      <c r="AU92" s="15">
        <v>1</v>
      </c>
      <c r="AV92" s="15"/>
      <c r="AW92" s="654"/>
      <c r="AX92" s="655"/>
      <c r="AY92" s="647"/>
      <c r="AZ92" s="691"/>
      <c r="BA92" s="666"/>
      <c r="BB92" s="690"/>
      <c r="BC92" s="15"/>
      <c r="BD92" s="658"/>
      <c r="BE92" s="15"/>
      <c r="BF92" s="647"/>
      <c r="BG92" s="666"/>
      <c r="BH92" s="54"/>
      <c r="BI92" s="10"/>
      <c r="BJ92" s="10"/>
      <c r="BK92" s="61"/>
      <c r="BL92" s="666"/>
      <c r="BM92" s="100"/>
      <c r="BN92" s="666"/>
      <c r="BO92" s="666"/>
      <c r="BP92" s="130"/>
      <c r="BQ92" s="11"/>
      <c r="BR92" s="11"/>
      <c r="BS92" s="11"/>
      <c r="BT92" s="129"/>
      <c r="BU92" s="128"/>
      <c r="BV92" s="11"/>
      <c r="BW92" s="62"/>
      <c r="BX92" s="666"/>
      <c r="BY92" s="130"/>
      <c r="BZ92" s="11"/>
      <c r="CA92" s="11"/>
      <c r="CB92" s="11"/>
      <c r="CC92" s="11"/>
      <c r="CD92" s="11"/>
      <c r="CE92" s="11"/>
      <c r="CF92" s="62"/>
      <c r="CG92" s="666"/>
      <c r="CH92" s="666"/>
      <c r="CI92" s="666"/>
      <c r="CJ92" s="666"/>
      <c r="CK92" s="130"/>
      <c r="CL92" s="62"/>
      <c r="CM92" s="61"/>
      <c r="CN92" s="666"/>
      <c r="CO92" s="10"/>
      <c r="CP92" s="10"/>
      <c r="CQ92" s="10"/>
      <c r="CR92" s="10">
        <v>1</v>
      </c>
      <c r="CS92" s="666"/>
      <c r="CT92" s="55"/>
      <c r="CU92" s="128"/>
      <c r="CV92" s="11"/>
      <c r="CW92" s="11"/>
      <c r="CX92" s="11"/>
      <c r="CY92" s="11">
        <v>1</v>
      </c>
      <c r="CZ92" s="666"/>
      <c r="DA92" s="11"/>
      <c r="DB92" s="11"/>
      <c r="DC92" s="11"/>
      <c r="DD92" s="11"/>
      <c r="DE92" s="11">
        <v>1</v>
      </c>
      <c r="DF92" s="11"/>
      <c r="DG92" s="11"/>
      <c r="DH92" s="129"/>
      <c r="DI92" s="666"/>
      <c r="DJ92" s="11"/>
      <c r="DK92" s="11"/>
      <c r="DL92" s="11"/>
      <c r="DM92" s="11"/>
      <c r="DN92" s="11"/>
      <c r="DO92" s="666"/>
      <c r="DP92" s="11"/>
      <c r="DQ92" s="11">
        <v>1</v>
      </c>
      <c r="DR92" s="11"/>
      <c r="DS92" s="11"/>
      <c r="DT92" s="10"/>
      <c r="DU92" s="666"/>
      <c r="DV92" s="10"/>
      <c r="DW92" s="666"/>
      <c r="DX92" s="129"/>
      <c r="DY92" s="128"/>
      <c r="DZ92" s="11"/>
      <c r="EA92" s="11"/>
      <c r="EB92" s="11"/>
      <c r="EC92" s="11"/>
      <c r="ED92" s="666"/>
      <c r="EE92" s="11"/>
      <c r="EF92" s="666"/>
      <c r="EG92" s="666"/>
      <c r="EH92" s="11"/>
      <c r="EI92" s="11"/>
      <c r="EJ92" s="10"/>
      <c r="EK92" s="10"/>
      <c r="EL92" s="10"/>
      <c r="EM92" s="10"/>
      <c r="EN92" s="10"/>
      <c r="EO92" s="10"/>
      <c r="EP92" s="10"/>
      <c r="EQ92" s="10"/>
      <c r="ER92" s="809"/>
      <c r="ES92" s="10">
        <f t="shared" si="14"/>
        <v>0</v>
      </c>
      <c r="ET92" s="10">
        <f t="shared" si="10"/>
        <v>0</v>
      </c>
      <c r="EU92" s="10">
        <f t="shared" si="11"/>
        <v>0</v>
      </c>
      <c r="EV92" s="10">
        <f t="shared" si="12"/>
        <v>0</v>
      </c>
      <c r="EW92" s="10">
        <f t="shared" si="13"/>
        <v>5</v>
      </c>
      <c r="EX92" s="55">
        <f t="shared" si="15"/>
        <v>5</v>
      </c>
    </row>
    <row r="93" spans="1:154" x14ac:dyDescent="0.2">
      <c r="A93">
        <v>90</v>
      </c>
      <c r="B93" s="458" t="s">
        <v>183</v>
      </c>
      <c r="C93" s="650"/>
      <c r="D93" s="78"/>
      <c r="E93" s="78"/>
      <c r="F93" s="651"/>
      <c r="G93" s="600"/>
      <c r="H93" s="6"/>
      <c r="I93" s="6"/>
      <c r="J93" s="665"/>
      <c r="K93" s="666"/>
      <c r="L93" s="706"/>
      <c r="M93" s="6"/>
      <c r="N93" s="6"/>
      <c r="O93" s="6"/>
      <c r="P93" s="6"/>
      <c r="Q93" s="6">
        <v>1</v>
      </c>
      <c r="R93" s="6"/>
      <c r="S93" s="6"/>
      <c r="T93" s="6">
        <v>1</v>
      </c>
      <c r="U93" s="496">
        <v>1</v>
      </c>
      <c r="V93" s="601"/>
      <c r="W93" s="600"/>
      <c r="X93" s="6"/>
      <c r="Y93" s="652"/>
      <c r="Z93" s="653">
        <v>1</v>
      </c>
      <c r="AA93" s="6"/>
      <c r="AB93" s="6"/>
      <c r="AC93" s="6"/>
      <c r="AD93" s="656">
        <v>1</v>
      </c>
      <c r="AE93" s="15"/>
      <c r="AF93" s="15"/>
      <c r="AG93" s="15"/>
      <c r="AH93" s="15">
        <v>1</v>
      </c>
      <c r="AI93" s="15"/>
      <c r="AJ93" s="654"/>
      <c r="AK93" s="655">
        <v>1</v>
      </c>
      <c r="AL93" s="15"/>
      <c r="AM93" s="15"/>
      <c r="AN93" s="647">
        <v>1</v>
      </c>
      <c r="AO93" s="666"/>
      <c r="AP93" s="690">
        <v>1</v>
      </c>
      <c r="AQ93" s="15"/>
      <c r="AR93" s="15"/>
      <c r="AS93" s="15"/>
      <c r="AT93" s="15">
        <v>1</v>
      </c>
      <c r="AU93" s="15"/>
      <c r="AV93" s="15"/>
      <c r="AW93" s="654">
        <v>1</v>
      </c>
      <c r="AX93" s="655"/>
      <c r="AY93" s="647">
        <v>1</v>
      </c>
      <c r="AZ93" s="691">
        <v>1</v>
      </c>
      <c r="BA93" s="666"/>
      <c r="BB93" s="690"/>
      <c r="BC93" s="15"/>
      <c r="BD93" s="658"/>
      <c r="BE93" s="15"/>
      <c r="BF93" s="647"/>
      <c r="BG93" s="697"/>
      <c r="BH93" s="54"/>
      <c r="BI93" s="10"/>
      <c r="BJ93" s="10">
        <v>1</v>
      </c>
      <c r="BK93" s="61"/>
      <c r="BL93" s="666"/>
      <c r="BM93" s="100">
        <v>1</v>
      </c>
      <c r="BN93" s="666"/>
      <c r="BO93" s="666"/>
      <c r="BP93" s="130"/>
      <c r="BQ93" s="11"/>
      <c r="BR93" s="11"/>
      <c r="BS93" s="11"/>
      <c r="BT93" s="129">
        <v>1</v>
      </c>
      <c r="BU93" s="128"/>
      <c r="BV93" s="11"/>
      <c r="BW93" s="62"/>
      <c r="BX93" s="666"/>
      <c r="BY93" s="130"/>
      <c r="BZ93" s="11"/>
      <c r="CA93" s="11"/>
      <c r="CB93" s="11"/>
      <c r="CC93" s="11"/>
      <c r="CD93" s="677">
        <v>1</v>
      </c>
      <c r="CE93" s="11"/>
      <c r="CF93" s="62"/>
      <c r="CG93" s="666"/>
      <c r="CH93" s="666"/>
      <c r="CI93" s="666"/>
      <c r="CJ93" s="666"/>
      <c r="CK93" s="130">
        <v>1</v>
      </c>
      <c r="CL93" s="62"/>
      <c r="CM93" s="61">
        <v>1</v>
      </c>
      <c r="CN93" s="666"/>
      <c r="CO93" s="10"/>
      <c r="CP93" s="10"/>
      <c r="CQ93" s="10"/>
      <c r="CR93" s="10"/>
      <c r="CS93" s="666"/>
      <c r="CT93" s="55"/>
      <c r="CU93" s="128"/>
      <c r="CV93" s="11"/>
      <c r="CW93" s="11">
        <v>1</v>
      </c>
      <c r="CX93" s="11"/>
      <c r="CY93" s="11"/>
      <c r="CZ93" s="666"/>
      <c r="DA93" s="11"/>
      <c r="DB93" s="11"/>
      <c r="DC93" s="11"/>
      <c r="DD93" s="11"/>
      <c r="DE93" s="11"/>
      <c r="DF93" s="11"/>
      <c r="DG93" s="11"/>
      <c r="DH93" s="129"/>
      <c r="DI93" s="666"/>
      <c r="DJ93" s="11"/>
      <c r="DK93" s="11"/>
      <c r="DL93" s="11"/>
      <c r="DM93" s="11"/>
      <c r="DN93" s="11"/>
      <c r="DO93" s="666"/>
      <c r="DP93" s="11">
        <v>1</v>
      </c>
      <c r="DQ93" s="11"/>
      <c r="DR93" s="98">
        <v>1</v>
      </c>
      <c r="DS93" s="11"/>
      <c r="DT93" s="10"/>
      <c r="DU93" s="666"/>
      <c r="DV93" s="10"/>
      <c r="DW93" s="666"/>
      <c r="DX93" s="129"/>
      <c r="DY93" s="128"/>
      <c r="DZ93" s="11"/>
      <c r="EA93" s="11"/>
      <c r="EB93" s="11"/>
      <c r="EC93" s="11"/>
      <c r="ED93" s="666"/>
      <c r="EE93" s="11"/>
      <c r="EF93" s="666"/>
      <c r="EG93" s="666"/>
      <c r="EH93" s="11"/>
      <c r="EI93" s="11"/>
      <c r="EJ93" s="10">
        <v>1</v>
      </c>
      <c r="EK93" s="10"/>
      <c r="EL93" s="10"/>
      <c r="EM93" s="10"/>
      <c r="EN93" s="10"/>
      <c r="EO93" s="10"/>
      <c r="EP93" s="10"/>
      <c r="EQ93" s="10"/>
      <c r="ER93" s="809">
        <v>1</v>
      </c>
      <c r="ES93" s="10">
        <f t="shared" si="14"/>
        <v>0</v>
      </c>
      <c r="ET93" s="10">
        <f t="shared" si="10"/>
        <v>8</v>
      </c>
      <c r="EU93" s="10">
        <f t="shared" si="11"/>
        <v>12</v>
      </c>
      <c r="EV93" s="10">
        <f t="shared" si="12"/>
        <v>1</v>
      </c>
      <c r="EW93" s="10">
        <f t="shared" si="13"/>
        <v>0</v>
      </c>
      <c r="EX93" s="55">
        <f t="shared" si="15"/>
        <v>21</v>
      </c>
    </row>
    <row r="94" spans="1:154" x14ac:dyDescent="0.2">
      <c r="A94">
        <v>91</v>
      </c>
      <c r="B94" s="458" t="s">
        <v>1010</v>
      </c>
      <c r="C94" s="650"/>
      <c r="D94" s="78"/>
      <c r="E94" s="78"/>
      <c r="F94" s="651"/>
      <c r="G94" s="600"/>
      <c r="H94" s="6"/>
      <c r="I94" s="6"/>
      <c r="J94" s="665"/>
      <c r="K94" s="666"/>
      <c r="L94" s="706"/>
      <c r="M94" s="6"/>
      <c r="N94" s="6"/>
      <c r="O94" s="6"/>
      <c r="P94" s="6"/>
      <c r="Q94" s="6">
        <v>1</v>
      </c>
      <c r="R94" s="6"/>
      <c r="S94" s="6"/>
      <c r="T94" s="6">
        <v>1</v>
      </c>
      <c r="U94" s="496">
        <v>1</v>
      </c>
      <c r="V94" s="601"/>
      <c r="W94" s="600"/>
      <c r="X94" s="6"/>
      <c r="Y94" s="652"/>
      <c r="Z94" s="653">
        <v>1</v>
      </c>
      <c r="AA94" s="6"/>
      <c r="AB94" s="6"/>
      <c r="AC94" s="6"/>
      <c r="AD94" s="15">
        <v>1</v>
      </c>
      <c r="AE94" s="15"/>
      <c r="AF94" s="15"/>
      <c r="AG94" s="15"/>
      <c r="AH94" s="15">
        <v>1</v>
      </c>
      <c r="AI94" s="15"/>
      <c r="AJ94" s="654"/>
      <c r="AK94" s="655">
        <v>1</v>
      </c>
      <c r="AL94" s="15"/>
      <c r="AM94" s="15"/>
      <c r="AN94" s="647">
        <v>1</v>
      </c>
      <c r="AO94" s="666"/>
      <c r="AP94" s="690">
        <v>1</v>
      </c>
      <c r="AQ94" s="15"/>
      <c r="AR94" s="15"/>
      <c r="AS94" s="15"/>
      <c r="AT94" s="15">
        <v>1</v>
      </c>
      <c r="AU94" s="15"/>
      <c r="AV94" s="15"/>
      <c r="AW94" s="654">
        <v>1</v>
      </c>
      <c r="AX94" s="655"/>
      <c r="AY94" s="647">
        <v>1</v>
      </c>
      <c r="AZ94" s="691">
        <v>1</v>
      </c>
      <c r="BA94" s="666"/>
      <c r="BB94" s="690"/>
      <c r="BC94" s="15"/>
      <c r="BD94" s="15"/>
      <c r="BE94" s="15"/>
      <c r="BF94" s="647"/>
      <c r="BG94" s="666"/>
      <c r="BH94" s="54"/>
      <c r="BI94" s="10"/>
      <c r="BJ94" s="10">
        <v>1</v>
      </c>
      <c r="BK94" s="61"/>
      <c r="BL94" s="666"/>
      <c r="BM94" s="100">
        <v>1</v>
      </c>
      <c r="BN94" s="666"/>
      <c r="BO94" s="666"/>
      <c r="BP94" s="130"/>
      <c r="BQ94" s="11"/>
      <c r="BR94" s="11"/>
      <c r="BS94" s="11"/>
      <c r="BT94" s="129">
        <v>1</v>
      </c>
      <c r="BU94" s="128"/>
      <c r="BV94" s="11"/>
      <c r="BW94" s="62"/>
      <c r="BX94" s="666"/>
      <c r="BY94" s="130"/>
      <c r="BZ94" s="11"/>
      <c r="CA94" s="11"/>
      <c r="CB94" s="11"/>
      <c r="CC94" s="11">
        <v>1</v>
      </c>
      <c r="CD94" s="11"/>
      <c r="CE94" s="11">
        <v>1</v>
      </c>
      <c r="CF94" s="62"/>
      <c r="CG94" s="666"/>
      <c r="CH94" s="666"/>
      <c r="CI94" s="666"/>
      <c r="CJ94" s="666"/>
      <c r="CK94" s="130">
        <v>1</v>
      </c>
      <c r="CL94" s="62"/>
      <c r="CM94" s="61">
        <v>1</v>
      </c>
      <c r="CN94" s="666"/>
      <c r="CO94" s="10"/>
      <c r="CP94" s="10"/>
      <c r="CQ94" s="10"/>
      <c r="CR94" s="10"/>
      <c r="CS94" s="666"/>
      <c r="CT94" s="55"/>
      <c r="CU94" s="128"/>
      <c r="CV94" s="11"/>
      <c r="CW94" s="11">
        <v>1</v>
      </c>
      <c r="CX94" s="11"/>
      <c r="CY94" s="11"/>
      <c r="CZ94" s="666"/>
      <c r="DA94" s="11"/>
      <c r="DB94" s="11"/>
      <c r="DC94" s="11"/>
      <c r="DD94" s="11"/>
      <c r="DE94" s="11"/>
      <c r="DF94" s="11"/>
      <c r="DG94" s="11"/>
      <c r="DH94" s="129"/>
      <c r="DI94" s="666"/>
      <c r="DJ94" s="11"/>
      <c r="DK94" s="11"/>
      <c r="DL94" s="11"/>
      <c r="DM94" s="11"/>
      <c r="DN94" s="11"/>
      <c r="DO94" s="666"/>
      <c r="DP94" s="11">
        <v>1</v>
      </c>
      <c r="DQ94" s="11"/>
      <c r="DR94" s="11">
        <v>1</v>
      </c>
      <c r="DS94" s="11"/>
      <c r="DT94" s="10"/>
      <c r="DU94" s="666"/>
      <c r="DV94" s="10"/>
      <c r="DW94" s="666"/>
      <c r="DX94" s="129"/>
      <c r="DY94" s="128"/>
      <c r="DZ94" s="11"/>
      <c r="EA94" s="11"/>
      <c r="EB94" s="11"/>
      <c r="EC94" s="11"/>
      <c r="ED94" s="666"/>
      <c r="EE94" s="11">
        <v>1</v>
      </c>
      <c r="EF94" s="666"/>
      <c r="EG94" s="666"/>
      <c r="EH94" s="11">
        <v>1</v>
      </c>
      <c r="EI94" s="11"/>
      <c r="EJ94" s="10">
        <v>1</v>
      </c>
      <c r="EK94" s="10"/>
      <c r="EL94" s="10"/>
      <c r="EM94" s="10"/>
      <c r="EN94" s="10"/>
      <c r="EO94" s="10"/>
      <c r="EP94" s="10"/>
      <c r="EQ94" s="10"/>
      <c r="ER94" s="809">
        <v>1</v>
      </c>
      <c r="ES94" s="10">
        <f t="shared" si="14"/>
        <v>1</v>
      </c>
      <c r="ET94" s="10">
        <f t="shared" si="10"/>
        <v>7</v>
      </c>
      <c r="EU94" s="10">
        <f t="shared" si="11"/>
        <v>15</v>
      </c>
      <c r="EV94" s="10">
        <f t="shared" si="12"/>
        <v>1</v>
      </c>
      <c r="EW94" s="10">
        <f t="shared" si="13"/>
        <v>0</v>
      </c>
      <c r="EX94" s="55">
        <f t="shared" si="15"/>
        <v>24</v>
      </c>
    </row>
    <row r="95" spans="1:154" x14ac:dyDescent="0.2">
      <c r="A95">
        <v>92</v>
      </c>
      <c r="B95" s="458" t="s">
        <v>1313</v>
      </c>
      <c r="C95" s="650"/>
      <c r="D95" s="78"/>
      <c r="E95" s="78"/>
      <c r="F95" s="651"/>
      <c r="G95" s="600"/>
      <c r="H95" s="6">
        <v>1</v>
      </c>
      <c r="I95" s="6"/>
      <c r="J95" s="665"/>
      <c r="K95" s="666"/>
      <c r="L95" s="706"/>
      <c r="M95" s="6"/>
      <c r="N95" s="6"/>
      <c r="O95" s="6"/>
      <c r="P95" s="6"/>
      <c r="Q95" s="6"/>
      <c r="R95" s="6"/>
      <c r="S95" s="6"/>
      <c r="T95" s="6"/>
      <c r="U95" s="496"/>
      <c r="V95" s="601"/>
      <c r="W95" s="600"/>
      <c r="X95" s="6"/>
      <c r="Y95" s="652"/>
      <c r="Z95" s="653">
        <v>1</v>
      </c>
      <c r="AA95" s="6"/>
      <c r="AB95" s="6"/>
      <c r="AC95" s="6"/>
      <c r="AD95" s="15"/>
      <c r="AE95" s="15"/>
      <c r="AF95" s="15"/>
      <c r="AG95" s="15"/>
      <c r="AH95" s="15"/>
      <c r="AI95" s="15"/>
      <c r="AJ95" s="654"/>
      <c r="AK95" s="655"/>
      <c r="AL95" s="15"/>
      <c r="AM95" s="15"/>
      <c r="AN95" s="647"/>
      <c r="AO95" s="666"/>
      <c r="AP95" s="690"/>
      <c r="AQ95" s="15"/>
      <c r="AR95" s="15"/>
      <c r="AS95" s="15"/>
      <c r="AT95" s="15">
        <v>1</v>
      </c>
      <c r="AU95" s="15"/>
      <c r="AV95" s="15"/>
      <c r="AW95" s="654"/>
      <c r="AX95" s="655"/>
      <c r="AY95" s="647"/>
      <c r="AZ95" s="691">
        <v>1</v>
      </c>
      <c r="BA95" s="666"/>
      <c r="BB95" s="690"/>
      <c r="BC95" s="15"/>
      <c r="BD95" s="15"/>
      <c r="BE95" s="15"/>
      <c r="BF95" s="647"/>
      <c r="BG95" s="666"/>
      <c r="BH95" s="54"/>
      <c r="BI95" s="10"/>
      <c r="BJ95" s="10"/>
      <c r="BK95" s="61"/>
      <c r="BL95" s="666"/>
      <c r="BM95" s="100"/>
      <c r="BN95" s="666"/>
      <c r="BO95" s="666"/>
      <c r="BP95" s="130"/>
      <c r="BQ95" s="11"/>
      <c r="BR95" s="11"/>
      <c r="BS95" s="11"/>
      <c r="BT95" s="129"/>
      <c r="BU95" s="128"/>
      <c r="BV95" s="11"/>
      <c r="BW95" s="62"/>
      <c r="BX95" s="666"/>
      <c r="BY95" s="130"/>
      <c r="BZ95" s="11"/>
      <c r="CA95" s="11"/>
      <c r="CB95" s="11"/>
      <c r="CC95" s="11"/>
      <c r="CD95" s="11"/>
      <c r="CE95" s="11"/>
      <c r="CF95" s="62"/>
      <c r="CG95" s="666"/>
      <c r="CH95" s="666"/>
      <c r="CI95" s="666"/>
      <c r="CJ95" s="666"/>
      <c r="CK95" s="130"/>
      <c r="CL95" s="62"/>
      <c r="CM95" s="61"/>
      <c r="CN95" s="666"/>
      <c r="CO95" s="10"/>
      <c r="CP95" s="10"/>
      <c r="CQ95" s="10"/>
      <c r="CR95" s="10"/>
      <c r="CS95" s="666"/>
      <c r="CT95" s="55"/>
      <c r="CU95" s="128"/>
      <c r="CV95" s="11"/>
      <c r="CW95" s="11"/>
      <c r="CX95" s="11"/>
      <c r="CY95" s="11"/>
      <c r="CZ95" s="666"/>
      <c r="DA95" s="11"/>
      <c r="DB95" s="11"/>
      <c r="DC95" s="11"/>
      <c r="DD95" s="11"/>
      <c r="DE95" s="11"/>
      <c r="DF95" s="11"/>
      <c r="DG95" s="11"/>
      <c r="DH95" s="129"/>
      <c r="DI95" s="666"/>
      <c r="DJ95" s="11"/>
      <c r="DK95" s="11"/>
      <c r="DL95" s="11"/>
      <c r="DM95" s="11"/>
      <c r="DN95" s="11"/>
      <c r="DO95" s="666"/>
      <c r="DP95" s="11"/>
      <c r="DQ95" s="11"/>
      <c r="DR95" s="11"/>
      <c r="DS95" s="11"/>
      <c r="DT95" s="10"/>
      <c r="DU95" s="666"/>
      <c r="DV95" s="10"/>
      <c r="DW95" s="666"/>
      <c r="DX95" s="129"/>
      <c r="DY95" s="128"/>
      <c r="DZ95" s="11"/>
      <c r="EA95" s="11"/>
      <c r="EB95" s="11"/>
      <c r="EC95" s="11"/>
      <c r="ED95" s="666"/>
      <c r="EE95" s="11"/>
      <c r="EF95" s="666"/>
      <c r="EG95" s="666"/>
      <c r="EH95" s="11"/>
      <c r="EI95" s="11"/>
      <c r="EJ95" s="10"/>
      <c r="EK95" s="10"/>
      <c r="EL95" s="10"/>
      <c r="EM95" s="10"/>
      <c r="EN95" s="10"/>
      <c r="EO95" s="10"/>
      <c r="EP95" s="10"/>
      <c r="EQ95" s="10"/>
      <c r="ER95" s="809"/>
      <c r="ES95" s="10">
        <f t="shared" si="14"/>
        <v>0</v>
      </c>
      <c r="ET95" s="10">
        <f t="shared" si="10"/>
        <v>1</v>
      </c>
      <c r="EU95" s="10">
        <f t="shared" si="11"/>
        <v>1</v>
      </c>
      <c r="EV95" s="10">
        <f t="shared" si="12"/>
        <v>0</v>
      </c>
      <c r="EW95" s="10">
        <f t="shared" si="13"/>
        <v>0</v>
      </c>
      <c r="EX95" s="55">
        <f t="shared" si="15"/>
        <v>2</v>
      </c>
    </row>
    <row r="96" spans="1:154" x14ac:dyDescent="0.2">
      <c r="A96">
        <v>93</v>
      </c>
      <c r="B96" s="458" t="s">
        <v>536</v>
      </c>
      <c r="C96" s="650"/>
      <c r="D96" s="78"/>
      <c r="E96" s="78"/>
      <c r="F96" s="651"/>
      <c r="G96" s="600"/>
      <c r="H96" s="6"/>
      <c r="I96" s="6"/>
      <c r="J96" s="665"/>
      <c r="K96" s="666"/>
      <c r="L96" s="706"/>
      <c r="M96" s="6"/>
      <c r="N96" s="6"/>
      <c r="O96" s="6"/>
      <c r="P96" s="6"/>
      <c r="Q96" s="6"/>
      <c r="R96" s="6"/>
      <c r="S96" s="6"/>
      <c r="T96" s="6"/>
      <c r="U96" s="496"/>
      <c r="V96" s="601"/>
      <c r="W96" s="600"/>
      <c r="X96" s="6"/>
      <c r="Y96" s="652"/>
      <c r="Z96" s="653">
        <v>1</v>
      </c>
      <c r="AA96" s="6"/>
      <c r="AB96" s="6">
        <v>1</v>
      </c>
      <c r="AC96" s="6"/>
      <c r="AD96" s="15"/>
      <c r="AE96" s="15"/>
      <c r="AF96" s="15"/>
      <c r="AG96" s="15"/>
      <c r="AH96" s="15"/>
      <c r="AI96" s="15"/>
      <c r="AJ96" s="654"/>
      <c r="AK96" s="659"/>
      <c r="AL96" s="15"/>
      <c r="AM96" s="15"/>
      <c r="AN96" s="647"/>
      <c r="AO96" s="666"/>
      <c r="AP96" s="690"/>
      <c r="AQ96" s="15"/>
      <c r="AR96" s="15">
        <v>1</v>
      </c>
      <c r="AS96" s="15"/>
      <c r="AT96" s="15"/>
      <c r="AU96" s="15"/>
      <c r="AV96" s="15"/>
      <c r="AW96" s="654"/>
      <c r="AX96" s="655"/>
      <c r="AY96" s="647"/>
      <c r="AZ96" s="691"/>
      <c r="BA96" s="666"/>
      <c r="BB96" s="690"/>
      <c r="BC96" s="15"/>
      <c r="BD96" s="15"/>
      <c r="BE96" s="15"/>
      <c r="BF96" s="647"/>
      <c r="BG96" s="666"/>
      <c r="BH96" s="54"/>
      <c r="BI96" s="10"/>
      <c r="BJ96" s="10">
        <v>1</v>
      </c>
      <c r="BK96" s="61"/>
      <c r="BL96" s="666"/>
      <c r="BM96" s="100">
        <v>1</v>
      </c>
      <c r="BN96" s="666"/>
      <c r="BO96" s="666"/>
      <c r="BP96" s="130"/>
      <c r="BQ96" s="11"/>
      <c r="BR96" s="11">
        <v>1</v>
      </c>
      <c r="BS96" s="11"/>
      <c r="BT96" s="129"/>
      <c r="BU96" s="128"/>
      <c r="BV96" s="11"/>
      <c r="BW96" s="62"/>
      <c r="BX96" s="666"/>
      <c r="BY96" s="130"/>
      <c r="BZ96" s="11"/>
      <c r="CA96" s="11"/>
      <c r="CB96" s="11"/>
      <c r="CC96" s="11"/>
      <c r="CD96" s="11"/>
      <c r="CE96" s="11"/>
      <c r="CF96" s="62"/>
      <c r="CG96" s="666"/>
      <c r="CH96" s="666"/>
      <c r="CI96" s="666"/>
      <c r="CJ96" s="666"/>
      <c r="CK96" s="130"/>
      <c r="CL96" s="62"/>
      <c r="CM96" s="61"/>
      <c r="CN96" s="666"/>
      <c r="CO96" s="10"/>
      <c r="CP96" s="10"/>
      <c r="CQ96" s="10"/>
      <c r="CR96" s="10"/>
      <c r="CS96" s="666"/>
      <c r="CT96" s="55"/>
      <c r="CU96" s="128"/>
      <c r="CV96" s="11"/>
      <c r="CW96" s="11"/>
      <c r="CX96" s="11"/>
      <c r="CY96" s="11"/>
      <c r="CZ96" s="666"/>
      <c r="DA96" s="11"/>
      <c r="DB96" s="11"/>
      <c r="DC96" s="11"/>
      <c r="DD96" s="11"/>
      <c r="DE96" s="11"/>
      <c r="DF96" s="11"/>
      <c r="DG96" s="11"/>
      <c r="DH96" s="129"/>
      <c r="DI96" s="666"/>
      <c r="DJ96" s="11"/>
      <c r="DK96" s="11"/>
      <c r="DL96" s="11"/>
      <c r="DM96" s="11"/>
      <c r="DN96" s="11"/>
      <c r="DO96" s="666"/>
      <c r="DP96" s="11"/>
      <c r="DQ96" s="11"/>
      <c r="DR96" s="11"/>
      <c r="DS96" s="11"/>
      <c r="DT96" s="10"/>
      <c r="DU96" s="666"/>
      <c r="DV96" s="10"/>
      <c r="DW96" s="666"/>
      <c r="DX96" s="129"/>
      <c r="DY96" s="128"/>
      <c r="DZ96" s="11"/>
      <c r="EA96" s="11"/>
      <c r="EB96" s="11"/>
      <c r="EC96" s="11"/>
      <c r="ED96" s="666"/>
      <c r="EE96" s="11"/>
      <c r="EF96" s="666"/>
      <c r="EG96" s="666"/>
      <c r="EH96" s="11"/>
      <c r="EI96" s="11"/>
      <c r="EJ96" s="10"/>
      <c r="EK96" s="10"/>
      <c r="EL96" s="10"/>
      <c r="EM96" s="10"/>
      <c r="EN96" s="10"/>
      <c r="EO96" s="10"/>
      <c r="EP96" s="10"/>
      <c r="EQ96" s="10"/>
      <c r="ER96" s="809"/>
      <c r="ES96" s="10">
        <f t="shared" si="14"/>
        <v>1</v>
      </c>
      <c r="ET96" s="10">
        <f t="shared" si="10"/>
        <v>0</v>
      </c>
      <c r="EU96" s="10">
        <f t="shared" si="11"/>
        <v>4</v>
      </c>
      <c r="EV96" s="10">
        <f t="shared" si="12"/>
        <v>0</v>
      </c>
      <c r="EW96" s="10">
        <f t="shared" si="13"/>
        <v>0</v>
      </c>
      <c r="EX96" s="55">
        <f t="shared" si="15"/>
        <v>5</v>
      </c>
    </row>
    <row r="97" spans="1:156" ht="13.5" thickBot="1" x14ac:dyDescent="0.25">
      <c r="A97">
        <v>94</v>
      </c>
      <c r="B97" s="747" t="s">
        <v>152</v>
      </c>
      <c r="C97" s="711"/>
      <c r="D97" s="710"/>
      <c r="E97" s="710"/>
      <c r="F97" s="712"/>
      <c r="G97" s="692"/>
      <c r="H97" s="687"/>
      <c r="I97" s="687"/>
      <c r="J97" s="713"/>
      <c r="K97" s="666"/>
      <c r="L97" s="709"/>
      <c r="M97" s="687"/>
      <c r="N97" s="687"/>
      <c r="O97" s="687"/>
      <c r="P97" s="687"/>
      <c r="Q97" s="687"/>
      <c r="R97" s="687"/>
      <c r="S97" s="687"/>
      <c r="T97" s="687"/>
      <c r="U97" s="708"/>
      <c r="V97" s="714"/>
      <c r="W97" s="692"/>
      <c r="X97" s="687"/>
      <c r="Y97" s="715"/>
      <c r="Z97" s="716">
        <v>1</v>
      </c>
      <c r="AA97" s="687"/>
      <c r="AB97" s="687">
        <v>1</v>
      </c>
      <c r="AC97" s="687"/>
      <c r="AD97" s="699"/>
      <c r="AE97" s="699"/>
      <c r="AF97" s="699"/>
      <c r="AG97" s="699"/>
      <c r="AH97" s="699"/>
      <c r="AI97" s="699"/>
      <c r="AJ97" s="698"/>
      <c r="AK97" s="659"/>
      <c r="AL97" s="717"/>
      <c r="AM97" s="699"/>
      <c r="AN97" s="718">
        <v>1</v>
      </c>
      <c r="AO97" s="666"/>
      <c r="AP97" s="717"/>
      <c r="AQ97" s="699"/>
      <c r="AR97" s="699"/>
      <c r="AS97" s="699"/>
      <c r="AT97" s="699">
        <v>1</v>
      </c>
      <c r="AU97" s="699"/>
      <c r="AV97" s="699"/>
      <c r="AW97" s="698"/>
      <c r="AX97" s="659"/>
      <c r="AY97" s="718"/>
      <c r="AZ97" s="691">
        <v>1</v>
      </c>
      <c r="BA97" s="666"/>
      <c r="BB97" s="717"/>
      <c r="BC97" s="699">
        <v>1</v>
      </c>
      <c r="BD97" s="699"/>
      <c r="BE97" s="699"/>
      <c r="BF97" s="719">
        <v>1</v>
      </c>
      <c r="BG97" s="666"/>
      <c r="BH97" s="58"/>
      <c r="BI97" s="71"/>
      <c r="BJ97" s="720">
        <v>1</v>
      </c>
      <c r="BK97" s="68"/>
      <c r="BL97" s="666"/>
      <c r="BM97" s="721">
        <v>1</v>
      </c>
      <c r="BN97" s="666"/>
      <c r="BO97" s="666"/>
      <c r="BP97" s="328"/>
      <c r="BQ97" s="132"/>
      <c r="BR97" s="132">
        <v>1</v>
      </c>
      <c r="BS97" s="132"/>
      <c r="BT97" s="133"/>
      <c r="BU97" s="131"/>
      <c r="BV97" s="132"/>
      <c r="BW97" s="358"/>
      <c r="BX97" s="666"/>
      <c r="BY97" s="328"/>
      <c r="BZ97" s="132"/>
      <c r="CA97" s="132"/>
      <c r="CB97" s="132"/>
      <c r="CC97" s="132"/>
      <c r="CD97" s="132"/>
      <c r="CE97" s="132">
        <v>1</v>
      </c>
      <c r="CF97" s="358"/>
      <c r="CG97" s="666"/>
      <c r="CH97" s="697"/>
      <c r="CI97" s="666"/>
      <c r="CJ97" s="666"/>
      <c r="CK97" s="328">
        <v>1</v>
      </c>
      <c r="CL97" s="358"/>
      <c r="CM97" s="68"/>
      <c r="CN97" s="666"/>
      <c r="CO97" s="71"/>
      <c r="CP97" s="71"/>
      <c r="CQ97" s="71"/>
      <c r="CR97" s="71"/>
      <c r="CS97" s="666"/>
      <c r="CT97" s="72"/>
      <c r="CU97" s="131"/>
      <c r="CV97" s="132"/>
      <c r="CW97" s="132"/>
      <c r="CX97" s="132"/>
      <c r="CY97" s="132"/>
      <c r="CZ97" s="666"/>
      <c r="DA97" s="132"/>
      <c r="DB97" s="132"/>
      <c r="DC97" s="132"/>
      <c r="DD97" s="132"/>
      <c r="DE97" s="132"/>
      <c r="DF97" s="132"/>
      <c r="DG97" s="132">
        <v>1</v>
      </c>
      <c r="DH97" s="133"/>
      <c r="DI97" s="666"/>
      <c r="DJ97" s="132"/>
      <c r="DK97" s="132"/>
      <c r="DL97" s="132"/>
      <c r="DM97" s="132"/>
      <c r="DN97" s="132"/>
      <c r="DO97" s="666"/>
      <c r="DP97" s="132"/>
      <c r="DQ97" s="132"/>
      <c r="DR97" s="132"/>
      <c r="DS97" s="132"/>
      <c r="DT97" s="71"/>
      <c r="DU97" s="666"/>
      <c r="DV97" s="71"/>
      <c r="DW97" s="666"/>
      <c r="DX97" s="133"/>
      <c r="DY97" s="131"/>
      <c r="DZ97" s="132"/>
      <c r="EA97" s="132"/>
      <c r="EB97" s="132"/>
      <c r="EC97" s="132"/>
      <c r="ED97" s="666"/>
      <c r="EE97" s="132"/>
      <c r="EF97" s="666"/>
      <c r="EG97" s="666"/>
      <c r="EH97" s="132"/>
      <c r="EI97" s="132"/>
      <c r="EJ97" s="71"/>
      <c r="EK97" s="71"/>
      <c r="EL97" s="71"/>
      <c r="EM97" s="71"/>
      <c r="EN97" s="71"/>
      <c r="EO97" s="71"/>
      <c r="EP97" s="71"/>
      <c r="EQ97" s="71"/>
      <c r="ER97" s="810"/>
      <c r="ES97" s="10">
        <f t="shared" si="14"/>
        <v>0</v>
      </c>
      <c r="ET97" s="10">
        <f t="shared" si="10"/>
        <v>0</v>
      </c>
      <c r="EU97" s="10">
        <f t="shared" si="11"/>
        <v>11</v>
      </c>
      <c r="EV97" s="10">
        <f t="shared" si="12"/>
        <v>0</v>
      </c>
      <c r="EW97" s="10">
        <f t="shared" si="13"/>
        <v>0</v>
      </c>
      <c r="EX97" s="55">
        <f t="shared" si="15"/>
        <v>11</v>
      </c>
    </row>
    <row r="98" spans="1:156" x14ac:dyDescent="0.2">
      <c r="B98" s="1865" t="s">
        <v>262</v>
      </c>
      <c r="C98" s="779">
        <f t="shared" ref="C98:J98" si="16">SUM(C4:C97)</f>
        <v>4</v>
      </c>
      <c r="D98" s="722">
        <f t="shared" si="16"/>
        <v>4</v>
      </c>
      <c r="E98" s="722">
        <f t="shared" si="16"/>
        <v>4</v>
      </c>
      <c r="F98" s="722">
        <f t="shared" si="16"/>
        <v>4</v>
      </c>
      <c r="G98" s="722">
        <f t="shared" si="16"/>
        <v>4</v>
      </c>
      <c r="H98" s="722">
        <f t="shared" si="16"/>
        <v>30</v>
      </c>
      <c r="I98" s="722">
        <f t="shared" si="16"/>
        <v>5</v>
      </c>
      <c r="J98" s="723">
        <f t="shared" si="16"/>
        <v>3</v>
      </c>
      <c r="K98" s="724"/>
      <c r="L98" s="725">
        <f t="shared" ref="L98:BF98" si="17">SUM(L4:L97)</f>
        <v>16</v>
      </c>
      <c r="M98" s="722">
        <f t="shared" si="17"/>
        <v>16</v>
      </c>
      <c r="N98" s="722">
        <f t="shared" si="17"/>
        <v>6</v>
      </c>
      <c r="O98" s="722">
        <f t="shared" si="17"/>
        <v>7</v>
      </c>
      <c r="P98" s="722">
        <f t="shared" si="17"/>
        <v>5</v>
      </c>
      <c r="Q98" s="722">
        <f t="shared" si="17"/>
        <v>15</v>
      </c>
      <c r="R98" s="722">
        <f t="shared" si="17"/>
        <v>5</v>
      </c>
      <c r="S98" s="722">
        <f t="shared" si="17"/>
        <v>4</v>
      </c>
      <c r="T98" s="722">
        <f t="shared" si="17"/>
        <v>16</v>
      </c>
      <c r="U98" s="722">
        <f t="shared" si="17"/>
        <v>16</v>
      </c>
      <c r="V98" s="722">
        <f t="shared" si="17"/>
        <v>12</v>
      </c>
      <c r="W98" s="722">
        <f t="shared" si="17"/>
        <v>4</v>
      </c>
      <c r="X98" s="722">
        <f t="shared" si="17"/>
        <v>10</v>
      </c>
      <c r="Y98" s="722">
        <f t="shared" si="17"/>
        <v>7</v>
      </c>
      <c r="Z98" s="722">
        <f t="shared" si="17"/>
        <v>56</v>
      </c>
      <c r="AA98" s="722">
        <f t="shared" si="17"/>
        <v>10</v>
      </c>
      <c r="AB98" s="722">
        <f t="shared" si="17"/>
        <v>15</v>
      </c>
      <c r="AC98" s="722">
        <f t="shared" si="17"/>
        <v>5</v>
      </c>
      <c r="AD98" s="722">
        <f t="shared" si="17"/>
        <v>17</v>
      </c>
      <c r="AE98" s="722">
        <f t="shared" si="17"/>
        <v>8</v>
      </c>
      <c r="AF98" s="722">
        <f t="shared" si="17"/>
        <v>9</v>
      </c>
      <c r="AG98" s="722">
        <f t="shared" si="17"/>
        <v>5</v>
      </c>
      <c r="AH98" s="722">
        <f t="shared" si="17"/>
        <v>13</v>
      </c>
      <c r="AI98" s="722">
        <f t="shared" si="17"/>
        <v>7</v>
      </c>
      <c r="AJ98" s="722">
        <f t="shared" si="17"/>
        <v>3</v>
      </c>
      <c r="AK98" s="722">
        <f t="shared" si="17"/>
        <v>21</v>
      </c>
      <c r="AL98" s="722">
        <f t="shared" si="17"/>
        <v>6</v>
      </c>
      <c r="AM98" s="722">
        <f t="shared" si="17"/>
        <v>6</v>
      </c>
      <c r="AN98" s="723">
        <f t="shared" si="17"/>
        <v>17</v>
      </c>
      <c r="AO98" s="724"/>
      <c r="AP98" s="725">
        <f t="shared" si="17"/>
        <v>14</v>
      </c>
      <c r="AQ98" s="722">
        <f t="shared" si="17"/>
        <v>15</v>
      </c>
      <c r="AR98" s="722">
        <f t="shared" si="17"/>
        <v>13</v>
      </c>
      <c r="AS98" s="722">
        <f t="shared" si="17"/>
        <v>9</v>
      </c>
      <c r="AT98" s="722">
        <f t="shared" si="17"/>
        <v>29</v>
      </c>
      <c r="AU98" s="722">
        <f t="shared" si="17"/>
        <v>6</v>
      </c>
      <c r="AV98" s="722">
        <f t="shared" si="17"/>
        <v>5</v>
      </c>
      <c r="AW98" s="722">
        <f t="shared" si="17"/>
        <v>22</v>
      </c>
      <c r="AX98" s="722">
        <f t="shared" si="17"/>
        <v>11</v>
      </c>
      <c r="AY98" s="722">
        <f t="shared" si="17"/>
        <v>12</v>
      </c>
      <c r="AZ98" s="723">
        <f t="shared" si="17"/>
        <v>49</v>
      </c>
      <c r="BA98" s="724"/>
      <c r="BB98" s="725">
        <f t="shared" si="17"/>
        <v>8</v>
      </c>
      <c r="BC98" s="722">
        <f t="shared" si="17"/>
        <v>18</v>
      </c>
      <c r="BD98" s="722">
        <f t="shared" si="17"/>
        <v>4</v>
      </c>
      <c r="BE98" s="722">
        <f t="shared" si="17"/>
        <v>13</v>
      </c>
      <c r="BF98" s="723">
        <f t="shared" si="17"/>
        <v>10</v>
      </c>
      <c r="BG98" s="724"/>
      <c r="BH98" s="726">
        <f>SUM(BH4:BH97)</f>
        <v>7</v>
      </c>
      <c r="BI98" s="93">
        <f>SUM(BI4:BI97)</f>
        <v>6</v>
      </c>
      <c r="BJ98" s="93">
        <f>SUM(BJ4:BJ97)</f>
        <v>25</v>
      </c>
      <c r="BK98" s="727">
        <f>SUM(BK4:BK97)</f>
        <v>8</v>
      </c>
      <c r="BL98" s="724"/>
      <c r="BM98" s="728">
        <f>SUM(BM4:BM97)</f>
        <v>28</v>
      </c>
      <c r="BN98" s="724"/>
      <c r="BO98" s="724"/>
      <c r="BP98" s="726">
        <f t="shared" ref="BP98:BW98" si="18">SUM(BP4:BP97)</f>
        <v>14</v>
      </c>
      <c r="BQ98" s="93">
        <f t="shared" si="18"/>
        <v>14</v>
      </c>
      <c r="BR98" s="93">
        <f t="shared" si="18"/>
        <v>20</v>
      </c>
      <c r="BS98" s="93">
        <f t="shared" si="18"/>
        <v>9</v>
      </c>
      <c r="BT98" s="93">
        <f t="shared" si="18"/>
        <v>19</v>
      </c>
      <c r="BU98" s="93">
        <f t="shared" si="18"/>
        <v>15</v>
      </c>
      <c r="BV98" s="93">
        <f t="shared" si="18"/>
        <v>4</v>
      </c>
      <c r="BW98" s="727">
        <f t="shared" si="18"/>
        <v>6</v>
      </c>
      <c r="BX98" s="724"/>
      <c r="BY98" s="726">
        <f>SUM(BY4:BY97)</f>
        <v>7</v>
      </c>
      <c r="BZ98" s="93">
        <f t="shared" ref="BZ98:CF98" si="19">SUM(BZ4:BZ97)</f>
        <v>9</v>
      </c>
      <c r="CA98" s="93">
        <f t="shared" si="19"/>
        <v>12</v>
      </c>
      <c r="CB98" s="93">
        <f t="shared" si="19"/>
        <v>14</v>
      </c>
      <c r="CC98" s="93">
        <f t="shared" si="19"/>
        <v>13</v>
      </c>
      <c r="CD98" s="93">
        <f t="shared" si="19"/>
        <v>8</v>
      </c>
      <c r="CE98" s="93">
        <f t="shared" si="19"/>
        <v>13</v>
      </c>
      <c r="CF98" s="727">
        <f t="shared" si="19"/>
        <v>10</v>
      </c>
      <c r="CG98" s="724"/>
      <c r="CH98" s="724"/>
      <c r="CI98" s="724"/>
      <c r="CJ98" s="724"/>
      <c r="CK98" s="726">
        <f>SUM(CK4:CK97)</f>
        <v>27</v>
      </c>
      <c r="CL98" s="726">
        <f>SUM(CL4:CL97)</f>
        <v>5</v>
      </c>
      <c r="CM98" s="726">
        <f t="shared" ref="CM98:DH98" si="20">SUM(CM4:CM97)</f>
        <v>15</v>
      </c>
      <c r="CN98" s="726">
        <f t="shared" si="20"/>
        <v>0</v>
      </c>
      <c r="CO98" s="726">
        <f t="shared" si="20"/>
        <v>9</v>
      </c>
      <c r="CP98" s="726">
        <f t="shared" si="20"/>
        <v>5</v>
      </c>
      <c r="CQ98" s="726">
        <f t="shared" si="20"/>
        <v>9</v>
      </c>
      <c r="CR98" s="726">
        <f t="shared" si="20"/>
        <v>8</v>
      </c>
      <c r="CS98" s="726">
        <f t="shared" si="20"/>
        <v>0</v>
      </c>
      <c r="CT98" s="726">
        <f t="shared" si="20"/>
        <v>4</v>
      </c>
      <c r="CU98" s="726">
        <f t="shared" si="20"/>
        <v>3</v>
      </c>
      <c r="CV98" s="726">
        <f t="shared" si="20"/>
        <v>6</v>
      </c>
      <c r="CW98" s="726">
        <f t="shared" si="20"/>
        <v>24</v>
      </c>
      <c r="CX98" s="726">
        <f t="shared" si="20"/>
        <v>9</v>
      </c>
      <c r="CY98" s="726">
        <f t="shared" si="20"/>
        <v>9</v>
      </c>
      <c r="CZ98" s="726">
        <f t="shared" si="20"/>
        <v>0</v>
      </c>
      <c r="DA98" s="726">
        <f t="shared" si="20"/>
        <v>12</v>
      </c>
      <c r="DB98" s="726">
        <f t="shared" si="20"/>
        <v>10</v>
      </c>
      <c r="DC98" s="726">
        <f t="shared" si="20"/>
        <v>7</v>
      </c>
      <c r="DD98" s="726">
        <f t="shared" si="20"/>
        <v>17</v>
      </c>
      <c r="DE98" s="726">
        <f t="shared" si="20"/>
        <v>8</v>
      </c>
      <c r="DF98" s="726">
        <f t="shared" si="20"/>
        <v>7</v>
      </c>
      <c r="DG98" s="726">
        <f t="shared" si="20"/>
        <v>18</v>
      </c>
      <c r="DH98" s="726">
        <f t="shared" si="20"/>
        <v>9</v>
      </c>
      <c r="DI98" s="666"/>
      <c r="DJ98" s="396">
        <f>SUM(DJ4:DJ97)</f>
        <v>20</v>
      </c>
      <c r="DK98" s="396">
        <f t="shared" ref="DK98:ER98" si="21">SUM(DK4:DK97)</f>
        <v>5</v>
      </c>
      <c r="DL98" s="396">
        <f t="shared" si="21"/>
        <v>9</v>
      </c>
      <c r="DM98" s="396">
        <f t="shared" si="21"/>
        <v>4</v>
      </c>
      <c r="DN98" s="396">
        <f t="shared" si="21"/>
        <v>5</v>
      </c>
      <c r="DO98" s="666"/>
      <c r="DP98" s="396">
        <f t="shared" si="21"/>
        <v>21</v>
      </c>
      <c r="DQ98" s="396">
        <f t="shared" si="21"/>
        <v>11</v>
      </c>
      <c r="DR98" s="396">
        <f t="shared" si="21"/>
        <v>8</v>
      </c>
      <c r="DS98" s="396">
        <f t="shared" si="21"/>
        <v>12</v>
      </c>
      <c r="DT98" s="396">
        <f t="shared" si="21"/>
        <v>6</v>
      </c>
      <c r="DU98" s="666"/>
      <c r="DV98" s="396">
        <f t="shared" si="21"/>
        <v>13</v>
      </c>
      <c r="DW98" s="666"/>
      <c r="DX98" s="396">
        <f t="shared" si="21"/>
        <v>13</v>
      </c>
      <c r="DY98" s="396">
        <f t="shared" si="21"/>
        <v>13</v>
      </c>
      <c r="DZ98" s="396">
        <f t="shared" si="21"/>
        <v>13</v>
      </c>
      <c r="EA98" s="396">
        <f t="shared" si="21"/>
        <v>13</v>
      </c>
      <c r="EB98" s="396">
        <f t="shared" si="21"/>
        <v>5</v>
      </c>
      <c r="EC98" s="396">
        <f t="shared" si="21"/>
        <v>13</v>
      </c>
      <c r="ED98" s="666"/>
      <c r="EE98" s="396">
        <f t="shared" si="21"/>
        <v>18</v>
      </c>
      <c r="EF98" s="666"/>
      <c r="EG98" s="666"/>
      <c r="EH98" s="396">
        <f t="shared" si="21"/>
        <v>17</v>
      </c>
      <c r="EI98" s="396">
        <f t="shared" si="21"/>
        <v>7</v>
      </c>
      <c r="EJ98" s="396">
        <f t="shared" si="21"/>
        <v>7</v>
      </c>
      <c r="EK98" s="396">
        <f t="shared" si="21"/>
        <v>10</v>
      </c>
      <c r="EL98" s="396">
        <f t="shared" si="21"/>
        <v>23</v>
      </c>
      <c r="EM98" s="396">
        <f t="shared" si="21"/>
        <v>6</v>
      </c>
      <c r="EN98" s="396">
        <f t="shared" si="21"/>
        <v>25</v>
      </c>
      <c r="EO98" s="396">
        <f t="shared" si="21"/>
        <v>25</v>
      </c>
      <c r="EP98" s="396">
        <f t="shared" si="21"/>
        <v>25</v>
      </c>
      <c r="EQ98" s="396">
        <f t="shared" si="21"/>
        <v>3</v>
      </c>
      <c r="ER98" s="396">
        <f t="shared" si="21"/>
        <v>40</v>
      </c>
      <c r="ES98" s="93">
        <f>SUM(ES4:ES97)</f>
        <v>139</v>
      </c>
      <c r="ET98" s="66">
        <f t="shared" si="10"/>
        <v>306</v>
      </c>
      <c r="EU98" s="93">
        <f>SUM(EU4:EU97)</f>
        <v>627</v>
      </c>
      <c r="EV98" s="93">
        <f>SUM(EV4:EV97)</f>
        <v>134</v>
      </c>
      <c r="EW98" s="93">
        <f>SUM(EW4:EW97)</f>
        <v>154</v>
      </c>
      <c r="EX98" s="94">
        <f>SUM(SUM(EX4:EX97))</f>
        <v>1360</v>
      </c>
      <c r="EY98" s="796"/>
      <c r="EZ98" s="796"/>
    </row>
    <row r="99" spans="1:156" x14ac:dyDescent="0.2">
      <c r="B99" s="1866"/>
      <c r="C99" s="1886">
        <f>SUM(C98:G98)</f>
        <v>20</v>
      </c>
      <c r="D99" s="1861"/>
      <c r="E99" s="1861"/>
      <c r="F99" s="1861"/>
      <c r="G99" s="1862"/>
      <c r="H99" s="1860">
        <f>SUM(H98:J98)</f>
        <v>38</v>
      </c>
      <c r="I99" s="1861"/>
      <c r="J99" s="1862"/>
      <c r="K99" s="1887">
        <f>SUM(SUM(K98:N98))</f>
        <v>38</v>
      </c>
      <c r="L99" s="1878"/>
      <c r="M99" s="1878"/>
      <c r="N99" s="1879"/>
      <c r="O99" s="1860">
        <f>SUM(SUM(O98:R98))</f>
        <v>32</v>
      </c>
      <c r="P99" s="1861"/>
      <c r="Q99" s="1861"/>
      <c r="R99" s="1862"/>
      <c r="S99" s="1860">
        <f>SUM(S98:V98)</f>
        <v>48</v>
      </c>
      <c r="T99" s="1861"/>
      <c r="U99" s="1861"/>
      <c r="V99" s="1862"/>
      <c r="W99" s="1860">
        <f>SUM(W98:Y98)</f>
        <v>21</v>
      </c>
      <c r="X99" s="1861"/>
      <c r="Y99" s="1862"/>
      <c r="Z99" s="649"/>
      <c r="AA99" s="1860">
        <f>SUM(AA98:AC98)</f>
        <v>30</v>
      </c>
      <c r="AB99" s="1861"/>
      <c r="AC99" s="1862"/>
      <c r="AD99" s="1860">
        <f>SUM(AD98:AE98)</f>
        <v>25</v>
      </c>
      <c r="AE99" s="1862"/>
      <c r="AF99" s="1860">
        <f>SUM(AF98:AI98)</f>
        <v>34</v>
      </c>
      <c r="AG99" s="1861"/>
      <c r="AH99" s="1861"/>
      <c r="AI99" s="1862"/>
      <c r="AJ99" s="1860">
        <f>SUM(AJ98:AK98)</f>
        <v>24</v>
      </c>
      <c r="AK99" s="1862"/>
      <c r="AL99" s="1860">
        <f>SUM(AL98:AO98)</f>
        <v>29</v>
      </c>
      <c r="AM99" s="1861"/>
      <c r="AN99" s="1861"/>
      <c r="AO99" s="1880"/>
      <c r="AP99" s="1860">
        <f>SUM(AP98:AQ98)</f>
        <v>29</v>
      </c>
      <c r="AQ99" s="1862"/>
      <c r="AR99" s="1860">
        <f>SUM(AR98:AU98)</f>
        <v>57</v>
      </c>
      <c r="AS99" s="1861"/>
      <c r="AT99" s="1861"/>
      <c r="AU99" s="1862"/>
      <c r="AV99" s="1860">
        <f>SUM(AV98:AW98)</f>
        <v>27</v>
      </c>
      <c r="AW99" s="1862"/>
      <c r="AX99" s="1860">
        <f>SUM(AX98:AY98)</f>
        <v>23</v>
      </c>
      <c r="AY99" s="1861"/>
      <c r="AZ99" s="1861"/>
      <c r="BA99" s="1880"/>
      <c r="BB99" s="1860">
        <f>SUM(BB98:BC98)</f>
        <v>26</v>
      </c>
      <c r="BC99" s="1862"/>
      <c r="BD99" s="1860">
        <f>SUM(BD98:BF98)</f>
        <v>27</v>
      </c>
      <c r="BE99" s="1861"/>
      <c r="BF99" s="1862"/>
      <c r="BG99" s="181"/>
      <c r="BH99" s="1829">
        <f>SUM(BH98:BK98)</f>
        <v>46</v>
      </c>
      <c r="BI99" s="1791"/>
      <c r="BJ99" s="1791"/>
      <c r="BK99" s="1780"/>
      <c r="BL99" s="1858">
        <f>SUM(BL98:BM98)</f>
        <v>28</v>
      </c>
      <c r="BM99" s="1780"/>
      <c r="BN99" s="1858">
        <f>SUM(BP98:BS98)</f>
        <v>57</v>
      </c>
      <c r="BO99" s="1859"/>
      <c r="BP99" s="1791"/>
      <c r="BQ99" s="1791"/>
      <c r="BR99" s="1791"/>
      <c r="BS99" s="1780"/>
      <c r="BT99" s="1692">
        <f>SUM(BT98:BU98)</f>
        <v>34</v>
      </c>
      <c r="BU99" s="1692"/>
      <c r="BV99" s="1829">
        <f>SUM(SUM(BV98:BY98))</f>
        <v>17</v>
      </c>
      <c r="BW99" s="1789"/>
      <c r="BX99" s="1931"/>
      <c r="BY99" s="1790"/>
      <c r="BZ99" s="1692">
        <f>SUM(BZ98:CB98)</f>
        <v>35</v>
      </c>
      <c r="CA99" s="1692"/>
      <c r="CB99" s="1692"/>
      <c r="CC99" s="1829">
        <f>SUM(CC98:CF98)</f>
        <v>44</v>
      </c>
      <c r="CD99" s="1791"/>
      <c r="CE99" s="1791"/>
      <c r="CF99" s="1780"/>
      <c r="CG99" s="1858"/>
      <c r="CH99" s="1850"/>
      <c r="CI99" s="1858">
        <f>SUM(CK98:CL98)</f>
        <v>32</v>
      </c>
      <c r="CJ99" s="1859"/>
      <c r="CK99" s="1791"/>
      <c r="CL99" s="1780"/>
      <c r="CM99" s="1829">
        <f>SUM(CM98:CN98)</f>
        <v>15</v>
      </c>
      <c r="CN99" s="1780"/>
      <c r="CO99" s="1829">
        <f>SUM(CO98:CR98)</f>
        <v>31</v>
      </c>
      <c r="CP99" s="1827"/>
      <c r="CQ99" s="1827"/>
      <c r="CR99" s="1828"/>
      <c r="CS99" s="1791">
        <f>SUM(CS98:CT98)</f>
        <v>4</v>
      </c>
      <c r="CT99" s="1791"/>
      <c r="CU99" s="1692">
        <f>SUM(CU98:CY98)</f>
        <v>51</v>
      </c>
      <c r="CV99" s="1788"/>
      <c r="CW99" s="1788"/>
      <c r="CX99" s="1788"/>
      <c r="CY99" s="1788"/>
      <c r="CZ99" s="1829">
        <f>SUM(CZ98:DA98)</f>
        <v>12</v>
      </c>
      <c r="DA99" s="1828"/>
      <c r="DB99" s="1829">
        <f>SUM(DB98:DE98)</f>
        <v>42</v>
      </c>
      <c r="DC99" s="1789"/>
      <c r="DD99" s="1789"/>
      <c r="DE99" s="1790"/>
      <c r="DF99" s="1829">
        <f>SUM(DF98:DG98)</f>
        <v>25</v>
      </c>
      <c r="DG99" s="1780"/>
      <c r="DH99" s="1829">
        <f>SUM(DH98:DK98)</f>
        <v>34</v>
      </c>
      <c r="DI99" s="1791"/>
      <c r="DJ99" s="1791"/>
      <c r="DK99" s="1780"/>
      <c r="DL99" s="1829">
        <f>SUM(DL98:DM98)</f>
        <v>13</v>
      </c>
      <c r="DM99" s="1780"/>
      <c r="DN99" s="1829">
        <f>SUM(DO98:DQ98)+DN98</f>
        <v>37</v>
      </c>
      <c r="DO99" s="1791"/>
      <c r="DP99" s="1791"/>
      <c r="DQ99" s="1780"/>
      <c r="DR99" s="1829">
        <f>SUM(DR98:DS98)</f>
        <v>20</v>
      </c>
      <c r="DS99" s="1780"/>
      <c r="DT99" s="1829">
        <f>SUM(SUM(DT98:EB98))</f>
        <v>76</v>
      </c>
      <c r="DU99" s="1791"/>
      <c r="DV99" s="1791"/>
      <c r="DW99" s="1791"/>
      <c r="DX99" s="1791"/>
      <c r="DY99" s="1789"/>
      <c r="DZ99" s="1789"/>
      <c r="EA99" s="1789"/>
      <c r="EB99" s="1790"/>
      <c r="EC99" s="1829">
        <f>SUM(EC98:EE98)</f>
        <v>31</v>
      </c>
      <c r="ED99" s="1791"/>
      <c r="EE99" s="1780"/>
      <c r="EF99" s="1829">
        <f>SUM(EF98:EI98)</f>
        <v>24</v>
      </c>
      <c r="EG99" s="1791"/>
      <c r="EH99" s="1791"/>
      <c r="EI99" s="1780"/>
      <c r="EJ99" s="1829">
        <f>SUM(EJ98:EL98)</f>
        <v>40</v>
      </c>
      <c r="EK99" s="1791"/>
      <c r="EL99" s="1780"/>
      <c r="EM99" s="1829">
        <f>SUM(EM98:EQ98)</f>
        <v>84</v>
      </c>
      <c r="EN99" s="1791"/>
      <c r="EO99" s="1791"/>
      <c r="EP99" s="1791"/>
      <c r="EQ99" s="1780"/>
      <c r="ER99" s="10"/>
      <c r="ES99" s="10"/>
      <c r="ET99" s="10"/>
      <c r="EU99" s="10"/>
      <c r="EV99" s="10"/>
      <c r="EW99" s="10"/>
      <c r="EX99" s="10"/>
    </row>
    <row r="100" spans="1:156" x14ac:dyDescent="0.2">
      <c r="B100" s="729" t="s">
        <v>826</v>
      </c>
      <c r="C100" s="1876">
        <v>1</v>
      </c>
      <c r="D100" s="1827"/>
      <c r="E100" s="1827"/>
      <c r="F100" s="1827"/>
      <c r="G100" s="1828"/>
      <c r="H100" s="1877">
        <v>2</v>
      </c>
      <c r="I100" s="1878"/>
      <c r="J100" s="1879"/>
      <c r="K100" s="1806">
        <v>3</v>
      </c>
      <c r="L100" s="1884"/>
      <c r="M100" s="1884"/>
      <c r="N100" s="1885"/>
      <c r="O100" s="1877">
        <v>4</v>
      </c>
      <c r="P100" s="1878"/>
      <c r="Q100" s="1878"/>
      <c r="R100" s="1879"/>
      <c r="S100" s="1877">
        <v>5</v>
      </c>
      <c r="T100" s="1878"/>
      <c r="U100" s="1878"/>
      <c r="V100" s="1879"/>
      <c r="W100" s="1877">
        <v>6</v>
      </c>
      <c r="X100" s="1878"/>
      <c r="Y100" s="1879"/>
      <c r="Z100" s="628"/>
      <c r="AA100" s="1877">
        <v>7</v>
      </c>
      <c r="AB100" s="1878"/>
      <c r="AC100" s="1879"/>
      <c r="AD100" s="1877">
        <v>8</v>
      </c>
      <c r="AE100" s="1879"/>
      <c r="AF100" s="1877">
        <v>9</v>
      </c>
      <c r="AG100" s="1878"/>
      <c r="AH100" s="1878"/>
      <c r="AI100" s="1879"/>
      <c r="AJ100" s="1877">
        <v>10</v>
      </c>
      <c r="AK100" s="1879"/>
      <c r="AL100" s="1877">
        <v>11</v>
      </c>
      <c r="AM100" s="1878"/>
      <c r="AN100" s="1878"/>
      <c r="AO100" s="1879"/>
      <c r="AP100" s="1877">
        <v>12</v>
      </c>
      <c r="AQ100" s="1879"/>
      <c r="AR100" s="1877">
        <v>13</v>
      </c>
      <c r="AS100" s="1878"/>
      <c r="AT100" s="1878"/>
      <c r="AU100" s="1879"/>
      <c r="AV100" s="1877">
        <v>14</v>
      </c>
      <c r="AW100" s="1879"/>
      <c r="AX100" s="1877">
        <v>15</v>
      </c>
      <c r="AY100" s="1878"/>
      <c r="AZ100" s="1878"/>
      <c r="BA100" s="1879"/>
      <c r="BB100" s="1877">
        <v>16</v>
      </c>
      <c r="BC100" s="1879"/>
      <c r="BD100" s="1877">
        <v>17</v>
      </c>
      <c r="BE100" s="1878"/>
      <c r="BF100" s="1879"/>
      <c r="BG100" s="181"/>
      <c r="BH100" s="1826">
        <v>18</v>
      </c>
      <c r="BI100" s="1827"/>
      <c r="BJ100" s="1827"/>
      <c r="BK100" s="1828"/>
      <c r="BL100" s="1826">
        <v>19</v>
      </c>
      <c r="BM100" s="1828"/>
      <c r="BN100" s="1826">
        <v>20</v>
      </c>
      <c r="BO100" s="1827"/>
      <c r="BP100" s="1827"/>
      <c r="BQ100" s="1827"/>
      <c r="BR100" s="1827"/>
      <c r="BS100" s="1828"/>
      <c r="BT100" s="1826">
        <v>21</v>
      </c>
      <c r="BU100" s="1828"/>
      <c r="BV100" s="6"/>
      <c r="BW100" s="1826">
        <v>22</v>
      </c>
      <c r="BX100" s="1857"/>
      <c r="BY100" s="1828"/>
      <c r="BZ100" s="1826">
        <v>23</v>
      </c>
      <c r="CA100" s="1827"/>
      <c r="CB100" s="1828"/>
      <c r="CC100" s="1826">
        <v>24</v>
      </c>
      <c r="CD100" s="1827"/>
      <c r="CE100" s="1827"/>
      <c r="CF100" s="1828"/>
      <c r="CG100" s="1855"/>
      <c r="CH100" s="1856"/>
      <c r="CI100" s="1855">
        <v>25</v>
      </c>
      <c r="CJ100" s="1857"/>
      <c r="CK100" s="1857"/>
      <c r="CL100" s="1856"/>
      <c r="CM100" s="1826">
        <v>26</v>
      </c>
      <c r="CN100" s="1828"/>
      <c r="CO100" s="1826">
        <v>27</v>
      </c>
      <c r="CP100" s="1827"/>
      <c r="CQ100" s="1827"/>
      <c r="CR100" s="1828"/>
      <c r="CS100" s="1826">
        <v>28</v>
      </c>
      <c r="CT100" s="1828"/>
      <c r="CU100" s="1788">
        <v>29</v>
      </c>
      <c r="CV100" s="1788"/>
      <c r="CW100" s="1788"/>
      <c r="CX100" s="1788"/>
      <c r="CY100" s="1788"/>
      <c r="CZ100" s="1826">
        <v>30</v>
      </c>
      <c r="DA100" s="1828"/>
      <c r="DB100" s="1826">
        <v>31</v>
      </c>
      <c r="DC100" s="1827"/>
      <c r="DD100" s="1827"/>
      <c r="DE100" s="1828"/>
      <c r="DF100" s="1826">
        <v>32</v>
      </c>
      <c r="DG100" s="1828"/>
      <c r="DH100" s="1826">
        <v>33</v>
      </c>
      <c r="DI100" s="1827"/>
      <c r="DJ100" s="1827"/>
      <c r="DK100" s="1828"/>
      <c r="DL100" s="1826">
        <v>34</v>
      </c>
      <c r="DM100" s="1828"/>
      <c r="DN100" s="1826">
        <v>35</v>
      </c>
      <c r="DO100" s="1827"/>
      <c r="DP100" s="1827"/>
      <c r="DQ100" s="1828"/>
      <c r="DR100" s="1826">
        <v>36</v>
      </c>
      <c r="DS100" s="1828"/>
      <c r="DT100" s="1826">
        <v>37</v>
      </c>
      <c r="DU100" s="1827"/>
      <c r="DV100" s="1827"/>
      <c r="DW100" s="1827"/>
      <c r="DX100" s="1827"/>
      <c r="DY100" s="1827"/>
      <c r="DZ100" s="1827"/>
      <c r="EA100" s="1827"/>
      <c r="EB100" s="1828"/>
      <c r="EC100" s="1851">
        <v>38</v>
      </c>
      <c r="ED100" s="1827"/>
      <c r="EE100" s="1827"/>
      <c r="EF100" s="1851">
        <v>39</v>
      </c>
      <c r="EG100" s="1827"/>
      <c r="EH100" s="1827"/>
      <c r="EI100" s="1828"/>
      <c r="EJ100" s="1826">
        <v>41</v>
      </c>
      <c r="EK100" s="1827"/>
      <c r="EL100" s="1828"/>
      <c r="EM100" s="1826">
        <v>42</v>
      </c>
      <c r="EN100" s="1789"/>
      <c r="EO100" s="1789"/>
      <c r="EP100" s="1789"/>
      <c r="EQ100" s="1790"/>
      <c r="ER100" s="10"/>
      <c r="ES100" s="10"/>
      <c r="ET100" s="10"/>
      <c r="EU100" s="10"/>
      <c r="EV100" s="10"/>
      <c r="EW100" s="10"/>
      <c r="EX100" s="10">
        <f>SUM(EX98/EM100)</f>
        <v>32.38095238095238</v>
      </c>
    </row>
    <row r="101" spans="1:156" x14ac:dyDescent="0.2">
      <c r="B101" s="730" t="s">
        <v>387</v>
      </c>
      <c r="C101" s="730">
        <v>1</v>
      </c>
      <c r="D101" s="642">
        <v>2</v>
      </c>
      <c r="E101" s="642">
        <v>3</v>
      </c>
      <c r="F101" s="642">
        <v>4</v>
      </c>
      <c r="G101" s="642">
        <v>5</v>
      </c>
      <c r="H101" s="642">
        <v>6</v>
      </c>
      <c r="I101" s="642">
        <v>7</v>
      </c>
      <c r="J101" s="642">
        <v>8</v>
      </c>
      <c r="K101" s="666"/>
      <c r="L101" s="701">
        <v>9</v>
      </c>
      <c r="M101" s="642">
        <v>10</v>
      </c>
      <c r="N101" s="642">
        <v>11</v>
      </c>
      <c r="O101" s="642">
        <v>12</v>
      </c>
      <c r="P101" s="642">
        <v>13</v>
      </c>
      <c r="Q101" s="642">
        <v>14</v>
      </c>
      <c r="R101" s="642">
        <v>15</v>
      </c>
      <c r="S101" s="642">
        <v>16</v>
      </c>
      <c r="T101" s="642">
        <v>17</v>
      </c>
      <c r="U101" s="642">
        <v>18</v>
      </c>
      <c r="V101" s="642">
        <v>19</v>
      </c>
      <c r="W101" s="642">
        <v>20</v>
      </c>
      <c r="X101" s="642">
        <v>21</v>
      </c>
      <c r="Y101" s="642">
        <v>22</v>
      </c>
      <c r="Z101" s="642"/>
      <c r="AA101" s="642">
        <v>23</v>
      </c>
      <c r="AB101" s="642">
        <v>24</v>
      </c>
      <c r="AC101" s="642">
        <v>25</v>
      </c>
      <c r="AD101" s="642">
        <v>26</v>
      </c>
      <c r="AE101" s="642">
        <v>27</v>
      </c>
      <c r="AF101" s="642">
        <v>28</v>
      </c>
      <c r="AG101" s="642">
        <v>29</v>
      </c>
      <c r="AH101" s="642">
        <v>30</v>
      </c>
      <c r="AI101" s="642">
        <v>31</v>
      </c>
      <c r="AJ101" s="642">
        <v>32</v>
      </c>
      <c r="AK101" s="642">
        <v>33</v>
      </c>
      <c r="AL101" s="642">
        <v>34</v>
      </c>
      <c r="AM101" s="642">
        <v>35</v>
      </c>
      <c r="AN101" s="642">
        <v>36</v>
      </c>
      <c r="AO101" s="666"/>
      <c r="AP101" s="642">
        <v>37</v>
      </c>
      <c r="AQ101" s="642">
        <v>38</v>
      </c>
      <c r="AR101" s="642">
        <v>39</v>
      </c>
      <c r="AS101" s="642">
        <v>40</v>
      </c>
      <c r="AT101" s="642">
        <v>41</v>
      </c>
      <c r="AU101" s="642">
        <v>42</v>
      </c>
      <c r="AV101" s="642">
        <v>43</v>
      </c>
      <c r="AW101" s="642">
        <v>44</v>
      </c>
      <c r="AX101" s="642">
        <v>45</v>
      </c>
      <c r="AY101" s="642">
        <v>46</v>
      </c>
      <c r="AZ101" s="642"/>
      <c r="BA101" s="666"/>
      <c r="BB101" s="642">
        <v>47</v>
      </c>
      <c r="BC101" s="642">
        <v>48</v>
      </c>
      <c r="BD101" s="642">
        <v>49</v>
      </c>
      <c r="BE101" s="642">
        <v>50</v>
      </c>
      <c r="BF101" s="642">
        <v>51</v>
      </c>
      <c r="BG101" s="666"/>
      <c r="BH101" s="642">
        <v>52</v>
      </c>
      <c r="BI101" s="642">
        <v>53</v>
      </c>
      <c r="BJ101" s="642">
        <v>54</v>
      </c>
      <c r="BK101" s="642">
        <v>55</v>
      </c>
      <c r="BL101" s="666"/>
      <c r="BM101" s="642">
        <v>56</v>
      </c>
      <c r="BN101" s="666"/>
      <c r="BO101" s="666"/>
      <c r="BP101" s="642">
        <v>57</v>
      </c>
      <c r="BQ101" s="642">
        <v>58</v>
      </c>
      <c r="BR101" s="642">
        <v>59</v>
      </c>
      <c r="BS101" s="642">
        <v>60</v>
      </c>
      <c r="BT101" s="642">
        <v>61</v>
      </c>
      <c r="BU101" s="642">
        <v>62</v>
      </c>
      <c r="BV101" s="642">
        <v>63</v>
      </c>
      <c r="BW101" s="642">
        <v>64</v>
      </c>
      <c r="BX101" s="666"/>
      <c r="BY101" s="701">
        <v>65</v>
      </c>
      <c r="BZ101" s="642">
        <v>66</v>
      </c>
      <c r="CA101" s="642">
        <v>67</v>
      </c>
      <c r="CB101" s="642">
        <v>68</v>
      </c>
      <c r="CC101" s="642">
        <v>69</v>
      </c>
      <c r="CD101" s="642">
        <v>70</v>
      </c>
      <c r="CE101" s="642">
        <v>71</v>
      </c>
      <c r="CF101" s="642">
        <v>72</v>
      </c>
      <c r="CG101" s="666"/>
      <c r="CH101" s="666"/>
      <c r="CI101" s="666"/>
      <c r="CJ101" s="666"/>
      <c r="CK101" s="701">
        <v>73</v>
      </c>
      <c r="CL101" s="642">
        <v>74</v>
      </c>
      <c r="CM101" s="642">
        <v>75</v>
      </c>
      <c r="CN101" s="642"/>
      <c r="CO101" s="642">
        <v>76</v>
      </c>
      <c r="CP101" s="642">
        <v>77</v>
      </c>
      <c r="CQ101" s="642">
        <v>78</v>
      </c>
      <c r="CR101" s="642">
        <v>79</v>
      </c>
      <c r="CS101" s="642"/>
      <c r="CT101" s="642">
        <v>80</v>
      </c>
      <c r="CU101" s="642">
        <v>81</v>
      </c>
      <c r="CV101" s="642">
        <v>82</v>
      </c>
      <c r="CW101" s="642">
        <v>83</v>
      </c>
      <c r="CX101" s="642">
        <v>84</v>
      </c>
      <c r="CY101" s="642">
        <v>85</v>
      </c>
      <c r="CZ101" s="642">
        <v>86</v>
      </c>
      <c r="DA101" s="642">
        <v>87</v>
      </c>
      <c r="DB101" s="642">
        <v>88</v>
      </c>
      <c r="DC101" s="642">
        <v>89</v>
      </c>
      <c r="DD101" s="642">
        <v>90</v>
      </c>
      <c r="DE101" s="642">
        <v>91</v>
      </c>
      <c r="DF101" s="642">
        <v>92</v>
      </c>
      <c r="DG101" s="642">
        <v>93</v>
      </c>
      <c r="DH101" s="642">
        <v>94</v>
      </c>
      <c r="DI101" s="795"/>
      <c r="DJ101" s="642">
        <v>95</v>
      </c>
      <c r="DK101" s="642">
        <v>96</v>
      </c>
      <c r="DL101" s="642">
        <v>97</v>
      </c>
      <c r="DM101" s="642">
        <v>98</v>
      </c>
      <c r="DN101" s="642">
        <v>99</v>
      </c>
      <c r="DO101" s="795"/>
      <c r="DP101" s="642">
        <v>100</v>
      </c>
      <c r="DQ101" s="642">
        <v>101</v>
      </c>
      <c r="DR101" s="642">
        <v>102</v>
      </c>
      <c r="DS101" s="642">
        <v>103</v>
      </c>
      <c r="DT101" s="642">
        <v>104</v>
      </c>
      <c r="DU101" s="642">
        <v>105</v>
      </c>
      <c r="DV101" s="642">
        <v>106</v>
      </c>
      <c r="DW101" s="666"/>
      <c r="DX101" s="642">
        <v>107</v>
      </c>
      <c r="DY101" s="642">
        <v>108</v>
      </c>
      <c r="DZ101" s="642">
        <v>109</v>
      </c>
      <c r="EA101" s="642">
        <v>110</v>
      </c>
      <c r="EB101" s="642">
        <v>111</v>
      </c>
      <c r="EC101" s="642">
        <v>112</v>
      </c>
      <c r="ED101" s="795"/>
      <c r="EE101" s="642">
        <v>113</v>
      </c>
      <c r="EF101" s="666"/>
      <c r="EG101" s="666"/>
      <c r="EH101" s="642">
        <v>114</v>
      </c>
      <c r="EI101" s="642">
        <v>115</v>
      </c>
      <c r="EJ101" s="642">
        <v>116</v>
      </c>
      <c r="EK101" s="642">
        <v>117</v>
      </c>
      <c r="EL101" s="642">
        <v>118</v>
      </c>
      <c r="EM101" s="642">
        <v>119</v>
      </c>
      <c r="EN101" s="642">
        <v>120</v>
      </c>
      <c r="EO101" s="642">
        <v>121</v>
      </c>
      <c r="EP101" s="642">
        <v>122</v>
      </c>
      <c r="EQ101" s="642">
        <v>123</v>
      </c>
      <c r="ER101" s="642"/>
      <c r="ES101" s="592">
        <v>18</v>
      </c>
      <c r="ET101" s="592">
        <v>33</v>
      </c>
      <c r="EU101" s="592">
        <v>42</v>
      </c>
      <c r="EV101" s="592">
        <v>11</v>
      </c>
      <c r="EW101" s="592">
        <v>19</v>
      </c>
      <c r="EX101" s="593">
        <f>SUM(ES101:EW101)</f>
        <v>123</v>
      </c>
    </row>
    <row r="102" spans="1:156" ht="13.5" thickBot="1" x14ac:dyDescent="0.25">
      <c r="B102" s="730"/>
      <c r="C102" s="730">
        <v>1</v>
      </c>
      <c r="D102" s="642">
        <v>2</v>
      </c>
      <c r="E102" s="730">
        <v>3</v>
      </c>
      <c r="F102" s="642">
        <v>4</v>
      </c>
      <c r="G102" s="730">
        <v>5</v>
      </c>
      <c r="H102" s="642">
        <v>6</v>
      </c>
      <c r="I102" s="730">
        <v>7</v>
      </c>
      <c r="J102" s="642">
        <v>8</v>
      </c>
      <c r="K102" s="730">
        <v>9</v>
      </c>
      <c r="L102" s="642">
        <v>10</v>
      </c>
      <c r="M102" s="730">
        <v>11</v>
      </c>
      <c r="N102" s="642">
        <v>12</v>
      </c>
      <c r="O102" s="730">
        <v>13</v>
      </c>
      <c r="P102" s="642">
        <v>14</v>
      </c>
      <c r="Q102" s="730">
        <v>15</v>
      </c>
      <c r="R102" s="642">
        <v>16</v>
      </c>
      <c r="S102" s="730">
        <v>17</v>
      </c>
      <c r="T102" s="642">
        <v>18</v>
      </c>
      <c r="U102" s="730">
        <v>19</v>
      </c>
      <c r="V102" s="642">
        <v>20</v>
      </c>
      <c r="W102" s="730">
        <v>21</v>
      </c>
      <c r="X102" s="642">
        <v>22</v>
      </c>
      <c r="Y102" s="730">
        <v>23</v>
      </c>
      <c r="Z102" s="642">
        <v>24</v>
      </c>
      <c r="AA102" s="730">
        <v>25</v>
      </c>
      <c r="AB102" s="642">
        <v>26</v>
      </c>
      <c r="AC102" s="730">
        <v>27</v>
      </c>
      <c r="AD102" s="642">
        <v>28</v>
      </c>
      <c r="AE102" s="730">
        <v>29</v>
      </c>
      <c r="AF102" s="642">
        <v>30</v>
      </c>
      <c r="AG102" s="730">
        <v>31</v>
      </c>
      <c r="AH102" s="642">
        <v>32</v>
      </c>
      <c r="AI102" s="730">
        <v>33</v>
      </c>
      <c r="AJ102" s="642">
        <v>34</v>
      </c>
      <c r="AK102" s="730">
        <v>35</v>
      </c>
      <c r="AL102" s="642">
        <v>36</v>
      </c>
      <c r="AM102" s="730">
        <v>37</v>
      </c>
      <c r="AN102" s="642">
        <v>38</v>
      </c>
      <c r="AO102" s="730">
        <v>39</v>
      </c>
      <c r="AP102" s="642">
        <v>40</v>
      </c>
      <c r="AQ102" s="730">
        <v>41</v>
      </c>
      <c r="AR102" s="642">
        <v>42</v>
      </c>
      <c r="AS102" s="730">
        <v>43</v>
      </c>
      <c r="AT102" s="642">
        <v>44</v>
      </c>
      <c r="AU102" s="730">
        <v>45</v>
      </c>
      <c r="AV102" s="642">
        <v>46</v>
      </c>
      <c r="AW102" s="730">
        <v>47</v>
      </c>
      <c r="AX102" s="642">
        <v>48</v>
      </c>
      <c r="AY102" s="730">
        <v>49</v>
      </c>
      <c r="AZ102" s="642">
        <v>50</v>
      </c>
      <c r="BA102" s="730">
        <v>51</v>
      </c>
      <c r="BB102" s="642">
        <v>52</v>
      </c>
      <c r="BC102" s="730">
        <v>53</v>
      </c>
      <c r="BD102" s="642">
        <v>54</v>
      </c>
      <c r="BE102" s="730">
        <v>55</v>
      </c>
      <c r="BF102" s="642">
        <v>56</v>
      </c>
      <c r="BG102" s="730">
        <v>57</v>
      </c>
      <c r="BH102" s="642">
        <v>58</v>
      </c>
      <c r="BI102" s="730">
        <v>59</v>
      </c>
      <c r="BJ102" s="642">
        <v>60</v>
      </c>
      <c r="BK102" s="730">
        <v>61</v>
      </c>
      <c r="BL102" s="642">
        <v>62</v>
      </c>
      <c r="BM102" s="730">
        <v>63</v>
      </c>
      <c r="BN102" s="642">
        <v>64</v>
      </c>
      <c r="BO102" s="730">
        <v>65</v>
      </c>
      <c r="BP102" s="642">
        <v>66</v>
      </c>
      <c r="BQ102" s="730">
        <v>67</v>
      </c>
      <c r="BR102" s="642">
        <v>68</v>
      </c>
      <c r="BS102" s="730">
        <v>69</v>
      </c>
      <c r="BT102" s="642">
        <v>70</v>
      </c>
      <c r="BU102" s="730">
        <v>71</v>
      </c>
      <c r="BV102" s="642">
        <v>72</v>
      </c>
      <c r="BW102" s="730">
        <v>73</v>
      </c>
      <c r="BX102" s="642">
        <v>74</v>
      </c>
      <c r="BY102" s="730">
        <v>75</v>
      </c>
      <c r="BZ102" s="642">
        <v>76</v>
      </c>
      <c r="CA102" s="730">
        <v>77</v>
      </c>
      <c r="CB102" s="642">
        <v>78</v>
      </c>
      <c r="CC102" s="730">
        <v>79</v>
      </c>
      <c r="CD102" s="642">
        <v>80</v>
      </c>
      <c r="CE102" s="730">
        <v>81</v>
      </c>
      <c r="CF102" s="642">
        <v>82</v>
      </c>
      <c r="CG102" s="730">
        <v>83</v>
      </c>
      <c r="CH102" s="642">
        <v>84</v>
      </c>
      <c r="CI102" s="730">
        <v>85</v>
      </c>
      <c r="CJ102" s="642">
        <v>86</v>
      </c>
      <c r="CK102" s="730">
        <v>87</v>
      </c>
      <c r="CL102" s="642">
        <v>88</v>
      </c>
      <c r="CM102" s="730">
        <v>89</v>
      </c>
      <c r="CN102" s="642">
        <v>90</v>
      </c>
      <c r="CO102" s="730">
        <v>91</v>
      </c>
      <c r="CP102" s="642">
        <v>92</v>
      </c>
      <c r="CQ102" s="730">
        <v>93</v>
      </c>
      <c r="CR102" s="642">
        <v>94</v>
      </c>
      <c r="CS102" s="730">
        <v>95</v>
      </c>
      <c r="CT102" s="642">
        <v>96</v>
      </c>
      <c r="CU102" s="730">
        <v>97</v>
      </c>
      <c r="CV102" s="642">
        <v>98</v>
      </c>
      <c r="CW102" s="730">
        <v>99</v>
      </c>
      <c r="CX102" s="642">
        <v>100</v>
      </c>
      <c r="CY102" s="730">
        <v>101</v>
      </c>
      <c r="CZ102" s="642">
        <v>102</v>
      </c>
      <c r="DA102" s="730">
        <v>103</v>
      </c>
      <c r="DB102" s="642">
        <v>104</v>
      </c>
      <c r="DC102" s="730">
        <v>105</v>
      </c>
      <c r="DD102" s="642">
        <v>106</v>
      </c>
      <c r="DE102" s="730">
        <v>107</v>
      </c>
      <c r="DF102" s="642">
        <v>108</v>
      </c>
      <c r="DG102" s="730">
        <v>109</v>
      </c>
      <c r="DH102" s="642">
        <v>110</v>
      </c>
      <c r="DI102" s="730">
        <v>111</v>
      </c>
      <c r="DJ102" s="642">
        <v>112</v>
      </c>
      <c r="DK102" s="730">
        <v>113</v>
      </c>
      <c r="DL102" s="642">
        <v>114</v>
      </c>
      <c r="DM102" s="730">
        <v>115</v>
      </c>
      <c r="DN102" s="642">
        <v>116</v>
      </c>
      <c r="DO102" s="730">
        <v>117</v>
      </c>
      <c r="DP102" s="642">
        <v>118</v>
      </c>
      <c r="DQ102" s="730">
        <v>119</v>
      </c>
      <c r="DR102" s="642">
        <v>120</v>
      </c>
      <c r="DS102" s="730">
        <v>121</v>
      </c>
      <c r="DT102" s="642">
        <v>122</v>
      </c>
      <c r="DU102" s="730">
        <v>123</v>
      </c>
      <c r="DV102" s="642">
        <v>124</v>
      </c>
      <c r="DW102" s="730">
        <v>125</v>
      </c>
      <c r="DX102" s="642">
        <v>126</v>
      </c>
      <c r="DY102" s="730">
        <v>127</v>
      </c>
      <c r="DZ102" s="642">
        <v>128</v>
      </c>
      <c r="EA102" s="730">
        <v>129</v>
      </c>
      <c r="EB102" s="642">
        <v>130</v>
      </c>
      <c r="EC102" s="730">
        <v>131</v>
      </c>
      <c r="ED102" s="642">
        <v>132</v>
      </c>
      <c r="EE102" s="730">
        <v>133</v>
      </c>
      <c r="EF102" s="642">
        <v>134</v>
      </c>
      <c r="EG102" s="730">
        <v>135</v>
      </c>
      <c r="EH102" s="642">
        <v>136</v>
      </c>
      <c r="EI102" s="730">
        <v>137</v>
      </c>
      <c r="EJ102" s="642">
        <v>138</v>
      </c>
      <c r="EK102" s="730">
        <v>139</v>
      </c>
      <c r="EL102" s="642">
        <v>140</v>
      </c>
      <c r="EM102" s="730">
        <v>141</v>
      </c>
      <c r="EN102" s="642">
        <v>142</v>
      </c>
      <c r="EO102" s="730">
        <v>143</v>
      </c>
      <c r="EP102" s="642">
        <v>144</v>
      </c>
      <c r="EQ102" s="730">
        <v>145</v>
      </c>
      <c r="ER102" s="642">
        <v>146</v>
      </c>
      <c r="ES102" s="592"/>
      <c r="ET102" s="592"/>
      <c r="EU102" s="592"/>
      <c r="EV102" s="592"/>
      <c r="EW102" s="592"/>
      <c r="EX102" s="593"/>
    </row>
    <row r="103" spans="1:156" ht="18.75" customHeight="1" x14ac:dyDescent="0.2">
      <c r="B103" s="731" t="s">
        <v>546</v>
      </c>
      <c r="C103" s="780">
        <v>1</v>
      </c>
      <c r="D103" s="619">
        <v>1</v>
      </c>
      <c r="E103" s="617">
        <v>2</v>
      </c>
      <c r="F103" s="624">
        <v>1</v>
      </c>
      <c r="G103" s="617">
        <v>3</v>
      </c>
      <c r="H103" s="619">
        <v>2</v>
      </c>
      <c r="I103" s="622">
        <v>2</v>
      </c>
      <c r="J103" s="704">
        <v>1</v>
      </c>
      <c r="K103" s="666"/>
      <c r="L103" s="705">
        <v>4</v>
      </c>
      <c r="M103" s="624">
        <v>3</v>
      </c>
      <c r="N103" s="624">
        <v>4</v>
      </c>
      <c r="O103" s="646">
        <v>1</v>
      </c>
      <c r="P103" s="619">
        <v>3</v>
      </c>
      <c r="Q103" s="624">
        <v>5</v>
      </c>
      <c r="R103" s="620">
        <v>2</v>
      </c>
      <c r="S103" s="619">
        <v>4</v>
      </c>
      <c r="T103" s="617">
        <v>5</v>
      </c>
      <c r="U103" s="624">
        <v>6</v>
      </c>
      <c r="V103" s="624">
        <v>7</v>
      </c>
      <c r="W103" s="646">
        <v>2</v>
      </c>
      <c r="X103" s="619">
        <v>5</v>
      </c>
      <c r="Y103" s="624">
        <v>8</v>
      </c>
      <c r="Z103" s="628"/>
      <c r="AA103" s="619">
        <v>6</v>
      </c>
      <c r="AB103" s="624">
        <v>9</v>
      </c>
      <c r="AC103" s="620">
        <v>3</v>
      </c>
      <c r="AD103" s="619">
        <v>7</v>
      </c>
      <c r="AE103" s="624">
        <v>10</v>
      </c>
      <c r="AF103" s="646">
        <v>3</v>
      </c>
      <c r="AG103" s="619">
        <v>8</v>
      </c>
      <c r="AH103" s="624">
        <v>11</v>
      </c>
      <c r="AI103" s="620">
        <v>4</v>
      </c>
      <c r="AJ103" s="619">
        <v>9</v>
      </c>
      <c r="AK103" s="624">
        <v>12</v>
      </c>
      <c r="AL103" s="646">
        <v>4</v>
      </c>
      <c r="AM103" s="619">
        <v>10</v>
      </c>
      <c r="AN103" s="624">
        <v>13</v>
      </c>
      <c r="AO103" s="666"/>
      <c r="AP103" s="619">
        <v>11</v>
      </c>
      <c r="AQ103" s="624">
        <v>14</v>
      </c>
      <c r="AR103" s="646">
        <v>5</v>
      </c>
      <c r="AS103" s="619">
        <v>12</v>
      </c>
      <c r="AT103" s="624">
        <v>15</v>
      </c>
      <c r="AU103" s="620">
        <v>5</v>
      </c>
      <c r="AV103" s="619">
        <v>13</v>
      </c>
      <c r="AW103" s="624">
        <v>16</v>
      </c>
      <c r="AX103" s="646">
        <v>6</v>
      </c>
      <c r="AY103" s="619">
        <v>14</v>
      </c>
      <c r="AZ103" s="624"/>
      <c r="BA103" s="666"/>
      <c r="BB103" s="463">
        <v>15</v>
      </c>
      <c r="BC103" s="624">
        <v>17</v>
      </c>
      <c r="BD103" s="646">
        <v>7</v>
      </c>
      <c r="BE103" s="463">
        <v>16</v>
      </c>
      <c r="BF103" s="516">
        <v>18</v>
      </c>
      <c r="BG103" s="666"/>
      <c r="BH103" s="646">
        <v>8</v>
      </c>
      <c r="BI103" s="463">
        <v>17</v>
      </c>
      <c r="BJ103" s="516">
        <v>19</v>
      </c>
      <c r="BK103" s="518">
        <v>6</v>
      </c>
      <c r="BL103" s="666"/>
      <c r="BM103" s="516">
        <v>20</v>
      </c>
      <c r="BN103" s="666"/>
      <c r="BO103" s="666"/>
      <c r="BP103" s="463">
        <v>18</v>
      </c>
      <c r="BQ103" s="648">
        <v>6</v>
      </c>
      <c r="BR103" s="516">
        <v>21</v>
      </c>
      <c r="BS103" s="518">
        <v>7</v>
      </c>
      <c r="BT103" s="463">
        <v>19</v>
      </c>
      <c r="BU103" s="516">
        <v>22</v>
      </c>
      <c r="BV103" s="646">
        <v>9</v>
      </c>
      <c r="BW103" s="606">
        <v>20</v>
      </c>
      <c r="BX103" s="666"/>
      <c r="BY103" s="703">
        <v>8</v>
      </c>
      <c r="BZ103" s="463">
        <v>21</v>
      </c>
      <c r="CA103" s="648">
        <v>7</v>
      </c>
      <c r="CB103" s="516">
        <v>23</v>
      </c>
      <c r="CC103" s="646">
        <v>10</v>
      </c>
      <c r="CD103" s="463">
        <v>22</v>
      </c>
      <c r="CE103" s="516">
        <v>24</v>
      </c>
      <c r="CF103" s="700">
        <v>9</v>
      </c>
      <c r="CG103" s="666"/>
      <c r="CH103" s="666"/>
      <c r="CI103" s="666"/>
      <c r="CJ103" s="666"/>
      <c r="CK103" s="702">
        <v>25</v>
      </c>
      <c r="CL103" s="518">
        <v>10</v>
      </c>
      <c r="CM103" s="463">
        <v>23</v>
      </c>
      <c r="CN103" s="666"/>
      <c r="CO103" s="646">
        <v>11</v>
      </c>
      <c r="CP103" s="463">
        <v>24</v>
      </c>
      <c r="CQ103" s="516">
        <v>26</v>
      </c>
      <c r="CR103" s="518">
        <v>11</v>
      </c>
      <c r="CS103" s="666"/>
      <c r="CT103" s="516">
        <v>27</v>
      </c>
      <c r="CU103" s="695">
        <v>12</v>
      </c>
      <c r="CV103" s="463">
        <v>25</v>
      </c>
      <c r="CW103" s="516">
        <v>28</v>
      </c>
      <c r="CX103" s="516">
        <v>29</v>
      </c>
      <c r="CY103" s="518">
        <v>12</v>
      </c>
      <c r="CZ103" s="463">
        <v>26</v>
      </c>
      <c r="DA103" s="516">
        <v>30</v>
      </c>
      <c r="DB103" s="695">
        <v>13</v>
      </c>
      <c r="DC103" s="463">
        <v>27</v>
      </c>
      <c r="DD103" s="516">
        <v>31</v>
      </c>
      <c r="DE103" s="518">
        <v>13</v>
      </c>
      <c r="DF103" s="463">
        <v>28</v>
      </c>
      <c r="DG103" s="516">
        <v>32</v>
      </c>
      <c r="DH103" s="695">
        <v>14</v>
      </c>
      <c r="DI103" s="795"/>
      <c r="DJ103" s="516">
        <v>33</v>
      </c>
      <c r="DK103" s="518">
        <v>14</v>
      </c>
      <c r="DL103" s="696">
        <v>29</v>
      </c>
      <c r="DM103" s="516">
        <v>34</v>
      </c>
      <c r="DN103" s="695">
        <v>15</v>
      </c>
      <c r="DO103" s="795"/>
      <c r="DP103" s="516">
        <v>35</v>
      </c>
      <c r="DQ103" s="518">
        <v>15</v>
      </c>
      <c r="DR103" s="463">
        <v>30</v>
      </c>
      <c r="DS103" s="516">
        <v>36</v>
      </c>
      <c r="DT103" s="695">
        <v>16</v>
      </c>
      <c r="DU103" s="463">
        <v>31</v>
      </c>
      <c r="DV103" s="641">
        <v>8</v>
      </c>
      <c r="DW103" s="666"/>
      <c r="DX103" s="516">
        <v>37</v>
      </c>
      <c r="DY103" s="641">
        <v>9</v>
      </c>
      <c r="DZ103" s="641">
        <v>10</v>
      </c>
      <c r="EA103" s="518">
        <v>16</v>
      </c>
      <c r="EB103" s="518">
        <v>17</v>
      </c>
      <c r="EC103" s="695">
        <v>17</v>
      </c>
      <c r="ED103" s="795"/>
      <c r="EE103" s="516">
        <v>38</v>
      </c>
      <c r="EF103" s="666"/>
      <c r="EG103" s="666"/>
      <c r="EH103" s="516">
        <v>39</v>
      </c>
      <c r="EI103" s="518">
        <v>18</v>
      </c>
      <c r="EJ103" s="463">
        <v>32</v>
      </c>
      <c r="EK103" s="516">
        <v>40</v>
      </c>
      <c r="EL103" s="518">
        <v>19</v>
      </c>
      <c r="EM103" s="695">
        <v>18</v>
      </c>
      <c r="EN103" s="463">
        <v>33</v>
      </c>
      <c r="EO103" s="641">
        <v>11</v>
      </c>
      <c r="EP103" s="516">
        <v>41</v>
      </c>
      <c r="EQ103" s="516">
        <v>42</v>
      </c>
      <c r="ER103" s="641">
        <v>12</v>
      </c>
      <c r="ES103" s="670">
        <f>SUM(ES98/ES101)</f>
        <v>7.7222222222222223</v>
      </c>
      <c r="ET103" s="670">
        <f>SUM(ET98/ET101)</f>
        <v>9.2727272727272734</v>
      </c>
      <c r="EU103" s="670">
        <f>SUM(EU98/EU101)</f>
        <v>14.928571428571429</v>
      </c>
      <c r="EV103" s="670">
        <f>SUM(EV98/EV101)</f>
        <v>12.181818181818182</v>
      </c>
      <c r="EW103" s="670">
        <f>SUM(EW98/EW101)</f>
        <v>8.1052631578947363</v>
      </c>
      <c r="EX103" s="732">
        <f>SUM(EX98/EX101)+EZ10</f>
        <v>11.056910569105691</v>
      </c>
    </row>
    <row r="104" spans="1:156" ht="12" customHeight="1" x14ac:dyDescent="0.2">
      <c r="B104" s="1867"/>
      <c r="C104" s="1870" t="s">
        <v>1480</v>
      </c>
      <c r="D104" s="1804" t="s">
        <v>1480</v>
      </c>
      <c r="E104" s="1804" t="s">
        <v>1480</v>
      </c>
      <c r="F104" s="1804" t="s">
        <v>1480</v>
      </c>
      <c r="G104" s="1804" t="s">
        <v>1480</v>
      </c>
      <c r="H104" s="1804" t="s">
        <v>381</v>
      </c>
      <c r="I104" s="1804" t="s">
        <v>875</v>
      </c>
      <c r="J104" s="1873" t="s">
        <v>718</v>
      </c>
      <c r="K104" s="1774" t="s">
        <v>1353</v>
      </c>
      <c r="L104" s="1804" t="s">
        <v>1374</v>
      </c>
      <c r="M104" s="1804" t="s">
        <v>1374</v>
      </c>
      <c r="N104" s="1804" t="s">
        <v>391</v>
      </c>
      <c r="O104" s="1804" t="s">
        <v>677</v>
      </c>
      <c r="P104" s="1805" t="s">
        <v>720</v>
      </c>
      <c r="Q104" s="1804" t="s">
        <v>1359</v>
      </c>
      <c r="R104" s="1892" t="s">
        <v>788</v>
      </c>
      <c r="S104" s="1804" t="s">
        <v>975</v>
      </c>
      <c r="T104" s="1804" t="s">
        <v>439</v>
      </c>
      <c r="U104" s="1804" t="s">
        <v>439</v>
      </c>
      <c r="V104" s="1804" t="s">
        <v>1189</v>
      </c>
      <c r="W104" s="1804" t="s">
        <v>359</v>
      </c>
      <c r="X104" s="1804" t="s">
        <v>422</v>
      </c>
      <c r="Y104" s="1873" t="s">
        <v>842</v>
      </c>
      <c r="Z104" s="1928" t="s">
        <v>534</v>
      </c>
      <c r="AA104" s="1804" t="s">
        <v>1136</v>
      </c>
      <c r="AB104" s="1804" t="s">
        <v>978</v>
      </c>
      <c r="AC104" s="1804" t="s">
        <v>1326</v>
      </c>
      <c r="AD104" s="1873" t="s">
        <v>710</v>
      </c>
      <c r="AE104" s="1804" t="s">
        <v>450</v>
      </c>
      <c r="AF104" s="1804" t="s">
        <v>1484</v>
      </c>
      <c r="AG104" s="1804" t="s">
        <v>390</v>
      </c>
      <c r="AH104" s="1804" t="s">
        <v>176</v>
      </c>
      <c r="AI104" s="1804" t="s">
        <v>530</v>
      </c>
      <c r="AJ104" s="1804" t="s">
        <v>559</v>
      </c>
      <c r="AK104" s="1873" t="s">
        <v>1022</v>
      </c>
      <c r="AL104" s="1804" t="s">
        <v>1358</v>
      </c>
      <c r="AM104" s="1804" t="s">
        <v>180</v>
      </c>
      <c r="AN104" s="1873" t="s">
        <v>1217</v>
      </c>
      <c r="AO104" s="1805" t="s">
        <v>1432</v>
      </c>
      <c r="AP104" s="1804" t="s">
        <v>80</v>
      </c>
      <c r="AQ104" s="1804" t="s">
        <v>40</v>
      </c>
      <c r="AR104" s="1919" t="s">
        <v>1058</v>
      </c>
      <c r="AS104" s="1804" t="s">
        <v>26</v>
      </c>
      <c r="AT104" s="1804" t="s">
        <v>306</v>
      </c>
      <c r="AU104" s="1804" t="s">
        <v>1036</v>
      </c>
      <c r="AV104" s="1804" t="s">
        <v>850</v>
      </c>
      <c r="AW104" s="1804" t="s">
        <v>169</v>
      </c>
      <c r="AX104" s="1804" t="s">
        <v>224</v>
      </c>
      <c r="AY104" s="1804" t="s">
        <v>326</v>
      </c>
      <c r="AZ104" s="1901" t="s">
        <v>1179</v>
      </c>
      <c r="BA104" s="1805" t="s">
        <v>543</v>
      </c>
      <c r="BB104" s="1804" t="s">
        <v>237</v>
      </c>
      <c r="BC104" s="1804" t="s">
        <v>1364</v>
      </c>
      <c r="BD104" s="1873" t="s">
        <v>1</v>
      </c>
      <c r="BE104" s="1804" t="s">
        <v>862</v>
      </c>
      <c r="BF104" s="1804" t="s">
        <v>1151</v>
      </c>
      <c r="BG104" s="1805" t="s">
        <v>1242</v>
      </c>
      <c r="BH104" s="1804" t="s">
        <v>1423</v>
      </c>
      <c r="BI104" s="1804" t="s">
        <v>1460</v>
      </c>
      <c r="BJ104" s="1804" t="s">
        <v>1074</v>
      </c>
      <c r="BK104" s="1804" t="s">
        <v>930</v>
      </c>
      <c r="BL104" s="1805" t="s">
        <v>1240</v>
      </c>
      <c r="BM104" s="1804" t="s">
        <v>840</v>
      </c>
      <c r="BN104" s="1805" t="s">
        <v>1046</v>
      </c>
      <c r="BO104" s="1805" t="s">
        <v>355</v>
      </c>
      <c r="BP104" s="1804" t="s">
        <v>956</v>
      </c>
      <c r="BQ104" s="1804" t="s">
        <v>956</v>
      </c>
      <c r="BR104" s="1918" t="s">
        <v>350</v>
      </c>
      <c r="BS104" s="1804" t="s">
        <v>789</v>
      </c>
      <c r="BT104" s="1873" t="s">
        <v>790</v>
      </c>
      <c r="BU104" s="1804" t="s">
        <v>591</v>
      </c>
      <c r="BV104" s="1804" t="s">
        <v>934</v>
      </c>
      <c r="BW104" s="1804" t="s">
        <v>1298</v>
      </c>
      <c r="BX104" s="1781" t="s">
        <v>614</v>
      </c>
      <c r="BY104" s="1804" t="s">
        <v>702</v>
      </c>
      <c r="BZ104" s="1804" t="s">
        <v>62</v>
      </c>
      <c r="CA104" s="1804" t="s">
        <v>198</v>
      </c>
      <c r="CB104" s="1804" t="s">
        <v>198</v>
      </c>
      <c r="CC104" s="1804" t="s">
        <v>15</v>
      </c>
      <c r="CD104" s="1804" t="s">
        <v>8</v>
      </c>
      <c r="CE104" s="1804" t="s">
        <v>313</v>
      </c>
      <c r="CF104" s="1804" t="s">
        <v>302</v>
      </c>
      <c r="CG104" s="1912" t="s">
        <v>448</v>
      </c>
      <c r="CH104" s="1912" t="s">
        <v>605</v>
      </c>
      <c r="CI104" s="1774" t="s">
        <v>106</v>
      </c>
      <c r="CJ104" s="1774" t="s">
        <v>938</v>
      </c>
      <c r="CK104" s="1804" t="s">
        <v>353</v>
      </c>
      <c r="CL104" s="1804" t="s">
        <v>469</v>
      </c>
      <c r="CM104" s="1804" t="s">
        <v>1224</v>
      </c>
      <c r="CN104" s="1804" t="s">
        <v>909</v>
      </c>
      <c r="CO104" s="1804" t="s">
        <v>468</v>
      </c>
      <c r="CP104" s="1804" t="s">
        <v>951</v>
      </c>
      <c r="CQ104" s="1804" t="s">
        <v>621</v>
      </c>
      <c r="CR104" s="1804" t="s">
        <v>251</v>
      </c>
      <c r="CS104" s="1805" t="s">
        <v>1140</v>
      </c>
      <c r="CT104" s="1804" t="s">
        <v>1173</v>
      </c>
      <c r="CU104" s="1804" t="s">
        <v>885</v>
      </c>
      <c r="CV104" s="1804" t="s">
        <v>839</v>
      </c>
      <c r="CW104" s="1804" t="s">
        <v>268</v>
      </c>
      <c r="CX104" s="1804" t="s">
        <v>1225</v>
      </c>
      <c r="CY104" s="1804" t="s">
        <v>425</v>
      </c>
      <c r="CZ104" s="1895" t="s">
        <v>1284</v>
      </c>
      <c r="DA104" s="1804" t="s">
        <v>1451</v>
      </c>
      <c r="DB104" s="1804" t="s">
        <v>701</v>
      </c>
      <c r="DC104" s="1873" t="s">
        <v>709</v>
      </c>
      <c r="DD104" s="1873" t="s">
        <v>447</v>
      </c>
      <c r="DE104" s="1804" t="s">
        <v>1219</v>
      </c>
      <c r="DF104" s="1804" t="s">
        <v>587</v>
      </c>
      <c r="DG104" s="1873" t="s">
        <v>455</v>
      </c>
      <c r="DH104" s="1804" t="s">
        <v>99</v>
      </c>
      <c r="DI104" s="1805" t="s">
        <v>991</v>
      </c>
      <c r="DJ104" s="1804" t="s">
        <v>880</v>
      </c>
      <c r="DK104" s="1804" t="s">
        <v>1089</v>
      </c>
      <c r="DL104" s="1781" t="s">
        <v>957</v>
      </c>
      <c r="DM104" s="1804" t="s">
        <v>570</v>
      </c>
      <c r="DN104" s="1804" t="s">
        <v>1399</v>
      </c>
      <c r="DO104" s="1805" t="s">
        <v>760</v>
      </c>
      <c r="DP104" s="1804" t="s">
        <v>1180</v>
      </c>
      <c r="DQ104" s="1873" t="s">
        <v>1401</v>
      </c>
      <c r="DR104" s="1873" t="s">
        <v>729</v>
      </c>
      <c r="DS104" s="1804" t="s">
        <v>1289</v>
      </c>
      <c r="DT104" s="1804" t="s">
        <v>1377</v>
      </c>
      <c r="DU104" s="1805" t="s">
        <v>1470</v>
      </c>
      <c r="DV104" s="1804" t="s">
        <v>1154</v>
      </c>
      <c r="DW104" s="1891" t="s">
        <v>100</v>
      </c>
      <c r="DX104" s="1804" t="s">
        <v>872</v>
      </c>
      <c r="DY104" s="1804" t="s">
        <v>872</v>
      </c>
      <c r="DZ104" s="1804" t="s">
        <v>872</v>
      </c>
      <c r="EA104" s="1804" t="s">
        <v>872</v>
      </c>
      <c r="EB104" s="1804" t="s">
        <v>1378</v>
      </c>
      <c r="EC104" s="1804" t="s">
        <v>872</v>
      </c>
      <c r="ED104" s="1888" t="s">
        <v>1148</v>
      </c>
      <c r="EE104" s="1804" t="s">
        <v>843</v>
      </c>
      <c r="EF104" s="1805" t="s">
        <v>409</v>
      </c>
      <c r="EG104" s="1805" t="s">
        <v>1311</v>
      </c>
      <c r="EH104" s="1873" t="s">
        <v>700</v>
      </c>
      <c r="EI104" s="1804" t="s">
        <v>762</v>
      </c>
      <c r="EJ104" s="1804" t="s">
        <v>969</v>
      </c>
      <c r="EK104" s="1804" t="s">
        <v>1095</v>
      </c>
      <c r="EL104" s="1804" t="s">
        <v>851</v>
      </c>
      <c r="EM104" s="1804" t="s">
        <v>299</v>
      </c>
      <c r="EN104" s="1804" t="s">
        <v>429</v>
      </c>
      <c r="EO104" s="1804" t="s">
        <v>429</v>
      </c>
      <c r="EP104" s="1804" t="s">
        <v>429</v>
      </c>
      <c r="EQ104" s="1804" t="s">
        <v>1236</v>
      </c>
      <c r="ER104" s="1901" t="s">
        <v>664</v>
      </c>
      <c r="ES104" s="1909" t="s">
        <v>470</v>
      </c>
      <c r="ET104" s="1719" t="s">
        <v>1413</v>
      </c>
      <c r="EU104" s="1905" t="s">
        <v>1379</v>
      </c>
      <c r="EV104" s="1723" t="s">
        <v>11</v>
      </c>
      <c r="EW104" s="1896" t="s">
        <v>300</v>
      </c>
      <c r="EX104" s="1898" t="s">
        <v>1282</v>
      </c>
    </row>
    <row r="105" spans="1:156" x14ac:dyDescent="0.2">
      <c r="B105" s="1868"/>
      <c r="C105" s="1871"/>
      <c r="D105" s="1781"/>
      <c r="E105" s="1781"/>
      <c r="F105" s="1781"/>
      <c r="G105" s="1781"/>
      <c r="H105" s="1781"/>
      <c r="I105" s="1781"/>
      <c r="J105" s="1874"/>
      <c r="K105" s="1781"/>
      <c r="L105" s="1781"/>
      <c r="M105" s="1781"/>
      <c r="N105" s="1781"/>
      <c r="O105" s="1781"/>
      <c r="P105" s="1774"/>
      <c r="Q105" s="1781"/>
      <c r="R105" s="1893"/>
      <c r="S105" s="1781"/>
      <c r="T105" s="1781"/>
      <c r="U105" s="1781"/>
      <c r="V105" s="1781"/>
      <c r="W105" s="1781"/>
      <c r="X105" s="1781"/>
      <c r="Y105" s="1874"/>
      <c r="Z105" s="1929"/>
      <c r="AA105" s="1781"/>
      <c r="AB105" s="1781"/>
      <c r="AC105" s="1781"/>
      <c r="AD105" s="1874"/>
      <c r="AE105" s="1781"/>
      <c r="AF105" s="1781"/>
      <c r="AG105" s="1781"/>
      <c r="AH105" s="1781"/>
      <c r="AI105" s="1781"/>
      <c r="AJ105" s="1781"/>
      <c r="AK105" s="1874"/>
      <c r="AL105" s="1781"/>
      <c r="AM105" s="1781"/>
      <c r="AN105" s="1874"/>
      <c r="AO105" s="1774"/>
      <c r="AP105" s="1781"/>
      <c r="AQ105" s="1781"/>
      <c r="AR105" s="1920"/>
      <c r="AS105" s="1781"/>
      <c r="AT105" s="1781"/>
      <c r="AU105" s="1781"/>
      <c r="AV105" s="1781"/>
      <c r="AW105" s="1781"/>
      <c r="AX105" s="1781"/>
      <c r="AY105" s="1781"/>
      <c r="AZ105" s="1902"/>
      <c r="BA105" s="1774"/>
      <c r="BB105" s="1781"/>
      <c r="BC105" s="1781"/>
      <c r="BD105" s="1874"/>
      <c r="BE105" s="1781"/>
      <c r="BF105" s="1781"/>
      <c r="BG105" s="1774"/>
      <c r="BH105" s="1781"/>
      <c r="BI105" s="1781"/>
      <c r="BJ105" s="1781"/>
      <c r="BK105" s="1781"/>
      <c r="BL105" s="1781"/>
      <c r="BM105" s="1781"/>
      <c r="BN105" s="1774"/>
      <c r="BO105" s="1781"/>
      <c r="BP105" s="1781"/>
      <c r="BQ105" s="1781"/>
      <c r="BR105" s="1915"/>
      <c r="BS105" s="1774"/>
      <c r="BT105" s="1874"/>
      <c r="BU105" s="1915"/>
      <c r="BV105" s="1915"/>
      <c r="BW105" s="1915"/>
      <c r="BX105" s="1915"/>
      <c r="BY105" s="1915"/>
      <c r="BZ105" s="1915"/>
      <c r="CA105" s="1915"/>
      <c r="CB105" s="1915"/>
      <c r="CC105" s="1915"/>
      <c r="CD105" s="1781"/>
      <c r="CE105" s="1781"/>
      <c r="CF105" s="1781"/>
      <c r="CG105" s="1912"/>
      <c r="CH105" s="1913"/>
      <c r="CI105" s="1781"/>
      <c r="CJ105" s="1781"/>
      <c r="CK105" s="1781"/>
      <c r="CL105" s="1781"/>
      <c r="CM105" s="1781"/>
      <c r="CN105" s="1781"/>
      <c r="CO105" s="1781"/>
      <c r="CP105" s="1781"/>
      <c r="CQ105" s="1781"/>
      <c r="CR105" s="1781"/>
      <c r="CS105" s="1774"/>
      <c r="CT105" s="1781"/>
      <c r="CU105" s="1781"/>
      <c r="CV105" s="1781"/>
      <c r="CW105" s="1781"/>
      <c r="CX105" s="1781"/>
      <c r="CY105" s="1781"/>
      <c r="CZ105" s="1874"/>
      <c r="DA105" s="1781"/>
      <c r="DB105" s="1781"/>
      <c r="DC105" s="1874"/>
      <c r="DD105" s="1874"/>
      <c r="DE105" s="1781"/>
      <c r="DF105" s="1781"/>
      <c r="DG105" s="1874"/>
      <c r="DH105" s="1781"/>
      <c r="DI105" s="1774"/>
      <c r="DJ105" s="1781"/>
      <c r="DK105" s="1781"/>
      <c r="DL105" s="1781"/>
      <c r="DM105" s="1781"/>
      <c r="DN105" s="1781"/>
      <c r="DO105" s="1774"/>
      <c r="DP105" s="1781"/>
      <c r="DQ105" s="1874"/>
      <c r="DR105" s="1874"/>
      <c r="DS105" s="1781"/>
      <c r="DT105" s="1781"/>
      <c r="DU105" s="1774"/>
      <c r="DV105" s="1781"/>
      <c r="DW105" s="1781"/>
      <c r="DX105" s="1781"/>
      <c r="DY105" s="1781"/>
      <c r="DZ105" s="1781"/>
      <c r="EA105" s="1781"/>
      <c r="EB105" s="1781"/>
      <c r="EC105" s="1781"/>
      <c r="ED105" s="1889"/>
      <c r="EE105" s="1781"/>
      <c r="EF105" s="1774"/>
      <c r="EG105" s="1774"/>
      <c r="EH105" s="1874"/>
      <c r="EI105" s="1781"/>
      <c r="EJ105" s="1781"/>
      <c r="EK105" s="1781"/>
      <c r="EL105" s="1781"/>
      <c r="EM105" s="1781"/>
      <c r="EN105" s="1781"/>
      <c r="EO105" s="1781"/>
      <c r="EP105" s="1781"/>
      <c r="EQ105" s="1781"/>
      <c r="ER105" s="1902"/>
      <c r="ES105" s="1910"/>
      <c r="ET105" s="1907"/>
      <c r="EU105" s="1813"/>
      <c r="EV105" s="1816"/>
      <c r="EW105" s="1817"/>
      <c r="EX105" s="1899"/>
    </row>
    <row r="106" spans="1:156" x14ac:dyDescent="0.2">
      <c r="B106" s="1868"/>
      <c r="C106" s="1871"/>
      <c r="D106" s="1781"/>
      <c r="E106" s="1781"/>
      <c r="F106" s="1781"/>
      <c r="G106" s="1781"/>
      <c r="H106" s="1781"/>
      <c r="I106" s="1781"/>
      <c r="J106" s="1874"/>
      <c r="K106" s="1781"/>
      <c r="L106" s="1781"/>
      <c r="M106" s="1781"/>
      <c r="N106" s="1781"/>
      <c r="O106" s="1781"/>
      <c r="P106" s="1774"/>
      <c r="Q106" s="1781"/>
      <c r="R106" s="1893"/>
      <c r="S106" s="1781"/>
      <c r="T106" s="1781"/>
      <c r="U106" s="1781"/>
      <c r="V106" s="1781"/>
      <c r="W106" s="1781"/>
      <c r="X106" s="1781"/>
      <c r="Y106" s="1874"/>
      <c r="Z106" s="1929"/>
      <c r="AA106" s="1781"/>
      <c r="AB106" s="1781"/>
      <c r="AC106" s="1781"/>
      <c r="AD106" s="1874"/>
      <c r="AE106" s="1781"/>
      <c r="AF106" s="1781"/>
      <c r="AG106" s="1781"/>
      <c r="AH106" s="1781"/>
      <c r="AI106" s="1781"/>
      <c r="AJ106" s="1781"/>
      <c r="AK106" s="1874"/>
      <c r="AL106" s="1781"/>
      <c r="AM106" s="1781"/>
      <c r="AN106" s="1874"/>
      <c r="AO106" s="1774"/>
      <c r="AP106" s="1781"/>
      <c r="AQ106" s="1781"/>
      <c r="AR106" s="1920"/>
      <c r="AS106" s="1781"/>
      <c r="AT106" s="1781"/>
      <c r="AU106" s="1781"/>
      <c r="AV106" s="1781"/>
      <c r="AW106" s="1781"/>
      <c r="AX106" s="1781"/>
      <c r="AY106" s="1781"/>
      <c r="AZ106" s="1902"/>
      <c r="BA106" s="1774"/>
      <c r="BB106" s="1781"/>
      <c r="BC106" s="1781"/>
      <c r="BD106" s="1874"/>
      <c r="BE106" s="1781"/>
      <c r="BF106" s="1781"/>
      <c r="BG106" s="1774"/>
      <c r="BH106" s="1781"/>
      <c r="BI106" s="1781"/>
      <c r="BJ106" s="1781"/>
      <c r="BK106" s="1781"/>
      <c r="BL106" s="1781"/>
      <c r="BM106" s="1781"/>
      <c r="BN106" s="1774"/>
      <c r="BO106" s="1781"/>
      <c r="BP106" s="1781"/>
      <c r="BQ106" s="1781"/>
      <c r="BR106" s="1915"/>
      <c r="BS106" s="1774"/>
      <c r="BT106" s="1874"/>
      <c r="BU106" s="1915"/>
      <c r="BV106" s="1915"/>
      <c r="BW106" s="1915"/>
      <c r="BX106" s="1915"/>
      <c r="BY106" s="1915"/>
      <c r="BZ106" s="1915"/>
      <c r="CA106" s="1915"/>
      <c r="CB106" s="1915"/>
      <c r="CC106" s="1915"/>
      <c r="CD106" s="1781"/>
      <c r="CE106" s="1781"/>
      <c r="CF106" s="1781"/>
      <c r="CG106" s="1912"/>
      <c r="CH106" s="1913"/>
      <c r="CI106" s="1781"/>
      <c r="CJ106" s="1781"/>
      <c r="CK106" s="1781"/>
      <c r="CL106" s="1781"/>
      <c r="CM106" s="1781"/>
      <c r="CN106" s="1781"/>
      <c r="CO106" s="1781"/>
      <c r="CP106" s="1781"/>
      <c r="CQ106" s="1781"/>
      <c r="CR106" s="1781"/>
      <c r="CS106" s="1774"/>
      <c r="CT106" s="1781"/>
      <c r="CU106" s="1781"/>
      <c r="CV106" s="1781"/>
      <c r="CW106" s="1781"/>
      <c r="CX106" s="1781"/>
      <c r="CY106" s="1781"/>
      <c r="CZ106" s="1874"/>
      <c r="DA106" s="1781"/>
      <c r="DB106" s="1781"/>
      <c r="DC106" s="1874"/>
      <c r="DD106" s="1874"/>
      <c r="DE106" s="1781"/>
      <c r="DF106" s="1781"/>
      <c r="DG106" s="1874"/>
      <c r="DH106" s="1781"/>
      <c r="DI106" s="1774"/>
      <c r="DJ106" s="1781"/>
      <c r="DK106" s="1781"/>
      <c r="DL106" s="1781"/>
      <c r="DM106" s="1781"/>
      <c r="DN106" s="1781"/>
      <c r="DO106" s="1774"/>
      <c r="DP106" s="1781"/>
      <c r="DQ106" s="1874"/>
      <c r="DR106" s="1874"/>
      <c r="DS106" s="1781"/>
      <c r="DT106" s="1781"/>
      <c r="DU106" s="1774"/>
      <c r="DV106" s="1781"/>
      <c r="DW106" s="1781"/>
      <c r="DX106" s="1781"/>
      <c r="DY106" s="1781"/>
      <c r="DZ106" s="1781"/>
      <c r="EA106" s="1781"/>
      <c r="EB106" s="1781"/>
      <c r="EC106" s="1781"/>
      <c r="ED106" s="1889"/>
      <c r="EE106" s="1781"/>
      <c r="EF106" s="1774"/>
      <c r="EG106" s="1774"/>
      <c r="EH106" s="1874"/>
      <c r="EI106" s="1781"/>
      <c r="EJ106" s="1781"/>
      <c r="EK106" s="1781"/>
      <c r="EL106" s="1781"/>
      <c r="EM106" s="1781"/>
      <c r="EN106" s="1781"/>
      <c r="EO106" s="1781"/>
      <c r="EP106" s="1781"/>
      <c r="EQ106" s="1781"/>
      <c r="ER106" s="1902"/>
      <c r="ES106" s="1910"/>
      <c r="ET106" s="1907"/>
      <c r="EU106" s="1813"/>
      <c r="EV106" s="1816"/>
      <c r="EW106" s="1817"/>
      <c r="EX106" s="1899"/>
    </row>
    <row r="107" spans="1:156" x14ac:dyDescent="0.2">
      <c r="B107" s="1868"/>
      <c r="C107" s="1871"/>
      <c r="D107" s="1781"/>
      <c r="E107" s="1781"/>
      <c r="F107" s="1781"/>
      <c r="G107" s="1781"/>
      <c r="H107" s="1781"/>
      <c r="I107" s="1781"/>
      <c r="J107" s="1874"/>
      <c r="K107" s="1781"/>
      <c r="L107" s="1781"/>
      <c r="M107" s="1781"/>
      <c r="N107" s="1781"/>
      <c r="O107" s="1781"/>
      <c r="P107" s="1774"/>
      <c r="Q107" s="1781"/>
      <c r="R107" s="1893"/>
      <c r="S107" s="1781"/>
      <c r="T107" s="1781"/>
      <c r="U107" s="1781"/>
      <c r="V107" s="1781"/>
      <c r="W107" s="1781"/>
      <c r="X107" s="1781"/>
      <c r="Y107" s="1874"/>
      <c r="Z107" s="1929"/>
      <c r="AA107" s="1781"/>
      <c r="AB107" s="1781"/>
      <c r="AC107" s="1781"/>
      <c r="AD107" s="1874"/>
      <c r="AE107" s="1781"/>
      <c r="AF107" s="1781"/>
      <c r="AG107" s="1781"/>
      <c r="AH107" s="1781"/>
      <c r="AI107" s="1781"/>
      <c r="AJ107" s="1781"/>
      <c r="AK107" s="1874"/>
      <c r="AL107" s="1781"/>
      <c r="AM107" s="1781"/>
      <c r="AN107" s="1874"/>
      <c r="AO107" s="1774"/>
      <c r="AP107" s="1781"/>
      <c r="AQ107" s="1781"/>
      <c r="AR107" s="1920"/>
      <c r="AS107" s="1781"/>
      <c r="AT107" s="1781"/>
      <c r="AU107" s="1781"/>
      <c r="AV107" s="1781"/>
      <c r="AW107" s="1781"/>
      <c r="AX107" s="1781"/>
      <c r="AY107" s="1781"/>
      <c r="AZ107" s="1902"/>
      <c r="BA107" s="1774"/>
      <c r="BB107" s="1781"/>
      <c r="BC107" s="1781"/>
      <c r="BD107" s="1874"/>
      <c r="BE107" s="1781"/>
      <c r="BF107" s="1781"/>
      <c r="BG107" s="1774"/>
      <c r="BH107" s="1781"/>
      <c r="BI107" s="1781"/>
      <c r="BJ107" s="1781"/>
      <c r="BK107" s="1781"/>
      <c r="BL107" s="1781"/>
      <c r="BM107" s="1781"/>
      <c r="BN107" s="1774"/>
      <c r="BO107" s="1781"/>
      <c r="BP107" s="1781"/>
      <c r="BQ107" s="1781"/>
      <c r="BR107" s="1915"/>
      <c r="BS107" s="1774"/>
      <c r="BT107" s="1874"/>
      <c r="BU107" s="1915"/>
      <c r="BV107" s="1915"/>
      <c r="BW107" s="1915"/>
      <c r="BX107" s="1915"/>
      <c r="BY107" s="1915"/>
      <c r="BZ107" s="1915"/>
      <c r="CA107" s="1915"/>
      <c r="CB107" s="1915"/>
      <c r="CC107" s="1915"/>
      <c r="CD107" s="1781"/>
      <c r="CE107" s="1781"/>
      <c r="CF107" s="1781"/>
      <c r="CG107" s="1912"/>
      <c r="CH107" s="1913"/>
      <c r="CI107" s="1781"/>
      <c r="CJ107" s="1781"/>
      <c r="CK107" s="1781"/>
      <c r="CL107" s="1781"/>
      <c r="CM107" s="1781"/>
      <c r="CN107" s="1781"/>
      <c r="CO107" s="1781"/>
      <c r="CP107" s="1781"/>
      <c r="CQ107" s="1781"/>
      <c r="CR107" s="1781"/>
      <c r="CS107" s="1774"/>
      <c r="CT107" s="1781"/>
      <c r="CU107" s="1781"/>
      <c r="CV107" s="1781"/>
      <c r="CW107" s="1781"/>
      <c r="CX107" s="1781"/>
      <c r="CY107" s="1781"/>
      <c r="CZ107" s="1874"/>
      <c r="DA107" s="1781"/>
      <c r="DB107" s="1781"/>
      <c r="DC107" s="1874"/>
      <c r="DD107" s="1874"/>
      <c r="DE107" s="1781"/>
      <c r="DF107" s="1781"/>
      <c r="DG107" s="1874"/>
      <c r="DH107" s="1781"/>
      <c r="DI107" s="1774"/>
      <c r="DJ107" s="1781"/>
      <c r="DK107" s="1781"/>
      <c r="DL107" s="1781"/>
      <c r="DM107" s="1781"/>
      <c r="DN107" s="1781"/>
      <c r="DO107" s="1774"/>
      <c r="DP107" s="1781"/>
      <c r="DQ107" s="1874"/>
      <c r="DR107" s="1874"/>
      <c r="DS107" s="1781"/>
      <c r="DT107" s="1781"/>
      <c r="DU107" s="1774"/>
      <c r="DV107" s="1781"/>
      <c r="DW107" s="1781"/>
      <c r="DX107" s="1781"/>
      <c r="DY107" s="1781"/>
      <c r="DZ107" s="1781"/>
      <c r="EA107" s="1781"/>
      <c r="EB107" s="1781"/>
      <c r="EC107" s="1781"/>
      <c r="ED107" s="1889"/>
      <c r="EE107" s="1781"/>
      <c r="EF107" s="1774"/>
      <c r="EG107" s="1774"/>
      <c r="EH107" s="1874"/>
      <c r="EI107" s="1781"/>
      <c r="EJ107" s="1781"/>
      <c r="EK107" s="1781"/>
      <c r="EL107" s="1781"/>
      <c r="EM107" s="1781"/>
      <c r="EN107" s="1781"/>
      <c r="EO107" s="1781"/>
      <c r="EP107" s="1781"/>
      <c r="EQ107" s="1781"/>
      <c r="ER107" s="1902"/>
      <c r="ES107" s="1910"/>
      <c r="ET107" s="1907"/>
      <c r="EU107" s="1813"/>
      <c r="EV107" s="1816"/>
      <c r="EW107" s="1817"/>
      <c r="EX107" s="1899"/>
    </row>
    <row r="108" spans="1:156" x14ac:dyDescent="0.2">
      <c r="B108" s="1868"/>
      <c r="C108" s="1871"/>
      <c r="D108" s="1781"/>
      <c r="E108" s="1781"/>
      <c r="F108" s="1781"/>
      <c r="G108" s="1781"/>
      <c r="H108" s="1781"/>
      <c r="I108" s="1781"/>
      <c r="J108" s="1874"/>
      <c r="K108" s="1781"/>
      <c r="L108" s="1781"/>
      <c r="M108" s="1781"/>
      <c r="N108" s="1781"/>
      <c r="O108" s="1781"/>
      <c r="P108" s="1774"/>
      <c r="Q108" s="1781"/>
      <c r="R108" s="1893"/>
      <c r="S108" s="1781"/>
      <c r="T108" s="1781"/>
      <c r="U108" s="1781"/>
      <c r="V108" s="1781"/>
      <c r="W108" s="1781"/>
      <c r="X108" s="1781"/>
      <c r="Y108" s="1874"/>
      <c r="Z108" s="1929"/>
      <c r="AA108" s="1781"/>
      <c r="AB108" s="1781"/>
      <c r="AC108" s="1781"/>
      <c r="AD108" s="1874"/>
      <c r="AE108" s="1781"/>
      <c r="AF108" s="1781"/>
      <c r="AG108" s="1781"/>
      <c r="AH108" s="1781"/>
      <c r="AI108" s="1781"/>
      <c r="AJ108" s="1781"/>
      <c r="AK108" s="1874"/>
      <c r="AL108" s="1781"/>
      <c r="AM108" s="1781"/>
      <c r="AN108" s="1874"/>
      <c r="AO108" s="1774"/>
      <c r="AP108" s="1781"/>
      <c r="AQ108" s="1781"/>
      <c r="AR108" s="1920"/>
      <c r="AS108" s="1781"/>
      <c r="AT108" s="1781"/>
      <c r="AU108" s="1781"/>
      <c r="AV108" s="1781"/>
      <c r="AW108" s="1781"/>
      <c r="AX108" s="1781"/>
      <c r="AY108" s="1781"/>
      <c r="AZ108" s="1902"/>
      <c r="BA108" s="1774"/>
      <c r="BB108" s="1781"/>
      <c r="BC108" s="1781"/>
      <c r="BD108" s="1874"/>
      <c r="BE108" s="1781"/>
      <c r="BF108" s="1781"/>
      <c r="BG108" s="1774"/>
      <c r="BH108" s="1781"/>
      <c r="BI108" s="1781"/>
      <c r="BJ108" s="1781"/>
      <c r="BK108" s="1781"/>
      <c r="BL108" s="1781"/>
      <c r="BM108" s="1781"/>
      <c r="BN108" s="1774"/>
      <c r="BO108" s="1781"/>
      <c r="BP108" s="1781"/>
      <c r="BQ108" s="1781"/>
      <c r="BR108" s="1915"/>
      <c r="BS108" s="1774"/>
      <c r="BT108" s="1874"/>
      <c r="BU108" s="1915"/>
      <c r="BV108" s="1915"/>
      <c r="BW108" s="1915"/>
      <c r="BX108" s="1915"/>
      <c r="BY108" s="1915"/>
      <c r="BZ108" s="1915"/>
      <c r="CA108" s="1915"/>
      <c r="CB108" s="1915"/>
      <c r="CC108" s="1915"/>
      <c r="CD108" s="1781"/>
      <c r="CE108" s="1781"/>
      <c r="CF108" s="1781"/>
      <c r="CG108" s="1912"/>
      <c r="CH108" s="1913"/>
      <c r="CI108" s="1781"/>
      <c r="CJ108" s="1781"/>
      <c r="CK108" s="1781"/>
      <c r="CL108" s="1781"/>
      <c r="CM108" s="1781"/>
      <c r="CN108" s="1781"/>
      <c r="CO108" s="1781"/>
      <c r="CP108" s="1781"/>
      <c r="CQ108" s="1781"/>
      <c r="CR108" s="1781"/>
      <c r="CS108" s="1774"/>
      <c r="CT108" s="1781"/>
      <c r="CU108" s="1781"/>
      <c r="CV108" s="1781"/>
      <c r="CW108" s="1781"/>
      <c r="CX108" s="1781"/>
      <c r="CY108" s="1781"/>
      <c r="CZ108" s="1874"/>
      <c r="DA108" s="1781"/>
      <c r="DB108" s="1781"/>
      <c r="DC108" s="1874"/>
      <c r="DD108" s="1874"/>
      <c r="DE108" s="1781"/>
      <c r="DF108" s="1781"/>
      <c r="DG108" s="1874"/>
      <c r="DH108" s="1781"/>
      <c r="DI108" s="1774"/>
      <c r="DJ108" s="1781"/>
      <c r="DK108" s="1781"/>
      <c r="DL108" s="1781"/>
      <c r="DM108" s="1781"/>
      <c r="DN108" s="1781"/>
      <c r="DO108" s="1774"/>
      <c r="DP108" s="1781"/>
      <c r="DQ108" s="1874"/>
      <c r="DR108" s="1874"/>
      <c r="DS108" s="1781"/>
      <c r="DT108" s="1781"/>
      <c r="DU108" s="1774"/>
      <c r="DV108" s="1781"/>
      <c r="DW108" s="1781"/>
      <c r="DX108" s="1781"/>
      <c r="DY108" s="1781"/>
      <c r="DZ108" s="1781"/>
      <c r="EA108" s="1781"/>
      <c r="EB108" s="1781"/>
      <c r="EC108" s="1781"/>
      <c r="ED108" s="1889"/>
      <c r="EE108" s="1781"/>
      <c r="EF108" s="1774"/>
      <c r="EG108" s="1774"/>
      <c r="EH108" s="1874"/>
      <c r="EI108" s="1781"/>
      <c r="EJ108" s="1781"/>
      <c r="EK108" s="1781"/>
      <c r="EL108" s="1781"/>
      <c r="EM108" s="1781"/>
      <c r="EN108" s="1781"/>
      <c r="EO108" s="1781"/>
      <c r="EP108" s="1781"/>
      <c r="EQ108" s="1781"/>
      <c r="ER108" s="1902"/>
      <c r="ES108" s="1910"/>
      <c r="ET108" s="1907"/>
      <c r="EU108" s="1813"/>
      <c r="EV108" s="1816"/>
      <c r="EW108" s="1817"/>
      <c r="EX108" s="1899"/>
    </row>
    <row r="109" spans="1:156" x14ac:dyDescent="0.2">
      <c r="B109" s="1868"/>
      <c r="C109" s="1871"/>
      <c r="D109" s="1781"/>
      <c r="E109" s="1781"/>
      <c r="F109" s="1781"/>
      <c r="G109" s="1781"/>
      <c r="H109" s="1781"/>
      <c r="I109" s="1781"/>
      <c r="J109" s="1874"/>
      <c r="K109" s="1781"/>
      <c r="L109" s="1781"/>
      <c r="M109" s="1781"/>
      <c r="N109" s="1781"/>
      <c r="O109" s="1781"/>
      <c r="P109" s="1774"/>
      <c r="Q109" s="1781"/>
      <c r="R109" s="1893"/>
      <c r="S109" s="1781"/>
      <c r="T109" s="1781"/>
      <c r="U109" s="1781"/>
      <c r="V109" s="1781"/>
      <c r="W109" s="1781"/>
      <c r="X109" s="1781"/>
      <c r="Y109" s="1874"/>
      <c r="Z109" s="1929"/>
      <c r="AA109" s="1781"/>
      <c r="AB109" s="1781"/>
      <c r="AC109" s="1781"/>
      <c r="AD109" s="1874"/>
      <c r="AE109" s="1781"/>
      <c r="AF109" s="1781"/>
      <c r="AG109" s="1781"/>
      <c r="AH109" s="1781"/>
      <c r="AI109" s="1781"/>
      <c r="AJ109" s="1781"/>
      <c r="AK109" s="1874"/>
      <c r="AL109" s="1781"/>
      <c r="AM109" s="1781"/>
      <c r="AN109" s="1874"/>
      <c r="AO109" s="1774"/>
      <c r="AP109" s="1781"/>
      <c r="AQ109" s="1781"/>
      <c r="AR109" s="1920"/>
      <c r="AS109" s="1781"/>
      <c r="AT109" s="1781"/>
      <c r="AU109" s="1781"/>
      <c r="AV109" s="1781"/>
      <c r="AW109" s="1781"/>
      <c r="AX109" s="1781"/>
      <c r="AY109" s="1781"/>
      <c r="AZ109" s="1902"/>
      <c r="BA109" s="1774"/>
      <c r="BB109" s="1781"/>
      <c r="BC109" s="1781"/>
      <c r="BD109" s="1874"/>
      <c r="BE109" s="1781"/>
      <c r="BF109" s="1781"/>
      <c r="BG109" s="1774"/>
      <c r="BH109" s="1781"/>
      <c r="BI109" s="1781"/>
      <c r="BJ109" s="1781"/>
      <c r="BK109" s="1781"/>
      <c r="BL109" s="1781"/>
      <c r="BM109" s="1781"/>
      <c r="BN109" s="1774"/>
      <c r="BO109" s="1781"/>
      <c r="BP109" s="1781"/>
      <c r="BQ109" s="1781"/>
      <c r="BR109" s="1915"/>
      <c r="BS109" s="1774"/>
      <c r="BT109" s="1874"/>
      <c r="BU109" s="1915"/>
      <c r="BV109" s="1915"/>
      <c r="BW109" s="1915"/>
      <c r="BX109" s="1915"/>
      <c r="BY109" s="1915"/>
      <c r="BZ109" s="1915"/>
      <c r="CA109" s="1915"/>
      <c r="CB109" s="1915"/>
      <c r="CC109" s="1915"/>
      <c r="CD109" s="1781"/>
      <c r="CE109" s="1781"/>
      <c r="CF109" s="1781"/>
      <c r="CG109" s="1912"/>
      <c r="CH109" s="1913"/>
      <c r="CI109" s="1781"/>
      <c r="CJ109" s="1781"/>
      <c r="CK109" s="1781"/>
      <c r="CL109" s="1781"/>
      <c r="CM109" s="1781"/>
      <c r="CN109" s="1781"/>
      <c r="CO109" s="1781"/>
      <c r="CP109" s="1781"/>
      <c r="CQ109" s="1781"/>
      <c r="CR109" s="1781"/>
      <c r="CS109" s="1774"/>
      <c r="CT109" s="1781"/>
      <c r="CU109" s="1781"/>
      <c r="CV109" s="1781"/>
      <c r="CW109" s="1781"/>
      <c r="CX109" s="1781"/>
      <c r="CY109" s="1781"/>
      <c r="CZ109" s="1874"/>
      <c r="DA109" s="1781"/>
      <c r="DB109" s="1781"/>
      <c r="DC109" s="1874"/>
      <c r="DD109" s="1874"/>
      <c r="DE109" s="1781"/>
      <c r="DF109" s="1781"/>
      <c r="DG109" s="1874"/>
      <c r="DH109" s="1781"/>
      <c r="DI109" s="1774"/>
      <c r="DJ109" s="1781"/>
      <c r="DK109" s="1781"/>
      <c r="DL109" s="1781"/>
      <c r="DM109" s="1781"/>
      <c r="DN109" s="1781"/>
      <c r="DO109" s="1774"/>
      <c r="DP109" s="1781"/>
      <c r="DQ109" s="1874"/>
      <c r="DR109" s="1874"/>
      <c r="DS109" s="1781"/>
      <c r="DT109" s="1781"/>
      <c r="DU109" s="1774"/>
      <c r="DV109" s="1781"/>
      <c r="DW109" s="1781"/>
      <c r="DX109" s="1781"/>
      <c r="DY109" s="1781"/>
      <c r="DZ109" s="1781"/>
      <c r="EA109" s="1781"/>
      <c r="EB109" s="1781"/>
      <c r="EC109" s="1781"/>
      <c r="ED109" s="1889"/>
      <c r="EE109" s="1781"/>
      <c r="EF109" s="1774"/>
      <c r="EG109" s="1774"/>
      <c r="EH109" s="1874"/>
      <c r="EI109" s="1781"/>
      <c r="EJ109" s="1781"/>
      <c r="EK109" s="1781"/>
      <c r="EL109" s="1781"/>
      <c r="EM109" s="1781"/>
      <c r="EN109" s="1781"/>
      <c r="EO109" s="1781"/>
      <c r="EP109" s="1781"/>
      <c r="EQ109" s="1781"/>
      <c r="ER109" s="1902"/>
      <c r="ES109" s="1910"/>
      <c r="ET109" s="1907"/>
      <c r="EU109" s="1813"/>
      <c r="EV109" s="1816"/>
      <c r="EW109" s="1817"/>
      <c r="EX109" s="1899"/>
    </row>
    <row r="110" spans="1:156" x14ac:dyDescent="0.2">
      <c r="B110" s="1868"/>
      <c r="C110" s="1871"/>
      <c r="D110" s="1781"/>
      <c r="E110" s="1781"/>
      <c r="F110" s="1781"/>
      <c r="G110" s="1781"/>
      <c r="H110" s="1781"/>
      <c r="I110" s="1781"/>
      <c r="J110" s="1874"/>
      <c r="K110" s="1781"/>
      <c r="L110" s="1781"/>
      <c r="M110" s="1781"/>
      <c r="N110" s="1781"/>
      <c r="O110" s="1781"/>
      <c r="P110" s="1774"/>
      <c r="Q110" s="1781"/>
      <c r="R110" s="1893"/>
      <c r="S110" s="1781"/>
      <c r="T110" s="1781"/>
      <c r="U110" s="1781"/>
      <c r="V110" s="1781"/>
      <c r="W110" s="1781"/>
      <c r="X110" s="1781"/>
      <c r="Y110" s="1874"/>
      <c r="Z110" s="1929"/>
      <c r="AA110" s="1781"/>
      <c r="AB110" s="1781"/>
      <c r="AC110" s="1781"/>
      <c r="AD110" s="1874"/>
      <c r="AE110" s="1781"/>
      <c r="AF110" s="1781"/>
      <c r="AG110" s="1781"/>
      <c r="AH110" s="1781"/>
      <c r="AI110" s="1781"/>
      <c r="AJ110" s="1781"/>
      <c r="AK110" s="1874"/>
      <c r="AL110" s="1781"/>
      <c r="AM110" s="1781"/>
      <c r="AN110" s="1874"/>
      <c r="AO110" s="1774"/>
      <c r="AP110" s="1781"/>
      <c r="AQ110" s="1781"/>
      <c r="AR110" s="1920"/>
      <c r="AS110" s="1781"/>
      <c r="AT110" s="1781"/>
      <c r="AU110" s="1781"/>
      <c r="AV110" s="1781"/>
      <c r="AW110" s="1781"/>
      <c r="AX110" s="1781"/>
      <c r="AY110" s="1781"/>
      <c r="AZ110" s="1902"/>
      <c r="BA110" s="1774"/>
      <c r="BB110" s="1781"/>
      <c r="BC110" s="1781"/>
      <c r="BD110" s="1874"/>
      <c r="BE110" s="1781"/>
      <c r="BF110" s="1781"/>
      <c r="BG110" s="1774"/>
      <c r="BH110" s="1781"/>
      <c r="BI110" s="1781"/>
      <c r="BJ110" s="1781"/>
      <c r="BK110" s="1781"/>
      <c r="BL110" s="1781"/>
      <c r="BM110" s="1781"/>
      <c r="BN110" s="1774"/>
      <c r="BO110" s="1781"/>
      <c r="BP110" s="1781"/>
      <c r="BQ110" s="1781"/>
      <c r="BR110" s="1915"/>
      <c r="BS110" s="1774"/>
      <c r="BT110" s="1874"/>
      <c r="BU110" s="1915"/>
      <c r="BV110" s="1915"/>
      <c r="BW110" s="1915"/>
      <c r="BX110" s="1915"/>
      <c r="BY110" s="1915"/>
      <c r="BZ110" s="1915"/>
      <c r="CA110" s="1915"/>
      <c r="CB110" s="1915"/>
      <c r="CC110" s="1915"/>
      <c r="CD110" s="1781"/>
      <c r="CE110" s="1781"/>
      <c r="CF110" s="1781"/>
      <c r="CG110" s="1912"/>
      <c r="CH110" s="1913"/>
      <c r="CI110" s="1781"/>
      <c r="CJ110" s="1781"/>
      <c r="CK110" s="1781"/>
      <c r="CL110" s="1781"/>
      <c r="CM110" s="1781"/>
      <c r="CN110" s="1781"/>
      <c r="CO110" s="1781"/>
      <c r="CP110" s="1781"/>
      <c r="CQ110" s="1781"/>
      <c r="CR110" s="1781"/>
      <c r="CS110" s="1774"/>
      <c r="CT110" s="1781"/>
      <c r="CU110" s="1781"/>
      <c r="CV110" s="1781"/>
      <c r="CW110" s="1781"/>
      <c r="CX110" s="1781"/>
      <c r="CY110" s="1781"/>
      <c r="CZ110" s="1874"/>
      <c r="DA110" s="1781"/>
      <c r="DB110" s="1781"/>
      <c r="DC110" s="1874"/>
      <c r="DD110" s="1874"/>
      <c r="DE110" s="1781"/>
      <c r="DF110" s="1781"/>
      <c r="DG110" s="1874"/>
      <c r="DH110" s="1781"/>
      <c r="DI110" s="1774"/>
      <c r="DJ110" s="1781"/>
      <c r="DK110" s="1781"/>
      <c r="DL110" s="1781"/>
      <c r="DM110" s="1781"/>
      <c r="DN110" s="1781"/>
      <c r="DO110" s="1774"/>
      <c r="DP110" s="1781"/>
      <c r="DQ110" s="1874"/>
      <c r="DR110" s="1874"/>
      <c r="DS110" s="1781"/>
      <c r="DT110" s="1781"/>
      <c r="DU110" s="1774"/>
      <c r="DV110" s="1781"/>
      <c r="DW110" s="1781"/>
      <c r="DX110" s="1781"/>
      <c r="DY110" s="1781"/>
      <c r="DZ110" s="1781"/>
      <c r="EA110" s="1781"/>
      <c r="EB110" s="1781"/>
      <c r="EC110" s="1781"/>
      <c r="ED110" s="1889"/>
      <c r="EE110" s="1781"/>
      <c r="EF110" s="1774"/>
      <c r="EG110" s="1774"/>
      <c r="EH110" s="1874"/>
      <c r="EI110" s="1781"/>
      <c r="EJ110" s="1781"/>
      <c r="EK110" s="1781"/>
      <c r="EL110" s="1781"/>
      <c r="EM110" s="1781"/>
      <c r="EN110" s="1781"/>
      <c r="EO110" s="1781"/>
      <c r="EP110" s="1781"/>
      <c r="EQ110" s="1781"/>
      <c r="ER110" s="1902"/>
      <c r="ES110" s="1910"/>
      <c r="ET110" s="1907"/>
      <c r="EU110" s="1813"/>
      <c r="EV110" s="1816"/>
      <c r="EW110" s="1817"/>
      <c r="EX110" s="1899"/>
    </row>
    <row r="111" spans="1:156" x14ac:dyDescent="0.2">
      <c r="B111" s="1868"/>
      <c r="C111" s="1871"/>
      <c r="D111" s="1781"/>
      <c r="E111" s="1781"/>
      <c r="F111" s="1781"/>
      <c r="G111" s="1781"/>
      <c r="H111" s="1781"/>
      <c r="I111" s="1781"/>
      <c r="J111" s="1874"/>
      <c r="K111" s="1781"/>
      <c r="L111" s="1781"/>
      <c r="M111" s="1781"/>
      <c r="N111" s="1781"/>
      <c r="O111" s="1781"/>
      <c r="P111" s="1774"/>
      <c r="Q111" s="1781"/>
      <c r="R111" s="1893"/>
      <c r="S111" s="1781"/>
      <c r="T111" s="1781"/>
      <c r="U111" s="1781"/>
      <c r="V111" s="1781"/>
      <c r="W111" s="1781"/>
      <c r="X111" s="1781"/>
      <c r="Y111" s="1874"/>
      <c r="Z111" s="1929"/>
      <c r="AA111" s="1781"/>
      <c r="AB111" s="1781"/>
      <c r="AC111" s="1781"/>
      <c r="AD111" s="1874"/>
      <c r="AE111" s="1781"/>
      <c r="AF111" s="1781"/>
      <c r="AG111" s="1781"/>
      <c r="AH111" s="1781"/>
      <c r="AI111" s="1781"/>
      <c r="AJ111" s="1781"/>
      <c r="AK111" s="1874"/>
      <c r="AL111" s="1781"/>
      <c r="AM111" s="1781"/>
      <c r="AN111" s="1874"/>
      <c r="AO111" s="1774"/>
      <c r="AP111" s="1781"/>
      <c r="AQ111" s="1781"/>
      <c r="AR111" s="1920"/>
      <c r="AS111" s="1781"/>
      <c r="AT111" s="1781"/>
      <c r="AU111" s="1781"/>
      <c r="AV111" s="1781"/>
      <c r="AW111" s="1781"/>
      <c r="AX111" s="1781"/>
      <c r="AY111" s="1781"/>
      <c r="AZ111" s="1902"/>
      <c r="BA111" s="1774"/>
      <c r="BB111" s="1781"/>
      <c r="BC111" s="1781"/>
      <c r="BD111" s="1874"/>
      <c r="BE111" s="1781"/>
      <c r="BF111" s="1781"/>
      <c r="BG111" s="1774"/>
      <c r="BH111" s="1781"/>
      <c r="BI111" s="1781"/>
      <c r="BJ111" s="1781"/>
      <c r="BK111" s="1781"/>
      <c r="BL111" s="1781"/>
      <c r="BM111" s="1781"/>
      <c r="BN111" s="1774"/>
      <c r="BO111" s="1781"/>
      <c r="BP111" s="1781"/>
      <c r="BQ111" s="1781"/>
      <c r="BR111" s="1915"/>
      <c r="BS111" s="1774"/>
      <c r="BT111" s="1874"/>
      <c r="BU111" s="1915"/>
      <c r="BV111" s="1915"/>
      <c r="BW111" s="1915"/>
      <c r="BX111" s="1915"/>
      <c r="BY111" s="1915"/>
      <c r="BZ111" s="1915"/>
      <c r="CA111" s="1915"/>
      <c r="CB111" s="1915"/>
      <c r="CC111" s="1915"/>
      <c r="CD111" s="1781"/>
      <c r="CE111" s="1781"/>
      <c r="CF111" s="1781"/>
      <c r="CG111" s="1912"/>
      <c r="CH111" s="1913"/>
      <c r="CI111" s="1781"/>
      <c r="CJ111" s="1781"/>
      <c r="CK111" s="1781"/>
      <c r="CL111" s="1781"/>
      <c r="CM111" s="1781"/>
      <c r="CN111" s="1781"/>
      <c r="CO111" s="1781"/>
      <c r="CP111" s="1781"/>
      <c r="CQ111" s="1781"/>
      <c r="CR111" s="1781"/>
      <c r="CS111" s="1774"/>
      <c r="CT111" s="1781"/>
      <c r="CU111" s="1781"/>
      <c r="CV111" s="1781"/>
      <c r="CW111" s="1781"/>
      <c r="CX111" s="1781"/>
      <c r="CY111" s="1781"/>
      <c r="CZ111" s="1874"/>
      <c r="DA111" s="1781"/>
      <c r="DB111" s="1781"/>
      <c r="DC111" s="1874"/>
      <c r="DD111" s="1874"/>
      <c r="DE111" s="1781"/>
      <c r="DF111" s="1781"/>
      <c r="DG111" s="1874"/>
      <c r="DH111" s="1781"/>
      <c r="DI111" s="1774"/>
      <c r="DJ111" s="1781"/>
      <c r="DK111" s="1781"/>
      <c r="DL111" s="1781"/>
      <c r="DM111" s="1781"/>
      <c r="DN111" s="1781"/>
      <c r="DO111" s="1774"/>
      <c r="DP111" s="1781"/>
      <c r="DQ111" s="1874"/>
      <c r="DR111" s="1874"/>
      <c r="DS111" s="1781"/>
      <c r="DT111" s="1781"/>
      <c r="DU111" s="1774"/>
      <c r="DV111" s="1781"/>
      <c r="DW111" s="1781"/>
      <c r="DX111" s="1781"/>
      <c r="DY111" s="1781"/>
      <c r="DZ111" s="1781"/>
      <c r="EA111" s="1781"/>
      <c r="EB111" s="1781"/>
      <c r="EC111" s="1781"/>
      <c r="ED111" s="1889"/>
      <c r="EE111" s="1781"/>
      <c r="EF111" s="1774"/>
      <c r="EG111" s="1774"/>
      <c r="EH111" s="1874"/>
      <c r="EI111" s="1781"/>
      <c r="EJ111" s="1781"/>
      <c r="EK111" s="1781"/>
      <c r="EL111" s="1781"/>
      <c r="EM111" s="1781"/>
      <c r="EN111" s="1781"/>
      <c r="EO111" s="1781"/>
      <c r="EP111" s="1781"/>
      <c r="EQ111" s="1781"/>
      <c r="ER111" s="1902"/>
      <c r="ES111" s="1910"/>
      <c r="ET111" s="1907"/>
      <c r="EU111" s="1813"/>
      <c r="EV111" s="1816"/>
      <c r="EW111" s="1817"/>
      <c r="EX111" s="1899"/>
    </row>
    <row r="112" spans="1:156" x14ac:dyDescent="0.2">
      <c r="B112" s="1868"/>
      <c r="C112" s="1871"/>
      <c r="D112" s="1781"/>
      <c r="E112" s="1781"/>
      <c r="F112" s="1781"/>
      <c r="G112" s="1781"/>
      <c r="H112" s="1781"/>
      <c r="I112" s="1781"/>
      <c r="J112" s="1874"/>
      <c r="K112" s="1781"/>
      <c r="L112" s="1781"/>
      <c r="M112" s="1781"/>
      <c r="N112" s="1781"/>
      <c r="O112" s="1781"/>
      <c r="P112" s="1774"/>
      <c r="Q112" s="1781"/>
      <c r="R112" s="1893"/>
      <c r="S112" s="1781"/>
      <c r="T112" s="1781"/>
      <c r="U112" s="1781"/>
      <c r="V112" s="1781"/>
      <c r="W112" s="1781"/>
      <c r="X112" s="1781"/>
      <c r="Y112" s="1874"/>
      <c r="Z112" s="1929"/>
      <c r="AA112" s="1781"/>
      <c r="AB112" s="1781"/>
      <c r="AC112" s="1781"/>
      <c r="AD112" s="1874"/>
      <c r="AE112" s="1781"/>
      <c r="AF112" s="1781"/>
      <c r="AG112" s="1781"/>
      <c r="AH112" s="1781"/>
      <c r="AI112" s="1781"/>
      <c r="AJ112" s="1781"/>
      <c r="AK112" s="1874"/>
      <c r="AL112" s="1781"/>
      <c r="AM112" s="1781"/>
      <c r="AN112" s="1874"/>
      <c r="AO112" s="1774"/>
      <c r="AP112" s="1781"/>
      <c r="AQ112" s="1781"/>
      <c r="AR112" s="1920"/>
      <c r="AS112" s="1781"/>
      <c r="AT112" s="1781"/>
      <c r="AU112" s="1781"/>
      <c r="AV112" s="1781"/>
      <c r="AW112" s="1781"/>
      <c r="AX112" s="1781"/>
      <c r="AY112" s="1781"/>
      <c r="AZ112" s="1902"/>
      <c r="BA112" s="1774"/>
      <c r="BB112" s="1781"/>
      <c r="BC112" s="1781"/>
      <c r="BD112" s="1874"/>
      <c r="BE112" s="1781"/>
      <c r="BF112" s="1781"/>
      <c r="BG112" s="1774"/>
      <c r="BH112" s="1781"/>
      <c r="BI112" s="1781"/>
      <c r="BJ112" s="1781"/>
      <c r="BK112" s="1781"/>
      <c r="BL112" s="1781"/>
      <c r="BM112" s="1781"/>
      <c r="BN112" s="1774"/>
      <c r="BO112" s="1781"/>
      <c r="BP112" s="1781"/>
      <c r="BQ112" s="1781"/>
      <c r="BR112" s="1915"/>
      <c r="BS112" s="1774"/>
      <c r="BT112" s="1874"/>
      <c r="BU112" s="1915"/>
      <c r="BV112" s="1915"/>
      <c r="BW112" s="1915"/>
      <c r="BX112" s="1915"/>
      <c r="BY112" s="1915"/>
      <c r="BZ112" s="1915"/>
      <c r="CA112" s="1915"/>
      <c r="CB112" s="1915"/>
      <c r="CC112" s="1915"/>
      <c r="CD112" s="1781"/>
      <c r="CE112" s="1781"/>
      <c r="CF112" s="1781"/>
      <c r="CG112" s="1912"/>
      <c r="CH112" s="1913"/>
      <c r="CI112" s="1781"/>
      <c r="CJ112" s="1781"/>
      <c r="CK112" s="1781"/>
      <c r="CL112" s="1781"/>
      <c r="CM112" s="1781"/>
      <c r="CN112" s="1781"/>
      <c r="CO112" s="1781"/>
      <c r="CP112" s="1781"/>
      <c r="CQ112" s="1781"/>
      <c r="CR112" s="1781"/>
      <c r="CS112" s="1774"/>
      <c r="CT112" s="1781"/>
      <c r="CU112" s="1781"/>
      <c r="CV112" s="1781"/>
      <c r="CW112" s="1781"/>
      <c r="CX112" s="1781"/>
      <c r="CY112" s="1781"/>
      <c r="CZ112" s="1874"/>
      <c r="DA112" s="1781"/>
      <c r="DB112" s="1781"/>
      <c r="DC112" s="1874"/>
      <c r="DD112" s="1874"/>
      <c r="DE112" s="1781"/>
      <c r="DF112" s="1781"/>
      <c r="DG112" s="1874"/>
      <c r="DH112" s="1781"/>
      <c r="DI112" s="1774"/>
      <c r="DJ112" s="1781"/>
      <c r="DK112" s="1781"/>
      <c r="DL112" s="1781"/>
      <c r="DM112" s="1781"/>
      <c r="DN112" s="1781"/>
      <c r="DO112" s="1774"/>
      <c r="DP112" s="1781"/>
      <c r="DQ112" s="1874"/>
      <c r="DR112" s="1874"/>
      <c r="DS112" s="1781"/>
      <c r="DT112" s="1781"/>
      <c r="DU112" s="1774"/>
      <c r="DV112" s="1781"/>
      <c r="DW112" s="1781"/>
      <c r="DX112" s="1781"/>
      <c r="DY112" s="1781"/>
      <c r="DZ112" s="1781"/>
      <c r="EA112" s="1781"/>
      <c r="EB112" s="1781"/>
      <c r="EC112" s="1781"/>
      <c r="ED112" s="1889"/>
      <c r="EE112" s="1781"/>
      <c r="EF112" s="1774"/>
      <c r="EG112" s="1774"/>
      <c r="EH112" s="1874"/>
      <c r="EI112" s="1781"/>
      <c r="EJ112" s="1781"/>
      <c r="EK112" s="1781"/>
      <c r="EL112" s="1781"/>
      <c r="EM112" s="1781"/>
      <c r="EN112" s="1781"/>
      <c r="EO112" s="1781"/>
      <c r="EP112" s="1781"/>
      <c r="EQ112" s="1781"/>
      <c r="ER112" s="1902"/>
      <c r="ES112" s="1910"/>
      <c r="ET112" s="1907"/>
      <c r="EU112" s="1813"/>
      <c r="EV112" s="1816"/>
      <c r="EW112" s="1817"/>
      <c r="EX112" s="1899"/>
    </row>
    <row r="113" spans="2:154" x14ac:dyDescent="0.2">
      <c r="B113" s="1868"/>
      <c r="C113" s="1871"/>
      <c r="D113" s="1781"/>
      <c r="E113" s="1781"/>
      <c r="F113" s="1781"/>
      <c r="G113" s="1781"/>
      <c r="H113" s="1781"/>
      <c r="I113" s="1781"/>
      <c r="J113" s="1874"/>
      <c r="K113" s="1781"/>
      <c r="L113" s="1781"/>
      <c r="M113" s="1781"/>
      <c r="N113" s="1781"/>
      <c r="O113" s="1781"/>
      <c r="P113" s="1774"/>
      <c r="Q113" s="1781"/>
      <c r="R113" s="1893"/>
      <c r="S113" s="1781"/>
      <c r="T113" s="1781"/>
      <c r="U113" s="1781"/>
      <c r="V113" s="1781"/>
      <c r="W113" s="1781"/>
      <c r="X113" s="1781"/>
      <c r="Y113" s="1874"/>
      <c r="Z113" s="1929"/>
      <c r="AA113" s="1781"/>
      <c r="AB113" s="1781"/>
      <c r="AC113" s="1781"/>
      <c r="AD113" s="1874"/>
      <c r="AE113" s="1781"/>
      <c r="AF113" s="1781"/>
      <c r="AG113" s="1781"/>
      <c r="AH113" s="1781"/>
      <c r="AI113" s="1781"/>
      <c r="AJ113" s="1781"/>
      <c r="AK113" s="1874"/>
      <c r="AL113" s="1781"/>
      <c r="AM113" s="1781"/>
      <c r="AN113" s="1874"/>
      <c r="AO113" s="1774"/>
      <c r="AP113" s="1781"/>
      <c r="AQ113" s="1781"/>
      <c r="AR113" s="1920"/>
      <c r="AS113" s="1781"/>
      <c r="AT113" s="1781"/>
      <c r="AU113" s="1781"/>
      <c r="AV113" s="1781"/>
      <c r="AW113" s="1781"/>
      <c r="AX113" s="1781"/>
      <c r="AY113" s="1781"/>
      <c r="AZ113" s="1902"/>
      <c r="BA113" s="1774"/>
      <c r="BB113" s="1781"/>
      <c r="BC113" s="1781"/>
      <c r="BD113" s="1874"/>
      <c r="BE113" s="1781"/>
      <c r="BF113" s="1781"/>
      <c r="BG113" s="1774"/>
      <c r="BH113" s="1781"/>
      <c r="BI113" s="1781"/>
      <c r="BJ113" s="1781"/>
      <c r="BK113" s="1781"/>
      <c r="BL113" s="1781"/>
      <c r="BM113" s="1781"/>
      <c r="BN113" s="1774"/>
      <c r="BO113" s="1781"/>
      <c r="BP113" s="1781"/>
      <c r="BQ113" s="1781"/>
      <c r="BR113" s="1915"/>
      <c r="BS113" s="1774"/>
      <c r="BT113" s="1874"/>
      <c r="BU113" s="1915"/>
      <c r="BV113" s="1915"/>
      <c r="BW113" s="1915"/>
      <c r="BX113" s="1915"/>
      <c r="BY113" s="1915"/>
      <c r="BZ113" s="1915"/>
      <c r="CA113" s="1915"/>
      <c r="CB113" s="1915"/>
      <c r="CC113" s="1915"/>
      <c r="CD113" s="1781"/>
      <c r="CE113" s="1781"/>
      <c r="CF113" s="1781"/>
      <c r="CG113" s="1912"/>
      <c r="CH113" s="1913"/>
      <c r="CI113" s="1781"/>
      <c r="CJ113" s="1781"/>
      <c r="CK113" s="1781"/>
      <c r="CL113" s="1781"/>
      <c r="CM113" s="1781"/>
      <c r="CN113" s="1781"/>
      <c r="CO113" s="1781"/>
      <c r="CP113" s="1781"/>
      <c r="CQ113" s="1781"/>
      <c r="CR113" s="1781"/>
      <c r="CS113" s="1774"/>
      <c r="CT113" s="1781"/>
      <c r="CU113" s="1781"/>
      <c r="CV113" s="1781"/>
      <c r="CW113" s="1781"/>
      <c r="CX113" s="1781"/>
      <c r="CY113" s="1781"/>
      <c r="CZ113" s="1874"/>
      <c r="DA113" s="1781"/>
      <c r="DB113" s="1781"/>
      <c r="DC113" s="1874"/>
      <c r="DD113" s="1874"/>
      <c r="DE113" s="1781"/>
      <c r="DF113" s="1781"/>
      <c r="DG113" s="1874"/>
      <c r="DH113" s="1781"/>
      <c r="DI113" s="1774"/>
      <c r="DJ113" s="1781"/>
      <c r="DK113" s="1781"/>
      <c r="DL113" s="1781"/>
      <c r="DM113" s="1781"/>
      <c r="DN113" s="1781"/>
      <c r="DO113" s="1774"/>
      <c r="DP113" s="1781"/>
      <c r="DQ113" s="1874"/>
      <c r="DR113" s="1874"/>
      <c r="DS113" s="1781"/>
      <c r="DT113" s="1781"/>
      <c r="DU113" s="1774"/>
      <c r="DV113" s="1781"/>
      <c r="DW113" s="1781"/>
      <c r="DX113" s="1781"/>
      <c r="DY113" s="1781"/>
      <c r="DZ113" s="1781"/>
      <c r="EA113" s="1781"/>
      <c r="EB113" s="1781"/>
      <c r="EC113" s="1781"/>
      <c r="ED113" s="1889"/>
      <c r="EE113" s="1781"/>
      <c r="EF113" s="1774"/>
      <c r="EG113" s="1774"/>
      <c r="EH113" s="1874"/>
      <c r="EI113" s="1781"/>
      <c r="EJ113" s="1781"/>
      <c r="EK113" s="1781"/>
      <c r="EL113" s="1781"/>
      <c r="EM113" s="1781"/>
      <c r="EN113" s="1781"/>
      <c r="EO113" s="1781"/>
      <c r="EP113" s="1781"/>
      <c r="EQ113" s="1781"/>
      <c r="ER113" s="1902"/>
      <c r="ES113" s="1910"/>
      <c r="ET113" s="1907"/>
      <c r="EU113" s="1813"/>
      <c r="EV113" s="1816"/>
      <c r="EW113" s="1817"/>
      <c r="EX113" s="1899"/>
    </row>
    <row r="114" spans="2:154" x14ac:dyDescent="0.2">
      <c r="B114" s="1868"/>
      <c r="C114" s="1871"/>
      <c r="D114" s="1781"/>
      <c r="E114" s="1781"/>
      <c r="F114" s="1781"/>
      <c r="G114" s="1781"/>
      <c r="H114" s="1781"/>
      <c r="I114" s="1781"/>
      <c r="J114" s="1874"/>
      <c r="K114" s="1781"/>
      <c r="L114" s="1781"/>
      <c r="M114" s="1781"/>
      <c r="N114" s="1781"/>
      <c r="O114" s="1781"/>
      <c r="P114" s="1774"/>
      <c r="Q114" s="1781"/>
      <c r="R114" s="1893"/>
      <c r="S114" s="1781"/>
      <c r="T114" s="1781"/>
      <c r="U114" s="1781"/>
      <c r="V114" s="1781"/>
      <c r="W114" s="1781"/>
      <c r="X114" s="1781"/>
      <c r="Y114" s="1874"/>
      <c r="Z114" s="1929"/>
      <c r="AA114" s="1781"/>
      <c r="AB114" s="1781"/>
      <c r="AC114" s="1781"/>
      <c r="AD114" s="1874"/>
      <c r="AE114" s="1781"/>
      <c r="AF114" s="1781"/>
      <c r="AG114" s="1781"/>
      <c r="AH114" s="1781"/>
      <c r="AI114" s="1781"/>
      <c r="AJ114" s="1781"/>
      <c r="AK114" s="1874"/>
      <c r="AL114" s="1781"/>
      <c r="AM114" s="1781"/>
      <c r="AN114" s="1874"/>
      <c r="AO114" s="1774"/>
      <c r="AP114" s="1781"/>
      <c r="AQ114" s="1781"/>
      <c r="AR114" s="1920"/>
      <c r="AS114" s="1781"/>
      <c r="AT114" s="1781"/>
      <c r="AU114" s="1781"/>
      <c r="AV114" s="1781"/>
      <c r="AW114" s="1781"/>
      <c r="AX114" s="1781"/>
      <c r="AY114" s="1781"/>
      <c r="AZ114" s="1902"/>
      <c r="BA114" s="1774"/>
      <c r="BB114" s="1781"/>
      <c r="BC114" s="1781"/>
      <c r="BD114" s="1874"/>
      <c r="BE114" s="1781"/>
      <c r="BF114" s="1781"/>
      <c r="BG114" s="1774"/>
      <c r="BH114" s="1781"/>
      <c r="BI114" s="1781"/>
      <c r="BJ114" s="1781"/>
      <c r="BK114" s="1781"/>
      <c r="BL114" s="1781"/>
      <c r="BM114" s="1781"/>
      <c r="BN114" s="1774"/>
      <c r="BO114" s="1781"/>
      <c r="BP114" s="1781"/>
      <c r="BQ114" s="1781"/>
      <c r="BR114" s="1915"/>
      <c r="BS114" s="1774"/>
      <c r="BT114" s="1874"/>
      <c r="BU114" s="1915"/>
      <c r="BV114" s="1915"/>
      <c r="BW114" s="1915"/>
      <c r="BX114" s="1915"/>
      <c r="BY114" s="1915"/>
      <c r="BZ114" s="1915"/>
      <c r="CA114" s="1915"/>
      <c r="CB114" s="1915"/>
      <c r="CC114" s="1915"/>
      <c r="CD114" s="1781"/>
      <c r="CE114" s="1781"/>
      <c r="CF114" s="1781"/>
      <c r="CG114" s="1912"/>
      <c r="CH114" s="1913"/>
      <c r="CI114" s="1781"/>
      <c r="CJ114" s="1781"/>
      <c r="CK114" s="1781"/>
      <c r="CL114" s="1781"/>
      <c r="CM114" s="1781"/>
      <c r="CN114" s="1781"/>
      <c r="CO114" s="1781"/>
      <c r="CP114" s="1781"/>
      <c r="CQ114" s="1781"/>
      <c r="CR114" s="1781"/>
      <c r="CS114" s="1774"/>
      <c r="CT114" s="1781"/>
      <c r="CU114" s="1781"/>
      <c r="CV114" s="1781"/>
      <c r="CW114" s="1781"/>
      <c r="CX114" s="1781"/>
      <c r="CY114" s="1781"/>
      <c r="CZ114" s="1874"/>
      <c r="DA114" s="1781"/>
      <c r="DB114" s="1781"/>
      <c r="DC114" s="1874"/>
      <c r="DD114" s="1874"/>
      <c r="DE114" s="1781"/>
      <c r="DF114" s="1781"/>
      <c r="DG114" s="1874"/>
      <c r="DH114" s="1781"/>
      <c r="DI114" s="1774"/>
      <c r="DJ114" s="1781"/>
      <c r="DK114" s="1781"/>
      <c r="DL114" s="1781"/>
      <c r="DM114" s="1781"/>
      <c r="DN114" s="1781"/>
      <c r="DO114" s="1774"/>
      <c r="DP114" s="1781"/>
      <c r="DQ114" s="1874"/>
      <c r="DR114" s="1874"/>
      <c r="DS114" s="1781"/>
      <c r="DT114" s="1781"/>
      <c r="DU114" s="1774"/>
      <c r="DV114" s="1781"/>
      <c r="DW114" s="1781"/>
      <c r="DX114" s="1781"/>
      <c r="DY114" s="1781"/>
      <c r="DZ114" s="1781"/>
      <c r="EA114" s="1781"/>
      <c r="EB114" s="1781"/>
      <c r="EC114" s="1781"/>
      <c r="ED114" s="1889"/>
      <c r="EE114" s="1781"/>
      <c r="EF114" s="1774"/>
      <c r="EG114" s="1774"/>
      <c r="EH114" s="1874"/>
      <c r="EI114" s="1781"/>
      <c r="EJ114" s="1781"/>
      <c r="EK114" s="1781"/>
      <c r="EL114" s="1781"/>
      <c r="EM114" s="1781"/>
      <c r="EN114" s="1781"/>
      <c r="EO114" s="1781"/>
      <c r="EP114" s="1781"/>
      <c r="EQ114" s="1781"/>
      <c r="ER114" s="1902"/>
      <c r="ES114" s="1910"/>
      <c r="ET114" s="1907"/>
      <c r="EU114" s="1813"/>
      <c r="EV114" s="1816"/>
      <c r="EW114" s="1817"/>
      <c r="EX114" s="1899"/>
    </row>
    <row r="115" spans="2:154" x14ac:dyDescent="0.2">
      <c r="B115" s="1868"/>
      <c r="C115" s="1871"/>
      <c r="D115" s="1781"/>
      <c r="E115" s="1781"/>
      <c r="F115" s="1781"/>
      <c r="G115" s="1781"/>
      <c r="H115" s="1781"/>
      <c r="I115" s="1781"/>
      <c r="J115" s="1874"/>
      <c r="K115" s="1781"/>
      <c r="L115" s="1781"/>
      <c r="M115" s="1781"/>
      <c r="N115" s="1781"/>
      <c r="O115" s="1781"/>
      <c r="P115" s="1774"/>
      <c r="Q115" s="1781"/>
      <c r="R115" s="1893"/>
      <c r="S115" s="1781"/>
      <c r="T115" s="1781"/>
      <c r="U115" s="1781"/>
      <c r="V115" s="1781"/>
      <c r="W115" s="1781"/>
      <c r="X115" s="1781"/>
      <c r="Y115" s="1874"/>
      <c r="Z115" s="1929"/>
      <c r="AA115" s="1781"/>
      <c r="AB115" s="1781"/>
      <c r="AC115" s="1781"/>
      <c r="AD115" s="1874"/>
      <c r="AE115" s="1781"/>
      <c r="AF115" s="1781"/>
      <c r="AG115" s="1781"/>
      <c r="AH115" s="1781"/>
      <c r="AI115" s="1781"/>
      <c r="AJ115" s="1781"/>
      <c r="AK115" s="1874"/>
      <c r="AL115" s="1781"/>
      <c r="AM115" s="1781"/>
      <c r="AN115" s="1874"/>
      <c r="AO115" s="1774"/>
      <c r="AP115" s="1781"/>
      <c r="AQ115" s="1781"/>
      <c r="AR115" s="1920"/>
      <c r="AS115" s="1781"/>
      <c r="AT115" s="1781"/>
      <c r="AU115" s="1781"/>
      <c r="AV115" s="1781"/>
      <c r="AW115" s="1781"/>
      <c r="AX115" s="1781"/>
      <c r="AY115" s="1781"/>
      <c r="AZ115" s="1902"/>
      <c r="BA115" s="1774"/>
      <c r="BB115" s="1781"/>
      <c r="BC115" s="1781"/>
      <c r="BD115" s="1874"/>
      <c r="BE115" s="1781"/>
      <c r="BF115" s="1781"/>
      <c r="BG115" s="1774"/>
      <c r="BH115" s="1781"/>
      <c r="BI115" s="1781"/>
      <c r="BJ115" s="1781"/>
      <c r="BK115" s="1781"/>
      <c r="BL115" s="1781"/>
      <c r="BM115" s="1781"/>
      <c r="BN115" s="1774"/>
      <c r="BO115" s="1781"/>
      <c r="BP115" s="1781"/>
      <c r="BQ115" s="1781"/>
      <c r="BR115" s="1915"/>
      <c r="BS115" s="1774"/>
      <c r="BT115" s="1874"/>
      <c r="BU115" s="1915"/>
      <c r="BV115" s="1915"/>
      <c r="BW115" s="1915"/>
      <c r="BX115" s="1915"/>
      <c r="BY115" s="1915"/>
      <c r="BZ115" s="1915"/>
      <c r="CA115" s="1915"/>
      <c r="CB115" s="1915"/>
      <c r="CC115" s="1915"/>
      <c r="CD115" s="1781"/>
      <c r="CE115" s="1781"/>
      <c r="CF115" s="1781"/>
      <c r="CG115" s="1912"/>
      <c r="CH115" s="1913"/>
      <c r="CI115" s="1781"/>
      <c r="CJ115" s="1781"/>
      <c r="CK115" s="1781"/>
      <c r="CL115" s="1781"/>
      <c r="CM115" s="1781"/>
      <c r="CN115" s="1781"/>
      <c r="CO115" s="1781"/>
      <c r="CP115" s="1781"/>
      <c r="CQ115" s="1781"/>
      <c r="CR115" s="1781"/>
      <c r="CS115" s="1774"/>
      <c r="CT115" s="1781"/>
      <c r="CU115" s="1781"/>
      <c r="CV115" s="1781"/>
      <c r="CW115" s="1781"/>
      <c r="CX115" s="1781"/>
      <c r="CY115" s="1781"/>
      <c r="CZ115" s="1874"/>
      <c r="DA115" s="1781"/>
      <c r="DB115" s="1781"/>
      <c r="DC115" s="1874"/>
      <c r="DD115" s="1874"/>
      <c r="DE115" s="1781"/>
      <c r="DF115" s="1781"/>
      <c r="DG115" s="1874"/>
      <c r="DH115" s="1781"/>
      <c r="DI115" s="1774"/>
      <c r="DJ115" s="1781"/>
      <c r="DK115" s="1781"/>
      <c r="DL115" s="1781"/>
      <c r="DM115" s="1781"/>
      <c r="DN115" s="1781"/>
      <c r="DO115" s="1774"/>
      <c r="DP115" s="1781"/>
      <c r="DQ115" s="1874"/>
      <c r="DR115" s="1874"/>
      <c r="DS115" s="1781"/>
      <c r="DT115" s="1781"/>
      <c r="DU115" s="1774"/>
      <c r="DV115" s="1781"/>
      <c r="DW115" s="1781"/>
      <c r="DX115" s="1781"/>
      <c r="DY115" s="1781"/>
      <c r="DZ115" s="1781"/>
      <c r="EA115" s="1781"/>
      <c r="EB115" s="1781"/>
      <c r="EC115" s="1781"/>
      <c r="ED115" s="1889"/>
      <c r="EE115" s="1781"/>
      <c r="EF115" s="1774"/>
      <c r="EG115" s="1774"/>
      <c r="EH115" s="1874"/>
      <c r="EI115" s="1781"/>
      <c r="EJ115" s="1781"/>
      <c r="EK115" s="1781"/>
      <c r="EL115" s="1781"/>
      <c r="EM115" s="1781"/>
      <c r="EN115" s="1781"/>
      <c r="EO115" s="1781"/>
      <c r="EP115" s="1781"/>
      <c r="EQ115" s="1781"/>
      <c r="ER115" s="1902"/>
      <c r="ES115" s="1910"/>
      <c r="ET115" s="1907"/>
      <c r="EU115" s="1813"/>
      <c r="EV115" s="1816"/>
      <c r="EW115" s="1817"/>
      <c r="EX115" s="1899"/>
    </row>
    <row r="116" spans="2:154" x14ac:dyDescent="0.2">
      <c r="B116" s="1868"/>
      <c r="C116" s="1871"/>
      <c r="D116" s="1781"/>
      <c r="E116" s="1781"/>
      <c r="F116" s="1781"/>
      <c r="G116" s="1781"/>
      <c r="H116" s="1781"/>
      <c r="I116" s="1781"/>
      <c r="J116" s="1874"/>
      <c r="K116" s="1781"/>
      <c r="L116" s="1781"/>
      <c r="M116" s="1781"/>
      <c r="N116" s="1781"/>
      <c r="O116" s="1781"/>
      <c r="P116" s="1774"/>
      <c r="Q116" s="1781"/>
      <c r="R116" s="1893"/>
      <c r="S116" s="1781"/>
      <c r="T116" s="1781"/>
      <c r="U116" s="1781"/>
      <c r="V116" s="1781"/>
      <c r="W116" s="1781"/>
      <c r="X116" s="1781"/>
      <c r="Y116" s="1874"/>
      <c r="Z116" s="1929"/>
      <c r="AA116" s="1781"/>
      <c r="AB116" s="1781"/>
      <c r="AC116" s="1781"/>
      <c r="AD116" s="1874"/>
      <c r="AE116" s="1781"/>
      <c r="AF116" s="1781"/>
      <c r="AG116" s="1781"/>
      <c r="AH116" s="1781"/>
      <c r="AI116" s="1781"/>
      <c r="AJ116" s="1781"/>
      <c r="AK116" s="1874"/>
      <c r="AL116" s="1781"/>
      <c r="AM116" s="1781"/>
      <c r="AN116" s="1874"/>
      <c r="AO116" s="1774"/>
      <c r="AP116" s="1781"/>
      <c r="AQ116" s="1781"/>
      <c r="AR116" s="1920"/>
      <c r="AS116" s="1781"/>
      <c r="AT116" s="1781"/>
      <c r="AU116" s="1781"/>
      <c r="AV116" s="1781"/>
      <c r="AW116" s="1781"/>
      <c r="AX116" s="1781"/>
      <c r="AY116" s="1781"/>
      <c r="AZ116" s="1902"/>
      <c r="BA116" s="1774"/>
      <c r="BB116" s="1781"/>
      <c r="BC116" s="1781"/>
      <c r="BD116" s="1874"/>
      <c r="BE116" s="1781"/>
      <c r="BF116" s="1781"/>
      <c r="BG116" s="1774"/>
      <c r="BH116" s="1781"/>
      <c r="BI116" s="1781"/>
      <c r="BJ116" s="1781"/>
      <c r="BK116" s="1781"/>
      <c r="BL116" s="1781"/>
      <c r="BM116" s="1781"/>
      <c r="BN116" s="1774"/>
      <c r="BO116" s="1781"/>
      <c r="BP116" s="1781"/>
      <c r="BQ116" s="1781"/>
      <c r="BR116" s="1915"/>
      <c r="BS116" s="1774"/>
      <c r="BT116" s="1874"/>
      <c r="BU116" s="1915"/>
      <c r="BV116" s="1915"/>
      <c r="BW116" s="1915"/>
      <c r="BX116" s="1915"/>
      <c r="BY116" s="1915"/>
      <c r="BZ116" s="1915"/>
      <c r="CA116" s="1915"/>
      <c r="CB116" s="1915"/>
      <c r="CC116" s="1915"/>
      <c r="CD116" s="1781"/>
      <c r="CE116" s="1781"/>
      <c r="CF116" s="1781"/>
      <c r="CG116" s="1912"/>
      <c r="CH116" s="1913"/>
      <c r="CI116" s="1781"/>
      <c r="CJ116" s="1781"/>
      <c r="CK116" s="1781"/>
      <c r="CL116" s="1781"/>
      <c r="CM116" s="1781"/>
      <c r="CN116" s="1781"/>
      <c r="CO116" s="1781"/>
      <c r="CP116" s="1781"/>
      <c r="CQ116" s="1781"/>
      <c r="CR116" s="1781"/>
      <c r="CS116" s="1774"/>
      <c r="CT116" s="1781"/>
      <c r="CU116" s="1781"/>
      <c r="CV116" s="1781"/>
      <c r="CW116" s="1781"/>
      <c r="CX116" s="1781"/>
      <c r="CY116" s="1781"/>
      <c r="CZ116" s="1874"/>
      <c r="DA116" s="1781"/>
      <c r="DB116" s="1781"/>
      <c r="DC116" s="1874"/>
      <c r="DD116" s="1874"/>
      <c r="DE116" s="1781"/>
      <c r="DF116" s="1781"/>
      <c r="DG116" s="1874"/>
      <c r="DH116" s="1781"/>
      <c r="DI116" s="1774"/>
      <c r="DJ116" s="1781"/>
      <c r="DK116" s="1781"/>
      <c r="DL116" s="1781"/>
      <c r="DM116" s="1781"/>
      <c r="DN116" s="1781"/>
      <c r="DO116" s="1774"/>
      <c r="DP116" s="1781"/>
      <c r="DQ116" s="1874"/>
      <c r="DR116" s="1874"/>
      <c r="DS116" s="1781"/>
      <c r="DT116" s="1781"/>
      <c r="DU116" s="1774"/>
      <c r="DV116" s="1781"/>
      <c r="DW116" s="1781"/>
      <c r="DX116" s="1781"/>
      <c r="DY116" s="1781"/>
      <c r="DZ116" s="1781"/>
      <c r="EA116" s="1781"/>
      <c r="EB116" s="1781"/>
      <c r="EC116" s="1781"/>
      <c r="ED116" s="1889"/>
      <c r="EE116" s="1781"/>
      <c r="EF116" s="1774"/>
      <c r="EG116" s="1774"/>
      <c r="EH116" s="1874"/>
      <c r="EI116" s="1781"/>
      <c r="EJ116" s="1781"/>
      <c r="EK116" s="1781"/>
      <c r="EL116" s="1781"/>
      <c r="EM116" s="1781"/>
      <c r="EN116" s="1781"/>
      <c r="EO116" s="1781"/>
      <c r="EP116" s="1781"/>
      <c r="EQ116" s="1781"/>
      <c r="ER116" s="1902"/>
      <c r="ES116" s="1910"/>
      <c r="ET116" s="1907"/>
      <c r="EU116" s="1813"/>
      <c r="EV116" s="1816"/>
      <c r="EW116" s="1817"/>
      <c r="EX116" s="1899"/>
    </row>
    <row r="117" spans="2:154" x14ac:dyDescent="0.2">
      <c r="B117" s="1868"/>
      <c r="C117" s="1871"/>
      <c r="D117" s="1781"/>
      <c r="E117" s="1781"/>
      <c r="F117" s="1781"/>
      <c r="G117" s="1781"/>
      <c r="H117" s="1781"/>
      <c r="I117" s="1781"/>
      <c r="J117" s="1874"/>
      <c r="K117" s="1781"/>
      <c r="L117" s="1781"/>
      <c r="M117" s="1781"/>
      <c r="N117" s="1781"/>
      <c r="O117" s="1781"/>
      <c r="P117" s="1774"/>
      <c r="Q117" s="1781"/>
      <c r="R117" s="1893"/>
      <c r="S117" s="1781"/>
      <c r="T117" s="1781"/>
      <c r="U117" s="1781"/>
      <c r="V117" s="1781"/>
      <c r="W117" s="1781"/>
      <c r="X117" s="1781"/>
      <c r="Y117" s="1874"/>
      <c r="Z117" s="1929"/>
      <c r="AA117" s="1781"/>
      <c r="AB117" s="1781"/>
      <c r="AC117" s="1781"/>
      <c r="AD117" s="1874"/>
      <c r="AE117" s="1781"/>
      <c r="AF117" s="1781"/>
      <c r="AG117" s="1781"/>
      <c r="AH117" s="1781"/>
      <c r="AI117" s="1781"/>
      <c r="AJ117" s="1781"/>
      <c r="AK117" s="1874"/>
      <c r="AL117" s="1781"/>
      <c r="AM117" s="1781"/>
      <c r="AN117" s="1874"/>
      <c r="AO117" s="1774"/>
      <c r="AP117" s="1781"/>
      <c r="AQ117" s="1781"/>
      <c r="AR117" s="1920"/>
      <c r="AS117" s="1781"/>
      <c r="AT117" s="1781"/>
      <c r="AU117" s="1781"/>
      <c r="AV117" s="1781"/>
      <c r="AW117" s="1781"/>
      <c r="AX117" s="1781"/>
      <c r="AY117" s="1781"/>
      <c r="AZ117" s="1902"/>
      <c r="BA117" s="1774"/>
      <c r="BB117" s="1781"/>
      <c r="BC117" s="1781"/>
      <c r="BD117" s="1874"/>
      <c r="BE117" s="1781"/>
      <c r="BF117" s="1781"/>
      <c r="BG117" s="1774"/>
      <c r="BH117" s="1781"/>
      <c r="BI117" s="1781"/>
      <c r="BJ117" s="1781"/>
      <c r="BK117" s="1781"/>
      <c r="BL117" s="1781"/>
      <c r="BM117" s="1781"/>
      <c r="BN117" s="1774"/>
      <c r="BO117" s="1781"/>
      <c r="BP117" s="1781"/>
      <c r="BQ117" s="1781"/>
      <c r="BR117" s="1915"/>
      <c r="BS117" s="1774"/>
      <c r="BT117" s="1874"/>
      <c r="BU117" s="1915"/>
      <c r="BV117" s="1915"/>
      <c r="BW117" s="1915"/>
      <c r="BX117" s="1915"/>
      <c r="BY117" s="1915"/>
      <c r="BZ117" s="1915"/>
      <c r="CA117" s="1915"/>
      <c r="CB117" s="1915"/>
      <c r="CC117" s="1915"/>
      <c r="CD117" s="1781"/>
      <c r="CE117" s="1781"/>
      <c r="CF117" s="1781"/>
      <c r="CG117" s="1912"/>
      <c r="CH117" s="1913"/>
      <c r="CI117" s="1781"/>
      <c r="CJ117" s="1781"/>
      <c r="CK117" s="1781"/>
      <c r="CL117" s="1781"/>
      <c r="CM117" s="1781"/>
      <c r="CN117" s="1781"/>
      <c r="CO117" s="1781"/>
      <c r="CP117" s="1781"/>
      <c r="CQ117" s="1781"/>
      <c r="CR117" s="1781"/>
      <c r="CS117" s="1774"/>
      <c r="CT117" s="1781"/>
      <c r="CU117" s="1781"/>
      <c r="CV117" s="1781"/>
      <c r="CW117" s="1781"/>
      <c r="CX117" s="1781"/>
      <c r="CY117" s="1781"/>
      <c r="CZ117" s="1874"/>
      <c r="DA117" s="1781"/>
      <c r="DB117" s="1781"/>
      <c r="DC117" s="1874"/>
      <c r="DD117" s="1874"/>
      <c r="DE117" s="1781"/>
      <c r="DF117" s="1781"/>
      <c r="DG117" s="1874"/>
      <c r="DH117" s="1781"/>
      <c r="DI117" s="1774"/>
      <c r="DJ117" s="1781"/>
      <c r="DK117" s="1781"/>
      <c r="DL117" s="1781"/>
      <c r="DM117" s="1781"/>
      <c r="DN117" s="1781"/>
      <c r="DO117" s="1774"/>
      <c r="DP117" s="1781"/>
      <c r="DQ117" s="1874"/>
      <c r="DR117" s="1874"/>
      <c r="DS117" s="1781"/>
      <c r="DT117" s="1781"/>
      <c r="DU117" s="1774"/>
      <c r="DV117" s="1781"/>
      <c r="DW117" s="1781"/>
      <c r="DX117" s="1781"/>
      <c r="DY117" s="1781"/>
      <c r="DZ117" s="1781"/>
      <c r="EA117" s="1781"/>
      <c r="EB117" s="1781"/>
      <c r="EC117" s="1781"/>
      <c r="ED117" s="1889"/>
      <c r="EE117" s="1781"/>
      <c r="EF117" s="1774"/>
      <c r="EG117" s="1774"/>
      <c r="EH117" s="1874"/>
      <c r="EI117" s="1781"/>
      <c r="EJ117" s="1781"/>
      <c r="EK117" s="1781"/>
      <c r="EL117" s="1781"/>
      <c r="EM117" s="1781"/>
      <c r="EN117" s="1781"/>
      <c r="EO117" s="1781"/>
      <c r="EP117" s="1781"/>
      <c r="EQ117" s="1781"/>
      <c r="ER117" s="1902"/>
      <c r="ES117" s="1910"/>
      <c r="ET117" s="1907"/>
      <c r="EU117" s="1813"/>
      <c r="EV117" s="1816"/>
      <c r="EW117" s="1817"/>
      <c r="EX117" s="1899"/>
    </row>
    <row r="118" spans="2:154" ht="30.75" customHeight="1" x14ac:dyDescent="0.2">
      <c r="B118" s="1868"/>
      <c r="C118" s="1871"/>
      <c r="D118" s="1781"/>
      <c r="E118" s="1781"/>
      <c r="F118" s="1781"/>
      <c r="G118" s="1781"/>
      <c r="H118" s="1781"/>
      <c r="I118" s="1781"/>
      <c r="J118" s="1874"/>
      <c r="K118" s="1781"/>
      <c r="L118" s="1781"/>
      <c r="M118" s="1781"/>
      <c r="N118" s="1781"/>
      <c r="O118" s="1781"/>
      <c r="P118" s="1774"/>
      <c r="Q118" s="1781"/>
      <c r="R118" s="1893"/>
      <c r="S118" s="1781"/>
      <c r="T118" s="1781"/>
      <c r="U118" s="1781"/>
      <c r="V118" s="1781"/>
      <c r="W118" s="1781"/>
      <c r="X118" s="1781"/>
      <c r="Y118" s="1874"/>
      <c r="Z118" s="1929"/>
      <c r="AA118" s="1781"/>
      <c r="AB118" s="1781"/>
      <c r="AC118" s="1781"/>
      <c r="AD118" s="1874"/>
      <c r="AE118" s="1781"/>
      <c r="AF118" s="1781"/>
      <c r="AG118" s="1781"/>
      <c r="AH118" s="1781"/>
      <c r="AI118" s="1781"/>
      <c r="AJ118" s="1781"/>
      <c r="AK118" s="1874"/>
      <c r="AL118" s="1781"/>
      <c r="AM118" s="1781"/>
      <c r="AN118" s="1874"/>
      <c r="AO118" s="1774"/>
      <c r="AP118" s="1781"/>
      <c r="AQ118" s="1781"/>
      <c r="AR118" s="1920"/>
      <c r="AS118" s="1781"/>
      <c r="AT118" s="1781"/>
      <c r="AU118" s="1781"/>
      <c r="AV118" s="1781"/>
      <c r="AW118" s="1781"/>
      <c r="AX118" s="1781"/>
      <c r="AY118" s="1781"/>
      <c r="AZ118" s="1902"/>
      <c r="BA118" s="1774"/>
      <c r="BB118" s="1781"/>
      <c r="BC118" s="1781"/>
      <c r="BD118" s="1874"/>
      <c r="BE118" s="1781"/>
      <c r="BF118" s="1781"/>
      <c r="BG118" s="1774"/>
      <c r="BH118" s="1781"/>
      <c r="BI118" s="1781"/>
      <c r="BJ118" s="1781"/>
      <c r="BK118" s="1781"/>
      <c r="BL118" s="1781"/>
      <c r="BM118" s="1781"/>
      <c r="BN118" s="1774"/>
      <c r="BO118" s="1781"/>
      <c r="BP118" s="1781"/>
      <c r="BQ118" s="1781"/>
      <c r="BR118" s="1915"/>
      <c r="BS118" s="1774"/>
      <c r="BT118" s="1874"/>
      <c r="BU118" s="1915"/>
      <c r="BV118" s="1915"/>
      <c r="BW118" s="1915"/>
      <c r="BX118" s="1915"/>
      <c r="BY118" s="1915"/>
      <c r="BZ118" s="1915"/>
      <c r="CA118" s="1915"/>
      <c r="CB118" s="1915"/>
      <c r="CC118" s="1915"/>
      <c r="CD118" s="1781"/>
      <c r="CE118" s="1781"/>
      <c r="CF118" s="1781"/>
      <c r="CG118" s="1912"/>
      <c r="CH118" s="1913"/>
      <c r="CI118" s="1781"/>
      <c r="CJ118" s="1781"/>
      <c r="CK118" s="1781"/>
      <c r="CL118" s="1781"/>
      <c r="CM118" s="1781"/>
      <c r="CN118" s="1781"/>
      <c r="CO118" s="1781"/>
      <c r="CP118" s="1781"/>
      <c r="CQ118" s="1781"/>
      <c r="CR118" s="1781"/>
      <c r="CS118" s="1774"/>
      <c r="CT118" s="1781"/>
      <c r="CU118" s="1781"/>
      <c r="CV118" s="1781"/>
      <c r="CW118" s="1781"/>
      <c r="CX118" s="1781"/>
      <c r="CY118" s="1781"/>
      <c r="CZ118" s="1874"/>
      <c r="DA118" s="1781"/>
      <c r="DB118" s="1781"/>
      <c r="DC118" s="1874"/>
      <c r="DD118" s="1874"/>
      <c r="DE118" s="1781"/>
      <c r="DF118" s="1781"/>
      <c r="DG118" s="1874"/>
      <c r="DH118" s="1781"/>
      <c r="DI118" s="1774"/>
      <c r="DJ118" s="1781"/>
      <c r="DK118" s="1781"/>
      <c r="DL118" s="1781"/>
      <c r="DM118" s="1781"/>
      <c r="DN118" s="1781"/>
      <c r="DO118" s="1774"/>
      <c r="DP118" s="1781"/>
      <c r="DQ118" s="1874"/>
      <c r="DR118" s="1874"/>
      <c r="DS118" s="1781"/>
      <c r="DT118" s="1781"/>
      <c r="DU118" s="1774"/>
      <c r="DV118" s="1781"/>
      <c r="DW118" s="1781"/>
      <c r="DX118" s="1781"/>
      <c r="DY118" s="1781"/>
      <c r="DZ118" s="1781"/>
      <c r="EA118" s="1781"/>
      <c r="EB118" s="1781"/>
      <c r="EC118" s="1781"/>
      <c r="ED118" s="1889"/>
      <c r="EE118" s="1781"/>
      <c r="EF118" s="1774"/>
      <c r="EG118" s="1774"/>
      <c r="EH118" s="1874"/>
      <c r="EI118" s="1781"/>
      <c r="EJ118" s="1781"/>
      <c r="EK118" s="1781"/>
      <c r="EL118" s="1781"/>
      <c r="EM118" s="1781"/>
      <c r="EN118" s="1781"/>
      <c r="EO118" s="1781"/>
      <c r="EP118" s="1781"/>
      <c r="EQ118" s="1781"/>
      <c r="ER118" s="1902"/>
      <c r="ES118" s="1910"/>
      <c r="ET118" s="1907"/>
      <c r="EU118" s="1813"/>
      <c r="EV118" s="1816"/>
      <c r="EW118" s="1817"/>
      <c r="EX118" s="1899"/>
    </row>
    <row r="119" spans="2:154" ht="57.75" customHeight="1" thickBot="1" x14ac:dyDescent="0.25">
      <c r="B119" s="1869"/>
      <c r="C119" s="1872"/>
      <c r="D119" s="1863"/>
      <c r="E119" s="1863"/>
      <c r="F119" s="1863"/>
      <c r="G119" s="1863"/>
      <c r="H119" s="1863"/>
      <c r="I119" s="1863"/>
      <c r="J119" s="1875"/>
      <c r="K119" s="1863"/>
      <c r="L119" s="1863"/>
      <c r="M119" s="1863"/>
      <c r="N119" s="1863"/>
      <c r="O119" s="1863"/>
      <c r="P119" s="1864"/>
      <c r="Q119" s="1863"/>
      <c r="R119" s="1894"/>
      <c r="S119" s="1863"/>
      <c r="T119" s="1863"/>
      <c r="U119" s="1863"/>
      <c r="V119" s="1863"/>
      <c r="W119" s="1863"/>
      <c r="X119" s="1863"/>
      <c r="Y119" s="1875"/>
      <c r="Z119" s="1930"/>
      <c r="AA119" s="1863"/>
      <c r="AB119" s="1863"/>
      <c r="AC119" s="1863"/>
      <c r="AD119" s="1875"/>
      <c r="AE119" s="1863"/>
      <c r="AF119" s="1863"/>
      <c r="AG119" s="1863"/>
      <c r="AH119" s="1863"/>
      <c r="AI119" s="1863"/>
      <c r="AJ119" s="1863"/>
      <c r="AK119" s="1875"/>
      <c r="AL119" s="1863"/>
      <c r="AM119" s="1863"/>
      <c r="AN119" s="1875"/>
      <c r="AO119" s="1864"/>
      <c r="AP119" s="1863"/>
      <c r="AQ119" s="1863"/>
      <c r="AR119" s="1921"/>
      <c r="AS119" s="1863"/>
      <c r="AT119" s="1863"/>
      <c r="AU119" s="1863"/>
      <c r="AV119" s="1863"/>
      <c r="AW119" s="1863"/>
      <c r="AX119" s="1863"/>
      <c r="AY119" s="1863"/>
      <c r="AZ119" s="1903"/>
      <c r="BA119" s="1864"/>
      <c r="BB119" s="1863"/>
      <c r="BC119" s="1863"/>
      <c r="BD119" s="1875"/>
      <c r="BE119" s="1863"/>
      <c r="BF119" s="1863"/>
      <c r="BG119" s="1864"/>
      <c r="BH119" s="1863"/>
      <c r="BI119" s="1863"/>
      <c r="BJ119" s="1863"/>
      <c r="BK119" s="1863"/>
      <c r="BL119" s="1863"/>
      <c r="BM119" s="1863"/>
      <c r="BN119" s="1864"/>
      <c r="BO119" s="1863"/>
      <c r="BP119" s="1863"/>
      <c r="BQ119" s="1863"/>
      <c r="BR119" s="1916"/>
      <c r="BS119" s="1864"/>
      <c r="BT119" s="1875"/>
      <c r="BU119" s="1916"/>
      <c r="BV119" s="1916"/>
      <c r="BW119" s="1916"/>
      <c r="BX119" s="1916"/>
      <c r="BY119" s="1916"/>
      <c r="BZ119" s="1916"/>
      <c r="CA119" s="1916"/>
      <c r="CB119" s="1916"/>
      <c r="CC119" s="1916"/>
      <c r="CD119" s="1863"/>
      <c r="CE119" s="1863"/>
      <c r="CF119" s="1863"/>
      <c r="CG119" s="1917"/>
      <c r="CH119" s="1914"/>
      <c r="CI119" s="1863"/>
      <c r="CJ119" s="1863"/>
      <c r="CK119" s="1863"/>
      <c r="CL119" s="1863"/>
      <c r="CM119" s="1863"/>
      <c r="CN119" s="1863"/>
      <c r="CO119" s="1863"/>
      <c r="CP119" s="1863"/>
      <c r="CQ119" s="1863"/>
      <c r="CR119" s="1863"/>
      <c r="CS119" s="1864"/>
      <c r="CT119" s="1863"/>
      <c r="CU119" s="1863"/>
      <c r="CV119" s="1863"/>
      <c r="CW119" s="1863"/>
      <c r="CX119" s="1863"/>
      <c r="CY119" s="1863"/>
      <c r="CZ119" s="1875"/>
      <c r="DA119" s="1863"/>
      <c r="DB119" s="1863"/>
      <c r="DC119" s="1875"/>
      <c r="DD119" s="1875"/>
      <c r="DE119" s="1863"/>
      <c r="DF119" s="1863"/>
      <c r="DG119" s="1875"/>
      <c r="DH119" s="1863"/>
      <c r="DI119" s="1864"/>
      <c r="DJ119" s="1863"/>
      <c r="DK119" s="1863"/>
      <c r="DL119" s="1863"/>
      <c r="DM119" s="1863"/>
      <c r="DN119" s="1863"/>
      <c r="DO119" s="1864"/>
      <c r="DP119" s="1863"/>
      <c r="DQ119" s="1875"/>
      <c r="DR119" s="1875"/>
      <c r="DS119" s="1863"/>
      <c r="DT119" s="1863"/>
      <c r="DU119" s="1864"/>
      <c r="DV119" s="1863"/>
      <c r="DW119" s="1863"/>
      <c r="DX119" s="1863"/>
      <c r="DY119" s="1863"/>
      <c r="DZ119" s="1863"/>
      <c r="EA119" s="1863"/>
      <c r="EB119" s="1863"/>
      <c r="EC119" s="1863"/>
      <c r="ED119" s="1890"/>
      <c r="EE119" s="1863"/>
      <c r="EF119" s="1864"/>
      <c r="EG119" s="1864"/>
      <c r="EH119" s="1875"/>
      <c r="EI119" s="1863"/>
      <c r="EJ119" s="1863"/>
      <c r="EK119" s="1863"/>
      <c r="EL119" s="1863"/>
      <c r="EM119" s="1863"/>
      <c r="EN119" s="1863"/>
      <c r="EO119" s="1863"/>
      <c r="EP119" s="1863"/>
      <c r="EQ119" s="1863"/>
      <c r="ER119" s="1903"/>
      <c r="ES119" s="1911"/>
      <c r="ET119" s="1908"/>
      <c r="EU119" s="1906"/>
      <c r="EV119" s="1904"/>
      <c r="EW119" s="1897"/>
      <c r="EX119" s="1900"/>
    </row>
    <row r="120" spans="2:154" s="664" customFormat="1" ht="17.100000000000001" customHeight="1" x14ac:dyDescent="0.2">
      <c r="B120" s="1926" t="s">
        <v>873</v>
      </c>
      <c r="C120" s="781">
        <v>9</v>
      </c>
      <c r="D120" s="733">
        <v>15</v>
      </c>
      <c r="E120" s="733">
        <v>24</v>
      </c>
      <c r="F120" s="733">
        <v>13</v>
      </c>
      <c r="G120" s="733">
        <v>16</v>
      </c>
      <c r="H120" s="733">
        <v>10</v>
      </c>
      <c r="I120" s="733">
        <v>18</v>
      </c>
      <c r="J120" s="734">
        <v>18</v>
      </c>
      <c r="K120" s="734"/>
      <c r="L120" s="734">
        <v>11</v>
      </c>
      <c r="M120" s="734">
        <v>13</v>
      </c>
      <c r="N120" s="734">
        <v>11</v>
      </c>
      <c r="O120" s="734">
        <v>10</v>
      </c>
      <c r="P120" s="734">
        <v>10</v>
      </c>
      <c r="Q120" s="734">
        <v>16</v>
      </c>
      <c r="R120" s="734">
        <v>21</v>
      </c>
      <c r="S120" s="734">
        <v>10</v>
      </c>
      <c r="T120" s="734">
        <v>8.5</v>
      </c>
      <c r="U120" s="734">
        <v>10</v>
      </c>
      <c r="V120" s="734">
        <v>16</v>
      </c>
      <c r="W120" s="734">
        <v>6</v>
      </c>
      <c r="X120" s="734">
        <v>15</v>
      </c>
      <c r="Y120" s="734">
        <v>16</v>
      </c>
      <c r="Z120" s="734"/>
      <c r="AA120" s="734">
        <v>16</v>
      </c>
      <c r="AB120" s="734">
        <v>0</v>
      </c>
      <c r="AC120" s="734">
        <v>21</v>
      </c>
      <c r="AD120" s="734">
        <v>21</v>
      </c>
      <c r="AE120" s="734">
        <v>13</v>
      </c>
      <c r="AF120" s="734">
        <v>8</v>
      </c>
      <c r="AG120" s="734">
        <v>21</v>
      </c>
      <c r="AH120" s="734">
        <v>18</v>
      </c>
      <c r="AI120" s="734">
        <v>16</v>
      </c>
      <c r="AJ120" s="734">
        <v>15</v>
      </c>
      <c r="AK120" s="734">
        <v>15</v>
      </c>
      <c r="AL120" s="734">
        <v>6.3</v>
      </c>
      <c r="AM120" s="734">
        <v>23</v>
      </c>
      <c r="AN120" s="734">
        <v>16</v>
      </c>
      <c r="AO120" s="734"/>
      <c r="AP120" s="734">
        <v>21</v>
      </c>
      <c r="AQ120" s="734">
        <v>18</v>
      </c>
      <c r="AR120" s="734">
        <v>5</v>
      </c>
      <c r="AS120" s="734">
        <v>21</v>
      </c>
      <c r="AT120" s="734">
        <v>18</v>
      </c>
      <c r="AU120" s="734">
        <v>18</v>
      </c>
      <c r="AV120" s="734">
        <v>20</v>
      </c>
      <c r="AW120" s="734">
        <v>10</v>
      </c>
      <c r="AX120" s="734">
        <v>6</v>
      </c>
      <c r="AY120" s="734">
        <v>18</v>
      </c>
      <c r="AZ120" s="734"/>
      <c r="BA120" s="734"/>
      <c r="BB120" s="734">
        <v>22</v>
      </c>
      <c r="BC120" s="734">
        <v>15</v>
      </c>
      <c r="BD120" s="734">
        <v>6.5</v>
      </c>
      <c r="BE120" s="734">
        <v>15</v>
      </c>
      <c r="BF120" s="734">
        <v>16</v>
      </c>
      <c r="BG120" s="735"/>
      <c r="BH120" s="735">
        <v>5</v>
      </c>
      <c r="BI120" s="734">
        <v>21</v>
      </c>
      <c r="BJ120" s="734">
        <v>15</v>
      </c>
      <c r="BK120" s="734">
        <v>19</v>
      </c>
      <c r="BL120" s="734"/>
      <c r="BM120" s="734">
        <v>14</v>
      </c>
      <c r="BN120" s="734"/>
      <c r="BO120" s="734"/>
      <c r="BP120" s="734">
        <v>13</v>
      </c>
      <c r="BQ120" s="734">
        <v>10</v>
      </c>
      <c r="BR120" s="734"/>
      <c r="BS120" s="734">
        <v>16</v>
      </c>
      <c r="BT120" s="734">
        <v>20</v>
      </c>
      <c r="BU120" s="734">
        <v>18</v>
      </c>
      <c r="BV120" s="734">
        <v>6</v>
      </c>
      <c r="BW120" s="734">
        <v>15</v>
      </c>
      <c r="BX120" s="734"/>
      <c r="BY120" s="734">
        <v>21</v>
      </c>
      <c r="BZ120" s="734">
        <v>17</v>
      </c>
      <c r="CA120" s="734">
        <v>10</v>
      </c>
      <c r="CB120" s="734">
        <v>11</v>
      </c>
      <c r="CC120" s="734">
        <v>5</v>
      </c>
      <c r="CD120" s="734">
        <v>21</v>
      </c>
      <c r="CE120" s="734">
        <v>14</v>
      </c>
      <c r="CF120" s="734">
        <v>15</v>
      </c>
      <c r="CG120" s="736"/>
      <c r="CH120" s="737"/>
      <c r="CI120" s="734"/>
      <c r="CJ120" s="734"/>
      <c r="CK120" s="734">
        <v>16</v>
      </c>
      <c r="CL120" s="734">
        <v>21</v>
      </c>
      <c r="CM120" s="734">
        <v>21</v>
      </c>
      <c r="CN120" s="734">
        <v>14.5</v>
      </c>
      <c r="CO120" s="734">
        <v>5.2</v>
      </c>
      <c r="CP120" s="734">
        <v>22</v>
      </c>
      <c r="CQ120" s="734">
        <v>15</v>
      </c>
      <c r="CR120" s="734">
        <v>16</v>
      </c>
      <c r="CS120" s="734">
        <v>18</v>
      </c>
      <c r="CT120" s="734">
        <v>14</v>
      </c>
      <c r="CU120" s="734">
        <v>6</v>
      </c>
      <c r="CV120" s="734">
        <v>19</v>
      </c>
      <c r="CW120" s="734">
        <v>17.5</v>
      </c>
      <c r="CX120" s="734">
        <v>14</v>
      </c>
      <c r="CY120" s="734">
        <v>20</v>
      </c>
      <c r="CZ120" s="734">
        <v>18.5</v>
      </c>
      <c r="DA120" s="734">
        <v>14</v>
      </c>
      <c r="DB120" s="734">
        <v>6</v>
      </c>
      <c r="DC120" s="734">
        <v>16.5</v>
      </c>
      <c r="DD120" s="734">
        <v>17</v>
      </c>
      <c r="DE120" s="734">
        <v>22</v>
      </c>
      <c r="DF120" s="734">
        <v>14</v>
      </c>
      <c r="DG120" s="734">
        <v>17</v>
      </c>
      <c r="DH120" s="734">
        <v>6</v>
      </c>
      <c r="DI120" s="734">
        <v>17</v>
      </c>
      <c r="DJ120" s="734">
        <v>10</v>
      </c>
      <c r="DK120" s="734">
        <v>22</v>
      </c>
      <c r="DL120" s="734">
        <v>20</v>
      </c>
      <c r="DM120" s="734">
        <v>12</v>
      </c>
      <c r="DN120" s="734">
        <v>7</v>
      </c>
      <c r="DO120" s="734">
        <v>10</v>
      </c>
      <c r="DP120" s="734">
        <v>15</v>
      </c>
      <c r="DQ120" s="734">
        <v>18</v>
      </c>
      <c r="DR120" s="734">
        <v>19</v>
      </c>
      <c r="DS120" s="734">
        <v>18</v>
      </c>
      <c r="DT120" s="734">
        <v>6</v>
      </c>
      <c r="DU120" s="734">
        <v>8</v>
      </c>
      <c r="DV120" s="734">
        <v>11</v>
      </c>
      <c r="DW120" s="734">
        <v>15</v>
      </c>
      <c r="DX120" s="734">
        <v>15</v>
      </c>
      <c r="DY120" s="734">
        <v>11</v>
      </c>
      <c r="DZ120" s="734">
        <v>20</v>
      </c>
      <c r="EA120" s="734">
        <v>13</v>
      </c>
      <c r="EB120" s="734">
        <v>17</v>
      </c>
      <c r="EC120" s="734">
        <v>18</v>
      </c>
      <c r="ED120" s="734">
        <v>18</v>
      </c>
      <c r="EE120" s="734">
        <v>15</v>
      </c>
      <c r="EF120" s="734">
        <v>8</v>
      </c>
      <c r="EG120" s="734">
        <v>14</v>
      </c>
      <c r="EH120" s="734">
        <v>17</v>
      </c>
      <c r="EI120" s="734">
        <v>19</v>
      </c>
      <c r="EJ120" s="734">
        <v>20</v>
      </c>
      <c r="EK120" s="734">
        <v>21</v>
      </c>
      <c r="EL120" s="734">
        <v>6</v>
      </c>
      <c r="EM120" s="734">
        <v>7</v>
      </c>
      <c r="EN120" s="734">
        <v>12</v>
      </c>
      <c r="EO120" s="734">
        <v>12.2</v>
      </c>
      <c r="EP120" s="734">
        <v>14.2</v>
      </c>
      <c r="EQ120" s="734">
        <v>19</v>
      </c>
      <c r="ER120" s="734"/>
      <c r="ES120" s="734">
        <f t="shared" ref="ES120:ES125" si="22">SUM(O120+W120+AF120+AL120+AR120+AX120+BD120)</f>
        <v>47.8</v>
      </c>
      <c r="ET120" s="734">
        <f t="shared" ref="ET120:ET125" si="23">SUM(E120+H120+P120+X120+AA120+AD120+AG120+AJ120+AM120+AP120+AS120+AV120+AY120+BA120+BF120)</f>
        <v>251</v>
      </c>
      <c r="EU120" s="734">
        <f t="shared" ref="EU120:EU125" si="24">SUM(F120+I120+M120+N120+Q120+U120+V120+Y120+AB120+AE120+AH120+AK120+AN120+AQ120+AT120+AW120+BB120+BC120+BE120)</f>
        <v>273</v>
      </c>
      <c r="EV120" s="734">
        <f t="shared" ref="EV120:EV125" si="25">SUM(C120+E120+G120+L120+T120)</f>
        <v>68.5</v>
      </c>
      <c r="EW120" s="734">
        <f t="shared" ref="EW120:EW125" si="26">SUM(J120+R120+AC120+AI120+AO120+AU120)</f>
        <v>94</v>
      </c>
      <c r="EX120" s="738">
        <f t="shared" ref="EX120:EX125" si="27">SUM(ES120:EW120)</f>
        <v>734.3</v>
      </c>
    </row>
    <row r="121" spans="2:154" ht="24.75" customHeight="1" x14ac:dyDescent="0.2">
      <c r="B121" s="1927"/>
      <c r="C121" s="782">
        <f t="shared" ref="C121:J121" si="28">SUM(C98*C120)</f>
        <v>36</v>
      </c>
      <c r="D121" s="671">
        <f t="shared" si="28"/>
        <v>60</v>
      </c>
      <c r="E121" s="671">
        <f t="shared" si="28"/>
        <v>96</v>
      </c>
      <c r="F121" s="671">
        <f t="shared" si="28"/>
        <v>52</v>
      </c>
      <c r="G121" s="671">
        <f t="shared" si="28"/>
        <v>64</v>
      </c>
      <c r="H121" s="671">
        <f t="shared" si="28"/>
        <v>300</v>
      </c>
      <c r="I121" s="671">
        <f t="shared" si="28"/>
        <v>90</v>
      </c>
      <c r="J121" s="671">
        <f t="shared" si="28"/>
        <v>54</v>
      </c>
      <c r="K121" s="671"/>
      <c r="L121" s="671">
        <f>SUM(L98*L120)</f>
        <v>176</v>
      </c>
      <c r="M121" s="671">
        <f>SUM(M98*M120)</f>
        <v>208</v>
      </c>
      <c r="N121" s="671">
        <f t="shared" ref="N121:Y121" si="29">SUM(N98*N120)</f>
        <v>66</v>
      </c>
      <c r="O121" s="671">
        <f t="shared" si="29"/>
        <v>70</v>
      </c>
      <c r="P121" s="671">
        <f t="shared" si="29"/>
        <v>50</v>
      </c>
      <c r="Q121" s="671">
        <f>SUM(Q98*Q120)</f>
        <v>240</v>
      </c>
      <c r="R121" s="671">
        <f t="shared" si="29"/>
        <v>105</v>
      </c>
      <c r="S121" s="671">
        <f t="shared" si="29"/>
        <v>40</v>
      </c>
      <c r="T121" s="671">
        <f t="shared" si="29"/>
        <v>136</v>
      </c>
      <c r="U121" s="671">
        <f t="shared" si="29"/>
        <v>160</v>
      </c>
      <c r="V121" s="671">
        <f t="shared" si="29"/>
        <v>192</v>
      </c>
      <c r="W121" s="671">
        <f t="shared" si="29"/>
        <v>24</v>
      </c>
      <c r="X121" s="671">
        <f t="shared" si="29"/>
        <v>150</v>
      </c>
      <c r="Y121" s="671">
        <f t="shared" si="29"/>
        <v>112</v>
      </c>
      <c r="Z121" s="672"/>
      <c r="AA121" s="671">
        <f>SUM(AA98*AA120)</f>
        <v>160</v>
      </c>
      <c r="AB121" s="671"/>
      <c r="AC121" s="671">
        <f t="shared" ref="AC121:AH121" si="30">SUM(AC98*AC120)</f>
        <v>105</v>
      </c>
      <c r="AD121" s="671">
        <f t="shared" si="30"/>
        <v>357</v>
      </c>
      <c r="AE121" s="671">
        <f t="shared" si="30"/>
        <v>104</v>
      </c>
      <c r="AF121" s="671">
        <f t="shared" si="30"/>
        <v>72</v>
      </c>
      <c r="AG121" s="671">
        <f t="shared" si="30"/>
        <v>105</v>
      </c>
      <c r="AH121" s="671">
        <f t="shared" si="30"/>
        <v>234</v>
      </c>
      <c r="AI121" s="671">
        <f>SUM(AI98*AI120)</f>
        <v>112</v>
      </c>
      <c r="AJ121" s="671">
        <f>SUM(AJ98*AJ120)</f>
        <v>45</v>
      </c>
      <c r="AK121" s="671">
        <f>SUM(AK98*AK120)</f>
        <v>315</v>
      </c>
      <c r="AL121" s="671">
        <f>SUM(AL98*AL120)</f>
        <v>37.799999999999997</v>
      </c>
      <c r="AM121" s="671">
        <f>SUM(AM98*AM120)</f>
        <v>138</v>
      </c>
      <c r="AN121" s="671">
        <v>16</v>
      </c>
      <c r="AO121" s="671"/>
      <c r="AP121" s="671">
        <f t="shared" ref="AP121:AU121" si="31">SUM(AP98*AP120)</f>
        <v>294</v>
      </c>
      <c r="AQ121" s="671">
        <f t="shared" si="31"/>
        <v>270</v>
      </c>
      <c r="AR121" s="671">
        <f t="shared" si="31"/>
        <v>65</v>
      </c>
      <c r="AS121" s="671">
        <f t="shared" si="31"/>
        <v>189</v>
      </c>
      <c r="AT121" s="671">
        <f t="shared" si="31"/>
        <v>522</v>
      </c>
      <c r="AU121" s="671">
        <f t="shared" si="31"/>
        <v>108</v>
      </c>
      <c r="AV121" s="671">
        <f>SUM(AV98*AV120)</f>
        <v>100</v>
      </c>
      <c r="AW121" s="671">
        <f>SUM(AW98*AW120)</f>
        <v>220</v>
      </c>
      <c r="AX121" s="671">
        <f>SUM(AX98*AX120)</f>
        <v>66</v>
      </c>
      <c r="AY121" s="671">
        <f>SUM(AY98*AY120)</f>
        <v>216</v>
      </c>
      <c r="AZ121" s="671"/>
      <c r="BA121" s="671"/>
      <c r="BB121" s="663">
        <f>SUM(BB98*BB120)</f>
        <v>176</v>
      </c>
      <c r="BC121" s="663">
        <f>SUM(BC98*BC120)</f>
        <v>270</v>
      </c>
      <c r="BD121" s="663">
        <f>SUM(BD98*BD120)</f>
        <v>26</v>
      </c>
      <c r="BE121" s="663">
        <f>SUM(BE98*BE120)</f>
        <v>195</v>
      </c>
      <c r="BF121" s="663">
        <f>SUM(BF98*BF120)</f>
        <v>160</v>
      </c>
      <c r="BG121" s="679"/>
      <c r="BH121" s="671">
        <f>SUM(BH98*BH120)</f>
        <v>35</v>
      </c>
      <c r="BI121" s="671">
        <f>SUM(BI98*BI120)+BK97</f>
        <v>126</v>
      </c>
      <c r="BJ121" s="679"/>
      <c r="BK121" s="663">
        <f>SUM(BK98*BK120)</f>
        <v>152</v>
      </c>
      <c r="BL121" s="679"/>
      <c r="BM121" s="671">
        <f>SUM(BM98*BM120)</f>
        <v>392</v>
      </c>
      <c r="BN121" s="679"/>
      <c r="BO121" s="679"/>
      <c r="BP121" s="663">
        <f>SUM(BP98*BP120)</f>
        <v>182</v>
      </c>
      <c r="BQ121" s="663">
        <f>SUM(BQ98*BQ120)</f>
        <v>140</v>
      </c>
      <c r="BR121" s="679"/>
      <c r="BS121" s="663">
        <f>SUM(BS98*BS120)</f>
        <v>144</v>
      </c>
      <c r="BT121" s="663">
        <f>SUM(BT98*BT120)</f>
        <v>380</v>
      </c>
      <c r="BU121" s="663">
        <f>SUM(BU98*BU120)</f>
        <v>270</v>
      </c>
      <c r="BV121" s="663"/>
      <c r="BW121" s="663">
        <f>SUM(BW98*BW120)</f>
        <v>90</v>
      </c>
      <c r="BX121" s="663"/>
      <c r="BY121" s="663">
        <f t="shared" ref="BY121:CE121" si="32">SUM(BY98*BY120)</f>
        <v>147</v>
      </c>
      <c r="BZ121" s="663">
        <f t="shared" si="32"/>
        <v>153</v>
      </c>
      <c r="CA121" s="663">
        <f t="shared" si="32"/>
        <v>120</v>
      </c>
      <c r="CB121" s="663">
        <f t="shared" si="32"/>
        <v>154</v>
      </c>
      <c r="CC121" s="663">
        <f t="shared" si="32"/>
        <v>65</v>
      </c>
      <c r="CD121" s="663">
        <f t="shared" si="32"/>
        <v>168</v>
      </c>
      <c r="CE121" s="663">
        <f t="shared" si="32"/>
        <v>182</v>
      </c>
      <c r="CF121" s="663">
        <f>SUM(CF98*CF120)</f>
        <v>150</v>
      </c>
      <c r="CG121" s="679"/>
      <c r="CH121" s="679"/>
      <c r="CI121" s="679"/>
      <c r="CJ121" s="679"/>
      <c r="CK121" s="663">
        <f>SUM(CK98*CK120)</f>
        <v>432</v>
      </c>
      <c r="CL121" s="663">
        <f>SUM(CL98*CL120)</f>
        <v>105</v>
      </c>
      <c r="CM121" s="663">
        <f>SUM(CM98*CM120)</f>
        <v>315</v>
      </c>
      <c r="CN121" s="679"/>
      <c r="CO121" s="683">
        <f>SUM(CO98*CO120)</f>
        <v>46.800000000000004</v>
      </c>
      <c r="CP121" s="683">
        <f>SUM(CP98*CP120)</f>
        <v>110</v>
      </c>
      <c r="CQ121" s="683">
        <f>SUM(CQ98*CQ120)</f>
        <v>135</v>
      </c>
      <c r="CR121" s="683">
        <f>SUM(CR98 *CR120)</f>
        <v>128</v>
      </c>
      <c r="CS121" s="683"/>
      <c r="CT121" s="683">
        <f t="shared" ref="CT121:CY121" si="33">SUM(CT98*CT120)</f>
        <v>56</v>
      </c>
      <c r="CU121" s="683">
        <f t="shared" si="33"/>
        <v>18</v>
      </c>
      <c r="CV121" s="683">
        <f t="shared" si="33"/>
        <v>114</v>
      </c>
      <c r="CW121" s="683">
        <f t="shared" si="33"/>
        <v>420</v>
      </c>
      <c r="CX121" s="683">
        <f t="shared" si="33"/>
        <v>126</v>
      </c>
      <c r="CY121" s="683">
        <f t="shared" si="33"/>
        <v>180</v>
      </c>
      <c r="CZ121" s="683"/>
      <c r="DA121" s="683">
        <f t="shared" ref="DA121:ER121" si="34">SUM(DA98*DA120)</f>
        <v>168</v>
      </c>
      <c r="DB121" s="683">
        <f t="shared" si="34"/>
        <v>60</v>
      </c>
      <c r="DC121" s="683">
        <f t="shared" si="34"/>
        <v>115.5</v>
      </c>
      <c r="DD121" s="683">
        <f t="shared" si="34"/>
        <v>289</v>
      </c>
      <c r="DE121" s="683">
        <f t="shared" si="34"/>
        <v>176</v>
      </c>
      <c r="DF121" s="683">
        <f t="shared" si="34"/>
        <v>98</v>
      </c>
      <c r="DG121" s="683">
        <f t="shared" si="34"/>
        <v>306</v>
      </c>
      <c r="DH121" s="683">
        <f t="shared" si="34"/>
        <v>54</v>
      </c>
      <c r="DI121" s="683">
        <f t="shared" si="34"/>
        <v>0</v>
      </c>
      <c r="DJ121" s="683">
        <f t="shared" si="34"/>
        <v>200</v>
      </c>
      <c r="DK121" s="683">
        <f t="shared" si="34"/>
        <v>110</v>
      </c>
      <c r="DL121" s="683">
        <f t="shared" si="34"/>
        <v>180</v>
      </c>
      <c r="DM121" s="683">
        <f t="shared" si="34"/>
        <v>48</v>
      </c>
      <c r="DN121" s="683">
        <f t="shared" si="34"/>
        <v>35</v>
      </c>
      <c r="DO121" s="683">
        <f t="shared" si="34"/>
        <v>0</v>
      </c>
      <c r="DP121" s="683">
        <f t="shared" si="34"/>
        <v>315</v>
      </c>
      <c r="DQ121" s="683">
        <f t="shared" si="34"/>
        <v>198</v>
      </c>
      <c r="DR121" s="683">
        <f t="shared" si="34"/>
        <v>152</v>
      </c>
      <c r="DS121" s="683">
        <f t="shared" si="34"/>
        <v>216</v>
      </c>
      <c r="DT121" s="683">
        <f t="shared" si="34"/>
        <v>36</v>
      </c>
      <c r="DU121" s="683">
        <f t="shared" si="34"/>
        <v>0</v>
      </c>
      <c r="DV121" s="683">
        <f t="shared" si="34"/>
        <v>143</v>
      </c>
      <c r="DW121" s="683">
        <f t="shared" si="34"/>
        <v>0</v>
      </c>
      <c r="DX121" s="683">
        <f t="shared" si="34"/>
        <v>195</v>
      </c>
      <c r="DY121" s="683">
        <f t="shared" si="34"/>
        <v>143</v>
      </c>
      <c r="DZ121" s="683">
        <f t="shared" si="34"/>
        <v>260</v>
      </c>
      <c r="EA121" s="683">
        <f t="shared" si="34"/>
        <v>169</v>
      </c>
      <c r="EB121" s="683">
        <f t="shared" si="34"/>
        <v>85</v>
      </c>
      <c r="EC121" s="683">
        <f t="shared" si="34"/>
        <v>234</v>
      </c>
      <c r="ED121" s="683">
        <f t="shared" si="34"/>
        <v>0</v>
      </c>
      <c r="EE121" s="683">
        <f t="shared" si="34"/>
        <v>270</v>
      </c>
      <c r="EF121" s="683">
        <f t="shared" si="34"/>
        <v>0</v>
      </c>
      <c r="EG121" s="683">
        <f t="shared" si="34"/>
        <v>0</v>
      </c>
      <c r="EH121" s="683">
        <f t="shared" si="34"/>
        <v>289</v>
      </c>
      <c r="EI121" s="683">
        <f t="shared" si="34"/>
        <v>133</v>
      </c>
      <c r="EJ121" s="683">
        <f t="shared" si="34"/>
        <v>140</v>
      </c>
      <c r="EK121" s="683">
        <f t="shared" si="34"/>
        <v>210</v>
      </c>
      <c r="EL121" s="683">
        <f t="shared" si="34"/>
        <v>138</v>
      </c>
      <c r="EM121" s="683">
        <f t="shared" si="34"/>
        <v>42</v>
      </c>
      <c r="EN121" s="683">
        <f t="shared" si="34"/>
        <v>300</v>
      </c>
      <c r="EO121" s="683">
        <f t="shared" si="34"/>
        <v>305</v>
      </c>
      <c r="EP121" s="683">
        <f t="shared" si="34"/>
        <v>355</v>
      </c>
      <c r="EQ121" s="683">
        <f t="shared" si="34"/>
        <v>57</v>
      </c>
      <c r="ER121" s="683">
        <f t="shared" si="34"/>
        <v>0</v>
      </c>
      <c r="ES121" s="10">
        <f t="shared" si="22"/>
        <v>360.8</v>
      </c>
      <c r="ET121" s="10">
        <f t="shared" si="23"/>
        <v>2360</v>
      </c>
      <c r="EU121" s="10">
        <f t="shared" si="24"/>
        <v>3442</v>
      </c>
      <c r="EV121" s="10">
        <f t="shared" si="25"/>
        <v>508</v>
      </c>
      <c r="EW121" s="10">
        <f t="shared" si="26"/>
        <v>484</v>
      </c>
      <c r="EX121" s="55">
        <f t="shared" si="27"/>
        <v>7154.8</v>
      </c>
    </row>
    <row r="122" spans="2:154" ht="29.1" customHeight="1" x14ac:dyDescent="0.2">
      <c r="B122" s="1924" t="s">
        <v>1020</v>
      </c>
      <c r="C122" s="783">
        <v>1000</v>
      </c>
      <c r="D122" s="673">
        <v>1250</v>
      </c>
      <c r="E122" s="673">
        <v>680</v>
      </c>
      <c r="F122" s="673">
        <v>1030</v>
      </c>
      <c r="G122" s="674">
        <v>50</v>
      </c>
      <c r="H122" s="674">
        <v>350</v>
      </c>
      <c r="I122" s="674">
        <v>750</v>
      </c>
      <c r="J122" s="674">
        <v>730</v>
      </c>
      <c r="K122" s="674"/>
      <c r="L122" s="674">
        <v>400</v>
      </c>
      <c r="M122" s="674">
        <v>500</v>
      </c>
      <c r="N122" s="674">
        <v>300</v>
      </c>
      <c r="O122" s="674">
        <v>160</v>
      </c>
      <c r="P122" s="674">
        <v>900</v>
      </c>
      <c r="Q122" s="674">
        <v>570</v>
      </c>
      <c r="R122" s="674">
        <v>710</v>
      </c>
      <c r="S122" s="674">
        <v>900</v>
      </c>
      <c r="T122" s="674">
        <v>375</v>
      </c>
      <c r="U122" s="674">
        <v>720</v>
      </c>
      <c r="V122" s="674">
        <v>530</v>
      </c>
      <c r="W122" s="674">
        <v>110</v>
      </c>
      <c r="X122" s="674">
        <v>700</v>
      </c>
      <c r="Y122" s="674">
        <v>400</v>
      </c>
      <c r="Z122" s="674"/>
      <c r="AA122" s="674">
        <v>1100</v>
      </c>
      <c r="AB122" s="674">
        <v>0</v>
      </c>
      <c r="AC122" s="674">
        <v>850</v>
      </c>
      <c r="AD122" s="674">
        <v>740</v>
      </c>
      <c r="AE122" s="674">
        <v>650</v>
      </c>
      <c r="AF122" s="674">
        <v>14</v>
      </c>
      <c r="AG122" s="674">
        <v>900</v>
      </c>
      <c r="AH122" s="674">
        <v>400</v>
      </c>
      <c r="AI122" s="674">
        <v>750</v>
      </c>
      <c r="AJ122" s="674">
        <v>1100</v>
      </c>
      <c r="AK122" s="674">
        <v>580</v>
      </c>
      <c r="AL122" s="674">
        <v>115</v>
      </c>
      <c r="AM122" s="674">
        <v>550</v>
      </c>
      <c r="AN122" s="674">
        <v>430</v>
      </c>
      <c r="AO122" s="674"/>
      <c r="AP122" s="674">
        <v>700</v>
      </c>
      <c r="AQ122" s="674">
        <v>450</v>
      </c>
      <c r="AR122" s="674">
        <v>90</v>
      </c>
      <c r="AS122" s="674">
        <v>760</v>
      </c>
      <c r="AT122" s="674">
        <v>630</v>
      </c>
      <c r="AU122" s="674">
        <v>565</v>
      </c>
      <c r="AV122" s="674">
        <v>550</v>
      </c>
      <c r="AW122" s="674">
        <v>100</v>
      </c>
      <c r="AX122" s="674">
        <v>130</v>
      </c>
      <c r="AY122" s="674">
        <v>630</v>
      </c>
      <c r="AZ122" s="674"/>
      <c r="BA122" s="674"/>
      <c r="BB122" s="674">
        <v>510</v>
      </c>
      <c r="BC122" s="674">
        <v>400</v>
      </c>
      <c r="BD122" s="674">
        <v>0</v>
      </c>
      <c r="BE122" s="674">
        <v>550</v>
      </c>
      <c r="BF122" s="684">
        <v>210</v>
      </c>
      <c r="BG122" s="379"/>
      <c r="BH122" s="674">
        <v>35</v>
      </c>
      <c r="BI122" s="674">
        <v>650</v>
      </c>
      <c r="BJ122" s="674">
        <v>110</v>
      </c>
      <c r="BK122" s="674">
        <v>380</v>
      </c>
      <c r="BL122" s="379"/>
      <c r="BM122" s="674">
        <v>250</v>
      </c>
      <c r="BN122" s="379"/>
      <c r="BO122" s="379"/>
      <c r="BP122" s="674">
        <v>830</v>
      </c>
      <c r="BQ122" s="674">
        <v>250</v>
      </c>
      <c r="BR122" s="379"/>
      <c r="BS122" s="674">
        <v>420</v>
      </c>
      <c r="BT122" s="674">
        <v>750</v>
      </c>
      <c r="BU122" s="674">
        <v>430</v>
      </c>
      <c r="BV122" s="674">
        <v>0</v>
      </c>
      <c r="BW122" s="674">
        <v>560</v>
      </c>
      <c r="BX122" s="379"/>
      <c r="BY122" s="694">
        <v>470</v>
      </c>
      <c r="BZ122" s="674">
        <v>530</v>
      </c>
      <c r="CA122" s="674">
        <v>459</v>
      </c>
      <c r="CB122" s="674">
        <v>176</v>
      </c>
      <c r="CC122" s="674">
        <v>20</v>
      </c>
      <c r="CD122" s="674">
        <v>900</v>
      </c>
      <c r="CE122" s="674">
        <v>400</v>
      </c>
      <c r="CF122" s="674">
        <v>317</v>
      </c>
      <c r="CG122" s="674"/>
      <c r="CH122" s="674"/>
      <c r="CI122" s="674"/>
      <c r="CJ122" s="674"/>
      <c r="CK122" s="787">
        <v>300</v>
      </c>
      <c r="CL122" s="787">
        <v>600</v>
      </c>
      <c r="CM122" s="787">
        <v>680</v>
      </c>
      <c r="CN122" s="787">
        <v>400</v>
      </c>
      <c r="CO122" s="787">
        <v>70</v>
      </c>
      <c r="CP122" s="787">
        <v>950</v>
      </c>
      <c r="CQ122" s="787">
        <v>450</v>
      </c>
      <c r="CR122" s="787">
        <v>504</v>
      </c>
      <c r="CS122" s="787">
        <v>1000</v>
      </c>
      <c r="CT122" s="787">
        <v>625</v>
      </c>
      <c r="CU122" s="787">
        <v>40</v>
      </c>
      <c r="CV122" s="787">
        <v>430</v>
      </c>
      <c r="CW122" s="787">
        <v>370</v>
      </c>
      <c r="CX122" s="787">
        <v>450</v>
      </c>
      <c r="CY122" s="787">
        <v>770</v>
      </c>
      <c r="CZ122" s="787">
        <v>630</v>
      </c>
      <c r="DA122" s="787">
        <v>360</v>
      </c>
      <c r="DB122" s="787">
        <v>50</v>
      </c>
      <c r="DC122" s="787">
        <v>750</v>
      </c>
      <c r="DD122" s="787">
        <v>650</v>
      </c>
      <c r="DE122" s="787">
        <v>700</v>
      </c>
      <c r="DF122" s="787">
        <v>750</v>
      </c>
      <c r="DG122" s="787">
        <v>350</v>
      </c>
      <c r="DH122" s="787">
        <v>75</v>
      </c>
      <c r="DI122" s="787">
        <v>1000</v>
      </c>
      <c r="DJ122" s="787">
        <v>200</v>
      </c>
      <c r="DK122" s="787">
        <v>700</v>
      </c>
      <c r="DL122" s="787">
        <v>700</v>
      </c>
      <c r="DM122" s="787">
        <v>670</v>
      </c>
      <c r="DN122" s="787">
        <v>50</v>
      </c>
      <c r="DO122" s="787">
        <v>850</v>
      </c>
      <c r="DP122" s="787">
        <v>500</v>
      </c>
      <c r="DQ122" s="787">
        <v>600</v>
      </c>
      <c r="DR122" s="787">
        <v>720</v>
      </c>
      <c r="DS122" s="787">
        <v>450</v>
      </c>
      <c r="DT122" s="787">
        <v>25</v>
      </c>
      <c r="DU122" s="787">
        <v>1000</v>
      </c>
      <c r="DV122" s="787">
        <v>585</v>
      </c>
      <c r="DW122" s="787">
        <v>510</v>
      </c>
      <c r="DX122" s="787">
        <v>933</v>
      </c>
      <c r="DY122" s="787">
        <v>853</v>
      </c>
      <c r="DZ122" s="787">
        <v>639</v>
      </c>
      <c r="EA122" s="787">
        <v>917</v>
      </c>
      <c r="EB122" s="787">
        <v>450</v>
      </c>
      <c r="EC122" s="787">
        <v>103</v>
      </c>
      <c r="ED122" s="787">
        <v>900</v>
      </c>
      <c r="EE122" s="787">
        <v>600</v>
      </c>
      <c r="EF122" s="787">
        <v>130</v>
      </c>
      <c r="EG122" s="787">
        <v>850</v>
      </c>
      <c r="EH122" s="787">
        <v>620</v>
      </c>
      <c r="EI122" s="787">
        <v>680</v>
      </c>
      <c r="EJ122" s="787">
        <v>550</v>
      </c>
      <c r="EK122" s="787">
        <v>750</v>
      </c>
      <c r="EL122" s="787">
        <v>150</v>
      </c>
      <c r="EM122" s="787">
        <v>150</v>
      </c>
      <c r="EN122" s="787">
        <v>320</v>
      </c>
      <c r="EO122" s="787">
        <v>900</v>
      </c>
      <c r="EP122" s="787">
        <v>760</v>
      </c>
      <c r="EQ122" s="787">
        <v>660</v>
      </c>
      <c r="ER122" s="707"/>
      <c r="ES122" s="10">
        <f t="shared" si="22"/>
        <v>619</v>
      </c>
      <c r="ET122" s="10">
        <f t="shared" si="23"/>
        <v>9870</v>
      </c>
      <c r="EU122" s="10">
        <f t="shared" si="24"/>
        <v>9500</v>
      </c>
      <c r="EV122" s="10">
        <f t="shared" si="25"/>
        <v>2505</v>
      </c>
      <c r="EW122" s="10">
        <f t="shared" si="26"/>
        <v>3605</v>
      </c>
      <c r="EX122" s="55">
        <f t="shared" si="27"/>
        <v>26099</v>
      </c>
    </row>
    <row r="123" spans="2:154" ht="33.75" customHeight="1" x14ac:dyDescent="0.2">
      <c r="B123" s="1925"/>
      <c r="C123" s="784">
        <f t="shared" ref="C123:H123" si="35">SUM(C98*C122)</f>
        <v>4000</v>
      </c>
      <c r="D123" s="680">
        <f t="shared" si="35"/>
        <v>5000</v>
      </c>
      <c r="E123" s="680">
        <f t="shared" si="35"/>
        <v>2720</v>
      </c>
      <c r="F123" s="680">
        <f t="shared" si="35"/>
        <v>4120</v>
      </c>
      <c r="G123" s="680">
        <f t="shared" si="35"/>
        <v>200</v>
      </c>
      <c r="H123" s="681">
        <f t="shared" si="35"/>
        <v>10500</v>
      </c>
      <c r="I123" s="680">
        <f>SUM(I98*I122)</f>
        <v>3750</v>
      </c>
      <c r="J123" s="680">
        <f>SUM(J98*J122)</f>
        <v>2190</v>
      </c>
      <c r="K123" s="682"/>
      <c r="L123" s="683">
        <f>SUM(L98*L122)</f>
        <v>6400</v>
      </c>
      <c r="M123" s="683">
        <f>SUM(M98*M122)</f>
        <v>8000</v>
      </c>
      <c r="N123" s="683">
        <f t="shared" ref="N123:Y123" si="36">SUM(N98*N122)</f>
        <v>1800</v>
      </c>
      <c r="O123" s="683">
        <f t="shared" si="36"/>
        <v>1120</v>
      </c>
      <c r="P123" s="683">
        <f t="shared" si="36"/>
        <v>4500</v>
      </c>
      <c r="Q123" s="683">
        <f t="shared" si="36"/>
        <v>8550</v>
      </c>
      <c r="R123" s="683">
        <f t="shared" si="36"/>
        <v>3550</v>
      </c>
      <c r="S123" s="683">
        <f t="shared" si="36"/>
        <v>3600</v>
      </c>
      <c r="T123" s="683">
        <f t="shared" si="36"/>
        <v>6000</v>
      </c>
      <c r="U123" s="683">
        <f t="shared" si="36"/>
        <v>11520</v>
      </c>
      <c r="V123" s="683">
        <f t="shared" si="36"/>
        <v>6360</v>
      </c>
      <c r="W123" s="683">
        <f t="shared" si="36"/>
        <v>440</v>
      </c>
      <c r="X123" s="683">
        <f t="shared" si="36"/>
        <v>7000</v>
      </c>
      <c r="Y123" s="683">
        <f t="shared" si="36"/>
        <v>2800</v>
      </c>
      <c r="Z123" s="683"/>
      <c r="AA123" s="683">
        <f>SUM(AA98*AA122)</f>
        <v>11000</v>
      </c>
      <c r="AB123" s="683"/>
      <c r="AC123" s="683">
        <f t="shared" ref="AC123:AH123" si="37">SUM(AC98*AC122)</f>
        <v>4250</v>
      </c>
      <c r="AD123" s="683">
        <f t="shared" si="37"/>
        <v>12580</v>
      </c>
      <c r="AE123" s="683">
        <f t="shared" si="37"/>
        <v>5200</v>
      </c>
      <c r="AF123" s="683">
        <f t="shared" si="37"/>
        <v>126</v>
      </c>
      <c r="AG123" s="683">
        <f t="shared" si="37"/>
        <v>4500</v>
      </c>
      <c r="AH123" s="683">
        <f t="shared" si="37"/>
        <v>5200</v>
      </c>
      <c r="AI123" s="683">
        <f>SUM(AI98*AI122)</f>
        <v>5250</v>
      </c>
      <c r="AJ123" s="683">
        <f>SUM(AJ98*AJ122)</f>
        <v>3300</v>
      </c>
      <c r="AK123" s="683">
        <f>SUM(AK98*AK122)</f>
        <v>12180</v>
      </c>
      <c r="AL123" s="683">
        <f>SUM(AL98*AL122)</f>
        <v>690</v>
      </c>
      <c r="AM123" s="683">
        <f>SUM(AM98*AM122)</f>
        <v>3300</v>
      </c>
      <c r="AN123" s="683">
        <f>SUM(AN98*AN124)</f>
        <v>7310</v>
      </c>
      <c r="AO123" s="683"/>
      <c r="AP123" s="683">
        <f t="shared" ref="AP123:AU123" si="38">SUM(AP98*AP122)</f>
        <v>9800</v>
      </c>
      <c r="AQ123" s="683">
        <f t="shared" si="38"/>
        <v>6750</v>
      </c>
      <c r="AR123" s="683">
        <f t="shared" si="38"/>
        <v>1170</v>
      </c>
      <c r="AS123" s="683">
        <f t="shared" si="38"/>
        <v>6840</v>
      </c>
      <c r="AT123" s="683">
        <f t="shared" si="38"/>
        <v>18270</v>
      </c>
      <c r="AU123" s="683">
        <f t="shared" si="38"/>
        <v>3390</v>
      </c>
      <c r="AV123" s="683">
        <f>SUM(AV98*AV122)</f>
        <v>2750</v>
      </c>
      <c r="AW123" s="683">
        <f>SUM(AW98*AW122)</f>
        <v>2200</v>
      </c>
      <c r="AX123" s="683">
        <f>SUM(AX98*AX122)</f>
        <v>1430</v>
      </c>
      <c r="AY123" s="683">
        <f>SUM(AY98*AY122)</f>
        <v>7560</v>
      </c>
      <c r="AZ123" s="683"/>
      <c r="BA123" s="683"/>
      <c r="BB123" s="683">
        <f>SUM(BB98*BB122)</f>
        <v>4080</v>
      </c>
      <c r="BC123" s="683">
        <f>SUM(BC98*BC122)</f>
        <v>7200</v>
      </c>
      <c r="BD123" s="683"/>
      <c r="BE123" s="683">
        <f>SUM(BE98*BE122)</f>
        <v>7150</v>
      </c>
      <c r="BF123" s="683">
        <f>SUM(BF98*BF122)</f>
        <v>2100</v>
      </c>
      <c r="BG123" s="682"/>
      <c r="BH123" s="683">
        <f>SUM(BH98*BH122)</f>
        <v>245</v>
      </c>
      <c r="BI123" s="683">
        <f>SUM(BI98*BI122)</f>
        <v>3900</v>
      </c>
      <c r="BJ123" s="682"/>
      <c r="BK123" s="683">
        <f>SUM(BK98*BK122)</f>
        <v>3040</v>
      </c>
      <c r="BL123" s="682"/>
      <c r="BM123" s="683">
        <f>SUM(BM98*BM122)</f>
        <v>7000</v>
      </c>
      <c r="BN123" s="682"/>
      <c r="BO123" s="682"/>
      <c r="BP123" s="683">
        <f>SUM(BP98*BP122)</f>
        <v>11620</v>
      </c>
      <c r="BQ123" s="683">
        <f>SUM(BQ98*BQ122)</f>
        <v>3500</v>
      </c>
      <c r="BR123" s="683"/>
      <c r="BS123" s="683">
        <f>SUM(BS98*BS122)</f>
        <v>3780</v>
      </c>
      <c r="BT123" s="683">
        <f>SUM(BT98*BT122)</f>
        <v>14250</v>
      </c>
      <c r="BU123" s="683">
        <f>SUM(BU98*BU122)</f>
        <v>6450</v>
      </c>
      <c r="BV123" s="683"/>
      <c r="BW123" s="683">
        <f>SUM(BW98*BW122)</f>
        <v>3360</v>
      </c>
      <c r="BX123" s="682"/>
      <c r="BY123" s="683">
        <f t="shared" ref="BY123:CE123" si="39">SUM(BY98*BY122)</f>
        <v>3290</v>
      </c>
      <c r="BZ123" s="683">
        <f t="shared" si="39"/>
        <v>4770</v>
      </c>
      <c r="CA123" s="683">
        <f t="shared" si="39"/>
        <v>5508</v>
      </c>
      <c r="CB123" s="683">
        <f t="shared" si="39"/>
        <v>2464</v>
      </c>
      <c r="CC123" s="683">
        <f t="shared" si="39"/>
        <v>260</v>
      </c>
      <c r="CD123" s="683">
        <f t="shared" si="39"/>
        <v>7200</v>
      </c>
      <c r="CE123" s="683">
        <f t="shared" si="39"/>
        <v>5200</v>
      </c>
      <c r="CF123" s="663">
        <f>SUM(CF98*CF122)</f>
        <v>3170</v>
      </c>
      <c r="CG123" s="679"/>
      <c r="CH123" s="679"/>
      <c r="CI123" s="679"/>
      <c r="CJ123" s="679"/>
      <c r="CK123" s="789">
        <f>SUM(CK98*CK122)</f>
        <v>8100</v>
      </c>
      <c r="CL123" s="789">
        <f>SUM(CL98*CL122)</f>
        <v>3000</v>
      </c>
      <c r="CM123" s="789">
        <f>SUM(CM98*CM122)</f>
        <v>10200</v>
      </c>
      <c r="CN123" s="789"/>
      <c r="CO123" s="789">
        <f>SUM(CO98*CO122)</f>
        <v>630</v>
      </c>
      <c r="CP123" s="789">
        <f>SUM(CP98*CP122)</f>
        <v>4750</v>
      </c>
      <c r="CQ123" s="789">
        <f>SUM(CQ98*CQ122)</f>
        <v>4050</v>
      </c>
      <c r="CR123" s="789">
        <f>SUM(CR98*CR122)</f>
        <v>4032</v>
      </c>
      <c r="CS123" s="789"/>
      <c r="CT123" s="789">
        <f t="shared" ref="CT123:EQ123" si="40">SUM(CT98*CT122)</f>
        <v>2500</v>
      </c>
      <c r="CU123" s="789">
        <f t="shared" si="40"/>
        <v>120</v>
      </c>
      <c r="CV123" s="789">
        <f t="shared" si="40"/>
        <v>2580</v>
      </c>
      <c r="CW123" s="789">
        <f t="shared" si="40"/>
        <v>8880</v>
      </c>
      <c r="CX123" s="789">
        <f t="shared" si="40"/>
        <v>4050</v>
      </c>
      <c r="CY123" s="789">
        <f t="shared" si="40"/>
        <v>6930</v>
      </c>
      <c r="CZ123" s="789">
        <f t="shared" si="40"/>
        <v>0</v>
      </c>
      <c r="DA123" s="789">
        <f t="shared" si="40"/>
        <v>4320</v>
      </c>
      <c r="DB123" s="789">
        <f t="shared" si="40"/>
        <v>500</v>
      </c>
      <c r="DC123" s="789">
        <f t="shared" si="40"/>
        <v>5250</v>
      </c>
      <c r="DD123" s="789">
        <f t="shared" si="40"/>
        <v>11050</v>
      </c>
      <c r="DE123" s="789">
        <f t="shared" si="40"/>
        <v>5600</v>
      </c>
      <c r="DF123" s="789">
        <f t="shared" si="40"/>
        <v>5250</v>
      </c>
      <c r="DG123" s="789">
        <f t="shared" si="40"/>
        <v>6300</v>
      </c>
      <c r="DH123" s="789">
        <f t="shared" si="40"/>
        <v>675</v>
      </c>
      <c r="DI123" s="789">
        <f t="shared" si="40"/>
        <v>0</v>
      </c>
      <c r="DJ123" s="789">
        <f t="shared" si="40"/>
        <v>4000</v>
      </c>
      <c r="DK123" s="789">
        <f t="shared" si="40"/>
        <v>3500</v>
      </c>
      <c r="DL123" s="789">
        <f t="shared" si="40"/>
        <v>6300</v>
      </c>
      <c r="DM123" s="789">
        <f t="shared" si="40"/>
        <v>2680</v>
      </c>
      <c r="DN123" s="789">
        <f t="shared" si="40"/>
        <v>250</v>
      </c>
      <c r="DO123" s="789">
        <f t="shared" si="40"/>
        <v>0</v>
      </c>
      <c r="DP123" s="789">
        <f t="shared" si="40"/>
        <v>10500</v>
      </c>
      <c r="DQ123" s="789">
        <f t="shared" si="40"/>
        <v>6600</v>
      </c>
      <c r="DR123" s="789">
        <f t="shared" si="40"/>
        <v>5760</v>
      </c>
      <c r="DS123" s="789">
        <f t="shared" si="40"/>
        <v>5400</v>
      </c>
      <c r="DT123" s="789">
        <f t="shared" si="40"/>
        <v>150</v>
      </c>
      <c r="DU123" s="789">
        <f t="shared" si="40"/>
        <v>0</v>
      </c>
      <c r="DV123" s="789">
        <f t="shared" si="40"/>
        <v>7605</v>
      </c>
      <c r="DW123" s="789">
        <f t="shared" si="40"/>
        <v>0</v>
      </c>
      <c r="DX123" s="789">
        <f t="shared" si="40"/>
        <v>12129</v>
      </c>
      <c r="DY123" s="789">
        <f t="shared" si="40"/>
        <v>11089</v>
      </c>
      <c r="DZ123" s="789">
        <f t="shared" si="40"/>
        <v>8307</v>
      </c>
      <c r="EA123" s="789">
        <f t="shared" si="40"/>
        <v>11921</v>
      </c>
      <c r="EB123" s="789">
        <f t="shared" si="40"/>
        <v>2250</v>
      </c>
      <c r="EC123" s="789">
        <f t="shared" si="40"/>
        <v>1339</v>
      </c>
      <c r="ED123" s="789">
        <f t="shared" si="40"/>
        <v>0</v>
      </c>
      <c r="EE123" s="789">
        <f t="shared" si="40"/>
        <v>10800</v>
      </c>
      <c r="EF123" s="789">
        <f t="shared" si="40"/>
        <v>0</v>
      </c>
      <c r="EG123" s="789">
        <f t="shared" si="40"/>
        <v>0</v>
      </c>
      <c r="EH123" s="789">
        <f t="shared" si="40"/>
        <v>10540</v>
      </c>
      <c r="EI123" s="789">
        <f t="shared" si="40"/>
        <v>4760</v>
      </c>
      <c r="EJ123" s="789">
        <f t="shared" si="40"/>
        <v>3850</v>
      </c>
      <c r="EK123" s="789">
        <f t="shared" si="40"/>
        <v>7500</v>
      </c>
      <c r="EL123" s="789">
        <f t="shared" si="40"/>
        <v>3450</v>
      </c>
      <c r="EM123" s="789">
        <f t="shared" si="40"/>
        <v>900</v>
      </c>
      <c r="EN123" s="789">
        <f t="shared" si="40"/>
        <v>8000</v>
      </c>
      <c r="EO123" s="789">
        <f t="shared" si="40"/>
        <v>22500</v>
      </c>
      <c r="EP123" s="789">
        <f t="shared" si="40"/>
        <v>19000</v>
      </c>
      <c r="EQ123" s="789">
        <f t="shared" si="40"/>
        <v>1980</v>
      </c>
      <c r="ER123" s="663"/>
      <c r="ES123" s="10">
        <f t="shared" si="22"/>
        <v>4976</v>
      </c>
      <c r="ET123" s="10">
        <f t="shared" si="23"/>
        <v>88450</v>
      </c>
      <c r="EU123" s="10">
        <f t="shared" si="24"/>
        <v>122440</v>
      </c>
      <c r="EV123" s="10">
        <f t="shared" si="25"/>
        <v>19320</v>
      </c>
      <c r="EW123" s="10">
        <f t="shared" si="26"/>
        <v>18630</v>
      </c>
      <c r="EX123" s="55">
        <f t="shared" si="27"/>
        <v>253816</v>
      </c>
    </row>
    <row r="124" spans="2:154" ht="33" customHeight="1" x14ac:dyDescent="0.2">
      <c r="B124" s="1922" t="s">
        <v>547</v>
      </c>
      <c r="C124" s="785">
        <v>25</v>
      </c>
      <c r="D124" s="674">
        <v>850</v>
      </c>
      <c r="E124" s="674">
        <v>1220</v>
      </c>
      <c r="F124" s="674">
        <v>565</v>
      </c>
      <c r="G124" s="674">
        <v>1850</v>
      </c>
      <c r="H124" s="674">
        <v>350</v>
      </c>
      <c r="I124" s="674">
        <v>750</v>
      </c>
      <c r="J124" s="674">
        <v>730</v>
      </c>
      <c r="K124" s="674"/>
      <c r="L124" s="674">
        <v>400</v>
      </c>
      <c r="M124" s="674">
        <v>500</v>
      </c>
      <c r="N124" s="674">
        <v>300</v>
      </c>
      <c r="O124" s="674">
        <v>160</v>
      </c>
      <c r="P124" s="674">
        <v>900</v>
      </c>
      <c r="Q124" s="674">
        <v>570</v>
      </c>
      <c r="R124" s="674">
        <v>1000</v>
      </c>
      <c r="S124" s="674">
        <v>900</v>
      </c>
      <c r="T124" s="674">
        <v>375</v>
      </c>
      <c r="U124" s="674">
        <v>720</v>
      </c>
      <c r="V124" s="674">
        <v>530</v>
      </c>
      <c r="W124" s="674">
        <v>110</v>
      </c>
      <c r="X124" s="674">
        <v>700</v>
      </c>
      <c r="Y124" s="674">
        <v>400</v>
      </c>
      <c r="Z124" s="675"/>
      <c r="AA124" s="674">
        <v>1100</v>
      </c>
      <c r="AB124" s="674">
        <v>0</v>
      </c>
      <c r="AC124" s="674">
        <v>850</v>
      </c>
      <c r="AD124" s="674">
        <v>740</v>
      </c>
      <c r="AE124" s="674">
        <v>650</v>
      </c>
      <c r="AF124" s="674">
        <v>14</v>
      </c>
      <c r="AG124" s="674">
        <v>900</v>
      </c>
      <c r="AH124" s="674">
        <v>400</v>
      </c>
      <c r="AI124" s="674">
        <v>750</v>
      </c>
      <c r="AJ124" s="674">
        <v>1100</v>
      </c>
      <c r="AK124" s="674">
        <v>580</v>
      </c>
      <c r="AL124" s="674">
        <v>115</v>
      </c>
      <c r="AM124" s="674">
        <v>550</v>
      </c>
      <c r="AN124" s="674">
        <v>430</v>
      </c>
      <c r="AO124" s="674"/>
      <c r="AP124" s="674">
        <v>700</v>
      </c>
      <c r="AQ124" s="674">
        <v>450</v>
      </c>
      <c r="AR124" s="674">
        <v>90</v>
      </c>
      <c r="AS124" s="674">
        <v>760</v>
      </c>
      <c r="AT124" s="674">
        <v>630</v>
      </c>
      <c r="AU124" s="674">
        <v>565</v>
      </c>
      <c r="AV124" s="674">
        <v>550</v>
      </c>
      <c r="AW124" s="674">
        <v>100</v>
      </c>
      <c r="AX124" s="674">
        <v>130</v>
      </c>
      <c r="AY124" s="674">
        <v>630</v>
      </c>
      <c r="AZ124" s="674"/>
      <c r="BA124" s="674"/>
      <c r="BB124" s="674">
        <v>510</v>
      </c>
      <c r="BC124" s="674">
        <v>400</v>
      </c>
      <c r="BD124" s="674">
        <v>0</v>
      </c>
      <c r="BE124" s="674">
        <v>550</v>
      </c>
      <c r="BF124" s="674">
        <v>210</v>
      </c>
      <c r="BG124" s="675"/>
      <c r="BH124" s="675">
        <v>35</v>
      </c>
      <c r="BI124" s="674">
        <v>650</v>
      </c>
      <c r="BJ124" s="674">
        <v>110</v>
      </c>
      <c r="BK124" s="674">
        <v>380</v>
      </c>
      <c r="BL124" s="675"/>
      <c r="BM124" s="674">
        <v>250</v>
      </c>
      <c r="BN124" s="675"/>
      <c r="BO124" s="675"/>
      <c r="BP124" s="675">
        <v>830</v>
      </c>
      <c r="BQ124" s="675">
        <v>250</v>
      </c>
      <c r="BR124" s="675"/>
      <c r="BS124" s="675">
        <v>420</v>
      </c>
      <c r="BT124" s="675">
        <v>750</v>
      </c>
      <c r="BU124" s="675">
        <v>430</v>
      </c>
      <c r="BV124" s="675">
        <v>0</v>
      </c>
      <c r="BW124" s="675">
        <v>560</v>
      </c>
      <c r="BX124" s="675"/>
      <c r="BY124" s="675">
        <v>470</v>
      </c>
      <c r="BZ124" s="675">
        <v>530</v>
      </c>
      <c r="CA124" s="675">
        <v>465</v>
      </c>
      <c r="CB124" s="675">
        <v>171</v>
      </c>
      <c r="CC124" s="675">
        <v>20</v>
      </c>
      <c r="CD124" s="675">
        <v>900</v>
      </c>
      <c r="CE124" s="675">
        <v>400</v>
      </c>
      <c r="CF124" s="675">
        <v>317</v>
      </c>
      <c r="CG124" s="675"/>
      <c r="CH124" s="675"/>
      <c r="CI124" s="675"/>
      <c r="CJ124" s="675"/>
      <c r="CK124" s="788">
        <v>300</v>
      </c>
      <c r="CL124" s="788">
        <v>600</v>
      </c>
      <c r="CM124" s="788">
        <v>680</v>
      </c>
      <c r="CN124" s="788">
        <v>400</v>
      </c>
      <c r="CO124" s="788">
        <v>70</v>
      </c>
      <c r="CP124" s="791">
        <v>950</v>
      </c>
      <c r="CQ124" s="791">
        <v>450</v>
      </c>
      <c r="CR124" s="791">
        <v>504</v>
      </c>
      <c r="CS124" s="791">
        <v>1000</v>
      </c>
      <c r="CT124" s="791">
        <v>625</v>
      </c>
      <c r="CU124" s="791">
        <v>40</v>
      </c>
      <c r="CV124" s="791">
        <v>430</v>
      </c>
      <c r="CW124" s="791">
        <v>370</v>
      </c>
      <c r="CX124" s="791">
        <v>450</v>
      </c>
      <c r="CY124" s="791">
        <v>770</v>
      </c>
      <c r="CZ124" s="791">
        <v>630</v>
      </c>
      <c r="DA124" s="791">
        <v>360</v>
      </c>
      <c r="DB124" s="791">
        <v>50</v>
      </c>
      <c r="DC124" s="791">
        <v>750</v>
      </c>
      <c r="DD124" s="791">
        <v>650</v>
      </c>
      <c r="DE124" s="791">
        <v>700</v>
      </c>
      <c r="DF124" s="791">
        <v>750</v>
      </c>
      <c r="DG124" s="791">
        <v>350</v>
      </c>
      <c r="DH124" s="791">
        <v>75</v>
      </c>
      <c r="DI124" s="791">
        <v>1000</v>
      </c>
      <c r="DJ124" s="791">
        <v>200</v>
      </c>
      <c r="DK124" s="791">
        <v>700</v>
      </c>
      <c r="DL124" s="791">
        <v>700</v>
      </c>
      <c r="DM124" s="791">
        <v>670</v>
      </c>
      <c r="DN124" s="791">
        <v>50</v>
      </c>
      <c r="DO124" s="791">
        <v>850</v>
      </c>
      <c r="DP124" s="791">
        <v>500</v>
      </c>
      <c r="DQ124" s="791">
        <v>600</v>
      </c>
      <c r="DR124" s="791">
        <v>720</v>
      </c>
      <c r="DS124" s="791">
        <v>450</v>
      </c>
      <c r="DT124" s="791">
        <v>25</v>
      </c>
      <c r="DU124" s="791">
        <v>1000</v>
      </c>
      <c r="DV124" s="788">
        <v>723</v>
      </c>
      <c r="DW124" s="788">
        <v>510</v>
      </c>
      <c r="DX124" s="788">
        <v>669</v>
      </c>
      <c r="DY124" s="788">
        <v>432</v>
      </c>
      <c r="DZ124" s="788">
        <v>899</v>
      </c>
      <c r="EA124" s="788">
        <v>508</v>
      </c>
      <c r="EB124" s="788">
        <v>450</v>
      </c>
      <c r="EC124" s="788">
        <v>1123</v>
      </c>
      <c r="ED124" s="788">
        <v>900</v>
      </c>
      <c r="EE124" s="788">
        <v>600</v>
      </c>
      <c r="EF124" s="788">
        <v>130</v>
      </c>
      <c r="EG124" s="788">
        <v>850</v>
      </c>
      <c r="EH124" s="788">
        <v>620</v>
      </c>
      <c r="EI124" s="788">
        <v>680</v>
      </c>
      <c r="EJ124" s="788">
        <v>550</v>
      </c>
      <c r="EK124" s="788">
        <v>750</v>
      </c>
      <c r="EL124" s="788">
        <v>150</v>
      </c>
      <c r="EM124" s="788">
        <v>150</v>
      </c>
      <c r="EN124" s="788">
        <v>320</v>
      </c>
      <c r="EO124" s="788">
        <v>900</v>
      </c>
      <c r="EP124" s="788">
        <v>760</v>
      </c>
      <c r="EQ124" s="788">
        <v>660</v>
      </c>
      <c r="ER124" s="75"/>
      <c r="ES124" s="10">
        <f t="shared" si="22"/>
        <v>619</v>
      </c>
      <c r="ET124" s="10">
        <f t="shared" si="23"/>
        <v>10410</v>
      </c>
      <c r="EU124" s="10">
        <f t="shared" si="24"/>
        <v>9035</v>
      </c>
      <c r="EV124" s="10">
        <f t="shared" si="25"/>
        <v>3870</v>
      </c>
      <c r="EW124" s="10">
        <f t="shared" si="26"/>
        <v>3895</v>
      </c>
      <c r="EX124" s="55">
        <f t="shared" si="27"/>
        <v>27829</v>
      </c>
    </row>
    <row r="125" spans="2:154" ht="36.75" customHeight="1" thickBot="1" x14ac:dyDescent="0.25">
      <c r="B125" s="1923"/>
      <c r="C125" s="786">
        <f t="shared" ref="C125:H125" si="41">SUM(C98*C124)</f>
        <v>100</v>
      </c>
      <c r="D125" s="739">
        <f t="shared" si="41"/>
        <v>3400</v>
      </c>
      <c r="E125" s="739">
        <f t="shared" si="41"/>
        <v>4880</v>
      </c>
      <c r="F125" s="739">
        <f t="shared" si="41"/>
        <v>2260</v>
      </c>
      <c r="G125" s="739">
        <f t="shared" si="41"/>
        <v>7400</v>
      </c>
      <c r="H125" s="739">
        <f t="shared" si="41"/>
        <v>10500</v>
      </c>
      <c r="I125" s="739">
        <f t="shared" ref="I125:Y125" si="42">SUM(I98*I124)</f>
        <v>3750</v>
      </c>
      <c r="J125" s="739">
        <f t="shared" si="42"/>
        <v>2190</v>
      </c>
      <c r="K125" s="739">
        <f t="shared" si="42"/>
        <v>0</v>
      </c>
      <c r="L125" s="739">
        <f t="shared" si="42"/>
        <v>6400</v>
      </c>
      <c r="M125" s="739">
        <f t="shared" si="42"/>
        <v>8000</v>
      </c>
      <c r="N125" s="739">
        <f t="shared" si="42"/>
        <v>1800</v>
      </c>
      <c r="O125" s="739">
        <f t="shared" si="42"/>
        <v>1120</v>
      </c>
      <c r="P125" s="739">
        <f t="shared" si="42"/>
        <v>4500</v>
      </c>
      <c r="Q125" s="739">
        <f t="shared" si="42"/>
        <v>8550</v>
      </c>
      <c r="R125" s="739">
        <f t="shared" si="42"/>
        <v>5000</v>
      </c>
      <c r="S125" s="739">
        <f t="shared" si="42"/>
        <v>3600</v>
      </c>
      <c r="T125" s="739">
        <f t="shared" si="42"/>
        <v>6000</v>
      </c>
      <c r="U125" s="739">
        <f t="shared" si="42"/>
        <v>11520</v>
      </c>
      <c r="V125" s="739">
        <f t="shared" si="42"/>
        <v>6360</v>
      </c>
      <c r="W125" s="739">
        <f t="shared" si="42"/>
        <v>440</v>
      </c>
      <c r="X125" s="739">
        <f t="shared" si="42"/>
        <v>7000</v>
      </c>
      <c r="Y125" s="739">
        <f t="shared" si="42"/>
        <v>2800</v>
      </c>
      <c r="Z125" s="740"/>
      <c r="AA125" s="739">
        <f>SUM(AA98*AA124)</f>
        <v>11000</v>
      </c>
      <c r="AB125" s="741"/>
      <c r="AC125" s="739">
        <f>SUM(AC98*AC124)</f>
        <v>4250</v>
      </c>
      <c r="AD125" s="739">
        <f>SUM(AD98*AD124)</f>
        <v>12580</v>
      </c>
      <c r="AE125" s="739">
        <f>SUM(AD100*AE124)</f>
        <v>5200</v>
      </c>
      <c r="AF125" s="739">
        <f t="shared" ref="AF125:AK125" si="43">SUM(AF98*AF124)</f>
        <v>126</v>
      </c>
      <c r="AG125" s="739">
        <f t="shared" si="43"/>
        <v>4500</v>
      </c>
      <c r="AH125" s="739">
        <f t="shared" si="43"/>
        <v>5200</v>
      </c>
      <c r="AI125" s="739">
        <f t="shared" si="43"/>
        <v>5250</v>
      </c>
      <c r="AJ125" s="739">
        <f t="shared" si="43"/>
        <v>3300</v>
      </c>
      <c r="AK125" s="739">
        <f t="shared" si="43"/>
        <v>12180</v>
      </c>
      <c r="AL125" s="739">
        <f>SUM(AL98*AL124)</f>
        <v>690</v>
      </c>
      <c r="AM125" s="739">
        <f>SUM(AM98*AM124)</f>
        <v>3300</v>
      </c>
      <c r="AN125" s="739">
        <f>SUM(AN98*AN124)</f>
        <v>7310</v>
      </c>
      <c r="AO125" s="739"/>
      <c r="AP125" s="739">
        <f t="shared" ref="AP125:AU125" si="44">SUM(AP98*AP124)</f>
        <v>9800</v>
      </c>
      <c r="AQ125" s="739">
        <f t="shared" si="44"/>
        <v>6750</v>
      </c>
      <c r="AR125" s="739">
        <f t="shared" si="44"/>
        <v>1170</v>
      </c>
      <c r="AS125" s="739">
        <f t="shared" si="44"/>
        <v>6840</v>
      </c>
      <c r="AT125" s="739">
        <f t="shared" si="44"/>
        <v>18270</v>
      </c>
      <c r="AU125" s="739">
        <f t="shared" si="44"/>
        <v>3390</v>
      </c>
      <c r="AV125" s="739">
        <f>SUM(AV98*AV124)</f>
        <v>2750</v>
      </c>
      <c r="AW125" s="739">
        <f>SUM(AW98*AW124)</f>
        <v>2200</v>
      </c>
      <c r="AX125" s="739">
        <f>SUM(AX98*AX124)</f>
        <v>1430</v>
      </c>
      <c r="AY125" s="739">
        <f>SUM(AY98*AY124)</f>
        <v>7560</v>
      </c>
      <c r="AZ125" s="739"/>
      <c r="BA125" s="739"/>
      <c r="BB125" s="739">
        <f>SUM(BB98*BB124)</f>
        <v>4080</v>
      </c>
      <c r="BC125" s="739">
        <f>SUM(BC98*BC124)</f>
        <v>7200</v>
      </c>
      <c r="BD125" s="739"/>
      <c r="BE125" s="742">
        <f>SUM(BE98*BE124)</f>
        <v>7150</v>
      </c>
      <c r="BF125" s="742">
        <f>SUM(BF98*BF124)</f>
        <v>2100</v>
      </c>
      <c r="BG125" s="743"/>
      <c r="BH125" s="742">
        <f>SUM(BH98*BH124)</f>
        <v>245</v>
      </c>
      <c r="BI125" s="739">
        <f>SUM(BI98*BI124)</f>
        <v>3900</v>
      </c>
      <c r="BJ125" s="744"/>
      <c r="BK125" s="739">
        <f>SUM(BK98*BK124)</f>
        <v>3040</v>
      </c>
      <c r="BL125" s="744"/>
      <c r="BM125" s="739">
        <f>SUM(BM98*BM124)</f>
        <v>7000</v>
      </c>
      <c r="BN125" s="744"/>
      <c r="BO125" s="744"/>
      <c r="BP125" s="739">
        <f>SUM(BP98*BP124)</f>
        <v>11620</v>
      </c>
      <c r="BQ125" s="739">
        <f>SUM(BQ98*BQ124)</f>
        <v>3500</v>
      </c>
      <c r="BR125" s="739"/>
      <c r="BS125" s="739">
        <f>SUM(BS98*BS124)</f>
        <v>3780</v>
      </c>
      <c r="BT125" s="739">
        <f>SUM(BT98*BT124)</f>
        <v>14250</v>
      </c>
      <c r="BU125" s="739">
        <f>SUM(BU98*BU124)</f>
        <v>6450</v>
      </c>
      <c r="BV125" s="739"/>
      <c r="BW125" s="739">
        <f>SUM(BW98*BW124)</f>
        <v>3360</v>
      </c>
      <c r="BX125" s="744"/>
      <c r="BY125" s="742">
        <f>SUM(BY98*BY124)</f>
        <v>3290</v>
      </c>
      <c r="BZ125" s="739">
        <f>SUM(BZ98*BZ124)</f>
        <v>4770</v>
      </c>
      <c r="CA125" s="739">
        <f>SUM(CA98*CA124)</f>
        <v>5580</v>
      </c>
      <c r="CB125" s="739">
        <f>SUM(CB98*CB124)</f>
        <v>2394</v>
      </c>
      <c r="CC125" s="742">
        <f>SUM(SUM(CC98*CC124))</f>
        <v>260</v>
      </c>
      <c r="CD125" s="742">
        <f>SUM(SUM(CD98*CD124))</f>
        <v>7200</v>
      </c>
      <c r="CE125" s="742">
        <f>SUM(SUM(CE98*CE124))</f>
        <v>5200</v>
      </c>
      <c r="CF125" s="742">
        <f>SUM(CF98*CF124)</f>
        <v>3170</v>
      </c>
      <c r="CG125" s="744"/>
      <c r="CH125" s="744"/>
      <c r="CI125" s="744"/>
      <c r="CJ125" s="744"/>
      <c r="CK125" s="790">
        <f>SUM(CK98*CK124)</f>
        <v>8100</v>
      </c>
      <c r="CL125" s="790">
        <f>SUM(CL98*CL124)</f>
        <v>3000</v>
      </c>
      <c r="CM125" s="790">
        <f>SUM(CM98*CM124)</f>
        <v>10200</v>
      </c>
      <c r="CN125" s="790"/>
      <c r="CO125" s="790">
        <f>SUM(CO98*CO124)</f>
        <v>630</v>
      </c>
      <c r="CP125" s="790">
        <f>SUM(CP98*CP124)</f>
        <v>4750</v>
      </c>
      <c r="CQ125" s="790">
        <f>SUM(CQ98*CQ124)</f>
        <v>4050</v>
      </c>
      <c r="CR125" s="790">
        <f>SUM(CR98*CR124)</f>
        <v>4032</v>
      </c>
      <c r="CS125" s="790"/>
      <c r="CT125" s="790">
        <f t="shared" ref="CT125:ER125" si="45">SUM(CT98*CT124)</f>
        <v>2500</v>
      </c>
      <c r="CU125" s="790">
        <f t="shared" si="45"/>
        <v>120</v>
      </c>
      <c r="CV125" s="790">
        <f t="shared" si="45"/>
        <v>2580</v>
      </c>
      <c r="CW125" s="790">
        <f t="shared" si="45"/>
        <v>8880</v>
      </c>
      <c r="CX125" s="790">
        <f t="shared" si="45"/>
        <v>4050</v>
      </c>
      <c r="CY125" s="790">
        <f t="shared" si="45"/>
        <v>6930</v>
      </c>
      <c r="CZ125" s="790">
        <f t="shared" si="45"/>
        <v>0</v>
      </c>
      <c r="DA125" s="790">
        <f t="shared" si="45"/>
        <v>4320</v>
      </c>
      <c r="DB125" s="790">
        <f t="shared" si="45"/>
        <v>500</v>
      </c>
      <c r="DC125" s="790">
        <f t="shared" si="45"/>
        <v>5250</v>
      </c>
      <c r="DD125" s="790">
        <f t="shared" si="45"/>
        <v>11050</v>
      </c>
      <c r="DE125" s="790">
        <f t="shared" si="45"/>
        <v>5600</v>
      </c>
      <c r="DF125" s="790">
        <f t="shared" si="45"/>
        <v>5250</v>
      </c>
      <c r="DG125" s="790">
        <f t="shared" si="45"/>
        <v>6300</v>
      </c>
      <c r="DH125" s="790">
        <f t="shared" si="45"/>
        <v>675</v>
      </c>
      <c r="DI125" s="790">
        <f t="shared" si="45"/>
        <v>0</v>
      </c>
      <c r="DJ125" s="790">
        <f t="shared" si="45"/>
        <v>4000</v>
      </c>
      <c r="DK125" s="790">
        <f t="shared" si="45"/>
        <v>3500</v>
      </c>
      <c r="DL125" s="790">
        <f t="shared" si="45"/>
        <v>6300</v>
      </c>
      <c r="DM125" s="790">
        <f t="shared" si="45"/>
        <v>2680</v>
      </c>
      <c r="DN125" s="790">
        <f t="shared" si="45"/>
        <v>250</v>
      </c>
      <c r="DO125" s="790">
        <f t="shared" si="45"/>
        <v>0</v>
      </c>
      <c r="DP125" s="790">
        <f t="shared" si="45"/>
        <v>10500</v>
      </c>
      <c r="DQ125" s="790">
        <f t="shared" si="45"/>
        <v>6600</v>
      </c>
      <c r="DR125" s="790">
        <f t="shared" si="45"/>
        <v>5760</v>
      </c>
      <c r="DS125" s="790">
        <f t="shared" si="45"/>
        <v>5400</v>
      </c>
      <c r="DT125" s="790">
        <f t="shared" si="45"/>
        <v>150</v>
      </c>
      <c r="DU125" s="790">
        <f t="shared" si="45"/>
        <v>0</v>
      </c>
      <c r="DV125" s="790">
        <f t="shared" si="45"/>
        <v>9399</v>
      </c>
      <c r="DW125" s="790">
        <f t="shared" si="45"/>
        <v>0</v>
      </c>
      <c r="DX125" s="790">
        <f t="shared" si="45"/>
        <v>8697</v>
      </c>
      <c r="DY125" s="790">
        <f t="shared" si="45"/>
        <v>5616</v>
      </c>
      <c r="DZ125" s="790">
        <f t="shared" si="45"/>
        <v>11687</v>
      </c>
      <c r="EA125" s="790">
        <f t="shared" si="45"/>
        <v>6604</v>
      </c>
      <c r="EB125" s="790">
        <f t="shared" si="45"/>
        <v>2250</v>
      </c>
      <c r="EC125" s="790">
        <f t="shared" si="45"/>
        <v>14599</v>
      </c>
      <c r="ED125" s="790">
        <f t="shared" si="45"/>
        <v>0</v>
      </c>
      <c r="EE125" s="790">
        <f t="shared" si="45"/>
        <v>10800</v>
      </c>
      <c r="EF125" s="790">
        <f t="shared" si="45"/>
        <v>0</v>
      </c>
      <c r="EG125" s="790">
        <f t="shared" si="45"/>
        <v>0</v>
      </c>
      <c r="EH125" s="790">
        <f t="shared" si="45"/>
        <v>10540</v>
      </c>
      <c r="EI125" s="790">
        <f t="shared" si="45"/>
        <v>4760</v>
      </c>
      <c r="EJ125" s="790">
        <f t="shared" si="45"/>
        <v>3850</v>
      </c>
      <c r="EK125" s="790">
        <f t="shared" si="45"/>
        <v>7500</v>
      </c>
      <c r="EL125" s="790">
        <f t="shared" si="45"/>
        <v>3450</v>
      </c>
      <c r="EM125" s="790">
        <f t="shared" si="45"/>
        <v>900</v>
      </c>
      <c r="EN125" s="790">
        <f t="shared" si="45"/>
        <v>8000</v>
      </c>
      <c r="EO125" s="790">
        <f t="shared" si="45"/>
        <v>22500</v>
      </c>
      <c r="EP125" s="790">
        <f t="shared" si="45"/>
        <v>19000</v>
      </c>
      <c r="EQ125" s="790">
        <f t="shared" si="45"/>
        <v>1980</v>
      </c>
      <c r="ER125" s="790">
        <f t="shared" si="45"/>
        <v>0</v>
      </c>
      <c r="ES125" s="84">
        <f t="shared" si="22"/>
        <v>4976</v>
      </c>
      <c r="ET125" s="84">
        <f t="shared" si="23"/>
        <v>90610</v>
      </c>
      <c r="EU125" s="84">
        <f t="shared" si="24"/>
        <v>120580</v>
      </c>
      <c r="EV125" s="84">
        <f t="shared" si="25"/>
        <v>24780</v>
      </c>
      <c r="EW125" s="84">
        <f t="shared" si="26"/>
        <v>20080</v>
      </c>
      <c r="EX125" s="85">
        <f t="shared" si="27"/>
        <v>261026</v>
      </c>
    </row>
    <row r="126" spans="2:154" x14ac:dyDescent="0.2">
      <c r="BG126" s="643"/>
      <c r="BH126" s="643"/>
      <c r="BI126" s="643"/>
      <c r="BJ126" s="643"/>
      <c r="BK126" s="643"/>
      <c r="BL126" s="643"/>
      <c r="BM126" s="685"/>
      <c r="BN126" s="643"/>
      <c r="BO126" s="643"/>
      <c r="BP126" s="643"/>
      <c r="BQ126" s="643"/>
      <c r="BR126" s="643"/>
      <c r="BS126" s="643"/>
      <c r="BT126" s="643"/>
      <c r="BU126" s="643"/>
      <c r="BV126" s="643"/>
      <c r="BW126" s="643"/>
      <c r="BX126" s="643"/>
      <c r="BY126" s="643"/>
      <c r="BZ126" s="643"/>
      <c r="CA126" s="643"/>
      <c r="CB126" s="643"/>
      <c r="CC126" s="643"/>
      <c r="CD126" s="643"/>
      <c r="CE126" s="643"/>
      <c r="CF126" s="643"/>
      <c r="CG126" s="643"/>
      <c r="CH126" s="643"/>
      <c r="CI126" s="643"/>
      <c r="CJ126" s="643"/>
      <c r="CK126" s="643"/>
      <c r="CL126" s="643"/>
      <c r="CM126" s="643"/>
      <c r="CN126" s="643"/>
      <c r="CO126" s="643"/>
      <c r="CP126" s="643"/>
      <c r="CQ126" s="643"/>
      <c r="CR126" s="643"/>
      <c r="CS126" s="643"/>
      <c r="CT126" s="643"/>
    </row>
    <row r="127" spans="2:154" x14ac:dyDescent="0.2">
      <c r="CH127" t="s">
        <v>823</v>
      </c>
      <c r="CP127">
        <v>53</v>
      </c>
    </row>
  </sheetData>
  <mergeCells count="252">
    <mergeCell ref="BU1:CG1"/>
    <mergeCell ref="BH99:BK99"/>
    <mergeCell ref="BL99:BM99"/>
    <mergeCell ref="BN99:BS99"/>
    <mergeCell ref="BT99:BU99"/>
    <mergeCell ref="BZ99:CB99"/>
    <mergeCell ref="CC99:CF99"/>
    <mergeCell ref="BV99:BY99"/>
    <mergeCell ref="BG1:BT1"/>
    <mergeCell ref="CG99:CH99"/>
    <mergeCell ref="AA99:AC99"/>
    <mergeCell ref="AS104:AS119"/>
    <mergeCell ref="B124:B125"/>
    <mergeCell ref="B122:B123"/>
    <mergeCell ref="AP100:AQ100"/>
    <mergeCell ref="AL100:AO100"/>
    <mergeCell ref="L104:L119"/>
    <mergeCell ref="AF104:AF119"/>
    <mergeCell ref="AG104:AG119"/>
    <mergeCell ref="AH104:AH119"/>
    <mergeCell ref="S104:S119"/>
    <mergeCell ref="B120:B121"/>
    <mergeCell ref="AL104:AL119"/>
    <mergeCell ref="AD104:AD119"/>
    <mergeCell ref="AI104:AI119"/>
    <mergeCell ref="N104:N119"/>
    <mergeCell ref="AQ104:AQ119"/>
    <mergeCell ref="AM104:AM119"/>
    <mergeCell ref="AC104:AC119"/>
    <mergeCell ref="W104:W119"/>
    <mergeCell ref="X104:X119"/>
    <mergeCell ref="Y104:Y119"/>
    <mergeCell ref="Z104:Z119"/>
    <mergeCell ref="AR100:AU100"/>
    <mergeCell ref="AN104:AN119"/>
    <mergeCell ref="AX100:BA100"/>
    <mergeCell ref="AJ100:AK100"/>
    <mergeCell ref="AV100:AW100"/>
    <mergeCell ref="BF104:BF119"/>
    <mergeCell ref="AD100:AE100"/>
    <mergeCell ref="AU104:AU119"/>
    <mergeCell ref="BB104:BB119"/>
    <mergeCell ref="AX104:AX119"/>
    <mergeCell ref="AZ104:AZ119"/>
    <mergeCell ref="AR104:AR119"/>
    <mergeCell ref="AY104:AY119"/>
    <mergeCell ref="BA104:BA119"/>
    <mergeCell ref="BE104:BE119"/>
    <mergeCell ref="BB99:BC99"/>
    <mergeCell ref="BD99:BF99"/>
    <mergeCell ref="AX99:BA99"/>
    <mergeCell ref="BH100:BK100"/>
    <mergeCell ref="BK104:BK119"/>
    <mergeCell ref="BR104:BR119"/>
    <mergeCell ref="AT104:AT119"/>
    <mergeCell ref="BB100:BC100"/>
    <mergeCell ref="BD100:BF100"/>
    <mergeCell ref="BN104:BN119"/>
    <mergeCell ref="BL100:BM100"/>
    <mergeCell ref="BM104:BM119"/>
    <mergeCell ref="BN100:BS100"/>
    <mergeCell ref="BO104:BO119"/>
    <mergeCell ref="BL104:BL119"/>
    <mergeCell ref="BJ104:BJ119"/>
    <mergeCell ref="BG104:BG119"/>
    <mergeCell ref="BH104:BH119"/>
    <mergeCell ref="BI104:BI119"/>
    <mergeCell ref="BP104:BP119"/>
    <mergeCell ref="BQ104:BQ119"/>
    <mergeCell ref="CC104:CC119"/>
    <mergeCell ref="BU104:BU119"/>
    <mergeCell ref="CB104:CB119"/>
    <mergeCell ref="CA104:CA119"/>
    <mergeCell ref="BT104:BT119"/>
    <mergeCell ref="BW104:BW119"/>
    <mergeCell ref="BV104:BV119"/>
    <mergeCell ref="BS104:BS119"/>
    <mergeCell ref="CG104:CG119"/>
    <mergeCell ref="BX104:BX119"/>
    <mergeCell ref="BY104:BY119"/>
    <mergeCell ref="BZ104:BZ119"/>
    <mergeCell ref="CH104:CH119"/>
    <mergeCell ref="CL104:CL119"/>
    <mergeCell ref="CM104:CM119"/>
    <mergeCell ref="CR104:CR119"/>
    <mergeCell ref="CD104:CD119"/>
    <mergeCell ref="CE104:CE119"/>
    <mergeCell ref="CF104:CF119"/>
    <mergeCell ref="CI104:CI119"/>
    <mergeCell ref="CJ104:CJ119"/>
    <mergeCell ref="CP104:CP119"/>
    <mergeCell ref="CK104:CK119"/>
    <mergeCell ref="CN104:CN119"/>
    <mergeCell ref="CO104:CO119"/>
    <mergeCell ref="CQ104:CQ119"/>
    <mergeCell ref="EW104:EW119"/>
    <mergeCell ref="EX104:EX119"/>
    <mergeCell ref="EH104:EH119"/>
    <mergeCell ref="EI104:EI119"/>
    <mergeCell ref="EJ104:EJ119"/>
    <mergeCell ref="EK104:EK119"/>
    <mergeCell ref="EL104:EL119"/>
    <mergeCell ref="ER104:ER119"/>
    <mergeCell ref="EV104:EV119"/>
    <mergeCell ref="EO104:EO119"/>
    <mergeCell ref="EU104:EU119"/>
    <mergeCell ref="ET104:ET119"/>
    <mergeCell ref="EQ104:EQ119"/>
    <mergeCell ref="EP104:EP119"/>
    <mergeCell ref="EM104:EM119"/>
    <mergeCell ref="EN104:EN119"/>
    <mergeCell ref="ES104:ES119"/>
    <mergeCell ref="DS104:DS119"/>
    <mergeCell ref="CX104:CX119"/>
    <mergeCell ref="CZ104:CZ119"/>
    <mergeCell ref="DV104:DV119"/>
    <mergeCell ref="DE104:DE119"/>
    <mergeCell ref="DX104:DX119"/>
    <mergeCell ref="DZ104:DZ119"/>
    <mergeCell ref="EB104:EB119"/>
    <mergeCell ref="EA104:EA119"/>
    <mergeCell ref="DP104:DP119"/>
    <mergeCell ref="DQ104:DQ119"/>
    <mergeCell ref="DO104:DO119"/>
    <mergeCell ref="DL104:DL119"/>
    <mergeCell ref="DH104:DH119"/>
    <mergeCell ref="DN104:DN119"/>
    <mergeCell ref="DA104:DA119"/>
    <mergeCell ref="DI104:DI119"/>
    <mergeCell ref="DK104:DK119"/>
    <mergeCell ref="DB104:DB119"/>
    <mergeCell ref="DR104:DR119"/>
    <mergeCell ref="EG104:EG119"/>
    <mergeCell ref="EF104:EF119"/>
    <mergeCell ref="DT104:DT119"/>
    <mergeCell ref="DU104:DU119"/>
    <mergeCell ref="DW104:DW119"/>
    <mergeCell ref="M104:M119"/>
    <mergeCell ref="R104:R119"/>
    <mergeCell ref="AA104:AA119"/>
    <mergeCell ref="AB104:AB119"/>
    <mergeCell ref="AV104:AV119"/>
    <mergeCell ref="AO104:AO119"/>
    <mergeCell ref="AP104:AP119"/>
    <mergeCell ref="AJ104:AJ119"/>
    <mergeCell ref="AK104:AK119"/>
    <mergeCell ref="AW104:AW119"/>
    <mergeCell ref="U104:U119"/>
    <mergeCell ref="V104:V119"/>
    <mergeCell ref="AE104:AE119"/>
    <mergeCell ref="DF104:DF119"/>
    <mergeCell ref="CS104:CS119"/>
    <mergeCell ref="CT104:CT119"/>
    <mergeCell ref="EE104:EE119"/>
    <mergeCell ref="EC104:EC119"/>
    <mergeCell ref="CY104:CY119"/>
    <mergeCell ref="AX1:BF1"/>
    <mergeCell ref="BD104:BD119"/>
    <mergeCell ref="ED104:ED119"/>
    <mergeCell ref="DJ104:DJ119"/>
    <mergeCell ref="DM104:DM119"/>
    <mergeCell ref="DC104:DC119"/>
    <mergeCell ref="DD104:DD119"/>
    <mergeCell ref="CH1:CT1"/>
    <mergeCell ref="CC100:CF100"/>
    <mergeCell ref="BZ100:CB100"/>
    <mergeCell ref="DY104:DY119"/>
    <mergeCell ref="BC104:BC119"/>
    <mergeCell ref="BW100:BY100"/>
    <mergeCell ref="BT100:BU100"/>
    <mergeCell ref="DG104:DG119"/>
    <mergeCell ref="CU104:CU119"/>
    <mergeCell ref="CV104:CV119"/>
    <mergeCell ref="CW104:CW119"/>
    <mergeCell ref="CS100:CT100"/>
    <mergeCell ref="CO100:CR100"/>
    <mergeCell ref="DL100:DM100"/>
    <mergeCell ref="CU99:CY99"/>
    <mergeCell ref="CU100:CY100"/>
    <mergeCell ref="DF99:DG99"/>
    <mergeCell ref="C1:F1"/>
    <mergeCell ref="G1:V1"/>
    <mergeCell ref="S99:V99"/>
    <mergeCell ref="C100:G100"/>
    <mergeCell ref="H100:J100"/>
    <mergeCell ref="S100:V100"/>
    <mergeCell ref="AK1:AW1"/>
    <mergeCell ref="AP99:AQ99"/>
    <mergeCell ref="AR99:AU99"/>
    <mergeCell ref="AV99:AW99"/>
    <mergeCell ref="AJ99:AK99"/>
    <mergeCell ref="AL99:AO99"/>
    <mergeCell ref="W1:AJ1"/>
    <mergeCell ref="AD99:AE99"/>
    <mergeCell ref="AF99:AI99"/>
    <mergeCell ref="K100:N100"/>
    <mergeCell ref="O100:R100"/>
    <mergeCell ref="W99:Y99"/>
    <mergeCell ref="W100:Y100"/>
    <mergeCell ref="AA100:AC100"/>
    <mergeCell ref="AF100:AI100"/>
    <mergeCell ref="C99:G99"/>
    <mergeCell ref="H99:J99"/>
    <mergeCell ref="K99:N99"/>
    <mergeCell ref="O99:R99"/>
    <mergeCell ref="O104:O119"/>
    <mergeCell ref="P104:P119"/>
    <mergeCell ref="F104:F119"/>
    <mergeCell ref="B98:B99"/>
    <mergeCell ref="B104:B119"/>
    <mergeCell ref="C104:C119"/>
    <mergeCell ref="D104:D119"/>
    <mergeCell ref="T104:T119"/>
    <mergeCell ref="E104:E119"/>
    <mergeCell ref="Q104:Q119"/>
    <mergeCell ref="G104:G119"/>
    <mergeCell ref="H104:H119"/>
    <mergeCell ref="I104:I119"/>
    <mergeCell ref="J104:J119"/>
    <mergeCell ref="K104:K119"/>
    <mergeCell ref="CG100:CH100"/>
    <mergeCell ref="CI100:CL100"/>
    <mergeCell ref="CM100:CN100"/>
    <mergeCell ref="DF100:DG100"/>
    <mergeCell ref="DB100:DE100"/>
    <mergeCell ref="CI99:CL99"/>
    <mergeCell ref="CM99:CN99"/>
    <mergeCell ref="CO99:CR99"/>
    <mergeCell ref="CS99:CT99"/>
    <mergeCell ref="DN99:DQ99"/>
    <mergeCell ref="DI1:DX1"/>
    <mergeCell ref="DT99:EB99"/>
    <mergeCell ref="DT100:EB100"/>
    <mergeCell ref="CU1:DH1"/>
    <mergeCell ref="EC99:EE99"/>
    <mergeCell ref="EC100:EE100"/>
    <mergeCell ref="CZ100:DA100"/>
    <mergeCell ref="CZ99:DA99"/>
    <mergeCell ref="DB99:DE99"/>
    <mergeCell ref="DN100:DQ100"/>
    <mergeCell ref="DH99:DK99"/>
    <mergeCell ref="DL99:DM99"/>
    <mergeCell ref="DH100:DK100"/>
    <mergeCell ref="EF99:EI99"/>
    <mergeCell ref="EF100:EI100"/>
    <mergeCell ref="DY1:ER1"/>
    <mergeCell ref="DR99:DS99"/>
    <mergeCell ref="DR100:DS100"/>
    <mergeCell ref="EJ99:EL99"/>
    <mergeCell ref="EJ100:EL100"/>
    <mergeCell ref="EM99:EQ99"/>
    <mergeCell ref="EM100:EQ100"/>
  </mergeCells>
  <phoneticPr fontId="9" type="noConversion"/>
  <pageMargins left="0.78740157499999996" right="0.78740157499999996" top="0.984251969" bottom="0.984251969" header="0.5" footer="0.5"/>
  <pageSetup paperSize="9" orientation="portrait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135"/>
  <sheetViews>
    <sheetView zoomScaleNormal="75" workbookViewId="0">
      <pane xSplit="21" ySplit="21" topLeftCell="DL102" activePane="bottomRight" state="frozen"/>
      <selection pane="topRight" activeCell="W1" sqref="W1"/>
      <selection pane="bottomLeft" activeCell="A21" sqref="A21"/>
      <selection pane="bottomRight" activeCell="CU112" sqref="CU112"/>
    </sheetView>
  </sheetViews>
  <sheetFormatPr baseColWidth="10" defaultRowHeight="12.75" x14ac:dyDescent="0.2"/>
  <cols>
    <col min="1" max="1" width="4.85546875" customWidth="1"/>
    <col min="2" max="2" width="23.42578125" customWidth="1"/>
    <col min="3" max="149" width="3.28515625" customWidth="1"/>
    <col min="150" max="154" width="4.7109375" customWidth="1"/>
    <col min="155" max="155" width="7.28515625" customWidth="1"/>
    <col min="156" max="162" width="4.7109375" customWidth="1"/>
  </cols>
  <sheetData>
    <row r="1" spans="1:161" ht="13.5" thickBot="1" x14ac:dyDescent="0.25">
      <c r="B1" s="1946" t="s">
        <v>230</v>
      </c>
      <c r="C1" s="1881" t="s">
        <v>1128</v>
      </c>
      <c r="D1" s="1882"/>
      <c r="E1" s="1882"/>
      <c r="F1" s="1882"/>
      <c r="G1" s="1882"/>
      <c r="H1" s="1882"/>
      <c r="I1" s="1882"/>
      <c r="J1" s="1882"/>
      <c r="K1" s="1882"/>
      <c r="L1" s="1882"/>
      <c r="M1" s="1882"/>
      <c r="N1" s="1882"/>
      <c r="O1" s="1882"/>
      <c r="P1" s="1883"/>
      <c r="Q1" s="1881" t="s">
        <v>435</v>
      </c>
      <c r="R1" s="1758"/>
      <c r="S1" s="1758"/>
      <c r="T1" s="1758"/>
      <c r="U1" s="1758"/>
      <c r="V1" s="1758"/>
      <c r="W1" s="1758"/>
      <c r="X1" s="1758"/>
      <c r="Y1" s="1758"/>
      <c r="Z1" s="1758"/>
      <c r="AA1" s="1758"/>
      <c r="AB1" s="1758"/>
      <c r="AC1" s="1758"/>
      <c r="AD1" s="1758"/>
      <c r="AE1" s="1758"/>
      <c r="AF1" s="1757"/>
      <c r="AG1" s="1881" t="s">
        <v>629</v>
      </c>
      <c r="AH1" s="1758"/>
      <c r="AI1" s="1758"/>
      <c r="AJ1" s="1758"/>
      <c r="AK1" s="1758"/>
      <c r="AL1" s="1758"/>
      <c r="AM1" s="1758"/>
      <c r="AN1" s="1758"/>
      <c r="AO1" s="1758"/>
      <c r="AP1" s="1758"/>
      <c r="AQ1" s="1758"/>
      <c r="AR1" s="1757"/>
      <c r="AS1" s="1881" t="s">
        <v>121</v>
      </c>
      <c r="AT1" s="1882"/>
      <c r="AU1" s="1882"/>
      <c r="AV1" s="1882"/>
      <c r="AW1" s="1882"/>
      <c r="AX1" s="1882"/>
      <c r="AY1" s="1882"/>
      <c r="AZ1" s="1882"/>
      <c r="BA1" s="1882"/>
      <c r="BB1" s="1852" t="s">
        <v>163</v>
      </c>
      <c r="BC1" s="1948"/>
      <c r="BD1" s="1948"/>
      <c r="BE1" s="1948"/>
      <c r="BF1" s="1948"/>
      <c r="BG1" s="1948"/>
      <c r="BH1" s="1948"/>
      <c r="BI1" s="1948"/>
      <c r="BJ1" s="1948"/>
      <c r="BK1" s="1948"/>
      <c r="BL1" s="1948"/>
      <c r="BM1" s="1948"/>
      <c r="BN1" s="1948"/>
      <c r="BO1" s="1948"/>
      <c r="BP1" s="1948"/>
      <c r="BQ1" s="1948"/>
      <c r="BR1" s="1948"/>
      <c r="BS1" s="1948"/>
      <c r="BT1" s="1949"/>
      <c r="BU1" s="1852" t="s">
        <v>493</v>
      </c>
      <c r="BV1" s="1854"/>
      <c r="BW1" s="1854"/>
      <c r="BX1" s="1854"/>
      <c r="BY1" s="1854"/>
      <c r="BZ1" s="1854"/>
      <c r="CA1" s="1854"/>
      <c r="CB1" s="1854"/>
      <c r="CC1" s="1854"/>
      <c r="CD1" s="1854"/>
      <c r="CE1" s="1854"/>
      <c r="CF1" s="1854"/>
      <c r="CG1" s="1854"/>
      <c r="CH1" s="1854"/>
      <c r="CI1" s="1854"/>
      <c r="CJ1" s="1950"/>
      <c r="CK1" s="1852" t="s">
        <v>1111</v>
      </c>
      <c r="CL1" s="1759"/>
      <c r="CM1" s="1759"/>
      <c r="CN1" s="1759"/>
      <c r="CO1" s="1759"/>
      <c r="CP1" s="1759"/>
      <c r="CQ1" s="1759"/>
      <c r="CR1" s="1759"/>
      <c r="CS1" s="1759"/>
      <c r="CT1" s="1759"/>
      <c r="CU1" s="1759"/>
      <c r="CV1" s="1759"/>
      <c r="CW1" s="1759"/>
      <c r="CX1" s="1760"/>
      <c r="CY1" s="1852" t="s">
        <v>1445</v>
      </c>
      <c r="CZ1" s="1932"/>
      <c r="DA1" s="1932"/>
      <c r="DB1" s="1932"/>
      <c r="DC1" s="1932"/>
      <c r="DD1" s="1932"/>
      <c r="DE1" s="1932"/>
      <c r="DF1" s="1932"/>
      <c r="DG1" s="1932"/>
      <c r="DH1" s="1932"/>
      <c r="DI1" s="1932"/>
      <c r="DJ1" s="1932"/>
      <c r="DK1" s="1933"/>
      <c r="DL1" s="1852" t="s">
        <v>717</v>
      </c>
      <c r="DM1" s="1854"/>
      <c r="DN1" s="1854"/>
      <c r="DO1" s="1854"/>
      <c r="DP1" s="1854"/>
      <c r="DQ1" s="1854"/>
      <c r="DR1" s="1854"/>
      <c r="DS1" s="1854"/>
      <c r="DT1" s="1854"/>
      <c r="DU1" s="1854"/>
      <c r="DV1" s="1854"/>
      <c r="DW1" s="1854"/>
      <c r="DX1" s="1854"/>
      <c r="DY1" s="1854"/>
      <c r="DZ1" s="1854"/>
      <c r="EA1" s="1854"/>
      <c r="EB1" s="1950"/>
      <c r="EC1" s="1852" t="s">
        <v>257</v>
      </c>
      <c r="ED1" s="1759"/>
      <c r="EE1" s="1759"/>
      <c r="EF1" s="1759"/>
      <c r="EG1" s="1759"/>
      <c r="EH1" s="1759"/>
      <c r="EI1" s="1759"/>
      <c r="EJ1" s="1759"/>
      <c r="EK1" s="1759"/>
      <c r="EL1" s="1759"/>
      <c r="EM1" s="1759"/>
      <c r="EN1" s="1759"/>
      <c r="EO1" s="1759"/>
      <c r="EP1" s="1759"/>
      <c r="EQ1" s="1759"/>
      <c r="ER1" s="1759"/>
      <c r="ES1" s="1760"/>
      <c r="ET1" s="913"/>
      <c r="EU1" s="913"/>
      <c r="EV1" s="913"/>
      <c r="EW1" s="913"/>
      <c r="EX1" s="913"/>
      <c r="EY1" s="914"/>
    </row>
    <row r="2" spans="1:161" ht="13.5" thickBot="1" x14ac:dyDescent="0.25">
      <c r="B2" s="1947"/>
      <c r="C2" s="884" t="s">
        <v>475</v>
      </c>
      <c r="D2" s="885" t="s">
        <v>852</v>
      </c>
      <c r="E2" s="886" t="s">
        <v>46</v>
      </c>
      <c r="F2" s="887" t="s">
        <v>475</v>
      </c>
      <c r="G2" s="885" t="s">
        <v>852</v>
      </c>
      <c r="H2" s="888" t="s">
        <v>778</v>
      </c>
      <c r="I2" s="887" t="s">
        <v>475</v>
      </c>
      <c r="J2" s="885" t="s">
        <v>852</v>
      </c>
      <c r="K2" s="889" t="s">
        <v>344</v>
      </c>
      <c r="L2" s="886" t="s">
        <v>46</v>
      </c>
      <c r="M2" s="888" t="s">
        <v>778</v>
      </c>
      <c r="N2" s="888" t="s">
        <v>778</v>
      </c>
      <c r="O2" s="887" t="s">
        <v>475</v>
      </c>
      <c r="P2" s="890" t="s">
        <v>852</v>
      </c>
      <c r="Q2" s="891" t="s">
        <v>778</v>
      </c>
      <c r="R2" s="887" t="s">
        <v>475</v>
      </c>
      <c r="S2" s="885" t="s">
        <v>999</v>
      </c>
      <c r="T2" s="886" t="s">
        <v>46</v>
      </c>
      <c r="U2" s="888" t="s">
        <v>778</v>
      </c>
      <c r="V2" s="887" t="s">
        <v>475</v>
      </c>
      <c r="W2" s="889" t="s">
        <v>686</v>
      </c>
      <c r="X2" s="885" t="s">
        <v>273</v>
      </c>
      <c r="Y2" s="892" t="s">
        <v>778</v>
      </c>
      <c r="Z2" s="887" t="s">
        <v>475</v>
      </c>
      <c r="AA2" s="885" t="s">
        <v>999</v>
      </c>
      <c r="AB2" s="886" t="s">
        <v>46</v>
      </c>
      <c r="AC2" s="887" t="s">
        <v>475</v>
      </c>
      <c r="AD2" s="885" t="s">
        <v>680</v>
      </c>
      <c r="AE2" s="888" t="s">
        <v>778</v>
      </c>
      <c r="AF2" s="893" t="s">
        <v>475</v>
      </c>
      <c r="AG2" s="894" t="s">
        <v>46</v>
      </c>
      <c r="AH2" s="887" t="s">
        <v>475</v>
      </c>
      <c r="AI2" s="885" t="s">
        <v>999</v>
      </c>
      <c r="AJ2" s="888" t="s">
        <v>778</v>
      </c>
      <c r="AK2" s="887" t="s">
        <v>475</v>
      </c>
      <c r="AL2" s="885" t="s">
        <v>999</v>
      </c>
      <c r="AM2" s="886" t="s">
        <v>46</v>
      </c>
      <c r="AN2" s="887" t="s">
        <v>475</v>
      </c>
      <c r="AO2" s="885" t="s">
        <v>999</v>
      </c>
      <c r="AP2" s="888" t="s">
        <v>778</v>
      </c>
      <c r="AQ2" s="887" t="s">
        <v>475</v>
      </c>
      <c r="AR2" s="890" t="s">
        <v>1142</v>
      </c>
      <c r="AS2" s="894" t="s">
        <v>46</v>
      </c>
      <c r="AT2" s="887" t="s">
        <v>475</v>
      </c>
      <c r="AU2" s="885" t="s">
        <v>999</v>
      </c>
      <c r="AV2" s="888" t="s">
        <v>778</v>
      </c>
      <c r="AW2" s="887" t="s">
        <v>475</v>
      </c>
      <c r="AX2" s="885" t="s">
        <v>273</v>
      </c>
      <c r="AY2" s="886" t="s">
        <v>46</v>
      </c>
      <c r="AZ2" s="887" t="s">
        <v>475</v>
      </c>
      <c r="BA2" s="890" t="s">
        <v>1143</v>
      </c>
      <c r="BB2" s="895" t="s">
        <v>965</v>
      </c>
      <c r="BC2" s="886" t="s">
        <v>46</v>
      </c>
      <c r="BD2" s="887" t="s">
        <v>475</v>
      </c>
      <c r="BE2" s="885" t="s">
        <v>965</v>
      </c>
      <c r="BF2" s="886" t="s">
        <v>46</v>
      </c>
      <c r="BG2" s="888" t="s">
        <v>778</v>
      </c>
      <c r="BH2" s="887" t="s">
        <v>475</v>
      </c>
      <c r="BI2" s="889" t="s">
        <v>737</v>
      </c>
      <c r="BJ2" s="885" t="s">
        <v>965</v>
      </c>
      <c r="BK2" s="889" t="s">
        <v>344</v>
      </c>
      <c r="BL2" s="888" t="s">
        <v>778</v>
      </c>
      <c r="BM2" s="887" t="s">
        <v>475</v>
      </c>
      <c r="BN2" s="885" t="s">
        <v>965</v>
      </c>
      <c r="BO2" s="886" t="s">
        <v>46</v>
      </c>
      <c r="BP2" s="887" t="s">
        <v>475</v>
      </c>
      <c r="BQ2" s="885" t="s">
        <v>965</v>
      </c>
      <c r="BR2" s="888" t="s">
        <v>778</v>
      </c>
      <c r="BS2" s="887" t="s">
        <v>475</v>
      </c>
      <c r="BT2" s="890" t="s">
        <v>965</v>
      </c>
      <c r="BU2" s="894" t="s">
        <v>46</v>
      </c>
      <c r="BV2" s="887" t="s">
        <v>475</v>
      </c>
      <c r="BW2" s="885" t="s">
        <v>965</v>
      </c>
      <c r="BX2" s="885" t="s">
        <v>965</v>
      </c>
      <c r="BY2" s="889" t="s">
        <v>344</v>
      </c>
      <c r="BZ2" s="888" t="s">
        <v>778</v>
      </c>
      <c r="CA2" s="887" t="s">
        <v>475</v>
      </c>
      <c r="CB2" s="889" t="s">
        <v>118</v>
      </c>
      <c r="CC2" s="885" t="s">
        <v>965</v>
      </c>
      <c r="CD2" s="889" t="s">
        <v>1213</v>
      </c>
      <c r="CE2" s="886" t="s">
        <v>46</v>
      </c>
      <c r="CF2" s="887" t="s">
        <v>475</v>
      </c>
      <c r="CG2" s="885" t="s">
        <v>965</v>
      </c>
      <c r="CH2" s="888" t="s">
        <v>778</v>
      </c>
      <c r="CI2" s="887" t="s">
        <v>475</v>
      </c>
      <c r="CJ2" s="890" t="s">
        <v>965</v>
      </c>
      <c r="CK2" s="894" t="s">
        <v>46</v>
      </c>
      <c r="CL2" s="887" t="s">
        <v>475</v>
      </c>
      <c r="CM2" s="885" t="s">
        <v>965</v>
      </c>
      <c r="CN2" s="885" t="s">
        <v>764</v>
      </c>
      <c r="CO2" s="888" t="s">
        <v>778</v>
      </c>
      <c r="CP2" s="887" t="s">
        <v>475</v>
      </c>
      <c r="CQ2" s="885" t="s">
        <v>965</v>
      </c>
      <c r="CR2" s="886" t="s">
        <v>46</v>
      </c>
      <c r="CS2" s="887" t="s">
        <v>475</v>
      </c>
      <c r="CT2" s="885" t="s">
        <v>965</v>
      </c>
      <c r="CU2" s="888" t="s">
        <v>778</v>
      </c>
      <c r="CV2" s="887" t="s">
        <v>475</v>
      </c>
      <c r="CW2" s="885" t="s">
        <v>965</v>
      </c>
      <c r="CX2" s="896" t="s">
        <v>46</v>
      </c>
      <c r="CY2" s="887" t="s">
        <v>475</v>
      </c>
      <c r="CZ2" s="885" t="s">
        <v>965</v>
      </c>
      <c r="DA2" s="888" t="s">
        <v>778</v>
      </c>
      <c r="DB2" s="887" t="s">
        <v>475</v>
      </c>
      <c r="DC2" s="885" t="s">
        <v>965</v>
      </c>
      <c r="DD2" s="886" t="s">
        <v>46</v>
      </c>
      <c r="DE2" s="887" t="s">
        <v>475</v>
      </c>
      <c r="DF2" s="885" t="s">
        <v>965</v>
      </c>
      <c r="DG2" s="888" t="s">
        <v>513</v>
      </c>
      <c r="DH2" s="887" t="s">
        <v>475</v>
      </c>
      <c r="DI2" s="885" t="s">
        <v>965</v>
      </c>
      <c r="DJ2" s="886" t="s">
        <v>46</v>
      </c>
      <c r="DK2" s="887" t="s">
        <v>475</v>
      </c>
      <c r="DL2" s="885" t="s">
        <v>965</v>
      </c>
      <c r="DM2" s="888" t="s">
        <v>778</v>
      </c>
      <c r="DN2" s="887" t="s">
        <v>475</v>
      </c>
      <c r="DO2" s="885" t="s">
        <v>965</v>
      </c>
      <c r="DP2" s="887" t="s">
        <v>475</v>
      </c>
      <c r="DQ2" s="885" t="s">
        <v>965</v>
      </c>
      <c r="DR2" s="886" t="s">
        <v>46</v>
      </c>
      <c r="DS2" s="888" t="s">
        <v>513</v>
      </c>
      <c r="DT2" s="888" t="s">
        <v>513</v>
      </c>
      <c r="DU2" s="887" t="s">
        <v>475</v>
      </c>
      <c r="DV2" s="887" t="s">
        <v>589</v>
      </c>
      <c r="DW2" s="889" t="s">
        <v>1028</v>
      </c>
      <c r="DX2" s="885" t="s">
        <v>965</v>
      </c>
      <c r="DY2" s="885" t="s">
        <v>68</v>
      </c>
      <c r="DZ2" s="889" t="s">
        <v>69</v>
      </c>
      <c r="EA2" s="886" t="s">
        <v>46</v>
      </c>
      <c r="EB2" s="887" t="s">
        <v>475</v>
      </c>
      <c r="EC2" s="888" t="s">
        <v>513</v>
      </c>
      <c r="ED2" s="887" t="s">
        <v>475</v>
      </c>
      <c r="EE2" s="885" t="s">
        <v>965</v>
      </c>
      <c r="EF2" s="886" t="s">
        <v>46</v>
      </c>
      <c r="EG2" s="887" t="s">
        <v>475</v>
      </c>
      <c r="EH2" s="885" t="s">
        <v>965</v>
      </c>
      <c r="EI2" s="888" t="s">
        <v>778</v>
      </c>
      <c r="EJ2" s="887" t="s">
        <v>475</v>
      </c>
      <c r="EK2" s="885" t="s">
        <v>965</v>
      </c>
      <c r="EL2" s="886" t="s">
        <v>46</v>
      </c>
      <c r="EM2" s="888" t="s">
        <v>513</v>
      </c>
      <c r="EN2" s="887" t="s">
        <v>475</v>
      </c>
      <c r="EO2" s="887" t="s">
        <v>360</v>
      </c>
      <c r="EP2" s="889" t="s">
        <v>1028</v>
      </c>
      <c r="EQ2" s="885" t="s">
        <v>680</v>
      </c>
      <c r="ER2" s="885" t="s">
        <v>680</v>
      </c>
      <c r="ES2" s="889" t="s">
        <v>1042</v>
      </c>
      <c r="ET2" s="1951" t="s">
        <v>513</v>
      </c>
      <c r="EU2" s="1953" t="s">
        <v>54</v>
      </c>
      <c r="EV2" s="1940" t="s">
        <v>999</v>
      </c>
      <c r="EW2" s="1942" t="s">
        <v>828</v>
      </c>
      <c r="EX2" s="1943" t="s">
        <v>877</v>
      </c>
      <c r="EY2" s="1944" t="s">
        <v>7</v>
      </c>
      <c r="EZ2" s="54" t="s">
        <v>554</v>
      </c>
      <c r="FA2" s="10" t="s">
        <v>186</v>
      </c>
      <c r="FB2" s="10" t="s">
        <v>185</v>
      </c>
      <c r="FC2" s="10" t="s">
        <v>339</v>
      </c>
      <c r="FD2" s="10" t="s">
        <v>97</v>
      </c>
      <c r="FE2" s="10" t="s">
        <v>335</v>
      </c>
    </row>
    <row r="3" spans="1:161" ht="16.5" thickBot="1" x14ac:dyDescent="0.3">
      <c r="B3" s="745" t="s">
        <v>1104</v>
      </c>
      <c r="C3" s="862">
        <v>4</v>
      </c>
      <c r="D3" s="863">
        <v>6</v>
      </c>
      <c r="E3" s="863">
        <v>9</v>
      </c>
      <c r="F3" s="863">
        <v>11</v>
      </c>
      <c r="G3" s="863">
        <v>13</v>
      </c>
      <c r="H3" s="863">
        <v>17</v>
      </c>
      <c r="I3" s="863">
        <v>18</v>
      </c>
      <c r="J3" s="863">
        <v>20</v>
      </c>
      <c r="K3" s="863">
        <v>21</v>
      </c>
      <c r="L3" s="863">
        <v>23</v>
      </c>
      <c r="M3" s="863">
        <v>24</v>
      </c>
      <c r="N3" s="863">
        <v>24</v>
      </c>
      <c r="O3" s="863">
        <v>25</v>
      </c>
      <c r="P3" s="864">
        <v>27</v>
      </c>
      <c r="Q3" s="862">
        <v>1</v>
      </c>
      <c r="R3" s="863">
        <v>2</v>
      </c>
      <c r="S3" s="863">
        <v>4</v>
      </c>
      <c r="T3" s="863">
        <v>7</v>
      </c>
      <c r="U3" s="863">
        <v>8</v>
      </c>
      <c r="V3" s="863">
        <v>9</v>
      </c>
      <c r="W3" s="863">
        <v>10</v>
      </c>
      <c r="X3" s="863">
        <v>11</v>
      </c>
      <c r="Y3" s="863">
        <v>15</v>
      </c>
      <c r="Z3" s="863" t="s">
        <v>765</v>
      </c>
      <c r="AA3" s="863">
        <v>18</v>
      </c>
      <c r="AB3" s="863">
        <v>21</v>
      </c>
      <c r="AC3" s="863">
        <v>23</v>
      </c>
      <c r="AD3" s="863">
        <v>25</v>
      </c>
      <c r="AE3" s="863">
        <v>29</v>
      </c>
      <c r="AF3" s="864">
        <v>30</v>
      </c>
      <c r="AG3" s="862">
        <v>4</v>
      </c>
      <c r="AH3" s="863">
        <v>6</v>
      </c>
      <c r="AI3" s="863">
        <v>8</v>
      </c>
      <c r="AJ3" s="863">
        <v>12</v>
      </c>
      <c r="AK3" s="863">
        <v>13</v>
      </c>
      <c r="AL3" s="863">
        <v>15</v>
      </c>
      <c r="AM3" s="863">
        <v>18</v>
      </c>
      <c r="AN3" s="863">
        <v>20</v>
      </c>
      <c r="AO3" s="863">
        <v>22</v>
      </c>
      <c r="AP3" s="863">
        <v>26</v>
      </c>
      <c r="AQ3" s="863">
        <v>27</v>
      </c>
      <c r="AR3" s="864">
        <v>29</v>
      </c>
      <c r="AS3" s="865">
        <v>2</v>
      </c>
      <c r="AT3" s="866">
        <v>4</v>
      </c>
      <c r="AU3" s="866">
        <v>6</v>
      </c>
      <c r="AV3" s="866">
        <v>10</v>
      </c>
      <c r="AW3" s="866">
        <v>11</v>
      </c>
      <c r="AX3" s="866">
        <v>13</v>
      </c>
      <c r="AY3" s="866">
        <v>16</v>
      </c>
      <c r="AZ3" s="866">
        <v>18</v>
      </c>
      <c r="BA3" s="867">
        <v>20</v>
      </c>
      <c r="BB3" s="83">
        <v>3</v>
      </c>
      <c r="BC3" s="84">
        <v>6</v>
      </c>
      <c r="BD3" s="84">
        <v>8</v>
      </c>
      <c r="BE3" s="84">
        <v>10</v>
      </c>
      <c r="BF3" s="84">
        <v>13</v>
      </c>
      <c r="BG3" s="84">
        <v>14</v>
      </c>
      <c r="BH3" s="84">
        <v>15</v>
      </c>
      <c r="BI3" s="84">
        <v>16</v>
      </c>
      <c r="BJ3" s="84">
        <v>17</v>
      </c>
      <c r="BK3" s="84">
        <v>18</v>
      </c>
      <c r="BL3" s="84">
        <v>14</v>
      </c>
      <c r="BM3" s="84">
        <v>15</v>
      </c>
      <c r="BN3" s="84">
        <v>17</v>
      </c>
      <c r="BO3" s="84">
        <v>20</v>
      </c>
      <c r="BP3" s="84">
        <v>22</v>
      </c>
      <c r="BQ3" s="84">
        <v>24</v>
      </c>
      <c r="BR3" s="84">
        <v>28</v>
      </c>
      <c r="BS3" s="84">
        <v>29</v>
      </c>
      <c r="BT3" s="85">
        <v>31</v>
      </c>
      <c r="BU3" s="83">
        <v>3</v>
      </c>
      <c r="BV3" s="84">
        <v>5</v>
      </c>
      <c r="BW3" s="84">
        <v>7</v>
      </c>
      <c r="BX3" s="84">
        <v>7</v>
      </c>
      <c r="BY3" s="84">
        <v>8</v>
      </c>
      <c r="BZ3" s="84">
        <v>11</v>
      </c>
      <c r="CA3" s="84">
        <v>12</v>
      </c>
      <c r="CB3" s="84">
        <v>13</v>
      </c>
      <c r="CC3" s="84">
        <v>14</v>
      </c>
      <c r="CD3" s="84">
        <v>15</v>
      </c>
      <c r="CE3" s="84">
        <v>17</v>
      </c>
      <c r="CF3" s="84">
        <v>19</v>
      </c>
      <c r="CG3" s="84">
        <v>21</v>
      </c>
      <c r="CH3" s="84">
        <v>25</v>
      </c>
      <c r="CI3" s="84">
        <v>26</v>
      </c>
      <c r="CJ3" s="85">
        <v>28</v>
      </c>
      <c r="CK3" s="881">
        <v>3</v>
      </c>
      <c r="CL3" s="882">
        <v>5</v>
      </c>
      <c r="CM3" s="882">
        <v>7</v>
      </c>
      <c r="CN3" s="882">
        <v>7</v>
      </c>
      <c r="CO3" s="882">
        <v>11</v>
      </c>
      <c r="CP3" s="882">
        <v>12</v>
      </c>
      <c r="CQ3" s="882">
        <v>14</v>
      </c>
      <c r="CR3" s="882">
        <v>17</v>
      </c>
      <c r="CS3" s="882">
        <v>19</v>
      </c>
      <c r="CT3" s="882">
        <v>21</v>
      </c>
      <c r="CU3" s="882">
        <v>25</v>
      </c>
      <c r="CV3" s="882">
        <v>26</v>
      </c>
      <c r="CW3" s="882">
        <v>28</v>
      </c>
      <c r="CX3" s="883">
        <v>31</v>
      </c>
      <c r="CY3" s="908">
        <v>2</v>
      </c>
      <c r="CZ3" s="882">
        <v>4</v>
      </c>
      <c r="DA3" s="882">
        <v>8</v>
      </c>
      <c r="DB3" s="882">
        <v>9</v>
      </c>
      <c r="DC3" s="882">
        <v>11</v>
      </c>
      <c r="DD3" s="882">
        <v>14</v>
      </c>
      <c r="DE3" s="882">
        <v>16</v>
      </c>
      <c r="DF3" s="882">
        <v>18</v>
      </c>
      <c r="DG3" s="882">
        <v>22</v>
      </c>
      <c r="DH3" s="882">
        <v>23</v>
      </c>
      <c r="DI3" s="882">
        <v>25</v>
      </c>
      <c r="DJ3" s="882">
        <v>28</v>
      </c>
      <c r="DK3" s="882">
        <v>30</v>
      </c>
      <c r="DL3" s="882">
        <v>2</v>
      </c>
      <c r="DM3" s="882">
        <v>6</v>
      </c>
      <c r="DN3" s="882">
        <v>7</v>
      </c>
      <c r="DO3" s="882">
        <v>9</v>
      </c>
      <c r="DP3" s="882">
        <v>14</v>
      </c>
      <c r="DQ3" s="882">
        <v>16</v>
      </c>
      <c r="DR3" s="882">
        <v>19</v>
      </c>
      <c r="DS3" s="882">
        <v>20</v>
      </c>
      <c r="DT3" s="882">
        <v>20</v>
      </c>
      <c r="DU3" s="882">
        <v>21</v>
      </c>
      <c r="DV3" s="882">
        <v>21</v>
      </c>
      <c r="DW3" s="882">
        <v>22</v>
      </c>
      <c r="DX3" s="882">
        <v>23</v>
      </c>
      <c r="DY3" s="882">
        <v>23</v>
      </c>
      <c r="DZ3" s="882">
        <v>24</v>
      </c>
      <c r="EA3" s="882">
        <v>26</v>
      </c>
      <c r="EB3" s="882">
        <v>28</v>
      </c>
      <c r="EC3" s="687">
        <v>3</v>
      </c>
      <c r="ED3" s="687">
        <v>4</v>
      </c>
      <c r="EE3" s="687">
        <v>6</v>
      </c>
      <c r="EF3" s="687">
        <v>9</v>
      </c>
      <c r="EG3" s="687">
        <v>11</v>
      </c>
      <c r="EH3" s="687">
        <v>13</v>
      </c>
      <c r="EI3" s="687">
        <v>17</v>
      </c>
      <c r="EJ3" s="687">
        <v>18</v>
      </c>
      <c r="EK3" s="687">
        <v>20</v>
      </c>
      <c r="EL3" s="687">
        <v>23</v>
      </c>
      <c r="EM3" s="687">
        <v>24</v>
      </c>
      <c r="EN3" s="687">
        <v>25</v>
      </c>
      <c r="EO3" s="687">
        <v>25</v>
      </c>
      <c r="EP3" s="687">
        <v>26</v>
      </c>
      <c r="EQ3" s="687">
        <v>27</v>
      </c>
      <c r="ER3" s="687">
        <v>27</v>
      </c>
      <c r="ES3" s="687">
        <v>29</v>
      </c>
      <c r="ET3" s="1952"/>
      <c r="EU3" s="1941"/>
      <c r="EV3" s="1941"/>
      <c r="EW3" s="1941"/>
      <c r="EX3" s="1941"/>
      <c r="EY3" s="1945"/>
      <c r="EZ3" s="54"/>
      <c r="FA3" s="10"/>
      <c r="FB3" s="10"/>
      <c r="FC3" s="10"/>
      <c r="FD3" s="10"/>
      <c r="FE3" s="10"/>
    </row>
    <row r="4" spans="1:161" ht="12" customHeight="1" x14ac:dyDescent="0.2">
      <c r="A4" s="61">
        <v>1</v>
      </c>
      <c r="B4" s="915" t="s">
        <v>1306</v>
      </c>
      <c r="C4" s="856"/>
      <c r="D4" s="857"/>
      <c r="E4" s="849"/>
      <c r="F4" s="849"/>
      <c r="G4" s="849"/>
      <c r="H4" s="857"/>
      <c r="I4" s="927"/>
      <c r="J4" s="849"/>
      <c r="K4" s="858"/>
      <c r="L4" s="849"/>
      <c r="M4" s="849"/>
      <c r="N4" s="849"/>
      <c r="O4" s="849"/>
      <c r="P4" s="851"/>
      <c r="Q4" s="856"/>
      <c r="R4" s="849"/>
      <c r="S4" s="849"/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49"/>
      <c r="AE4" s="857"/>
      <c r="AF4" s="851"/>
      <c r="AG4" s="856"/>
      <c r="AH4" s="857"/>
      <c r="AI4" s="849"/>
      <c r="AJ4" s="849"/>
      <c r="AK4" s="857"/>
      <c r="AL4" s="849"/>
      <c r="AM4" s="849"/>
      <c r="AN4" s="857"/>
      <c r="AO4" s="849"/>
      <c r="AP4" s="849"/>
      <c r="AQ4" s="849"/>
      <c r="AR4" s="851"/>
      <c r="AS4" s="859"/>
      <c r="AT4" s="849"/>
      <c r="AU4" s="849"/>
      <c r="AV4" s="849"/>
      <c r="AW4" s="850"/>
      <c r="AX4" s="860"/>
      <c r="AY4" s="848"/>
      <c r="AZ4" s="849"/>
      <c r="BA4" s="851"/>
      <c r="BB4" s="244"/>
      <c r="BC4" s="66"/>
      <c r="BD4" s="857"/>
      <c r="BE4" s="66"/>
      <c r="BF4" s="66"/>
      <c r="BG4" s="66"/>
      <c r="BH4" s="66"/>
      <c r="BI4" s="66"/>
      <c r="BJ4" s="66"/>
      <c r="BK4" s="66"/>
      <c r="BL4" s="66"/>
      <c r="BM4" s="857"/>
      <c r="BN4" s="66"/>
      <c r="BO4" s="66">
        <v>1</v>
      </c>
      <c r="BP4" s="66"/>
      <c r="BQ4" s="66"/>
      <c r="BR4" s="66"/>
      <c r="BS4" s="66"/>
      <c r="BT4" s="861"/>
      <c r="BU4" s="244"/>
      <c r="BV4" s="66"/>
      <c r="BW4" s="857"/>
      <c r="BX4" s="66"/>
      <c r="BY4" s="66"/>
      <c r="BZ4" s="857"/>
      <c r="CA4" s="66"/>
      <c r="CB4" s="66"/>
      <c r="CC4" s="66"/>
      <c r="CD4" s="66"/>
      <c r="CE4" s="66"/>
      <c r="CF4" s="66"/>
      <c r="CG4" s="66"/>
      <c r="CH4" s="66"/>
      <c r="CI4" s="66"/>
      <c r="CJ4" s="861"/>
      <c r="CK4" s="244"/>
      <c r="CL4" s="66"/>
      <c r="CM4" s="66"/>
      <c r="CN4" s="835"/>
      <c r="CO4" s="66"/>
      <c r="CP4" s="66"/>
      <c r="CQ4" s="857"/>
      <c r="CR4" s="66"/>
      <c r="CS4" s="66"/>
      <c r="CT4" s="66"/>
      <c r="CU4" s="66"/>
      <c r="CV4" s="66"/>
      <c r="CW4" s="66"/>
      <c r="CX4" s="861"/>
      <c r="CY4" s="92"/>
      <c r="CZ4" s="93"/>
      <c r="DA4" s="93"/>
      <c r="DB4" s="93"/>
      <c r="DC4" s="93"/>
      <c r="DD4" s="93">
        <v>1</v>
      </c>
      <c r="DE4" s="857"/>
      <c r="DF4" s="93"/>
      <c r="DG4" s="857"/>
      <c r="DH4" s="857"/>
      <c r="DI4" s="857"/>
      <c r="DJ4" s="93"/>
      <c r="DK4" s="94"/>
      <c r="DL4" s="857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4"/>
      <c r="EC4" s="92"/>
      <c r="ED4" s="93"/>
      <c r="EE4" s="93"/>
      <c r="EF4" s="93"/>
      <c r="EG4" s="843"/>
      <c r="EH4" s="93"/>
      <c r="EI4" s="93"/>
      <c r="EJ4" s="93"/>
      <c r="EK4" s="843"/>
      <c r="EL4" s="93"/>
      <c r="EM4" s="93"/>
      <c r="EN4" s="843"/>
      <c r="EO4" s="93"/>
      <c r="EP4" s="93"/>
      <c r="EQ4" s="93"/>
      <c r="ER4" s="843"/>
      <c r="ES4" s="878"/>
      <c r="ET4" s="244">
        <f>SUM(H4+M4+N4+Q4+U4+Y4+AJ4+AP4+AV4+BG4+BL4+BR4+CH4+CO4+CU4+DA4+DG4+DM4+DS4+DT4+EC4+EI4+EM4)</f>
        <v>0</v>
      </c>
      <c r="EU4" s="66">
        <f>SUM(C4+F4+I4+O4+R4+V4+Z4+AC4+AF4+AQ4+AT4+AW4+AZ4+BH4+BP4+BS4+BV4+CA4+CF4+CI4+CL4+CP4+CS4+CV4+CY4+DB4+DK4+DN4+DP4+DU4+DV4+EB4+ED4+EJ4+EO4)</f>
        <v>0</v>
      </c>
      <c r="EV4" s="66">
        <f>SUM(G4+J4+P4+S4+X4+AA4+AD4+AI4+AL4+AO4+AR4+AU4+BA4+BB4+BE4+BJ4+BN4+BQ4+BT4+BX4+CC4+CG4+CJ4+CM4+CQ4+CT4+CW4+CZ4+DC4+DF4+DI4+DL4+DO4+DQ4+DX4+DY4+EE4+EH4+EK4+EQ4+ER4)</f>
        <v>0</v>
      </c>
      <c r="EW4" s="66">
        <f>SUM(W4+BI4+BK4+BY4+CB4+CD4+DW4+DZ4+EP4)</f>
        <v>0</v>
      </c>
      <c r="EX4" s="66">
        <f>SUM(E4+L4+T4+AB4+AG4+AM4+AY4+BC4+BF4+BO4+BU4+CE4+CK4+CR4+CX4+DD4+DJ4+DR4+EA4+EF4+EL4)</f>
        <v>2</v>
      </c>
      <c r="EY4" s="88">
        <f>SUM(ET4:EX4)</f>
        <v>2</v>
      </c>
      <c r="EZ4" s="54">
        <v>1</v>
      </c>
      <c r="FA4" s="10"/>
      <c r="FB4" s="10"/>
      <c r="FC4" s="10"/>
      <c r="FD4" s="10"/>
      <c r="FE4" s="10"/>
    </row>
    <row r="5" spans="1:161" x14ac:dyDescent="0.2">
      <c r="A5" s="243">
        <v>2</v>
      </c>
      <c r="B5" s="458" t="s">
        <v>960</v>
      </c>
      <c r="C5" s="57"/>
      <c r="D5" s="843"/>
      <c r="E5" s="5"/>
      <c r="F5" s="5"/>
      <c r="G5" s="5"/>
      <c r="H5" s="843"/>
      <c r="I5" s="126"/>
      <c r="J5" s="5"/>
      <c r="K5" s="653"/>
      <c r="L5" s="5"/>
      <c r="M5" s="5"/>
      <c r="N5" s="5"/>
      <c r="O5" s="5"/>
      <c r="P5" s="82"/>
      <c r="Q5" s="57"/>
      <c r="R5" s="5"/>
      <c r="S5" s="5"/>
      <c r="T5" s="5"/>
      <c r="U5" s="5">
        <v>1</v>
      </c>
      <c r="V5" s="5">
        <v>1</v>
      </c>
      <c r="W5" s="5">
        <v>1</v>
      </c>
      <c r="X5" s="5">
        <v>1</v>
      </c>
      <c r="Y5" s="5"/>
      <c r="Z5" s="5"/>
      <c r="AA5" s="5"/>
      <c r="AB5" s="5"/>
      <c r="AC5" s="5"/>
      <c r="AD5" s="5"/>
      <c r="AE5" s="843"/>
      <c r="AF5" s="82"/>
      <c r="AG5" s="57"/>
      <c r="AH5" s="843"/>
      <c r="AI5" s="5">
        <v>1</v>
      </c>
      <c r="AJ5" s="5"/>
      <c r="AK5" s="843"/>
      <c r="AL5" s="5">
        <v>1</v>
      </c>
      <c r="AM5" s="5"/>
      <c r="AN5" s="843"/>
      <c r="AO5" s="5"/>
      <c r="AP5" s="5"/>
      <c r="AQ5" s="5"/>
      <c r="AR5" s="82">
        <v>1</v>
      </c>
      <c r="AS5" s="854"/>
      <c r="AT5" s="5"/>
      <c r="AU5" s="5">
        <v>1</v>
      </c>
      <c r="AV5" s="5"/>
      <c r="AW5" s="647"/>
      <c r="AX5" s="835">
        <v>1</v>
      </c>
      <c r="AY5" s="64"/>
      <c r="AZ5" s="5"/>
      <c r="BA5" s="82">
        <v>1</v>
      </c>
      <c r="BB5" s="56">
        <v>1</v>
      </c>
      <c r="BC5" s="10"/>
      <c r="BD5" s="843"/>
      <c r="BE5" s="10">
        <v>1</v>
      </c>
      <c r="BF5" s="10"/>
      <c r="BG5" s="10"/>
      <c r="BH5" s="10"/>
      <c r="BI5" s="10"/>
      <c r="BJ5" s="10"/>
      <c r="BK5" s="10"/>
      <c r="BL5" s="10"/>
      <c r="BM5" s="843"/>
      <c r="BN5" s="10">
        <v>1</v>
      </c>
      <c r="BO5" s="10"/>
      <c r="BP5" s="10"/>
      <c r="BQ5" s="10"/>
      <c r="BR5" s="10"/>
      <c r="BS5" s="10"/>
      <c r="BT5" s="55"/>
      <c r="BU5" s="56"/>
      <c r="BV5" s="10"/>
      <c r="BW5" s="843"/>
      <c r="BX5" s="10"/>
      <c r="BY5" s="10"/>
      <c r="BZ5" s="843"/>
      <c r="CA5" s="10"/>
      <c r="CB5" s="10">
        <v>1</v>
      </c>
      <c r="CC5" s="10">
        <v>1</v>
      </c>
      <c r="CD5" s="10">
        <v>1</v>
      </c>
      <c r="CE5" s="10"/>
      <c r="CF5" s="10"/>
      <c r="CG5" s="10"/>
      <c r="CH5" s="10"/>
      <c r="CI5" s="10"/>
      <c r="CJ5" s="55"/>
      <c r="CK5" s="56"/>
      <c r="CL5" s="10"/>
      <c r="CM5" s="10">
        <v>1</v>
      </c>
      <c r="CN5" s="835">
        <v>1</v>
      </c>
      <c r="CO5" s="10"/>
      <c r="CP5" s="10"/>
      <c r="CQ5" s="843"/>
      <c r="CR5" s="10"/>
      <c r="CS5" s="10"/>
      <c r="CT5" s="10">
        <v>1</v>
      </c>
      <c r="CU5" s="10"/>
      <c r="CV5" s="10"/>
      <c r="CW5" s="10">
        <v>1</v>
      </c>
      <c r="CX5" s="55"/>
      <c r="CY5" s="56"/>
      <c r="CZ5" s="10">
        <v>1</v>
      </c>
      <c r="DA5" s="10"/>
      <c r="DB5" s="10"/>
      <c r="DC5" s="10">
        <v>1</v>
      </c>
      <c r="DD5" s="10"/>
      <c r="DE5" s="843"/>
      <c r="DF5" s="10">
        <v>1</v>
      </c>
      <c r="DG5" s="843"/>
      <c r="DH5" s="843"/>
      <c r="DI5" s="843"/>
      <c r="DJ5" s="10"/>
      <c r="DK5" s="55"/>
      <c r="DL5" s="843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55"/>
      <c r="EC5" s="56"/>
      <c r="ED5" s="10"/>
      <c r="EE5" s="10"/>
      <c r="EF5" s="10"/>
      <c r="EG5" s="843"/>
      <c r="EH5" s="10"/>
      <c r="EI5" s="10"/>
      <c r="EJ5" s="10"/>
      <c r="EK5" s="843"/>
      <c r="EL5" s="10"/>
      <c r="EM5" s="10"/>
      <c r="EN5" s="843"/>
      <c r="EO5" s="10"/>
      <c r="EP5" s="10"/>
      <c r="EQ5" s="10"/>
      <c r="ER5" s="843"/>
      <c r="ES5" s="879"/>
      <c r="ET5" s="244">
        <f t="shared" ref="ET5:ET68" si="0">SUM(H5+M5+N5+Q5+U5+Y5+AJ5+AP5+AV5+BG5+BL5+BR5+CH5+CO5+CU5+DA5+DG5+DM5+DS5+DT5+EC5+EI5+EM5)</f>
        <v>1</v>
      </c>
      <c r="EU5" s="66">
        <f t="shared" ref="EU5:EU68" si="1">SUM(C5+F5+I5+O5+R5+V5+Z5+AC5+AF5+AQ5+AT5+AW5+AZ5+BH5+BP5+BS5+BV5+CA5+CF5+CI5+CL5+CP5+CS5+CV5+CY5+DB5+DK5+DN5+DP5+DU5+DV5+EB5+ED5+EJ5+EO5)</f>
        <v>1</v>
      </c>
      <c r="EV5" s="66">
        <f t="shared" ref="EV5:EV68" si="2">SUM(G5+J5+P5+S5+X5+AA5+AD5+AI5+AL5+AO5+AR5+AU5+BA5+BB5+BE5+BJ5+BN5+BQ5+BT5+BX5+CC5+CG5+CJ5+CM5+CQ5+CT5+CW5+CZ5+DC5+DF5+DI5+DL5+DO5+DQ5+DX5+DY5+EE5+EH5+EK5+EQ5+ER5)</f>
        <v>16</v>
      </c>
      <c r="EW5" s="66">
        <f t="shared" ref="EW5:EW68" si="3">SUM(W5+BI5+BK5+BY5+CB5+CD5+DW5+DZ5+EP5)</f>
        <v>3</v>
      </c>
      <c r="EX5" s="66">
        <f t="shared" ref="EX5:EX68" si="4">SUM(E5+L5+T5+AB5+AG5+AM5+AY5+BC5+BF5+BO5+BU5+CE5+CK5+CR5+CX5+DD5+DJ5+DR5+EA5+EF5+EL5)</f>
        <v>0</v>
      </c>
      <c r="EY5" s="88">
        <f t="shared" ref="EY5:EY68" si="5">SUM(ET5:EX5)</f>
        <v>21</v>
      </c>
      <c r="EZ5" s="54"/>
      <c r="FA5" s="10"/>
      <c r="FB5" s="10">
        <v>1</v>
      </c>
      <c r="FC5" s="10"/>
      <c r="FD5" s="10"/>
      <c r="FE5" s="10"/>
    </row>
    <row r="6" spans="1:161" x14ac:dyDescent="0.2">
      <c r="A6" s="61">
        <v>3</v>
      </c>
      <c r="B6" s="458" t="s">
        <v>1450</v>
      </c>
      <c r="C6" s="57"/>
      <c r="D6" s="843"/>
      <c r="E6" s="5"/>
      <c r="F6" s="5"/>
      <c r="G6" s="5"/>
      <c r="H6" s="843"/>
      <c r="I6" s="126"/>
      <c r="J6" s="5"/>
      <c r="K6" s="653"/>
      <c r="L6" s="5"/>
      <c r="M6" s="5"/>
      <c r="N6" s="5"/>
      <c r="O6" s="5"/>
      <c r="P6" s="82"/>
      <c r="Q6" s="57"/>
      <c r="R6" s="5"/>
      <c r="S6" s="5"/>
      <c r="T6" s="5"/>
      <c r="U6" s="5">
        <v>1</v>
      </c>
      <c r="V6" s="5">
        <v>1</v>
      </c>
      <c r="W6" s="5">
        <v>1</v>
      </c>
      <c r="X6" s="5">
        <v>1</v>
      </c>
      <c r="Y6" s="5"/>
      <c r="Z6" s="5"/>
      <c r="AA6" s="5"/>
      <c r="AB6" s="5"/>
      <c r="AC6" s="5"/>
      <c r="AD6" s="5"/>
      <c r="AE6" s="843"/>
      <c r="AF6" s="82"/>
      <c r="AG6" s="57"/>
      <c r="AH6" s="843"/>
      <c r="AI6" s="5">
        <v>1</v>
      </c>
      <c r="AJ6" s="5"/>
      <c r="AK6" s="843"/>
      <c r="AL6" s="5">
        <v>1</v>
      </c>
      <c r="AM6" s="5"/>
      <c r="AN6" s="843"/>
      <c r="AO6" s="5"/>
      <c r="AP6" s="5"/>
      <c r="AQ6" s="5"/>
      <c r="AR6" s="82"/>
      <c r="AS6" s="854"/>
      <c r="AT6" s="5"/>
      <c r="AU6" s="5">
        <v>1</v>
      </c>
      <c r="AV6" s="5"/>
      <c r="AW6" s="647"/>
      <c r="AX6" s="840">
        <v>1</v>
      </c>
      <c r="AY6" s="64"/>
      <c r="AZ6" s="5"/>
      <c r="BA6" s="82">
        <v>1</v>
      </c>
      <c r="BB6" s="56">
        <v>1</v>
      </c>
      <c r="BC6" s="10"/>
      <c r="BD6" s="843"/>
      <c r="BE6" s="10">
        <v>1</v>
      </c>
      <c r="BF6" s="10"/>
      <c r="BG6" s="10"/>
      <c r="BH6" s="10"/>
      <c r="BI6" s="10"/>
      <c r="BJ6" s="10"/>
      <c r="BK6" s="10"/>
      <c r="BL6" s="10"/>
      <c r="BM6" s="843"/>
      <c r="BN6" s="10"/>
      <c r="BO6" s="10"/>
      <c r="BP6" s="10"/>
      <c r="BQ6" s="10"/>
      <c r="BR6" s="10"/>
      <c r="BS6" s="10"/>
      <c r="BT6" s="55"/>
      <c r="BU6" s="56"/>
      <c r="BV6" s="10"/>
      <c r="BW6" s="843"/>
      <c r="BX6" s="10"/>
      <c r="BY6" s="10"/>
      <c r="BZ6" s="843"/>
      <c r="CA6" s="10"/>
      <c r="CB6" s="10">
        <v>1</v>
      </c>
      <c r="CC6" s="10">
        <v>1</v>
      </c>
      <c r="CD6" s="10">
        <v>1</v>
      </c>
      <c r="CE6" s="10"/>
      <c r="CF6" s="10"/>
      <c r="CG6" s="10"/>
      <c r="CH6" s="10"/>
      <c r="CI6" s="10"/>
      <c r="CJ6" s="55"/>
      <c r="CK6" s="56"/>
      <c r="CL6" s="10"/>
      <c r="CM6" s="10">
        <v>1</v>
      </c>
      <c r="CN6" s="835">
        <v>1</v>
      </c>
      <c r="CO6" s="10"/>
      <c r="CP6" s="10"/>
      <c r="CQ6" s="843"/>
      <c r="CR6" s="10"/>
      <c r="CS6" s="10"/>
      <c r="CT6" s="10">
        <v>1</v>
      </c>
      <c r="CU6" s="10"/>
      <c r="CV6" s="10"/>
      <c r="CW6" s="10">
        <v>1</v>
      </c>
      <c r="CX6" s="55"/>
      <c r="CY6" s="56"/>
      <c r="CZ6" s="98">
        <v>1</v>
      </c>
      <c r="DA6" s="10"/>
      <c r="DB6" s="10"/>
      <c r="DC6" s="10"/>
      <c r="DD6" s="10"/>
      <c r="DE6" s="843"/>
      <c r="DF6" s="10">
        <v>1</v>
      </c>
      <c r="DG6" s="843"/>
      <c r="DH6" s="843"/>
      <c r="DI6" s="843"/>
      <c r="DJ6" s="10"/>
      <c r="DK6" s="55"/>
      <c r="DL6" s="843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55"/>
      <c r="EC6" s="56"/>
      <c r="ED6" s="10"/>
      <c r="EE6" s="10"/>
      <c r="EF6" s="10"/>
      <c r="EG6" s="843"/>
      <c r="EH6" s="10"/>
      <c r="EI6" s="10"/>
      <c r="EJ6" s="10"/>
      <c r="EK6" s="843"/>
      <c r="EL6" s="10"/>
      <c r="EM6" s="10"/>
      <c r="EN6" s="843"/>
      <c r="EO6" s="10"/>
      <c r="EP6" s="10"/>
      <c r="EQ6" s="10"/>
      <c r="ER6" s="843"/>
      <c r="ES6" s="879"/>
      <c r="ET6" s="244">
        <f t="shared" si="0"/>
        <v>1</v>
      </c>
      <c r="EU6" s="66">
        <f t="shared" si="1"/>
        <v>1</v>
      </c>
      <c r="EV6" s="66">
        <f t="shared" si="2"/>
        <v>13</v>
      </c>
      <c r="EW6" s="66">
        <f t="shared" si="3"/>
        <v>3</v>
      </c>
      <c r="EX6" s="66">
        <f t="shared" si="4"/>
        <v>0</v>
      </c>
      <c r="EY6" s="88">
        <f t="shared" si="5"/>
        <v>18</v>
      </c>
      <c r="EZ6" s="54"/>
      <c r="FA6" s="10">
        <v>1</v>
      </c>
      <c r="FB6" s="10"/>
      <c r="FC6" s="10"/>
      <c r="FD6" s="10"/>
      <c r="FE6" s="10"/>
    </row>
    <row r="7" spans="1:161" x14ac:dyDescent="0.2">
      <c r="A7" s="243">
        <v>4</v>
      </c>
      <c r="B7" s="458" t="s">
        <v>1081</v>
      </c>
      <c r="C7" s="57"/>
      <c r="D7" s="843"/>
      <c r="E7" s="5"/>
      <c r="F7" s="5"/>
      <c r="G7" s="5"/>
      <c r="H7" s="843"/>
      <c r="I7" s="126"/>
      <c r="J7" s="5"/>
      <c r="K7" s="653"/>
      <c r="L7" s="5"/>
      <c r="M7" s="5"/>
      <c r="N7" s="5"/>
      <c r="O7" s="5"/>
      <c r="P7" s="82"/>
      <c r="Q7" s="57">
        <v>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5"/>
      <c r="AD7" s="5">
        <v>1</v>
      </c>
      <c r="AE7" s="843"/>
      <c r="AF7" s="82"/>
      <c r="AG7" s="57"/>
      <c r="AH7" s="843"/>
      <c r="AI7" s="5"/>
      <c r="AJ7" s="5"/>
      <c r="AK7" s="843"/>
      <c r="AL7" s="5"/>
      <c r="AM7" s="5"/>
      <c r="AN7" s="843"/>
      <c r="AO7" s="5"/>
      <c r="AP7" s="5"/>
      <c r="AQ7" s="5"/>
      <c r="AR7" s="82">
        <v>1</v>
      </c>
      <c r="AS7" s="854"/>
      <c r="AT7" s="5"/>
      <c r="AU7" s="5"/>
      <c r="AV7" s="5"/>
      <c r="AW7" s="647"/>
      <c r="AX7" s="835">
        <v>1</v>
      </c>
      <c r="AY7" s="64"/>
      <c r="AZ7" s="5"/>
      <c r="BA7" s="82"/>
      <c r="BB7" s="56">
        <v>1</v>
      </c>
      <c r="BC7" s="10"/>
      <c r="BD7" s="843"/>
      <c r="BE7" s="10"/>
      <c r="BF7" s="10"/>
      <c r="BG7" s="10"/>
      <c r="BH7" s="10"/>
      <c r="BI7" s="10"/>
      <c r="BJ7" s="10"/>
      <c r="BK7" s="10"/>
      <c r="BL7" s="10"/>
      <c r="BM7" s="843"/>
      <c r="BN7" s="10"/>
      <c r="BO7" s="10"/>
      <c r="BP7" s="10"/>
      <c r="BQ7" s="10">
        <v>1</v>
      </c>
      <c r="BR7" s="10"/>
      <c r="BS7" s="10"/>
      <c r="BT7" s="55"/>
      <c r="BU7" s="56"/>
      <c r="BV7" s="10"/>
      <c r="BW7" s="843"/>
      <c r="BX7" s="10">
        <v>1</v>
      </c>
      <c r="BY7" s="10">
        <v>1</v>
      </c>
      <c r="BZ7" s="843"/>
      <c r="CA7" s="10"/>
      <c r="CB7" s="10"/>
      <c r="CC7" s="10"/>
      <c r="CD7" s="10"/>
      <c r="CE7" s="10"/>
      <c r="CF7" s="10"/>
      <c r="CG7" s="10"/>
      <c r="CH7" s="10"/>
      <c r="CI7" s="10"/>
      <c r="CJ7" s="55">
        <v>1</v>
      </c>
      <c r="CK7" s="56"/>
      <c r="CL7" s="10"/>
      <c r="CM7" s="10"/>
      <c r="CN7" s="835"/>
      <c r="CO7" s="10"/>
      <c r="CP7" s="10"/>
      <c r="CQ7" s="843"/>
      <c r="CR7" s="10"/>
      <c r="CS7" s="10"/>
      <c r="CT7" s="10">
        <v>1</v>
      </c>
      <c r="CU7" s="10"/>
      <c r="CV7" s="10"/>
      <c r="CW7" s="10"/>
      <c r="CX7" s="55"/>
      <c r="CY7" s="56"/>
      <c r="CZ7" s="10"/>
      <c r="DA7" s="10"/>
      <c r="DB7" s="10"/>
      <c r="DC7" s="10">
        <v>1</v>
      </c>
      <c r="DD7" s="10"/>
      <c r="DE7" s="843"/>
      <c r="DF7" s="10">
        <v>1</v>
      </c>
      <c r="DG7" s="843"/>
      <c r="DH7" s="843"/>
      <c r="DI7" s="843"/>
      <c r="DJ7" s="10"/>
      <c r="DK7" s="55"/>
      <c r="DL7" s="843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55"/>
      <c r="EC7" s="56"/>
      <c r="ED7" s="10"/>
      <c r="EE7" s="10">
        <v>1</v>
      </c>
      <c r="EF7" s="10"/>
      <c r="EG7" s="843"/>
      <c r="EH7" s="10">
        <v>1</v>
      </c>
      <c r="EI7" s="10"/>
      <c r="EJ7" s="10"/>
      <c r="EK7" s="843"/>
      <c r="EL7" s="10"/>
      <c r="EM7" s="10">
        <v>1</v>
      </c>
      <c r="EN7" s="843"/>
      <c r="EO7" s="10">
        <v>1</v>
      </c>
      <c r="EP7" s="10">
        <v>1</v>
      </c>
      <c r="EQ7" s="10">
        <v>1</v>
      </c>
      <c r="ER7" s="843"/>
      <c r="ES7" s="879">
        <v>1</v>
      </c>
      <c r="ET7" s="244">
        <f t="shared" si="0"/>
        <v>2</v>
      </c>
      <c r="EU7" s="66">
        <f t="shared" si="1"/>
        <v>1</v>
      </c>
      <c r="EV7" s="66">
        <f t="shared" si="2"/>
        <v>12</v>
      </c>
      <c r="EW7" s="66">
        <f t="shared" si="3"/>
        <v>2</v>
      </c>
      <c r="EX7" s="66">
        <f t="shared" si="4"/>
        <v>1</v>
      </c>
      <c r="EY7" s="88">
        <f t="shared" si="5"/>
        <v>18</v>
      </c>
      <c r="EZ7" s="54"/>
      <c r="FA7" s="10">
        <v>1</v>
      </c>
      <c r="FB7" s="10"/>
      <c r="FC7" s="10"/>
      <c r="FD7" s="10"/>
      <c r="FE7" s="10"/>
    </row>
    <row r="8" spans="1:161" x14ac:dyDescent="0.2">
      <c r="A8" s="61">
        <v>5</v>
      </c>
      <c r="B8" s="458" t="s">
        <v>820</v>
      </c>
      <c r="C8" s="57"/>
      <c r="D8" s="843"/>
      <c r="E8" s="5"/>
      <c r="F8" s="5"/>
      <c r="G8" s="5"/>
      <c r="H8" s="843"/>
      <c r="I8" s="126"/>
      <c r="J8" s="5"/>
      <c r="K8" s="653"/>
      <c r="L8" s="5"/>
      <c r="M8" s="5"/>
      <c r="N8" s="5"/>
      <c r="O8" s="5"/>
      <c r="P8" s="82"/>
      <c r="Q8" s="57">
        <v>1</v>
      </c>
      <c r="R8" s="5"/>
      <c r="S8" s="5"/>
      <c r="T8" s="5"/>
      <c r="U8" s="5"/>
      <c r="V8" s="5"/>
      <c r="W8" s="5"/>
      <c r="X8" s="5"/>
      <c r="Y8" s="5"/>
      <c r="Z8" s="5"/>
      <c r="AA8" s="5"/>
      <c r="AB8" s="5">
        <v>1</v>
      </c>
      <c r="AC8" s="5"/>
      <c r="AD8" s="5">
        <v>1</v>
      </c>
      <c r="AE8" s="843"/>
      <c r="AF8" s="82"/>
      <c r="AG8" s="57"/>
      <c r="AH8" s="843"/>
      <c r="AI8" s="5"/>
      <c r="AJ8" s="5"/>
      <c r="AK8" s="843"/>
      <c r="AL8" s="5"/>
      <c r="AM8" s="5"/>
      <c r="AN8" s="843"/>
      <c r="AO8" s="5"/>
      <c r="AP8" s="5"/>
      <c r="AQ8" s="5"/>
      <c r="AR8" s="82"/>
      <c r="AS8" s="854"/>
      <c r="AT8" s="5"/>
      <c r="AU8" s="5"/>
      <c r="AV8" s="5"/>
      <c r="AW8" s="647"/>
      <c r="AX8" s="835">
        <v>1</v>
      </c>
      <c r="AY8" s="64"/>
      <c r="AZ8" s="5"/>
      <c r="BA8" s="82"/>
      <c r="BB8" s="56"/>
      <c r="BC8" s="10"/>
      <c r="BD8" s="843"/>
      <c r="BE8" s="10">
        <v>1</v>
      </c>
      <c r="BF8" s="10"/>
      <c r="BG8" s="10"/>
      <c r="BH8" s="10"/>
      <c r="BI8" s="10"/>
      <c r="BJ8" s="10"/>
      <c r="BK8" s="10"/>
      <c r="BL8" s="10"/>
      <c r="BM8" s="843"/>
      <c r="BN8" s="10"/>
      <c r="BO8" s="10"/>
      <c r="BP8" s="10"/>
      <c r="BQ8" s="10"/>
      <c r="BR8" s="10"/>
      <c r="BS8" s="10"/>
      <c r="BT8" s="55"/>
      <c r="BU8" s="56"/>
      <c r="BV8" s="10"/>
      <c r="BW8" s="843"/>
      <c r="BX8" s="10"/>
      <c r="BY8" s="10"/>
      <c r="BZ8" s="843"/>
      <c r="CA8" s="10"/>
      <c r="CB8" s="10"/>
      <c r="CC8" s="10"/>
      <c r="CD8" s="10"/>
      <c r="CE8" s="10"/>
      <c r="CF8" s="10"/>
      <c r="CG8" s="10"/>
      <c r="CH8" s="10"/>
      <c r="CI8" s="10"/>
      <c r="CJ8" s="55">
        <v>1</v>
      </c>
      <c r="CK8" s="56"/>
      <c r="CL8" s="10"/>
      <c r="CM8" s="10"/>
      <c r="CN8" s="835"/>
      <c r="CO8" s="10"/>
      <c r="CP8" s="10"/>
      <c r="CQ8" s="843"/>
      <c r="CR8" s="10"/>
      <c r="CS8" s="10"/>
      <c r="CT8" s="10"/>
      <c r="CU8" s="10"/>
      <c r="CV8" s="10"/>
      <c r="CW8" s="10"/>
      <c r="CX8" s="55"/>
      <c r="CY8" s="56"/>
      <c r="CZ8" s="10"/>
      <c r="DA8" s="10"/>
      <c r="DB8" s="10"/>
      <c r="DC8" s="10">
        <v>1</v>
      </c>
      <c r="DD8" s="10"/>
      <c r="DE8" s="843"/>
      <c r="DF8" s="10">
        <v>1</v>
      </c>
      <c r="DG8" s="843"/>
      <c r="DH8" s="843"/>
      <c r="DI8" s="843"/>
      <c r="DJ8" s="10"/>
      <c r="DK8" s="55"/>
      <c r="DL8" s="843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55"/>
      <c r="EC8" s="56"/>
      <c r="ED8" s="10"/>
      <c r="EE8" s="10">
        <v>1</v>
      </c>
      <c r="EF8" s="10"/>
      <c r="EG8" s="843"/>
      <c r="EH8" s="10"/>
      <c r="EI8" s="10"/>
      <c r="EJ8" s="10"/>
      <c r="EK8" s="843"/>
      <c r="EL8" s="10"/>
      <c r="EM8" s="10">
        <v>1</v>
      </c>
      <c r="EN8" s="843"/>
      <c r="EO8" s="10">
        <v>1</v>
      </c>
      <c r="EP8" s="10">
        <v>1</v>
      </c>
      <c r="EQ8" s="10">
        <v>1</v>
      </c>
      <c r="ER8" s="843"/>
      <c r="ES8" s="879">
        <v>1</v>
      </c>
      <c r="ET8" s="244">
        <f t="shared" si="0"/>
        <v>2</v>
      </c>
      <c r="EU8" s="66">
        <f t="shared" si="1"/>
        <v>1</v>
      </c>
      <c r="EV8" s="66">
        <f t="shared" si="2"/>
        <v>7</v>
      </c>
      <c r="EW8" s="66">
        <f t="shared" si="3"/>
        <v>1</v>
      </c>
      <c r="EX8" s="66">
        <f t="shared" si="4"/>
        <v>1</v>
      </c>
      <c r="EY8" s="88">
        <f t="shared" si="5"/>
        <v>12</v>
      </c>
      <c r="EZ8" s="54"/>
      <c r="FA8" s="10">
        <v>1</v>
      </c>
      <c r="FB8" s="10"/>
      <c r="FC8" s="10"/>
      <c r="FD8" s="10"/>
      <c r="FE8" s="10"/>
    </row>
    <row r="9" spans="1:161" x14ac:dyDescent="0.2">
      <c r="A9" s="243">
        <v>6</v>
      </c>
      <c r="B9" s="458" t="s">
        <v>602</v>
      </c>
      <c r="C9" s="57">
        <v>1</v>
      </c>
      <c r="D9" s="843"/>
      <c r="E9" s="5"/>
      <c r="F9" s="5"/>
      <c r="G9" s="5">
        <v>1</v>
      </c>
      <c r="H9" s="843"/>
      <c r="I9" s="126"/>
      <c r="J9" s="5"/>
      <c r="K9" s="653"/>
      <c r="L9" s="5"/>
      <c r="M9" s="5"/>
      <c r="N9" s="5"/>
      <c r="O9" s="5"/>
      <c r="P9" s="82"/>
      <c r="Q9" s="57"/>
      <c r="R9" s="5"/>
      <c r="S9" s="5"/>
      <c r="T9" s="5"/>
      <c r="U9" s="5"/>
      <c r="V9" s="5"/>
      <c r="W9" s="5"/>
      <c r="X9" s="5"/>
      <c r="Y9" s="5"/>
      <c r="Z9" s="5"/>
      <c r="AA9" s="5">
        <v>1</v>
      </c>
      <c r="AB9" s="5"/>
      <c r="AC9" s="5"/>
      <c r="AD9" s="5">
        <v>1</v>
      </c>
      <c r="AE9" s="843"/>
      <c r="AF9" s="82"/>
      <c r="AG9" s="57"/>
      <c r="AH9" s="843"/>
      <c r="AI9" s="5"/>
      <c r="AJ9" s="5"/>
      <c r="AK9" s="843"/>
      <c r="AL9" s="5"/>
      <c r="AM9" s="5"/>
      <c r="AN9" s="843"/>
      <c r="AO9" s="5"/>
      <c r="AP9" s="5"/>
      <c r="AQ9" s="5"/>
      <c r="AR9" s="82">
        <v>1</v>
      </c>
      <c r="AS9" s="854"/>
      <c r="AT9" s="5"/>
      <c r="AU9" s="5"/>
      <c r="AV9" s="5"/>
      <c r="AW9" s="647"/>
      <c r="AX9" s="835">
        <v>1</v>
      </c>
      <c r="AY9" s="64"/>
      <c r="AZ9" s="5"/>
      <c r="BA9" s="82">
        <v>1</v>
      </c>
      <c r="BB9" s="56"/>
      <c r="BC9" s="10"/>
      <c r="BD9" s="843"/>
      <c r="BE9" s="10"/>
      <c r="BF9" s="10"/>
      <c r="BG9" s="10"/>
      <c r="BH9" s="10"/>
      <c r="BI9" s="10"/>
      <c r="BJ9" s="10"/>
      <c r="BK9" s="10"/>
      <c r="BL9" s="10"/>
      <c r="BM9" s="843"/>
      <c r="BN9" s="10"/>
      <c r="BO9" s="10"/>
      <c r="BP9" s="10"/>
      <c r="BQ9" s="10"/>
      <c r="BR9" s="10"/>
      <c r="BS9" s="10"/>
      <c r="BT9" s="55"/>
      <c r="BU9" s="56"/>
      <c r="BV9" s="10"/>
      <c r="BW9" s="843"/>
      <c r="BX9" s="10"/>
      <c r="BY9" s="10"/>
      <c r="BZ9" s="843"/>
      <c r="CA9" s="10"/>
      <c r="CB9" s="10"/>
      <c r="CC9" s="10"/>
      <c r="CD9" s="10"/>
      <c r="CE9" s="10"/>
      <c r="CF9" s="10"/>
      <c r="CG9" s="10"/>
      <c r="CH9" s="10"/>
      <c r="CI9" s="10"/>
      <c r="CJ9" s="55">
        <v>1</v>
      </c>
      <c r="CK9" s="56"/>
      <c r="CL9" s="10"/>
      <c r="CM9" s="10"/>
      <c r="CN9" s="835"/>
      <c r="CO9" s="10"/>
      <c r="CP9" s="10"/>
      <c r="CQ9" s="843"/>
      <c r="CR9" s="10"/>
      <c r="CS9" s="10"/>
      <c r="CT9" s="10"/>
      <c r="CU9" s="10"/>
      <c r="CV9" s="10"/>
      <c r="CW9" s="10">
        <v>1</v>
      </c>
      <c r="CX9" s="55"/>
      <c r="CY9" s="56"/>
      <c r="CZ9" s="10"/>
      <c r="DA9" s="10"/>
      <c r="DB9" s="10"/>
      <c r="DC9" s="10"/>
      <c r="DD9" s="10"/>
      <c r="DE9" s="843"/>
      <c r="DF9" s="10">
        <v>1</v>
      </c>
      <c r="DG9" s="843"/>
      <c r="DH9" s="843"/>
      <c r="DI9" s="843"/>
      <c r="DJ9" s="10"/>
      <c r="DK9" s="55"/>
      <c r="DL9" s="843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>
        <v>1</v>
      </c>
      <c r="DZ9" s="10"/>
      <c r="EA9" s="10"/>
      <c r="EB9" s="55"/>
      <c r="EC9" s="56"/>
      <c r="ED9" s="10"/>
      <c r="EE9" s="10"/>
      <c r="EF9" s="10"/>
      <c r="EG9" s="843"/>
      <c r="EH9" s="10"/>
      <c r="EI9" s="10"/>
      <c r="EJ9" s="10"/>
      <c r="EK9" s="843"/>
      <c r="EL9" s="10"/>
      <c r="EM9" s="10"/>
      <c r="EN9" s="843"/>
      <c r="EO9" s="10"/>
      <c r="EP9" s="10"/>
      <c r="EQ9" s="10"/>
      <c r="ER9" s="843"/>
      <c r="ES9" s="879"/>
      <c r="ET9" s="244">
        <f t="shared" si="0"/>
        <v>0</v>
      </c>
      <c r="EU9" s="66">
        <f t="shared" si="1"/>
        <v>1</v>
      </c>
      <c r="EV9" s="66">
        <f t="shared" si="2"/>
        <v>9</v>
      </c>
      <c r="EW9" s="66">
        <f t="shared" si="3"/>
        <v>0</v>
      </c>
      <c r="EX9" s="66">
        <f t="shared" si="4"/>
        <v>0</v>
      </c>
      <c r="EY9" s="88">
        <f t="shared" si="5"/>
        <v>10</v>
      </c>
      <c r="EZ9" s="54"/>
      <c r="FA9" s="10">
        <v>1</v>
      </c>
      <c r="FB9" s="10"/>
      <c r="FC9" s="10"/>
      <c r="FD9" s="10"/>
      <c r="FE9" s="10"/>
    </row>
    <row r="10" spans="1:161" x14ac:dyDescent="0.2">
      <c r="A10" s="61">
        <v>7</v>
      </c>
      <c r="B10" s="458" t="s">
        <v>279</v>
      </c>
      <c r="C10" s="57">
        <v>1</v>
      </c>
      <c r="D10" s="843"/>
      <c r="E10" s="5"/>
      <c r="F10" s="5"/>
      <c r="G10" s="5">
        <v>1</v>
      </c>
      <c r="H10" s="843"/>
      <c r="I10" s="126"/>
      <c r="J10" s="5"/>
      <c r="K10" s="653"/>
      <c r="L10" s="5"/>
      <c r="M10" s="5"/>
      <c r="N10" s="5"/>
      <c r="O10" s="5"/>
      <c r="P10" s="82"/>
      <c r="Q10" s="57"/>
      <c r="R10" s="5"/>
      <c r="S10" s="5"/>
      <c r="T10" s="5"/>
      <c r="U10" s="5"/>
      <c r="V10" s="5"/>
      <c r="W10" s="5"/>
      <c r="X10" s="5"/>
      <c r="Y10" s="5"/>
      <c r="Z10" s="5"/>
      <c r="AA10" s="5">
        <v>1</v>
      </c>
      <c r="AB10" s="5"/>
      <c r="AC10" s="5"/>
      <c r="AD10" s="5">
        <v>1</v>
      </c>
      <c r="AE10" s="843"/>
      <c r="AF10" s="82"/>
      <c r="AG10" s="57"/>
      <c r="AH10" s="843"/>
      <c r="AI10" s="5"/>
      <c r="AJ10" s="5"/>
      <c r="AK10" s="843"/>
      <c r="AL10" s="5"/>
      <c r="AM10" s="5"/>
      <c r="AN10" s="843"/>
      <c r="AO10" s="5"/>
      <c r="AP10" s="5"/>
      <c r="AQ10" s="5"/>
      <c r="AR10" s="82">
        <v>1</v>
      </c>
      <c r="AS10" s="854"/>
      <c r="AT10" s="5"/>
      <c r="AU10" s="5"/>
      <c r="AV10" s="5"/>
      <c r="AW10" s="647"/>
      <c r="AX10" s="835">
        <v>1</v>
      </c>
      <c r="AY10" s="64"/>
      <c r="AZ10" s="5"/>
      <c r="BA10" s="82">
        <v>1</v>
      </c>
      <c r="BB10" s="56"/>
      <c r="BC10" s="10"/>
      <c r="BD10" s="843"/>
      <c r="BE10" s="10"/>
      <c r="BF10" s="10"/>
      <c r="BG10" s="10"/>
      <c r="BH10" s="10"/>
      <c r="BI10" s="10"/>
      <c r="BJ10" s="10"/>
      <c r="BK10" s="10"/>
      <c r="BL10" s="10"/>
      <c r="BM10" s="843"/>
      <c r="BN10" s="10"/>
      <c r="BO10" s="10"/>
      <c r="BP10" s="10"/>
      <c r="BQ10" s="10"/>
      <c r="BR10" s="10"/>
      <c r="BS10" s="10"/>
      <c r="BT10" s="55"/>
      <c r="BU10" s="56"/>
      <c r="BV10" s="10"/>
      <c r="BW10" s="843"/>
      <c r="BX10" s="10"/>
      <c r="BY10" s="10"/>
      <c r="BZ10" s="843"/>
      <c r="CA10" s="10"/>
      <c r="CB10" s="10"/>
      <c r="CC10" s="10"/>
      <c r="CD10" s="10"/>
      <c r="CE10" s="10"/>
      <c r="CF10" s="10"/>
      <c r="CG10" s="10"/>
      <c r="CH10" s="10"/>
      <c r="CI10" s="10"/>
      <c r="CJ10" s="55">
        <v>1</v>
      </c>
      <c r="CK10" s="56"/>
      <c r="CL10" s="10"/>
      <c r="CM10" s="10"/>
      <c r="CN10" s="835"/>
      <c r="CO10" s="10"/>
      <c r="CP10" s="10"/>
      <c r="CQ10" s="843"/>
      <c r="CR10" s="10"/>
      <c r="CS10" s="10"/>
      <c r="CT10" s="10"/>
      <c r="CU10" s="10"/>
      <c r="CV10" s="10"/>
      <c r="CW10" s="10">
        <v>1</v>
      </c>
      <c r="CX10" s="55"/>
      <c r="CY10" s="56"/>
      <c r="CZ10" s="10"/>
      <c r="DA10" s="10"/>
      <c r="DB10" s="10"/>
      <c r="DC10" s="10"/>
      <c r="DD10" s="10"/>
      <c r="DE10" s="843"/>
      <c r="DF10" s="10">
        <v>1</v>
      </c>
      <c r="DG10" s="843"/>
      <c r="DH10" s="843"/>
      <c r="DI10" s="843"/>
      <c r="DJ10" s="10"/>
      <c r="DK10" s="55"/>
      <c r="DL10" s="843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>
        <v>1</v>
      </c>
      <c r="DZ10" s="10"/>
      <c r="EA10" s="10"/>
      <c r="EB10" s="55"/>
      <c r="EC10" s="56"/>
      <c r="ED10" s="10"/>
      <c r="EE10" s="10"/>
      <c r="EF10" s="10"/>
      <c r="EG10" s="843"/>
      <c r="EH10" s="10"/>
      <c r="EI10" s="10"/>
      <c r="EJ10" s="10"/>
      <c r="EK10" s="843"/>
      <c r="EL10" s="10"/>
      <c r="EM10" s="10"/>
      <c r="EN10" s="843"/>
      <c r="EO10" s="10"/>
      <c r="EP10" s="10"/>
      <c r="EQ10" s="10"/>
      <c r="ER10" s="843"/>
      <c r="ES10" s="879"/>
      <c r="ET10" s="244">
        <f t="shared" si="0"/>
        <v>0</v>
      </c>
      <c r="EU10" s="66">
        <f t="shared" si="1"/>
        <v>1</v>
      </c>
      <c r="EV10" s="66">
        <f t="shared" si="2"/>
        <v>9</v>
      </c>
      <c r="EW10" s="66">
        <f t="shared" si="3"/>
        <v>0</v>
      </c>
      <c r="EX10" s="66">
        <f t="shared" si="4"/>
        <v>0</v>
      </c>
      <c r="EY10" s="88">
        <f t="shared" si="5"/>
        <v>10</v>
      </c>
      <c r="EZ10" s="54"/>
      <c r="FA10" s="10">
        <v>1</v>
      </c>
      <c r="FB10" s="10"/>
      <c r="FC10" s="10"/>
      <c r="FD10" s="10"/>
      <c r="FE10" s="10"/>
    </row>
    <row r="11" spans="1:161" x14ac:dyDescent="0.2">
      <c r="A11" s="243">
        <v>8</v>
      </c>
      <c r="B11" s="458" t="s">
        <v>420</v>
      </c>
      <c r="C11" s="57"/>
      <c r="D11" s="843"/>
      <c r="E11" s="5"/>
      <c r="F11" s="5"/>
      <c r="G11" s="5"/>
      <c r="H11" s="843"/>
      <c r="I11" s="817">
        <v>1</v>
      </c>
      <c r="J11" s="5"/>
      <c r="K11" s="653">
        <v>1</v>
      </c>
      <c r="L11" s="5"/>
      <c r="M11" s="5"/>
      <c r="N11" s="5"/>
      <c r="O11" s="5"/>
      <c r="P11" s="82"/>
      <c r="Q11" s="57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843"/>
      <c r="AF11" s="82"/>
      <c r="AG11" s="57"/>
      <c r="AH11" s="843"/>
      <c r="AI11" s="5"/>
      <c r="AJ11" s="5"/>
      <c r="AK11" s="843"/>
      <c r="AL11" s="5"/>
      <c r="AM11" s="5"/>
      <c r="AN11" s="843"/>
      <c r="AO11" s="5"/>
      <c r="AP11" s="5"/>
      <c r="AQ11" s="5">
        <v>1</v>
      </c>
      <c r="AR11" s="82"/>
      <c r="AS11" s="854"/>
      <c r="AT11" s="5"/>
      <c r="AU11" s="5"/>
      <c r="AV11" s="5"/>
      <c r="AW11" s="647"/>
      <c r="AX11" s="835"/>
      <c r="AY11" s="64"/>
      <c r="AZ11" s="5">
        <v>1</v>
      </c>
      <c r="BA11" s="82"/>
      <c r="BB11" s="56"/>
      <c r="BC11" s="10"/>
      <c r="BD11" s="843"/>
      <c r="BE11" s="10"/>
      <c r="BF11" s="10">
        <v>1</v>
      </c>
      <c r="BG11" s="10">
        <v>1</v>
      </c>
      <c r="BH11" s="10">
        <v>1</v>
      </c>
      <c r="BI11" s="10">
        <v>1</v>
      </c>
      <c r="BJ11" s="10">
        <v>1</v>
      </c>
      <c r="BK11" s="10">
        <v>1</v>
      </c>
      <c r="BL11" s="10"/>
      <c r="BM11" s="843"/>
      <c r="BN11" s="10"/>
      <c r="BO11" s="10"/>
      <c r="BP11" s="10"/>
      <c r="BQ11" s="10"/>
      <c r="BR11" s="10"/>
      <c r="BS11" s="98">
        <v>1</v>
      </c>
      <c r="BT11" s="55"/>
      <c r="BU11" s="56"/>
      <c r="BV11" s="10"/>
      <c r="BW11" s="843"/>
      <c r="BX11" s="10">
        <v>1</v>
      </c>
      <c r="BY11" s="10">
        <v>1</v>
      </c>
      <c r="BZ11" s="843"/>
      <c r="CA11" s="10"/>
      <c r="CB11" s="10"/>
      <c r="CC11" s="10"/>
      <c r="CD11" s="10"/>
      <c r="CE11" s="10"/>
      <c r="CF11" s="10"/>
      <c r="CG11" s="10"/>
      <c r="CH11" s="10"/>
      <c r="CI11" s="10"/>
      <c r="CJ11" s="55"/>
      <c r="CK11" s="56"/>
      <c r="CL11" s="10"/>
      <c r="CM11" s="10"/>
      <c r="CN11" s="835"/>
      <c r="CO11" s="10"/>
      <c r="CP11" s="10"/>
      <c r="CQ11" s="843"/>
      <c r="CR11" s="10"/>
      <c r="CS11" s="10"/>
      <c r="CT11" s="10"/>
      <c r="CU11" s="10"/>
      <c r="CV11" s="10">
        <v>1</v>
      </c>
      <c r="CW11" s="10"/>
      <c r="CX11" s="55"/>
      <c r="CY11" s="56">
        <v>1</v>
      </c>
      <c r="CZ11" s="10"/>
      <c r="DA11" s="10"/>
      <c r="DB11" s="10"/>
      <c r="DC11" s="10"/>
      <c r="DD11" s="10"/>
      <c r="DE11" s="843"/>
      <c r="DF11" s="10"/>
      <c r="DG11" s="843"/>
      <c r="DH11" s="843"/>
      <c r="DI11" s="843"/>
      <c r="DJ11" s="10"/>
      <c r="DK11" s="55">
        <v>1</v>
      </c>
      <c r="DL11" s="843"/>
      <c r="DM11" s="10"/>
      <c r="DN11" s="10">
        <v>1</v>
      </c>
      <c r="DO11" s="10"/>
      <c r="DP11" s="10"/>
      <c r="DQ11" s="10"/>
      <c r="DR11" s="10"/>
      <c r="DS11" s="10"/>
      <c r="DT11" s="10">
        <v>1</v>
      </c>
      <c r="DU11" s="10"/>
      <c r="DV11" s="10">
        <v>1</v>
      </c>
      <c r="DW11" s="10">
        <v>1</v>
      </c>
      <c r="DX11" s="10">
        <v>1</v>
      </c>
      <c r="DY11" s="10"/>
      <c r="DZ11" s="10">
        <v>1</v>
      </c>
      <c r="EA11" s="10"/>
      <c r="EB11" s="55"/>
      <c r="EC11" s="56"/>
      <c r="ED11" s="10"/>
      <c r="EE11" s="10"/>
      <c r="EF11" s="10"/>
      <c r="EG11" s="843"/>
      <c r="EH11" s="10"/>
      <c r="EI11" s="10"/>
      <c r="EJ11" s="98">
        <v>1</v>
      </c>
      <c r="EK11" s="843"/>
      <c r="EL11" s="10"/>
      <c r="EM11" s="10">
        <v>1</v>
      </c>
      <c r="EN11" s="843"/>
      <c r="EO11" s="10">
        <v>1</v>
      </c>
      <c r="EP11" s="10">
        <v>1</v>
      </c>
      <c r="EQ11" s="10">
        <v>1</v>
      </c>
      <c r="ER11" s="843"/>
      <c r="ES11" s="879">
        <v>1</v>
      </c>
      <c r="ET11" s="244">
        <f t="shared" si="0"/>
        <v>3</v>
      </c>
      <c r="EU11" s="66">
        <f t="shared" si="1"/>
        <v>12</v>
      </c>
      <c r="EV11" s="66">
        <f t="shared" si="2"/>
        <v>4</v>
      </c>
      <c r="EW11" s="66">
        <f t="shared" si="3"/>
        <v>6</v>
      </c>
      <c r="EX11" s="66">
        <f t="shared" si="4"/>
        <v>1</v>
      </c>
      <c r="EY11" s="88">
        <f t="shared" si="5"/>
        <v>26</v>
      </c>
      <c r="EZ11" s="54"/>
      <c r="FA11" s="10"/>
      <c r="FB11" s="10">
        <v>1</v>
      </c>
      <c r="FC11" s="10"/>
      <c r="FD11" s="10"/>
      <c r="FE11" s="10"/>
    </row>
    <row r="12" spans="1:161" x14ac:dyDescent="0.2">
      <c r="A12" s="61">
        <v>9</v>
      </c>
      <c r="B12" s="458" t="s">
        <v>1449</v>
      </c>
      <c r="C12" s="57"/>
      <c r="D12" s="843"/>
      <c r="E12" s="5"/>
      <c r="F12" s="5"/>
      <c r="G12" s="5"/>
      <c r="H12" s="843"/>
      <c r="I12" s="126"/>
      <c r="J12" s="5">
        <v>1</v>
      </c>
      <c r="K12" s="653"/>
      <c r="L12" s="5"/>
      <c r="M12" s="5"/>
      <c r="N12" s="5">
        <v>1</v>
      </c>
      <c r="O12" s="5">
        <v>1</v>
      </c>
      <c r="P12" s="82"/>
      <c r="Q12" s="57"/>
      <c r="R12" s="5"/>
      <c r="S12" s="5">
        <v>1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843"/>
      <c r="AF12" s="82"/>
      <c r="AG12" s="57"/>
      <c r="AH12" s="843"/>
      <c r="AI12" s="5">
        <v>1</v>
      </c>
      <c r="AJ12" s="5"/>
      <c r="AK12" s="843"/>
      <c r="AL12" s="5">
        <v>1</v>
      </c>
      <c r="AM12" s="5"/>
      <c r="AN12" s="843"/>
      <c r="AO12" s="5"/>
      <c r="AP12" s="5"/>
      <c r="AQ12" s="5"/>
      <c r="AR12" s="82">
        <v>1</v>
      </c>
      <c r="AS12" s="854"/>
      <c r="AT12" s="5"/>
      <c r="AU12" s="5"/>
      <c r="AV12" s="5"/>
      <c r="AW12" s="647"/>
      <c r="AX12" s="835">
        <v>1</v>
      </c>
      <c r="AY12" s="64"/>
      <c r="AZ12" s="5"/>
      <c r="BA12" s="82"/>
      <c r="BB12" s="56"/>
      <c r="BC12" s="10"/>
      <c r="BD12" s="844"/>
      <c r="BE12" s="10"/>
      <c r="BF12" s="10"/>
      <c r="BG12" s="10"/>
      <c r="BH12" s="10"/>
      <c r="BI12" s="10"/>
      <c r="BJ12" s="10"/>
      <c r="BK12" s="10"/>
      <c r="BL12" s="10"/>
      <c r="BM12" s="843"/>
      <c r="BN12" s="10"/>
      <c r="BO12" s="10"/>
      <c r="BP12" s="10"/>
      <c r="BQ12" s="10">
        <v>1</v>
      </c>
      <c r="BR12" s="10"/>
      <c r="BS12" s="10"/>
      <c r="BT12" s="55">
        <v>1</v>
      </c>
      <c r="BU12" s="56"/>
      <c r="BV12" s="10"/>
      <c r="BW12" s="843"/>
      <c r="BX12" s="10">
        <v>1</v>
      </c>
      <c r="BY12" s="10">
        <v>1</v>
      </c>
      <c r="BZ12" s="843"/>
      <c r="CA12" s="10"/>
      <c r="CB12" s="10"/>
      <c r="CC12" s="10"/>
      <c r="CD12" s="10"/>
      <c r="CE12" s="10"/>
      <c r="CF12" s="10"/>
      <c r="CG12" s="10"/>
      <c r="CH12" s="10"/>
      <c r="CI12" s="10"/>
      <c r="CJ12" s="55"/>
      <c r="CK12" s="56"/>
      <c r="CL12" s="10"/>
      <c r="CM12" s="10"/>
      <c r="CN12" s="835">
        <v>1</v>
      </c>
      <c r="CO12" s="10"/>
      <c r="CP12" s="10"/>
      <c r="CQ12" s="843"/>
      <c r="CR12" s="10"/>
      <c r="CS12" s="10"/>
      <c r="CT12" s="10">
        <v>1</v>
      </c>
      <c r="CU12" s="10"/>
      <c r="CV12" s="10"/>
      <c r="CW12" s="10"/>
      <c r="CX12" s="55"/>
      <c r="CY12" s="56"/>
      <c r="CZ12" s="10">
        <v>1</v>
      </c>
      <c r="DA12" s="10"/>
      <c r="DB12" s="10"/>
      <c r="DC12" s="10"/>
      <c r="DD12" s="10"/>
      <c r="DE12" s="843"/>
      <c r="DF12" s="10"/>
      <c r="DG12" s="843"/>
      <c r="DH12" s="843"/>
      <c r="DI12" s="843"/>
      <c r="DJ12" s="10"/>
      <c r="DK12" s="55"/>
      <c r="DL12" s="843"/>
      <c r="DM12" s="10"/>
      <c r="DN12" s="10"/>
      <c r="DO12" s="10"/>
      <c r="DP12" s="10"/>
      <c r="DQ12" s="10">
        <v>1</v>
      </c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55"/>
      <c r="EC12" s="56"/>
      <c r="ED12" s="10"/>
      <c r="EE12" s="10"/>
      <c r="EF12" s="10"/>
      <c r="EG12" s="843"/>
      <c r="EH12" s="10"/>
      <c r="EI12" s="10"/>
      <c r="EJ12" s="10"/>
      <c r="EK12" s="843"/>
      <c r="EL12" s="10"/>
      <c r="EM12" s="10"/>
      <c r="EN12" s="843"/>
      <c r="EO12" s="10"/>
      <c r="EP12" s="10"/>
      <c r="EQ12" s="10"/>
      <c r="ER12" s="843"/>
      <c r="ES12" s="879"/>
      <c r="ET12" s="244">
        <f t="shared" si="0"/>
        <v>1</v>
      </c>
      <c r="EU12" s="66">
        <f t="shared" si="1"/>
        <v>1</v>
      </c>
      <c r="EV12" s="66">
        <f t="shared" si="2"/>
        <v>11</v>
      </c>
      <c r="EW12" s="66">
        <f t="shared" si="3"/>
        <v>1</v>
      </c>
      <c r="EX12" s="66">
        <f t="shared" si="4"/>
        <v>0</v>
      </c>
      <c r="EY12" s="88">
        <f t="shared" si="5"/>
        <v>14</v>
      </c>
      <c r="EZ12" s="54"/>
      <c r="FA12" s="10">
        <v>1</v>
      </c>
      <c r="FB12" s="10"/>
      <c r="FC12" s="10"/>
      <c r="FD12" s="10"/>
      <c r="FE12" s="10"/>
    </row>
    <row r="13" spans="1:161" x14ac:dyDescent="0.2">
      <c r="A13" s="243">
        <v>10</v>
      </c>
      <c r="B13" s="458" t="s">
        <v>732</v>
      </c>
      <c r="C13" s="57"/>
      <c r="D13" s="843"/>
      <c r="E13" s="5"/>
      <c r="F13" s="5"/>
      <c r="G13" s="5"/>
      <c r="H13" s="843"/>
      <c r="I13" s="126"/>
      <c r="J13" s="5"/>
      <c r="K13" s="653"/>
      <c r="L13" s="5"/>
      <c r="M13" s="5"/>
      <c r="N13" s="5"/>
      <c r="O13" s="5"/>
      <c r="P13" s="82"/>
      <c r="Q13" s="57">
        <v>1</v>
      </c>
      <c r="R13" s="5"/>
      <c r="S13" s="5"/>
      <c r="T13" s="5"/>
      <c r="U13" s="5"/>
      <c r="V13" s="5"/>
      <c r="W13" s="5"/>
      <c r="X13" s="5"/>
      <c r="Y13" s="5">
        <v>1</v>
      </c>
      <c r="Z13" s="5"/>
      <c r="AA13" s="5"/>
      <c r="AB13" s="5"/>
      <c r="AC13" s="5"/>
      <c r="AD13" s="5"/>
      <c r="AE13" s="843"/>
      <c r="AF13" s="82"/>
      <c r="AG13" s="57"/>
      <c r="AH13" s="843"/>
      <c r="AI13" s="5"/>
      <c r="AJ13" s="5"/>
      <c r="AK13" s="843"/>
      <c r="AL13" s="5"/>
      <c r="AM13" s="5"/>
      <c r="AN13" s="843"/>
      <c r="AO13" s="5"/>
      <c r="AP13" s="5">
        <v>1</v>
      </c>
      <c r="AQ13" s="5"/>
      <c r="AR13" s="82"/>
      <c r="AS13" s="854"/>
      <c r="AT13" s="5"/>
      <c r="AU13" s="5"/>
      <c r="AV13" s="5"/>
      <c r="AW13" s="647"/>
      <c r="AX13" s="835">
        <v>1</v>
      </c>
      <c r="AY13" s="64"/>
      <c r="AZ13" s="5"/>
      <c r="BA13" s="82"/>
      <c r="BB13" s="56"/>
      <c r="BC13" s="10"/>
      <c r="BD13" s="843"/>
      <c r="BE13" s="10"/>
      <c r="BF13" s="10"/>
      <c r="BG13" s="10"/>
      <c r="BH13" s="10"/>
      <c r="BI13" s="10"/>
      <c r="BJ13" s="10"/>
      <c r="BK13" s="10"/>
      <c r="BL13" s="10">
        <v>1</v>
      </c>
      <c r="BM13" s="843"/>
      <c r="BN13" s="10"/>
      <c r="BO13" s="10"/>
      <c r="BP13" s="10"/>
      <c r="BQ13" s="10"/>
      <c r="BR13" s="10">
        <v>1</v>
      </c>
      <c r="BS13" s="10"/>
      <c r="BT13" s="55"/>
      <c r="BU13" s="56"/>
      <c r="BV13" s="10"/>
      <c r="BW13" s="843"/>
      <c r="BX13" s="10"/>
      <c r="BY13" s="10"/>
      <c r="BZ13" s="843"/>
      <c r="CA13" s="10"/>
      <c r="CB13" s="10"/>
      <c r="CC13" s="10"/>
      <c r="CD13" s="10"/>
      <c r="CE13" s="10"/>
      <c r="CF13" s="10"/>
      <c r="CG13" s="10"/>
      <c r="CH13" s="10"/>
      <c r="CI13" s="10"/>
      <c r="CJ13" s="55"/>
      <c r="CK13" s="56"/>
      <c r="CL13" s="10"/>
      <c r="CM13" s="10"/>
      <c r="CN13" s="835"/>
      <c r="CO13" s="10"/>
      <c r="CP13" s="10"/>
      <c r="CQ13" s="857"/>
      <c r="CR13" s="10"/>
      <c r="CS13" s="10"/>
      <c r="CT13" s="10"/>
      <c r="CU13" s="10">
        <v>1</v>
      </c>
      <c r="CV13" s="10"/>
      <c r="CW13" s="10">
        <v>1</v>
      </c>
      <c r="CX13" s="55"/>
      <c r="CY13" s="56"/>
      <c r="CZ13" s="10"/>
      <c r="DA13" s="10"/>
      <c r="DB13" s="10"/>
      <c r="DC13" s="10"/>
      <c r="DD13" s="10"/>
      <c r="DE13" s="843"/>
      <c r="DF13" s="10"/>
      <c r="DG13" s="843"/>
      <c r="DH13" s="843"/>
      <c r="DI13" s="843"/>
      <c r="DJ13" s="10"/>
      <c r="DK13" s="55"/>
      <c r="DL13" s="843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55"/>
      <c r="EC13" s="56"/>
      <c r="ED13" s="10"/>
      <c r="EE13" s="10"/>
      <c r="EF13" s="10"/>
      <c r="EG13" s="843"/>
      <c r="EH13" s="10">
        <v>1</v>
      </c>
      <c r="EI13" s="10"/>
      <c r="EJ13" s="10"/>
      <c r="EK13" s="843"/>
      <c r="EL13" s="10"/>
      <c r="EM13" s="10"/>
      <c r="EN13" s="843"/>
      <c r="EO13" s="10"/>
      <c r="EP13" s="10"/>
      <c r="EQ13" s="10"/>
      <c r="ER13" s="843"/>
      <c r="ES13" s="879">
        <v>1</v>
      </c>
      <c r="ET13" s="244">
        <f t="shared" si="0"/>
        <v>6</v>
      </c>
      <c r="EU13" s="66">
        <f t="shared" si="1"/>
        <v>0</v>
      </c>
      <c r="EV13" s="66">
        <f t="shared" si="2"/>
        <v>2</v>
      </c>
      <c r="EW13" s="66">
        <f t="shared" si="3"/>
        <v>0</v>
      </c>
      <c r="EX13" s="66">
        <f t="shared" si="4"/>
        <v>0</v>
      </c>
      <c r="EY13" s="88">
        <f t="shared" si="5"/>
        <v>8</v>
      </c>
      <c r="EZ13" s="54">
        <v>1</v>
      </c>
      <c r="FA13" s="10"/>
      <c r="FB13" s="10"/>
      <c r="FC13" s="10"/>
      <c r="FD13" s="10"/>
      <c r="FE13" s="10"/>
    </row>
    <row r="14" spans="1:161" x14ac:dyDescent="0.2">
      <c r="A14" s="61">
        <v>11</v>
      </c>
      <c r="B14" s="458" t="s">
        <v>659</v>
      </c>
      <c r="C14" s="57"/>
      <c r="D14" s="843"/>
      <c r="E14" s="5"/>
      <c r="F14" s="5"/>
      <c r="G14" s="5">
        <v>1</v>
      </c>
      <c r="H14" s="843"/>
      <c r="I14" s="126"/>
      <c r="J14" s="5"/>
      <c r="K14" s="653"/>
      <c r="L14" s="5"/>
      <c r="M14" s="5"/>
      <c r="N14" s="5"/>
      <c r="O14" s="5"/>
      <c r="P14" s="82"/>
      <c r="Q14" s="57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843"/>
      <c r="AF14" s="82"/>
      <c r="AG14" s="57"/>
      <c r="AH14" s="843"/>
      <c r="AI14" s="5"/>
      <c r="AJ14" s="5"/>
      <c r="AK14" s="843"/>
      <c r="AL14" s="5">
        <v>1</v>
      </c>
      <c r="AM14" s="5"/>
      <c r="AN14" s="843"/>
      <c r="AO14" s="5">
        <v>1</v>
      </c>
      <c r="AP14" s="5"/>
      <c r="AQ14" s="5"/>
      <c r="AR14" s="82">
        <v>1</v>
      </c>
      <c r="AS14" s="854"/>
      <c r="AT14" s="5"/>
      <c r="AU14" s="5"/>
      <c r="AV14" s="5"/>
      <c r="AW14" s="647"/>
      <c r="AX14" s="835"/>
      <c r="AY14" s="64"/>
      <c r="AZ14" s="5"/>
      <c r="BA14" s="82"/>
      <c r="BB14" s="56"/>
      <c r="BC14" s="10"/>
      <c r="BD14" s="843"/>
      <c r="BE14" s="10"/>
      <c r="BF14" s="10"/>
      <c r="BG14" s="10"/>
      <c r="BH14" s="10"/>
      <c r="BI14" s="10"/>
      <c r="BJ14" s="10"/>
      <c r="BK14" s="10"/>
      <c r="BL14" s="10"/>
      <c r="BM14" s="843"/>
      <c r="BN14" s="10">
        <v>1</v>
      </c>
      <c r="BO14" s="10"/>
      <c r="BP14" s="10"/>
      <c r="BQ14" s="10"/>
      <c r="BR14" s="10"/>
      <c r="BS14" s="10"/>
      <c r="BT14" s="55"/>
      <c r="BU14" s="56"/>
      <c r="BV14" s="10"/>
      <c r="BW14" s="843"/>
      <c r="BX14" s="10"/>
      <c r="BY14" s="10"/>
      <c r="BZ14" s="843"/>
      <c r="CA14" s="10"/>
      <c r="CB14" s="10"/>
      <c r="CC14" s="10"/>
      <c r="CD14" s="10"/>
      <c r="CE14" s="10"/>
      <c r="CF14" s="10"/>
      <c r="CG14" s="10"/>
      <c r="CH14" s="10"/>
      <c r="CI14" s="10"/>
      <c r="CJ14" s="55"/>
      <c r="CK14" s="56"/>
      <c r="CL14" s="10"/>
      <c r="CM14" s="10">
        <v>1</v>
      </c>
      <c r="CN14" s="835">
        <v>1</v>
      </c>
      <c r="CO14" s="10"/>
      <c r="CP14" s="10"/>
      <c r="CQ14" s="843"/>
      <c r="CR14" s="10"/>
      <c r="CS14" s="10"/>
      <c r="CT14" s="10">
        <v>1</v>
      </c>
      <c r="CU14" s="10"/>
      <c r="CV14" s="10"/>
      <c r="CW14" s="10"/>
      <c r="CX14" s="55"/>
      <c r="CY14" s="56"/>
      <c r="CZ14" s="10"/>
      <c r="DA14" s="10"/>
      <c r="DB14" s="10"/>
      <c r="DC14" s="10">
        <v>1</v>
      </c>
      <c r="DD14" s="10"/>
      <c r="DE14" s="843"/>
      <c r="DF14" s="10">
        <v>1</v>
      </c>
      <c r="DG14" s="843"/>
      <c r="DH14" s="843"/>
      <c r="DI14" s="843"/>
      <c r="DJ14" s="10"/>
      <c r="DK14" s="55"/>
      <c r="DL14" s="843"/>
      <c r="DM14" s="10"/>
      <c r="DN14" s="10"/>
      <c r="DO14" s="10">
        <v>1</v>
      </c>
      <c r="DP14" s="10"/>
      <c r="DQ14" s="10">
        <v>1</v>
      </c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55">
        <v>1</v>
      </c>
      <c r="EC14" s="56"/>
      <c r="ED14" s="10"/>
      <c r="EE14" s="10"/>
      <c r="EF14" s="10"/>
      <c r="EG14" s="843"/>
      <c r="EH14" s="10">
        <v>1</v>
      </c>
      <c r="EI14" s="10"/>
      <c r="EJ14" s="10"/>
      <c r="EK14" s="843"/>
      <c r="EL14" s="10"/>
      <c r="EM14" s="10"/>
      <c r="EN14" s="843"/>
      <c r="EO14" s="10"/>
      <c r="EP14" s="10"/>
      <c r="EQ14" s="10"/>
      <c r="ER14" s="843"/>
      <c r="ES14" s="879"/>
      <c r="ET14" s="244">
        <f t="shared" si="0"/>
        <v>0</v>
      </c>
      <c r="EU14" s="66">
        <f t="shared" si="1"/>
        <v>1</v>
      </c>
      <c r="EV14" s="66">
        <f t="shared" si="2"/>
        <v>12</v>
      </c>
      <c r="EW14" s="66">
        <f t="shared" si="3"/>
        <v>0</v>
      </c>
      <c r="EX14" s="66">
        <f t="shared" si="4"/>
        <v>0</v>
      </c>
      <c r="EY14" s="88">
        <f t="shared" si="5"/>
        <v>13</v>
      </c>
      <c r="EZ14" s="54"/>
      <c r="FA14" s="10">
        <v>1</v>
      </c>
      <c r="FB14" s="10"/>
      <c r="FC14" s="10"/>
      <c r="FD14" s="10"/>
      <c r="FE14" s="10"/>
    </row>
    <row r="15" spans="1:161" x14ac:dyDescent="0.2">
      <c r="A15" s="243">
        <v>12</v>
      </c>
      <c r="B15" s="458" t="s">
        <v>524</v>
      </c>
      <c r="C15" s="57"/>
      <c r="D15" s="843"/>
      <c r="E15" s="5"/>
      <c r="F15" s="5"/>
      <c r="G15" s="5"/>
      <c r="H15" s="843"/>
      <c r="I15" s="126"/>
      <c r="J15" s="5"/>
      <c r="K15" s="653">
        <v>1</v>
      </c>
      <c r="L15" s="5">
        <v>1</v>
      </c>
      <c r="M15" s="5"/>
      <c r="N15" s="5"/>
      <c r="O15" s="5"/>
      <c r="P15" s="82"/>
      <c r="Q15" s="57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1</v>
      </c>
      <c r="AC15" s="5"/>
      <c r="AD15" s="5"/>
      <c r="AE15" s="843"/>
      <c r="AF15" s="82"/>
      <c r="AG15" s="57"/>
      <c r="AH15" s="843"/>
      <c r="AI15" s="5"/>
      <c r="AJ15" s="5"/>
      <c r="AK15" s="843"/>
      <c r="AL15" s="5"/>
      <c r="AM15" s="5">
        <v>1</v>
      </c>
      <c r="AN15" s="843"/>
      <c r="AO15" s="5"/>
      <c r="AP15" s="5"/>
      <c r="AQ15" s="5"/>
      <c r="AR15" s="82"/>
      <c r="AS15" s="854"/>
      <c r="AT15" s="5"/>
      <c r="AU15" s="5"/>
      <c r="AV15" s="5"/>
      <c r="AW15" s="647"/>
      <c r="AX15" s="835"/>
      <c r="AY15" s="64"/>
      <c r="AZ15" s="5"/>
      <c r="BA15" s="82"/>
      <c r="BB15" s="56"/>
      <c r="BC15" s="10">
        <v>1</v>
      </c>
      <c r="BD15" s="843"/>
      <c r="BE15" s="10"/>
      <c r="BF15" s="10"/>
      <c r="BG15" s="10"/>
      <c r="BH15" s="10"/>
      <c r="BI15" s="10"/>
      <c r="BJ15" s="10"/>
      <c r="BK15" s="10"/>
      <c r="BL15" s="10"/>
      <c r="BM15" s="843"/>
      <c r="BN15" s="10"/>
      <c r="BO15" s="10"/>
      <c r="BP15" s="10"/>
      <c r="BQ15" s="10"/>
      <c r="BR15" s="10"/>
      <c r="BS15" s="10"/>
      <c r="BT15" s="55"/>
      <c r="BU15" s="56"/>
      <c r="BV15" s="10"/>
      <c r="BW15" s="843"/>
      <c r="BX15" s="10"/>
      <c r="BY15" s="10"/>
      <c r="BZ15" s="843"/>
      <c r="CA15" s="10"/>
      <c r="CB15" s="10"/>
      <c r="CC15" s="10"/>
      <c r="CD15" s="10"/>
      <c r="CE15" s="10"/>
      <c r="CF15" s="10"/>
      <c r="CG15" s="10"/>
      <c r="CH15" s="10"/>
      <c r="CI15" s="10"/>
      <c r="CJ15" s="55"/>
      <c r="CK15" s="56">
        <v>1</v>
      </c>
      <c r="CL15" s="10"/>
      <c r="CM15" s="10"/>
      <c r="CN15" s="835"/>
      <c r="CO15" s="10"/>
      <c r="CP15" s="10"/>
      <c r="CQ15" s="843"/>
      <c r="CR15" s="10">
        <v>1</v>
      </c>
      <c r="CS15" s="10"/>
      <c r="CT15" s="10"/>
      <c r="CU15" s="10"/>
      <c r="CV15" s="10"/>
      <c r="CW15" s="10"/>
      <c r="CX15" s="55"/>
      <c r="CY15" s="56"/>
      <c r="CZ15" s="10"/>
      <c r="DA15" s="10"/>
      <c r="DB15" s="10"/>
      <c r="DC15" s="10"/>
      <c r="DD15" s="10">
        <v>1</v>
      </c>
      <c r="DE15" s="843"/>
      <c r="DF15" s="10"/>
      <c r="DG15" s="843"/>
      <c r="DH15" s="843"/>
      <c r="DI15" s="843"/>
      <c r="DJ15" s="10">
        <v>1</v>
      </c>
      <c r="DK15" s="55"/>
      <c r="DL15" s="843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55"/>
      <c r="EC15" s="56"/>
      <c r="ED15" s="10"/>
      <c r="EE15" s="10"/>
      <c r="EF15" s="10">
        <v>1</v>
      </c>
      <c r="EG15" s="843"/>
      <c r="EH15" s="10"/>
      <c r="EI15" s="10"/>
      <c r="EJ15" s="10"/>
      <c r="EK15" s="843"/>
      <c r="EL15" s="10"/>
      <c r="EM15" s="10"/>
      <c r="EN15" s="843"/>
      <c r="EO15" s="10"/>
      <c r="EP15" s="10"/>
      <c r="EQ15" s="10"/>
      <c r="ER15" s="843"/>
      <c r="ES15" s="879"/>
      <c r="ET15" s="244">
        <f t="shared" si="0"/>
        <v>0</v>
      </c>
      <c r="EU15" s="66">
        <f t="shared" si="1"/>
        <v>0</v>
      </c>
      <c r="EV15" s="66">
        <f t="shared" si="2"/>
        <v>0</v>
      </c>
      <c r="EW15" s="66">
        <f t="shared" si="3"/>
        <v>0</v>
      </c>
      <c r="EX15" s="66">
        <f t="shared" si="4"/>
        <v>9</v>
      </c>
      <c r="EY15" s="88">
        <f t="shared" si="5"/>
        <v>9</v>
      </c>
      <c r="EZ15" s="54">
        <v>1</v>
      </c>
      <c r="FA15" s="10"/>
      <c r="FB15" s="10"/>
      <c r="FC15" s="10"/>
      <c r="FD15" s="10"/>
      <c r="FE15" s="10"/>
    </row>
    <row r="16" spans="1:161" x14ac:dyDescent="0.2">
      <c r="A16" s="61">
        <v>13</v>
      </c>
      <c r="B16" s="458" t="s">
        <v>825</v>
      </c>
      <c r="C16" s="57"/>
      <c r="D16" s="843"/>
      <c r="E16" s="5"/>
      <c r="F16" s="5"/>
      <c r="G16" s="5"/>
      <c r="H16" s="843"/>
      <c r="I16" s="126"/>
      <c r="J16" s="5"/>
      <c r="K16" s="653">
        <v>1</v>
      </c>
      <c r="L16" s="5"/>
      <c r="M16" s="5"/>
      <c r="N16" s="5"/>
      <c r="O16" s="5"/>
      <c r="P16" s="82"/>
      <c r="Q16" s="57"/>
      <c r="R16" s="5"/>
      <c r="S16" s="5"/>
      <c r="T16" s="5"/>
      <c r="U16" s="5"/>
      <c r="V16" s="5"/>
      <c r="W16" s="5"/>
      <c r="X16" s="5"/>
      <c r="Y16" s="5"/>
      <c r="Z16" s="5"/>
      <c r="AA16" s="5">
        <v>1</v>
      </c>
      <c r="AB16" s="5"/>
      <c r="AC16" s="5"/>
      <c r="AD16" s="5">
        <v>1</v>
      </c>
      <c r="AE16" s="843"/>
      <c r="AF16" s="82"/>
      <c r="AG16" s="57"/>
      <c r="AH16" s="843"/>
      <c r="AI16" s="5"/>
      <c r="AJ16" s="5"/>
      <c r="AK16" s="843"/>
      <c r="AL16" s="5">
        <v>1</v>
      </c>
      <c r="AM16" s="5"/>
      <c r="AN16" s="843"/>
      <c r="AO16" s="5"/>
      <c r="AP16" s="5"/>
      <c r="AQ16" s="5"/>
      <c r="AR16" s="82">
        <v>1</v>
      </c>
      <c r="AS16" s="854"/>
      <c r="AT16" s="5"/>
      <c r="AU16" s="5"/>
      <c r="AV16" s="5"/>
      <c r="AW16" s="647"/>
      <c r="AX16" s="835"/>
      <c r="AY16" s="64"/>
      <c r="AZ16" s="5"/>
      <c r="BA16" s="82"/>
      <c r="BB16" s="56">
        <v>1</v>
      </c>
      <c r="BC16" s="10"/>
      <c r="BD16" s="843"/>
      <c r="BE16" s="10">
        <v>1</v>
      </c>
      <c r="BF16" s="10"/>
      <c r="BG16" s="10"/>
      <c r="BH16" s="10"/>
      <c r="BI16" s="10"/>
      <c r="BJ16" s="10"/>
      <c r="BK16" s="10"/>
      <c r="BL16" s="10"/>
      <c r="BM16" s="843"/>
      <c r="BN16" s="10"/>
      <c r="BO16" s="10"/>
      <c r="BP16" s="10"/>
      <c r="BQ16" s="10"/>
      <c r="BR16" s="10"/>
      <c r="BS16" s="10"/>
      <c r="BT16" s="55"/>
      <c r="BU16" s="56"/>
      <c r="BV16" s="10"/>
      <c r="BW16" s="843"/>
      <c r="BX16" s="10"/>
      <c r="BY16" s="10"/>
      <c r="BZ16" s="843"/>
      <c r="CA16" s="10"/>
      <c r="CB16" s="10"/>
      <c r="CC16" s="10"/>
      <c r="CD16" s="10"/>
      <c r="CE16" s="10"/>
      <c r="CF16" s="10"/>
      <c r="CG16" s="10"/>
      <c r="CH16" s="10"/>
      <c r="CI16" s="10"/>
      <c r="CJ16" s="55"/>
      <c r="CK16" s="56"/>
      <c r="CL16" s="10"/>
      <c r="CM16" s="10"/>
      <c r="CN16" s="835"/>
      <c r="CO16" s="10"/>
      <c r="CP16" s="10"/>
      <c r="CQ16" s="843"/>
      <c r="CR16" s="10"/>
      <c r="CS16" s="10"/>
      <c r="CT16" s="10"/>
      <c r="CU16" s="10"/>
      <c r="CV16" s="10"/>
      <c r="CW16" s="10"/>
      <c r="CX16" s="55"/>
      <c r="CY16" s="56"/>
      <c r="CZ16" s="10"/>
      <c r="DA16" s="10"/>
      <c r="DB16" s="10"/>
      <c r="DC16" s="10"/>
      <c r="DD16" s="10"/>
      <c r="DE16" s="843"/>
      <c r="DF16" s="10"/>
      <c r="DG16" s="843"/>
      <c r="DH16" s="843"/>
      <c r="DI16" s="843"/>
      <c r="DJ16" s="10"/>
      <c r="DK16" s="55"/>
      <c r="DL16" s="843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>
        <v>1</v>
      </c>
      <c r="DZ16" s="10"/>
      <c r="EA16" s="10"/>
      <c r="EB16" s="55"/>
      <c r="EC16" s="56"/>
      <c r="ED16" s="10"/>
      <c r="EE16" s="10"/>
      <c r="EF16" s="10"/>
      <c r="EG16" s="843"/>
      <c r="EH16" s="10">
        <v>1</v>
      </c>
      <c r="EI16" s="10"/>
      <c r="EJ16" s="10"/>
      <c r="EK16" s="843"/>
      <c r="EL16" s="10"/>
      <c r="EM16" s="10"/>
      <c r="EN16" s="843"/>
      <c r="EO16" s="10"/>
      <c r="EP16" s="10"/>
      <c r="EQ16" s="10"/>
      <c r="ER16" s="843"/>
      <c r="ES16" s="879">
        <v>1</v>
      </c>
      <c r="ET16" s="244">
        <f t="shared" si="0"/>
        <v>0</v>
      </c>
      <c r="EU16" s="66">
        <f t="shared" si="1"/>
        <v>0</v>
      </c>
      <c r="EV16" s="66">
        <f t="shared" si="2"/>
        <v>8</v>
      </c>
      <c r="EW16" s="66">
        <f t="shared" si="3"/>
        <v>0</v>
      </c>
      <c r="EX16" s="66">
        <f t="shared" si="4"/>
        <v>0</v>
      </c>
      <c r="EY16" s="88">
        <f t="shared" si="5"/>
        <v>8</v>
      </c>
      <c r="EZ16" s="54">
        <v>1</v>
      </c>
      <c r="FA16" s="10"/>
      <c r="FB16" s="10"/>
      <c r="FC16" s="10"/>
      <c r="FD16" s="10"/>
      <c r="FE16" s="10"/>
    </row>
    <row r="17" spans="1:161" x14ac:dyDescent="0.2">
      <c r="A17" s="243">
        <v>14</v>
      </c>
      <c r="B17" s="458" t="s">
        <v>800</v>
      </c>
      <c r="C17" s="57">
        <v>1</v>
      </c>
      <c r="D17" s="843"/>
      <c r="E17" s="5"/>
      <c r="F17" s="5"/>
      <c r="G17" s="5">
        <v>1</v>
      </c>
      <c r="H17" s="857"/>
      <c r="I17" s="126"/>
      <c r="J17" s="5">
        <v>1</v>
      </c>
      <c r="K17" s="653">
        <v>1</v>
      </c>
      <c r="L17" s="5"/>
      <c r="M17" s="5"/>
      <c r="N17" s="5"/>
      <c r="O17" s="5"/>
      <c r="P17" s="82"/>
      <c r="Q17" s="57"/>
      <c r="R17" s="5"/>
      <c r="S17" s="5">
        <v>1</v>
      </c>
      <c r="T17" s="5"/>
      <c r="U17" s="5"/>
      <c r="V17" s="5"/>
      <c r="W17" s="5"/>
      <c r="X17" s="5"/>
      <c r="Y17" s="5"/>
      <c r="Z17" s="5"/>
      <c r="AA17" s="5">
        <v>1</v>
      </c>
      <c r="AB17" s="5"/>
      <c r="AC17" s="5"/>
      <c r="AD17" s="5">
        <v>1</v>
      </c>
      <c r="AE17" s="844"/>
      <c r="AF17" s="82"/>
      <c r="AG17" s="57"/>
      <c r="AH17" s="843"/>
      <c r="AI17" s="5">
        <v>1</v>
      </c>
      <c r="AJ17" s="5"/>
      <c r="AK17" s="843"/>
      <c r="AL17" s="5">
        <v>1</v>
      </c>
      <c r="AM17" s="5"/>
      <c r="AN17" s="843"/>
      <c r="AO17" s="5"/>
      <c r="AP17" s="5"/>
      <c r="AQ17" s="5"/>
      <c r="AR17" s="82">
        <v>1</v>
      </c>
      <c r="AS17" s="854"/>
      <c r="AT17" s="5"/>
      <c r="AU17" s="5">
        <v>1</v>
      </c>
      <c r="AV17" s="5"/>
      <c r="AW17" s="647"/>
      <c r="AX17" s="835">
        <v>1</v>
      </c>
      <c r="AY17" s="64"/>
      <c r="AZ17" s="5"/>
      <c r="BA17" s="82">
        <v>1</v>
      </c>
      <c r="BB17" s="56">
        <v>1</v>
      </c>
      <c r="BC17" s="10"/>
      <c r="BD17" s="843"/>
      <c r="BE17" s="10">
        <v>1</v>
      </c>
      <c r="BF17" s="10"/>
      <c r="BG17" s="10"/>
      <c r="BH17" s="10"/>
      <c r="BI17" s="10"/>
      <c r="BJ17" s="10"/>
      <c r="BK17" s="10"/>
      <c r="BL17" s="10"/>
      <c r="BM17" s="843"/>
      <c r="BN17" s="10"/>
      <c r="BO17" s="10"/>
      <c r="BP17" s="10"/>
      <c r="BQ17" s="10"/>
      <c r="BR17" s="10"/>
      <c r="BS17" s="10"/>
      <c r="BT17" s="140">
        <v>1</v>
      </c>
      <c r="BU17" s="56"/>
      <c r="BV17" s="10"/>
      <c r="BW17" s="843"/>
      <c r="BX17" s="10"/>
      <c r="BY17" s="10"/>
      <c r="BZ17" s="843"/>
      <c r="CA17" s="10"/>
      <c r="CB17" s="10"/>
      <c r="CC17" s="10"/>
      <c r="CD17" s="10"/>
      <c r="CE17" s="10"/>
      <c r="CF17" s="10"/>
      <c r="CG17" s="10"/>
      <c r="CH17" s="10"/>
      <c r="CI17" s="10"/>
      <c r="CJ17" s="55">
        <v>1</v>
      </c>
      <c r="CK17" s="56"/>
      <c r="CL17" s="10"/>
      <c r="CM17" s="10">
        <v>1</v>
      </c>
      <c r="CN17" s="835">
        <v>1</v>
      </c>
      <c r="CO17" s="10"/>
      <c r="CP17" s="10"/>
      <c r="CQ17" s="843"/>
      <c r="CR17" s="10"/>
      <c r="CS17" s="10"/>
      <c r="CT17" s="10">
        <v>1</v>
      </c>
      <c r="CU17" s="10"/>
      <c r="CV17" s="10"/>
      <c r="CW17" s="10">
        <v>1</v>
      </c>
      <c r="CX17" s="55"/>
      <c r="CY17" s="56"/>
      <c r="CZ17" s="10"/>
      <c r="DA17" s="10"/>
      <c r="DB17" s="10"/>
      <c r="DC17" s="10"/>
      <c r="DD17" s="10"/>
      <c r="DE17" s="843"/>
      <c r="DF17" s="10"/>
      <c r="DG17" s="843"/>
      <c r="DH17" s="843"/>
      <c r="DI17" s="843"/>
      <c r="DJ17" s="10"/>
      <c r="DK17" s="55"/>
      <c r="DL17" s="843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>
        <v>1</v>
      </c>
      <c r="DZ17" s="10"/>
      <c r="EA17" s="10"/>
      <c r="EB17" s="55">
        <v>1</v>
      </c>
      <c r="EC17" s="56"/>
      <c r="ED17" s="10"/>
      <c r="EE17" s="10"/>
      <c r="EF17" s="10"/>
      <c r="EG17" s="843"/>
      <c r="EH17" s="10">
        <v>1</v>
      </c>
      <c r="EI17" s="10"/>
      <c r="EJ17" s="10"/>
      <c r="EK17" s="843"/>
      <c r="EL17" s="10"/>
      <c r="EM17" s="10"/>
      <c r="EN17" s="843"/>
      <c r="EO17" s="10"/>
      <c r="EP17" s="10"/>
      <c r="EQ17" s="10"/>
      <c r="ER17" s="843"/>
      <c r="ES17" s="879">
        <v>1</v>
      </c>
      <c r="ET17" s="244">
        <f t="shared" si="0"/>
        <v>0</v>
      </c>
      <c r="EU17" s="66">
        <f t="shared" si="1"/>
        <v>2</v>
      </c>
      <c r="EV17" s="66">
        <f t="shared" si="2"/>
        <v>19</v>
      </c>
      <c r="EW17" s="66">
        <f t="shared" si="3"/>
        <v>0</v>
      </c>
      <c r="EX17" s="66">
        <f t="shared" si="4"/>
        <v>0</v>
      </c>
      <c r="EY17" s="88">
        <f t="shared" si="5"/>
        <v>21</v>
      </c>
      <c r="EZ17" s="54"/>
      <c r="FA17" s="10"/>
      <c r="FB17" s="10">
        <v>1</v>
      </c>
      <c r="FC17" s="10"/>
      <c r="FD17" s="10"/>
      <c r="FE17" s="10"/>
    </row>
    <row r="18" spans="1:161" s="947" customFormat="1" x14ac:dyDescent="0.2">
      <c r="A18" s="963">
        <v>15</v>
      </c>
      <c r="B18" s="948" t="s">
        <v>380</v>
      </c>
      <c r="C18" s="949">
        <v>1</v>
      </c>
      <c r="D18" s="952"/>
      <c r="E18" s="950"/>
      <c r="F18" s="950"/>
      <c r="G18" s="950">
        <v>1</v>
      </c>
      <c r="H18" s="952"/>
      <c r="I18" s="950"/>
      <c r="J18" s="950"/>
      <c r="K18" s="964">
        <v>1</v>
      </c>
      <c r="L18" s="950"/>
      <c r="M18" s="950">
        <v>1</v>
      </c>
      <c r="N18" s="950"/>
      <c r="O18" s="950"/>
      <c r="P18" s="954">
        <v>1</v>
      </c>
      <c r="Q18" s="949">
        <v>1</v>
      </c>
      <c r="R18" s="950"/>
      <c r="S18" s="950">
        <v>1</v>
      </c>
      <c r="T18" s="950"/>
      <c r="U18" s="950"/>
      <c r="V18" s="950"/>
      <c r="W18" s="950"/>
      <c r="X18" s="950"/>
      <c r="Y18" s="950"/>
      <c r="Z18" s="950"/>
      <c r="AA18" s="950">
        <v>1</v>
      </c>
      <c r="AB18" s="950"/>
      <c r="AC18" s="950"/>
      <c r="AD18" s="950"/>
      <c r="AE18" s="952"/>
      <c r="AF18" s="954"/>
      <c r="AG18" s="949"/>
      <c r="AH18" s="952"/>
      <c r="AI18" s="950">
        <v>1</v>
      </c>
      <c r="AJ18" s="950">
        <v>1</v>
      </c>
      <c r="AK18" s="952"/>
      <c r="AL18" s="950"/>
      <c r="AM18" s="950"/>
      <c r="AN18" s="952"/>
      <c r="AO18" s="950">
        <v>1</v>
      </c>
      <c r="AP18" s="950">
        <v>1</v>
      </c>
      <c r="AQ18" s="950"/>
      <c r="AR18" s="954">
        <v>1</v>
      </c>
      <c r="AS18" s="965"/>
      <c r="AT18" s="950"/>
      <c r="AU18" s="950">
        <v>1</v>
      </c>
      <c r="AV18" s="950">
        <v>1</v>
      </c>
      <c r="AW18" s="966"/>
      <c r="AX18" s="967">
        <v>1</v>
      </c>
      <c r="AY18" s="955"/>
      <c r="AZ18" s="950"/>
      <c r="BA18" s="954">
        <v>1</v>
      </c>
      <c r="BB18" s="956"/>
      <c r="BC18" s="957"/>
      <c r="BD18" s="952"/>
      <c r="BE18" s="957">
        <v>1</v>
      </c>
      <c r="BF18" s="957"/>
      <c r="BG18" s="957"/>
      <c r="BH18" s="957"/>
      <c r="BI18" s="957"/>
      <c r="BJ18" s="957"/>
      <c r="BK18" s="957"/>
      <c r="BL18" s="957">
        <v>1</v>
      </c>
      <c r="BM18" s="952"/>
      <c r="BN18" s="957"/>
      <c r="BO18" s="957"/>
      <c r="BP18" s="957"/>
      <c r="BQ18" s="957">
        <v>1</v>
      </c>
      <c r="BR18" s="957">
        <v>1</v>
      </c>
      <c r="BS18" s="957"/>
      <c r="BT18" s="958">
        <v>1</v>
      </c>
      <c r="BU18" s="956"/>
      <c r="BV18" s="957"/>
      <c r="BW18" s="952"/>
      <c r="BX18" s="957"/>
      <c r="BY18" s="957"/>
      <c r="BZ18" s="952"/>
      <c r="CA18" s="957"/>
      <c r="CB18" s="957"/>
      <c r="CC18" s="957"/>
      <c r="CD18" s="957"/>
      <c r="CE18" s="957"/>
      <c r="CF18" s="957"/>
      <c r="CG18" s="957">
        <v>1</v>
      </c>
      <c r="CH18" s="957"/>
      <c r="CI18" s="957"/>
      <c r="CJ18" s="958"/>
      <c r="CK18" s="956"/>
      <c r="CL18" s="957"/>
      <c r="CM18" s="957"/>
      <c r="CN18" s="967">
        <v>1</v>
      </c>
      <c r="CO18" s="957">
        <v>1</v>
      </c>
      <c r="CP18" s="957"/>
      <c r="CQ18" s="952"/>
      <c r="CR18" s="957"/>
      <c r="CS18" s="957"/>
      <c r="CT18" s="957"/>
      <c r="CU18" s="957">
        <v>1</v>
      </c>
      <c r="CV18" s="957">
        <v>1</v>
      </c>
      <c r="CW18" s="957">
        <v>1</v>
      </c>
      <c r="CX18" s="958"/>
      <c r="CY18" s="956"/>
      <c r="CZ18" s="957"/>
      <c r="DA18" s="957">
        <v>1</v>
      </c>
      <c r="DB18" s="957"/>
      <c r="DC18" s="957">
        <v>1</v>
      </c>
      <c r="DD18" s="957"/>
      <c r="DE18" s="952"/>
      <c r="DF18" s="957"/>
      <c r="DG18" s="952"/>
      <c r="DH18" s="952"/>
      <c r="DI18" s="952"/>
      <c r="DJ18" s="957"/>
      <c r="DK18" s="958"/>
      <c r="DL18" s="952"/>
      <c r="DM18" s="957">
        <v>1</v>
      </c>
      <c r="DN18" s="957"/>
      <c r="DO18" s="957">
        <v>1</v>
      </c>
      <c r="DP18" s="957"/>
      <c r="DQ18" s="957">
        <v>1</v>
      </c>
      <c r="DR18" s="957"/>
      <c r="DS18" s="957">
        <v>1</v>
      </c>
      <c r="DT18" s="957"/>
      <c r="DU18" s="957"/>
      <c r="DV18" s="957"/>
      <c r="DW18" s="957"/>
      <c r="DX18" s="957"/>
      <c r="DY18" s="957">
        <v>1</v>
      </c>
      <c r="DZ18" s="957"/>
      <c r="EA18" s="957"/>
      <c r="EB18" s="958"/>
      <c r="EC18" s="957">
        <v>1</v>
      </c>
      <c r="ED18" s="957"/>
      <c r="EE18" s="957"/>
      <c r="EF18" s="957"/>
      <c r="EG18" s="952"/>
      <c r="EH18" s="957">
        <v>1</v>
      </c>
      <c r="EI18" s="957">
        <v>1</v>
      </c>
      <c r="EJ18" s="957"/>
      <c r="EK18" s="952"/>
      <c r="EL18" s="957"/>
      <c r="EM18" s="957"/>
      <c r="EN18" s="952"/>
      <c r="EO18" s="957"/>
      <c r="EP18" s="957"/>
      <c r="EQ18" s="957"/>
      <c r="ER18" s="952"/>
      <c r="ES18" s="968"/>
      <c r="ET18" s="959">
        <f t="shared" si="0"/>
        <v>14</v>
      </c>
      <c r="EU18" s="960">
        <f t="shared" si="1"/>
        <v>2</v>
      </c>
      <c r="EV18" s="960">
        <f t="shared" si="2"/>
        <v>19</v>
      </c>
      <c r="EW18" s="960">
        <f t="shared" si="3"/>
        <v>0</v>
      </c>
      <c r="EX18" s="960">
        <f t="shared" si="4"/>
        <v>0</v>
      </c>
      <c r="EY18" s="961">
        <f t="shared" si="5"/>
        <v>35</v>
      </c>
      <c r="EZ18" s="969"/>
      <c r="FA18" s="957"/>
      <c r="FB18" s="957"/>
      <c r="FC18" s="957">
        <v>1</v>
      </c>
      <c r="FD18" s="957"/>
      <c r="FE18" s="957"/>
    </row>
    <row r="19" spans="1:161" s="947" customFormat="1" x14ac:dyDescent="0.2">
      <c r="A19" s="970">
        <v>16</v>
      </c>
      <c r="B19" s="948" t="s">
        <v>708</v>
      </c>
      <c r="C19" s="949"/>
      <c r="D19" s="952"/>
      <c r="E19" s="950"/>
      <c r="F19" s="950"/>
      <c r="G19" s="950"/>
      <c r="H19" s="952"/>
      <c r="I19" s="950"/>
      <c r="J19" s="950"/>
      <c r="K19" s="964">
        <v>1</v>
      </c>
      <c r="L19" s="950"/>
      <c r="M19" s="950"/>
      <c r="N19" s="950"/>
      <c r="O19" s="950"/>
      <c r="P19" s="954"/>
      <c r="Q19" s="949"/>
      <c r="R19" s="950"/>
      <c r="S19" s="950"/>
      <c r="T19" s="950"/>
      <c r="U19" s="950"/>
      <c r="V19" s="950"/>
      <c r="W19" s="950"/>
      <c r="X19" s="950"/>
      <c r="Y19" s="950"/>
      <c r="Z19" s="950"/>
      <c r="AA19" s="950"/>
      <c r="AB19" s="950"/>
      <c r="AC19" s="950"/>
      <c r="AD19" s="950"/>
      <c r="AE19" s="952"/>
      <c r="AF19" s="954"/>
      <c r="AG19" s="949"/>
      <c r="AH19" s="952"/>
      <c r="AI19" s="950"/>
      <c r="AJ19" s="950"/>
      <c r="AK19" s="952"/>
      <c r="AL19" s="950"/>
      <c r="AM19" s="950"/>
      <c r="AN19" s="952"/>
      <c r="AO19" s="950"/>
      <c r="AP19" s="950"/>
      <c r="AQ19" s="950"/>
      <c r="AR19" s="954"/>
      <c r="AS19" s="965"/>
      <c r="AT19" s="950"/>
      <c r="AU19" s="950"/>
      <c r="AV19" s="950"/>
      <c r="AW19" s="966"/>
      <c r="AX19" s="967">
        <v>1</v>
      </c>
      <c r="AY19" s="955"/>
      <c r="AZ19" s="950"/>
      <c r="BA19" s="954">
        <v>1</v>
      </c>
      <c r="BB19" s="956"/>
      <c r="BC19" s="957"/>
      <c r="BD19" s="952"/>
      <c r="BE19" s="957"/>
      <c r="BF19" s="957"/>
      <c r="BG19" s="957"/>
      <c r="BH19" s="957"/>
      <c r="BI19" s="957"/>
      <c r="BJ19" s="957"/>
      <c r="BK19" s="957"/>
      <c r="BL19" s="957">
        <v>1</v>
      </c>
      <c r="BM19" s="952"/>
      <c r="BN19" s="957"/>
      <c r="BO19" s="957"/>
      <c r="BP19" s="957"/>
      <c r="BQ19" s="957"/>
      <c r="BR19" s="957">
        <v>1</v>
      </c>
      <c r="BS19" s="957"/>
      <c r="BT19" s="958"/>
      <c r="BU19" s="956"/>
      <c r="BV19" s="957"/>
      <c r="BW19" s="952"/>
      <c r="BX19" s="957"/>
      <c r="BY19" s="957"/>
      <c r="BZ19" s="952"/>
      <c r="CA19" s="957"/>
      <c r="CB19" s="957"/>
      <c r="CC19" s="957"/>
      <c r="CD19" s="957"/>
      <c r="CE19" s="957"/>
      <c r="CF19" s="957"/>
      <c r="CG19" s="957"/>
      <c r="CH19" s="957"/>
      <c r="CI19" s="957"/>
      <c r="CJ19" s="958"/>
      <c r="CK19" s="956"/>
      <c r="CL19" s="957"/>
      <c r="CM19" s="957"/>
      <c r="CN19" s="967">
        <v>1</v>
      </c>
      <c r="CO19" s="957">
        <v>1</v>
      </c>
      <c r="CP19" s="957"/>
      <c r="CQ19" s="952"/>
      <c r="CR19" s="957"/>
      <c r="CS19" s="957"/>
      <c r="CT19" s="957"/>
      <c r="CU19" s="957">
        <v>1</v>
      </c>
      <c r="CV19" s="957"/>
      <c r="CW19" s="957">
        <v>1</v>
      </c>
      <c r="CX19" s="958"/>
      <c r="CY19" s="956"/>
      <c r="CZ19" s="957"/>
      <c r="DA19" s="957">
        <v>1</v>
      </c>
      <c r="DB19" s="957"/>
      <c r="DC19" s="957"/>
      <c r="DD19" s="957"/>
      <c r="DE19" s="952"/>
      <c r="DF19" s="957"/>
      <c r="DG19" s="952"/>
      <c r="DH19" s="952"/>
      <c r="DI19" s="952"/>
      <c r="DJ19" s="957"/>
      <c r="DK19" s="958"/>
      <c r="DL19" s="952"/>
      <c r="DM19" s="957">
        <v>1</v>
      </c>
      <c r="DN19" s="957"/>
      <c r="DO19" s="957"/>
      <c r="DP19" s="957"/>
      <c r="DQ19" s="957"/>
      <c r="DR19" s="957"/>
      <c r="DS19" s="957">
        <v>1</v>
      </c>
      <c r="DT19" s="957"/>
      <c r="DU19" s="957"/>
      <c r="DV19" s="957"/>
      <c r="DW19" s="957"/>
      <c r="DX19" s="957"/>
      <c r="DY19" s="957"/>
      <c r="DZ19" s="957"/>
      <c r="EA19" s="957"/>
      <c r="EB19" s="958"/>
      <c r="EC19" s="957">
        <v>1</v>
      </c>
      <c r="ED19" s="957"/>
      <c r="EE19" s="957"/>
      <c r="EF19" s="957"/>
      <c r="EG19" s="952"/>
      <c r="EH19" s="957"/>
      <c r="EI19" s="957">
        <v>1</v>
      </c>
      <c r="EJ19" s="957"/>
      <c r="EK19" s="952"/>
      <c r="EL19" s="957"/>
      <c r="EM19" s="957"/>
      <c r="EN19" s="952"/>
      <c r="EO19" s="957"/>
      <c r="EP19" s="957"/>
      <c r="EQ19" s="957"/>
      <c r="ER19" s="952"/>
      <c r="ES19" s="968"/>
      <c r="ET19" s="959">
        <f t="shared" si="0"/>
        <v>9</v>
      </c>
      <c r="EU19" s="960">
        <f t="shared" si="1"/>
        <v>0</v>
      </c>
      <c r="EV19" s="960">
        <f t="shared" si="2"/>
        <v>2</v>
      </c>
      <c r="EW19" s="960">
        <f t="shared" si="3"/>
        <v>0</v>
      </c>
      <c r="EX19" s="960">
        <f t="shared" si="4"/>
        <v>0</v>
      </c>
      <c r="EY19" s="961">
        <f t="shared" si="5"/>
        <v>11</v>
      </c>
      <c r="EZ19" s="969"/>
      <c r="FA19" s="957">
        <v>1</v>
      </c>
      <c r="FB19" s="957"/>
      <c r="FC19" s="957"/>
      <c r="FD19" s="957"/>
      <c r="FE19" s="957"/>
    </row>
    <row r="20" spans="1:161" x14ac:dyDescent="0.2">
      <c r="A20" s="61">
        <v>17</v>
      </c>
      <c r="B20" s="458" t="s">
        <v>682</v>
      </c>
      <c r="C20" s="57"/>
      <c r="D20" s="843"/>
      <c r="E20" s="5">
        <v>1</v>
      </c>
      <c r="F20" s="5"/>
      <c r="G20" s="5"/>
      <c r="H20" s="843"/>
      <c r="I20" s="126"/>
      <c r="J20" s="5"/>
      <c r="K20" s="653"/>
      <c r="L20" s="5">
        <v>1</v>
      </c>
      <c r="M20" s="5"/>
      <c r="N20" s="5"/>
      <c r="O20" s="5"/>
      <c r="P20" s="82"/>
      <c r="Q20" s="57"/>
      <c r="R20" s="5"/>
      <c r="S20" s="5"/>
      <c r="T20" s="5">
        <v>1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843"/>
      <c r="AF20" s="82"/>
      <c r="AG20" s="57">
        <v>1</v>
      </c>
      <c r="AH20" s="843"/>
      <c r="AI20" s="5"/>
      <c r="AJ20" s="5"/>
      <c r="AK20" s="843"/>
      <c r="AL20" s="5"/>
      <c r="AM20" s="5">
        <v>1</v>
      </c>
      <c r="AN20" s="843"/>
      <c r="AO20" s="5"/>
      <c r="AP20" s="5"/>
      <c r="AQ20" s="5"/>
      <c r="AR20" s="82"/>
      <c r="AS20" s="854"/>
      <c r="AT20" s="5"/>
      <c r="AU20" s="5"/>
      <c r="AV20" s="5"/>
      <c r="AW20" s="647"/>
      <c r="AX20" s="835"/>
      <c r="AY20" s="64"/>
      <c r="AZ20" s="5"/>
      <c r="BA20" s="82"/>
      <c r="BB20" s="56"/>
      <c r="BC20" s="10">
        <v>1</v>
      </c>
      <c r="BD20" s="843"/>
      <c r="BE20" s="10"/>
      <c r="BF20" s="10"/>
      <c r="BG20" s="10"/>
      <c r="BH20" s="10"/>
      <c r="BI20" s="10"/>
      <c r="BJ20" s="10"/>
      <c r="BK20" s="10"/>
      <c r="BL20" s="10"/>
      <c r="BM20" s="843"/>
      <c r="BN20" s="10"/>
      <c r="BO20" s="10">
        <v>1</v>
      </c>
      <c r="BP20" s="10"/>
      <c r="BQ20" s="10"/>
      <c r="BR20" s="10"/>
      <c r="BS20" s="10"/>
      <c r="BT20" s="55"/>
      <c r="BU20" s="56">
        <v>1</v>
      </c>
      <c r="BV20" s="10"/>
      <c r="BW20" s="843"/>
      <c r="BX20" s="10"/>
      <c r="BY20" s="10"/>
      <c r="BZ20" s="843"/>
      <c r="CA20" s="10"/>
      <c r="CB20" s="10"/>
      <c r="CC20" s="10"/>
      <c r="CD20" s="10"/>
      <c r="CE20" s="10">
        <v>1</v>
      </c>
      <c r="CF20" s="10"/>
      <c r="CG20" s="10"/>
      <c r="CH20" s="10"/>
      <c r="CI20" s="10"/>
      <c r="CJ20" s="55"/>
      <c r="CK20" s="56">
        <v>1</v>
      </c>
      <c r="CL20" s="10"/>
      <c r="CM20" s="10"/>
      <c r="CN20" s="835"/>
      <c r="CO20" s="10"/>
      <c r="CP20" s="10"/>
      <c r="CQ20" s="843"/>
      <c r="CR20" s="10">
        <v>1</v>
      </c>
      <c r="CS20" s="10"/>
      <c r="CT20" s="10"/>
      <c r="CU20" s="10"/>
      <c r="CV20" s="10"/>
      <c r="CW20" s="10"/>
      <c r="CX20" s="55">
        <v>1</v>
      </c>
      <c r="CY20" s="56"/>
      <c r="CZ20" s="10"/>
      <c r="DA20" s="10"/>
      <c r="DB20" s="10"/>
      <c r="DC20" s="10"/>
      <c r="DD20" s="10">
        <v>1</v>
      </c>
      <c r="DE20" s="843"/>
      <c r="DF20" s="10"/>
      <c r="DG20" s="843"/>
      <c r="DH20" s="843"/>
      <c r="DI20" s="843"/>
      <c r="DJ20" s="10"/>
      <c r="DK20" s="55"/>
      <c r="DL20" s="843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>
        <v>1</v>
      </c>
      <c r="EB20" s="55"/>
      <c r="EC20" s="56"/>
      <c r="ED20" s="10"/>
      <c r="EE20" s="10"/>
      <c r="EF20" s="10"/>
      <c r="EG20" s="843"/>
      <c r="EH20" s="10"/>
      <c r="EI20" s="10"/>
      <c r="EJ20" s="10"/>
      <c r="EK20" s="843"/>
      <c r="EL20" s="10">
        <v>1</v>
      </c>
      <c r="EM20" s="10"/>
      <c r="EN20" s="843"/>
      <c r="EO20" s="10"/>
      <c r="EP20" s="10"/>
      <c r="EQ20" s="10"/>
      <c r="ER20" s="843"/>
      <c r="ES20" s="879"/>
      <c r="ET20" s="244">
        <f t="shared" si="0"/>
        <v>0</v>
      </c>
      <c r="EU20" s="66">
        <f t="shared" si="1"/>
        <v>0</v>
      </c>
      <c r="EV20" s="66">
        <f t="shared" si="2"/>
        <v>0</v>
      </c>
      <c r="EW20" s="66">
        <f t="shared" si="3"/>
        <v>0</v>
      </c>
      <c r="EX20" s="66">
        <f t="shared" si="4"/>
        <v>15</v>
      </c>
      <c r="EY20" s="88">
        <f t="shared" si="5"/>
        <v>15</v>
      </c>
      <c r="EZ20" s="54"/>
      <c r="FA20" s="10">
        <v>1</v>
      </c>
      <c r="FB20" s="10"/>
      <c r="FC20" s="10"/>
      <c r="FD20" s="10"/>
      <c r="FE20" s="10"/>
    </row>
    <row r="21" spans="1:161" x14ac:dyDescent="0.2">
      <c r="A21" s="243">
        <v>18</v>
      </c>
      <c r="B21" s="458" t="s">
        <v>1039</v>
      </c>
      <c r="C21" s="57">
        <v>1</v>
      </c>
      <c r="D21" s="843"/>
      <c r="E21" s="5"/>
      <c r="F21" s="5"/>
      <c r="G21" s="5"/>
      <c r="H21" s="843"/>
      <c r="I21" s="126"/>
      <c r="J21" s="5"/>
      <c r="K21" s="653">
        <v>1</v>
      </c>
      <c r="L21" s="5"/>
      <c r="M21" s="5"/>
      <c r="N21" s="5"/>
      <c r="O21" s="5"/>
      <c r="P21" s="82"/>
      <c r="Q21" s="57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843"/>
      <c r="AF21" s="82"/>
      <c r="AG21" s="57"/>
      <c r="AH21" s="843"/>
      <c r="AI21" s="5"/>
      <c r="AJ21" s="5"/>
      <c r="AK21" s="843"/>
      <c r="AL21" s="5"/>
      <c r="AM21" s="5"/>
      <c r="AN21" s="843"/>
      <c r="AO21" s="5"/>
      <c r="AP21" s="5"/>
      <c r="AQ21" s="5"/>
      <c r="AR21" s="82"/>
      <c r="AS21" s="854"/>
      <c r="AT21" s="5"/>
      <c r="AU21" s="5"/>
      <c r="AV21" s="5">
        <v>1</v>
      </c>
      <c r="AW21" s="647"/>
      <c r="AX21" s="835"/>
      <c r="AY21" s="64"/>
      <c r="AZ21" s="5"/>
      <c r="BA21" s="82"/>
      <c r="BB21" s="56"/>
      <c r="BC21" s="10"/>
      <c r="BD21" s="843"/>
      <c r="BE21" s="10"/>
      <c r="BF21" s="10"/>
      <c r="BG21" s="10"/>
      <c r="BH21" s="10"/>
      <c r="BI21" s="10"/>
      <c r="BJ21" s="10"/>
      <c r="BK21" s="10"/>
      <c r="BL21" s="10"/>
      <c r="BM21" s="843"/>
      <c r="BN21" s="10"/>
      <c r="BO21" s="10"/>
      <c r="BP21" s="10"/>
      <c r="BQ21" s="10"/>
      <c r="BR21" s="10"/>
      <c r="BS21" s="10"/>
      <c r="BT21" s="55"/>
      <c r="BU21" s="56"/>
      <c r="BV21" s="10"/>
      <c r="BW21" s="843"/>
      <c r="BX21" s="10"/>
      <c r="BY21" s="10"/>
      <c r="BZ21" s="843"/>
      <c r="CA21" s="10"/>
      <c r="CB21" s="10"/>
      <c r="CC21" s="10"/>
      <c r="CD21" s="10"/>
      <c r="CE21" s="10"/>
      <c r="CF21" s="10"/>
      <c r="CG21" s="10"/>
      <c r="CH21" s="10"/>
      <c r="CI21" s="10"/>
      <c r="CJ21" s="55"/>
      <c r="CK21" s="56"/>
      <c r="CL21" s="10"/>
      <c r="CM21" s="10"/>
      <c r="CN21" s="835">
        <v>1</v>
      </c>
      <c r="CO21" s="10"/>
      <c r="CP21" s="10"/>
      <c r="CQ21" s="843"/>
      <c r="CR21" s="10"/>
      <c r="CS21" s="10"/>
      <c r="CT21" s="10"/>
      <c r="CU21" s="10"/>
      <c r="CV21" s="10"/>
      <c r="CW21" s="10"/>
      <c r="CX21" s="55"/>
      <c r="CY21" s="56"/>
      <c r="CZ21" s="10"/>
      <c r="DA21" s="10"/>
      <c r="DB21" s="10"/>
      <c r="DC21" s="10"/>
      <c r="DD21" s="10"/>
      <c r="DE21" s="843"/>
      <c r="DF21" s="10"/>
      <c r="DG21" s="843"/>
      <c r="DH21" s="843"/>
      <c r="DI21" s="843"/>
      <c r="DJ21" s="10"/>
      <c r="DK21" s="55"/>
      <c r="DL21" s="843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55"/>
      <c r="EC21" s="56"/>
      <c r="ED21" s="10"/>
      <c r="EE21" s="10"/>
      <c r="EF21" s="10"/>
      <c r="EG21" s="843"/>
      <c r="EH21" s="10"/>
      <c r="EI21" s="10"/>
      <c r="EJ21" s="10"/>
      <c r="EK21" s="843"/>
      <c r="EL21" s="10"/>
      <c r="EM21" s="10"/>
      <c r="EN21" s="843"/>
      <c r="EO21" s="10"/>
      <c r="EP21" s="10"/>
      <c r="EQ21" s="10"/>
      <c r="ER21" s="843"/>
      <c r="ES21" s="879">
        <v>1</v>
      </c>
      <c r="ET21" s="244">
        <f t="shared" si="0"/>
        <v>1</v>
      </c>
      <c r="EU21" s="66">
        <f t="shared" si="1"/>
        <v>1</v>
      </c>
      <c r="EV21" s="66">
        <f t="shared" si="2"/>
        <v>0</v>
      </c>
      <c r="EW21" s="66">
        <f t="shared" si="3"/>
        <v>0</v>
      </c>
      <c r="EX21" s="66">
        <f t="shared" si="4"/>
        <v>0</v>
      </c>
      <c r="EY21" s="88">
        <f t="shared" si="5"/>
        <v>2</v>
      </c>
      <c r="EZ21" s="54">
        <v>1</v>
      </c>
      <c r="FA21" s="10"/>
      <c r="FB21" s="10"/>
      <c r="FC21" s="10"/>
      <c r="FD21" s="10"/>
      <c r="FE21" s="10"/>
    </row>
    <row r="22" spans="1:161" x14ac:dyDescent="0.2">
      <c r="A22" s="61">
        <v>19</v>
      </c>
      <c r="B22" s="458" t="s">
        <v>1500</v>
      </c>
      <c r="C22" s="57"/>
      <c r="D22" s="843"/>
      <c r="E22" s="5"/>
      <c r="F22" s="5"/>
      <c r="G22" s="5"/>
      <c r="H22" s="843"/>
      <c r="I22" s="126"/>
      <c r="J22" s="5"/>
      <c r="K22" s="653"/>
      <c r="L22" s="5"/>
      <c r="M22" s="5">
        <v>1</v>
      </c>
      <c r="N22" s="5"/>
      <c r="O22" s="5"/>
      <c r="P22" s="82"/>
      <c r="Q22" s="57"/>
      <c r="R22" s="5"/>
      <c r="S22" s="5"/>
      <c r="T22" s="5"/>
      <c r="U22" s="5"/>
      <c r="V22" s="5"/>
      <c r="W22" s="5"/>
      <c r="X22" s="5"/>
      <c r="Y22" s="5"/>
      <c r="Z22" s="5"/>
      <c r="AA22" s="5">
        <v>1</v>
      </c>
      <c r="AB22" s="5"/>
      <c r="AC22" s="5"/>
      <c r="AD22" s="5"/>
      <c r="AE22" s="843"/>
      <c r="AF22" s="82"/>
      <c r="AG22" s="57"/>
      <c r="AH22" s="843"/>
      <c r="AI22" s="5"/>
      <c r="AJ22" s="5"/>
      <c r="AK22" s="843"/>
      <c r="AL22" s="5"/>
      <c r="AM22" s="5"/>
      <c r="AN22" s="843"/>
      <c r="AO22" s="5"/>
      <c r="AP22" s="5"/>
      <c r="AQ22" s="5"/>
      <c r="AR22" s="82"/>
      <c r="AS22" s="854"/>
      <c r="AT22" s="5"/>
      <c r="AU22" s="5"/>
      <c r="AV22" s="5"/>
      <c r="AW22" s="647"/>
      <c r="AX22" s="836">
        <v>1</v>
      </c>
      <c r="AY22" s="64"/>
      <c r="AZ22" s="5"/>
      <c r="BA22" s="82"/>
      <c r="BB22" s="56"/>
      <c r="BC22" s="10"/>
      <c r="BD22" s="843"/>
      <c r="BE22" s="10">
        <v>1</v>
      </c>
      <c r="BF22" s="10"/>
      <c r="BG22" s="10"/>
      <c r="BH22" s="10"/>
      <c r="BI22" s="10"/>
      <c r="BJ22" s="10"/>
      <c r="BK22" s="10"/>
      <c r="BL22" s="10"/>
      <c r="BM22" s="843"/>
      <c r="BN22" s="10"/>
      <c r="BO22" s="10"/>
      <c r="BP22" s="10"/>
      <c r="BQ22" s="10">
        <v>1</v>
      </c>
      <c r="BR22" s="10"/>
      <c r="BS22" s="10"/>
      <c r="BT22" s="55"/>
      <c r="BU22" s="56"/>
      <c r="BV22" s="10"/>
      <c r="BW22" s="843"/>
      <c r="BX22" s="10"/>
      <c r="BY22" s="10"/>
      <c r="BZ22" s="857"/>
      <c r="CA22" s="10"/>
      <c r="CB22" s="10"/>
      <c r="CC22" s="10"/>
      <c r="CD22" s="10"/>
      <c r="CE22" s="10"/>
      <c r="CF22" s="10"/>
      <c r="CG22" s="10"/>
      <c r="CH22" s="10"/>
      <c r="CI22" s="10"/>
      <c r="CJ22" s="55"/>
      <c r="CK22" s="56"/>
      <c r="CL22" s="10"/>
      <c r="CM22" s="10"/>
      <c r="CN22" s="835"/>
      <c r="CO22" s="10"/>
      <c r="CP22" s="10"/>
      <c r="CQ22" s="857"/>
      <c r="CR22" s="10"/>
      <c r="CS22" s="10"/>
      <c r="CT22" s="10"/>
      <c r="CU22" s="10"/>
      <c r="CV22" s="10"/>
      <c r="CW22" s="10"/>
      <c r="CX22" s="55"/>
      <c r="CY22" s="56"/>
      <c r="CZ22" s="10"/>
      <c r="DA22" s="10"/>
      <c r="DB22" s="10"/>
      <c r="DC22" s="10"/>
      <c r="DD22" s="10"/>
      <c r="DE22" s="843"/>
      <c r="DF22" s="10"/>
      <c r="DG22" s="843"/>
      <c r="DH22" s="843"/>
      <c r="DI22" s="843"/>
      <c r="DJ22" s="10"/>
      <c r="DK22" s="55"/>
      <c r="DL22" s="843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55"/>
      <c r="EC22" s="56"/>
      <c r="ED22" s="10"/>
      <c r="EE22" s="10"/>
      <c r="EF22" s="10"/>
      <c r="EG22" s="843"/>
      <c r="EH22" s="10"/>
      <c r="EI22" s="10">
        <v>1</v>
      </c>
      <c r="EJ22" s="10"/>
      <c r="EK22" s="843"/>
      <c r="EL22" s="10"/>
      <c r="EM22" s="10"/>
      <c r="EN22" s="843"/>
      <c r="EO22" s="10"/>
      <c r="EP22" s="10"/>
      <c r="EQ22" s="10"/>
      <c r="ER22" s="843"/>
      <c r="ES22" s="879"/>
      <c r="ET22" s="244">
        <f t="shared" si="0"/>
        <v>2</v>
      </c>
      <c r="EU22" s="66">
        <f t="shared" si="1"/>
        <v>0</v>
      </c>
      <c r="EV22" s="66">
        <f t="shared" si="2"/>
        <v>3</v>
      </c>
      <c r="EW22" s="66">
        <f t="shared" si="3"/>
        <v>0</v>
      </c>
      <c r="EX22" s="66">
        <f t="shared" si="4"/>
        <v>0</v>
      </c>
      <c r="EY22" s="88">
        <f t="shared" si="5"/>
        <v>5</v>
      </c>
      <c r="EZ22" s="54">
        <v>1</v>
      </c>
      <c r="FA22" s="10"/>
      <c r="FB22" s="10"/>
      <c r="FC22" s="10"/>
      <c r="FD22" s="10"/>
      <c r="FE22" s="10"/>
    </row>
    <row r="23" spans="1:161" x14ac:dyDescent="0.2">
      <c r="A23" s="243">
        <v>20</v>
      </c>
      <c r="B23" s="458" t="s">
        <v>874</v>
      </c>
      <c r="C23" s="57"/>
      <c r="D23" s="843"/>
      <c r="E23" s="5"/>
      <c r="F23" s="5"/>
      <c r="G23" s="5"/>
      <c r="H23" s="843"/>
      <c r="I23" s="126"/>
      <c r="J23" s="5"/>
      <c r="K23" s="653"/>
      <c r="L23" s="5"/>
      <c r="M23" s="5"/>
      <c r="N23" s="5"/>
      <c r="O23" s="5"/>
      <c r="P23" s="82"/>
      <c r="Q23" s="57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843"/>
      <c r="AF23" s="82"/>
      <c r="AG23" s="57"/>
      <c r="AH23" s="843"/>
      <c r="AI23" s="5"/>
      <c r="AJ23" s="5"/>
      <c r="AK23" s="843"/>
      <c r="AL23" s="5"/>
      <c r="AM23" s="5"/>
      <c r="AN23" s="843"/>
      <c r="AO23" s="5"/>
      <c r="AP23" s="5"/>
      <c r="AQ23" s="5"/>
      <c r="AR23" s="82"/>
      <c r="AS23" s="854"/>
      <c r="AT23" s="5"/>
      <c r="AU23" s="5"/>
      <c r="AV23" s="5"/>
      <c r="AW23" s="647"/>
      <c r="AX23" s="839">
        <v>1</v>
      </c>
      <c r="AY23" s="64"/>
      <c r="AZ23" s="5"/>
      <c r="BA23" s="82"/>
      <c r="BB23" s="56"/>
      <c r="BC23" s="10"/>
      <c r="BD23" s="843"/>
      <c r="BE23" s="10"/>
      <c r="BF23" s="10"/>
      <c r="BG23" s="10"/>
      <c r="BH23" s="10"/>
      <c r="BI23" s="10"/>
      <c r="BJ23" s="10"/>
      <c r="BK23" s="10"/>
      <c r="BL23" s="10">
        <v>1</v>
      </c>
      <c r="BM23" s="843"/>
      <c r="BN23" s="10"/>
      <c r="BO23" s="10"/>
      <c r="BP23" s="10"/>
      <c r="BQ23" s="10"/>
      <c r="BR23" s="10"/>
      <c r="BS23" s="10"/>
      <c r="BT23" s="55"/>
      <c r="BU23" s="56"/>
      <c r="BV23" s="10"/>
      <c r="BW23" s="843"/>
      <c r="BX23" s="10"/>
      <c r="BY23" s="10"/>
      <c r="BZ23" s="843"/>
      <c r="CA23" s="10"/>
      <c r="CB23" s="10"/>
      <c r="CC23" s="10"/>
      <c r="CD23" s="10"/>
      <c r="CE23" s="10"/>
      <c r="CF23" s="10"/>
      <c r="CG23" s="10"/>
      <c r="CH23" s="10"/>
      <c r="CI23" s="10"/>
      <c r="CJ23" s="55"/>
      <c r="CK23" s="56"/>
      <c r="CL23" s="10"/>
      <c r="CM23" s="10"/>
      <c r="CN23" s="835"/>
      <c r="CO23" s="10"/>
      <c r="CP23" s="10"/>
      <c r="CQ23" s="843"/>
      <c r="CR23" s="10"/>
      <c r="CS23" s="10"/>
      <c r="CT23" s="10"/>
      <c r="CU23" s="10"/>
      <c r="CV23" s="10"/>
      <c r="CW23" s="10"/>
      <c r="CX23" s="55"/>
      <c r="CY23" s="56"/>
      <c r="CZ23" s="10"/>
      <c r="DA23" s="10">
        <v>1</v>
      </c>
      <c r="DB23" s="10"/>
      <c r="DC23" s="10"/>
      <c r="DD23" s="10"/>
      <c r="DE23" s="843"/>
      <c r="DF23" s="10"/>
      <c r="DG23" s="843"/>
      <c r="DH23" s="843"/>
      <c r="DI23" s="843"/>
      <c r="DJ23" s="10"/>
      <c r="DK23" s="55"/>
      <c r="DL23" s="843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55"/>
      <c r="EC23" s="56"/>
      <c r="ED23" s="10"/>
      <c r="EE23" s="10"/>
      <c r="EF23" s="10"/>
      <c r="EG23" s="843"/>
      <c r="EH23" s="10"/>
      <c r="EI23" s="10"/>
      <c r="EJ23" s="10"/>
      <c r="EK23" s="843"/>
      <c r="EL23" s="10"/>
      <c r="EM23" s="10"/>
      <c r="EN23" s="843"/>
      <c r="EO23" s="10"/>
      <c r="EP23" s="10"/>
      <c r="EQ23" s="10"/>
      <c r="ER23" s="843"/>
      <c r="ES23" s="879"/>
      <c r="ET23" s="244">
        <f t="shared" si="0"/>
        <v>2</v>
      </c>
      <c r="EU23" s="66">
        <f t="shared" si="1"/>
        <v>0</v>
      </c>
      <c r="EV23" s="66">
        <f t="shared" si="2"/>
        <v>0</v>
      </c>
      <c r="EW23" s="66">
        <f t="shared" si="3"/>
        <v>0</v>
      </c>
      <c r="EX23" s="66">
        <f t="shared" si="4"/>
        <v>0</v>
      </c>
      <c r="EY23" s="88">
        <f t="shared" si="5"/>
        <v>2</v>
      </c>
      <c r="EZ23" s="54">
        <v>1</v>
      </c>
      <c r="FA23" s="10"/>
      <c r="FB23" s="10"/>
      <c r="FC23" s="10"/>
      <c r="FD23" s="10"/>
      <c r="FE23" s="10"/>
    </row>
    <row r="24" spans="1:161" s="947" customFormat="1" x14ac:dyDescent="0.2">
      <c r="A24" s="963">
        <v>21</v>
      </c>
      <c r="B24" s="948" t="s">
        <v>892</v>
      </c>
      <c r="C24" s="949">
        <v>1</v>
      </c>
      <c r="D24" s="952"/>
      <c r="E24" s="950"/>
      <c r="F24" s="950"/>
      <c r="G24" s="950"/>
      <c r="H24" s="952"/>
      <c r="I24" s="950"/>
      <c r="J24" s="950">
        <v>1</v>
      </c>
      <c r="K24" s="964">
        <v>1</v>
      </c>
      <c r="L24" s="950"/>
      <c r="M24" s="950"/>
      <c r="N24" s="950">
        <v>1</v>
      </c>
      <c r="O24" s="950">
        <v>1</v>
      </c>
      <c r="P24" s="954"/>
      <c r="Q24" s="949"/>
      <c r="R24" s="950"/>
      <c r="S24" s="950">
        <v>1</v>
      </c>
      <c r="T24" s="950"/>
      <c r="U24" s="950">
        <v>1</v>
      </c>
      <c r="V24" s="950">
        <v>1</v>
      </c>
      <c r="W24" s="950">
        <v>1</v>
      </c>
      <c r="X24" s="950">
        <v>1</v>
      </c>
      <c r="Y24" s="950"/>
      <c r="Z24" s="950"/>
      <c r="AA24" s="950"/>
      <c r="AB24" s="950"/>
      <c r="AC24" s="950"/>
      <c r="AD24" s="950">
        <v>1</v>
      </c>
      <c r="AE24" s="952"/>
      <c r="AF24" s="954"/>
      <c r="AG24" s="949"/>
      <c r="AH24" s="952"/>
      <c r="AI24" s="950">
        <v>1</v>
      </c>
      <c r="AJ24" s="950"/>
      <c r="AK24" s="952"/>
      <c r="AL24" s="950">
        <v>1</v>
      </c>
      <c r="AM24" s="950"/>
      <c r="AN24" s="952"/>
      <c r="AO24" s="950">
        <v>1</v>
      </c>
      <c r="AP24" s="950"/>
      <c r="AQ24" s="950"/>
      <c r="AR24" s="954">
        <v>1</v>
      </c>
      <c r="AS24" s="965"/>
      <c r="AT24" s="950"/>
      <c r="AU24" s="950"/>
      <c r="AV24" s="950">
        <v>1</v>
      </c>
      <c r="AW24" s="966"/>
      <c r="AX24" s="971">
        <v>1</v>
      </c>
      <c r="AY24" s="955"/>
      <c r="AZ24" s="950"/>
      <c r="BA24" s="954">
        <v>1</v>
      </c>
      <c r="BB24" s="956">
        <v>1</v>
      </c>
      <c r="BC24" s="957"/>
      <c r="BD24" s="952"/>
      <c r="BE24" s="957"/>
      <c r="BF24" s="957">
        <v>1</v>
      </c>
      <c r="BG24" s="957">
        <v>1</v>
      </c>
      <c r="BH24" s="957">
        <v>1</v>
      </c>
      <c r="BI24" s="957">
        <v>1</v>
      </c>
      <c r="BJ24" s="957">
        <v>1</v>
      </c>
      <c r="BK24" s="957">
        <v>1</v>
      </c>
      <c r="BL24" s="957"/>
      <c r="BM24" s="952"/>
      <c r="BN24" s="957"/>
      <c r="BO24" s="957"/>
      <c r="BP24" s="957"/>
      <c r="BQ24" s="957"/>
      <c r="BR24" s="957"/>
      <c r="BS24" s="957"/>
      <c r="BT24" s="958"/>
      <c r="BU24" s="956"/>
      <c r="BV24" s="957"/>
      <c r="BW24" s="952"/>
      <c r="BX24" s="957"/>
      <c r="BY24" s="957"/>
      <c r="BZ24" s="952"/>
      <c r="CA24" s="957"/>
      <c r="CB24" s="957"/>
      <c r="CC24" s="957"/>
      <c r="CD24" s="957"/>
      <c r="CE24" s="957"/>
      <c r="CF24" s="957"/>
      <c r="CG24" s="957"/>
      <c r="CH24" s="957">
        <v>1</v>
      </c>
      <c r="CI24" s="957"/>
      <c r="CJ24" s="958"/>
      <c r="CK24" s="956"/>
      <c r="CL24" s="957"/>
      <c r="CM24" s="957"/>
      <c r="CN24" s="967">
        <v>1</v>
      </c>
      <c r="CO24" s="957"/>
      <c r="CP24" s="957"/>
      <c r="CQ24" s="952"/>
      <c r="CR24" s="957"/>
      <c r="CS24" s="957"/>
      <c r="CT24" s="957"/>
      <c r="CU24" s="957"/>
      <c r="CV24" s="957"/>
      <c r="CW24" s="957"/>
      <c r="CX24" s="958"/>
      <c r="CY24" s="956"/>
      <c r="CZ24" s="957"/>
      <c r="DA24" s="957"/>
      <c r="DB24" s="957"/>
      <c r="DC24" s="957"/>
      <c r="DD24" s="957"/>
      <c r="DE24" s="972"/>
      <c r="DF24" s="957"/>
      <c r="DG24" s="952"/>
      <c r="DH24" s="952"/>
      <c r="DI24" s="952"/>
      <c r="DJ24" s="957"/>
      <c r="DK24" s="958"/>
      <c r="DL24" s="952"/>
      <c r="DM24" s="957"/>
      <c r="DN24" s="957"/>
      <c r="DO24" s="957"/>
      <c r="DP24" s="957"/>
      <c r="DQ24" s="957"/>
      <c r="DR24" s="957"/>
      <c r="DS24" s="957"/>
      <c r="DT24" s="957"/>
      <c r="DU24" s="957"/>
      <c r="DV24" s="957"/>
      <c r="DW24" s="957"/>
      <c r="DX24" s="957"/>
      <c r="DY24" s="957"/>
      <c r="DZ24" s="957"/>
      <c r="EA24" s="957"/>
      <c r="EB24" s="958"/>
      <c r="EC24" s="956"/>
      <c r="ED24" s="957"/>
      <c r="EE24" s="957"/>
      <c r="EF24" s="957"/>
      <c r="EG24" s="952"/>
      <c r="EH24" s="957"/>
      <c r="EI24" s="957"/>
      <c r="EJ24" s="957"/>
      <c r="EK24" s="952"/>
      <c r="EL24" s="957"/>
      <c r="EM24" s="957"/>
      <c r="EN24" s="952"/>
      <c r="EO24" s="957"/>
      <c r="EP24" s="957"/>
      <c r="EQ24" s="957"/>
      <c r="ER24" s="952"/>
      <c r="ES24" s="968">
        <v>1</v>
      </c>
      <c r="ET24" s="959">
        <f t="shared" si="0"/>
        <v>5</v>
      </c>
      <c r="EU24" s="960">
        <f t="shared" si="1"/>
        <v>4</v>
      </c>
      <c r="EV24" s="960">
        <f t="shared" si="2"/>
        <v>11</v>
      </c>
      <c r="EW24" s="960">
        <f t="shared" si="3"/>
        <v>3</v>
      </c>
      <c r="EX24" s="960">
        <f t="shared" si="4"/>
        <v>1</v>
      </c>
      <c r="EY24" s="961">
        <f t="shared" si="5"/>
        <v>24</v>
      </c>
      <c r="EZ24" s="969"/>
      <c r="FA24" s="957"/>
      <c r="FB24" s="957">
        <v>1</v>
      </c>
      <c r="FC24" s="957"/>
      <c r="FD24" s="957"/>
      <c r="FE24" s="957"/>
    </row>
    <row r="25" spans="1:161" x14ac:dyDescent="0.2">
      <c r="A25" s="243">
        <v>22</v>
      </c>
      <c r="B25" s="458" t="s">
        <v>1088</v>
      </c>
      <c r="C25" s="57"/>
      <c r="D25" s="843"/>
      <c r="E25" s="5"/>
      <c r="F25" s="5"/>
      <c r="G25" s="5"/>
      <c r="H25" s="843"/>
      <c r="I25" s="126"/>
      <c r="J25" s="5"/>
      <c r="K25" s="653">
        <v>1</v>
      </c>
      <c r="L25" s="5"/>
      <c r="M25" s="5"/>
      <c r="N25" s="5">
        <v>1</v>
      </c>
      <c r="O25" s="5">
        <v>1</v>
      </c>
      <c r="P25" s="82"/>
      <c r="Q25" s="57"/>
      <c r="R25" s="5"/>
      <c r="S25" s="5"/>
      <c r="T25" s="5"/>
      <c r="U25" s="5">
        <v>1</v>
      </c>
      <c r="V25" s="5">
        <v>1</v>
      </c>
      <c r="W25" s="5">
        <v>1</v>
      </c>
      <c r="X25" s="5">
        <v>1</v>
      </c>
      <c r="Y25" s="5"/>
      <c r="Z25" s="5"/>
      <c r="AA25" s="5"/>
      <c r="AB25" s="5"/>
      <c r="AC25" s="5"/>
      <c r="AD25" s="5"/>
      <c r="AE25" s="843"/>
      <c r="AF25" s="82"/>
      <c r="AG25" s="57"/>
      <c r="AH25" s="843"/>
      <c r="AI25" s="5"/>
      <c r="AJ25" s="5"/>
      <c r="AK25" s="843"/>
      <c r="AL25" s="5"/>
      <c r="AM25" s="5"/>
      <c r="AN25" s="843"/>
      <c r="AO25" s="5"/>
      <c r="AP25" s="5"/>
      <c r="AQ25" s="5"/>
      <c r="AR25" s="82"/>
      <c r="AS25" s="854"/>
      <c r="AT25" s="5"/>
      <c r="AU25" s="5"/>
      <c r="AV25" s="5"/>
      <c r="AW25" s="647"/>
      <c r="AX25" s="839">
        <v>1</v>
      </c>
      <c r="AY25" s="64"/>
      <c r="AZ25" s="5"/>
      <c r="BA25" s="82"/>
      <c r="BB25" s="56">
        <v>1</v>
      </c>
      <c r="BC25" s="10"/>
      <c r="BD25" s="843"/>
      <c r="BE25" s="10"/>
      <c r="BF25" s="10">
        <v>1</v>
      </c>
      <c r="BG25" s="10">
        <v>1</v>
      </c>
      <c r="BH25" s="10">
        <v>1</v>
      </c>
      <c r="BI25" s="10">
        <v>1</v>
      </c>
      <c r="BJ25" s="10">
        <v>1</v>
      </c>
      <c r="BK25" s="10">
        <v>1</v>
      </c>
      <c r="BL25" s="10"/>
      <c r="BM25" s="843"/>
      <c r="BN25" s="10"/>
      <c r="BO25" s="10"/>
      <c r="BP25" s="10"/>
      <c r="BQ25" s="10"/>
      <c r="BR25" s="10"/>
      <c r="BS25" s="10"/>
      <c r="BT25" s="55"/>
      <c r="BU25" s="56"/>
      <c r="BV25" s="10"/>
      <c r="BW25" s="843"/>
      <c r="BX25" s="10">
        <v>1</v>
      </c>
      <c r="BY25" s="10">
        <v>1</v>
      </c>
      <c r="BZ25" s="843"/>
      <c r="CA25" s="10"/>
      <c r="CB25" s="10"/>
      <c r="CC25" s="10"/>
      <c r="CD25" s="10"/>
      <c r="CE25" s="10"/>
      <c r="CF25" s="10"/>
      <c r="CG25" s="10"/>
      <c r="CH25" s="10"/>
      <c r="CI25" s="10"/>
      <c r="CJ25" s="55"/>
      <c r="CK25" s="56"/>
      <c r="CL25" s="10"/>
      <c r="CM25" s="10"/>
      <c r="CN25" s="835">
        <v>1</v>
      </c>
      <c r="CO25" s="10"/>
      <c r="CP25" s="10"/>
      <c r="CQ25" s="843"/>
      <c r="CR25" s="10"/>
      <c r="CS25" s="10"/>
      <c r="CT25" s="10"/>
      <c r="CU25" s="10"/>
      <c r="CV25" s="10"/>
      <c r="CW25" s="10"/>
      <c r="CX25" s="55"/>
      <c r="CY25" s="56"/>
      <c r="CZ25" s="10"/>
      <c r="DA25" s="10"/>
      <c r="DB25" s="10"/>
      <c r="DC25" s="10"/>
      <c r="DD25" s="10"/>
      <c r="DE25" s="843"/>
      <c r="DF25" s="10"/>
      <c r="DG25" s="843"/>
      <c r="DH25" s="843"/>
      <c r="DI25" s="843"/>
      <c r="DJ25" s="10"/>
      <c r="DK25" s="55"/>
      <c r="DL25" s="843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55"/>
      <c r="EC25" s="56"/>
      <c r="ED25" s="10"/>
      <c r="EE25" s="10"/>
      <c r="EF25" s="10"/>
      <c r="EG25" s="843"/>
      <c r="EH25" s="10"/>
      <c r="EI25" s="10"/>
      <c r="EJ25" s="10"/>
      <c r="EK25" s="843"/>
      <c r="EL25" s="10"/>
      <c r="EM25" s="10"/>
      <c r="EN25" s="843"/>
      <c r="EO25" s="10"/>
      <c r="EP25" s="10"/>
      <c r="EQ25" s="10"/>
      <c r="ER25" s="843"/>
      <c r="ES25" s="879">
        <v>1</v>
      </c>
      <c r="ET25" s="244">
        <f t="shared" si="0"/>
        <v>3</v>
      </c>
      <c r="EU25" s="66">
        <f t="shared" si="1"/>
        <v>3</v>
      </c>
      <c r="EV25" s="66">
        <f t="shared" si="2"/>
        <v>4</v>
      </c>
      <c r="EW25" s="66">
        <f t="shared" si="3"/>
        <v>4</v>
      </c>
      <c r="EX25" s="66">
        <f t="shared" si="4"/>
        <v>1</v>
      </c>
      <c r="EY25" s="88">
        <f t="shared" si="5"/>
        <v>15</v>
      </c>
      <c r="EZ25" s="54"/>
      <c r="FA25" s="10">
        <v>1</v>
      </c>
      <c r="FB25" s="10"/>
      <c r="FC25" s="10"/>
      <c r="FD25" s="10"/>
      <c r="FE25" s="10"/>
    </row>
    <row r="26" spans="1:161" x14ac:dyDescent="0.2">
      <c r="A26" s="61">
        <v>23</v>
      </c>
      <c r="B26" s="458" t="s">
        <v>375</v>
      </c>
      <c r="C26" s="57"/>
      <c r="D26" s="843"/>
      <c r="E26" s="5"/>
      <c r="F26" s="5"/>
      <c r="G26" s="5"/>
      <c r="H26" s="843"/>
      <c r="I26" s="126"/>
      <c r="J26" s="5"/>
      <c r="K26" s="653"/>
      <c r="L26" s="5"/>
      <c r="M26" s="5"/>
      <c r="N26" s="5"/>
      <c r="O26" s="5"/>
      <c r="P26" s="82"/>
      <c r="Q26" s="57"/>
      <c r="R26" s="5"/>
      <c r="S26" s="5"/>
      <c r="T26" s="5"/>
      <c r="U26" s="5"/>
      <c r="V26" s="5"/>
      <c r="W26" s="5"/>
      <c r="X26" s="5"/>
      <c r="Y26" s="5"/>
      <c r="Z26" s="5"/>
      <c r="AA26" s="5">
        <v>1</v>
      </c>
      <c r="AB26" s="5"/>
      <c r="AC26" s="5"/>
      <c r="AD26" s="5"/>
      <c r="AE26" s="843"/>
      <c r="AF26" s="82"/>
      <c r="AG26" s="57"/>
      <c r="AH26" s="843"/>
      <c r="AI26" s="5">
        <v>1</v>
      </c>
      <c r="AJ26" s="5"/>
      <c r="AK26" s="843"/>
      <c r="AL26" s="5">
        <v>1</v>
      </c>
      <c r="AM26" s="5"/>
      <c r="AN26" s="843"/>
      <c r="AO26" s="5">
        <v>1</v>
      </c>
      <c r="AP26" s="5"/>
      <c r="AQ26" s="5"/>
      <c r="AR26" s="82">
        <v>1</v>
      </c>
      <c r="AS26" s="854"/>
      <c r="AT26" s="5"/>
      <c r="AU26" s="5">
        <v>1</v>
      </c>
      <c r="AV26" s="5"/>
      <c r="AW26" s="647"/>
      <c r="AX26" s="839">
        <v>1</v>
      </c>
      <c r="AY26" s="64"/>
      <c r="AZ26" s="5"/>
      <c r="BA26" s="82">
        <v>1</v>
      </c>
      <c r="BB26" s="56"/>
      <c r="BC26" s="10"/>
      <c r="BD26" s="843"/>
      <c r="BE26" s="10">
        <v>1</v>
      </c>
      <c r="BF26" s="10"/>
      <c r="BG26" s="10"/>
      <c r="BH26" s="10"/>
      <c r="BI26" s="10"/>
      <c r="BJ26" s="10"/>
      <c r="BK26" s="10"/>
      <c r="BL26" s="10"/>
      <c r="BM26" s="843"/>
      <c r="BN26" s="10"/>
      <c r="BO26" s="10"/>
      <c r="BP26" s="10"/>
      <c r="BQ26" s="10"/>
      <c r="BR26" s="10"/>
      <c r="BS26" s="10"/>
      <c r="BT26" s="140">
        <v>1</v>
      </c>
      <c r="BU26" s="56"/>
      <c r="BV26" s="10"/>
      <c r="BW26" s="843"/>
      <c r="BX26" s="10"/>
      <c r="BY26" s="10"/>
      <c r="BZ26" s="843"/>
      <c r="CA26" s="10"/>
      <c r="CB26" s="10"/>
      <c r="CC26" s="10"/>
      <c r="CD26" s="10"/>
      <c r="CE26" s="10"/>
      <c r="CF26" s="10"/>
      <c r="CG26" s="10">
        <v>1</v>
      </c>
      <c r="CH26" s="10"/>
      <c r="CI26" s="10"/>
      <c r="CJ26" s="55">
        <v>1</v>
      </c>
      <c r="CK26" s="56"/>
      <c r="CL26" s="10"/>
      <c r="CM26" s="10">
        <v>1</v>
      </c>
      <c r="CN26" s="835">
        <v>1</v>
      </c>
      <c r="CO26" s="10"/>
      <c r="CP26" s="10"/>
      <c r="CQ26" s="843"/>
      <c r="CR26" s="10"/>
      <c r="CS26" s="10"/>
      <c r="CT26" s="10">
        <v>1</v>
      </c>
      <c r="CU26" s="10"/>
      <c r="CV26" s="10"/>
      <c r="CW26" s="10">
        <v>1</v>
      </c>
      <c r="CX26" s="55"/>
      <c r="CY26" s="56"/>
      <c r="CZ26" s="10">
        <v>1</v>
      </c>
      <c r="DA26" s="10"/>
      <c r="DB26" s="10"/>
      <c r="DC26" s="10">
        <v>1</v>
      </c>
      <c r="DD26" s="10"/>
      <c r="DE26" s="843"/>
      <c r="DF26" s="10"/>
      <c r="DG26" s="843"/>
      <c r="DH26" s="843"/>
      <c r="DI26" s="843"/>
      <c r="DJ26" s="10"/>
      <c r="DK26" s="55"/>
      <c r="DL26" s="843"/>
      <c r="DM26" s="10"/>
      <c r="DN26" s="10"/>
      <c r="DO26" s="10">
        <v>1</v>
      </c>
      <c r="DP26" s="10"/>
      <c r="DQ26" s="10"/>
      <c r="DR26" s="10"/>
      <c r="DS26" s="10"/>
      <c r="DT26" s="10"/>
      <c r="DU26" s="10"/>
      <c r="DV26" s="10"/>
      <c r="DW26" s="10"/>
      <c r="DX26" s="10"/>
      <c r="DY26" s="10">
        <v>1</v>
      </c>
      <c r="DZ26" s="10"/>
      <c r="EA26" s="10"/>
      <c r="EB26" s="55">
        <v>1</v>
      </c>
      <c r="EC26" s="56"/>
      <c r="ED26" s="10"/>
      <c r="EE26" s="10"/>
      <c r="EF26" s="10"/>
      <c r="EG26" s="843"/>
      <c r="EH26" s="10"/>
      <c r="EI26" s="10"/>
      <c r="EJ26" s="10"/>
      <c r="EK26" s="843"/>
      <c r="EL26" s="10"/>
      <c r="EM26" s="10"/>
      <c r="EN26" s="843"/>
      <c r="EO26" s="10"/>
      <c r="EP26" s="10"/>
      <c r="EQ26" s="10"/>
      <c r="ER26" s="843"/>
      <c r="ES26" s="879"/>
      <c r="ET26" s="244">
        <f t="shared" si="0"/>
        <v>0</v>
      </c>
      <c r="EU26" s="66">
        <f t="shared" si="1"/>
        <v>1</v>
      </c>
      <c r="EV26" s="66">
        <f t="shared" si="2"/>
        <v>18</v>
      </c>
      <c r="EW26" s="66">
        <f t="shared" si="3"/>
        <v>0</v>
      </c>
      <c r="EX26" s="66">
        <f t="shared" si="4"/>
        <v>0</v>
      </c>
      <c r="EY26" s="88">
        <f t="shared" si="5"/>
        <v>19</v>
      </c>
      <c r="EZ26" s="54"/>
      <c r="FA26" s="10">
        <v>1</v>
      </c>
      <c r="FB26" s="10"/>
      <c r="FC26" s="10"/>
      <c r="FD26" s="10"/>
      <c r="FE26" s="10"/>
    </row>
    <row r="27" spans="1:161" x14ac:dyDescent="0.2">
      <c r="A27" s="243">
        <v>24</v>
      </c>
      <c r="B27" s="458" t="s">
        <v>584</v>
      </c>
      <c r="C27" s="57"/>
      <c r="D27" s="843"/>
      <c r="E27" s="5"/>
      <c r="F27" s="5"/>
      <c r="G27" s="5"/>
      <c r="H27" s="843"/>
      <c r="I27" s="126"/>
      <c r="J27" s="5"/>
      <c r="K27" s="653"/>
      <c r="L27" s="5"/>
      <c r="M27" s="5"/>
      <c r="N27" s="5"/>
      <c r="O27" s="5"/>
      <c r="P27" s="82"/>
      <c r="Q27" s="57"/>
      <c r="R27" s="5"/>
      <c r="S27" s="5"/>
      <c r="T27" s="5"/>
      <c r="U27" s="5"/>
      <c r="V27" s="5"/>
      <c r="W27" s="5"/>
      <c r="X27" s="5"/>
      <c r="Y27" s="5">
        <v>1</v>
      </c>
      <c r="Z27" s="5"/>
      <c r="AA27" s="5">
        <v>1</v>
      </c>
      <c r="AB27" s="5"/>
      <c r="AC27" s="5"/>
      <c r="AD27" s="5">
        <v>1</v>
      </c>
      <c r="AE27" s="843"/>
      <c r="AF27" s="82"/>
      <c r="AG27" s="57"/>
      <c r="AH27" s="843"/>
      <c r="AI27" s="5">
        <v>1</v>
      </c>
      <c r="AJ27" s="5"/>
      <c r="AK27" s="843"/>
      <c r="AL27" s="5">
        <v>1</v>
      </c>
      <c r="AM27" s="5"/>
      <c r="AN27" s="843"/>
      <c r="AO27" s="5"/>
      <c r="AP27" s="5"/>
      <c r="AQ27" s="5"/>
      <c r="AR27" s="82">
        <v>1</v>
      </c>
      <c r="AS27" s="854"/>
      <c r="AT27" s="5"/>
      <c r="AU27" s="5">
        <v>1</v>
      </c>
      <c r="AV27" s="5"/>
      <c r="AW27" s="647"/>
      <c r="AX27" s="839">
        <v>1</v>
      </c>
      <c r="AY27" s="64"/>
      <c r="AZ27" s="5"/>
      <c r="BA27" s="82"/>
      <c r="BB27" s="56"/>
      <c r="BC27" s="10"/>
      <c r="BD27" s="843"/>
      <c r="BE27" s="10"/>
      <c r="BF27" s="10"/>
      <c r="BG27" s="10"/>
      <c r="BH27" s="10"/>
      <c r="BI27" s="10"/>
      <c r="BJ27" s="10"/>
      <c r="BK27" s="10"/>
      <c r="BL27" s="10"/>
      <c r="BM27" s="843"/>
      <c r="BN27" s="10">
        <v>1</v>
      </c>
      <c r="BO27" s="10"/>
      <c r="BP27" s="10"/>
      <c r="BQ27" s="10"/>
      <c r="BR27" s="10"/>
      <c r="BS27" s="10"/>
      <c r="BT27" s="55"/>
      <c r="BU27" s="56"/>
      <c r="BV27" s="10"/>
      <c r="BW27" s="843"/>
      <c r="BX27" s="10"/>
      <c r="BY27" s="10"/>
      <c r="BZ27" s="843"/>
      <c r="CA27" s="10">
        <v>1</v>
      </c>
      <c r="CB27" s="10"/>
      <c r="CC27" s="10"/>
      <c r="CD27" s="10"/>
      <c r="CE27" s="10"/>
      <c r="CF27" s="10"/>
      <c r="CG27" s="10">
        <v>1</v>
      </c>
      <c r="CH27" s="10"/>
      <c r="CI27" s="10"/>
      <c r="CJ27" s="55"/>
      <c r="CK27" s="56"/>
      <c r="CL27" s="10"/>
      <c r="CM27" s="10"/>
      <c r="CN27" s="835"/>
      <c r="CO27" s="10"/>
      <c r="CP27" s="10"/>
      <c r="CQ27" s="843"/>
      <c r="CR27" s="10"/>
      <c r="CS27" s="10"/>
      <c r="CT27" s="10">
        <v>1</v>
      </c>
      <c r="CU27" s="10"/>
      <c r="CV27" s="10">
        <v>1</v>
      </c>
      <c r="CW27" s="10"/>
      <c r="CX27" s="55"/>
      <c r="CY27" s="56"/>
      <c r="CZ27" s="10"/>
      <c r="DA27" s="10"/>
      <c r="DB27" s="10"/>
      <c r="DC27" s="10"/>
      <c r="DD27" s="10"/>
      <c r="DE27" s="843"/>
      <c r="DF27" s="10">
        <v>1</v>
      </c>
      <c r="DG27" s="843"/>
      <c r="DH27" s="843"/>
      <c r="DI27" s="843"/>
      <c r="DJ27" s="10"/>
      <c r="DK27" s="55"/>
      <c r="DL27" s="843"/>
      <c r="DM27" s="10">
        <v>1</v>
      </c>
      <c r="DN27" s="10"/>
      <c r="DO27" s="10">
        <v>1</v>
      </c>
      <c r="DP27" s="10"/>
      <c r="DQ27" s="10">
        <v>1</v>
      </c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55"/>
      <c r="EC27" s="56">
        <v>1</v>
      </c>
      <c r="ED27" s="10"/>
      <c r="EE27" s="10">
        <v>1</v>
      </c>
      <c r="EF27" s="10"/>
      <c r="EG27" s="843"/>
      <c r="EH27" s="10"/>
      <c r="EI27" s="10">
        <v>1</v>
      </c>
      <c r="EJ27" s="10"/>
      <c r="EK27" s="843"/>
      <c r="EL27" s="10"/>
      <c r="EM27" s="10">
        <v>1</v>
      </c>
      <c r="EN27" s="843"/>
      <c r="EO27" s="10">
        <v>1</v>
      </c>
      <c r="EP27" s="10">
        <v>1</v>
      </c>
      <c r="EQ27" s="10">
        <v>1</v>
      </c>
      <c r="ER27" s="843"/>
      <c r="ES27" s="879">
        <v>1</v>
      </c>
      <c r="ET27" s="244">
        <f t="shared" si="0"/>
        <v>5</v>
      </c>
      <c r="EU27" s="66">
        <f t="shared" si="1"/>
        <v>3</v>
      </c>
      <c r="EV27" s="66">
        <f t="shared" si="2"/>
        <v>14</v>
      </c>
      <c r="EW27" s="66">
        <f t="shared" si="3"/>
        <v>1</v>
      </c>
      <c r="EX27" s="66">
        <f t="shared" si="4"/>
        <v>0</v>
      </c>
      <c r="EY27" s="88">
        <f t="shared" si="5"/>
        <v>23</v>
      </c>
      <c r="EZ27" s="54"/>
      <c r="FA27" s="10"/>
      <c r="FB27" s="10">
        <v>1</v>
      </c>
      <c r="FC27" s="10"/>
      <c r="FD27" s="10"/>
      <c r="FE27" s="10"/>
    </row>
    <row r="28" spans="1:161" x14ac:dyDescent="0.2">
      <c r="A28" s="61">
        <v>25</v>
      </c>
      <c r="B28" s="458" t="s">
        <v>1407</v>
      </c>
      <c r="C28" s="57"/>
      <c r="D28" s="843"/>
      <c r="E28" s="5"/>
      <c r="F28" s="5"/>
      <c r="G28" s="5"/>
      <c r="H28" s="843"/>
      <c r="I28" s="126"/>
      <c r="J28" s="5"/>
      <c r="K28" s="653"/>
      <c r="L28" s="5"/>
      <c r="M28" s="5"/>
      <c r="N28" s="5"/>
      <c r="O28" s="5"/>
      <c r="P28" s="82"/>
      <c r="Q28" s="57"/>
      <c r="R28" s="5"/>
      <c r="S28" s="5"/>
      <c r="T28" s="5">
        <v>1</v>
      </c>
      <c r="U28" s="5"/>
      <c r="V28" s="5"/>
      <c r="W28" s="5"/>
      <c r="X28" s="5"/>
      <c r="Y28" s="5"/>
      <c r="Z28" s="5"/>
      <c r="AA28" s="5"/>
      <c r="AB28" s="5">
        <v>1</v>
      </c>
      <c r="AC28" s="5"/>
      <c r="AD28" s="5"/>
      <c r="AE28" s="843"/>
      <c r="AF28" s="82"/>
      <c r="AG28" s="57"/>
      <c r="AH28" s="843"/>
      <c r="AI28" s="5"/>
      <c r="AJ28" s="5"/>
      <c r="AK28" s="843"/>
      <c r="AL28" s="5"/>
      <c r="AM28" s="5">
        <v>1</v>
      </c>
      <c r="AN28" s="843"/>
      <c r="AO28" s="5"/>
      <c r="AP28" s="5"/>
      <c r="AQ28" s="5">
        <v>1</v>
      </c>
      <c r="AR28" s="82"/>
      <c r="AS28" s="854"/>
      <c r="AT28" s="5"/>
      <c r="AU28" s="5"/>
      <c r="AV28" s="5"/>
      <c r="AW28" s="647"/>
      <c r="AX28" s="839"/>
      <c r="AY28" s="64"/>
      <c r="AZ28" s="5"/>
      <c r="BA28" s="82"/>
      <c r="BB28" s="56"/>
      <c r="BC28" s="10">
        <v>1</v>
      </c>
      <c r="BD28" s="843"/>
      <c r="BE28" s="10"/>
      <c r="BF28" s="10"/>
      <c r="BG28" s="10"/>
      <c r="BH28" s="10"/>
      <c r="BI28" s="10"/>
      <c r="BJ28" s="10"/>
      <c r="BK28" s="10"/>
      <c r="BL28" s="10"/>
      <c r="BM28" s="843"/>
      <c r="BN28" s="10"/>
      <c r="BO28" s="10"/>
      <c r="BP28" s="10"/>
      <c r="BQ28" s="10"/>
      <c r="BR28" s="10"/>
      <c r="BS28" s="10"/>
      <c r="BT28" s="55"/>
      <c r="BU28" s="56"/>
      <c r="BV28" s="10"/>
      <c r="BW28" s="843"/>
      <c r="BX28" s="10"/>
      <c r="BY28" s="10"/>
      <c r="BZ28" s="843"/>
      <c r="CA28" s="10"/>
      <c r="CB28" s="10"/>
      <c r="CC28" s="10"/>
      <c r="CD28" s="10"/>
      <c r="CE28" s="10"/>
      <c r="CF28" s="10"/>
      <c r="CG28" s="10"/>
      <c r="CH28" s="10"/>
      <c r="CI28" s="10"/>
      <c r="CJ28" s="55"/>
      <c r="CK28" s="56">
        <v>1</v>
      </c>
      <c r="CL28" s="10"/>
      <c r="CM28" s="10"/>
      <c r="CN28" s="835"/>
      <c r="CO28" s="10"/>
      <c r="CP28" s="10"/>
      <c r="CQ28" s="843"/>
      <c r="CR28" s="10">
        <v>1</v>
      </c>
      <c r="CS28" s="10"/>
      <c r="CT28" s="10"/>
      <c r="CU28" s="10"/>
      <c r="CV28" s="10"/>
      <c r="CW28" s="10"/>
      <c r="CX28" s="55">
        <v>1</v>
      </c>
      <c r="CY28" s="56"/>
      <c r="CZ28" s="10"/>
      <c r="DA28" s="10"/>
      <c r="DB28" s="10"/>
      <c r="DC28" s="10"/>
      <c r="DD28" s="10">
        <v>1</v>
      </c>
      <c r="DE28" s="843"/>
      <c r="DF28" s="10"/>
      <c r="DG28" s="843"/>
      <c r="DH28" s="843"/>
      <c r="DI28" s="843"/>
      <c r="DJ28" s="10"/>
      <c r="DK28" s="55"/>
      <c r="DL28" s="843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55"/>
      <c r="EC28" s="56"/>
      <c r="ED28" s="10"/>
      <c r="EE28" s="10"/>
      <c r="EF28" s="10"/>
      <c r="EG28" s="843"/>
      <c r="EH28" s="10"/>
      <c r="EI28" s="10"/>
      <c r="EJ28" s="10"/>
      <c r="EK28" s="843"/>
      <c r="EL28" s="10"/>
      <c r="EM28" s="10"/>
      <c r="EN28" s="843"/>
      <c r="EO28" s="10"/>
      <c r="EP28" s="10"/>
      <c r="EQ28" s="10"/>
      <c r="ER28" s="843"/>
      <c r="ES28" s="879"/>
      <c r="ET28" s="244">
        <f t="shared" si="0"/>
        <v>0</v>
      </c>
      <c r="EU28" s="66">
        <f t="shared" si="1"/>
        <v>1</v>
      </c>
      <c r="EV28" s="66">
        <f t="shared" si="2"/>
        <v>0</v>
      </c>
      <c r="EW28" s="66">
        <f t="shared" si="3"/>
        <v>0</v>
      </c>
      <c r="EX28" s="66">
        <f t="shared" si="4"/>
        <v>8</v>
      </c>
      <c r="EY28" s="88">
        <f t="shared" si="5"/>
        <v>9</v>
      </c>
      <c r="EZ28" s="54">
        <v>1</v>
      </c>
      <c r="FA28" s="10"/>
      <c r="FB28" s="10"/>
      <c r="FC28" s="10"/>
      <c r="FD28" s="10"/>
      <c r="FE28" s="10"/>
    </row>
    <row r="29" spans="1:161" x14ac:dyDescent="0.2">
      <c r="A29" s="243">
        <v>26</v>
      </c>
      <c r="B29" s="458" t="s">
        <v>831</v>
      </c>
      <c r="C29" s="57"/>
      <c r="D29" s="843"/>
      <c r="E29" s="5">
        <v>1</v>
      </c>
      <c r="F29" s="5"/>
      <c r="G29" s="5"/>
      <c r="H29" s="843"/>
      <c r="I29" s="126"/>
      <c r="J29" s="5"/>
      <c r="K29" s="653"/>
      <c r="L29" s="5">
        <v>1</v>
      </c>
      <c r="M29" s="5"/>
      <c r="N29" s="5"/>
      <c r="O29" s="5"/>
      <c r="P29" s="82"/>
      <c r="Q29" s="57"/>
      <c r="R29" s="5"/>
      <c r="S29" s="5"/>
      <c r="T29" s="5">
        <v>1</v>
      </c>
      <c r="U29" s="5"/>
      <c r="V29" s="5"/>
      <c r="W29" s="5"/>
      <c r="X29" s="5"/>
      <c r="Y29" s="5"/>
      <c r="Z29" s="5"/>
      <c r="AA29" s="5"/>
      <c r="AB29" s="5">
        <v>1</v>
      </c>
      <c r="AC29" s="5"/>
      <c r="AD29" s="5"/>
      <c r="AE29" s="843"/>
      <c r="AF29" s="82"/>
      <c r="AG29" s="57"/>
      <c r="AH29" s="843"/>
      <c r="AI29" s="5"/>
      <c r="AJ29" s="5"/>
      <c r="AK29" s="843"/>
      <c r="AL29" s="5"/>
      <c r="AM29" s="5">
        <v>1</v>
      </c>
      <c r="AN29" s="843"/>
      <c r="AO29" s="5"/>
      <c r="AP29" s="5"/>
      <c r="AQ29" s="5">
        <v>1</v>
      </c>
      <c r="AR29" s="82"/>
      <c r="AS29" s="854"/>
      <c r="AT29" s="5"/>
      <c r="AU29" s="5"/>
      <c r="AV29" s="5"/>
      <c r="AW29" s="647"/>
      <c r="AX29" s="839"/>
      <c r="AY29" s="64">
        <v>1</v>
      </c>
      <c r="AZ29" s="5"/>
      <c r="BA29" s="82"/>
      <c r="BB29" s="56"/>
      <c r="BC29" s="10">
        <v>1</v>
      </c>
      <c r="BD29" s="843"/>
      <c r="BE29" s="10"/>
      <c r="BF29" s="10"/>
      <c r="BG29" s="10"/>
      <c r="BH29" s="10"/>
      <c r="BI29" s="10"/>
      <c r="BJ29" s="10"/>
      <c r="BK29" s="10"/>
      <c r="BL29" s="10"/>
      <c r="BM29" s="843"/>
      <c r="BN29" s="10"/>
      <c r="BO29" s="10"/>
      <c r="BP29" s="10"/>
      <c r="BQ29" s="10"/>
      <c r="BR29" s="10"/>
      <c r="BS29" s="10"/>
      <c r="BT29" s="55"/>
      <c r="BU29" s="56">
        <v>1</v>
      </c>
      <c r="BV29" s="10"/>
      <c r="BW29" s="843"/>
      <c r="BX29" s="10"/>
      <c r="BY29" s="10"/>
      <c r="BZ29" s="843"/>
      <c r="CA29" s="10"/>
      <c r="CB29" s="10"/>
      <c r="CC29" s="10"/>
      <c r="CD29" s="10"/>
      <c r="CE29" s="10"/>
      <c r="CF29" s="10"/>
      <c r="CG29" s="10"/>
      <c r="CH29" s="10"/>
      <c r="CI29" s="10"/>
      <c r="CJ29" s="55"/>
      <c r="CK29" s="56">
        <v>1</v>
      </c>
      <c r="CL29" s="10"/>
      <c r="CM29" s="10"/>
      <c r="CN29" s="835"/>
      <c r="CO29" s="10"/>
      <c r="CP29" s="10"/>
      <c r="CQ29" s="843"/>
      <c r="CR29" s="10"/>
      <c r="CS29" s="10"/>
      <c r="CT29" s="10"/>
      <c r="CU29" s="10"/>
      <c r="CV29" s="10"/>
      <c r="CW29" s="10"/>
      <c r="CX29" s="55"/>
      <c r="CY29" s="56"/>
      <c r="CZ29" s="10"/>
      <c r="DA29" s="10"/>
      <c r="DB29" s="10"/>
      <c r="DC29" s="10"/>
      <c r="DD29" s="10">
        <v>1</v>
      </c>
      <c r="DE29" s="843"/>
      <c r="DF29" s="10"/>
      <c r="DG29" s="843"/>
      <c r="DH29" s="843"/>
      <c r="DI29" s="843"/>
      <c r="DJ29" s="10"/>
      <c r="DK29" s="55"/>
      <c r="DL29" s="843"/>
      <c r="DM29" s="10"/>
      <c r="DN29" s="10"/>
      <c r="DO29" s="10"/>
      <c r="DP29" s="10"/>
      <c r="DQ29" s="10"/>
      <c r="DR29" s="10">
        <v>1</v>
      </c>
      <c r="DS29" s="10"/>
      <c r="DT29" s="10"/>
      <c r="DU29" s="10"/>
      <c r="DV29" s="10"/>
      <c r="DW29" s="10"/>
      <c r="DX29" s="10"/>
      <c r="DY29" s="10"/>
      <c r="DZ29" s="10"/>
      <c r="EA29" s="10"/>
      <c r="EB29" s="55"/>
      <c r="EC29" s="56"/>
      <c r="ED29" s="10"/>
      <c r="EE29" s="10"/>
      <c r="EF29" s="10"/>
      <c r="EG29" s="843"/>
      <c r="EH29" s="10"/>
      <c r="EI29" s="10"/>
      <c r="EJ29" s="10"/>
      <c r="EK29" s="843"/>
      <c r="EL29" s="10"/>
      <c r="EM29" s="10"/>
      <c r="EN29" s="843"/>
      <c r="EO29" s="10"/>
      <c r="EP29" s="10"/>
      <c r="EQ29" s="10"/>
      <c r="ER29" s="843"/>
      <c r="ES29" s="879"/>
      <c r="ET29" s="244">
        <f t="shared" si="0"/>
        <v>0</v>
      </c>
      <c r="EU29" s="66">
        <f t="shared" si="1"/>
        <v>1</v>
      </c>
      <c r="EV29" s="66">
        <f t="shared" si="2"/>
        <v>0</v>
      </c>
      <c r="EW29" s="66">
        <f t="shared" si="3"/>
        <v>0</v>
      </c>
      <c r="EX29" s="66">
        <f t="shared" si="4"/>
        <v>11</v>
      </c>
      <c r="EY29" s="88">
        <f t="shared" si="5"/>
        <v>12</v>
      </c>
      <c r="EZ29" s="54"/>
      <c r="FA29" s="10">
        <v>1</v>
      </c>
      <c r="FB29" s="10"/>
      <c r="FC29" s="10"/>
      <c r="FD29" s="10"/>
      <c r="FE29" s="10"/>
    </row>
    <row r="30" spans="1:161" x14ac:dyDescent="0.2">
      <c r="A30" s="61">
        <v>27</v>
      </c>
      <c r="B30" s="458" t="s">
        <v>32</v>
      </c>
      <c r="C30" s="57"/>
      <c r="D30" s="843"/>
      <c r="E30" s="5"/>
      <c r="F30" s="5"/>
      <c r="G30" s="5"/>
      <c r="H30" s="857"/>
      <c r="I30" s="126"/>
      <c r="J30" s="5"/>
      <c r="K30" s="653">
        <v>1</v>
      </c>
      <c r="L30" s="5"/>
      <c r="M30" s="5"/>
      <c r="N30" s="5">
        <v>1</v>
      </c>
      <c r="O30" s="5">
        <v>1</v>
      </c>
      <c r="P30" s="82"/>
      <c r="Q30" s="57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843"/>
      <c r="AF30" s="82"/>
      <c r="AG30" s="57"/>
      <c r="AH30" s="843"/>
      <c r="AI30" s="5"/>
      <c r="AJ30" s="5"/>
      <c r="AK30" s="843"/>
      <c r="AL30" s="5"/>
      <c r="AM30" s="5"/>
      <c r="AN30" s="843"/>
      <c r="AO30" s="5"/>
      <c r="AP30" s="5"/>
      <c r="AQ30" s="5"/>
      <c r="AR30" s="82"/>
      <c r="AS30" s="854"/>
      <c r="AT30" s="5"/>
      <c r="AU30" s="5"/>
      <c r="AV30" s="5"/>
      <c r="AW30" s="647"/>
      <c r="AX30" s="839">
        <v>1</v>
      </c>
      <c r="AY30" s="64"/>
      <c r="AZ30" s="5"/>
      <c r="BA30" s="82"/>
      <c r="BB30" s="56"/>
      <c r="BC30" s="10"/>
      <c r="BD30" s="843"/>
      <c r="BE30" s="10"/>
      <c r="BF30" s="10"/>
      <c r="BG30" s="10"/>
      <c r="BH30" s="10"/>
      <c r="BI30" s="10"/>
      <c r="BJ30" s="10"/>
      <c r="BK30" s="10"/>
      <c r="BL30" s="10"/>
      <c r="BM30" s="843"/>
      <c r="BN30" s="10"/>
      <c r="BO30" s="10"/>
      <c r="BP30" s="10"/>
      <c r="BQ30" s="10"/>
      <c r="BR30" s="10"/>
      <c r="BS30" s="10"/>
      <c r="BT30" s="55"/>
      <c r="BU30" s="56"/>
      <c r="BV30" s="10"/>
      <c r="BW30" s="843"/>
      <c r="BX30" s="10"/>
      <c r="BY30" s="10"/>
      <c r="BZ30" s="843"/>
      <c r="CA30" s="10"/>
      <c r="CB30" s="10"/>
      <c r="CC30" s="10"/>
      <c r="CD30" s="10"/>
      <c r="CE30" s="10"/>
      <c r="CF30" s="10"/>
      <c r="CG30" s="10"/>
      <c r="CH30" s="10"/>
      <c r="CI30" s="10"/>
      <c r="CJ30" s="55"/>
      <c r="CK30" s="56"/>
      <c r="CL30" s="10"/>
      <c r="CM30" s="10"/>
      <c r="CN30" s="835">
        <v>1</v>
      </c>
      <c r="CO30" s="10"/>
      <c r="CP30" s="10"/>
      <c r="CQ30" s="843"/>
      <c r="CR30" s="10"/>
      <c r="CS30" s="10"/>
      <c r="CT30" s="10"/>
      <c r="CU30" s="10"/>
      <c r="CV30" s="10"/>
      <c r="CW30" s="10">
        <v>1</v>
      </c>
      <c r="CX30" s="55"/>
      <c r="CY30" s="56"/>
      <c r="CZ30" s="10">
        <v>1</v>
      </c>
      <c r="DA30" s="10"/>
      <c r="DB30" s="10"/>
      <c r="DC30" s="10"/>
      <c r="DD30" s="10"/>
      <c r="DE30" s="843"/>
      <c r="DF30" s="10"/>
      <c r="DG30" s="843"/>
      <c r="DH30" s="843"/>
      <c r="DI30" s="843"/>
      <c r="DJ30" s="10"/>
      <c r="DK30" s="55"/>
      <c r="DL30" s="843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55"/>
      <c r="EC30" s="56"/>
      <c r="ED30" s="10"/>
      <c r="EE30" s="10"/>
      <c r="EF30" s="10"/>
      <c r="EG30" s="843"/>
      <c r="EH30" s="10">
        <v>1</v>
      </c>
      <c r="EI30" s="10"/>
      <c r="EJ30" s="10"/>
      <c r="EK30" s="843"/>
      <c r="EL30" s="10"/>
      <c r="EM30" s="10"/>
      <c r="EN30" s="843"/>
      <c r="EO30" s="10"/>
      <c r="EP30" s="10"/>
      <c r="EQ30" s="10"/>
      <c r="ER30" s="843"/>
      <c r="ES30" s="879"/>
      <c r="ET30" s="244">
        <f t="shared" si="0"/>
        <v>1</v>
      </c>
      <c r="EU30" s="66">
        <f t="shared" si="1"/>
        <v>1</v>
      </c>
      <c r="EV30" s="66">
        <f t="shared" si="2"/>
        <v>3</v>
      </c>
      <c r="EW30" s="66">
        <f t="shared" si="3"/>
        <v>0</v>
      </c>
      <c r="EX30" s="66">
        <f t="shared" si="4"/>
        <v>0</v>
      </c>
      <c r="EY30" s="88">
        <f t="shared" si="5"/>
        <v>5</v>
      </c>
      <c r="EZ30" s="54">
        <v>1</v>
      </c>
      <c r="FA30" s="10"/>
      <c r="FB30" s="10"/>
      <c r="FC30" s="10"/>
      <c r="FD30" s="10"/>
      <c r="FE30" s="10"/>
    </row>
    <row r="31" spans="1:161" x14ac:dyDescent="0.2">
      <c r="A31" s="243">
        <v>28</v>
      </c>
      <c r="B31" s="458" t="s">
        <v>816</v>
      </c>
      <c r="C31" s="57"/>
      <c r="D31" s="843"/>
      <c r="E31" s="5"/>
      <c r="F31" s="5"/>
      <c r="G31" s="5"/>
      <c r="H31" s="843"/>
      <c r="I31" s="126"/>
      <c r="J31" s="5"/>
      <c r="K31" s="653">
        <v>1</v>
      </c>
      <c r="L31" s="5"/>
      <c r="M31" s="5"/>
      <c r="N31" s="5">
        <v>1</v>
      </c>
      <c r="O31" s="5">
        <v>1</v>
      </c>
      <c r="P31" s="82"/>
      <c r="Q31" s="57"/>
      <c r="R31" s="5"/>
      <c r="S31" s="5"/>
      <c r="T31" s="5"/>
      <c r="U31" s="5"/>
      <c r="V31" s="5"/>
      <c r="W31" s="5"/>
      <c r="X31" s="5"/>
      <c r="Y31" s="5"/>
      <c r="Z31" s="5"/>
      <c r="AA31" s="5">
        <v>1</v>
      </c>
      <c r="AB31" s="5"/>
      <c r="AC31" s="5"/>
      <c r="AD31" s="5"/>
      <c r="AE31" s="843"/>
      <c r="AF31" s="82"/>
      <c r="AG31" s="57"/>
      <c r="AH31" s="843"/>
      <c r="AI31" s="5">
        <v>1</v>
      </c>
      <c r="AJ31" s="5"/>
      <c r="AK31" s="843"/>
      <c r="AL31" s="5">
        <v>1</v>
      </c>
      <c r="AM31" s="5"/>
      <c r="AN31" s="843"/>
      <c r="AO31" s="5"/>
      <c r="AP31" s="5"/>
      <c r="AQ31" s="5"/>
      <c r="AR31" s="82"/>
      <c r="AS31" s="854"/>
      <c r="AT31" s="5"/>
      <c r="AU31" s="5">
        <v>1</v>
      </c>
      <c r="AV31" s="5"/>
      <c r="AW31" s="647"/>
      <c r="AX31" s="839">
        <v>1</v>
      </c>
      <c r="AY31" s="64"/>
      <c r="AZ31" s="5"/>
      <c r="BA31" s="82"/>
      <c r="BB31" s="56"/>
      <c r="BC31" s="10"/>
      <c r="BD31" s="843"/>
      <c r="BE31" s="10">
        <v>1</v>
      </c>
      <c r="BF31" s="10"/>
      <c r="BG31" s="10"/>
      <c r="BH31" s="10"/>
      <c r="BI31" s="10"/>
      <c r="BJ31" s="10"/>
      <c r="BK31" s="10"/>
      <c r="BL31" s="10"/>
      <c r="BM31" s="843"/>
      <c r="BN31" s="10"/>
      <c r="BO31" s="10"/>
      <c r="BP31" s="10"/>
      <c r="BQ31" s="10"/>
      <c r="BR31" s="10"/>
      <c r="BS31" s="10"/>
      <c r="BT31" s="55">
        <v>1</v>
      </c>
      <c r="BU31" s="56"/>
      <c r="BV31" s="10"/>
      <c r="BW31" s="843"/>
      <c r="BX31" s="10"/>
      <c r="BY31" s="10"/>
      <c r="BZ31" s="843"/>
      <c r="CA31" s="10"/>
      <c r="CB31" s="10"/>
      <c r="CC31" s="10"/>
      <c r="CD31" s="10"/>
      <c r="CE31" s="10"/>
      <c r="CF31" s="10"/>
      <c r="CG31" s="10"/>
      <c r="CH31" s="10"/>
      <c r="CI31" s="10"/>
      <c r="CJ31" s="55"/>
      <c r="CK31" s="56"/>
      <c r="CL31" s="10"/>
      <c r="CM31" s="10">
        <v>1</v>
      </c>
      <c r="CN31" s="835">
        <v>1</v>
      </c>
      <c r="CO31" s="10"/>
      <c r="CP31" s="10"/>
      <c r="CQ31" s="857"/>
      <c r="CR31" s="10"/>
      <c r="CS31" s="10"/>
      <c r="CT31" s="10">
        <v>1</v>
      </c>
      <c r="CU31" s="10"/>
      <c r="CV31" s="10"/>
      <c r="CW31" s="10">
        <v>1</v>
      </c>
      <c r="CX31" s="55"/>
      <c r="CY31" s="56"/>
      <c r="CZ31" s="10">
        <v>1</v>
      </c>
      <c r="DA31" s="10"/>
      <c r="DB31" s="10"/>
      <c r="DC31" s="10">
        <v>1</v>
      </c>
      <c r="DD31" s="10"/>
      <c r="DE31" s="843"/>
      <c r="DF31" s="10"/>
      <c r="DG31" s="843"/>
      <c r="DH31" s="843"/>
      <c r="DI31" s="843"/>
      <c r="DJ31" s="10"/>
      <c r="DK31" s="55"/>
      <c r="DL31" s="843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98">
        <v>1</v>
      </c>
      <c r="DZ31" s="10"/>
      <c r="EA31" s="10"/>
      <c r="EB31" s="55"/>
      <c r="EC31" s="56"/>
      <c r="ED31" s="10"/>
      <c r="EE31" s="10"/>
      <c r="EF31" s="10"/>
      <c r="EG31" s="843"/>
      <c r="EH31" s="10">
        <v>1</v>
      </c>
      <c r="EI31" s="10"/>
      <c r="EJ31" s="10"/>
      <c r="EK31" s="843"/>
      <c r="EL31" s="10"/>
      <c r="EM31" s="10"/>
      <c r="EN31" s="843"/>
      <c r="EO31" s="10"/>
      <c r="EP31" s="10"/>
      <c r="EQ31" s="10"/>
      <c r="ER31" s="843"/>
      <c r="ES31" s="879"/>
      <c r="ET31" s="244">
        <f t="shared" si="0"/>
        <v>1</v>
      </c>
      <c r="EU31" s="66">
        <f t="shared" si="1"/>
        <v>1</v>
      </c>
      <c r="EV31" s="66">
        <f t="shared" si="2"/>
        <v>13</v>
      </c>
      <c r="EW31" s="66">
        <f t="shared" si="3"/>
        <v>0</v>
      </c>
      <c r="EX31" s="66">
        <f t="shared" si="4"/>
        <v>0</v>
      </c>
      <c r="EY31" s="88">
        <f t="shared" si="5"/>
        <v>15</v>
      </c>
      <c r="EZ31" s="54"/>
      <c r="FA31" s="10">
        <v>1</v>
      </c>
      <c r="FB31" s="10"/>
      <c r="FC31" s="10"/>
      <c r="FD31" s="10"/>
      <c r="FE31" s="10"/>
    </row>
    <row r="32" spans="1:161" x14ac:dyDescent="0.2">
      <c r="A32" s="61">
        <v>29</v>
      </c>
      <c r="B32" s="458" t="s">
        <v>1524</v>
      </c>
      <c r="C32" s="57"/>
      <c r="D32" s="843"/>
      <c r="E32" s="5"/>
      <c r="F32" s="5"/>
      <c r="G32" s="5"/>
      <c r="H32" s="843"/>
      <c r="I32" s="126"/>
      <c r="J32" s="5"/>
      <c r="K32" s="653"/>
      <c r="L32" s="5"/>
      <c r="M32" s="5"/>
      <c r="N32" s="5"/>
      <c r="O32" s="5"/>
      <c r="P32" s="82"/>
      <c r="Q32" s="57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843"/>
      <c r="AF32" s="82"/>
      <c r="AG32" s="57"/>
      <c r="AH32" s="843"/>
      <c r="AI32" s="5"/>
      <c r="AJ32" s="5"/>
      <c r="AK32" s="843"/>
      <c r="AL32" s="5"/>
      <c r="AM32" s="5"/>
      <c r="AN32" s="843"/>
      <c r="AO32" s="5"/>
      <c r="AP32" s="5"/>
      <c r="AQ32" s="5"/>
      <c r="AR32" s="82"/>
      <c r="AS32" s="854"/>
      <c r="AT32" s="5"/>
      <c r="AU32" s="5">
        <v>1</v>
      </c>
      <c r="AV32" s="5"/>
      <c r="AW32" s="647"/>
      <c r="AX32" s="839"/>
      <c r="AY32" s="64"/>
      <c r="AZ32" s="5"/>
      <c r="BA32" s="82"/>
      <c r="BB32" s="56"/>
      <c r="BC32" s="10"/>
      <c r="BD32" s="843"/>
      <c r="BE32" s="10"/>
      <c r="BF32" s="10"/>
      <c r="BG32" s="10"/>
      <c r="BH32" s="10"/>
      <c r="BI32" s="10"/>
      <c r="BJ32" s="10"/>
      <c r="BK32" s="10"/>
      <c r="BL32" s="10"/>
      <c r="BM32" s="843"/>
      <c r="BN32" s="10"/>
      <c r="BO32" s="10"/>
      <c r="BP32" s="10"/>
      <c r="BQ32" s="10">
        <v>1</v>
      </c>
      <c r="BR32" s="10"/>
      <c r="BS32" s="10"/>
      <c r="BT32" s="55">
        <v>1</v>
      </c>
      <c r="BU32" s="56"/>
      <c r="BV32" s="10"/>
      <c r="BW32" s="843"/>
      <c r="BX32" s="10"/>
      <c r="BY32" s="10"/>
      <c r="BZ32" s="843"/>
      <c r="CA32" s="10"/>
      <c r="CB32" s="10"/>
      <c r="CC32" s="10"/>
      <c r="CD32" s="10"/>
      <c r="CE32" s="10"/>
      <c r="CF32" s="10"/>
      <c r="CG32" s="10"/>
      <c r="CH32" s="10"/>
      <c r="CI32" s="10"/>
      <c r="CJ32" s="55"/>
      <c r="CK32" s="56"/>
      <c r="CL32" s="10"/>
      <c r="CM32" s="10"/>
      <c r="CN32" s="835"/>
      <c r="CO32" s="10"/>
      <c r="CP32" s="10"/>
      <c r="CQ32" s="843"/>
      <c r="CR32" s="10"/>
      <c r="CS32" s="10"/>
      <c r="CT32" s="10">
        <v>1</v>
      </c>
      <c r="CU32" s="10"/>
      <c r="CV32" s="10"/>
      <c r="CW32" s="10"/>
      <c r="CX32" s="55"/>
      <c r="CY32" s="56"/>
      <c r="CZ32" s="10"/>
      <c r="DA32" s="10"/>
      <c r="DB32" s="10"/>
      <c r="DC32" s="10">
        <v>1</v>
      </c>
      <c r="DD32" s="10"/>
      <c r="DE32" s="843"/>
      <c r="DF32" s="10"/>
      <c r="DG32" s="843"/>
      <c r="DH32" s="843"/>
      <c r="DI32" s="843"/>
      <c r="DJ32" s="10"/>
      <c r="DK32" s="55"/>
      <c r="DL32" s="843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55"/>
      <c r="EC32" s="56"/>
      <c r="ED32" s="10"/>
      <c r="EE32" s="10"/>
      <c r="EF32" s="10"/>
      <c r="EG32" s="843"/>
      <c r="EH32" s="10"/>
      <c r="EI32" s="10"/>
      <c r="EJ32" s="10"/>
      <c r="EK32" s="843"/>
      <c r="EL32" s="10"/>
      <c r="EM32" s="10"/>
      <c r="EN32" s="843"/>
      <c r="EO32" s="10"/>
      <c r="EP32" s="10"/>
      <c r="EQ32" s="10"/>
      <c r="ER32" s="843"/>
      <c r="ES32" s="879"/>
      <c r="ET32" s="244">
        <f t="shared" si="0"/>
        <v>0</v>
      </c>
      <c r="EU32" s="66">
        <f t="shared" si="1"/>
        <v>0</v>
      </c>
      <c r="EV32" s="66">
        <f t="shared" si="2"/>
        <v>5</v>
      </c>
      <c r="EW32" s="66">
        <f t="shared" si="3"/>
        <v>0</v>
      </c>
      <c r="EX32" s="66">
        <f t="shared" si="4"/>
        <v>0</v>
      </c>
      <c r="EY32" s="88">
        <f t="shared" si="5"/>
        <v>5</v>
      </c>
      <c r="EZ32" s="54">
        <v>1</v>
      </c>
      <c r="FA32" s="10"/>
      <c r="FB32" s="10"/>
      <c r="FC32" s="10"/>
      <c r="FD32" s="10"/>
      <c r="FE32" s="10"/>
    </row>
    <row r="33" spans="1:161" x14ac:dyDescent="0.2">
      <c r="A33" s="243">
        <v>30</v>
      </c>
      <c r="B33" s="458" t="s">
        <v>200</v>
      </c>
      <c r="C33" s="57">
        <v>1</v>
      </c>
      <c r="D33" s="843"/>
      <c r="E33" s="5"/>
      <c r="F33" s="5"/>
      <c r="G33" s="5"/>
      <c r="H33" s="843"/>
      <c r="I33" s="126"/>
      <c r="J33" s="5"/>
      <c r="K33" s="653"/>
      <c r="L33" s="5"/>
      <c r="M33" s="5"/>
      <c r="N33" s="5"/>
      <c r="O33" s="5"/>
      <c r="P33" s="82"/>
      <c r="Q33" s="57"/>
      <c r="R33" s="5"/>
      <c r="S33" s="5"/>
      <c r="T33" s="5">
        <v>1</v>
      </c>
      <c r="U33" s="5"/>
      <c r="V33" s="5"/>
      <c r="W33" s="5"/>
      <c r="X33" s="5"/>
      <c r="Y33" s="5"/>
      <c r="Z33" s="5"/>
      <c r="AA33" s="817">
        <v>1</v>
      </c>
      <c r="AB33" s="5"/>
      <c r="AC33" s="5"/>
      <c r="AD33" s="5">
        <v>1</v>
      </c>
      <c r="AE33" s="843"/>
      <c r="AF33" s="82"/>
      <c r="AG33" s="57"/>
      <c r="AH33" s="843"/>
      <c r="AI33" s="5"/>
      <c r="AJ33" s="5"/>
      <c r="AK33" s="843"/>
      <c r="AL33" s="5"/>
      <c r="AM33" s="5"/>
      <c r="AN33" s="843"/>
      <c r="AO33" s="5">
        <v>1</v>
      </c>
      <c r="AP33" s="5"/>
      <c r="AQ33" s="5"/>
      <c r="AR33" s="82"/>
      <c r="AS33" s="854"/>
      <c r="AT33" s="5"/>
      <c r="AU33" s="5">
        <v>1</v>
      </c>
      <c r="AV33" s="5"/>
      <c r="AW33" s="647"/>
      <c r="AX33" s="839">
        <v>1</v>
      </c>
      <c r="AY33" s="64"/>
      <c r="AZ33" s="5"/>
      <c r="BA33" s="82"/>
      <c r="BB33" s="139">
        <v>1</v>
      </c>
      <c r="BC33" s="10">
        <v>1</v>
      </c>
      <c r="BD33" s="843"/>
      <c r="BE33" s="10"/>
      <c r="BF33" s="10">
        <v>1</v>
      </c>
      <c r="BG33" s="10">
        <v>1</v>
      </c>
      <c r="BH33" s="10">
        <v>1</v>
      </c>
      <c r="BI33" s="10">
        <v>1</v>
      </c>
      <c r="BJ33" s="10">
        <v>1</v>
      </c>
      <c r="BK33" s="10">
        <v>1</v>
      </c>
      <c r="BL33" s="10"/>
      <c r="BM33" s="843"/>
      <c r="BN33" s="10"/>
      <c r="BO33" s="10"/>
      <c r="BP33" s="10"/>
      <c r="BQ33" s="10"/>
      <c r="BR33" s="10"/>
      <c r="BS33" s="10"/>
      <c r="BT33" s="55"/>
      <c r="BU33" s="56"/>
      <c r="BV33" s="10"/>
      <c r="BW33" s="843"/>
      <c r="BX33" s="10"/>
      <c r="BY33" s="10"/>
      <c r="BZ33" s="843"/>
      <c r="CA33" s="10"/>
      <c r="CB33" s="10"/>
      <c r="CC33" s="10"/>
      <c r="CD33" s="10"/>
      <c r="CE33" s="10"/>
      <c r="CF33" s="10"/>
      <c r="CG33" s="10">
        <v>1</v>
      </c>
      <c r="CH33" s="10"/>
      <c r="CI33" s="10"/>
      <c r="CJ33" s="55"/>
      <c r="CK33" s="56"/>
      <c r="CL33" s="10"/>
      <c r="CM33" s="10"/>
      <c r="CN33" s="835"/>
      <c r="CO33" s="10"/>
      <c r="CP33" s="10"/>
      <c r="CQ33" s="843"/>
      <c r="CR33" s="10">
        <v>1</v>
      </c>
      <c r="CS33" s="10"/>
      <c r="CT33" s="10"/>
      <c r="CU33" s="10"/>
      <c r="CV33" s="10"/>
      <c r="CW33" s="10">
        <v>1</v>
      </c>
      <c r="CX33" s="55">
        <v>1</v>
      </c>
      <c r="CY33" s="56"/>
      <c r="CZ33" s="10"/>
      <c r="DA33" s="10"/>
      <c r="DB33" s="10"/>
      <c r="DC33" s="10"/>
      <c r="DD33" s="10">
        <v>1</v>
      </c>
      <c r="DE33" s="843"/>
      <c r="DF33" s="10">
        <v>1</v>
      </c>
      <c r="DG33" s="843"/>
      <c r="DH33" s="843"/>
      <c r="DI33" s="843"/>
      <c r="DJ33" s="10"/>
      <c r="DK33" s="55"/>
      <c r="DL33" s="843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55"/>
      <c r="EC33" s="56"/>
      <c r="ED33" s="10"/>
      <c r="EE33" s="10"/>
      <c r="EF33" s="10">
        <v>1</v>
      </c>
      <c r="EG33" s="843"/>
      <c r="EH33" s="10"/>
      <c r="EI33" s="10"/>
      <c r="EJ33" s="10"/>
      <c r="EK33" s="843"/>
      <c r="EL33" s="10"/>
      <c r="EM33" s="10"/>
      <c r="EN33" s="843"/>
      <c r="EO33" s="10"/>
      <c r="EP33" s="10"/>
      <c r="EQ33" s="10"/>
      <c r="ER33" s="843"/>
      <c r="ES33" s="879">
        <v>1</v>
      </c>
      <c r="ET33" s="244">
        <f t="shared" si="0"/>
        <v>1</v>
      </c>
      <c r="EU33" s="66">
        <f t="shared" si="1"/>
        <v>2</v>
      </c>
      <c r="EV33" s="66">
        <f t="shared" si="2"/>
        <v>9</v>
      </c>
      <c r="EW33" s="66">
        <f t="shared" si="3"/>
        <v>2</v>
      </c>
      <c r="EX33" s="66">
        <f t="shared" si="4"/>
        <v>7</v>
      </c>
      <c r="EY33" s="88">
        <f t="shared" si="5"/>
        <v>21</v>
      </c>
      <c r="EZ33" s="54"/>
      <c r="FA33" s="10"/>
      <c r="FB33" s="10">
        <v>1</v>
      </c>
      <c r="FC33" s="10"/>
      <c r="FD33" s="10"/>
      <c r="FE33" s="10"/>
    </row>
    <row r="34" spans="1:161" x14ac:dyDescent="0.2">
      <c r="A34" s="61">
        <v>31</v>
      </c>
      <c r="B34" s="458" t="s">
        <v>743</v>
      </c>
      <c r="C34" s="57">
        <v>1</v>
      </c>
      <c r="D34" s="843"/>
      <c r="E34" s="5"/>
      <c r="F34" s="5"/>
      <c r="G34" s="5"/>
      <c r="H34" s="843"/>
      <c r="I34" s="126"/>
      <c r="J34" s="5"/>
      <c r="K34" s="653">
        <v>1</v>
      </c>
      <c r="L34" s="5"/>
      <c r="M34" s="5"/>
      <c r="N34" s="5"/>
      <c r="O34" s="5"/>
      <c r="P34" s="82"/>
      <c r="Q34" s="57"/>
      <c r="R34" s="5">
        <v>1</v>
      </c>
      <c r="S34" s="5"/>
      <c r="T34" s="5"/>
      <c r="U34" s="5"/>
      <c r="V34" s="5"/>
      <c r="W34" s="5"/>
      <c r="X34" s="5"/>
      <c r="Y34" s="5"/>
      <c r="Z34" s="5"/>
      <c r="AA34" s="817">
        <v>1</v>
      </c>
      <c r="AB34" s="5">
        <v>1</v>
      </c>
      <c r="AC34" s="5"/>
      <c r="AD34" s="5">
        <v>1</v>
      </c>
      <c r="AE34" s="843"/>
      <c r="AF34" s="82"/>
      <c r="AG34" s="57"/>
      <c r="AH34" s="843"/>
      <c r="AI34" s="5">
        <v>1</v>
      </c>
      <c r="AJ34" s="5"/>
      <c r="AK34" s="843"/>
      <c r="AL34" s="5">
        <v>1</v>
      </c>
      <c r="AM34" s="5"/>
      <c r="AN34" s="843"/>
      <c r="AO34" s="5">
        <v>1</v>
      </c>
      <c r="AP34" s="5"/>
      <c r="AQ34" s="5">
        <v>1</v>
      </c>
      <c r="AR34" s="82"/>
      <c r="AS34" s="854"/>
      <c r="AT34" s="5"/>
      <c r="AU34" s="5">
        <v>1</v>
      </c>
      <c r="AV34" s="5"/>
      <c r="AW34" s="647"/>
      <c r="AX34" s="839">
        <v>1</v>
      </c>
      <c r="AY34" s="64"/>
      <c r="AZ34" s="5"/>
      <c r="BA34" s="82"/>
      <c r="BB34" s="139">
        <v>1</v>
      </c>
      <c r="BC34" s="10"/>
      <c r="BD34" s="843"/>
      <c r="BE34" s="10">
        <v>1</v>
      </c>
      <c r="BF34" s="10">
        <v>1</v>
      </c>
      <c r="BG34" s="10">
        <v>1</v>
      </c>
      <c r="BH34" s="10">
        <v>1</v>
      </c>
      <c r="BI34" s="10">
        <v>1</v>
      </c>
      <c r="BJ34" s="10">
        <v>1</v>
      </c>
      <c r="BK34" s="10">
        <v>1</v>
      </c>
      <c r="BL34" s="10"/>
      <c r="BM34" s="843"/>
      <c r="BN34" s="10"/>
      <c r="BO34" s="10"/>
      <c r="BP34" s="10"/>
      <c r="BQ34" s="10">
        <v>1</v>
      </c>
      <c r="BR34" s="10"/>
      <c r="BS34" s="10">
        <v>1</v>
      </c>
      <c r="BT34" s="55"/>
      <c r="BU34" s="56"/>
      <c r="BV34" s="10"/>
      <c r="BW34" s="843"/>
      <c r="BX34" s="10">
        <v>1</v>
      </c>
      <c r="BY34" s="10">
        <v>1</v>
      </c>
      <c r="BZ34" s="843"/>
      <c r="CA34" s="10"/>
      <c r="CB34" s="10"/>
      <c r="CC34" s="10"/>
      <c r="CD34" s="10"/>
      <c r="CE34" s="10"/>
      <c r="CF34" s="10"/>
      <c r="CG34" s="10">
        <v>1</v>
      </c>
      <c r="CH34" s="10"/>
      <c r="CI34" s="10"/>
      <c r="CJ34" s="55">
        <v>1</v>
      </c>
      <c r="CK34" s="56"/>
      <c r="CL34" s="10">
        <v>1</v>
      </c>
      <c r="CM34" s="10"/>
      <c r="CN34" s="835">
        <v>1</v>
      </c>
      <c r="CO34" s="10"/>
      <c r="CP34" s="10"/>
      <c r="CQ34" s="843"/>
      <c r="CR34" s="10">
        <v>1</v>
      </c>
      <c r="CS34" s="10"/>
      <c r="CT34" s="10">
        <v>1</v>
      </c>
      <c r="CU34" s="10"/>
      <c r="CV34" s="10"/>
      <c r="CW34" s="10">
        <v>1</v>
      </c>
      <c r="CX34" s="55"/>
      <c r="CY34" s="56"/>
      <c r="CZ34" s="10">
        <v>1</v>
      </c>
      <c r="DA34" s="10"/>
      <c r="DB34" s="10"/>
      <c r="DC34" s="10">
        <v>1</v>
      </c>
      <c r="DD34" s="10">
        <v>1</v>
      </c>
      <c r="DE34" s="843"/>
      <c r="DF34" s="10">
        <v>1</v>
      </c>
      <c r="DG34" s="843"/>
      <c r="DH34" s="843"/>
      <c r="DI34" s="843"/>
      <c r="DJ34" s="10"/>
      <c r="DK34" s="55"/>
      <c r="DL34" s="843"/>
      <c r="DM34" s="10"/>
      <c r="DN34" s="10">
        <v>1</v>
      </c>
      <c r="DO34" s="10"/>
      <c r="DP34" s="10">
        <v>1</v>
      </c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55">
        <v>1</v>
      </c>
      <c r="EC34" s="56"/>
      <c r="ED34" s="10"/>
      <c r="EE34" s="10">
        <v>1</v>
      </c>
      <c r="EF34" s="10"/>
      <c r="EG34" s="843"/>
      <c r="EH34" s="10">
        <v>1</v>
      </c>
      <c r="EI34" s="10"/>
      <c r="EJ34" s="10"/>
      <c r="EK34" s="843"/>
      <c r="EL34" s="10"/>
      <c r="EM34" s="10"/>
      <c r="EN34" s="843"/>
      <c r="EO34" s="10"/>
      <c r="EP34" s="10"/>
      <c r="EQ34" s="10"/>
      <c r="ER34" s="843"/>
      <c r="ES34" s="879">
        <v>1</v>
      </c>
      <c r="ET34" s="244">
        <f t="shared" si="0"/>
        <v>1</v>
      </c>
      <c r="EU34" s="66">
        <f t="shared" si="1"/>
        <v>9</v>
      </c>
      <c r="EV34" s="66">
        <f t="shared" si="2"/>
        <v>20</v>
      </c>
      <c r="EW34" s="66">
        <f t="shared" si="3"/>
        <v>3</v>
      </c>
      <c r="EX34" s="66">
        <f t="shared" si="4"/>
        <v>4</v>
      </c>
      <c r="EY34" s="88">
        <f t="shared" si="5"/>
        <v>37</v>
      </c>
      <c r="EZ34" s="54"/>
      <c r="FA34" s="10"/>
      <c r="FB34" s="10"/>
      <c r="FC34" s="10">
        <v>1</v>
      </c>
      <c r="FD34" s="10"/>
      <c r="FE34" s="10"/>
    </row>
    <row r="35" spans="1:161" s="947" customFormat="1" x14ac:dyDescent="0.2">
      <c r="A35" s="970">
        <v>32</v>
      </c>
      <c r="B35" s="948" t="s">
        <v>428</v>
      </c>
      <c r="C35" s="949"/>
      <c r="D35" s="952"/>
      <c r="E35" s="950">
        <v>1</v>
      </c>
      <c r="F35" s="950"/>
      <c r="G35" s="950"/>
      <c r="H35" s="952"/>
      <c r="I35" s="950"/>
      <c r="J35" s="950"/>
      <c r="K35" s="964">
        <v>1</v>
      </c>
      <c r="L35" s="950">
        <v>1</v>
      </c>
      <c r="M35" s="950"/>
      <c r="N35" s="950"/>
      <c r="O35" s="950"/>
      <c r="P35" s="954"/>
      <c r="Q35" s="949"/>
      <c r="R35" s="950"/>
      <c r="S35" s="950"/>
      <c r="T35" s="950">
        <v>1</v>
      </c>
      <c r="U35" s="950"/>
      <c r="V35" s="950"/>
      <c r="W35" s="950"/>
      <c r="X35" s="950"/>
      <c r="Y35" s="950">
        <v>1</v>
      </c>
      <c r="Z35" s="950"/>
      <c r="AA35" s="950"/>
      <c r="AB35" s="950">
        <v>1</v>
      </c>
      <c r="AC35" s="950"/>
      <c r="AD35" s="950"/>
      <c r="AE35" s="952"/>
      <c r="AF35" s="954"/>
      <c r="AG35" s="949">
        <v>1</v>
      </c>
      <c r="AH35" s="952"/>
      <c r="AI35" s="950"/>
      <c r="AJ35" s="950">
        <v>1</v>
      </c>
      <c r="AK35" s="952"/>
      <c r="AL35" s="950"/>
      <c r="AM35" s="950">
        <v>1</v>
      </c>
      <c r="AN35" s="952"/>
      <c r="AO35" s="950"/>
      <c r="AP35" s="950"/>
      <c r="AQ35" s="950"/>
      <c r="AR35" s="954"/>
      <c r="AS35" s="965"/>
      <c r="AT35" s="950"/>
      <c r="AU35" s="950"/>
      <c r="AV35" s="950">
        <v>1</v>
      </c>
      <c r="AW35" s="966"/>
      <c r="AX35" s="971">
        <v>1</v>
      </c>
      <c r="AY35" s="955">
        <v>1</v>
      </c>
      <c r="AZ35" s="950"/>
      <c r="BA35" s="954"/>
      <c r="BB35" s="956"/>
      <c r="BC35" s="957">
        <v>1</v>
      </c>
      <c r="BD35" s="952"/>
      <c r="BE35" s="957"/>
      <c r="BF35" s="957"/>
      <c r="BG35" s="957"/>
      <c r="BH35" s="957"/>
      <c r="BI35" s="957"/>
      <c r="BJ35" s="957"/>
      <c r="BK35" s="957"/>
      <c r="BL35" s="957"/>
      <c r="BM35" s="952"/>
      <c r="BN35" s="957"/>
      <c r="BO35" s="957">
        <v>1</v>
      </c>
      <c r="BP35" s="957"/>
      <c r="BQ35" s="957"/>
      <c r="BR35" s="957">
        <v>1</v>
      </c>
      <c r="BS35" s="957"/>
      <c r="BT35" s="958"/>
      <c r="BU35" s="956">
        <v>1</v>
      </c>
      <c r="BV35" s="957"/>
      <c r="BW35" s="952"/>
      <c r="BX35" s="957"/>
      <c r="BY35" s="957"/>
      <c r="BZ35" s="952"/>
      <c r="CA35" s="957"/>
      <c r="CB35" s="957"/>
      <c r="CC35" s="957"/>
      <c r="CD35" s="957"/>
      <c r="CE35" s="957">
        <v>1</v>
      </c>
      <c r="CF35" s="957"/>
      <c r="CG35" s="957"/>
      <c r="CH35" s="957"/>
      <c r="CI35" s="957"/>
      <c r="CJ35" s="958"/>
      <c r="CK35" s="956">
        <v>1</v>
      </c>
      <c r="CL35" s="957"/>
      <c r="CM35" s="957"/>
      <c r="CN35" s="967">
        <v>1</v>
      </c>
      <c r="CO35" s="957"/>
      <c r="CP35" s="957"/>
      <c r="CQ35" s="952"/>
      <c r="CR35" s="957">
        <v>1</v>
      </c>
      <c r="CS35" s="957"/>
      <c r="CT35" s="957"/>
      <c r="CU35" s="957"/>
      <c r="CV35" s="957"/>
      <c r="CW35" s="957"/>
      <c r="CX35" s="958">
        <v>1</v>
      </c>
      <c r="CY35" s="956"/>
      <c r="CZ35" s="957"/>
      <c r="DA35" s="957"/>
      <c r="DB35" s="957"/>
      <c r="DC35" s="957"/>
      <c r="DD35" s="957">
        <v>1</v>
      </c>
      <c r="DE35" s="952"/>
      <c r="DF35" s="957"/>
      <c r="DG35" s="952"/>
      <c r="DH35" s="952"/>
      <c r="DI35" s="952"/>
      <c r="DJ35" s="957">
        <v>1</v>
      </c>
      <c r="DK35" s="958"/>
      <c r="DL35" s="952"/>
      <c r="DM35" s="957"/>
      <c r="DN35" s="957"/>
      <c r="DO35" s="957"/>
      <c r="DP35" s="957"/>
      <c r="DQ35" s="957"/>
      <c r="DR35" s="957">
        <v>1</v>
      </c>
      <c r="DS35" s="957"/>
      <c r="DT35" s="957"/>
      <c r="DU35" s="957"/>
      <c r="DV35" s="957"/>
      <c r="DW35" s="957"/>
      <c r="DX35" s="957"/>
      <c r="DY35" s="957"/>
      <c r="DZ35" s="957"/>
      <c r="EA35" s="957">
        <v>1</v>
      </c>
      <c r="EB35" s="958"/>
      <c r="EC35" s="956"/>
      <c r="ED35" s="957"/>
      <c r="EE35" s="957"/>
      <c r="EF35" s="957">
        <v>1</v>
      </c>
      <c r="EG35" s="952"/>
      <c r="EH35" s="957"/>
      <c r="EI35" s="957"/>
      <c r="EJ35" s="957"/>
      <c r="EK35" s="952"/>
      <c r="EL35" s="957">
        <v>1</v>
      </c>
      <c r="EM35" s="957"/>
      <c r="EN35" s="952"/>
      <c r="EO35" s="957"/>
      <c r="EP35" s="957"/>
      <c r="EQ35" s="957"/>
      <c r="ER35" s="952"/>
      <c r="ES35" s="968"/>
      <c r="ET35" s="959">
        <f t="shared" si="0"/>
        <v>4</v>
      </c>
      <c r="EU35" s="960">
        <f t="shared" si="1"/>
        <v>0</v>
      </c>
      <c r="EV35" s="960">
        <f t="shared" si="2"/>
        <v>0</v>
      </c>
      <c r="EW35" s="960">
        <f t="shared" si="3"/>
        <v>0</v>
      </c>
      <c r="EX35" s="960">
        <f t="shared" si="4"/>
        <v>20</v>
      </c>
      <c r="EY35" s="961">
        <f t="shared" si="5"/>
        <v>24</v>
      </c>
      <c r="EZ35" s="969"/>
      <c r="FA35" s="957"/>
      <c r="FB35" s="957">
        <v>1</v>
      </c>
      <c r="FC35" s="957"/>
      <c r="FD35" s="957"/>
      <c r="FE35" s="957"/>
    </row>
    <row r="36" spans="1:161" x14ac:dyDescent="0.2">
      <c r="A36" s="61">
        <v>33</v>
      </c>
      <c r="B36" s="458" t="s">
        <v>10</v>
      </c>
      <c r="C36" s="57"/>
      <c r="D36" s="843"/>
      <c r="E36" s="5"/>
      <c r="F36" s="5"/>
      <c r="G36" s="5"/>
      <c r="H36" s="843"/>
      <c r="I36" s="126"/>
      <c r="J36" s="5"/>
      <c r="K36" s="653"/>
      <c r="L36" s="5"/>
      <c r="M36" s="5"/>
      <c r="N36" s="5"/>
      <c r="O36" s="5"/>
      <c r="P36" s="82"/>
      <c r="Q36" s="57">
        <v>1</v>
      </c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843"/>
      <c r="AF36" s="82"/>
      <c r="AG36" s="57"/>
      <c r="AH36" s="843"/>
      <c r="AI36" s="5"/>
      <c r="AJ36" s="5">
        <v>1</v>
      </c>
      <c r="AK36" s="843"/>
      <c r="AL36" s="5"/>
      <c r="AM36" s="5"/>
      <c r="AN36" s="843"/>
      <c r="AO36" s="5"/>
      <c r="AP36" s="5">
        <v>1</v>
      </c>
      <c r="AQ36" s="5"/>
      <c r="AR36" s="82"/>
      <c r="AS36" s="854"/>
      <c r="AT36" s="5"/>
      <c r="AU36" s="5"/>
      <c r="AV36" s="5"/>
      <c r="AW36" s="647"/>
      <c r="AX36" s="839"/>
      <c r="AY36" s="64"/>
      <c r="AZ36" s="5"/>
      <c r="BA36" s="82"/>
      <c r="BB36" s="56"/>
      <c r="BC36" s="10"/>
      <c r="BD36" s="843"/>
      <c r="BE36" s="10"/>
      <c r="BF36" s="10"/>
      <c r="BG36" s="10"/>
      <c r="BH36" s="10"/>
      <c r="BI36" s="10"/>
      <c r="BJ36" s="10"/>
      <c r="BK36" s="10"/>
      <c r="BL36" s="10"/>
      <c r="BM36" s="843"/>
      <c r="BN36" s="10"/>
      <c r="BO36" s="10"/>
      <c r="BP36" s="10"/>
      <c r="BQ36" s="10"/>
      <c r="BR36" s="10"/>
      <c r="BS36" s="10"/>
      <c r="BT36" s="55"/>
      <c r="BU36" s="56"/>
      <c r="BV36" s="10"/>
      <c r="BW36" s="843"/>
      <c r="BX36" s="10"/>
      <c r="BY36" s="10"/>
      <c r="BZ36" s="843"/>
      <c r="CA36" s="10"/>
      <c r="CB36" s="10"/>
      <c r="CC36" s="10"/>
      <c r="CD36" s="10"/>
      <c r="CE36" s="10"/>
      <c r="CF36" s="10"/>
      <c r="CG36" s="10"/>
      <c r="CH36" s="10"/>
      <c r="CI36" s="10"/>
      <c r="CJ36" s="55"/>
      <c r="CK36" s="56"/>
      <c r="CL36" s="10"/>
      <c r="CM36" s="10"/>
      <c r="CN36" s="835"/>
      <c r="CO36" s="10">
        <v>1</v>
      </c>
      <c r="CP36" s="10"/>
      <c r="CQ36" s="843"/>
      <c r="CR36" s="10"/>
      <c r="CS36" s="10"/>
      <c r="CT36" s="10"/>
      <c r="CU36" s="10">
        <v>1</v>
      </c>
      <c r="CV36" s="10"/>
      <c r="CW36" s="10"/>
      <c r="CX36" s="55"/>
      <c r="CY36" s="56"/>
      <c r="CZ36" s="10"/>
      <c r="DA36" s="10">
        <v>1</v>
      </c>
      <c r="DB36" s="10"/>
      <c r="DC36" s="10"/>
      <c r="DD36" s="10"/>
      <c r="DE36" s="843"/>
      <c r="DF36" s="10"/>
      <c r="DG36" s="843"/>
      <c r="DH36" s="843"/>
      <c r="DI36" s="843"/>
      <c r="DJ36" s="10"/>
      <c r="DK36" s="55"/>
      <c r="DL36" s="843"/>
      <c r="DM36" s="10">
        <v>1</v>
      </c>
      <c r="DN36" s="10"/>
      <c r="DO36" s="10"/>
      <c r="DP36" s="10"/>
      <c r="DQ36" s="10"/>
      <c r="DR36" s="10"/>
      <c r="DS36" s="10">
        <v>1</v>
      </c>
      <c r="DT36" s="10"/>
      <c r="DU36" s="10"/>
      <c r="DV36" s="10"/>
      <c r="DW36" s="10"/>
      <c r="DX36" s="10"/>
      <c r="DY36" s="10"/>
      <c r="DZ36" s="10"/>
      <c r="EA36" s="10"/>
      <c r="EB36" s="55"/>
      <c r="EC36" s="56">
        <v>1</v>
      </c>
      <c r="ED36" s="10"/>
      <c r="EE36" s="10"/>
      <c r="EF36" s="10"/>
      <c r="EG36" s="843"/>
      <c r="EH36" s="10"/>
      <c r="EI36" s="10"/>
      <c r="EJ36" s="10"/>
      <c r="EK36" s="843"/>
      <c r="EL36" s="10"/>
      <c r="EM36" s="10"/>
      <c r="EN36" s="843"/>
      <c r="EO36" s="10"/>
      <c r="EP36" s="10"/>
      <c r="EQ36" s="10"/>
      <c r="ER36" s="843"/>
      <c r="ES36" s="879"/>
      <c r="ET36" s="244">
        <f t="shared" si="0"/>
        <v>9</v>
      </c>
      <c r="EU36" s="66">
        <f t="shared" si="1"/>
        <v>0</v>
      </c>
      <c r="EV36" s="66">
        <f t="shared" si="2"/>
        <v>0</v>
      </c>
      <c r="EW36" s="66">
        <f t="shared" si="3"/>
        <v>0</v>
      </c>
      <c r="EX36" s="66">
        <f t="shared" si="4"/>
        <v>0</v>
      </c>
      <c r="EY36" s="88">
        <f t="shared" si="5"/>
        <v>9</v>
      </c>
      <c r="EZ36" s="54">
        <v>1</v>
      </c>
      <c r="FA36" s="10"/>
      <c r="FB36" s="10"/>
      <c r="FC36" s="10"/>
      <c r="FD36" s="10"/>
      <c r="FE36" s="10"/>
    </row>
    <row r="37" spans="1:161" x14ac:dyDescent="0.2">
      <c r="A37" s="243">
        <v>34</v>
      </c>
      <c r="B37" s="458" t="s">
        <v>770</v>
      </c>
      <c r="C37" s="57"/>
      <c r="D37" s="843"/>
      <c r="E37" s="5"/>
      <c r="F37" s="5"/>
      <c r="G37" s="5"/>
      <c r="H37" s="843"/>
      <c r="I37" s="126"/>
      <c r="J37" s="5"/>
      <c r="K37" s="653"/>
      <c r="L37" s="5"/>
      <c r="M37" s="5"/>
      <c r="N37" s="5"/>
      <c r="O37" s="5"/>
      <c r="P37" s="82"/>
      <c r="Q37" s="57">
        <v>1</v>
      </c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843"/>
      <c r="AF37" s="82"/>
      <c r="AG37" s="57"/>
      <c r="AH37" s="843"/>
      <c r="AI37" s="5"/>
      <c r="AJ37" s="5">
        <v>1</v>
      </c>
      <c r="AK37" s="843"/>
      <c r="AL37" s="5"/>
      <c r="AM37" s="5"/>
      <c r="AN37" s="843"/>
      <c r="AO37" s="5"/>
      <c r="AP37" s="5">
        <v>1</v>
      </c>
      <c r="AQ37" s="5"/>
      <c r="AR37" s="82"/>
      <c r="AS37" s="854"/>
      <c r="AT37" s="5"/>
      <c r="AU37" s="5"/>
      <c r="AV37" s="5"/>
      <c r="AW37" s="647"/>
      <c r="AX37" s="839"/>
      <c r="AY37" s="64"/>
      <c r="AZ37" s="5"/>
      <c r="BA37" s="82"/>
      <c r="BB37" s="56"/>
      <c r="BC37" s="10"/>
      <c r="BD37" s="843"/>
      <c r="BE37" s="10"/>
      <c r="BF37" s="10"/>
      <c r="BG37" s="10"/>
      <c r="BH37" s="10"/>
      <c r="BI37" s="10"/>
      <c r="BJ37" s="10"/>
      <c r="BK37" s="10"/>
      <c r="BL37" s="10"/>
      <c r="BM37" s="843"/>
      <c r="BN37" s="10"/>
      <c r="BO37" s="10"/>
      <c r="BP37" s="10"/>
      <c r="BQ37" s="10"/>
      <c r="BR37" s="10"/>
      <c r="BS37" s="10"/>
      <c r="BT37" s="55"/>
      <c r="BU37" s="56"/>
      <c r="BV37" s="10"/>
      <c r="BW37" s="843"/>
      <c r="BX37" s="10"/>
      <c r="BY37" s="10"/>
      <c r="BZ37" s="843"/>
      <c r="CA37" s="10"/>
      <c r="CB37" s="10"/>
      <c r="CC37" s="10"/>
      <c r="CD37" s="10"/>
      <c r="CE37" s="10"/>
      <c r="CF37" s="10"/>
      <c r="CG37" s="10"/>
      <c r="CH37" s="10">
        <v>1</v>
      </c>
      <c r="CI37" s="10"/>
      <c r="CJ37" s="55"/>
      <c r="CK37" s="56"/>
      <c r="CL37" s="10"/>
      <c r="CM37" s="10"/>
      <c r="CN37" s="835"/>
      <c r="CO37" s="10">
        <v>1</v>
      </c>
      <c r="CP37" s="10"/>
      <c r="CQ37" s="843"/>
      <c r="CR37" s="10"/>
      <c r="CS37" s="10"/>
      <c r="CT37" s="10"/>
      <c r="CU37" s="10">
        <v>1</v>
      </c>
      <c r="CV37" s="10"/>
      <c r="CW37" s="10"/>
      <c r="CX37" s="55"/>
      <c r="CY37" s="56"/>
      <c r="CZ37" s="10"/>
      <c r="DA37" s="10">
        <v>1</v>
      </c>
      <c r="DB37" s="10"/>
      <c r="DC37" s="10"/>
      <c r="DD37" s="10"/>
      <c r="DE37" s="843"/>
      <c r="DF37" s="10"/>
      <c r="DG37" s="843"/>
      <c r="DH37" s="843"/>
      <c r="DI37" s="843"/>
      <c r="DJ37" s="10"/>
      <c r="DK37" s="55"/>
      <c r="DL37" s="843"/>
      <c r="DM37" s="10">
        <v>1</v>
      </c>
      <c r="DN37" s="10"/>
      <c r="DO37" s="10"/>
      <c r="DP37" s="10"/>
      <c r="DQ37" s="10"/>
      <c r="DR37" s="10"/>
      <c r="DS37" s="10">
        <v>1</v>
      </c>
      <c r="DT37" s="10"/>
      <c r="DU37" s="10"/>
      <c r="DV37" s="10"/>
      <c r="DW37" s="10"/>
      <c r="DX37" s="10"/>
      <c r="DY37" s="10"/>
      <c r="DZ37" s="10"/>
      <c r="EA37" s="10"/>
      <c r="EB37" s="55"/>
      <c r="EC37" s="56">
        <v>1</v>
      </c>
      <c r="ED37" s="10"/>
      <c r="EE37" s="10"/>
      <c r="EF37" s="10"/>
      <c r="EG37" s="843"/>
      <c r="EH37" s="10"/>
      <c r="EI37" s="10"/>
      <c r="EJ37" s="10"/>
      <c r="EK37" s="843"/>
      <c r="EL37" s="10"/>
      <c r="EM37" s="10"/>
      <c r="EN37" s="843"/>
      <c r="EO37" s="10"/>
      <c r="EP37" s="10"/>
      <c r="EQ37" s="10"/>
      <c r="ER37" s="843"/>
      <c r="ES37" s="879"/>
      <c r="ET37" s="244">
        <f t="shared" si="0"/>
        <v>10</v>
      </c>
      <c r="EU37" s="66">
        <f t="shared" si="1"/>
        <v>0</v>
      </c>
      <c r="EV37" s="66">
        <f t="shared" si="2"/>
        <v>0</v>
      </c>
      <c r="EW37" s="66">
        <f t="shared" si="3"/>
        <v>0</v>
      </c>
      <c r="EX37" s="66">
        <f t="shared" si="4"/>
        <v>0</v>
      </c>
      <c r="EY37" s="88">
        <f t="shared" si="5"/>
        <v>10</v>
      </c>
      <c r="EZ37" s="54"/>
      <c r="FA37" s="10">
        <v>1</v>
      </c>
      <c r="FB37" s="10"/>
      <c r="FC37" s="10"/>
      <c r="FD37" s="10"/>
      <c r="FE37" s="10"/>
    </row>
    <row r="38" spans="1:161" x14ac:dyDescent="0.2">
      <c r="A38" s="61">
        <v>35</v>
      </c>
      <c r="B38" s="458" t="s">
        <v>1097</v>
      </c>
      <c r="C38" s="57">
        <v>1</v>
      </c>
      <c r="D38" s="843"/>
      <c r="E38" s="5"/>
      <c r="F38" s="5"/>
      <c r="G38" s="5"/>
      <c r="H38" s="843"/>
      <c r="I38" s="126"/>
      <c r="J38" s="5"/>
      <c r="K38" s="653">
        <v>1</v>
      </c>
      <c r="L38" s="5"/>
      <c r="M38" s="5"/>
      <c r="N38" s="5"/>
      <c r="O38" s="5"/>
      <c r="P38" s="82"/>
      <c r="Q38" s="57"/>
      <c r="R38" s="5"/>
      <c r="S38" s="5"/>
      <c r="T38" s="5"/>
      <c r="U38" s="5">
        <v>1</v>
      </c>
      <c r="V38" s="5">
        <v>1</v>
      </c>
      <c r="W38" s="5"/>
      <c r="X38" s="5"/>
      <c r="Y38" s="5"/>
      <c r="Z38" s="5"/>
      <c r="AA38" s="5">
        <v>1</v>
      </c>
      <c r="AB38" s="5"/>
      <c r="AC38" s="5"/>
      <c r="AD38" s="5">
        <v>1</v>
      </c>
      <c r="AE38" s="843"/>
      <c r="AF38" s="82"/>
      <c r="AG38" s="57"/>
      <c r="AH38" s="843"/>
      <c r="AI38" s="5"/>
      <c r="AJ38" s="5"/>
      <c r="AK38" s="843"/>
      <c r="AL38" s="817">
        <v>1</v>
      </c>
      <c r="AM38" s="5"/>
      <c r="AN38" s="843"/>
      <c r="AO38" s="5">
        <v>1</v>
      </c>
      <c r="AP38" s="5"/>
      <c r="AQ38" s="5"/>
      <c r="AR38" s="82">
        <v>1</v>
      </c>
      <c r="AS38" s="854"/>
      <c r="AT38" s="5"/>
      <c r="AU38" s="5">
        <v>1</v>
      </c>
      <c r="AV38" s="5"/>
      <c r="AW38" s="647"/>
      <c r="AX38" s="839">
        <v>1</v>
      </c>
      <c r="AY38" s="64"/>
      <c r="AZ38" s="5"/>
      <c r="BA38" s="82">
        <v>1</v>
      </c>
      <c r="BB38" s="56">
        <v>1</v>
      </c>
      <c r="BC38" s="10"/>
      <c r="BD38" s="843"/>
      <c r="BE38" s="10">
        <v>1</v>
      </c>
      <c r="BF38" s="10"/>
      <c r="BG38" s="10"/>
      <c r="BH38" s="10"/>
      <c r="BI38" s="10"/>
      <c r="BJ38" s="10"/>
      <c r="BK38" s="10"/>
      <c r="BL38" s="10"/>
      <c r="BM38" s="843"/>
      <c r="BN38" s="98">
        <v>1</v>
      </c>
      <c r="BO38" s="10"/>
      <c r="BP38" s="10"/>
      <c r="BQ38" s="10"/>
      <c r="BR38" s="10"/>
      <c r="BS38" s="10"/>
      <c r="BT38" s="55"/>
      <c r="BU38" s="56"/>
      <c r="BV38" s="10"/>
      <c r="BW38" s="843"/>
      <c r="BX38" s="10"/>
      <c r="BY38" s="10"/>
      <c r="BZ38" s="843"/>
      <c r="CA38" s="10"/>
      <c r="CB38" s="10">
        <v>1</v>
      </c>
      <c r="CC38" s="10">
        <v>1</v>
      </c>
      <c r="CD38" s="10">
        <v>1</v>
      </c>
      <c r="CE38" s="10"/>
      <c r="CF38" s="10"/>
      <c r="CG38" s="10"/>
      <c r="CH38" s="10"/>
      <c r="CI38" s="10"/>
      <c r="CJ38" s="55">
        <v>1</v>
      </c>
      <c r="CK38" s="56"/>
      <c r="CL38" s="10"/>
      <c r="CM38" s="98">
        <v>1</v>
      </c>
      <c r="CN38" s="835">
        <v>1</v>
      </c>
      <c r="CO38" s="10"/>
      <c r="CP38" s="10"/>
      <c r="CQ38" s="843"/>
      <c r="CR38" s="10"/>
      <c r="CS38" s="10"/>
      <c r="CT38" s="10">
        <v>1</v>
      </c>
      <c r="CU38" s="10"/>
      <c r="CV38" s="10"/>
      <c r="CW38" s="10"/>
      <c r="CX38" s="55"/>
      <c r="CY38" s="56"/>
      <c r="CZ38" s="10"/>
      <c r="DA38" s="10"/>
      <c r="DB38" s="10"/>
      <c r="DC38" s="10">
        <v>1</v>
      </c>
      <c r="DD38" s="10"/>
      <c r="DE38" s="843"/>
      <c r="DF38" s="10"/>
      <c r="DG38" s="843"/>
      <c r="DH38" s="843"/>
      <c r="DI38" s="843"/>
      <c r="DJ38" s="10"/>
      <c r="DK38" s="55"/>
      <c r="DL38" s="843"/>
      <c r="DM38" s="10"/>
      <c r="DN38" s="10"/>
      <c r="DO38" s="10"/>
      <c r="DP38" s="10"/>
      <c r="DQ38" s="11">
        <v>1</v>
      </c>
      <c r="DR38" s="11"/>
      <c r="DS38" s="11"/>
      <c r="DT38" s="10"/>
      <c r="DU38" s="10"/>
      <c r="DV38" s="10"/>
      <c r="DW38" s="10"/>
      <c r="DX38" s="10"/>
      <c r="DY38" s="10"/>
      <c r="DZ38" s="10"/>
      <c r="EA38" s="10"/>
      <c r="EB38" s="55"/>
      <c r="EC38" s="56"/>
      <c r="ED38" s="10"/>
      <c r="EE38" s="10"/>
      <c r="EF38" s="10"/>
      <c r="EG38" s="843"/>
      <c r="EH38" s="10"/>
      <c r="EI38" s="10">
        <v>1</v>
      </c>
      <c r="EJ38" s="10"/>
      <c r="EK38" s="843"/>
      <c r="EL38" s="10"/>
      <c r="EM38" s="10"/>
      <c r="EN38" s="843"/>
      <c r="EO38" s="10"/>
      <c r="EP38" s="10"/>
      <c r="EQ38" s="10"/>
      <c r="ER38" s="843"/>
      <c r="ES38" s="879"/>
      <c r="ET38" s="244">
        <f t="shared" si="0"/>
        <v>2</v>
      </c>
      <c r="EU38" s="66">
        <f t="shared" si="1"/>
        <v>2</v>
      </c>
      <c r="EV38" s="66">
        <f t="shared" si="2"/>
        <v>16</v>
      </c>
      <c r="EW38" s="66">
        <f t="shared" si="3"/>
        <v>2</v>
      </c>
      <c r="EX38" s="66">
        <f t="shared" si="4"/>
        <v>0</v>
      </c>
      <c r="EY38" s="88">
        <f t="shared" si="5"/>
        <v>22</v>
      </c>
      <c r="EZ38" s="54"/>
      <c r="FA38" s="10"/>
      <c r="FB38" s="10">
        <v>1</v>
      </c>
      <c r="FC38" s="10"/>
      <c r="FD38" s="10"/>
      <c r="FE38" s="10"/>
    </row>
    <row r="39" spans="1:161" x14ac:dyDescent="0.2">
      <c r="A39" s="243">
        <v>36</v>
      </c>
      <c r="B39" s="458" t="s">
        <v>154</v>
      </c>
      <c r="C39" s="57">
        <v>1</v>
      </c>
      <c r="D39" s="843"/>
      <c r="E39" s="5"/>
      <c r="F39" s="5"/>
      <c r="G39" s="5"/>
      <c r="H39" s="843"/>
      <c r="I39" s="126"/>
      <c r="J39" s="5"/>
      <c r="K39" s="653"/>
      <c r="L39" s="5"/>
      <c r="M39" s="5"/>
      <c r="N39" s="5"/>
      <c r="O39" s="5"/>
      <c r="P39" s="82"/>
      <c r="Q39" s="57"/>
      <c r="R39" s="5"/>
      <c r="S39" s="5"/>
      <c r="T39" s="5"/>
      <c r="U39" s="5">
        <v>1</v>
      </c>
      <c r="V39" s="5">
        <v>1</v>
      </c>
      <c r="W39" s="5">
        <v>1</v>
      </c>
      <c r="X39" s="5">
        <v>1</v>
      </c>
      <c r="Y39" s="5"/>
      <c r="Z39" s="5"/>
      <c r="AA39" s="5"/>
      <c r="AB39" s="5"/>
      <c r="AC39" s="5"/>
      <c r="AD39" s="5"/>
      <c r="AE39" s="843"/>
      <c r="AF39" s="82"/>
      <c r="AG39" s="57"/>
      <c r="AH39" s="843"/>
      <c r="AI39" s="5"/>
      <c r="AJ39" s="5"/>
      <c r="AK39" s="843"/>
      <c r="AL39" s="5"/>
      <c r="AM39" s="5"/>
      <c r="AN39" s="843"/>
      <c r="AO39" s="5"/>
      <c r="AP39" s="5"/>
      <c r="AQ39" s="5"/>
      <c r="AR39" s="82"/>
      <c r="AS39" s="854"/>
      <c r="AT39" s="5"/>
      <c r="AU39" s="5"/>
      <c r="AV39" s="5"/>
      <c r="AW39" s="647"/>
      <c r="AX39" s="839">
        <v>1</v>
      </c>
      <c r="AY39" s="64"/>
      <c r="AZ39" s="5"/>
      <c r="BA39" s="82">
        <v>1</v>
      </c>
      <c r="BB39" s="56"/>
      <c r="BC39" s="10"/>
      <c r="BD39" s="843"/>
      <c r="BE39" s="10"/>
      <c r="BF39" s="10"/>
      <c r="BG39" s="10"/>
      <c r="BH39" s="10"/>
      <c r="BI39" s="10"/>
      <c r="BJ39" s="10"/>
      <c r="BK39" s="10"/>
      <c r="BL39" s="10"/>
      <c r="BM39" s="843"/>
      <c r="BN39" s="10"/>
      <c r="BO39" s="10"/>
      <c r="BP39" s="10"/>
      <c r="BQ39" s="10"/>
      <c r="BR39" s="10"/>
      <c r="BS39" s="10"/>
      <c r="BT39" s="55"/>
      <c r="BU39" s="56"/>
      <c r="BV39" s="10"/>
      <c r="BW39" s="843"/>
      <c r="BX39" s="10"/>
      <c r="BY39" s="10"/>
      <c r="BZ39" s="843"/>
      <c r="CA39" s="10"/>
      <c r="CB39" s="10"/>
      <c r="CC39" s="10"/>
      <c r="CD39" s="10"/>
      <c r="CE39" s="10"/>
      <c r="CF39" s="10"/>
      <c r="CG39" s="10"/>
      <c r="CH39" s="10"/>
      <c r="CI39" s="10"/>
      <c r="CJ39" s="55"/>
      <c r="CK39" s="56"/>
      <c r="CL39" s="10"/>
      <c r="CM39" s="10"/>
      <c r="CN39" s="835"/>
      <c r="CO39" s="10"/>
      <c r="CP39" s="10"/>
      <c r="CQ39" s="843"/>
      <c r="CR39" s="10"/>
      <c r="CS39" s="10"/>
      <c r="CT39" s="10"/>
      <c r="CU39" s="10"/>
      <c r="CV39" s="10"/>
      <c r="CW39" s="10">
        <v>1</v>
      </c>
      <c r="CX39" s="55"/>
      <c r="CY39" s="56"/>
      <c r="CZ39" s="10"/>
      <c r="DA39" s="10"/>
      <c r="DB39" s="10"/>
      <c r="DC39" s="10"/>
      <c r="DD39" s="10"/>
      <c r="DE39" s="843"/>
      <c r="DF39" s="10"/>
      <c r="DG39" s="843"/>
      <c r="DH39" s="843"/>
      <c r="DI39" s="843"/>
      <c r="DJ39" s="10"/>
      <c r="DK39" s="55"/>
      <c r="DL39" s="843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55"/>
      <c r="EC39" s="56"/>
      <c r="ED39" s="10"/>
      <c r="EE39" s="10"/>
      <c r="EF39" s="10"/>
      <c r="EG39" s="843"/>
      <c r="EH39" s="10"/>
      <c r="EI39" s="10"/>
      <c r="EJ39" s="10"/>
      <c r="EK39" s="843"/>
      <c r="EL39" s="10"/>
      <c r="EM39" s="10"/>
      <c r="EN39" s="843"/>
      <c r="EO39" s="10"/>
      <c r="EP39" s="10"/>
      <c r="EQ39" s="10"/>
      <c r="ER39" s="843"/>
      <c r="ES39" s="879"/>
      <c r="ET39" s="244">
        <f t="shared" si="0"/>
        <v>1</v>
      </c>
      <c r="EU39" s="66">
        <f t="shared" si="1"/>
        <v>2</v>
      </c>
      <c r="EV39" s="66">
        <f t="shared" si="2"/>
        <v>3</v>
      </c>
      <c r="EW39" s="66">
        <f t="shared" si="3"/>
        <v>1</v>
      </c>
      <c r="EX39" s="66">
        <f t="shared" si="4"/>
        <v>0</v>
      </c>
      <c r="EY39" s="88">
        <f t="shared" si="5"/>
        <v>7</v>
      </c>
      <c r="EZ39" s="54">
        <v>1</v>
      </c>
      <c r="FA39" s="10"/>
      <c r="FB39" s="10"/>
      <c r="FC39" s="10"/>
      <c r="FD39" s="10"/>
      <c r="FE39" s="10"/>
    </row>
    <row r="40" spans="1:161" x14ac:dyDescent="0.2">
      <c r="A40" s="61">
        <v>37</v>
      </c>
      <c r="B40" s="746" t="s">
        <v>79</v>
      </c>
      <c r="C40" s="819"/>
      <c r="D40" s="843"/>
      <c r="E40" s="126"/>
      <c r="F40" s="126"/>
      <c r="G40" s="126"/>
      <c r="H40" s="843"/>
      <c r="I40" s="126"/>
      <c r="J40" s="126"/>
      <c r="K40" s="653"/>
      <c r="L40" s="126"/>
      <c r="M40" s="126"/>
      <c r="N40" s="126"/>
      <c r="O40" s="126"/>
      <c r="P40" s="820"/>
      <c r="Q40" s="819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843"/>
      <c r="AF40" s="820"/>
      <c r="AG40" s="819"/>
      <c r="AH40" s="843"/>
      <c r="AI40" s="126"/>
      <c r="AJ40" s="126">
        <v>1</v>
      </c>
      <c r="AK40" s="843"/>
      <c r="AL40" s="126"/>
      <c r="AM40" s="126"/>
      <c r="AN40" s="843"/>
      <c r="AO40" s="126"/>
      <c r="AP40" s="126"/>
      <c r="AQ40" s="126"/>
      <c r="AR40" s="820"/>
      <c r="AS40" s="854"/>
      <c r="AT40" s="126"/>
      <c r="AU40" s="126"/>
      <c r="AV40" s="126"/>
      <c r="AW40" s="647"/>
      <c r="AX40" s="839">
        <v>1</v>
      </c>
      <c r="AY40" s="322"/>
      <c r="AZ40" s="126"/>
      <c r="BA40" s="820"/>
      <c r="BB40" s="56"/>
      <c r="BC40" s="10"/>
      <c r="BD40" s="843"/>
      <c r="BE40" s="10"/>
      <c r="BF40" s="10"/>
      <c r="BG40" s="10"/>
      <c r="BH40" s="10"/>
      <c r="BI40" s="10"/>
      <c r="BJ40" s="10"/>
      <c r="BK40" s="10"/>
      <c r="BL40" s="10">
        <v>1</v>
      </c>
      <c r="BM40" s="843"/>
      <c r="BN40" s="10"/>
      <c r="BO40" s="10"/>
      <c r="BP40" s="10"/>
      <c r="BQ40" s="10"/>
      <c r="BR40" s="10"/>
      <c r="BS40" s="10"/>
      <c r="BT40" s="55"/>
      <c r="BU40" s="56"/>
      <c r="BV40" s="10"/>
      <c r="BW40" s="843"/>
      <c r="BX40" s="10"/>
      <c r="BY40" s="10"/>
      <c r="BZ40" s="857"/>
      <c r="CA40" s="10"/>
      <c r="CB40" s="10"/>
      <c r="CC40" s="10"/>
      <c r="CD40" s="10"/>
      <c r="CE40" s="10"/>
      <c r="CF40" s="10"/>
      <c r="CG40" s="10"/>
      <c r="CH40" s="10"/>
      <c r="CI40" s="10"/>
      <c r="CJ40" s="55"/>
      <c r="CK40" s="56"/>
      <c r="CL40" s="10"/>
      <c r="CM40" s="10"/>
      <c r="CN40" s="835">
        <v>1</v>
      </c>
      <c r="CO40" s="10"/>
      <c r="CP40" s="10"/>
      <c r="CQ40" s="857"/>
      <c r="CR40" s="10"/>
      <c r="CS40" s="10"/>
      <c r="CT40" s="10"/>
      <c r="CU40" s="10"/>
      <c r="CV40" s="10"/>
      <c r="CW40" s="10"/>
      <c r="CX40" s="55"/>
      <c r="CY40" s="56"/>
      <c r="CZ40" s="10"/>
      <c r="DA40" s="10"/>
      <c r="DB40" s="10"/>
      <c r="DC40" s="10"/>
      <c r="DD40" s="10"/>
      <c r="DE40" s="843"/>
      <c r="DF40" s="10"/>
      <c r="DG40" s="843"/>
      <c r="DH40" s="843"/>
      <c r="DI40" s="843"/>
      <c r="DJ40" s="10"/>
      <c r="DK40" s="55"/>
      <c r="DL40" s="843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55"/>
      <c r="EC40" s="56"/>
      <c r="ED40" s="10"/>
      <c r="EE40" s="10"/>
      <c r="EF40" s="10"/>
      <c r="EG40" s="843"/>
      <c r="EH40" s="10"/>
      <c r="EI40" s="10">
        <v>1</v>
      </c>
      <c r="EJ40" s="10"/>
      <c r="EK40" s="843"/>
      <c r="EL40" s="10"/>
      <c r="EM40" s="10"/>
      <c r="EN40" s="843"/>
      <c r="EO40" s="10"/>
      <c r="EP40" s="10"/>
      <c r="EQ40" s="10"/>
      <c r="ER40" s="843"/>
      <c r="ES40" s="879">
        <v>1</v>
      </c>
      <c r="ET40" s="244">
        <f t="shared" si="0"/>
        <v>3</v>
      </c>
      <c r="EU40" s="66">
        <f t="shared" si="1"/>
        <v>0</v>
      </c>
      <c r="EV40" s="66">
        <f t="shared" si="2"/>
        <v>0</v>
      </c>
      <c r="EW40" s="66">
        <f t="shared" si="3"/>
        <v>0</v>
      </c>
      <c r="EX40" s="66">
        <f t="shared" si="4"/>
        <v>0</v>
      </c>
      <c r="EY40" s="88">
        <f t="shared" si="5"/>
        <v>3</v>
      </c>
      <c r="EZ40" s="54">
        <v>1</v>
      </c>
      <c r="FA40" s="10"/>
      <c r="FB40" s="10"/>
      <c r="FC40" s="10"/>
      <c r="FD40" s="10"/>
      <c r="FE40" s="10"/>
    </row>
    <row r="41" spans="1:161" x14ac:dyDescent="0.2">
      <c r="A41" s="243">
        <v>38</v>
      </c>
      <c r="B41" s="458" t="s">
        <v>417</v>
      </c>
      <c r="C41" s="57"/>
      <c r="D41" s="843"/>
      <c r="E41" s="5"/>
      <c r="F41" s="5"/>
      <c r="G41" s="5"/>
      <c r="H41" s="843"/>
      <c r="I41" s="126"/>
      <c r="J41" s="5"/>
      <c r="K41" s="653"/>
      <c r="L41" s="5"/>
      <c r="M41" s="5"/>
      <c r="N41" s="5"/>
      <c r="O41" s="5"/>
      <c r="P41" s="82"/>
      <c r="Q41" s="57"/>
      <c r="R41" s="5"/>
      <c r="S41" s="5">
        <v>1</v>
      </c>
      <c r="T41" s="5"/>
      <c r="U41" s="5"/>
      <c r="V41" s="5"/>
      <c r="W41" s="5"/>
      <c r="X41" s="5"/>
      <c r="Y41" s="5"/>
      <c r="Z41" s="5"/>
      <c r="AA41" s="5">
        <v>1</v>
      </c>
      <c r="AB41" s="5"/>
      <c r="AC41" s="5"/>
      <c r="AD41" s="5"/>
      <c r="AE41" s="843"/>
      <c r="AF41" s="82"/>
      <c r="AG41" s="57"/>
      <c r="AH41" s="843"/>
      <c r="AI41" s="5"/>
      <c r="AJ41" s="5">
        <v>1</v>
      </c>
      <c r="AK41" s="843"/>
      <c r="AL41" s="5"/>
      <c r="AM41" s="5"/>
      <c r="AN41" s="843"/>
      <c r="AO41" s="5"/>
      <c r="AP41" s="5"/>
      <c r="AQ41" s="5"/>
      <c r="AR41" s="82">
        <v>1</v>
      </c>
      <c r="AS41" s="854"/>
      <c r="AT41" s="5"/>
      <c r="AU41" s="5">
        <v>1</v>
      </c>
      <c r="AV41" s="5"/>
      <c r="AW41" s="647"/>
      <c r="AX41" s="839">
        <v>1</v>
      </c>
      <c r="AY41" s="64"/>
      <c r="AZ41" s="5"/>
      <c r="BA41" s="82"/>
      <c r="BB41" s="56">
        <v>1</v>
      </c>
      <c r="BC41" s="10"/>
      <c r="BD41" s="843"/>
      <c r="BE41" s="10"/>
      <c r="BF41" s="10"/>
      <c r="BG41" s="10"/>
      <c r="BH41" s="10"/>
      <c r="BI41" s="10"/>
      <c r="BJ41" s="10"/>
      <c r="BK41" s="10"/>
      <c r="BL41" s="10">
        <v>1</v>
      </c>
      <c r="BM41" s="843"/>
      <c r="BN41" s="10">
        <v>1</v>
      </c>
      <c r="BO41" s="10"/>
      <c r="BP41" s="10"/>
      <c r="BQ41" s="10"/>
      <c r="BR41" s="10"/>
      <c r="BS41" s="10"/>
      <c r="BT41" s="55"/>
      <c r="BU41" s="56"/>
      <c r="BV41" s="10"/>
      <c r="BW41" s="843"/>
      <c r="BX41" s="10"/>
      <c r="BY41" s="10"/>
      <c r="BZ41" s="843"/>
      <c r="CA41" s="10"/>
      <c r="CB41" s="10"/>
      <c r="CC41" s="10"/>
      <c r="CD41" s="10"/>
      <c r="CE41" s="10"/>
      <c r="CF41" s="10"/>
      <c r="CG41" s="10"/>
      <c r="CH41" s="10"/>
      <c r="CI41" s="10"/>
      <c r="CJ41" s="55"/>
      <c r="CK41" s="56"/>
      <c r="CL41" s="10"/>
      <c r="CM41" s="10"/>
      <c r="CN41" s="835">
        <v>1</v>
      </c>
      <c r="CO41" s="10"/>
      <c r="CP41" s="10"/>
      <c r="CQ41" s="843"/>
      <c r="CR41" s="10"/>
      <c r="CS41" s="10"/>
      <c r="CT41" s="10">
        <v>1</v>
      </c>
      <c r="CU41" s="10"/>
      <c r="CV41" s="10"/>
      <c r="CW41" s="10">
        <v>1</v>
      </c>
      <c r="CX41" s="55"/>
      <c r="CY41" s="56"/>
      <c r="CZ41" s="10">
        <v>1</v>
      </c>
      <c r="DA41" s="10"/>
      <c r="DB41" s="10"/>
      <c r="DC41" s="10"/>
      <c r="DD41" s="10"/>
      <c r="DE41" s="843"/>
      <c r="DF41" s="10"/>
      <c r="DG41" s="843"/>
      <c r="DH41" s="843"/>
      <c r="DI41" s="843"/>
      <c r="DJ41" s="10"/>
      <c r="DK41" s="55"/>
      <c r="DL41" s="843"/>
      <c r="DM41" s="10"/>
      <c r="DN41" s="10"/>
      <c r="DO41" s="10">
        <v>1</v>
      </c>
      <c r="DP41" s="10"/>
      <c r="DQ41" s="98">
        <v>1</v>
      </c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55"/>
      <c r="EC41" s="56"/>
      <c r="ED41" s="10"/>
      <c r="EE41" s="10"/>
      <c r="EF41" s="10"/>
      <c r="EG41" s="843"/>
      <c r="EH41" s="10">
        <v>1</v>
      </c>
      <c r="EI41" s="10"/>
      <c r="EJ41" s="10"/>
      <c r="EK41" s="843"/>
      <c r="EL41" s="10"/>
      <c r="EM41" s="10"/>
      <c r="EN41" s="843"/>
      <c r="EO41" s="10"/>
      <c r="EP41" s="10"/>
      <c r="EQ41" s="10"/>
      <c r="ER41" s="843"/>
      <c r="ES41" s="879">
        <v>1</v>
      </c>
      <c r="ET41" s="244">
        <f t="shared" si="0"/>
        <v>2</v>
      </c>
      <c r="EU41" s="66">
        <f t="shared" si="1"/>
        <v>0</v>
      </c>
      <c r="EV41" s="66">
        <f t="shared" si="2"/>
        <v>12</v>
      </c>
      <c r="EW41" s="66">
        <f t="shared" si="3"/>
        <v>0</v>
      </c>
      <c r="EX41" s="66">
        <f t="shared" si="4"/>
        <v>0</v>
      </c>
      <c r="EY41" s="88">
        <f t="shared" si="5"/>
        <v>14</v>
      </c>
      <c r="EZ41" s="54"/>
      <c r="FA41" s="10">
        <v>1</v>
      </c>
      <c r="FB41" s="10"/>
      <c r="FC41" s="10"/>
      <c r="FD41" s="10"/>
      <c r="FE41" s="10"/>
    </row>
    <row r="42" spans="1:161" x14ac:dyDescent="0.2">
      <c r="A42" s="61">
        <v>39</v>
      </c>
      <c r="B42" s="458" t="s">
        <v>757</v>
      </c>
      <c r="C42" s="57">
        <v>1</v>
      </c>
      <c r="D42" s="843"/>
      <c r="E42" s="5"/>
      <c r="F42" s="5">
        <v>1</v>
      </c>
      <c r="G42" s="5">
        <v>1</v>
      </c>
      <c r="H42" s="843"/>
      <c r="I42" s="126"/>
      <c r="J42" s="5">
        <v>1</v>
      </c>
      <c r="K42" s="653">
        <v>1</v>
      </c>
      <c r="L42" s="5"/>
      <c r="M42" s="5"/>
      <c r="N42" s="5"/>
      <c r="O42" s="5"/>
      <c r="P42" s="82"/>
      <c r="Q42" s="57"/>
      <c r="R42" s="5"/>
      <c r="S42" s="5"/>
      <c r="T42" s="5"/>
      <c r="U42" s="5">
        <v>1</v>
      </c>
      <c r="V42" s="5">
        <v>1</v>
      </c>
      <c r="W42" s="5">
        <v>1</v>
      </c>
      <c r="X42" s="5">
        <v>1</v>
      </c>
      <c r="Y42" s="5"/>
      <c r="Z42" s="5">
        <v>1</v>
      </c>
      <c r="AA42" s="5">
        <v>1</v>
      </c>
      <c r="AB42" s="5"/>
      <c r="AC42" s="5">
        <v>1</v>
      </c>
      <c r="AD42" s="5">
        <v>1</v>
      </c>
      <c r="AE42" s="843"/>
      <c r="AF42" s="82">
        <v>1</v>
      </c>
      <c r="AG42" s="57"/>
      <c r="AH42" s="843"/>
      <c r="AI42" s="5">
        <v>1</v>
      </c>
      <c r="AJ42" s="5"/>
      <c r="AK42" s="843"/>
      <c r="AL42" s="5"/>
      <c r="AM42" s="5"/>
      <c r="AN42" s="843"/>
      <c r="AO42" s="5">
        <v>1</v>
      </c>
      <c r="AP42" s="5"/>
      <c r="AQ42" s="5"/>
      <c r="AR42" s="82"/>
      <c r="AS42" s="854"/>
      <c r="AT42" s="5">
        <v>1</v>
      </c>
      <c r="AU42" s="5"/>
      <c r="AV42" s="5"/>
      <c r="AW42" s="647"/>
      <c r="AX42" s="839">
        <v>1</v>
      </c>
      <c r="AY42" s="64"/>
      <c r="AZ42" s="5"/>
      <c r="BA42" s="82"/>
      <c r="BB42" s="56"/>
      <c r="BC42" s="10"/>
      <c r="BD42" s="843"/>
      <c r="BE42" s="10">
        <v>1</v>
      </c>
      <c r="BF42" s="10"/>
      <c r="BG42" s="10"/>
      <c r="BH42" s="10"/>
      <c r="BI42" s="10"/>
      <c r="BJ42" s="10"/>
      <c r="BK42" s="10"/>
      <c r="BL42" s="10"/>
      <c r="BM42" s="843"/>
      <c r="BN42" s="10"/>
      <c r="BO42" s="10"/>
      <c r="BP42" s="10"/>
      <c r="BQ42" s="10"/>
      <c r="BR42" s="10"/>
      <c r="BS42" s="10"/>
      <c r="BT42" s="55"/>
      <c r="BU42" s="56"/>
      <c r="BV42" s="10"/>
      <c r="BW42" s="843"/>
      <c r="BX42" s="10"/>
      <c r="BY42" s="10"/>
      <c r="BZ42" s="843"/>
      <c r="CA42" s="10"/>
      <c r="CB42" s="10"/>
      <c r="CC42" s="10"/>
      <c r="CD42" s="10"/>
      <c r="CE42" s="10"/>
      <c r="CF42" s="10"/>
      <c r="CG42" s="10"/>
      <c r="CH42" s="10"/>
      <c r="CI42" s="10"/>
      <c r="CJ42" s="55"/>
      <c r="CK42" s="56"/>
      <c r="CL42" s="10"/>
      <c r="CM42" s="10"/>
      <c r="CN42" s="835">
        <v>1</v>
      </c>
      <c r="CO42" s="10">
        <v>1</v>
      </c>
      <c r="CP42" s="10"/>
      <c r="CQ42" s="843"/>
      <c r="CR42" s="10"/>
      <c r="CS42" s="98">
        <v>1</v>
      </c>
      <c r="CT42" s="10">
        <v>1</v>
      </c>
      <c r="CU42" s="10"/>
      <c r="CV42" s="10">
        <v>1</v>
      </c>
      <c r="CW42" s="10"/>
      <c r="CX42" s="55"/>
      <c r="CY42" s="56">
        <v>1</v>
      </c>
      <c r="CZ42" s="10">
        <v>1</v>
      </c>
      <c r="DA42" s="10"/>
      <c r="DB42" s="10"/>
      <c r="DC42" s="10">
        <v>1</v>
      </c>
      <c r="DD42" s="10"/>
      <c r="DE42" s="843"/>
      <c r="DF42" s="10"/>
      <c r="DG42" s="843"/>
      <c r="DH42" s="843"/>
      <c r="DI42" s="843"/>
      <c r="DJ42" s="10"/>
      <c r="DK42" s="55"/>
      <c r="DL42" s="843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55"/>
      <c r="EC42" s="56"/>
      <c r="ED42" s="10"/>
      <c r="EE42" s="10"/>
      <c r="EF42" s="10"/>
      <c r="EG42" s="843"/>
      <c r="EH42" s="10"/>
      <c r="EI42" s="10"/>
      <c r="EJ42" s="10"/>
      <c r="EK42" s="843"/>
      <c r="EL42" s="10"/>
      <c r="EM42" s="10"/>
      <c r="EN42" s="844"/>
      <c r="EO42" s="10"/>
      <c r="EP42" s="10"/>
      <c r="EQ42" s="10"/>
      <c r="ER42" s="843"/>
      <c r="ES42" s="879"/>
      <c r="ET42" s="244">
        <f t="shared" si="0"/>
        <v>2</v>
      </c>
      <c r="EU42" s="66">
        <f t="shared" si="1"/>
        <v>10</v>
      </c>
      <c r="EV42" s="66">
        <f t="shared" si="2"/>
        <v>11</v>
      </c>
      <c r="EW42" s="66">
        <f t="shared" si="3"/>
        <v>1</v>
      </c>
      <c r="EX42" s="66">
        <f t="shared" si="4"/>
        <v>0</v>
      </c>
      <c r="EY42" s="88">
        <f t="shared" si="5"/>
        <v>24</v>
      </c>
      <c r="EZ42" s="54"/>
      <c r="FA42" s="10"/>
      <c r="FB42" s="10">
        <v>1</v>
      </c>
      <c r="FC42" s="10"/>
      <c r="FD42" s="10"/>
      <c r="FE42" s="10"/>
    </row>
    <row r="43" spans="1:161" x14ac:dyDescent="0.2">
      <c r="A43" s="243">
        <v>40</v>
      </c>
      <c r="B43" s="458" t="s">
        <v>1277</v>
      </c>
      <c r="C43" s="57">
        <v>1</v>
      </c>
      <c r="D43" s="843"/>
      <c r="E43" s="5"/>
      <c r="F43" s="5"/>
      <c r="G43" s="5">
        <v>1</v>
      </c>
      <c r="H43" s="857"/>
      <c r="I43" s="126"/>
      <c r="J43" s="5">
        <v>1</v>
      </c>
      <c r="K43" s="653">
        <v>1</v>
      </c>
      <c r="L43" s="5"/>
      <c r="M43" s="5"/>
      <c r="N43" s="5"/>
      <c r="O43" s="5"/>
      <c r="P43" s="82"/>
      <c r="Q43" s="57"/>
      <c r="R43" s="5"/>
      <c r="S43" s="5"/>
      <c r="T43" s="5"/>
      <c r="U43" s="5">
        <v>1</v>
      </c>
      <c r="V43" s="5">
        <v>1</v>
      </c>
      <c r="W43" s="5">
        <v>1</v>
      </c>
      <c r="X43" s="5">
        <v>1</v>
      </c>
      <c r="Y43" s="5"/>
      <c r="Z43" s="5"/>
      <c r="AA43" s="5">
        <v>1</v>
      </c>
      <c r="AB43" s="5"/>
      <c r="AC43" s="5"/>
      <c r="AD43" s="5">
        <v>1</v>
      </c>
      <c r="AE43" s="843"/>
      <c r="AF43" s="82"/>
      <c r="AG43" s="57"/>
      <c r="AH43" s="843"/>
      <c r="AI43" s="5">
        <v>1</v>
      </c>
      <c r="AJ43" s="5"/>
      <c r="AK43" s="843"/>
      <c r="AL43" s="5"/>
      <c r="AM43" s="5"/>
      <c r="AN43" s="843"/>
      <c r="AO43" s="5">
        <v>1</v>
      </c>
      <c r="AP43" s="5"/>
      <c r="AQ43" s="5"/>
      <c r="AR43" s="82"/>
      <c r="AS43" s="854"/>
      <c r="AT43" s="5"/>
      <c r="AU43" s="5"/>
      <c r="AV43" s="5">
        <v>1</v>
      </c>
      <c r="AW43" s="647"/>
      <c r="AX43" s="839">
        <v>1</v>
      </c>
      <c r="AY43" s="64"/>
      <c r="AZ43" s="5"/>
      <c r="BA43" s="82"/>
      <c r="BB43" s="56"/>
      <c r="BC43" s="10"/>
      <c r="BD43" s="843"/>
      <c r="BE43" s="10">
        <v>1</v>
      </c>
      <c r="BF43" s="10"/>
      <c r="BG43" s="10"/>
      <c r="BH43" s="10"/>
      <c r="BI43" s="10"/>
      <c r="BJ43" s="10"/>
      <c r="BK43" s="10"/>
      <c r="BL43" s="10"/>
      <c r="BM43" s="843"/>
      <c r="BN43" s="10"/>
      <c r="BO43" s="10"/>
      <c r="BP43" s="10"/>
      <c r="BQ43" s="10"/>
      <c r="BR43" s="10"/>
      <c r="BS43" s="10"/>
      <c r="BT43" s="55"/>
      <c r="BU43" s="56"/>
      <c r="BV43" s="10"/>
      <c r="BW43" s="843"/>
      <c r="BX43" s="10"/>
      <c r="BY43" s="10"/>
      <c r="BZ43" s="843"/>
      <c r="CA43" s="10"/>
      <c r="CB43" s="10"/>
      <c r="CC43" s="10"/>
      <c r="CD43" s="10"/>
      <c r="CE43" s="10"/>
      <c r="CF43" s="10"/>
      <c r="CG43" s="10"/>
      <c r="CH43" s="10"/>
      <c r="CI43" s="10"/>
      <c r="CJ43" s="55"/>
      <c r="CK43" s="56"/>
      <c r="CL43" s="10"/>
      <c r="CM43" s="10"/>
      <c r="CN43" s="835">
        <v>1</v>
      </c>
      <c r="CO43" s="10">
        <v>1</v>
      </c>
      <c r="CP43" s="10"/>
      <c r="CQ43" s="843"/>
      <c r="CR43" s="10"/>
      <c r="CS43" s="10"/>
      <c r="CT43" s="10">
        <v>1</v>
      </c>
      <c r="CU43" s="10"/>
      <c r="CV43" s="10"/>
      <c r="CW43" s="10"/>
      <c r="CX43" s="55"/>
      <c r="CY43" s="56"/>
      <c r="CZ43" s="10">
        <v>1</v>
      </c>
      <c r="DA43" s="10">
        <v>1</v>
      </c>
      <c r="DB43" s="10"/>
      <c r="DC43" s="10">
        <v>1</v>
      </c>
      <c r="DD43" s="10"/>
      <c r="DE43" s="843"/>
      <c r="DF43" s="10"/>
      <c r="DG43" s="843"/>
      <c r="DH43" s="843"/>
      <c r="DI43" s="843"/>
      <c r="DJ43" s="10"/>
      <c r="DK43" s="55"/>
      <c r="DL43" s="843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55"/>
      <c r="EC43" s="56"/>
      <c r="ED43" s="10"/>
      <c r="EE43" s="10"/>
      <c r="EF43" s="10"/>
      <c r="EG43" s="843"/>
      <c r="EH43" s="10"/>
      <c r="EI43" s="10"/>
      <c r="EJ43" s="10"/>
      <c r="EK43" s="843"/>
      <c r="EL43" s="10"/>
      <c r="EM43" s="10"/>
      <c r="EN43" s="843"/>
      <c r="EO43" s="10"/>
      <c r="EP43" s="10"/>
      <c r="EQ43" s="10"/>
      <c r="ER43" s="843"/>
      <c r="ES43" s="879"/>
      <c r="ET43" s="244">
        <f t="shared" si="0"/>
        <v>4</v>
      </c>
      <c r="EU43" s="66">
        <f t="shared" si="1"/>
        <v>2</v>
      </c>
      <c r="EV43" s="66">
        <f t="shared" si="2"/>
        <v>11</v>
      </c>
      <c r="EW43" s="66">
        <f t="shared" si="3"/>
        <v>1</v>
      </c>
      <c r="EX43" s="66">
        <f t="shared" si="4"/>
        <v>0</v>
      </c>
      <c r="EY43" s="88">
        <f t="shared" si="5"/>
        <v>18</v>
      </c>
      <c r="EZ43" s="54"/>
      <c r="FA43" s="10">
        <v>1</v>
      </c>
      <c r="FB43" s="10"/>
      <c r="FC43" s="10"/>
      <c r="FD43" s="10"/>
      <c r="FE43" s="10"/>
    </row>
    <row r="44" spans="1:161" x14ac:dyDescent="0.2">
      <c r="A44" s="61">
        <v>41</v>
      </c>
      <c r="B44" s="458" t="s">
        <v>575</v>
      </c>
      <c r="C44" s="57">
        <v>1</v>
      </c>
      <c r="D44" s="843"/>
      <c r="E44" s="5"/>
      <c r="F44" s="5"/>
      <c r="G44" s="5"/>
      <c r="H44" s="843"/>
      <c r="I44" s="126"/>
      <c r="J44" s="5"/>
      <c r="K44" s="653"/>
      <c r="L44" s="5"/>
      <c r="M44" s="5"/>
      <c r="N44" s="5"/>
      <c r="O44" s="5"/>
      <c r="P44" s="82"/>
      <c r="Q44" s="57"/>
      <c r="R44" s="5"/>
      <c r="S44" s="5"/>
      <c r="T44" s="5"/>
      <c r="U44" s="5">
        <v>1</v>
      </c>
      <c r="V44" s="5">
        <v>1</v>
      </c>
      <c r="W44" s="5">
        <v>1</v>
      </c>
      <c r="X44" s="5">
        <v>1</v>
      </c>
      <c r="Y44" s="5"/>
      <c r="Z44" s="5"/>
      <c r="AA44" s="5"/>
      <c r="AB44" s="5"/>
      <c r="AC44" s="5"/>
      <c r="AD44" s="5"/>
      <c r="AE44" s="843"/>
      <c r="AF44" s="82"/>
      <c r="AG44" s="57"/>
      <c r="AH44" s="843"/>
      <c r="AI44" s="5"/>
      <c r="AJ44" s="5"/>
      <c r="AK44" s="843"/>
      <c r="AL44" s="5"/>
      <c r="AM44" s="5"/>
      <c r="AN44" s="843"/>
      <c r="AO44" s="5"/>
      <c r="AP44" s="5"/>
      <c r="AQ44" s="5"/>
      <c r="AR44" s="82"/>
      <c r="AS44" s="854"/>
      <c r="AT44" s="5"/>
      <c r="AU44" s="5"/>
      <c r="AV44" s="5"/>
      <c r="AW44" s="647"/>
      <c r="AX44" s="839">
        <v>1</v>
      </c>
      <c r="AY44" s="64"/>
      <c r="AZ44" s="5"/>
      <c r="BA44" s="82">
        <v>1</v>
      </c>
      <c r="BB44" s="56"/>
      <c r="BC44" s="10"/>
      <c r="BD44" s="843"/>
      <c r="BE44" s="10"/>
      <c r="BF44" s="10"/>
      <c r="BG44" s="10"/>
      <c r="BH44" s="10"/>
      <c r="BI44" s="10"/>
      <c r="BJ44" s="10"/>
      <c r="BK44" s="10"/>
      <c r="BL44" s="10"/>
      <c r="BM44" s="843"/>
      <c r="BN44" s="10"/>
      <c r="BO44" s="10"/>
      <c r="BP44" s="10"/>
      <c r="BQ44" s="10"/>
      <c r="BR44" s="10"/>
      <c r="BS44" s="10"/>
      <c r="BT44" s="55"/>
      <c r="BU44" s="56"/>
      <c r="BV44" s="10"/>
      <c r="BW44" s="843"/>
      <c r="BX44" s="10"/>
      <c r="BY44" s="10"/>
      <c r="BZ44" s="843"/>
      <c r="CA44" s="10"/>
      <c r="CB44" s="10"/>
      <c r="CC44" s="10"/>
      <c r="CD44" s="10"/>
      <c r="CE44" s="10"/>
      <c r="CF44" s="10"/>
      <c r="CG44" s="10"/>
      <c r="CH44" s="10"/>
      <c r="CI44" s="10"/>
      <c r="CJ44" s="55"/>
      <c r="CK44" s="56"/>
      <c r="CL44" s="10"/>
      <c r="CM44" s="10"/>
      <c r="CN44" s="835"/>
      <c r="CO44" s="10"/>
      <c r="CP44" s="10"/>
      <c r="CQ44" s="843"/>
      <c r="CR44" s="10"/>
      <c r="CS44" s="10"/>
      <c r="CT44" s="10"/>
      <c r="CU44" s="10"/>
      <c r="CV44" s="10"/>
      <c r="CW44" s="10">
        <v>1</v>
      </c>
      <c r="CX44" s="55"/>
      <c r="CY44" s="56"/>
      <c r="CZ44" s="10"/>
      <c r="DA44" s="10"/>
      <c r="DB44" s="10"/>
      <c r="DC44" s="10"/>
      <c r="DD44" s="10"/>
      <c r="DE44" s="857"/>
      <c r="DF44" s="10"/>
      <c r="DG44" s="843"/>
      <c r="DH44" s="843"/>
      <c r="DI44" s="843"/>
      <c r="DJ44" s="10"/>
      <c r="DK44" s="55"/>
      <c r="DL44" s="843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55"/>
      <c r="EC44" s="56"/>
      <c r="ED44" s="10"/>
      <c r="EE44" s="10"/>
      <c r="EF44" s="10"/>
      <c r="EG44" s="843"/>
      <c r="EH44" s="10"/>
      <c r="EI44" s="10"/>
      <c r="EJ44" s="10"/>
      <c r="EK44" s="843"/>
      <c r="EL44" s="10"/>
      <c r="EM44" s="10"/>
      <c r="EN44" s="843"/>
      <c r="EO44" s="10"/>
      <c r="EP44" s="10"/>
      <c r="EQ44" s="10"/>
      <c r="ER44" s="843"/>
      <c r="ES44" s="879"/>
      <c r="ET44" s="244">
        <f t="shared" si="0"/>
        <v>1</v>
      </c>
      <c r="EU44" s="66">
        <f t="shared" si="1"/>
        <v>2</v>
      </c>
      <c r="EV44" s="66">
        <f t="shared" si="2"/>
        <v>3</v>
      </c>
      <c r="EW44" s="66">
        <f t="shared" si="3"/>
        <v>1</v>
      </c>
      <c r="EX44" s="66">
        <f t="shared" si="4"/>
        <v>0</v>
      </c>
      <c r="EY44" s="88">
        <f t="shared" si="5"/>
        <v>7</v>
      </c>
      <c r="EZ44" s="54">
        <v>1</v>
      </c>
      <c r="FA44" s="10"/>
      <c r="FB44" s="10"/>
      <c r="FC44" s="10"/>
      <c r="FD44" s="10"/>
      <c r="FE44" s="10"/>
    </row>
    <row r="45" spans="1:161" x14ac:dyDescent="0.2">
      <c r="A45" s="243">
        <v>42</v>
      </c>
      <c r="B45" s="458" t="s">
        <v>1317</v>
      </c>
      <c r="C45" s="57"/>
      <c r="D45" s="843"/>
      <c r="E45" s="5"/>
      <c r="F45" s="5">
        <v>1</v>
      </c>
      <c r="G45" s="5"/>
      <c r="H45" s="843"/>
      <c r="I45" s="126"/>
      <c r="J45" s="5">
        <v>1</v>
      </c>
      <c r="K45" s="653"/>
      <c r="L45" s="5"/>
      <c r="M45" s="5"/>
      <c r="N45" s="5"/>
      <c r="O45" s="5"/>
      <c r="P45" s="82"/>
      <c r="Q45" s="57"/>
      <c r="R45" s="5"/>
      <c r="S45" s="5"/>
      <c r="T45" s="5"/>
      <c r="U45" s="5"/>
      <c r="V45" s="5"/>
      <c r="W45" s="5"/>
      <c r="X45" s="5"/>
      <c r="Y45" s="5"/>
      <c r="Z45" s="5">
        <v>1</v>
      </c>
      <c r="AA45" s="5"/>
      <c r="AB45" s="5"/>
      <c r="AC45" s="5">
        <v>1</v>
      </c>
      <c r="AD45" s="5"/>
      <c r="AE45" s="843"/>
      <c r="AF45" s="82"/>
      <c r="AG45" s="57"/>
      <c r="AH45" s="843"/>
      <c r="AI45" s="5"/>
      <c r="AJ45" s="5"/>
      <c r="AK45" s="843"/>
      <c r="AL45" s="5"/>
      <c r="AM45" s="5"/>
      <c r="AN45" s="843"/>
      <c r="AO45" s="5">
        <v>1</v>
      </c>
      <c r="AP45" s="5"/>
      <c r="AQ45" s="5">
        <v>1</v>
      </c>
      <c r="AR45" s="82"/>
      <c r="AS45" s="854"/>
      <c r="AT45" s="5">
        <v>1</v>
      </c>
      <c r="AU45" s="5"/>
      <c r="AV45" s="5"/>
      <c r="AW45" s="647"/>
      <c r="AX45" s="839"/>
      <c r="AY45" s="64"/>
      <c r="AZ45" s="5"/>
      <c r="BA45" s="82"/>
      <c r="BB45" s="56"/>
      <c r="BC45" s="10"/>
      <c r="BD45" s="843"/>
      <c r="BE45" s="10"/>
      <c r="BF45" s="10"/>
      <c r="BG45" s="10"/>
      <c r="BH45" s="10"/>
      <c r="BI45" s="10"/>
      <c r="BJ45" s="10"/>
      <c r="BK45" s="10"/>
      <c r="BL45" s="10"/>
      <c r="BM45" s="843"/>
      <c r="BN45" s="10"/>
      <c r="BO45" s="10"/>
      <c r="BP45" s="10"/>
      <c r="BQ45" s="10"/>
      <c r="BR45" s="10"/>
      <c r="BS45" s="10"/>
      <c r="BT45" s="55"/>
      <c r="BU45" s="56"/>
      <c r="BV45" s="10"/>
      <c r="BW45" s="843"/>
      <c r="BX45" s="10"/>
      <c r="BY45" s="10"/>
      <c r="BZ45" s="843"/>
      <c r="CA45" s="10"/>
      <c r="CB45" s="10"/>
      <c r="CC45" s="10"/>
      <c r="CD45" s="10"/>
      <c r="CE45" s="10"/>
      <c r="CF45" s="10"/>
      <c r="CG45" s="10"/>
      <c r="CH45" s="10"/>
      <c r="CI45" s="10"/>
      <c r="CJ45" s="55">
        <v>1</v>
      </c>
      <c r="CK45" s="56"/>
      <c r="CL45" s="10"/>
      <c r="CM45" s="10"/>
      <c r="CN45" s="835"/>
      <c r="CO45" s="10"/>
      <c r="CP45" s="10"/>
      <c r="CQ45" s="843"/>
      <c r="CR45" s="10"/>
      <c r="CS45" s="10"/>
      <c r="CT45" s="10"/>
      <c r="CU45" s="10"/>
      <c r="CV45" s="10"/>
      <c r="CW45" s="10"/>
      <c r="CX45" s="55"/>
      <c r="CY45" s="56"/>
      <c r="CZ45" s="10"/>
      <c r="DA45" s="10"/>
      <c r="DB45" s="10"/>
      <c r="DC45" s="10"/>
      <c r="DD45" s="10"/>
      <c r="DE45" s="843"/>
      <c r="DF45" s="10"/>
      <c r="DG45" s="843"/>
      <c r="DH45" s="843"/>
      <c r="DI45" s="843"/>
      <c r="DJ45" s="10"/>
      <c r="DK45" s="55"/>
      <c r="DL45" s="843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55"/>
      <c r="EC45" s="56"/>
      <c r="ED45" s="10"/>
      <c r="EE45" s="10"/>
      <c r="EF45" s="10"/>
      <c r="EG45" s="843"/>
      <c r="EH45" s="10"/>
      <c r="EI45" s="10"/>
      <c r="EJ45" s="10"/>
      <c r="EK45" s="843"/>
      <c r="EL45" s="10"/>
      <c r="EM45" s="10"/>
      <c r="EN45" s="843"/>
      <c r="EO45" s="10"/>
      <c r="EP45" s="10"/>
      <c r="EQ45" s="10"/>
      <c r="ER45" s="843"/>
      <c r="ES45" s="879"/>
      <c r="ET45" s="244">
        <f t="shared" si="0"/>
        <v>0</v>
      </c>
      <c r="EU45" s="66">
        <f t="shared" si="1"/>
        <v>5</v>
      </c>
      <c r="EV45" s="66">
        <f t="shared" si="2"/>
        <v>3</v>
      </c>
      <c r="EW45" s="66">
        <f t="shared" si="3"/>
        <v>0</v>
      </c>
      <c r="EX45" s="66">
        <f t="shared" si="4"/>
        <v>0</v>
      </c>
      <c r="EY45" s="88">
        <f t="shared" si="5"/>
        <v>8</v>
      </c>
      <c r="EZ45" s="54">
        <v>1</v>
      </c>
      <c r="FA45" s="10"/>
      <c r="FB45" s="10"/>
      <c r="FC45" s="10"/>
      <c r="FD45" s="10"/>
      <c r="FE45" s="10"/>
    </row>
    <row r="46" spans="1:161" x14ac:dyDescent="0.2">
      <c r="A46" s="61">
        <v>43</v>
      </c>
      <c r="B46" s="458" t="s">
        <v>226</v>
      </c>
      <c r="C46" s="57"/>
      <c r="D46" s="843"/>
      <c r="E46" s="5"/>
      <c r="F46" s="5"/>
      <c r="G46" s="5"/>
      <c r="H46" s="843"/>
      <c r="I46" s="126"/>
      <c r="J46" s="5"/>
      <c r="K46" s="653"/>
      <c r="L46" s="5"/>
      <c r="M46" s="5"/>
      <c r="N46" s="5"/>
      <c r="O46" s="5"/>
      <c r="P46" s="82"/>
      <c r="Q46" s="57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843"/>
      <c r="AF46" s="82"/>
      <c r="AG46" s="57"/>
      <c r="AH46" s="843"/>
      <c r="AI46" s="5"/>
      <c r="AJ46" s="5"/>
      <c r="AK46" s="843"/>
      <c r="AL46" s="5"/>
      <c r="AM46" s="5"/>
      <c r="AN46" s="843"/>
      <c r="AO46" s="5"/>
      <c r="AP46" s="5"/>
      <c r="AQ46" s="5"/>
      <c r="AR46" s="82"/>
      <c r="AS46" s="854"/>
      <c r="AT46" s="5"/>
      <c r="AU46" s="5"/>
      <c r="AV46" s="5"/>
      <c r="AW46" s="647"/>
      <c r="AX46" s="839"/>
      <c r="AY46" s="64"/>
      <c r="AZ46" s="5"/>
      <c r="BA46" s="82"/>
      <c r="BB46" s="56"/>
      <c r="BC46" s="10"/>
      <c r="BD46" s="843"/>
      <c r="BE46" s="10"/>
      <c r="BF46" s="10"/>
      <c r="BG46" s="10"/>
      <c r="BH46" s="10"/>
      <c r="BI46" s="10"/>
      <c r="BJ46" s="10"/>
      <c r="BK46" s="10"/>
      <c r="BL46" s="10"/>
      <c r="BM46" s="843"/>
      <c r="BN46" s="10"/>
      <c r="BO46" s="10"/>
      <c r="BP46" s="10"/>
      <c r="BQ46" s="10"/>
      <c r="BR46" s="10"/>
      <c r="BS46" s="10"/>
      <c r="BT46" s="55"/>
      <c r="BU46" s="56"/>
      <c r="BV46" s="10"/>
      <c r="BW46" s="843"/>
      <c r="BX46" s="10"/>
      <c r="BY46" s="10"/>
      <c r="BZ46" s="843"/>
      <c r="CA46" s="10"/>
      <c r="CB46" s="10"/>
      <c r="CC46" s="10"/>
      <c r="CD46" s="10"/>
      <c r="CE46" s="10"/>
      <c r="CF46" s="10"/>
      <c r="CG46" s="10"/>
      <c r="CH46" s="10"/>
      <c r="CI46" s="10"/>
      <c r="CJ46" s="55"/>
      <c r="CK46" s="56"/>
      <c r="CL46" s="10"/>
      <c r="CM46" s="10"/>
      <c r="CN46" s="835"/>
      <c r="CO46" s="10"/>
      <c r="CP46" s="10"/>
      <c r="CQ46" s="843"/>
      <c r="CR46" s="10"/>
      <c r="CS46" s="10"/>
      <c r="CT46" s="10"/>
      <c r="CU46" s="10">
        <v>1</v>
      </c>
      <c r="CV46" s="10"/>
      <c r="CW46" s="10"/>
      <c r="CX46" s="55"/>
      <c r="CY46" s="56"/>
      <c r="CZ46" s="10"/>
      <c r="DA46" s="10"/>
      <c r="DB46" s="10"/>
      <c r="DC46" s="10"/>
      <c r="DD46" s="10"/>
      <c r="DE46" s="843"/>
      <c r="DF46" s="10"/>
      <c r="DG46" s="843"/>
      <c r="DH46" s="843"/>
      <c r="DI46" s="843"/>
      <c r="DJ46" s="10"/>
      <c r="DK46" s="55"/>
      <c r="DL46" s="843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55"/>
      <c r="EC46" s="56"/>
      <c r="ED46" s="10"/>
      <c r="EE46" s="10"/>
      <c r="EF46" s="10"/>
      <c r="EG46" s="843"/>
      <c r="EH46" s="10"/>
      <c r="EI46" s="10"/>
      <c r="EJ46" s="10"/>
      <c r="EK46" s="843"/>
      <c r="EL46" s="10"/>
      <c r="EM46" s="10"/>
      <c r="EN46" s="843"/>
      <c r="EO46" s="10"/>
      <c r="EP46" s="10"/>
      <c r="EQ46" s="10"/>
      <c r="ER46" s="843"/>
      <c r="ES46" s="879"/>
      <c r="ET46" s="244">
        <f t="shared" si="0"/>
        <v>1</v>
      </c>
      <c r="EU46" s="66">
        <f t="shared" si="1"/>
        <v>0</v>
      </c>
      <c r="EV46" s="66">
        <f t="shared" si="2"/>
        <v>0</v>
      </c>
      <c r="EW46" s="66">
        <f t="shared" si="3"/>
        <v>0</v>
      </c>
      <c r="EX46" s="66">
        <f t="shared" si="4"/>
        <v>0</v>
      </c>
      <c r="EY46" s="88">
        <f t="shared" si="5"/>
        <v>1</v>
      </c>
      <c r="EZ46" s="54">
        <v>1</v>
      </c>
      <c r="FA46" s="10"/>
      <c r="FB46" s="10"/>
      <c r="FC46" s="10"/>
      <c r="FD46" s="10"/>
      <c r="FE46" s="10"/>
    </row>
    <row r="47" spans="1:161" x14ac:dyDescent="0.2">
      <c r="A47" s="243">
        <v>44</v>
      </c>
      <c r="B47" s="458" t="s">
        <v>813</v>
      </c>
      <c r="C47" s="57"/>
      <c r="D47" s="843"/>
      <c r="E47" s="5"/>
      <c r="F47" s="5"/>
      <c r="G47" s="5"/>
      <c r="H47" s="843"/>
      <c r="I47" s="126"/>
      <c r="J47" s="5">
        <v>1</v>
      </c>
      <c r="K47" s="653"/>
      <c r="L47" s="5"/>
      <c r="M47" s="5"/>
      <c r="N47" s="5"/>
      <c r="O47" s="5"/>
      <c r="P47" s="82"/>
      <c r="Q47" s="57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>
        <v>1</v>
      </c>
      <c r="AD47" s="5"/>
      <c r="AE47" s="843"/>
      <c r="AF47" s="82"/>
      <c r="AG47" s="57"/>
      <c r="AH47" s="843"/>
      <c r="AI47" s="5"/>
      <c r="AJ47" s="5"/>
      <c r="AK47" s="843"/>
      <c r="AL47" s="5"/>
      <c r="AM47" s="5"/>
      <c r="AN47" s="843"/>
      <c r="AO47" s="5"/>
      <c r="AP47" s="5"/>
      <c r="AQ47" s="5"/>
      <c r="AR47" s="82"/>
      <c r="AS47" s="854"/>
      <c r="AT47" s="5">
        <v>1</v>
      </c>
      <c r="AU47" s="5"/>
      <c r="AV47" s="5"/>
      <c r="AW47" s="647"/>
      <c r="AX47" s="839"/>
      <c r="AY47" s="64"/>
      <c r="AZ47" s="5"/>
      <c r="BA47" s="82"/>
      <c r="BB47" s="56"/>
      <c r="BC47" s="10"/>
      <c r="BD47" s="843"/>
      <c r="BE47" s="10"/>
      <c r="BF47" s="10"/>
      <c r="BG47" s="10"/>
      <c r="BH47" s="10"/>
      <c r="BI47" s="10"/>
      <c r="BJ47" s="10"/>
      <c r="BK47" s="10"/>
      <c r="BL47" s="10"/>
      <c r="BM47" s="843"/>
      <c r="BN47" s="10"/>
      <c r="BO47" s="10"/>
      <c r="BP47" s="10"/>
      <c r="BQ47" s="10"/>
      <c r="BR47" s="10"/>
      <c r="BS47" s="10">
        <v>1</v>
      </c>
      <c r="BT47" s="55"/>
      <c r="BU47" s="56"/>
      <c r="BV47" s="10"/>
      <c r="BW47" s="843"/>
      <c r="BX47" s="10"/>
      <c r="BY47" s="10"/>
      <c r="BZ47" s="843"/>
      <c r="CA47" s="10"/>
      <c r="CB47" s="10"/>
      <c r="CC47" s="10"/>
      <c r="CD47" s="10"/>
      <c r="CE47" s="10"/>
      <c r="CF47" s="10"/>
      <c r="CG47" s="10"/>
      <c r="CH47" s="10"/>
      <c r="CI47" s="10"/>
      <c r="CJ47" s="55"/>
      <c r="CK47" s="56"/>
      <c r="CL47" s="10"/>
      <c r="CM47" s="10"/>
      <c r="CN47" s="835"/>
      <c r="CO47" s="10"/>
      <c r="CP47" s="10"/>
      <c r="CQ47" s="843"/>
      <c r="CR47" s="10"/>
      <c r="CS47" s="10"/>
      <c r="CT47" s="10"/>
      <c r="CU47" s="10"/>
      <c r="CV47" s="10"/>
      <c r="CW47" s="10"/>
      <c r="CX47" s="55"/>
      <c r="CY47" s="56"/>
      <c r="CZ47" s="10"/>
      <c r="DA47" s="10"/>
      <c r="DB47" s="10"/>
      <c r="DC47" s="10"/>
      <c r="DD47" s="10"/>
      <c r="DE47" s="843"/>
      <c r="DF47" s="10"/>
      <c r="DG47" s="843"/>
      <c r="DH47" s="843"/>
      <c r="DI47" s="843"/>
      <c r="DJ47" s="10"/>
      <c r="DK47" s="55"/>
      <c r="DL47" s="843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55"/>
      <c r="EC47" s="56"/>
      <c r="ED47" s="10"/>
      <c r="EE47" s="10"/>
      <c r="EF47" s="10"/>
      <c r="EG47" s="843"/>
      <c r="EH47" s="10"/>
      <c r="EI47" s="10"/>
      <c r="EJ47" s="10"/>
      <c r="EK47" s="843"/>
      <c r="EL47" s="10"/>
      <c r="EM47" s="10"/>
      <c r="EN47" s="843"/>
      <c r="EO47" s="10"/>
      <c r="EP47" s="10"/>
      <c r="EQ47" s="10"/>
      <c r="ER47" s="843"/>
      <c r="ES47" s="879"/>
      <c r="ET47" s="244">
        <f t="shared" si="0"/>
        <v>0</v>
      </c>
      <c r="EU47" s="66">
        <f t="shared" si="1"/>
        <v>3</v>
      </c>
      <c r="EV47" s="66">
        <f t="shared" si="2"/>
        <v>1</v>
      </c>
      <c r="EW47" s="66">
        <f t="shared" si="3"/>
        <v>0</v>
      </c>
      <c r="EX47" s="66">
        <f t="shared" si="4"/>
        <v>0</v>
      </c>
      <c r="EY47" s="88">
        <f t="shared" si="5"/>
        <v>4</v>
      </c>
      <c r="EZ47" s="54">
        <v>1</v>
      </c>
      <c r="FA47" s="10"/>
      <c r="FB47" s="10"/>
      <c r="FC47" s="10"/>
      <c r="FD47" s="10"/>
      <c r="FE47" s="10"/>
    </row>
    <row r="48" spans="1:161" x14ac:dyDescent="0.2">
      <c r="A48" s="61">
        <v>45</v>
      </c>
      <c r="B48" s="458" t="s">
        <v>374</v>
      </c>
      <c r="C48" s="57"/>
      <c r="D48" s="843"/>
      <c r="E48" s="5"/>
      <c r="F48" s="5"/>
      <c r="G48" s="5"/>
      <c r="H48" s="843"/>
      <c r="I48" s="126"/>
      <c r="J48" s="5"/>
      <c r="K48" s="653"/>
      <c r="L48" s="5"/>
      <c r="M48" s="5"/>
      <c r="N48" s="5"/>
      <c r="O48" s="5"/>
      <c r="P48" s="82"/>
      <c r="Q48" s="57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843"/>
      <c r="AF48" s="82"/>
      <c r="AG48" s="57"/>
      <c r="AH48" s="843"/>
      <c r="AI48" s="5"/>
      <c r="AJ48" s="5"/>
      <c r="AK48" s="843"/>
      <c r="AL48" s="5"/>
      <c r="AM48" s="5"/>
      <c r="AN48" s="843"/>
      <c r="AO48" s="5"/>
      <c r="AP48" s="5"/>
      <c r="AQ48" s="5"/>
      <c r="AR48" s="82"/>
      <c r="AS48" s="854"/>
      <c r="AT48" s="5"/>
      <c r="AU48" s="5"/>
      <c r="AV48" s="5"/>
      <c r="AW48" s="647"/>
      <c r="AX48" s="839"/>
      <c r="AY48" s="64"/>
      <c r="AZ48" s="5"/>
      <c r="BA48" s="82"/>
      <c r="BB48" s="56"/>
      <c r="BC48" s="10"/>
      <c r="BD48" s="843"/>
      <c r="BE48" s="10"/>
      <c r="BF48" s="10"/>
      <c r="BG48" s="10"/>
      <c r="BH48" s="10"/>
      <c r="BI48" s="10"/>
      <c r="BJ48" s="10"/>
      <c r="BK48" s="10"/>
      <c r="BL48" s="10"/>
      <c r="BM48" s="843"/>
      <c r="BN48" s="10"/>
      <c r="BO48" s="10">
        <v>1</v>
      </c>
      <c r="BP48" s="10"/>
      <c r="BQ48" s="10"/>
      <c r="BR48" s="10"/>
      <c r="BS48" s="10"/>
      <c r="BT48" s="55"/>
      <c r="BU48" s="56">
        <v>1</v>
      </c>
      <c r="BV48" s="10">
        <v>1</v>
      </c>
      <c r="BW48" s="843"/>
      <c r="BX48" s="10"/>
      <c r="BY48" s="10"/>
      <c r="BZ48" s="843"/>
      <c r="CA48" s="10"/>
      <c r="CB48" s="10"/>
      <c r="CC48" s="10"/>
      <c r="CD48" s="10"/>
      <c r="CE48" s="10"/>
      <c r="CF48" s="10"/>
      <c r="CG48" s="10"/>
      <c r="CH48" s="10"/>
      <c r="CI48" s="10"/>
      <c r="CJ48" s="55"/>
      <c r="CK48" s="56">
        <v>1</v>
      </c>
      <c r="CL48" s="10"/>
      <c r="CM48" s="10"/>
      <c r="CN48" s="835"/>
      <c r="CO48" s="10"/>
      <c r="CP48" s="10">
        <v>1</v>
      </c>
      <c r="CQ48" s="843"/>
      <c r="CR48" s="10"/>
      <c r="CS48" s="10">
        <v>1</v>
      </c>
      <c r="CT48" s="10">
        <v>1</v>
      </c>
      <c r="CU48" s="10"/>
      <c r="CV48" s="10">
        <v>1</v>
      </c>
      <c r="CW48" s="10"/>
      <c r="CX48" s="55"/>
      <c r="CY48" s="56"/>
      <c r="CZ48" s="10"/>
      <c r="DA48" s="10"/>
      <c r="DB48" s="10"/>
      <c r="DC48" s="10"/>
      <c r="DD48" s="10"/>
      <c r="DE48" s="843"/>
      <c r="DF48" s="10"/>
      <c r="DG48" s="843"/>
      <c r="DH48" s="843"/>
      <c r="DI48" s="843"/>
      <c r="DJ48" s="10"/>
      <c r="DK48" s="55"/>
      <c r="DL48" s="843"/>
      <c r="DM48" s="10"/>
      <c r="DN48" s="10"/>
      <c r="DO48" s="10"/>
      <c r="DP48" s="10">
        <v>1</v>
      </c>
      <c r="DQ48" s="10"/>
      <c r="DR48" s="10"/>
      <c r="DS48" s="10"/>
      <c r="DT48" s="10"/>
      <c r="DU48" s="10">
        <v>1</v>
      </c>
      <c r="DV48" s="10"/>
      <c r="DW48" s="10"/>
      <c r="DX48" s="10"/>
      <c r="DY48" s="10"/>
      <c r="DZ48" s="10"/>
      <c r="EA48" s="10">
        <v>1</v>
      </c>
      <c r="EB48" s="55">
        <v>1</v>
      </c>
      <c r="EC48" s="56"/>
      <c r="ED48" s="10"/>
      <c r="EE48" s="10"/>
      <c r="EF48" s="10"/>
      <c r="EG48" s="843"/>
      <c r="EH48" s="10"/>
      <c r="EI48" s="10"/>
      <c r="EJ48" s="10">
        <v>1</v>
      </c>
      <c r="EK48" s="843"/>
      <c r="EL48" s="10"/>
      <c r="EM48" s="10">
        <v>1</v>
      </c>
      <c r="EN48" s="843"/>
      <c r="EO48" s="10">
        <v>1</v>
      </c>
      <c r="EP48" s="10">
        <v>1</v>
      </c>
      <c r="EQ48" s="10">
        <v>1</v>
      </c>
      <c r="ER48" s="843"/>
      <c r="ES48" s="879">
        <v>1</v>
      </c>
      <c r="ET48" s="244">
        <f t="shared" si="0"/>
        <v>1</v>
      </c>
      <c r="EU48" s="66">
        <f t="shared" si="1"/>
        <v>9</v>
      </c>
      <c r="EV48" s="66">
        <f t="shared" si="2"/>
        <v>2</v>
      </c>
      <c r="EW48" s="66">
        <f t="shared" si="3"/>
        <v>1</v>
      </c>
      <c r="EX48" s="66">
        <f t="shared" si="4"/>
        <v>4</v>
      </c>
      <c r="EY48" s="88">
        <f t="shared" si="5"/>
        <v>17</v>
      </c>
      <c r="EZ48" s="54"/>
      <c r="FA48" s="10">
        <v>1</v>
      </c>
      <c r="FB48" s="10"/>
      <c r="FC48" s="10"/>
      <c r="FD48" s="10"/>
      <c r="FE48" s="10"/>
    </row>
    <row r="49" spans="1:161" x14ac:dyDescent="0.2">
      <c r="A49" s="243">
        <v>46</v>
      </c>
      <c r="B49" s="458" t="s">
        <v>1356</v>
      </c>
      <c r="C49" s="57"/>
      <c r="D49" s="843"/>
      <c r="E49" s="5"/>
      <c r="F49" s="5"/>
      <c r="G49" s="5"/>
      <c r="H49" s="843"/>
      <c r="I49" s="126">
        <v>1</v>
      </c>
      <c r="J49" s="5"/>
      <c r="K49" s="653">
        <v>1</v>
      </c>
      <c r="L49" s="5"/>
      <c r="M49" s="5"/>
      <c r="N49" s="5">
        <v>1</v>
      </c>
      <c r="O49" s="5">
        <v>1</v>
      </c>
      <c r="P49" s="82"/>
      <c r="Q49" s="57"/>
      <c r="R49" s="5">
        <v>1</v>
      </c>
      <c r="S49" s="5">
        <v>1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>
        <v>1</v>
      </c>
      <c r="AE49" s="843"/>
      <c r="AF49" s="82"/>
      <c r="AG49" s="57"/>
      <c r="AH49" s="843"/>
      <c r="AI49" s="5"/>
      <c r="AJ49" s="5"/>
      <c r="AK49" s="843"/>
      <c r="AL49" s="5">
        <v>1</v>
      </c>
      <c r="AM49" s="5"/>
      <c r="AN49" s="843"/>
      <c r="AO49" s="5">
        <v>1</v>
      </c>
      <c r="AP49" s="5"/>
      <c r="AQ49" s="5"/>
      <c r="AR49" s="82">
        <v>1</v>
      </c>
      <c r="AS49" s="854"/>
      <c r="AT49" s="5"/>
      <c r="AU49" s="5">
        <v>1</v>
      </c>
      <c r="AV49" s="5"/>
      <c r="AW49" s="647"/>
      <c r="AX49" s="839">
        <v>1</v>
      </c>
      <c r="AY49" s="64"/>
      <c r="AZ49" s="5"/>
      <c r="BA49" s="82">
        <v>1</v>
      </c>
      <c r="BB49" s="56"/>
      <c r="BC49" s="10"/>
      <c r="BD49" s="843"/>
      <c r="BE49" s="10"/>
      <c r="BF49" s="10"/>
      <c r="BG49" s="10"/>
      <c r="BH49" s="10"/>
      <c r="BI49" s="10"/>
      <c r="BJ49" s="10"/>
      <c r="BK49" s="10"/>
      <c r="BL49" s="10"/>
      <c r="BM49" s="843"/>
      <c r="BN49" s="10"/>
      <c r="BO49" s="10"/>
      <c r="BP49" s="10"/>
      <c r="BQ49" s="10"/>
      <c r="BR49" s="10"/>
      <c r="BS49" s="10"/>
      <c r="BT49" s="55"/>
      <c r="BU49" s="56"/>
      <c r="BV49" s="10"/>
      <c r="BW49" s="843"/>
      <c r="BX49" s="10"/>
      <c r="BY49" s="10"/>
      <c r="BZ49" s="843"/>
      <c r="CA49" s="10"/>
      <c r="CB49" s="10"/>
      <c r="CC49" s="10"/>
      <c r="CD49" s="10"/>
      <c r="CE49" s="10"/>
      <c r="CF49" s="10"/>
      <c r="CG49" s="10">
        <v>1</v>
      </c>
      <c r="CH49" s="10"/>
      <c r="CI49" s="10"/>
      <c r="CJ49" s="55"/>
      <c r="CK49" s="56"/>
      <c r="CL49" s="10"/>
      <c r="CM49" s="10"/>
      <c r="CN49" s="835">
        <v>1</v>
      </c>
      <c r="CO49" s="10"/>
      <c r="CP49" s="10"/>
      <c r="CQ49" s="843"/>
      <c r="CR49" s="10"/>
      <c r="CS49" s="10"/>
      <c r="CT49" s="10"/>
      <c r="CU49" s="10"/>
      <c r="CV49" s="10"/>
      <c r="CW49" s="10"/>
      <c r="CX49" s="55"/>
      <c r="CY49" s="56"/>
      <c r="CZ49" s="10">
        <v>1</v>
      </c>
      <c r="DA49" s="10"/>
      <c r="DB49" s="10"/>
      <c r="DC49" s="10"/>
      <c r="DD49" s="10"/>
      <c r="DE49" s="843"/>
      <c r="DF49" s="10">
        <v>1</v>
      </c>
      <c r="DG49" s="843"/>
      <c r="DH49" s="843"/>
      <c r="DI49" s="843"/>
      <c r="DJ49" s="10"/>
      <c r="DK49" s="55"/>
      <c r="DL49" s="843"/>
      <c r="DM49" s="10"/>
      <c r="DN49" s="10"/>
      <c r="DO49" s="10"/>
      <c r="DP49" s="10"/>
      <c r="DQ49" s="10">
        <v>1</v>
      </c>
      <c r="DR49" s="10"/>
      <c r="DS49" s="10"/>
      <c r="DT49" s="10">
        <v>1</v>
      </c>
      <c r="DU49" s="10"/>
      <c r="DV49" s="10">
        <v>1</v>
      </c>
      <c r="DW49" s="10">
        <v>1</v>
      </c>
      <c r="DX49" s="10">
        <v>1</v>
      </c>
      <c r="DY49" s="10"/>
      <c r="DZ49" s="10">
        <v>1</v>
      </c>
      <c r="EA49" s="10"/>
      <c r="EB49" s="55">
        <v>1</v>
      </c>
      <c r="EC49" s="56"/>
      <c r="ED49" s="10"/>
      <c r="EE49" s="10"/>
      <c r="EF49" s="10"/>
      <c r="EG49" s="843"/>
      <c r="EH49" s="10"/>
      <c r="EI49" s="10"/>
      <c r="EJ49" s="10"/>
      <c r="EK49" s="843"/>
      <c r="EL49" s="10"/>
      <c r="EM49" s="10"/>
      <c r="EN49" s="843"/>
      <c r="EO49" s="10"/>
      <c r="EP49" s="10"/>
      <c r="EQ49" s="10"/>
      <c r="ER49" s="843"/>
      <c r="ES49" s="879">
        <v>1</v>
      </c>
      <c r="ET49" s="244">
        <f t="shared" si="0"/>
        <v>2</v>
      </c>
      <c r="EU49" s="66">
        <f t="shared" si="1"/>
        <v>5</v>
      </c>
      <c r="EV49" s="66">
        <f t="shared" si="2"/>
        <v>12</v>
      </c>
      <c r="EW49" s="66">
        <f t="shared" si="3"/>
        <v>2</v>
      </c>
      <c r="EX49" s="66">
        <f t="shared" si="4"/>
        <v>0</v>
      </c>
      <c r="EY49" s="88">
        <f t="shared" si="5"/>
        <v>21</v>
      </c>
      <c r="EZ49" s="54"/>
      <c r="FA49" s="10"/>
      <c r="FB49" s="10">
        <v>1</v>
      </c>
      <c r="FC49" s="10"/>
      <c r="FD49" s="10"/>
      <c r="FE49" s="10"/>
    </row>
    <row r="50" spans="1:161" x14ac:dyDescent="0.2">
      <c r="A50" s="61">
        <v>47</v>
      </c>
      <c r="B50" s="458" t="s">
        <v>453</v>
      </c>
      <c r="C50" s="57">
        <v>1</v>
      </c>
      <c r="D50" s="843"/>
      <c r="E50" s="5"/>
      <c r="F50" s="5"/>
      <c r="G50" s="5"/>
      <c r="H50" s="843"/>
      <c r="I50" s="126"/>
      <c r="J50" s="5"/>
      <c r="K50" s="653"/>
      <c r="L50" s="5"/>
      <c r="M50" s="5"/>
      <c r="N50" s="5"/>
      <c r="O50" s="5"/>
      <c r="P50" s="82"/>
      <c r="Q50" s="57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843"/>
      <c r="AF50" s="82"/>
      <c r="AG50" s="57"/>
      <c r="AH50" s="843"/>
      <c r="AI50" s="5"/>
      <c r="AJ50" s="5"/>
      <c r="AK50" s="843"/>
      <c r="AL50" s="5"/>
      <c r="AM50" s="5"/>
      <c r="AN50" s="843"/>
      <c r="AO50" s="5"/>
      <c r="AP50" s="5"/>
      <c r="AQ50" s="5"/>
      <c r="AR50" s="82">
        <v>1</v>
      </c>
      <c r="AS50" s="854"/>
      <c r="AT50" s="5">
        <v>1</v>
      </c>
      <c r="AU50" s="5"/>
      <c r="AV50" s="5"/>
      <c r="AW50" s="647">
        <v>1</v>
      </c>
      <c r="AX50" s="839">
        <v>1</v>
      </c>
      <c r="AY50" s="64"/>
      <c r="AZ50" s="5">
        <v>1</v>
      </c>
      <c r="BA50" s="82"/>
      <c r="BB50" s="56"/>
      <c r="BC50" s="10"/>
      <c r="BD50" s="843"/>
      <c r="BE50" s="10"/>
      <c r="BF50" s="10"/>
      <c r="BG50" s="10"/>
      <c r="BH50" s="10"/>
      <c r="BI50" s="10"/>
      <c r="BJ50" s="10"/>
      <c r="BK50" s="10"/>
      <c r="BL50" s="10"/>
      <c r="BM50" s="843"/>
      <c r="BN50" s="10"/>
      <c r="BO50" s="10"/>
      <c r="BP50" s="10">
        <v>1</v>
      </c>
      <c r="BQ50" s="10"/>
      <c r="BR50" s="10"/>
      <c r="BS50" s="10">
        <v>1</v>
      </c>
      <c r="BT50" s="55"/>
      <c r="BU50" s="56"/>
      <c r="BV50" s="10"/>
      <c r="BW50" s="843"/>
      <c r="BX50" s="10">
        <v>1</v>
      </c>
      <c r="BY50" s="10">
        <v>1</v>
      </c>
      <c r="BZ50" s="843"/>
      <c r="CA50" s="10">
        <v>1</v>
      </c>
      <c r="CB50" s="10"/>
      <c r="CC50" s="10"/>
      <c r="CD50" s="10"/>
      <c r="CE50" s="10"/>
      <c r="CF50" s="10"/>
      <c r="CG50" s="10"/>
      <c r="CH50" s="10"/>
      <c r="CI50" s="10"/>
      <c r="CJ50" s="55"/>
      <c r="CK50" s="56"/>
      <c r="CL50" s="10"/>
      <c r="CM50" s="10"/>
      <c r="CN50" s="835"/>
      <c r="CO50" s="10"/>
      <c r="CP50" s="10">
        <v>1</v>
      </c>
      <c r="CQ50" s="857"/>
      <c r="CR50" s="10"/>
      <c r="CS50" s="10">
        <v>1</v>
      </c>
      <c r="CT50" s="10"/>
      <c r="CU50" s="10"/>
      <c r="CV50" s="10"/>
      <c r="CW50" s="10"/>
      <c r="CX50" s="55"/>
      <c r="CY50" s="56"/>
      <c r="CZ50" s="10"/>
      <c r="DA50" s="10"/>
      <c r="DB50" s="10">
        <v>1</v>
      </c>
      <c r="DC50" s="10"/>
      <c r="DD50" s="10"/>
      <c r="DE50" s="843"/>
      <c r="DF50" s="10"/>
      <c r="DG50" s="843"/>
      <c r="DH50" s="843"/>
      <c r="DI50" s="843"/>
      <c r="DJ50" s="10"/>
      <c r="DK50" s="55">
        <v>1</v>
      </c>
      <c r="DL50" s="843"/>
      <c r="DM50" s="10"/>
      <c r="DN50" s="10">
        <v>1</v>
      </c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55"/>
      <c r="EC50" s="56"/>
      <c r="ED50" s="10"/>
      <c r="EE50" s="10"/>
      <c r="EF50" s="10"/>
      <c r="EG50" s="843"/>
      <c r="EH50" s="10"/>
      <c r="EI50" s="10"/>
      <c r="EJ50" s="10"/>
      <c r="EK50" s="843"/>
      <c r="EL50" s="10"/>
      <c r="EM50" s="10"/>
      <c r="EN50" s="843"/>
      <c r="EO50" s="10"/>
      <c r="EP50" s="10"/>
      <c r="EQ50" s="10"/>
      <c r="ER50" s="843"/>
      <c r="ES50" s="879"/>
      <c r="ET50" s="244">
        <f t="shared" si="0"/>
        <v>0</v>
      </c>
      <c r="EU50" s="66">
        <f t="shared" si="1"/>
        <v>12</v>
      </c>
      <c r="EV50" s="66">
        <f t="shared" si="2"/>
        <v>2</v>
      </c>
      <c r="EW50" s="66">
        <f t="shared" si="3"/>
        <v>1</v>
      </c>
      <c r="EX50" s="66">
        <f t="shared" si="4"/>
        <v>0</v>
      </c>
      <c r="EY50" s="88">
        <f t="shared" si="5"/>
        <v>15</v>
      </c>
      <c r="EZ50" s="54"/>
      <c r="FA50" s="10">
        <v>1</v>
      </c>
      <c r="FB50" s="10"/>
      <c r="FC50" s="10"/>
      <c r="FD50" s="10"/>
      <c r="FE50" s="10"/>
    </row>
    <row r="51" spans="1:161" x14ac:dyDescent="0.2">
      <c r="A51" s="61">
        <v>48</v>
      </c>
      <c r="B51" s="458" t="s">
        <v>1005</v>
      </c>
      <c r="C51" s="57"/>
      <c r="D51" s="843"/>
      <c r="E51" s="5"/>
      <c r="F51" s="5"/>
      <c r="G51" s="5"/>
      <c r="H51" s="843"/>
      <c r="I51" s="126"/>
      <c r="J51" s="5"/>
      <c r="K51" s="653"/>
      <c r="L51" s="5"/>
      <c r="M51" s="5"/>
      <c r="N51" s="5"/>
      <c r="O51" s="5"/>
      <c r="P51" s="82"/>
      <c r="Q51" s="57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843"/>
      <c r="AF51" s="82"/>
      <c r="AG51" s="57"/>
      <c r="AH51" s="843"/>
      <c r="AI51" s="5"/>
      <c r="AJ51" s="5"/>
      <c r="AK51" s="843"/>
      <c r="AL51" s="5"/>
      <c r="AM51" s="5"/>
      <c r="AN51" s="843"/>
      <c r="AO51" s="5"/>
      <c r="AP51" s="5"/>
      <c r="AQ51" s="5"/>
      <c r="AR51" s="82"/>
      <c r="AS51" s="854"/>
      <c r="AT51" s="5"/>
      <c r="AU51" s="5"/>
      <c r="AV51" s="5"/>
      <c r="AW51" s="647"/>
      <c r="AX51" s="839"/>
      <c r="AY51" s="64"/>
      <c r="AZ51" s="5"/>
      <c r="BA51" s="82"/>
      <c r="BB51" s="56"/>
      <c r="BC51" s="10"/>
      <c r="BD51" s="843"/>
      <c r="BE51" s="10"/>
      <c r="BF51" s="10"/>
      <c r="BG51" s="10"/>
      <c r="BH51" s="10"/>
      <c r="BI51" s="10"/>
      <c r="BJ51" s="10"/>
      <c r="BK51" s="10"/>
      <c r="BL51" s="10"/>
      <c r="BM51" s="843"/>
      <c r="BN51" s="10"/>
      <c r="BO51" s="10"/>
      <c r="BP51" s="10"/>
      <c r="BQ51" s="10"/>
      <c r="BR51" s="10"/>
      <c r="BS51" s="10"/>
      <c r="BT51" s="55"/>
      <c r="BU51" s="56"/>
      <c r="BV51" s="10"/>
      <c r="BW51" s="843"/>
      <c r="BX51" s="10"/>
      <c r="BY51" s="10"/>
      <c r="BZ51" s="843"/>
      <c r="CA51" s="10"/>
      <c r="CB51" s="10"/>
      <c r="CC51" s="10"/>
      <c r="CD51" s="10"/>
      <c r="CE51" s="10"/>
      <c r="CF51" s="10"/>
      <c r="CG51" s="10"/>
      <c r="CH51" s="10"/>
      <c r="CI51" s="10"/>
      <c r="CJ51" s="55"/>
      <c r="CK51" s="56"/>
      <c r="CL51" s="10"/>
      <c r="CM51" s="10"/>
      <c r="CN51" s="835"/>
      <c r="CO51" s="10"/>
      <c r="CP51" s="10"/>
      <c r="CQ51" s="857"/>
      <c r="CR51" s="10"/>
      <c r="CS51" s="10"/>
      <c r="CT51" s="10"/>
      <c r="CU51" s="10"/>
      <c r="CV51" s="10"/>
      <c r="CW51" s="10">
        <v>1</v>
      </c>
      <c r="CX51" s="55"/>
      <c r="CY51" s="56"/>
      <c r="CZ51" s="10"/>
      <c r="DA51" s="10"/>
      <c r="DB51" s="10"/>
      <c r="DC51" s="10"/>
      <c r="DD51" s="10"/>
      <c r="DE51" s="843"/>
      <c r="DF51" s="10"/>
      <c r="DG51" s="843"/>
      <c r="DH51" s="843"/>
      <c r="DI51" s="843"/>
      <c r="DJ51" s="10"/>
      <c r="DK51" s="55"/>
      <c r="DL51" s="843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55"/>
      <c r="EC51" s="56"/>
      <c r="ED51" s="10"/>
      <c r="EE51" s="10"/>
      <c r="EF51" s="10"/>
      <c r="EG51" s="843"/>
      <c r="EH51" s="10"/>
      <c r="EI51" s="10"/>
      <c r="EJ51" s="10"/>
      <c r="EK51" s="843"/>
      <c r="EL51" s="10"/>
      <c r="EM51" s="10"/>
      <c r="EN51" s="843"/>
      <c r="EO51" s="10"/>
      <c r="EP51" s="10"/>
      <c r="EQ51" s="10"/>
      <c r="ER51" s="843"/>
      <c r="ES51" s="879"/>
      <c r="ET51" s="244">
        <f t="shared" si="0"/>
        <v>0</v>
      </c>
      <c r="EU51" s="66">
        <f t="shared" si="1"/>
        <v>0</v>
      </c>
      <c r="EV51" s="66">
        <f t="shared" si="2"/>
        <v>1</v>
      </c>
      <c r="EW51" s="66">
        <f t="shared" si="3"/>
        <v>0</v>
      </c>
      <c r="EX51" s="66">
        <f t="shared" si="4"/>
        <v>0</v>
      </c>
      <c r="EY51" s="88">
        <f t="shared" si="5"/>
        <v>1</v>
      </c>
      <c r="EZ51" s="54">
        <v>1</v>
      </c>
      <c r="FA51" s="10"/>
      <c r="FB51" s="10"/>
      <c r="FC51" s="10"/>
      <c r="FD51" s="10"/>
      <c r="FE51" s="10"/>
    </row>
    <row r="52" spans="1:161" s="947" customFormat="1" x14ac:dyDescent="0.2">
      <c r="A52" s="970">
        <v>49</v>
      </c>
      <c r="B52" s="948" t="s">
        <v>1188</v>
      </c>
      <c r="C52" s="949"/>
      <c r="D52" s="952"/>
      <c r="E52" s="950"/>
      <c r="F52" s="950"/>
      <c r="G52" s="950"/>
      <c r="H52" s="952"/>
      <c r="I52" s="950"/>
      <c r="J52" s="950"/>
      <c r="K52" s="964"/>
      <c r="L52" s="950"/>
      <c r="M52" s="950"/>
      <c r="N52" s="950"/>
      <c r="O52" s="950"/>
      <c r="P52" s="954"/>
      <c r="Q52" s="949"/>
      <c r="R52" s="950"/>
      <c r="S52" s="950"/>
      <c r="T52" s="950"/>
      <c r="U52" s="950"/>
      <c r="V52" s="950"/>
      <c r="W52" s="950"/>
      <c r="X52" s="950"/>
      <c r="Y52" s="950"/>
      <c r="Z52" s="950"/>
      <c r="AA52" s="950"/>
      <c r="AB52" s="950"/>
      <c r="AC52" s="950"/>
      <c r="AD52" s="950"/>
      <c r="AE52" s="952"/>
      <c r="AF52" s="954"/>
      <c r="AG52" s="949"/>
      <c r="AH52" s="952"/>
      <c r="AI52" s="950"/>
      <c r="AJ52" s="950"/>
      <c r="AK52" s="952"/>
      <c r="AL52" s="950"/>
      <c r="AM52" s="950"/>
      <c r="AN52" s="952"/>
      <c r="AO52" s="950"/>
      <c r="AP52" s="950"/>
      <c r="AQ52" s="950"/>
      <c r="AR52" s="954"/>
      <c r="AS52" s="965"/>
      <c r="AT52" s="950"/>
      <c r="AU52" s="950"/>
      <c r="AV52" s="950"/>
      <c r="AW52" s="966"/>
      <c r="AX52" s="971"/>
      <c r="AY52" s="955"/>
      <c r="AZ52" s="950"/>
      <c r="BA52" s="954"/>
      <c r="BB52" s="956"/>
      <c r="BC52" s="957"/>
      <c r="BD52" s="952"/>
      <c r="BE52" s="957"/>
      <c r="BF52" s="957"/>
      <c r="BG52" s="957"/>
      <c r="BH52" s="957"/>
      <c r="BI52" s="957"/>
      <c r="BJ52" s="957"/>
      <c r="BK52" s="957"/>
      <c r="BL52" s="957"/>
      <c r="BM52" s="952"/>
      <c r="BN52" s="957"/>
      <c r="BO52" s="957"/>
      <c r="BP52" s="957"/>
      <c r="BQ52" s="957"/>
      <c r="BR52" s="957"/>
      <c r="BS52" s="957"/>
      <c r="BT52" s="958"/>
      <c r="BU52" s="956"/>
      <c r="BV52" s="957"/>
      <c r="BW52" s="952"/>
      <c r="BX52" s="957"/>
      <c r="BY52" s="957"/>
      <c r="BZ52" s="952"/>
      <c r="CA52" s="957"/>
      <c r="CB52" s="957"/>
      <c r="CC52" s="957"/>
      <c r="CD52" s="957"/>
      <c r="CE52" s="957"/>
      <c r="CF52" s="957"/>
      <c r="CG52" s="957"/>
      <c r="CH52" s="957"/>
      <c r="CI52" s="957"/>
      <c r="CJ52" s="958"/>
      <c r="CK52" s="956"/>
      <c r="CL52" s="957"/>
      <c r="CM52" s="957">
        <v>1</v>
      </c>
      <c r="CN52" s="967">
        <v>1</v>
      </c>
      <c r="CO52" s="957"/>
      <c r="CP52" s="957"/>
      <c r="CQ52" s="952"/>
      <c r="CR52" s="957"/>
      <c r="CS52" s="957"/>
      <c r="CT52" s="957"/>
      <c r="CU52" s="957"/>
      <c r="CV52" s="957"/>
      <c r="CW52" s="957">
        <v>1</v>
      </c>
      <c r="CX52" s="958"/>
      <c r="CY52" s="956"/>
      <c r="CZ52" s="957"/>
      <c r="DA52" s="957"/>
      <c r="DB52" s="957"/>
      <c r="DC52" s="957"/>
      <c r="DD52" s="957"/>
      <c r="DE52" s="952"/>
      <c r="DF52" s="957"/>
      <c r="DG52" s="952"/>
      <c r="DH52" s="952"/>
      <c r="DI52" s="952"/>
      <c r="DJ52" s="957"/>
      <c r="DK52" s="958"/>
      <c r="DL52" s="952"/>
      <c r="DM52" s="957"/>
      <c r="DN52" s="957"/>
      <c r="DO52" s="957"/>
      <c r="DP52" s="957"/>
      <c r="DQ52" s="957"/>
      <c r="DR52" s="957"/>
      <c r="DS52" s="957"/>
      <c r="DT52" s="957"/>
      <c r="DU52" s="957"/>
      <c r="DV52" s="957"/>
      <c r="DW52" s="957"/>
      <c r="DX52" s="957"/>
      <c r="DY52" s="957"/>
      <c r="DZ52" s="957"/>
      <c r="EA52" s="957"/>
      <c r="EB52" s="958"/>
      <c r="EC52" s="956"/>
      <c r="ED52" s="957"/>
      <c r="EE52" s="957"/>
      <c r="EF52" s="957"/>
      <c r="EG52" s="952"/>
      <c r="EH52" s="957">
        <v>1</v>
      </c>
      <c r="EI52" s="957"/>
      <c r="EJ52" s="957"/>
      <c r="EK52" s="952"/>
      <c r="EL52" s="957"/>
      <c r="EM52" s="957"/>
      <c r="EN52" s="952"/>
      <c r="EO52" s="957"/>
      <c r="EP52" s="957"/>
      <c r="EQ52" s="957"/>
      <c r="ER52" s="952"/>
      <c r="ES52" s="968"/>
      <c r="ET52" s="959">
        <f t="shared" si="0"/>
        <v>0</v>
      </c>
      <c r="EU52" s="960">
        <f t="shared" si="1"/>
        <v>0</v>
      </c>
      <c r="EV52" s="960">
        <f t="shared" si="2"/>
        <v>3</v>
      </c>
      <c r="EW52" s="960">
        <f t="shared" si="3"/>
        <v>0</v>
      </c>
      <c r="EX52" s="960">
        <f t="shared" si="4"/>
        <v>0</v>
      </c>
      <c r="EY52" s="961">
        <f t="shared" si="5"/>
        <v>3</v>
      </c>
      <c r="EZ52" s="969">
        <v>1</v>
      </c>
      <c r="FA52" s="957"/>
      <c r="FB52" s="957"/>
      <c r="FC52" s="957"/>
      <c r="FD52" s="957"/>
      <c r="FE52" s="957"/>
    </row>
    <row r="53" spans="1:161" s="947" customFormat="1" x14ac:dyDescent="0.2">
      <c r="A53" s="963">
        <v>50</v>
      </c>
      <c r="B53" s="948" t="s">
        <v>1091</v>
      </c>
      <c r="C53" s="949">
        <v>1</v>
      </c>
      <c r="D53" s="952"/>
      <c r="E53" s="950"/>
      <c r="F53" s="950">
        <v>1</v>
      </c>
      <c r="G53" s="950"/>
      <c r="H53" s="952"/>
      <c r="I53" s="950"/>
      <c r="J53" s="950">
        <v>1</v>
      </c>
      <c r="K53" s="964">
        <v>1</v>
      </c>
      <c r="L53" s="950"/>
      <c r="M53" s="950"/>
      <c r="N53" s="950"/>
      <c r="O53" s="950"/>
      <c r="P53" s="954"/>
      <c r="Q53" s="949"/>
      <c r="R53" s="950"/>
      <c r="S53" s="950"/>
      <c r="T53" s="950"/>
      <c r="U53" s="950">
        <v>1</v>
      </c>
      <c r="V53" s="950">
        <v>1</v>
      </c>
      <c r="W53" s="950">
        <v>1</v>
      </c>
      <c r="X53" s="950">
        <v>1</v>
      </c>
      <c r="Y53" s="950"/>
      <c r="Z53" s="950">
        <v>1</v>
      </c>
      <c r="AA53" s="950"/>
      <c r="AB53" s="950"/>
      <c r="AC53" s="950"/>
      <c r="AD53" s="950"/>
      <c r="AE53" s="952"/>
      <c r="AF53" s="954"/>
      <c r="AG53" s="949"/>
      <c r="AH53" s="952"/>
      <c r="AI53" s="950"/>
      <c r="AJ53" s="950"/>
      <c r="AK53" s="952"/>
      <c r="AL53" s="950"/>
      <c r="AM53" s="950"/>
      <c r="AN53" s="952"/>
      <c r="AO53" s="950"/>
      <c r="AP53" s="950"/>
      <c r="AQ53" s="950">
        <v>1</v>
      </c>
      <c r="AR53" s="954"/>
      <c r="AS53" s="965"/>
      <c r="AT53" s="950"/>
      <c r="AU53" s="950"/>
      <c r="AV53" s="950"/>
      <c r="AW53" s="966"/>
      <c r="AX53" s="971">
        <v>1</v>
      </c>
      <c r="AY53" s="955"/>
      <c r="AZ53" s="950">
        <v>1</v>
      </c>
      <c r="BA53" s="954"/>
      <c r="BB53" s="956">
        <v>1</v>
      </c>
      <c r="BC53" s="957"/>
      <c r="BD53" s="952"/>
      <c r="BE53" s="957"/>
      <c r="BF53" s="957"/>
      <c r="BG53" s="957"/>
      <c r="BH53" s="957"/>
      <c r="BI53" s="957"/>
      <c r="BJ53" s="957"/>
      <c r="BK53" s="957"/>
      <c r="BL53" s="957"/>
      <c r="BM53" s="952"/>
      <c r="BN53" s="957">
        <v>1</v>
      </c>
      <c r="BO53" s="957"/>
      <c r="BP53" s="957"/>
      <c r="BQ53" s="957"/>
      <c r="BR53" s="957">
        <v>1</v>
      </c>
      <c r="BS53" s="957"/>
      <c r="BT53" s="958">
        <v>1</v>
      </c>
      <c r="BU53" s="956"/>
      <c r="BV53" s="957">
        <v>1</v>
      </c>
      <c r="BW53" s="952"/>
      <c r="BX53" s="957"/>
      <c r="BY53" s="957"/>
      <c r="BZ53" s="952"/>
      <c r="CA53" s="957"/>
      <c r="CB53" s="957"/>
      <c r="CC53" s="957"/>
      <c r="CD53" s="957"/>
      <c r="CE53" s="957"/>
      <c r="CF53" s="957"/>
      <c r="CG53" s="957"/>
      <c r="CH53" s="957"/>
      <c r="CI53" s="957"/>
      <c r="CJ53" s="958">
        <v>1</v>
      </c>
      <c r="CK53" s="956"/>
      <c r="CL53" s="957"/>
      <c r="CM53" s="957"/>
      <c r="CN53" s="967">
        <v>1</v>
      </c>
      <c r="CO53" s="957"/>
      <c r="CP53" s="957"/>
      <c r="CQ53" s="952"/>
      <c r="CR53" s="957"/>
      <c r="CS53" s="957">
        <v>1</v>
      </c>
      <c r="CT53" s="957"/>
      <c r="CU53" s="957"/>
      <c r="CV53" s="957">
        <v>1</v>
      </c>
      <c r="CW53" s="957"/>
      <c r="CX53" s="958"/>
      <c r="CY53" s="956">
        <v>1</v>
      </c>
      <c r="CZ53" s="957"/>
      <c r="DA53" s="957"/>
      <c r="DB53" s="957">
        <v>1</v>
      </c>
      <c r="DC53" s="957"/>
      <c r="DD53" s="957"/>
      <c r="DE53" s="952"/>
      <c r="DF53" s="957">
        <v>1</v>
      </c>
      <c r="DG53" s="952"/>
      <c r="DH53" s="952"/>
      <c r="DI53" s="952"/>
      <c r="DJ53" s="957"/>
      <c r="DK53" s="958"/>
      <c r="DL53" s="952"/>
      <c r="DM53" s="957">
        <v>1</v>
      </c>
      <c r="DN53" s="957">
        <v>1</v>
      </c>
      <c r="DO53" s="957"/>
      <c r="DP53" s="957"/>
      <c r="DQ53" s="957"/>
      <c r="DR53" s="957"/>
      <c r="DS53" s="957"/>
      <c r="DT53" s="957"/>
      <c r="DU53" s="957"/>
      <c r="DV53" s="957"/>
      <c r="DW53" s="957"/>
      <c r="DX53" s="957"/>
      <c r="DY53" s="957"/>
      <c r="DZ53" s="957"/>
      <c r="EA53" s="957"/>
      <c r="EB53" s="958"/>
      <c r="EC53" s="956"/>
      <c r="ED53" s="957"/>
      <c r="EE53" s="957"/>
      <c r="EF53" s="957"/>
      <c r="EG53" s="952"/>
      <c r="EH53" s="957"/>
      <c r="EI53" s="957"/>
      <c r="EJ53" s="957"/>
      <c r="EK53" s="952"/>
      <c r="EL53" s="957"/>
      <c r="EM53" s="957"/>
      <c r="EN53" s="952"/>
      <c r="EO53" s="957"/>
      <c r="EP53" s="957"/>
      <c r="EQ53" s="957"/>
      <c r="ER53" s="952"/>
      <c r="ES53" s="968"/>
      <c r="ET53" s="959">
        <f t="shared" si="0"/>
        <v>3</v>
      </c>
      <c r="EU53" s="960">
        <f t="shared" si="1"/>
        <v>12</v>
      </c>
      <c r="EV53" s="960">
        <f t="shared" si="2"/>
        <v>7</v>
      </c>
      <c r="EW53" s="960">
        <f t="shared" si="3"/>
        <v>1</v>
      </c>
      <c r="EX53" s="960">
        <f t="shared" si="4"/>
        <v>0</v>
      </c>
      <c r="EY53" s="961">
        <f t="shared" si="5"/>
        <v>23</v>
      </c>
      <c r="EZ53" s="969"/>
      <c r="FA53" s="957"/>
      <c r="FB53" s="957">
        <v>1</v>
      </c>
      <c r="FC53" s="957"/>
      <c r="FD53" s="957"/>
      <c r="FE53" s="957"/>
    </row>
    <row r="54" spans="1:161" x14ac:dyDescent="0.2">
      <c r="A54" s="61">
        <v>51</v>
      </c>
      <c r="B54" s="458" t="s">
        <v>66</v>
      </c>
      <c r="C54" s="57"/>
      <c r="D54" s="843"/>
      <c r="E54" s="5"/>
      <c r="F54" s="5"/>
      <c r="G54" s="5"/>
      <c r="H54" s="843"/>
      <c r="I54" s="126"/>
      <c r="J54" s="5"/>
      <c r="K54" s="653"/>
      <c r="L54" s="5"/>
      <c r="M54" s="5"/>
      <c r="N54" s="5"/>
      <c r="O54" s="5"/>
      <c r="P54" s="82">
        <v>1</v>
      </c>
      <c r="Q54" s="57"/>
      <c r="R54" s="5"/>
      <c r="S54" s="5"/>
      <c r="T54" s="5"/>
      <c r="U54" s="5">
        <v>1</v>
      </c>
      <c r="V54" s="5">
        <v>1</v>
      </c>
      <c r="W54" s="5">
        <v>1</v>
      </c>
      <c r="X54" s="5">
        <v>1</v>
      </c>
      <c r="Y54" s="5"/>
      <c r="Z54" s="5"/>
      <c r="AA54" s="5"/>
      <c r="AB54" s="5"/>
      <c r="AC54" s="5"/>
      <c r="AD54" s="5"/>
      <c r="AE54" s="843"/>
      <c r="AF54" s="82"/>
      <c r="AG54" s="57"/>
      <c r="AH54" s="843"/>
      <c r="AI54" s="5"/>
      <c r="AJ54" s="5">
        <v>1</v>
      </c>
      <c r="AK54" s="843"/>
      <c r="AL54" s="5">
        <v>1</v>
      </c>
      <c r="AM54" s="5"/>
      <c r="AN54" s="843"/>
      <c r="AO54" s="5"/>
      <c r="AP54" s="5">
        <v>1</v>
      </c>
      <c r="AQ54" s="5"/>
      <c r="AR54" s="82">
        <v>1</v>
      </c>
      <c r="AS54" s="854"/>
      <c r="AT54" s="5"/>
      <c r="AU54" s="5"/>
      <c r="AV54" s="5"/>
      <c r="AW54" s="647"/>
      <c r="AX54" s="839">
        <v>1</v>
      </c>
      <c r="AY54" s="64"/>
      <c r="AZ54" s="5"/>
      <c r="BA54" s="82"/>
      <c r="BB54" s="56"/>
      <c r="BC54" s="10"/>
      <c r="BD54" s="843"/>
      <c r="BE54" s="10"/>
      <c r="BF54" s="10"/>
      <c r="BG54" s="10"/>
      <c r="BH54" s="10"/>
      <c r="BI54" s="10"/>
      <c r="BJ54" s="10"/>
      <c r="BK54" s="10"/>
      <c r="BL54" s="10"/>
      <c r="BM54" s="843"/>
      <c r="BN54" s="10">
        <v>1</v>
      </c>
      <c r="BO54" s="10"/>
      <c r="BP54" s="10"/>
      <c r="BQ54" s="10"/>
      <c r="BR54" s="10">
        <v>1</v>
      </c>
      <c r="BS54" s="10"/>
      <c r="BT54" s="55">
        <v>1</v>
      </c>
      <c r="BU54" s="56"/>
      <c r="BV54" s="10"/>
      <c r="BW54" s="843"/>
      <c r="BX54" s="10"/>
      <c r="BY54" s="10"/>
      <c r="BZ54" s="843"/>
      <c r="CA54" s="10"/>
      <c r="CB54" s="10">
        <v>1</v>
      </c>
      <c r="CC54" s="10">
        <v>1</v>
      </c>
      <c r="CD54" s="10">
        <v>1</v>
      </c>
      <c r="CE54" s="10"/>
      <c r="CF54" s="10"/>
      <c r="CG54" s="10"/>
      <c r="CH54" s="10">
        <v>1</v>
      </c>
      <c r="CI54" s="10"/>
      <c r="CJ54" s="55">
        <v>1</v>
      </c>
      <c r="CK54" s="56"/>
      <c r="CL54" s="10"/>
      <c r="CM54" s="10">
        <v>1</v>
      </c>
      <c r="CN54" s="835">
        <v>1</v>
      </c>
      <c r="CO54" s="10"/>
      <c r="CP54" s="10"/>
      <c r="CQ54" s="843"/>
      <c r="CR54" s="10"/>
      <c r="CS54" s="10"/>
      <c r="CT54" s="10"/>
      <c r="CU54" s="10"/>
      <c r="CV54" s="10">
        <v>1</v>
      </c>
      <c r="CW54" s="10">
        <v>1</v>
      </c>
      <c r="CX54" s="55"/>
      <c r="CY54" s="56"/>
      <c r="CZ54" s="10">
        <v>1</v>
      </c>
      <c r="DA54" s="10">
        <v>1</v>
      </c>
      <c r="DB54" s="10"/>
      <c r="DC54" s="10"/>
      <c r="DD54" s="10"/>
      <c r="DE54" s="843"/>
      <c r="DF54" s="10"/>
      <c r="DG54" s="843"/>
      <c r="DH54" s="843"/>
      <c r="DI54" s="843"/>
      <c r="DJ54" s="10"/>
      <c r="DK54" s="55"/>
      <c r="DL54" s="843"/>
      <c r="DM54" s="10">
        <v>1</v>
      </c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>
        <v>1</v>
      </c>
      <c r="DZ54" s="10"/>
      <c r="EA54" s="10"/>
      <c r="EB54" s="55">
        <v>1</v>
      </c>
      <c r="EC54" s="56">
        <v>1</v>
      </c>
      <c r="ED54" s="10"/>
      <c r="EE54" s="10"/>
      <c r="EF54" s="10"/>
      <c r="EG54" s="843"/>
      <c r="EH54" s="10">
        <v>1</v>
      </c>
      <c r="EI54" s="10"/>
      <c r="EJ54" s="10"/>
      <c r="EK54" s="843"/>
      <c r="EL54" s="10"/>
      <c r="EM54" s="10"/>
      <c r="EN54" s="843"/>
      <c r="EO54" s="10"/>
      <c r="EP54" s="10"/>
      <c r="EQ54" s="10"/>
      <c r="ER54" s="843"/>
      <c r="ES54" s="879"/>
      <c r="ET54" s="244">
        <f t="shared" si="0"/>
        <v>8</v>
      </c>
      <c r="EU54" s="66">
        <f t="shared" si="1"/>
        <v>3</v>
      </c>
      <c r="EV54" s="66">
        <f t="shared" si="2"/>
        <v>13</v>
      </c>
      <c r="EW54" s="66">
        <f t="shared" si="3"/>
        <v>3</v>
      </c>
      <c r="EX54" s="66">
        <f t="shared" si="4"/>
        <v>0</v>
      </c>
      <c r="EY54" s="88">
        <f t="shared" si="5"/>
        <v>27</v>
      </c>
      <c r="EZ54" s="54"/>
      <c r="FA54" s="10"/>
      <c r="FB54" s="10">
        <v>1</v>
      </c>
      <c r="FC54" s="10"/>
      <c r="FD54" s="10"/>
      <c r="FE54" s="10"/>
    </row>
    <row r="55" spans="1:161" s="947" customFormat="1" x14ac:dyDescent="0.2">
      <c r="A55" s="970">
        <v>52</v>
      </c>
      <c r="B55" s="948" t="s">
        <v>1412</v>
      </c>
      <c r="C55" s="949">
        <v>1</v>
      </c>
      <c r="D55" s="952"/>
      <c r="E55" s="950"/>
      <c r="F55" s="950">
        <v>1</v>
      </c>
      <c r="G55" s="950"/>
      <c r="H55" s="952"/>
      <c r="I55" s="950">
        <v>1</v>
      </c>
      <c r="J55" s="950">
        <v>1</v>
      </c>
      <c r="K55" s="964">
        <v>1</v>
      </c>
      <c r="L55" s="950"/>
      <c r="M55" s="950"/>
      <c r="N55" s="950">
        <v>1</v>
      </c>
      <c r="O55" s="950">
        <v>1</v>
      </c>
      <c r="P55" s="954">
        <v>1</v>
      </c>
      <c r="Q55" s="949"/>
      <c r="R55" s="950">
        <v>1</v>
      </c>
      <c r="S55" s="950"/>
      <c r="T55" s="950"/>
      <c r="U55" s="950">
        <v>1</v>
      </c>
      <c r="V55" s="950">
        <v>1</v>
      </c>
      <c r="W55" s="950">
        <v>1</v>
      </c>
      <c r="X55" s="950">
        <v>1</v>
      </c>
      <c r="Y55" s="950"/>
      <c r="Z55" s="950"/>
      <c r="AA55" s="950"/>
      <c r="AB55" s="950"/>
      <c r="AC55" s="950"/>
      <c r="AD55" s="950">
        <v>1</v>
      </c>
      <c r="AE55" s="952"/>
      <c r="AF55" s="954"/>
      <c r="AG55" s="949"/>
      <c r="AH55" s="952"/>
      <c r="AI55" s="950"/>
      <c r="AJ55" s="950"/>
      <c r="AK55" s="952"/>
      <c r="AL55" s="950"/>
      <c r="AM55" s="950"/>
      <c r="AN55" s="952"/>
      <c r="AO55" s="950"/>
      <c r="AP55" s="950"/>
      <c r="AQ55" s="950"/>
      <c r="AR55" s="954"/>
      <c r="AS55" s="965"/>
      <c r="AT55" s="950"/>
      <c r="AU55" s="950"/>
      <c r="AV55" s="950"/>
      <c r="AW55" s="966"/>
      <c r="AX55" s="971">
        <v>1</v>
      </c>
      <c r="AY55" s="955"/>
      <c r="AZ55" s="950"/>
      <c r="BA55" s="954"/>
      <c r="BB55" s="956"/>
      <c r="BC55" s="957"/>
      <c r="BD55" s="952"/>
      <c r="BE55" s="957"/>
      <c r="BF55" s="957"/>
      <c r="BG55" s="957"/>
      <c r="BH55" s="957"/>
      <c r="BI55" s="957"/>
      <c r="BJ55" s="957"/>
      <c r="BK55" s="957"/>
      <c r="BL55" s="957"/>
      <c r="BM55" s="952"/>
      <c r="BN55" s="957"/>
      <c r="BO55" s="957"/>
      <c r="BP55" s="957"/>
      <c r="BQ55" s="957"/>
      <c r="BR55" s="957"/>
      <c r="BS55" s="957"/>
      <c r="BT55" s="958"/>
      <c r="BU55" s="956"/>
      <c r="BV55" s="957"/>
      <c r="BW55" s="952"/>
      <c r="BX55" s="957"/>
      <c r="BY55" s="957"/>
      <c r="BZ55" s="952"/>
      <c r="CA55" s="957"/>
      <c r="CB55" s="957"/>
      <c r="CC55" s="957"/>
      <c r="CD55" s="957"/>
      <c r="CE55" s="957"/>
      <c r="CF55" s="957"/>
      <c r="CG55" s="957">
        <v>1</v>
      </c>
      <c r="CH55" s="957"/>
      <c r="CI55" s="957"/>
      <c r="CJ55" s="958">
        <v>1</v>
      </c>
      <c r="CK55" s="956"/>
      <c r="CL55" s="957">
        <v>1</v>
      </c>
      <c r="CM55" s="957"/>
      <c r="CN55" s="967">
        <v>1</v>
      </c>
      <c r="CO55" s="957"/>
      <c r="CP55" s="957">
        <v>1</v>
      </c>
      <c r="CQ55" s="952"/>
      <c r="CR55" s="957"/>
      <c r="CS55" s="957"/>
      <c r="CT55" s="957">
        <v>1</v>
      </c>
      <c r="CU55" s="957"/>
      <c r="CV55" s="957">
        <v>1</v>
      </c>
      <c r="CW55" s="957"/>
      <c r="CX55" s="958"/>
      <c r="CY55" s="956">
        <v>1</v>
      </c>
      <c r="CZ55" s="957"/>
      <c r="DA55" s="957"/>
      <c r="DB55" s="957">
        <v>1</v>
      </c>
      <c r="DC55" s="957"/>
      <c r="DD55" s="957"/>
      <c r="DE55" s="952"/>
      <c r="DF55" s="957">
        <v>1</v>
      </c>
      <c r="DG55" s="952"/>
      <c r="DH55" s="952"/>
      <c r="DI55" s="952"/>
      <c r="DJ55" s="957"/>
      <c r="DK55" s="958">
        <v>1</v>
      </c>
      <c r="DL55" s="952"/>
      <c r="DM55" s="957"/>
      <c r="DN55" s="957">
        <v>1</v>
      </c>
      <c r="DO55" s="957"/>
      <c r="DP55" s="957"/>
      <c r="DQ55" s="957">
        <v>1</v>
      </c>
      <c r="DR55" s="957"/>
      <c r="DS55" s="957"/>
      <c r="DT55" s="957"/>
      <c r="DU55" s="957"/>
      <c r="DV55" s="957"/>
      <c r="DW55" s="957"/>
      <c r="DX55" s="957"/>
      <c r="DY55" s="957"/>
      <c r="DZ55" s="957"/>
      <c r="EA55" s="957"/>
      <c r="EB55" s="958">
        <v>1</v>
      </c>
      <c r="EC55" s="956"/>
      <c r="ED55" s="957">
        <v>1</v>
      </c>
      <c r="EE55" s="957"/>
      <c r="EF55" s="957"/>
      <c r="EG55" s="952"/>
      <c r="EH55" s="957">
        <v>1</v>
      </c>
      <c r="EI55" s="957"/>
      <c r="EJ55" s="957"/>
      <c r="EK55" s="952"/>
      <c r="EL55" s="957"/>
      <c r="EM55" s="957">
        <v>1</v>
      </c>
      <c r="EN55" s="952"/>
      <c r="EO55" s="957">
        <v>1</v>
      </c>
      <c r="EP55" s="957">
        <v>1</v>
      </c>
      <c r="EQ55" s="957">
        <v>1</v>
      </c>
      <c r="ER55" s="952"/>
      <c r="ES55" s="968">
        <v>1</v>
      </c>
      <c r="ET55" s="959">
        <f t="shared" si="0"/>
        <v>3</v>
      </c>
      <c r="EU55" s="960">
        <f t="shared" si="1"/>
        <v>16</v>
      </c>
      <c r="EV55" s="960">
        <f t="shared" si="2"/>
        <v>11</v>
      </c>
      <c r="EW55" s="960">
        <f t="shared" si="3"/>
        <v>2</v>
      </c>
      <c r="EX55" s="960">
        <f t="shared" si="4"/>
        <v>0</v>
      </c>
      <c r="EY55" s="961">
        <f t="shared" si="5"/>
        <v>32</v>
      </c>
      <c r="EZ55" s="969"/>
      <c r="FA55" s="957"/>
      <c r="FB55" s="957"/>
      <c r="FC55" s="957">
        <v>1</v>
      </c>
      <c r="FD55" s="957"/>
      <c r="FE55" s="957"/>
    </row>
    <row r="56" spans="1:161" x14ac:dyDescent="0.2">
      <c r="A56" s="61">
        <v>53</v>
      </c>
      <c r="B56" s="458" t="s">
        <v>876</v>
      </c>
      <c r="C56" s="57">
        <v>1</v>
      </c>
      <c r="D56" s="843"/>
      <c r="E56" s="5"/>
      <c r="F56" s="5"/>
      <c r="G56" s="5">
        <v>1</v>
      </c>
      <c r="H56" s="857"/>
      <c r="I56" s="126"/>
      <c r="J56" s="5"/>
      <c r="K56" s="653">
        <v>1</v>
      </c>
      <c r="L56" s="5"/>
      <c r="M56" s="5"/>
      <c r="N56" s="5">
        <v>1</v>
      </c>
      <c r="O56" s="5">
        <v>1</v>
      </c>
      <c r="P56" s="82">
        <v>1</v>
      </c>
      <c r="Q56" s="57"/>
      <c r="R56" s="5"/>
      <c r="S56" s="5">
        <v>1</v>
      </c>
      <c r="T56" s="5"/>
      <c r="U56" s="5">
        <v>1</v>
      </c>
      <c r="V56" s="5">
        <v>1</v>
      </c>
      <c r="W56" s="5">
        <v>1</v>
      </c>
      <c r="X56" s="5">
        <v>1</v>
      </c>
      <c r="Y56" s="5"/>
      <c r="Z56" s="5"/>
      <c r="AA56" s="5">
        <v>1</v>
      </c>
      <c r="AB56" s="5"/>
      <c r="AC56" s="5"/>
      <c r="AD56" s="5"/>
      <c r="AE56" s="843"/>
      <c r="AF56" s="82"/>
      <c r="AG56" s="57"/>
      <c r="AH56" s="843"/>
      <c r="AI56" s="5">
        <v>1</v>
      </c>
      <c r="AJ56" s="5"/>
      <c r="AK56" s="843"/>
      <c r="AL56" s="5"/>
      <c r="AM56" s="5"/>
      <c r="AN56" s="843"/>
      <c r="AO56" s="5"/>
      <c r="AP56" s="5"/>
      <c r="AQ56" s="5"/>
      <c r="AR56" s="82"/>
      <c r="AS56" s="854"/>
      <c r="AT56" s="5"/>
      <c r="AU56" s="5"/>
      <c r="AV56" s="5"/>
      <c r="AW56" s="647"/>
      <c r="AX56" s="839">
        <v>1</v>
      </c>
      <c r="AY56" s="64"/>
      <c r="AZ56" s="5"/>
      <c r="BA56" s="828">
        <v>1</v>
      </c>
      <c r="BB56" s="56"/>
      <c r="BC56" s="10"/>
      <c r="BD56" s="843"/>
      <c r="BE56" s="10"/>
      <c r="BF56" s="10"/>
      <c r="BG56" s="10"/>
      <c r="BH56" s="10"/>
      <c r="BI56" s="10"/>
      <c r="BJ56" s="10"/>
      <c r="BK56" s="10"/>
      <c r="BL56" s="10"/>
      <c r="BM56" s="843"/>
      <c r="BN56" s="10"/>
      <c r="BO56" s="10"/>
      <c r="BP56" s="10"/>
      <c r="BQ56" s="10"/>
      <c r="BR56" s="10"/>
      <c r="BS56" s="10"/>
      <c r="BT56" s="55"/>
      <c r="BU56" s="56"/>
      <c r="BV56" s="10"/>
      <c r="BW56" s="843"/>
      <c r="BX56" s="10"/>
      <c r="BY56" s="10"/>
      <c r="BZ56" s="843"/>
      <c r="CA56" s="10"/>
      <c r="CB56" s="10"/>
      <c r="CC56" s="10"/>
      <c r="CD56" s="10"/>
      <c r="CE56" s="10"/>
      <c r="CF56" s="10"/>
      <c r="CG56" s="10"/>
      <c r="CH56" s="10"/>
      <c r="CI56" s="10"/>
      <c r="CJ56" s="55">
        <v>1</v>
      </c>
      <c r="CK56" s="56"/>
      <c r="CL56" s="10"/>
      <c r="CM56" s="10">
        <v>1</v>
      </c>
      <c r="CN56" s="835">
        <v>1</v>
      </c>
      <c r="CO56" s="10"/>
      <c r="CP56" s="10"/>
      <c r="CQ56" s="843"/>
      <c r="CR56" s="10"/>
      <c r="CS56" s="10"/>
      <c r="CT56" s="10">
        <v>1</v>
      </c>
      <c r="CU56" s="10"/>
      <c r="CV56" s="10"/>
      <c r="CW56" s="98">
        <v>1</v>
      </c>
      <c r="CX56" s="55"/>
      <c r="CY56" s="56"/>
      <c r="CZ56" s="10">
        <v>1</v>
      </c>
      <c r="DA56" s="10"/>
      <c r="DB56" s="10"/>
      <c r="DC56" s="10">
        <v>1</v>
      </c>
      <c r="DD56" s="10"/>
      <c r="DE56" s="843"/>
      <c r="DF56" s="10">
        <v>1</v>
      </c>
      <c r="DG56" s="843"/>
      <c r="DH56" s="843"/>
      <c r="DI56" s="843"/>
      <c r="DJ56" s="10"/>
      <c r="DK56" s="55">
        <v>1</v>
      </c>
      <c r="DL56" s="843"/>
      <c r="DM56" s="10"/>
      <c r="DN56" s="10"/>
      <c r="DO56" s="10">
        <v>1</v>
      </c>
      <c r="DP56" s="10"/>
      <c r="DQ56" s="10">
        <v>1</v>
      </c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55">
        <v>1</v>
      </c>
      <c r="EC56" s="56"/>
      <c r="ED56" s="10"/>
      <c r="EE56" s="10">
        <v>1</v>
      </c>
      <c r="EF56" s="10"/>
      <c r="EG56" s="843"/>
      <c r="EH56" s="10">
        <v>1</v>
      </c>
      <c r="EI56" s="10"/>
      <c r="EJ56" s="10"/>
      <c r="EK56" s="843"/>
      <c r="EL56" s="10"/>
      <c r="EM56" s="10">
        <v>1</v>
      </c>
      <c r="EN56" s="843"/>
      <c r="EO56" s="10">
        <v>1</v>
      </c>
      <c r="EP56" s="10">
        <v>1</v>
      </c>
      <c r="EQ56" s="10">
        <v>1</v>
      </c>
      <c r="ER56" s="843"/>
      <c r="ES56" s="879">
        <v>1</v>
      </c>
      <c r="ET56" s="244">
        <f t="shared" si="0"/>
        <v>3</v>
      </c>
      <c r="EU56" s="66">
        <f t="shared" si="1"/>
        <v>6</v>
      </c>
      <c r="EV56" s="66">
        <f t="shared" si="2"/>
        <v>19</v>
      </c>
      <c r="EW56" s="66">
        <f t="shared" si="3"/>
        <v>2</v>
      </c>
      <c r="EX56" s="66">
        <f t="shared" si="4"/>
        <v>0</v>
      </c>
      <c r="EY56" s="88">
        <f t="shared" si="5"/>
        <v>30</v>
      </c>
      <c r="EZ56" s="54"/>
      <c r="FA56" s="10"/>
      <c r="FB56" s="10"/>
      <c r="FC56" s="10">
        <v>1</v>
      </c>
      <c r="FD56" s="10"/>
      <c r="FE56" s="10"/>
    </row>
    <row r="57" spans="1:161" x14ac:dyDescent="0.2">
      <c r="A57" s="243">
        <v>54</v>
      </c>
      <c r="B57" s="458" t="s">
        <v>845</v>
      </c>
      <c r="C57" s="57"/>
      <c r="D57" s="843"/>
      <c r="E57" s="5"/>
      <c r="F57" s="5"/>
      <c r="G57" s="5"/>
      <c r="H57" s="843"/>
      <c r="I57" s="126"/>
      <c r="J57" s="5"/>
      <c r="K57" s="653"/>
      <c r="L57" s="5"/>
      <c r="M57" s="5"/>
      <c r="N57" s="5"/>
      <c r="O57" s="5"/>
      <c r="P57" s="82"/>
      <c r="Q57" s="57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843"/>
      <c r="AF57" s="82"/>
      <c r="AG57" s="57"/>
      <c r="AH57" s="843"/>
      <c r="AI57" s="5"/>
      <c r="AJ57" s="5"/>
      <c r="AK57" s="843"/>
      <c r="AL57" s="5"/>
      <c r="AM57" s="5"/>
      <c r="AN57" s="843"/>
      <c r="AO57" s="5"/>
      <c r="AP57" s="5"/>
      <c r="AQ57" s="5"/>
      <c r="AR57" s="82"/>
      <c r="AS57" s="854"/>
      <c r="AT57" s="5"/>
      <c r="AU57" s="5"/>
      <c r="AV57" s="5"/>
      <c r="AW57" s="647"/>
      <c r="AX57" s="839"/>
      <c r="AY57" s="64"/>
      <c r="AZ57" s="5"/>
      <c r="BA57" s="828"/>
      <c r="BB57" s="56"/>
      <c r="BC57" s="10"/>
      <c r="BD57" s="843"/>
      <c r="BE57" s="10"/>
      <c r="BF57" s="10"/>
      <c r="BG57" s="10"/>
      <c r="BH57" s="10"/>
      <c r="BI57" s="10"/>
      <c r="BJ57" s="10"/>
      <c r="BK57" s="10"/>
      <c r="BL57" s="10"/>
      <c r="BM57" s="843"/>
      <c r="BN57" s="10"/>
      <c r="BO57" s="10"/>
      <c r="BP57" s="10"/>
      <c r="BQ57" s="10"/>
      <c r="BR57" s="10"/>
      <c r="BS57" s="10"/>
      <c r="BT57" s="55"/>
      <c r="BU57" s="56"/>
      <c r="BV57" s="10"/>
      <c r="BW57" s="843"/>
      <c r="BX57" s="10"/>
      <c r="BY57" s="10"/>
      <c r="BZ57" s="843"/>
      <c r="CA57" s="10"/>
      <c r="CB57" s="10"/>
      <c r="CC57" s="10"/>
      <c r="CD57" s="10"/>
      <c r="CE57" s="10"/>
      <c r="CF57" s="10"/>
      <c r="CG57" s="10"/>
      <c r="CH57" s="10"/>
      <c r="CI57" s="10"/>
      <c r="CJ57" s="55"/>
      <c r="CK57" s="56"/>
      <c r="CL57" s="10"/>
      <c r="CM57" s="10"/>
      <c r="CN57" s="835"/>
      <c r="CO57" s="10"/>
      <c r="CP57" s="10"/>
      <c r="CQ57" s="843"/>
      <c r="CR57" s="10"/>
      <c r="CS57" s="10"/>
      <c r="CT57" s="10">
        <v>1</v>
      </c>
      <c r="CU57" s="10"/>
      <c r="CV57" s="10"/>
      <c r="CW57" s="98"/>
      <c r="CX57" s="55"/>
      <c r="CY57" s="56"/>
      <c r="CZ57" s="10"/>
      <c r="DA57" s="10"/>
      <c r="DB57" s="10"/>
      <c r="DC57" s="10"/>
      <c r="DD57" s="10"/>
      <c r="DE57" s="843"/>
      <c r="DF57" s="10"/>
      <c r="DG57" s="843"/>
      <c r="DH57" s="843"/>
      <c r="DI57" s="843"/>
      <c r="DJ57" s="10"/>
      <c r="DK57" s="55"/>
      <c r="DL57" s="843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55"/>
      <c r="EC57" s="56"/>
      <c r="ED57" s="10"/>
      <c r="EE57" s="10"/>
      <c r="EF57" s="10"/>
      <c r="EG57" s="843"/>
      <c r="EH57" s="10"/>
      <c r="EI57" s="10"/>
      <c r="EJ57" s="10"/>
      <c r="EK57" s="843"/>
      <c r="EL57" s="10"/>
      <c r="EM57" s="10"/>
      <c r="EN57" s="843"/>
      <c r="EO57" s="10"/>
      <c r="EP57" s="10"/>
      <c r="EQ57" s="10"/>
      <c r="ER57" s="843"/>
      <c r="ES57" s="879"/>
      <c r="ET57" s="244">
        <f t="shared" si="0"/>
        <v>0</v>
      </c>
      <c r="EU57" s="66">
        <f t="shared" si="1"/>
        <v>0</v>
      </c>
      <c r="EV57" s="66">
        <f t="shared" si="2"/>
        <v>1</v>
      </c>
      <c r="EW57" s="66">
        <f t="shared" si="3"/>
        <v>0</v>
      </c>
      <c r="EX57" s="66">
        <f t="shared" si="4"/>
        <v>0</v>
      </c>
      <c r="EY57" s="88">
        <f t="shared" si="5"/>
        <v>1</v>
      </c>
      <c r="EZ57" s="54">
        <v>1</v>
      </c>
      <c r="FA57" s="10"/>
      <c r="FB57" s="10"/>
      <c r="FC57" s="10"/>
      <c r="FD57" s="10"/>
      <c r="FE57" s="10"/>
    </row>
    <row r="58" spans="1:161" x14ac:dyDescent="0.2">
      <c r="A58" s="61">
        <v>55</v>
      </c>
      <c r="B58" s="458" t="s">
        <v>625</v>
      </c>
      <c r="C58" s="57"/>
      <c r="D58" s="843"/>
      <c r="E58" s="5"/>
      <c r="F58" s="5"/>
      <c r="G58" s="5"/>
      <c r="H58" s="843"/>
      <c r="I58" s="126">
        <v>1</v>
      </c>
      <c r="J58" s="5"/>
      <c r="K58" s="653"/>
      <c r="L58" s="5"/>
      <c r="M58" s="5"/>
      <c r="N58" s="5"/>
      <c r="O58" s="5"/>
      <c r="P58" s="82"/>
      <c r="Q58" s="57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843"/>
      <c r="AF58" s="82"/>
      <c r="AG58" s="57"/>
      <c r="AH58" s="843"/>
      <c r="AI58" s="5"/>
      <c r="AJ58" s="5"/>
      <c r="AK58" s="843"/>
      <c r="AL58" s="5"/>
      <c r="AM58" s="5"/>
      <c r="AN58" s="843"/>
      <c r="AO58" s="5"/>
      <c r="AP58" s="5"/>
      <c r="AQ58" s="5"/>
      <c r="AR58" s="82"/>
      <c r="AS58" s="854"/>
      <c r="AT58" s="5"/>
      <c r="AU58" s="5"/>
      <c r="AV58" s="5"/>
      <c r="AW58" s="647"/>
      <c r="AX58" s="839"/>
      <c r="AY58" s="64"/>
      <c r="AZ58" s="5"/>
      <c r="BA58" s="828"/>
      <c r="BB58" s="56"/>
      <c r="BC58" s="10"/>
      <c r="BD58" s="843"/>
      <c r="BE58" s="10"/>
      <c r="BF58" s="10"/>
      <c r="BG58" s="10"/>
      <c r="BH58" s="10"/>
      <c r="BI58" s="10"/>
      <c r="BJ58" s="10"/>
      <c r="BK58" s="10"/>
      <c r="BL58" s="10"/>
      <c r="BM58" s="843"/>
      <c r="BN58" s="10"/>
      <c r="BO58" s="10"/>
      <c r="BP58" s="10"/>
      <c r="BQ58" s="10"/>
      <c r="BR58" s="10"/>
      <c r="BS58" s="10"/>
      <c r="BT58" s="55"/>
      <c r="BU58" s="56"/>
      <c r="BV58" s="10"/>
      <c r="BW58" s="843"/>
      <c r="BX58" s="10"/>
      <c r="BY58" s="10"/>
      <c r="BZ58" s="843"/>
      <c r="CA58" s="10"/>
      <c r="CB58" s="10"/>
      <c r="CC58" s="10"/>
      <c r="CD58" s="10"/>
      <c r="CE58" s="10"/>
      <c r="CF58" s="10"/>
      <c r="CG58" s="10"/>
      <c r="CH58" s="10"/>
      <c r="CI58" s="10"/>
      <c r="CJ58" s="55"/>
      <c r="CK58" s="56"/>
      <c r="CL58" s="10"/>
      <c r="CM58" s="10"/>
      <c r="CN58" s="835"/>
      <c r="CO58" s="10"/>
      <c r="CP58" s="10"/>
      <c r="CQ58" s="843"/>
      <c r="CR58" s="10"/>
      <c r="CS58" s="10"/>
      <c r="CT58" s="10"/>
      <c r="CU58" s="10"/>
      <c r="CV58" s="10"/>
      <c r="CW58" s="98"/>
      <c r="CX58" s="55"/>
      <c r="CY58" s="56"/>
      <c r="CZ58" s="10">
        <v>1</v>
      </c>
      <c r="DA58" s="10"/>
      <c r="DB58" s="10"/>
      <c r="DC58" s="10"/>
      <c r="DD58" s="10"/>
      <c r="DE58" s="843"/>
      <c r="DF58" s="10"/>
      <c r="DG58" s="843"/>
      <c r="DH58" s="843"/>
      <c r="DI58" s="843"/>
      <c r="DJ58" s="10"/>
      <c r="DK58" s="55">
        <v>1</v>
      </c>
      <c r="DL58" s="843"/>
      <c r="DM58" s="10"/>
      <c r="DN58" s="10"/>
      <c r="DO58" s="10">
        <v>1</v>
      </c>
      <c r="DP58" s="10"/>
      <c r="DQ58" s="10">
        <v>1</v>
      </c>
      <c r="DR58" s="10"/>
      <c r="DS58" s="10"/>
      <c r="DT58" s="10"/>
      <c r="DU58" s="10">
        <v>1</v>
      </c>
      <c r="DV58" s="10"/>
      <c r="DW58" s="10"/>
      <c r="DX58" s="10"/>
      <c r="DY58" s="10">
        <v>1</v>
      </c>
      <c r="DZ58" s="10"/>
      <c r="EA58" s="10"/>
      <c r="EB58" s="55"/>
      <c r="EC58" s="56"/>
      <c r="ED58" s="10"/>
      <c r="EE58" s="10">
        <v>1</v>
      </c>
      <c r="EF58" s="10"/>
      <c r="EG58" s="843"/>
      <c r="EH58" s="10">
        <v>1</v>
      </c>
      <c r="EI58" s="10"/>
      <c r="EJ58" s="10"/>
      <c r="EK58" s="843"/>
      <c r="EL58" s="10"/>
      <c r="EM58" s="10"/>
      <c r="EN58" s="843"/>
      <c r="EO58" s="10"/>
      <c r="EP58" s="10"/>
      <c r="EQ58" s="10"/>
      <c r="ER58" s="843"/>
      <c r="ES58" s="879"/>
      <c r="ET58" s="244">
        <f t="shared" si="0"/>
        <v>0</v>
      </c>
      <c r="EU58" s="66">
        <f t="shared" si="1"/>
        <v>3</v>
      </c>
      <c r="EV58" s="66">
        <f t="shared" si="2"/>
        <v>6</v>
      </c>
      <c r="EW58" s="66">
        <f t="shared" si="3"/>
        <v>0</v>
      </c>
      <c r="EX58" s="66">
        <f t="shared" si="4"/>
        <v>0</v>
      </c>
      <c r="EY58" s="88">
        <f t="shared" si="5"/>
        <v>9</v>
      </c>
      <c r="EZ58" s="54">
        <v>1</v>
      </c>
      <c r="FA58" s="10"/>
      <c r="FB58" s="10"/>
      <c r="FC58" s="10"/>
      <c r="FD58" s="10"/>
      <c r="FE58" s="10"/>
    </row>
    <row r="59" spans="1:161" s="947" customFormat="1" x14ac:dyDescent="0.2">
      <c r="A59" s="970">
        <v>56</v>
      </c>
      <c r="B59" s="948" t="s">
        <v>518</v>
      </c>
      <c r="C59" s="949">
        <v>1</v>
      </c>
      <c r="D59" s="952"/>
      <c r="E59" s="950"/>
      <c r="F59" s="950">
        <v>1</v>
      </c>
      <c r="G59" s="950"/>
      <c r="H59" s="952"/>
      <c r="I59" s="950"/>
      <c r="J59" s="950">
        <v>1</v>
      </c>
      <c r="K59" s="964">
        <v>1</v>
      </c>
      <c r="L59" s="950"/>
      <c r="M59" s="950"/>
      <c r="N59" s="950">
        <v>1</v>
      </c>
      <c r="O59" s="950">
        <v>1</v>
      </c>
      <c r="P59" s="954"/>
      <c r="Q59" s="949"/>
      <c r="R59" s="950">
        <v>1</v>
      </c>
      <c r="S59" s="950"/>
      <c r="T59" s="950"/>
      <c r="U59" s="950">
        <v>1</v>
      </c>
      <c r="V59" s="950">
        <v>1</v>
      </c>
      <c r="W59" s="950">
        <v>1</v>
      </c>
      <c r="X59" s="950">
        <v>1</v>
      </c>
      <c r="Y59" s="950"/>
      <c r="Z59" s="950"/>
      <c r="AA59" s="950"/>
      <c r="AB59" s="950"/>
      <c r="AC59" s="950">
        <v>1</v>
      </c>
      <c r="AD59" s="950">
        <v>1</v>
      </c>
      <c r="AE59" s="952"/>
      <c r="AF59" s="954"/>
      <c r="AG59" s="949"/>
      <c r="AH59" s="952"/>
      <c r="AI59" s="950">
        <v>1</v>
      </c>
      <c r="AJ59" s="950"/>
      <c r="AK59" s="952"/>
      <c r="AL59" s="950"/>
      <c r="AM59" s="950"/>
      <c r="AN59" s="952"/>
      <c r="AO59" s="950">
        <v>1</v>
      </c>
      <c r="AP59" s="950"/>
      <c r="AQ59" s="950"/>
      <c r="AR59" s="954"/>
      <c r="AS59" s="965"/>
      <c r="AT59" s="950">
        <v>1</v>
      </c>
      <c r="AU59" s="950"/>
      <c r="AV59" s="950"/>
      <c r="AW59" s="966">
        <v>1</v>
      </c>
      <c r="AX59" s="971">
        <v>1</v>
      </c>
      <c r="AY59" s="955"/>
      <c r="AZ59" s="950">
        <v>1</v>
      </c>
      <c r="BA59" s="954">
        <v>1</v>
      </c>
      <c r="BB59" s="956"/>
      <c r="BC59" s="957"/>
      <c r="BD59" s="952"/>
      <c r="BE59" s="957"/>
      <c r="BF59" s="957">
        <v>1</v>
      </c>
      <c r="BG59" s="957">
        <v>1</v>
      </c>
      <c r="BH59" s="957">
        <v>1</v>
      </c>
      <c r="BI59" s="957">
        <v>1</v>
      </c>
      <c r="BJ59" s="957">
        <v>1</v>
      </c>
      <c r="BK59" s="957">
        <v>1</v>
      </c>
      <c r="BL59" s="957"/>
      <c r="BM59" s="952"/>
      <c r="BN59" s="957"/>
      <c r="BO59" s="957"/>
      <c r="BP59" s="957"/>
      <c r="BQ59" s="957"/>
      <c r="BR59" s="957"/>
      <c r="BS59" s="957">
        <v>1</v>
      </c>
      <c r="BT59" s="958"/>
      <c r="BU59" s="956"/>
      <c r="BV59" s="957"/>
      <c r="BW59" s="952"/>
      <c r="BX59" s="957">
        <v>1</v>
      </c>
      <c r="BY59" s="957">
        <v>1</v>
      </c>
      <c r="BZ59" s="952"/>
      <c r="CA59" s="957">
        <v>1</v>
      </c>
      <c r="CB59" s="957"/>
      <c r="CC59" s="957"/>
      <c r="CD59" s="957"/>
      <c r="CE59" s="957"/>
      <c r="CF59" s="957"/>
      <c r="CG59" s="957">
        <v>1</v>
      </c>
      <c r="CH59" s="957"/>
      <c r="CI59" s="957">
        <v>1</v>
      </c>
      <c r="CJ59" s="958"/>
      <c r="CK59" s="956"/>
      <c r="CL59" s="957">
        <v>1</v>
      </c>
      <c r="CM59" s="957"/>
      <c r="CN59" s="967">
        <v>1</v>
      </c>
      <c r="CO59" s="957"/>
      <c r="CP59" s="957"/>
      <c r="CQ59" s="952"/>
      <c r="CR59" s="957"/>
      <c r="CS59" s="957">
        <v>1</v>
      </c>
      <c r="CT59" s="957"/>
      <c r="CU59" s="957"/>
      <c r="CV59" s="957"/>
      <c r="CW59" s="957"/>
      <c r="CX59" s="958"/>
      <c r="CY59" s="956">
        <v>1</v>
      </c>
      <c r="CZ59" s="957"/>
      <c r="DA59" s="957"/>
      <c r="DB59" s="957">
        <v>1</v>
      </c>
      <c r="DC59" s="957"/>
      <c r="DD59" s="957"/>
      <c r="DE59" s="952"/>
      <c r="DF59" s="957"/>
      <c r="DG59" s="952"/>
      <c r="DH59" s="952"/>
      <c r="DI59" s="952"/>
      <c r="DJ59" s="957"/>
      <c r="DK59" s="958"/>
      <c r="DL59" s="952"/>
      <c r="DM59" s="957"/>
      <c r="DN59" s="957"/>
      <c r="DO59" s="957"/>
      <c r="DP59" s="957">
        <v>1</v>
      </c>
      <c r="DQ59" s="957"/>
      <c r="DR59" s="957"/>
      <c r="DS59" s="957"/>
      <c r="DT59" s="957">
        <v>1</v>
      </c>
      <c r="DU59" s="957"/>
      <c r="DV59" s="957">
        <v>1</v>
      </c>
      <c r="DW59" s="957">
        <v>1</v>
      </c>
      <c r="DX59" s="957">
        <v>1</v>
      </c>
      <c r="DY59" s="957"/>
      <c r="DZ59" s="957">
        <v>1</v>
      </c>
      <c r="EA59" s="957"/>
      <c r="EB59" s="958">
        <v>1</v>
      </c>
      <c r="EC59" s="956"/>
      <c r="ED59" s="957"/>
      <c r="EE59" s="957">
        <v>1</v>
      </c>
      <c r="EF59" s="957"/>
      <c r="EG59" s="952"/>
      <c r="EH59" s="957"/>
      <c r="EI59" s="957"/>
      <c r="EJ59" s="957"/>
      <c r="EK59" s="952"/>
      <c r="EL59" s="957"/>
      <c r="EM59" s="957"/>
      <c r="EN59" s="952"/>
      <c r="EO59" s="957"/>
      <c r="EP59" s="957"/>
      <c r="EQ59" s="957"/>
      <c r="ER59" s="952"/>
      <c r="ES59" s="968">
        <v>1</v>
      </c>
      <c r="ET59" s="959">
        <f t="shared" si="0"/>
        <v>4</v>
      </c>
      <c r="EU59" s="960">
        <f t="shared" si="1"/>
        <v>20</v>
      </c>
      <c r="EV59" s="960">
        <f t="shared" si="2"/>
        <v>11</v>
      </c>
      <c r="EW59" s="960">
        <f t="shared" si="3"/>
        <v>6</v>
      </c>
      <c r="EX59" s="960">
        <f t="shared" si="4"/>
        <v>1</v>
      </c>
      <c r="EY59" s="961">
        <f t="shared" si="5"/>
        <v>42</v>
      </c>
      <c r="EZ59" s="969"/>
      <c r="FA59" s="957"/>
      <c r="FB59" s="957"/>
      <c r="FC59" s="957"/>
      <c r="FD59" s="957">
        <v>1</v>
      </c>
      <c r="FE59" s="957"/>
    </row>
    <row r="60" spans="1:161" x14ac:dyDescent="0.2">
      <c r="A60" s="61">
        <v>57</v>
      </c>
      <c r="B60" s="458" t="s">
        <v>916</v>
      </c>
      <c r="C60" s="57"/>
      <c r="D60" s="844"/>
      <c r="E60" s="5"/>
      <c r="F60" s="5"/>
      <c r="G60" s="5"/>
      <c r="H60" s="843"/>
      <c r="I60" s="126"/>
      <c r="J60" s="5"/>
      <c r="K60" s="653"/>
      <c r="L60" s="5"/>
      <c r="M60" s="5"/>
      <c r="N60" s="5"/>
      <c r="O60" s="5"/>
      <c r="P60" s="82"/>
      <c r="Q60" s="57"/>
      <c r="R60" s="5"/>
      <c r="S60" s="5"/>
      <c r="T60" s="5"/>
      <c r="U60" s="5">
        <v>1</v>
      </c>
      <c r="V60" s="5">
        <v>1</v>
      </c>
      <c r="W60" s="5">
        <v>1</v>
      </c>
      <c r="X60" s="5">
        <v>1</v>
      </c>
      <c r="Y60" s="5"/>
      <c r="Z60" s="5"/>
      <c r="AA60" s="5"/>
      <c r="AB60" s="5"/>
      <c r="AC60" s="5"/>
      <c r="AD60" s="5"/>
      <c r="AE60" s="843"/>
      <c r="AF60" s="82"/>
      <c r="AG60" s="57"/>
      <c r="AH60" s="843"/>
      <c r="AI60" s="5"/>
      <c r="AJ60" s="5"/>
      <c r="AK60" s="843"/>
      <c r="AL60" s="5"/>
      <c r="AM60" s="5"/>
      <c r="AN60" s="843"/>
      <c r="AO60" s="5"/>
      <c r="AP60" s="5"/>
      <c r="AQ60" s="5"/>
      <c r="AR60" s="82"/>
      <c r="AS60" s="854"/>
      <c r="AT60" s="5"/>
      <c r="AU60" s="5"/>
      <c r="AV60" s="5"/>
      <c r="AW60" s="647"/>
      <c r="AX60" s="839">
        <v>1</v>
      </c>
      <c r="AY60" s="64"/>
      <c r="AZ60" s="5"/>
      <c r="BA60" s="82"/>
      <c r="BB60" s="56"/>
      <c r="BC60" s="10"/>
      <c r="BD60" s="843"/>
      <c r="BE60" s="10"/>
      <c r="BF60" s="10"/>
      <c r="BG60" s="10"/>
      <c r="BH60" s="10"/>
      <c r="BI60" s="10"/>
      <c r="BJ60" s="10"/>
      <c r="BK60" s="10"/>
      <c r="BL60" s="10"/>
      <c r="BM60" s="843"/>
      <c r="BN60" s="10"/>
      <c r="BO60" s="10"/>
      <c r="BP60" s="10"/>
      <c r="BQ60" s="10"/>
      <c r="BR60" s="10"/>
      <c r="BS60" s="10"/>
      <c r="BT60" s="55"/>
      <c r="BU60" s="56"/>
      <c r="BV60" s="10"/>
      <c r="BW60" s="843"/>
      <c r="BX60" s="10"/>
      <c r="BY60" s="10"/>
      <c r="BZ60" s="843"/>
      <c r="CA60" s="10"/>
      <c r="CB60" s="98">
        <v>1</v>
      </c>
      <c r="CC60" s="98">
        <v>1</v>
      </c>
      <c r="CD60" s="98">
        <v>1</v>
      </c>
      <c r="CE60" s="10"/>
      <c r="CF60" s="10"/>
      <c r="CG60" s="10"/>
      <c r="CH60" s="10"/>
      <c r="CI60" s="10"/>
      <c r="CJ60" s="55"/>
      <c r="CK60" s="56"/>
      <c r="CL60" s="10"/>
      <c r="CM60" s="10"/>
      <c r="CN60" s="835"/>
      <c r="CO60" s="10"/>
      <c r="CP60" s="10"/>
      <c r="CQ60" s="843"/>
      <c r="CR60" s="10"/>
      <c r="CS60" s="10"/>
      <c r="CT60" s="10"/>
      <c r="CU60" s="10"/>
      <c r="CV60" s="10"/>
      <c r="CW60" s="10"/>
      <c r="CX60" s="55"/>
      <c r="CY60" s="56"/>
      <c r="CZ60" s="10"/>
      <c r="DA60" s="10"/>
      <c r="DB60" s="10"/>
      <c r="DC60" s="10"/>
      <c r="DD60" s="10"/>
      <c r="DE60" s="843"/>
      <c r="DF60" s="10"/>
      <c r="DG60" s="843"/>
      <c r="DH60" s="843"/>
      <c r="DI60" s="843"/>
      <c r="DJ60" s="10"/>
      <c r="DK60" s="55"/>
      <c r="DL60" s="843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>
        <v>1</v>
      </c>
      <c r="DZ60" s="10"/>
      <c r="EA60" s="10"/>
      <c r="EB60" s="55"/>
      <c r="EC60" s="56"/>
      <c r="ED60" s="10"/>
      <c r="EE60" s="10"/>
      <c r="EF60" s="10"/>
      <c r="EG60" s="843"/>
      <c r="EH60" s="98">
        <v>1</v>
      </c>
      <c r="EI60" s="10"/>
      <c r="EJ60" s="10"/>
      <c r="EK60" s="843"/>
      <c r="EL60" s="10"/>
      <c r="EM60" s="10"/>
      <c r="EN60" s="843"/>
      <c r="EO60" s="10"/>
      <c r="EP60" s="10"/>
      <c r="EQ60" s="10"/>
      <c r="ER60" s="843"/>
      <c r="ES60" s="879">
        <v>1</v>
      </c>
      <c r="ET60" s="244">
        <f t="shared" si="0"/>
        <v>1</v>
      </c>
      <c r="EU60" s="66">
        <f t="shared" si="1"/>
        <v>1</v>
      </c>
      <c r="EV60" s="66">
        <f t="shared" si="2"/>
        <v>4</v>
      </c>
      <c r="EW60" s="66">
        <f t="shared" si="3"/>
        <v>3</v>
      </c>
      <c r="EX60" s="66">
        <f t="shared" si="4"/>
        <v>0</v>
      </c>
      <c r="EY60" s="88">
        <f t="shared" si="5"/>
        <v>9</v>
      </c>
      <c r="EZ60" s="54">
        <v>1</v>
      </c>
      <c r="FA60" s="10"/>
      <c r="FB60" s="10"/>
      <c r="FC60" s="10"/>
      <c r="FD60" s="10"/>
      <c r="FE60" s="10"/>
    </row>
    <row r="61" spans="1:161" x14ac:dyDescent="0.2">
      <c r="A61" s="243">
        <v>58</v>
      </c>
      <c r="B61" s="458" t="s">
        <v>824</v>
      </c>
      <c r="C61" s="57"/>
      <c r="D61" s="843"/>
      <c r="E61" s="5"/>
      <c r="F61" s="5"/>
      <c r="G61" s="5"/>
      <c r="H61" s="843"/>
      <c r="I61" s="126"/>
      <c r="J61" s="5"/>
      <c r="K61" s="653"/>
      <c r="L61" s="5"/>
      <c r="M61" s="5"/>
      <c r="N61" s="5"/>
      <c r="O61" s="5"/>
      <c r="P61" s="82"/>
      <c r="Q61" s="57"/>
      <c r="R61" s="5"/>
      <c r="S61" s="5"/>
      <c r="T61" s="5"/>
      <c r="U61" s="5">
        <v>1</v>
      </c>
      <c r="V61" s="5">
        <v>1</v>
      </c>
      <c r="W61" s="5">
        <v>1</v>
      </c>
      <c r="X61" s="5">
        <v>1</v>
      </c>
      <c r="Y61" s="5"/>
      <c r="Z61" s="5"/>
      <c r="AA61" s="5"/>
      <c r="AB61" s="5"/>
      <c r="AC61" s="5"/>
      <c r="AD61" s="5"/>
      <c r="AE61" s="843"/>
      <c r="AF61" s="82"/>
      <c r="AG61" s="57"/>
      <c r="AH61" s="843"/>
      <c r="AI61" s="5"/>
      <c r="AJ61" s="5"/>
      <c r="AK61" s="843"/>
      <c r="AL61" s="5"/>
      <c r="AM61" s="5"/>
      <c r="AN61" s="843"/>
      <c r="AO61" s="5"/>
      <c r="AP61" s="5"/>
      <c r="AQ61" s="5"/>
      <c r="AR61" s="82"/>
      <c r="AS61" s="854"/>
      <c r="AT61" s="5"/>
      <c r="AU61" s="5"/>
      <c r="AV61" s="5"/>
      <c r="AW61" s="647"/>
      <c r="AX61" s="839">
        <v>1</v>
      </c>
      <c r="AY61" s="64"/>
      <c r="AZ61" s="5"/>
      <c r="BA61" s="82"/>
      <c r="BB61" s="56"/>
      <c r="BC61" s="10"/>
      <c r="BD61" s="843"/>
      <c r="BE61" s="10"/>
      <c r="BF61" s="10"/>
      <c r="BG61" s="10"/>
      <c r="BH61" s="10"/>
      <c r="BI61" s="10"/>
      <c r="BJ61" s="10"/>
      <c r="BK61" s="10"/>
      <c r="BL61" s="10"/>
      <c r="BM61" s="843"/>
      <c r="BN61" s="10"/>
      <c r="BO61" s="10"/>
      <c r="BP61" s="10"/>
      <c r="BQ61" s="10"/>
      <c r="BR61" s="10"/>
      <c r="BS61" s="10"/>
      <c r="BT61" s="55"/>
      <c r="BU61" s="56"/>
      <c r="BV61" s="10"/>
      <c r="BW61" s="843"/>
      <c r="BX61" s="10"/>
      <c r="BY61" s="10"/>
      <c r="BZ61" s="843"/>
      <c r="CA61" s="10"/>
      <c r="CB61" s="10">
        <v>1</v>
      </c>
      <c r="CC61" s="10">
        <v>1</v>
      </c>
      <c r="CD61" s="10">
        <v>1</v>
      </c>
      <c r="CE61" s="10"/>
      <c r="CF61" s="10"/>
      <c r="CG61" s="10"/>
      <c r="CH61" s="10"/>
      <c r="CI61" s="10"/>
      <c r="CJ61" s="55"/>
      <c r="CK61" s="56"/>
      <c r="CL61" s="10"/>
      <c r="CM61" s="10"/>
      <c r="CN61" s="835"/>
      <c r="CO61" s="10"/>
      <c r="CP61" s="10"/>
      <c r="CQ61" s="843"/>
      <c r="CR61" s="10"/>
      <c r="CS61" s="10"/>
      <c r="CT61" s="10"/>
      <c r="CU61" s="10"/>
      <c r="CV61" s="10"/>
      <c r="CW61" s="10"/>
      <c r="CX61" s="55"/>
      <c r="CY61" s="56"/>
      <c r="CZ61" s="10"/>
      <c r="DA61" s="10"/>
      <c r="DB61" s="10"/>
      <c r="DC61" s="10"/>
      <c r="DD61" s="10"/>
      <c r="DE61" s="843"/>
      <c r="DF61" s="10"/>
      <c r="DG61" s="843"/>
      <c r="DH61" s="843"/>
      <c r="DI61" s="843"/>
      <c r="DJ61" s="10"/>
      <c r="DK61" s="55"/>
      <c r="DL61" s="843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>
        <v>1</v>
      </c>
      <c r="DZ61" s="10"/>
      <c r="EA61" s="10"/>
      <c r="EB61" s="55"/>
      <c r="EC61" s="56"/>
      <c r="ED61" s="10"/>
      <c r="EE61" s="10"/>
      <c r="EF61" s="10"/>
      <c r="EG61" s="843"/>
      <c r="EH61" s="10">
        <v>1</v>
      </c>
      <c r="EI61" s="10"/>
      <c r="EJ61" s="10"/>
      <c r="EK61" s="843"/>
      <c r="EL61" s="10"/>
      <c r="EM61" s="10"/>
      <c r="EN61" s="843"/>
      <c r="EO61" s="10"/>
      <c r="EP61" s="10"/>
      <c r="EQ61" s="10"/>
      <c r="ER61" s="843"/>
      <c r="ES61" s="879">
        <v>1</v>
      </c>
      <c r="ET61" s="244">
        <f t="shared" si="0"/>
        <v>1</v>
      </c>
      <c r="EU61" s="66">
        <f t="shared" si="1"/>
        <v>1</v>
      </c>
      <c r="EV61" s="66">
        <f t="shared" si="2"/>
        <v>4</v>
      </c>
      <c r="EW61" s="66">
        <f t="shared" si="3"/>
        <v>3</v>
      </c>
      <c r="EX61" s="66">
        <f t="shared" si="4"/>
        <v>0</v>
      </c>
      <c r="EY61" s="88">
        <f t="shared" si="5"/>
        <v>9</v>
      </c>
      <c r="EZ61" s="54">
        <v>1</v>
      </c>
      <c r="FA61" s="10"/>
      <c r="FB61" s="10"/>
      <c r="FC61" s="10"/>
      <c r="FD61" s="10"/>
      <c r="FE61" s="10"/>
    </row>
    <row r="62" spans="1:161" x14ac:dyDescent="0.2">
      <c r="A62" s="61">
        <v>59</v>
      </c>
      <c r="B62" s="458" t="s">
        <v>695</v>
      </c>
      <c r="C62" s="57">
        <v>1</v>
      </c>
      <c r="D62" s="843"/>
      <c r="E62" s="5"/>
      <c r="F62" s="5"/>
      <c r="G62" s="5">
        <v>1</v>
      </c>
      <c r="H62" s="843"/>
      <c r="I62" s="126"/>
      <c r="J62" s="5">
        <v>1</v>
      </c>
      <c r="K62" s="653">
        <v>1</v>
      </c>
      <c r="L62" s="5"/>
      <c r="M62" s="5"/>
      <c r="N62" s="5"/>
      <c r="O62" s="5"/>
      <c r="P62" s="82"/>
      <c r="Q62" s="57"/>
      <c r="R62" s="5"/>
      <c r="S62" s="5">
        <v>1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843"/>
      <c r="AF62" s="82"/>
      <c r="AG62" s="57"/>
      <c r="AH62" s="843"/>
      <c r="AI62" s="5"/>
      <c r="AJ62" s="5"/>
      <c r="AK62" s="843"/>
      <c r="AL62" s="5"/>
      <c r="AM62" s="5"/>
      <c r="AN62" s="843"/>
      <c r="AO62" s="5"/>
      <c r="AP62" s="5"/>
      <c r="AQ62" s="5"/>
      <c r="AR62" s="82"/>
      <c r="AS62" s="854"/>
      <c r="AT62" s="5"/>
      <c r="AU62" s="5"/>
      <c r="AV62" s="5"/>
      <c r="AW62" s="647"/>
      <c r="AX62" s="839">
        <v>1</v>
      </c>
      <c r="AY62" s="64"/>
      <c r="AZ62" s="5"/>
      <c r="BA62" s="82"/>
      <c r="BB62" s="56"/>
      <c r="BC62" s="10"/>
      <c r="BD62" s="843"/>
      <c r="BE62" s="10"/>
      <c r="BF62" s="10"/>
      <c r="BG62" s="10"/>
      <c r="BH62" s="10"/>
      <c r="BI62" s="10"/>
      <c r="BJ62" s="10"/>
      <c r="BK62" s="10"/>
      <c r="BL62" s="10"/>
      <c r="BM62" s="843"/>
      <c r="BN62" s="10"/>
      <c r="BO62" s="10"/>
      <c r="BP62" s="10"/>
      <c r="BQ62" s="10"/>
      <c r="BR62" s="10"/>
      <c r="BS62" s="10"/>
      <c r="BT62" s="55">
        <v>1</v>
      </c>
      <c r="BU62" s="56"/>
      <c r="BV62" s="10"/>
      <c r="BW62" s="843"/>
      <c r="BX62" s="10"/>
      <c r="BY62" s="10"/>
      <c r="BZ62" s="857"/>
      <c r="CA62" s="10"/>
      <c r="CB62" s="10"/>
      <c r="CC62" s="10"/>
      <c r="CD62" s="10"/>
      <c r="CE62" s="10"/>
      <c r="CF62" s="10"/>
      <c r="CG62" s="10">
        <v>1</v>
      </c>
      <c r="CH62" s="10"/>
      <c r="CI62" s="10"/>
      <c r="CJ62" s="55">
        <v>1</v>
      </c>
      <c r="CK62" s="56"/>
      <c r="CL62" s="10"/>
      <c r="CM62" s="10"/>
      <c r="CN62" s="835">
        <v>1</v>
      </c>
      <c r="CO62" s="10"/>
      <c r="CP62" s="10"/>
      <c r="CQ62" s="857"/>
      <c r="CR62" s="10"/>
      <c r="CS62" s="10"/>
      <c r="CT62" s="10"/>
      <c r="CU62" s="10"/>
      <c r="CV62" s="10"/>
      <c r="CW62" s="10"/>
      <c r="CX62" s="55"/>
      <c r="CY62" s="56"/>
      <c r="CZ62" s="10"/>
      <c r="DA62" s="10"/>
      <c r="DB62" s="10"/>
      <c r="DC62" s="10"/>
      <c r="DD62" s="10"/>
      <c r="DE62" s="843"/>
      <c r="DF62" s="10">
        <v>1</v>
      </c>
      <c r="DG62" s="843"/>
      <c r="DH62" s="843"/>
      <c r="DI62" s="843"/>
      <c r="DJ62" s="10"/>
      <c r="DK62" s="55"/>
      <c r="DL62" s="843"/>
      <c r="DM62" s="10"/>
      <c r="DN62" s="10"/>
      <c r="DO62" s="10">
        <v>1</v>
      </c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55"/>
      <c r="EC62" s="56"/>
      <c r="ED62" s="10"/>
      <c r="EE62" s="10"/>
      <c r="EF62" s="10"/>
      <c r="EG62" s="843"/>
      <c r="EH62" s="10"/>
      <c r="EI62" s="10"/>
      <c r="EJ62" s="10"/>
      <c r="EK62" s="843"/>
      <c r="EL62" s="10"/>
      <c r="EM62" s="10"/>
      <c r="EN62" s="843"/>
      <c r="EO62" s="10"/>
      <c r="EP62" s="10"/>
      <c r="EQ62" s="10"/>
      <c r="ER62" s="843"/>
      <c r="ES62" s="879"/>
      <c r="ET62" s="244">
        <f t="shared" si="0"/>
        <v>0</v>
      </c>
      <c r="EU62" s="66">
        <f t="shared" si="1"/>
        <v>1</v>
      </c>
      <c r="EV62" s="66">
        <f t="shared" si="2"/>
        <v>8</v>
      </c>
      <c r="EW62" s="66">
        <f t="shared" si="3"/>
        <v>0</v>
      </c>
      <c r="EX62" s="66">
        <f t="shared" si="4"/>
        <v>0</v>
      </c>
      <c r="EY62" s="88">
        <f t="shared" si="5"/>
        <v>9</v>
      </c>
      <c r="EZ62" s="54">
        <v>1</v>
      </c>
      <c r="FA62" s="10"/>
      <c r="FB62" s="10"/>
      <c r="FC62" s="10"/>
      <c r="FD62" s="10"/>
      <c r="FE62" s="10"/>
    </row>
    <row r="63" spans="1:161" x14ac:dyDescent="0.2">
      <c r="A63" s="243">
        <v>60</v>
      </c>
      <c r="B63" s="458" t="s">
        <v>177</v>
      </c>
      <c r="C63" s="57"/>
      <c r="D63" s="843"/>
      <c r="E63" s="5"/>
      <c r="F63" s="5"/>
      <c r="G63" s="5"/>
      <c r="H63" s="843"/>
      <c r="I63" s="126"/>
      <c r="J63" s="5"/>
      <c r="K63" s="653"/>
      <c r="L63" s="5"/>
      <c r="M63" s="5"/>
      <c r="N63" s="5"/>
      <c r="O63" s="5"/>
      <c r="P63" s="82"/>
      <c r="Q63" s="57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843"/>
      <c r="AF63" s="82"/>
      <c r="AG63" s="57"/>
      <c r="AH63" s="843"/>
      <c r="AI63" s="5"/>
      <c r="AJ63" s="5"/>
      <c r="AK63" s="843"/>
      <c r="AL63" s="5"/>
      <c r="AM63" s="5"/>
      <c r="AN63" s="843"/>
      <c r="AO63" s="5"/>
      <c r="AP63" s="5"/>
      <c r="AQ63" s="5"/>
      <c r="AR63" s="82"/>
      <c r="AS63" s="854"/>
      <c r="AT63" s="5"/>
      <c r="AU63" s="5"/>
      <c r="AV63" s="5"/>
      <c r="AW63" s="647"/>
      <c r="AX63" s="839"/>
      <c r="AY63" s="64"/>
      <c r="AZ63" s="5"/>
      <c r="BA63" s="82"/>
      <c r="BB63" s="56"/>
      <c r="BC63" s="10"/>
      <c r="BD63" s="843"/>
      <c r="BE63" s="10"/>
      <c r="BF63" s="10"/>
      <c r="BG63" s="10"/>
      <c r="BH63" s="10"/>
      <c r="BI63" s="10"/>
      <c r="BJ63" s="10"/>
      <c r="BK63" s="10"/>
      <c r="BL63" s="10"/>
      <c r="BM63" s="843"/>
      <c r="BN63" s="10"/>
      <c r="BO63" s="10"/>
      <c r="BP63" s="10"/>
      <c r="BQ63" s="10"/>
      <c r="BR63" s="10"/>
      <c r="BS63" s="10"/>
      <c r="BT63" s="55"/>
      <c r="BU63" s="56"/>
      <c r="BV63" s="10"/>
      <c r="BW63" s="843"/>
      <c r="BX63" s="10"/>
      <c r="BY63" s="10"/>
      <c r="BZ63" s="857"/>
      <c r="CA63" s="10"/>
      <c r="CB63" s="10"/>
      <c r="CC63" s="10"/>
      <c r="CD63" s="10"/>
      <c r="CE63" s="10">
        <v>1</v>
      </c>
      <c r="CF63" s="10"/>
      <c r="CG63" s="10"/>
      <c r="CH63" s="10"/>
      <c r="CI63" s="10"/>
      <c r="CJ63" s="55"/>
      <c r="CK63" s="56">
        <v>1</v>
      </c>
      <c r="CL63" s="10"/>
      <c r="CM63" s="10"/>
      <c r="CN63" s="835"/>
      <c r="CO63" s="10"/>
      <c r="CP63" s="10"/>
      <c r="CQ63" s="843"/>
      <c r="CR63" s="10"/>
      <c r="CS63" s="10"/>
      <c r="CT63" s="10"/>
      <c r="CU63" s="10"/>
      <c r="CV63" s="10"/>
      <c r="CW63" s="10"/>
      <c r="CX63" s="55">
        <v>1</v>
      </c>
      <c r="CY63" s="56"/>
      <c r="CZ63" s="10"/>
      <c r="DA63" s="10"/>
      <c r="DB63" s="10"/>
      <c r="DC63" s="10"/>
      <c r="DD63" s="10"/>
      <c r="DE63" s="843"/>
      <c r="DF63" s="10"/>
      <c r="DG63" s="843"/>
      <c r="DH63" s="843"/>
      <c r="DI63" s="843"/>
      <c r="DJ63" s="10"/>
      <c r="DK63" s="55"/>
      <c r="DL63" s="843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>
        <v>1</v>
      </c>
      <c r="EB63" s="55"/>
      <c r="EC63" s="56"/>
      <c r="ED63" s="10"/>
      <c r="EE63" s="10"/>
      <c r="EF63" s="10">
        <v>1</v>
      </c>
      <c r="EG63" s="843"/>
      <c r="EH63" s="10"/>
      <c r="EI63" s="10"/>
      <c r="EJ63" s="10"/>
      <c r="EK63" s="843"/>
      <c r="EL63" s="10">
        <v>1</v>
      </c>
      <c r="EM63" s="10"/>
      <c r="EN63" s="843"/>
      <c r="EO63" s="10"/>
      <c r="EP63" s="10"/>
      <c r="EQ63" s="10"/>
      <c r="ER63" s="843"/>
      <c r="ES63" s="879"/>
      <c r="ET63" s="244">
        <f t="shared" si="0"/>
        <v>0</v>
      </c>
      <c r="EU63" s="66">
        <f t="shared" si="1"/>
        <v>0</v>
      </c>
      <c r="EV63" s="66">
        <f t="shared" si="2"/>
        <v>0</v>
      </c>
      <c r="EW63" s="66">
        <f t="shared" si="3"/>
        <v>0</v>
      </c>
      <c r="EX63" s="66">
        <f t="shared" si="4"/>
        <v>6</v>
      </c>
      <c r="EY63" s="88">
        <f t="shared" si="5"/>
        <v>6</v>
      </c>
      <c r="EZ63" s="54">
        <v>1</v>
      </c>
      <c r="FA63" s="10"/>
      <c r="FB63" s="10"/>
      <c r="FC63" s="10"/>
      <c r="FD63" s="10"/>
      <c r="FE63" s="10"/>
    </row>
    <row r="64" spans="1:161" x14ac:dyDescent="0.2">
      <c r="A64" s="61">
        <v>61</v>
      </c>
      <c r="B64" s="746" t="s">
        <v>791</v>
      </c>
      <c r="C64" s="819"/>
      <c r="D64" s="843"/>
      <c r="E64" s="126"/>
      <c r="F64" s="126"/>
      <c r="G64" s="126"/>
      <c r="H64" s="843"/>
      <c r="I64" s="126"/>
      <c r="J64" s="126"/>
      <c r="K64" s="653"/>
      <c r="L64" s="126"/>
      <c r="M64" s="126"/>
      <c r="N64" s="126"/>
      <c r="O64" s="126"/>
      <c r="P64" s="820"/>
      <c r="Q64" s="819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>
        <v>1</v>
      </c>
      <c r="AC64" s="126"/>
      <c r="AD64" s="126"/>
      <c r="AE64" s="843"/>
      <c r="AF64" s="820"/>
      <c r="AG64" s="819"/>
      <c r="AH64" s="843"/>
      <c r="AI64" s="126"/>
      <c r="AJ64" s="126"/>
      <c r="AK64" s="843"/>
      <c r="AL64" s="126"/>
      <c r="AM64" s="126">
        <v>1</v>
      </c>
      <c r="AN64" s="843"/>
      <c r="AO64" s="126"/>
      <c r="AP64" s="126"/>
      <c r="AQ64" s="126"/>
      <c r="AR64" s="820"/>
      <c r="AS64" s="854"/>
      <c r="AT64" s="126"/>
      <c r="AU64" s="126"/>
      <c r="AV64" s="126"/>
      <c r="AW64" s="647"/>
      <c r="AX64" s="839"/>
      <c r="AY64" s="322"/>
      <c r="AZ64" s="126"/>
      <c r="BA64" s="820"/>
      <c r="BB64" s="56"/>
      <c r="BC64" s="10">
        <v>1</v>
      </c>
      <c r="BD64" s="843"/>
      <c r="BE64" s="10"/>
      <c r="BF64" s="10"/>
      <c r="BG64" s="10"/>
      <c r="BH64" s="10"/>
      <c r="BI64" s="10"/>
      <c r="BJ64" s="10"/>
      <c r="BK64" s="10"/>
      <c r="BL64" s="10"/>
      <c r="BM64" s="843"/>
      <c r="BN64" s="10"/>
      <c r="BO64" s="10"/>
      <c r="BP64" s="10"/>
      <c r="BQ64" s="10"/>
      <c r="BR64" s="10"/>
      <c r="BS64" s="10"/>
      <c r="BT64" s="55"/>
      <c r="BU64" s="56"/>
      <c r="BV64" s="10"/>
      <c r="BW64" s="843"/>
      <c r="BX64" s="10"/>
      <c r="BY64" s="10"/>
      <c r="BZ64" s="843"/>
      <c r="CA64" s="10"/>
      <c r="CB64" s="10"/>
      <c r="CC64" s="10"/>
      <c r="CD64" s="10"/>
      <c r="CE64" s="10"/>
      <c r="CF64" s="10"/>
      <c r="CG64" s="10"/>
      <c r="CH64" s="10"/>
      <c r="CI64" s="10"/>
      <c r="CJ64" s="55"/>
      <c r="CK64" s="56"/>
      <c r="CL64" s="10"/>
      <c r="CM64" s="10"/>
      <c r="CN64" s="835"/>
      <c r="CO64" s="10"/>
      <c r="CP64" s="10"/>
      <c r="CQ64" s="843"/>
      <c r="CR64" s="10">
        <v>1</v>
      </c>
      <c r="CS64" s="10"/>
      <c r="CT64" s="10"/>
      <c r="CU64" s="10"/>
      <c r="CV64" s="10"/>
      <c r="CW64" s="10"/>
      <c r="CX64" s="55">
        <v>1</v>
      </c>
      <c r="CY64" s="56"/>
      <c r="CZ64" s="10"/>
      <c r="DA64" s="10"/>
      <c r="DB64" s="10"/>
      <c r="DC64" s="10"/>
      <c r="DD64" s="10"/>
      <c r="DE64" s="857"/>
      <c r="DF64" s="10"/>
      <c r="DG64" s="843"/>
      <c r="DH64" s="843"/>
      <c r="DI64" s="843"/>
      <c r="DJ64" s="10">
        <v>1</v>
      </c>
      <c r="DK64" s="55"/>
      <c r="DL64" s="843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55"/>
      <c r="EC64" s="56"/>
      <c r="ED64" s="10"/>
      <c r="EE64" s="10"/>
      <c r="EF64" s="10"/>
      <c r="EG64" s="843"/>
      <c r="EH64" s="10"/>
      <c r="EI64" s="10"/>
      <c r="EJ64" s="10"/>
      <c r="EK64" s="843"/>
      <c r="EL64" s="10"/>
      <c r="EM64" s="10"/>
      <c r="EN64" s="843"/>
      <c r="EO64" s="10"/>
      <c r="EP64" s="10"/>
      <c r="EQ64" s="10"/>
      <c r="ER64" s="843"/>
      <c r="ES64" s="879"/>
      <c r="ET64" s="244">
        <f t="shared" si="0"/>
        <v>0</v>
      </c>
      <c r="EU64" s="66">
        <f t="shared" si="1"/>
        <v>0</v>
      </c>
      <c r="EV64" s="66">
        <f t="shared" si="2"/>
        <v>0</v>
      </c>
      <c r="EW64" s="66">
        <f t="shared" si="3"/>
        <v>0</v>
      </c>
      <c r="EX64" s="66">
        <f t="shared" si="4"/>
        <v>6</v>
      </c>
      <c r="EY64" s="88">
        <f t="shared" si="5"/>
        <v>6</v>
      </c>
      <c r="EZ64" s="54">
        <v>1</v>
      </c>
      <c r="FA64" s="10"/>
      <c r="FB64" s="10"/>
      <c r="FC64" s="10"/>
      <c r="FD64" s="10"/>
      <c r="FE64" s="10"/>
    </row>
    <row r="65" spans="1:161" s="947" customFormat="1" x14ac:dyDescent="0.2">
      <c r="A65" s="970">
        <v>62</v>
      </c>
      <c r="B65" s="948" t="s">
        <v>414</v>
      </c>
      <c r="C65" s="949">
        <v>1</v>
      </c>
      <c r="D65" s="952"/>
      <c r="E65" s="950"/>
      <c r="F65" s="950"/>
      <c r="G65" s="950">
        <v>1</v>
      </c>
      <c r="H65" s="952"/>
      <c r="I65" s="950"/>
      <c r="J65" s="950"/>
      <c r="K65" s="964">
        <v>1</v>
      </c>
      <c r="L65" s="950"/>
      <c r="M65" s="950"/>
      <c r="N65" s="950"/>
      <c r="O65" s="950"/>
      <c r="P65" s="954">
        <v>1</v>
      </c>
      <c r="Q65" s="949"/>
      <c r="R65" s="950"/>
      <c r="S65" s="950"/>
      <c r="T65" s="950"/>
      <c r="U65" s="950">
        <v>1</v>
      </c>
      <c r="V65" s="950">
        <v>1</v>
      </c>
      <c r="W65" s="950">
        <v>1</v>
      </c>
      <c r="X65" s="950">
        <v>1</v>
      </c>
      <c r="Y65" s="950"/>
      <c r="Z65" s="950"/>
      <c r="AA65" s="950">
        <v>1</v>
      </c>
      <c r="AB65" s="950"/>
      <c r="AC65" s="950">
        <v>1</v>
      </c>
      <c r="AD65" s="950"/>
      <c r="AE65" s="952"/>
      <c r="AF65" s="954"/>
      <c r="AG65" s="949"/>
      <c r="AH65" s="952"/>
      <c r="AI65" s="950">
        <v>1</v>
      </c>
      <c r="AJ65" s="950"/>
      <c r="AK65" s="952"/>
      <c r="AL65" s="950">
        <v>1</v>
      </c>
      <c r="AM65" s="950"/>
      <c r="AN65" s="952"/>
      <c r="AO65" s="950">
        <v>1</v>
      </c>
      <c r="AP65" s="950"/>
      <c r="AQ65" s="950"/>
      <c r="AR65" s="954">
        <v>1</v>
      </c>
      <c r="AS65" s="965"/>
      <c r="AT65" s="950"/>
      <c r="AU65" s="950">
        <v>1</v>
      </c>
      <c r="AV65" s="950"/>
      <c r="AW65" s="966"/>
      <c r="AX65" s="971">
        <v>1</v>
      </c>
      <c r="AY65" s="955"/>
      <c r="AZ65" s="950"/>
      <c r="BA65" s="954">
        <v>1</v>
      </c>
      <c r="BB65" s="956">
        <v>1</v>
      </c>
      <c r="BC65" s="957"/>
      <c r="BD65" s="952"/>
      <c r="BE65" s="957">
        <v>1</v>
      </c>
      <c r="BF65" s="957"/>
      <c r="BG65" s="957"/>
      <c r="BH65" s="957"/>
      <c r="BI65" s="957"/>
      <c r="BJ65" s="957"/>
      <c r="BK65" s="957"/>
      <c r="BL65" s="957"/>
      <c r="BM65" s="952"/>
      <c r="BN65" s="957">
        <v>1</v>
      </c>
      <c r="BO65" s="957"/>
      <c r="BP65" s="957"/>
      <c r="BQ65" s="957">
        <v>1</v>
      </c>
      <c r="BR65" s="957"/>
      <c r="BS65" s="957"/>
      <c r="BT65" s="958">
        <v>1</v>
      </c>
      <c r="BU65" s="956"/>
      <c r="BV65" s="957"/>
      <c r="BW65" s="952"/>
      <c r="BX65" s="957"/>
      <c r="BY65" s="957"/>
      <c r="BZ65" s="952"/>
      <c r="CA65" s="957"/>
      <c r="CB65" s="957">
        <v>1</v>
      </c>
      <c r="CC65" s="957">
        <v>1</v>
      </c>
      <c r="CD65" s="957">
        <v>1</v>
      </c>
      <c r="CE65" s="957"/>
      <c r="CF65" s="957"/>
      <c r="CG65" s="957"/>
      <c r="CH65" s="957"/>
      <c r="CI65" s="957"/>
      <c r="CJ65" s="958"/>
      <c r="CK65" s="956"/>
      <c r="CL65" s="957"/>
      <c r="CM65" s="957">
        <v>1</v>
      </c>
      <c r="CN65" s="967">
        <v>1</v>
      </c>
      <c r="CO65" s="957"/>
      <c r="CP65" s="957"/>
      <c r="CQ65" s="952"/>
      <c r="CR65" s="957"/>
      <c r="CS65" s="957">
        <v>1</v>
      </c>
      <c r="CT65" s="957">
        <v>1</v>
      </c>
      <c r="CU65" s="957"/>
      <c r="CV65" s="957"/>
      <c r="CW65" s="957"/>
      <c r="CX65" s="958"/>
      <c r="CY65" s="956"/>
      <c r="CZ65" s="957">
        <v>1</v>
      </c>
      <c r="DA65" s="957"/>
      <c r="DB65" s="957"/>
      <c r="DC65" s="957">
        <v>1</v>
      </c>
      <c r="DD65" s="957"/>
      <c r="DE65" s="952"/>
      <c r="DF65" s="957">
        <v>1</v>
      </c>
      <c r="DG65" s="952"/>
      <c r="DH65" s="952"/>
      <c r="DI65" s="952"/>
      <c r="DJ65" s="957"/>
      <c r="DK65" s="958"/>
      <c r="DL65" s="952"/>
      <c r="DM65" s="957"/>
      <c r="DN65" s="957"/>
      <c r="DO65" s="957"/>
      <c r="DP65" s="957"/>
      <c r="DQ65" s="957"/>
      <c r="DR65" s="957"/>
      <c r="DS65" s="957"/>
      <c r="DT65" s="957"/>
      <c r="DU65" s="957"/>
      <c r="DV65" s="957"/>
      <c r="DW65" s="957"/>
      <c r="DX65" s="957"/>
      <c r="DY65" s="957"/>
      <c r="DZ65" s="957"/>
      <c r="EA65" s="957"/>
      <c r="EB65" s="957">
        <v>1</v>
      </c>
      <c r="EC65" s="956"/>
      <c r="ED65" s="957"/>
      <c r="EE65" s="957"/>
      <c r="EF65" s="957"/>
      <c r="EG65" s="952"/>
      <c r="EH65" s="957"/>
      <c r="EI65" s="957"/>
      <c r="EJ65" s="957"/>
      <c r="EK65" s="952"/>
      <c r="EL65" s="957"/>
      <c r="EM65" s="957"/>
      <c r="EN65" s="952"/>
      <c r="EO65" s="957"/>
      <c r="EP65" s="957"/>
      <c r="EQ65" s="957"/>
      <c r="ER65" s="952"/>
      <c r="ES65" s="968">
        <v>1</v>
      </c>
      <c r="ET65" s="959">
        <f t="shared" si="0"/>
        <v>1</v>
      </c>
      <c r="EU65" s="960">
        <f t="shared" si="1"/>
        <v>5</v>
      </c>
      <c r="EV65" s="960">
        <f t="shared" si="2"/>
        <v>21</v>
      </c>
      <c r="EW65" s="960">
        <f t="shared" si="3"/>
        <v>3</v>
      </c>
      <c r="EX65" s="960">
        <f t="shared" si="4"/>
        <v>0</v>
      </c>
      <c r="EY65" s="961">
        <f t="shared" si="5"/>
        <v>30</v>
      </c>
      <c r="EZ65" s="969"/>
      <c r="FA65" s="957"/>
      <c r="FB65" s="957"/>
      <c r="FC65" s="957">
        <v>1</v>
      </c>
      <c r="FD65" s="957"/>
      <c r="FE65" s="957"/>
    </row>
    <row r="66" spans="1:161" x14ac:dyDescent="0.2">
      <c r="A66" s="61">
        <v>63</v>
      </c>
      <c r="B66" s="458" t="s">
        <v>995</v>
      </c>
      <c r="C66" s="57">
        <v>1</v>
      </c>
      <c r="D66" s="843"/>
      <c r="E66" s="5"/>
      <c r="F66" s="5"/>
      <c r="G66" s="5">
        <v>1</v>
      </c>
      <c r="H66" s="843"/>
      <c r="I66" s="126"/>
      <c r="J66" s="5"/>
      <c r="K66" s="653">
        <v>1</v>
      </c>
      <c r="L66" s="5"/>
      <c r="M66" s="5"/>
      <c r="N66" s="5"/>
      <c r="O66" s="5"/>
      <c r="P66" s="82"/>
      <c r="Q66" s="57"/>
      <c r="R66" s="5"/>
      <c r="S66" s="5"/>
      <c r="T66" s="5"/>
      <c r="U66" s="5">
        <v>1</v>
      </c>
      <c r="V66" s="5">
        <v>1</v>
      </c>
      <c r="W66" s="5">
        <v>1</v>
      </c>
      <c r="X66" s="5">
        <v>1</v>
      </c>
      <c r="Y66" s="5"/>
      <c r="Z66" s="5"/>
      <c r="AA66" s="5"/>
      <c r="AB66" s="5"/>
      <c r="AC66" s="5">
        <v>1</v>
      </c>
      <c r="AD66" s="5"/>
      <c r="AE66" s="843"/>
      <c r="AF66" s="82"/>
      <c r="AG66" s="57"/>
      <c r="AH66" s="843"/>
      <c r="AI66" s="5">
        <v>1</v>
      </c>
      <c r="AJ66" s="5"/>
      <c r="AK66" s="843"/>
      <c r="AL66" s="5">
        <v>1</v>
      </c>
      <c r="AM66" s="5"/>
      <c r="AN66" s="843"/>
      <c r="AO66" s="5">
        <v>1</v>
      </c>
      <c r="AP66" s="5"/>
      <c r="AQ66" s="5"/>
      <c r="AR66" s="82">
        <v>1</v>
      </c>
      <c r="AS66" s="854"/>
      <c r="AT66" s="5"/>
      <c r="AU66" s="5">
        <v>1</v>
      </c>
      <c r="AV66" s="5"/>
      <c r="AW66" s="647"/>
      <c r="AX66" s="839">
        <v>1</v>
      </c>
      <c r="AY66" s="64"/>
      <c r="AZ66" s="5"/>
      <c r="BA66" s="82">
        <v>1</v>
      </c>
      <c r="BB66" s="56"/>
      <c r="BC66" s="10"/>
      <c r="BD66" s="843"/>
      <c r="BE66" s="10">
        <v>1</v>
      </c>
      <c r="BF66" s="10"/>
      <c r="BG66" s="10"/>
      <c r="BH66" s="10"/>
      <c r="BI66" s="10"/>
      <c r="BJ66" s="10"/>
      <c r="BK66" s="10"/>
      <c r="BL66" s="10"/>
      <c r="BM66" s="843"/>
      <c r="BN66" s="10">
        <v>1</v>
      </c>
      <c r="BO66" s="10"/>
      <c r="BP66" s="10"/>
      <c r="BQ66" s="10">
        <v>1</v>
      </c>
      <c r="BR66" s="10"/>
      <c r="BS66" s="10"/>
      <c r="BT66" s="55">
        <v>1</v>
      </c>
      <c r="BU66" s="56"/>
      <c r="BV66" s="10"/>
      <c r="BW66" s="843"/>
      <c r="BX66" s="10"/>
      <c r="BY66" s="10"/>
      <c r="BZ66" s="843"/>
      <c r="CA66" s="10"/>
      <c r="CB66" s="10">
        <v>1</v>
      </c>
      <c r="CC66" s="10">
        <v>1</v>
      </c>
      <c r="CD66" s="10">
        <v>1</v>
      </c>
      <c r="CE66" s="10"/>
      <c r="CF66" s="10"/>
      <c r="CG66" s="10"/>
      <c r="CH66" s="10"/>
      <c r="CI66" s="10"/>
      <c r="CJ66" s="55"/>
      <c r="CK66" s="56"/>
      <c r="CL66" s="10"/>
      <c r="CM66" s="10">
        <v>1</v>
      </c>
      <c r="CN66" s="835">
        <v>1</v>
      </c>
      <c r="CO66" s="10"/>
      <c r="CP66" s="10"/>
      <c r="CQ66" s="843"/>
      <c r="CR66" s="10"/>
      <c r="CS66" s="10"/>
      <c r="CT66" s="10">
        <v>1</v>
      </c>
      <c r="CU66" s="10"/>
      <c r="CV66" s="10"/>
      <c r="CW66" s="10"/>
      <c r="CX66" s="55"/>
      <c r="CY66" s="56"/>
      <c r="CZ66" s="10">
        <v>1</v>
      </c>
      <c r="DA66" s="10"/>
      <c r="DB66" s="10"/>
      <c r="DC66" s="10">
        <v>1</v>
      </c>
      <c r="DD66" s="10"/>
      <c r="DE66" s="843"/>
      <c r="DF66" s="10"/>
      <c r="DG66" s="843"/>
      <c r="DH66" s="843"/>
      <c r="DI66" s="843"/>
      <c r="DJ66" s="10"/>
      <c r="DK66" s="55"/>
      <c r="DL66" s="843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55">
        <v>1</v>
      </c>
      <c r="EC66" s="56"/>
      <c r="ED66" s="10"/>
      <c r="EE66" s="10"/>
      <c r="EF66" s="10"/>
      <c r="EG66" s="843"/>
      <c r="EH66" s="10"/>
      <c r="EI66" s="10"/>
      <c r="EJ66" s="10"/>
      <c r="EK66" s="843"/>
      <c r="EL66" s="10"/>
      <c r="EM66" s="10"/>
      <c r="EN66" s="843"/>
      <c r="EO66" s="10"/>
      <c r="EP66" s="10"/>
      <c r="EQ66" s="10"/>
      <c r="ER66" s="843"/>
      <c r="ES66" s="879">
        <v>1</v>
      </c>
      <c r="ET66" s="244">
        <f t="shared" si="0"/>
        <v>1</v>
      </c>
      <c r="EU66" s="66">
        <f t="shared" si="1"/>
        <v>4</v>
      </c>
      <c r="EV66" s="66">
        <f t="shared" si="2"/>
        <v>17</v>
      </c>
      <c r="EW66" s="66">
        <f t="shared" si="3"/>
        <v>3</v>
      </c>
      <c r="EX66" s="66">
        <f t="shared" si="4"/>
        <v>0</v>
      </c>
      <c r="EY66" s="88">
        <f t="shared" si="5"/>
        <v>25</v>
      </c>
      <c r="EZ66" s="54"/>
      <c r="FA66" s="10"/>
      <c r="FB66" s="10">
        <v>1</v>
      </c>
      <c r="FC66" s="10"/>
      <c r="FD66" s="10"/>
      <c r="FE66" s="10"/>
    </row>
    <row r="67" spans="1:161" x14ac:dyDescent="0.2">
      <c r="A67" s="243">
        <v>64</v>
      </c>
      <c r="B67" s="458" t="s">
        <v>889</v>
      </c>
      <c r="C67" s="57">
        <v>1</v>
      </c>
      <c r="D67" s="843"/>
      <c r="E67" s="5"/>
      <c r="F67" s="5"/>
      <c r="G67" s="5"/>
      <c r="H67" s="843"/>
      <c r="I67" s="126"/>
      <c r="J67" s="5"/>
      <c r="K67" s="653"/>
      <c r="L67" s="5">
        <v>1</v>
      </c>
      <c r="M67" s="5"/>
      <c r="N67" s="5"/>
      <c r="O67" s="5"/>
      <c r="P67" s="82"/>
      <c r="Q67" s="57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843"/>
      <c r="AF67" s="82"/>
      <c r="AG67" s="57"/>
      <c r="AH67" s="843"/>
      <c r="AI67" s="5"/>
      <c r="AJ67" s="5">
        <v>1</v>
      </c>
      <c r="AK67" s="843"/>
      <c r="AL67" s="5"/>
      <c r="AM67" s="5"/>
      <c r="AN67" s="843"/>
      <c r="AO67" s="5">
        <v>1</v>
      </c>
      <c r="AP67" s="5"/>
      <c r="AQ67" s="5"/>
      <c r="AR67" s="82">
        <v>1</v>
      </c>
      <c r="AS67" s="854"/>
      <c r="AT67" s="5"/>
      <c r="AU67" s="5"/>
      <c r="AV67" s="5"/>
      <c r="AW67" s="647"/>
      <c r="AX67" s="839"/>
      <c r="AY67" s="64"/>
      <c r="AZ67" s="5"/>
      <c r="BA67" s="82"/>
      <c r="BB67" s="56"/>
      <c r="BC67" s="10"/>
      <c r="BD67" s="843"/>
      <c r="BE67" s="10"/>
      <c r="BF67" s="10"/>
      <c r="BG67" s="10"/>
      <c r="BH67" s="10"/>
      <c r="BI67" s="10"/>
      <c r="BJ67" s="10"/>
      <c r="BK67" s="10"/>
      <c r="BL67" s="10"/>
      <c r="BM67" s="843"/>
      <c r="BN67" s="10"/>
      <c r="BO67" s="10"/>
      <c r="BP67" s="10"/>
      <c r="BQ67" s="10"/>
      <c r="BR67" s="10"/>
      <c r="BS67" s="10"/>
      <c r="BT67" s="55"/>
      <c r="BU67" s="56"/>
      <c r="BV67" s="10"/>
      <c r="BW67" s="843"/>
      <c r="BX67" s="10"/>
      <c r="BY67" s="10"/>
      <c r="BZ67" s="843"/>
      <c r="CA67" s="10"/>
      <c r="CB67" s="10"/>
      <c r="CC67" s="10"/>
      <c r="CD67" s="10"/>
      <c r="CE67" s="10"/>
      <c r="CF67" s="10"/>
      <c r="CG67" s="10"/>
      <c r="CH67" s="10"/>
      <c r="CI67" s="10"/>
      <c r="CJ67" s="55"/>
      <c r="CK67" s="56"/>
      <c r="CL67" s="10"/>
      <c r="CM67" s="10"/>
      <c r="CN67" s="835"/>
      <c r="CO67" s="10"/>
      <c r="CP67" s="10"/>
      <c r="CQ67" s="843"/>
      <c r="CR67" s="10"/>
      <c r="CS67" s="10"/>
      <c r="CT67" s="10">
        <v>1</v>
      </c>
      <c r="CU67" s="98">
        <v>1</v>
      </c>
      <c r="CV67" s="10"/>
      <c r="CW67" s="10"/>
      <c r="CX67" s="55"/>
      <c r="CY67" s="56"/>
      <c r="CZ67" s="10"/>
      <c r="DA67" s="10"/>
      <c r="DB67" s="10"/>
      <c r="DC67" s="10"/>
      <c r="DD67" s="10"/>
      <c r="DE67" s="843"/>
      <c r="DF67" s="10"/>
      <c r="DG67" s="843"/>
      <c r="DH67" s="843"/>
      <c r="DI67" s="843"/>
      <c r="DJ67" s="10"/>
      <c r="DK67" s="55"/>
      <c r="DL67" s="843"/>
      <c r="DM67" s="98">
        <v>1</v>
      </c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>
        <v>1</v>
      </c>
      <c r="DZ67" s="10"/>
      <c r="EA67" s="10"/>
      <c r="EB67" s="55"/>
      <c r="EC67" s="56"/>
      <c r="ED67" s="10"/>
      <c r="EE67" s="10"/>
      <c r="EF67" s="10"/>
      <c r="EG67" s="843"/>
      <c r="EH67" s="10"/>
      <c r="EI67" s="10"/>
      <c r="EJ67" s="10"/>
      <c r="EK67" s="843"/>
      <c r="EL67" s="10"/>
      <c r="EM67" s="10"/>
      <c r="EN67" s="843"/>
      <c r="EO67" s="10"/>
      <c r="EP67" s="10"/>
      <c r="EQ67" s="10"/>
      <c r="ER67" s="843"/>
      <c r="ES67" s="879"/>
      <c r="ET67" s="244">
        <f t="shared" si="0"/>
        <v>3</v>
      </c>
      <c r="EU67" s="66">
        <f t="shared" si="1"/>
        <v>1</v>
      </c>
      <c r="EV67" s="66">
        <f t="shared" si="2"/>
        <v>4</v>
      </c>
      <c r="EW67" s="66">
        <f t="shared" si="3"/>
        <v>0</v>
      </c>
      <c r="EX67" s="66">
        <f t="shared" si="4"/>
        <v>1</v>
      </c>
      <c r="EY67" s="88">
        <f t="shared" si="5"/>
        <v>9</v>
      </c>
      <c r="EZ67" s="54">
        <v>1</v>
      </c>
      <c r="FA67" s="10"/>
      <c r="FB67" s="10"/>
      <c r="FC67" s="10"/>
      <c r="FD67" s="10"/>
      <c r="FE67" s="10"/>
    </row>
    <row r="68" spans="1:161" x14ac:dyDescent="0.2">
      <c r="A68" s="61">
        <v>65</v>
      </c>
      <c r="B68" s="458" t="s">
        <v>811</v>
      </c>
      <c r="C68" s="57">
        <v>1</v>
      </c>
      <c r="D68" s="843"/>
      <c r="E68" s="5"/>
      <c r="F68" s="5"/>
      <c r="G68" s="5"/>
      <c r="H68" s="843"/>
      <c r="I68" s="126"/>
      <c r="J68" s="5"/>
      <c r="K68" s="653"/>
      <c r="L68" s="5"/>
      <c r="M68" s="5"/>
      <c r="N68" s="5"/>
      <c r="O68" s="5"/>
      <c r="P68" s="82"/>
      <c r="Q68" s="57">
        <v>1</v>
      </c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843"/>
      <c r="AF68" s="82"/>
      <c r="AG68" s="57"/>
      <c r="AH68" s="843"/>
      <c r="AI68" s="5"/>
      <c r="AJ68" s="5">
        <v>1</v>
      </c>
      <c r="AK68" s="843"/>
      <c r="AL68" s="5"/>
      <c r="AM68" s="5"/>
      <c r="AN68" s="843"/>
      <c r="AO68" s="5"/>
      <c r="AP68" s="5">
        <v>1</v>
      </c>
      <c r="AQ68" s="5"/>
      <c r="AR68" s="82">
        <v>1</v>
      </c>
      <c r="AS68" s="854"/>
      <c r="AT68" s="5"/>
      <c r="AU68" s="5"/>
      <c r="AV68" s="5"/>
      <c r="AW68" s="647"/>
      <c r="AX68" s="839"/>
      <c r="AY68" s="64"/>
      <c r="AZ68" s="5"/>
      <c r="BA68" s="82"/>
      <c r="BB68" s="56"/>
      <c r="BC68" s="10"/>
      <c r="BD68" s="843"/>
      <c r="BE68" s="10"/>
      <c r="BF68" s="10"/>
      <c r="BG68" s="10"/>
      <c r="BH68" s="10"/>
      <c r="BI68" s="10"/>
      <c r="BJ68" s="10"/>
      <c r="BK68" s="10"/>
      <c r="BL68" s="10"/>
      <c r="BM68" s="843"/>
      <c r="BN68" s="10"/>
      <c r="BO68" s="10"/>
      <c r="BP68" s="10"/>
      <c r="BQ68" s="10"/>
      <c r="BR68" s="10"/>
      <c r="BS68" s="10"/>
      <c r="BT68" s="55"/>
      <c r="BU68" s="56"/>
      <c r="BV68" s="10"/>
      <c r="BW68" s="843"/>
      <c r="BX68" s="10"/>
      <c r="BY68" s="10"/>
      <c r="BZ68" s="843"/>
      <c r="CA68" s="10"/>
      <c r="CB68" s="10"/>
      <c r="CC68" s="10"/>
      <c r="CD68" s="10"/>
      <c r="CE68" s="10"/>
      <c r="CF68" s="10"/>
      <c r="CG68" s="10"/>
      <c r="CH68" s="10"/>
      <c r="CI68" s="10"/>
      <c r="CJ68" s="55"/>
      <c r="CK68" s="56"/>
      <c r="CL68" s="10"/>
      <c r="CM68" s="10"/>
      <c r="CN68" s="835">
        <v>1</v>
      </c>
      <c r="CO68" s="10">
        <v>1</v>
      </c>
      <c r="CP68" s="10"/>
      <c r="CQ68" s="843"/>
      <c r="CR68" s="10"/>
      <c r="CS68" s="10"/>
      <c r="CT68" s="10">
        <v>1</v>
      </c>
      <c r="CU68" s="10">
        <v>1</v>
      </c>
      <c r="CV68" s="10"/>
      <c r="CW68" s="10"/>
      <c r="CX68" s="55"/>
      <c r="CY68" s="56"/>
      <c r="CZ68" s="10"/>
      <c r="DA68" s="10"/>
      <c r="DB68" s="10"/>
      <c r="DC68" s="10"/>
      <c r="DD68" s="10"/>
      <c r="DE68" s="843"/>
      <c r="DF68" s="10"/>
      <c r="DG68" s="843"/>
      <c r="DH68" s="843"/>
      <c r="DI68" s="843"/>
      <c r="DJ68" s="10"/>
      <c r="DK68" s="55"/>
      <c r="DL68" s="843"/>
      <c r="DM68" s="98">
        <v>1</v>
      </c>
      <c r="DN68" s="10"/>
      <c r="DO68" s="10"/>
      <c r="DP68" s="10"/>
      <c r="DQ68" s="10">
        <v>1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55"/>
      <c r="EC68" s="56"/>
      <c r="ED68" s="10"/>
      <c r="EE68" s="10"/>
      <c r="EF68" s="10"/>
      <c r="EG68" s="843"/>
      <c r="EH68" s="10"/>
      <c r="EI68" s="10">
        <v>1</v>
      </c>
      <c r="EJ68" s="10"/>
      <c r="EK68" s="843"/>
      <c r="EL68" s="10"/>
      <c r="EM68" s="10"/>
      <c r="EN68" s="843"/>
      <c r="EO68" s="10"/>
      <c r="EP68" s="10"/>
      <c r="EQ68" s="10"/>
      <c r="ER68" s="843"/>
      <c r="ES68" s="879">
        <v>1</v>
      </c>
      <c r="ET68" s="244">
        <f t="shared" si="0"/>
        <v>7</v>
      </c>
      <c r="EU68" s="66">
        <f t="shared" si="1"/>
        <v>1</v>
      </c>
      <c r="EV68" s="66">
        <f t="shared" si="2"/>
        <v>3</v>
      </c>
      <c r="EW68" s="66">
        <f t="shared" si="3"/>
        <v>0</v>
      </c>
      <c r="EX68" s="66">
        <f t="shared" si="4"/>
        <v>0</v>
      </c>
      <c r="EY68" s="88">
        <f t="shared" si="5"/>
        <v>11</v>
      </c>
      <c r="EZ68" s="54"/>
      <c r="FA68" s="10">
        <v>1</v>
      </c>
      <c r="FB68" s="10"/>
      <c r="FC68" s="10"/>
      <c r="FD68" s="10"/>
      <c r="FE68" s="10"/>
    </row>
    <row r="69" spans="1:161" x14ac:dyDescent="0.2">
      <c r="A69" s="243">
        <v>66</v>
      </c>
      <c r="B69" s="458" t="s">
        <v>1303</v>
      </c>
      <c r="C69" s="57">
        <v>1</v>
      </c>
      <c r="D69" s="843"/>
      <c r="E69" s="5"/>
      <c r="F69" s="5"/>
      <c r="G69" s="5">
        <v>1</v>
      </c>
      <c r="H69" s="857"/>
      <c r="I69" s="126"/>
      <c r="J69" s="5"/>
      <c r="K69" s="653"/>
      <c r="L69" s="5"/>
      <c r="M69" s="5"/>
      <c r="N69" s="5"/>
      <c r="O69" s="5"/>
      <c r="P69" s="82"/>
      <c r="Q69" s="57"/>
      <c r="R69" s="5"/>
      <c r="S69" s="5">
        <v>1</v>
      </c>
      <c r="T69" s="5"/>
      <c r="U69" s="5">
        <v>1</v>
      </c>
      <c r="V69" s="5">
        <v>1</v>
      </c>
      <c r="W69" s="5">
        <v>1</v>
      </c>
      <c r="X69" s="5">
        <v>1</v>
      </c>
      <c r="Y69" s="5"/>
      <c r="Z69" s="5"/>
      <c r="AA69" s="5">
        <v>1</v>
      </c>
      <c r="AB69" s="5"/>
      <c r="AC69" s="5">
        <v>1</v>
      </c>
      <c r="AD69" s="5"/>
      <c r="AE69" s="843"/>
      <c r="AF69" s="82"/>
      <c r="AG69" s="57"/>
      <c r="AH69" s="843"/>
      <c r="AI69" s="5">
        <v>1</v>
      </c>
      <c r="AJ69" s="5"/>
      <c r="AK69" s="843"/>
      <c r="AL69" s="5"/>
      <c r="AM69" s="5"/>
      <c r="AN69" s="843"/>
      <c r="AO69" s="5">
        <v>1</v>
      </c>
      <c r="AP69" s="5"/>
      <c r="AQ69" s="5"/>
      <c r="AR69" s="82">
        <v>1</v>
      </c>
      <c r="AS69" s="854"/>
      <c r="AT69" s="5"/>
      <c r="AU69" s="5">
        <v>1</v>
      </c>
      <c r="AV69" s="5">
        <v>1</v>
      </c>
      <c r="AW69" s="647"/>
      <c r="AX69" s="839">
        <v>1</v>
      </c>
      <c r="AY69" s="64"/>
      <c r="AZ69" s="5">
        <v>1</v>
      </c>
      <c r="BA69" s="828">
        <v>1</v>
      </c>
      <c r="BB69" s="56">
        <v>1</v>
      </c>
      <c r="BC69" s="10"/>
      <c r="BD69" s="843"/>
      <c r="BE69" s="10">
        <v>1</v>
      </c>
      <c r="BF69" s="10">
        <v>1</v>
      </c>
      <c r="BG69" s="10">
        <v>1</v>
      </c>
      <c r="BH69" s="10">
        <v>1</v>
      </c>
      <c r="BI69" s="10">
        <v>1</v>
      </c>
      <c r="BJ69" s="10">
        <v>1</v>
      </c>
      <c r="BK69" s="10">
        <v>1</v>
      </c>
      <c r="BL69" s="10"/>
      <c r="BM69" s="843"/>
      <c r="BN69" s="10"/>
      <c r="BO69" s="10"/>
      <c r="BP69" s="10"/>
      <c r="BQ69" s="10">
        <v>1</v>
      </c>
      <c r="BR69" s="10">
        <v>1</v>
      </c>
      <c r="BS69" s="10"/>
      <c r="BT69" s="55">
        <v>1</v>
      </c>
      <c r="BU69" s="56"/>
      <c r="BV69" s="10">
        <v>1</v>
      </c>
      <c r="BW69" s="843"/>
      <c r="BX69" s="10">
        <v>1</v>
      </c>
      <c r="BY69" s="10">
        <v>1</v>
      </c>
      <c r="BZ69" s="843"/>
      <c r="CA69" s="10"/>
      <c r="CB69" s="10">
        <v>1</v>
      </c>
      <c r="CC69" s="10">
        <v>1</v>
      </c>
      <c r="CD69" s="10">
        <v>1</v>
      </c>
      <c r="CE69" s="10"/>
      <c r="CF69" s="10"/>
      <c r="CG69" s="10">
        <v>1</v>
      </c>
      <c r="CH69" s="10"/>
      <c r="CI69" s="10">
        <v>1</v>
      </c>
      <c r="CJ69" s="55">
        <v>1</v>
      </c>
      <c r="CK69" s="56"/>
      <c r="CL69" s="10">
        <v>1</v>
      </c>
      <c r="CM69" s="10">
        <v>1</v>
      </c>
      <c r="CN69" s="835">
        <v>1</v>
      </c>
      <c r="CO69" s="10"/>
      <c r="CP69" s="10"/>
      <c r="CQ69" s="843"/>
      <c r="CR69" s="10"/>
      <c r="CS69" s="10">
        <v>1</v>
      </c>
      <c r="CT69" s="10">
        <v>1</v>
      </c>
      <c r="CU69" s="10"/>
      <c r="CV69" s="10">
        <v>1</v>
      </c>
      <c r="CW69" s="98">
        <v>1</v>
      </c>
      <c r="CX69" s="55"/>
      <c r="CY69" s="56">
        <v>1</v>
      </c>
      <c r="CZ69" s="10"/>
      <c r="DA69" s="10"/>
      <c r="DB69" s="10"/>
      <c r="DC69" s="10">
        <v>1</v>
      </c>
      <c r="DD69" s="10"/>
      <c r="DE69" s="843"/>
      <c r="DF69" s="10">
        <v>1</v>
      </c>
      <c r="DG69" s="843"/>
      <c r="DH69" s="843"/>
      <c r="DI69" s="843"/>
      <c r="DJ69" s="10"/>
      <c r="DK69" s="55">
        <v>1</v>
      </c>
      <c r="DL69" s="843"/>
      <c r="DM69" s="10"/>
      <c r="DN69" s="10">
        <v>1</v>
      </c>
      <c r="DO69" s="10">
        <v>1</v>
      </c>
      <c r="DP69" s="10">
        <v>1</v>
      </c>
      <c r="DQ69" s="10">
        <v>1</v>
      </c>
      <c r="DR69" s="10"/>
      <c r="DS69" s="10"/>
      <c r="DT69" s="10"/>
      <c r="DU69" s="10"/>
      <c r="DV69" s="10"/>
      <c r="DW69" s="10"/>
      <c r="DX69" s="10"/>
      <c r="DY69" s="10">
        <v>1</v>
      </c>
      <c r="DZ69" s="10"/>
      <c r="EA69" s="10"/>
      <c r="EB69" s="55">
        <v>1</v>
      </c>
      <c r="EC69" s="56"/>
      <c r="ED69" s="10"/>
      <c r="EE69" s="10">
        <v>1</v>
      </c>
      <c r="EF69" s="10"/>
      <c r="EG69" s="843"/>
      <c r="EH69" s="10"/>
      <c r="EI69" s="10">
        <v>1</v>
      </c>
      <c r="EJ69" s="10"/>
      <c r="EK69" s="843"/>
      <c r="EL69" s="10"/>
      <c r="EM69" s="10"/>
      <c r="EN69" s="843"/>
      <c r="EO69" s="10"/>
      <c r="EP69" s="10"/>
      <c r="EQ69" s="10"/>
      <c r="ER69" s="843"/>
      <c r="ES69" s="879">
        <v>1</v>
      </c>
      <c r="ET69" s="244">
        <f t="shared" ref="ET69:ET105" si="6">SUM(H69+M69+N69+Q69+U69+Y69+AJ69+AP69+AV69+BG69+BL69+BR69+CH69+CO69+CU69+DA69+DG69+DM69+DS69+DT69+EC69+EI69+EM69)</f>
        <v>5</v>
      </c>
      <c r="EU69" s="66">
        <f t="shared" ref="EU69:EU105" si="7">SUM(C69+F69+I69+O69+R69+V69+Z69+AC69+AF69+AQ69+AT69+AW69+AZ69+BH69+BP69+BS69+BV69+CA69+CF69+CI69+CL69+CP69+CS69+CV69+CY69+DB69+DK69+DN69+DP69+DU69+DV69+EB69+ED69+EJ69+EO69)</f>
        <v>15</v>
      </c>
      <c r="EV69" s="66">
        <f t="shared" ref="EV69:EV105" si="8">SUM(G69+J69+P69+S69+X69+AA69+AD69+AI69+AL69+AO69+AR69+AU69+BA69+BB69+BE69+BJ69+BN69+BQ69+BT69+BX69+CC69+CG69+CJ69+CM69+CQ69+CT69+CW69+CZ69+DC69+DF69+DI69+DL69+DO69+DQ69+DX69+DY69+EE69+EH69+EK69+EQ69+ER69)</f>
        <v>27</v>
      </c>
      <c r="EW69" s="66">
        <f t="shared" ref="EW69:EW105" si="9">SUM(W69+BI69+BK69+BY69+CB69+CD69+DW69+DZ69+EP69)</f>
        <v>6</v>
      </c>
      <c r="EX69" s="66">
        <f t="shared" ref="EX69:EX105" si="10">SUM(E69+L69+T69+AB69+AG69+AM69+AY69+BC69+BF69+BO69+BU69+CE69+CK69+CR69+CX69+DD69+DJ69+DR69+EA69+EF69+EL69)</f>
        <v>1</v>
      </c>
      <c r="EY69" s="88">
        <f t="shared" ref="EY69:EY105" si="11">SUM(ET69:EX69)</f>
        <v>54</v>
      </c>
      <c r="EZ69" s="54"/>
      <c r="FA69" s="10"/>
      <c r="FB69" s="10"/>
      <c r="FC69" s="10"/>
      <c r="FD69" s="10"/>
      <c r="FE69" s="10">
        <v>1</v>
      </c>
    </row>
    <row r="70" spans="1:161" x14ac:dyDescent="0.2">
      <c r="A70" s="61">
        <v>67</v>
      </c>
      <c r="B70" s="458" t="s">
        <v>329</v>
      </c>
      <c r="C70" s="57">
        <v>1</v>
      </c>
      <c r="D70" s="843"/>
      <c r="E70" s="5"/>
      <c r="F70" s="5"/>
      <c r="G70" s="5"/>
      <c r="H70" s="843"/>
      <c r="I70" s="126"/>
      <c r="J70" s="5"/>
      <c r="K70" s="653"/>
      <c r="L70" s="5"/>
      <c r="M70" s="5"/>
      <c r="N70" s="5"/>
      <c r="O70" s="5"/>
      <c r="P70" s="82"/>
      <c r="Q70" s="57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843"/>
      <c r="AF70" s="82"/>
      <c r="AG70" s="57"/>
      <c r="AH70" s="843"/>
      <c r="AI70" s="5"/>
      <c r="AJ70" s="5"/>
      <c r="AK70" s="843"/>
      <c r="AL70" s="5"/>
      <c r="AM70" s="5"/>
      <c r="AN70" s="843"/>
      <c r="AO70" s="5"/>
      <c r="AP70" s="5"/>
      <c r="AQ70" s="5"/>
      <c r="AR70" s="82"/>
      <c r="AS70" s="854"/>
      <c r="AT70" s="5"/>
      <c r="AU70" s="5"/>
      <c r="AV70" s="5"/>
      <c r="AW70" s="647"/>
      <c r="AX70" s="839">
        <v>1</v>
      </c>
      <c r="AY70" s="64"/>
      <c r="AZ70" s="5"/>
      <c r="BA70" s="82">
        <v>1</v>
      </c>
      <c r="BB70" s="56"/>
      <c r="BC70" s="10"/>
      <c r="BD70" s="843"/>
      <c r="BE70" s="10"/>
      <c r="BF70" s="10"/>
      <c r="BG70" s="10"/>
      <c r="BH70" s="10"/>
      <c r="BI70" s="10"/>
      <c r="BJ70" s="10"/>
      <c r="BK70" s="10"/>
      <c r="BL70" s="10"/>
      <c r="BM70" s="843"/>
      <c r="BN70" s="10"/>
      <c r="BO70" s="10"/>
      <c r="BP70" s="10"/>
      <c r="BQ70" s="10"/>
      <c r="BR70" s="10">
        <v>1</v>
      </c>
      <c r="BS70" s="10"/>
      <c r="BT70" s="55"/>
      <c r="BU70" s="56"/>
      <c r="BV70" s="10"/>
      <c r="BW70" s="843"/>
      <c r="BX70" s="10"/>
      <c r="BY70" s="10"/>
      <c r="BZ70" s="843"/>
      <c r="CA70" s="10"/>
      <c r="CB70" s="10"/>
      <c r="CC70" s="10"/>
      <c r="CD70" s="10"/>
      <c r="CE70" s="10"/>
      <c r="CF70" s="10"/>
      <c r="CG70" s="10"/>
      <c r="CH70" s="10"/>
      <c r="CI70" s="10"/>
      <c r="CJ70" s="55"/>
      <c r="CK70" s="56"/>
      <c r="CL70" s="10"/>
      <c r="CM70" s="10"/>
      <c r="CN70" s="835">
        <v>1</v>
      </c>
      <c r="CO70" s="10"/>
      <c r="CP70" s="10"/>
      <c r="CQ70" s="843"/>
      <c r="CR70" s="10"/>
      <c r="CS70" s="10"/>
      <c r="CT70" s="10"/>
      <c r="CU70" s="10"/>
      <c r="CV70" s="10"/>
      <c r="CW70" s="10">
        <v>1</v>
      </c>
      <c r="CX70" s="55"/>
      <c r="CY70" s="56"/>
      <c r="CZ70" s="10"/>
      <c r="DA70" s="10"/>
      <c r="DB70" s="10"/>
      <c r="DC70" s="10"/>
      <c r="DD70" s="10"/>
      <c r="DE70" s="843"/>
      <c r="DF70" s="10"/>
      <c r="DG70" s="843"/>
      <c r="DH70" s="843"/>
      <c r="DI70" s="843"/>
      <c r="DJ70" s="10"/>
      <c r="DK70" s="55"/>
      <c r="DL70" s="843"/>
      <c r="DM70" s="10"/>
      <c r="DN70" s="10"/>
      <c r="DO70" s="10"/>
      <c r="DP70" s="10"/>
      <c r="DQ70" s="10"/>
      <c r="DR70" s="10"/>
      <c r="DS70" s="10">
        <v>1</v>
      </c>
      <c r="DT70" s="10"/>
      <c r="DU70" s="10"/>
      <c r="DV70" s="10"/>
      <c r="DW70" s="10"/>
      <c r="DX70" s="10"/>
      <c r="DY70" s="10">
        <v>1</v>
      </c>
      <c r="DZ70" s="10"/>
      <c r="EA70" s="10"/>
      <c r="EB70" s="55">
        <v>1</v>
      </c>
      <c r="EC70" s="56"/>
      <c r="ED70" s="10"/>
      <c r="EE70" s="10"/>
      <c r="EF70" s="10"/>
      <c r="EG70" s="843"/>
      <c r="EH70" s="10"/>
      <c r="EI70" s="10"/>
      <c r="EJ70" s="10"/>
      <c r="EK70" s="843"/>
      <c r="EL70" s="10"/>
      <c r="EM70" s="10"/>
      <c r="EN70" s="843"/>
      <c r="EO70" s="10"/>
      <c r="EP70" s="10"/>
      <c r="EQ70" s="10"/>
      <c r="ER70" s="843"/>
      <c r="ES70" s="879">
        <v>1</v>
      </c>
      <c r="ET70" s="244">
        <f t="shared" si="6"/>
        <v>2</v>
      </c>
      <c r="EU70" s="66">
        <f t="shared" si="7"/>
        <v>2</v>
      </c>
      <c r="EV70" s="66">
        <f t="shared" si="8"/>
        <v>3</v>
      </c>
      <c r="EW70" s="66">
        <f t="shared" si="9"/>
        <v>0</v>
      </c>
      <c r="EX70" s="66">
        <f t="shared" si="10"/>
        <v>0</v>
      </c>
      <c r="EY70" s="88">
        <f t="shared" si="11"/>
        <v>7</v>
      </c>
      <c r="EZ70" s="54">
        <v>1</v>
      </c>
      <c r="FA70" s="10"/>
      <c r="FB70" s="10"/>
      <c r="FC70" s="10"/>
      <c r="FD70" s="10"/>
      <c r="FE70" s="10"/>
    </row>
    <row r="71" spans="1:161" x14ac:dyDescent="0.2">
      <c r="A71" s="243">
        <v>68</v>
      </c>
      <c r="B71" s="458" t="s">
        <v>734</v>
      </c>
      <c r="C71" s="57">
        <v>1</v>
      </c>
      <c r="D71" s="843"/>
      <c r="E71" s="5"/>
      <c r="F71" s="5"/>
      <c r="G71" s="5"/>
      <c r="H71" s="843"/>
      <c r="I71" s="126"/>
      <c r="J71" s="5">
        <v>1</v>
      </c>
      <c r="K71" s="653">
        <v>1</v>
      </c>
      <c r="L71" s="5"/>
      <c r="M71" s="5"/>
      <c r="N71" s="5">
        <v>1</v>
      </c>
      <c r="O71" s="5">
        <v>1</v>
      </c>
      <c r="P71" s="828">
        <v>1</v>
      </c>
      <c r="Q71" s="57"/>
      <c r="R71" s="5">
        <v>1</v>
      </c>
      <c r="S71" s="5"/>
      <c r="T71" s="5"/>
      <c r="U71" s="5">
        <v>1</v>
      </c>
      <c r="V71" s="5">
        <v>1</v>
      </c>
      <c r="W71" s="5">
        <v>1</v>
      </c>
      <c r="X71" s="5">
        <v>1</v>
      </c>
      <c r="Y71" s="5"/>
      <c r="Z71" s="5">
        <v>1</v>
      </c>
      <c r="AA71" s="5"/>
      <c r="AB71" s="5"/>
      <c r="AC71" s="5"/>
      <c r="AD71" s="5"/>
      <c r="AE71" s="843"/>
      <c r="AF71" s="82"/>
      <c r="AG71" s="57"/>
      <c r="AH71" s="843"/>
      <c r="AI71" s="5">
        <v>1</v>
      </c>
      <c r="AJ71" s="5"/>
      <c r="AK71" s="843"/>
      <c r="AL71" s="5"/>
      <c r="AM71" s="5"/>
      <c r="AN71" s="843"/>
      <c r="AO71" s="5">
        <v>1</v>
      </c>
      <c r="AP71" s="5"/>
      <c r="AQ71" s="5"/>
      <c r="AR71" s="82"/>
      <c r="AS71" s="854"/>
      <c r="AT71" s="5">
        <v>1</v>
      </c>
      <c r="AU71" s="5"/>
      <c r="AV71" s="5"/>
      <c r="AW71" s="647">
        <v>1</v>
      </c>
      <c r="AX71" s="839">
        <v>1</v>
      </c>
      <c r="AY71" s="64"/>
      <c r="AZ71" s="5">
        <v>1</v>
      </c>
      <c r="BA71" s="82">
        <v>1</v>
      </c>
      <c r="BB71" s="56"/>
      <c r="BC71" s="10"/>
      <c r="BD71" s="843"/>
      <c r="BE71" s="10"/>
      <c r="BF71" s="10">
        <v>1</v>
      </c>
      <c r="BG71" s="10">
        <v>1</v>
      </c>
      <c r="BH71" s="10">
        <v>1</v>
      </c>
      <c r="BI71" s="10">
        <v>1</v>
      </c>
      <c r="BJ71" s="10">
        <v>1</v>
      </c>
      <c r="BK71" s="10">
        <v>1</v>
      </c>
      <c r="BL71" s="10"/>
      <c r="BM71" s="843"/>
      <c r="BN71" s="10"/>
      <c r="BO71" s="10"/>
      <c r="BP71" s="10"/>
      <c r="BQ71" s="10"/>
      <c r="BR71" s="10"/>
      <c r="BS71" s="10"/>
      <c r="BT71" s="55"/>
      <c r="BU71" s="56"/>
      <c r="BV71" s="10">
        <v>1</v>
      </c>
      <c r="BW71" s="843"/>
      <c r="BX71" s="10">
        <v>1</v>
      </c>
      <c r="BY71" s="10">
        <v>1</v>
      </c>
      <c r="BZ71" s="843"/>
      <c r="CA71" s="10"/>
      <c r="CB71" s="10"/>
      <c r="CC71" s="10"/>
      <c r="CD71" s="10"/>
      <c r="CE71" s="10"/>
      <c r="CF71" s="10"/>
      <c r="CG71" s="10"/>
      <c r="CH71" s="10"/>
      <c r="CI71" s="10"/>
      <c r="CJ71" s="55"/>
      <c r="CK71" s="56"/>
      <c r="CL71" s="10"/>
      <c r="CM71" s="10"/>
      <c r="CN71" s="835">
        <v>1</v>
      </c>
      <c r="CO71" s="10"/>
      <c r="CP71" s="10">
        <v>1</v>
      </c>
      <c r="CQ71" s="857"/>
      <c r="CR71" s="10"/>
      <c r="CS71" s="10"/>
      <c r="CT71" s="10">
        <v>1</v>
      </c>
      <c r="CU71" s="10"/>
      <c r="CV71" s="10"/>
      <c r="CW71" s="10">
        <v>1</v>
      </c>
      <c r="CX71" s="55">
        <v>1</v>
      </c>
      <c r="CY71" s="56">
        <v>1</v>
      </c>
      <c r="CZ71" s="10"/>
      <c r="DA71" s="10"/>
      <c r="DB71" s="10"/>
      <c r="DC71" s="10"/>
      <c r="DD71" s="10"/>
      <c r="DE71" s="843"/>
      <c r="DF71" s="10"/>
      <c r="DG71" s="843"/>
      <c r="DH71" s="843"/>
      <c r="DI71" s="843"/>
      <c r="DJ71" s="10"/>
      <c r="DK71" s="55">
        <v>1</v>
      </c>
      <c r="DL71" s="843"/>
      <c r="DM71" s="10"/>
      <c r="DN71" s="10">
        <v>1</v>
      </c>
      <c r="DO71" s="10"/>
      <c r="DP71" s="10"/>
      <c r="DQ71" s="10"/>
      <c r="DR71" s="10"/>
      <c r="DS71" s="10"/>
      <c r="DT71" s="10">
        <v>1</v>
      </c>
      <c r="DU71" s="10"/>
      <c r="DV71" s="11">
        <v>1</v>
      </c>
      <c r="DW71" s="11">
        <v>1</v>
      </c>
      <c r="DX71" s="11">
        <v>1</v>
      </c>
      <c r="DY71" s="10"/>
      <c r="DZ71" s="11">
        <v>1</v>
      </c>
      <c r="EA71" s="10"/>
      <c r="EB71" s="55"/>
      <c r="EC71" s="56"/>
      <c r="ED71" s="10">
        <v>1</v>
      </c>
      <c r="EE71" s="10"/>
      <c r="EF71" s="10"/>
      <c r="EG71" s="843"/>
      <c r="EH71" s="10"/>
      <c r="EI71" s="10"/>
      <c r="EJ71" s="10"/>
      <c r="EK71" s="843"/>
      <c r="EL71" s="10"/>
      <c r="EM71" s="10">
        <v>1</v>
      </c>
      <c r="EN71" s="843"/>
      <c r="EO71" s="10">
        <v>1</v>
      </c>
      <c r="EP71" s="10">
        <v>1</v>
      </c>
      <c r="EQ71" s="10">
        <v>1</v>
      </c>
      <c r="ER71" s="843"/>
      <c r="ES71" s="879"/>
      <c r="ET71" s="244">
        <f t="shared" si="6"/>
        <v>5</v>
      </c>
      <c r="EU71" s="66">
        <f t="shared" si="7"/>
        <v>17</v>
      </c>
      <c r="EV71" s="66">
        <f t="shared" si="8"/>
        <v>12</v>
      </c>
      <c r="EW71" s="66">
        <f t="shared" si="9"/>
        <v>7</v>
      </c>
      <c r="EX71" s="66">
        <f t="shared" si="10"/>
        <v>2</v>
      </c>
      <c r="EY71" s="88">
        <f t="shared" si="11"/>
        <v>43</v>
      </c>
      <c r="EZ71" s="54"/>
      <c r="FA71" s="10"/>
      <c r="FB71" s="10"/>
      <c r="FC71" s="10">
        <v>1</v>
      </c>
      <c r="FD71" s="10"/>
      <c r="FE71" s="10"/>
    </row>
    <row r="72" spans="1:161" s="947" customFormat="1" x14ac:dyDescent="0.2">
      <c r="A72" s="963">
        <v>69</v>
      </c>
      <c r="B72" s="948" t="s">
        <v>937</v>
      </c>
      <c r="C72" s="949"/>
      <c r="D72" s="952"/>
      <c r="E72" s="950"/>
      <c r="F72" s="950"/>
      <c r="G72" s="950"/>
      <c r="H72" s="952"/>
      <c r="I72" s="950"/>
      <c r="J72" s="950">
        <v>1</v>
      </c>
      <c r="K72" s="964">
        <v>1</v>
      </c>
      <c r="L72" s="950"/>
      <c r="M72" s="950"/>
      <c r="N72" s="950">
        <v>1</v>
      </c>
      <c r="O72" s="950">
        <v>1</v>
      </c>
      <c r="P72" s="954">
        <v>1</v>
      </c>
      <c r="Q72" s="949"/>
      <c r="R72" s="950">
        <v>1</v>
      </c>
      <c r="S72" s="950"/>
      <c r="T72" s="950"/>
      <c r="U72" s="950">
        <v>1</v>
      </c>
      <c r="V72" s="950">
        <v>1</v>
      </c>
      <c r="W72" s="950">
        <v>1</v>
      </c>
      <c r="X72" s="950">
        <v>1</v>
      </c>
      <c r="Y72" s="950"/>
      <c r="Z72" s="950">
        <v>1</v>
      </c>
      <c r="AA72" s="950"/>
      <c r="AB72" s="950"/>
      <c r="AC72" s="950"/>
      <c r="AD72" s="950"/>
      <c r="AE72" s="952"/>
      <c r="AF72" s="954"/>
      <c r="AG72" s="949"/>
      <c r="AH72" s="952"/>
      <c r="AI72" s="950">
        <v>1</v>
      </c>
      <c r="AJ72" s="950"/>
      <c r="AK72" s="952"/>
      <c r="AL72" s="950"/>
      <c r="AM72" s="950"/>
      <c r="AN72" s="952"/>
      <c r="AO72" s="950">
        <v>1</v>
      </c>
      <c r="AP72" s="950"/>
      <c r="AQ72" s="950"/>
      <c r="AR72" s="954"/>
      <c r="AS72" s="965"/>
      <c r="AT72" s="950">
        <v>1</v>
      </c>
      <c r="AU72" s="950"/>
      <c r="AV72" s="950"/>
      <c r="AW72" s="966">
        <v>1</v>
      </c>
      <c r="AX72" s="971">
        <v>1</v>
      </c>
      <c r="AY72" s="955"/>
      <c r="AZ72" s="950">
        <v>1</v>
      </c>
      <c r="BA72" s="954">
        <v>1</v>
      </c>
      <c r="BB72" s="956"/>
      <c r="BC72" s="957"/>
      <c r="BD72" s="952"/>
      <c r="BE72" s="957"/>
      <c r="BF72" s="957">
        <v>1</v>
      </c>
      <c r="BG72" s="957">
        <v>1</v>
      </c>
      <c r="BH72" s="957">
        <v>1</v>
      </c>
      <c r="BI72" s="957">
        <v>1</v>
      </c>
      <c r="BJ72" s="957">
        <v>1</v>
      </c>
      <c r="BK72" s="957">
        <v>1</v>
      </c>
      <c r="BL72" s="957"/>
      <c r="BM72" s="952"/>
      <c r="BN72" s="957"/>
      <c r="BO72" s="957"/>
      <c r="BP72" s="957"/>
      <c r="BQ72" s="957"/>
      <c r="BR72" s="957"/>
      <c r="BS72" s="957"/>
      <c r="BT72" s="958"/>
      <c r="BU72" s="956"/>
      <c r="BV72" s="957"/>
      <c r="BW72" s="952"/>
      <c r="BX72" s="957">
        <v>1</v>
      </c>
      <c r="BY72" s="957">
        <v>1</v>
      </c>
      <c r="BZ72" s="952"/>
      <c r="CA72" s="957"/>
      <c r="CB72" s="957"/>
      <c r="CC72" s="957"/>
      <c r="CD72" s="957"/>
      <c r="CE72" s="957"/>
      <c r="CF72" s="957"/>
      <c r="CG72" s="957"/>
      <c r="CH72" s="957">
        <v>1</v>
      </c>
      <c r="CI72" s="957"/>
      <c r="CJ72" s="958"/>
      <c r="CK72" s="956"/>
      <c r="CL72" s="957"/>
      <c r="CM72" s="957"/>
      <c r="CN72" s="967">
        <v>1</v>
      </c>
      <c r="CO72" s="957"/>
      <c r="CP72" s="957">
        <v>1</v>
      </c>
      <c r="CQ72" s="952"/>
      <c r="CR72" s="957"/>
      <c r="CS72" s="957">
        <v>1</v>
      </c>
      <c r="CT72" s="957"/>
      <c r="CU72" s="957"/>
      <c r="CV72" s="957"/>
      <c r="CW72" s="957">
        <v>1</v>
      </c>
      <c r="CX72" s="958">
        <v>1</v>
      </c>
      <c r="CY72" s="956"/>
      <c r="CZ72" s="957"/>
      <c r="DA72" s="957"/>
      <c r="DB72" s="957">
        <v>1</v>
      </c>
      <c r="DC72" s="957"/>
      <c r="DD72" s="957">
        <v>1</v>
      </c>
      <c r="DE72" s="952"/>
      <c r="DF72" s="957"/>
      <c r="DG72" s="952"/>
      <c r="DH72" s="952"/>
      <c r="DI72" s="952"/>
      <c r="DJ72" s="957"/>
      <c r="DK72" s="957">
        <v>1</v>
      </c>
      <c r="DL72" s="952"/>
      <c r="DM72" s="957"/>
      <c r="DN72" s="957">
        <v>1</v>
      </c>
      <c r="DO72" s="957"/>
      <c r="DP72" s="957">
        <v>1</v>
      </c>
      <c r="DQ72" s="957"/>
      <c r="DR72" s="957"/>
      <c r="DS72" s="957"/>
      <c r="DT72" s="957">
        <v>1</v>
      </c>
      <c r="DU72" s="957"/>
      <c r="DV72" s="957">
        <v>1</v>
      </c>
      <c r="DW72" s="957">
        <v>1</v>
      </c>
      <c r="DX72" s="957">
        <v>1</v>
      </c>
      <c r="DY72" s="957"/>
      <c r="DZ72" s="957">
        <v>1</v>
      </c>
      <c r="EA72" s="957"/>
      <c r="EB72" s="958"/>
      <c r="EC72" s="956"/>
      <c r="ED72" s="957"/>
      <c r="EE72" s="957"/>
      <c r="EF72" s="957"/>
      <c r="EG72" s="952"/>
      <c r="EH72" s="957"/>
      <c r="EI72" s="957"/>
      <c r="EJ72" s="957"/>
      <c r="EK72" s="952"/>
      <c r="EL72" s="957"/>
      <c r="EM72" s="957">
        <v>1</v>
      </c>
      <c r="EN72" s="952"/>
      <c r="EO72" s="957">
        <v>1</v>
      </c>
      <c r="EP72" s="957">
        <v>1</v>
      </c>
      <c r="EQ72" s="957">
        <v>1</v>
      </c>
      <c r="ER72" s="952"/>
      <c r="ES72" s="968">
        <v>1</v>
      </c>
      <c r="ET72" s="959">
        <f t="shared" si="6"/>
        <v>6</v>
      </c>
      <c r="EU72" s="960">
        <f t="shared" si="7"/>
        <v>16</v>
      </c>
      <c r="EV72" s="960">
        <f t="shared" si="8"/>
        <v>11</v>
      </c>
      <c r="EW72" s="960">
        <f t="shared" si="9"/>
        <v>7</v>
      </c>
      <c r="EX72" s="960">
        <f t="shared" si="10"/>
        <v>3</v>
      </c>
      <c r="EY72" s="961">
        <f t="shared" si="11"/>
        <v>43</v>
      </c>
      <c r="EZ72" s="969"/>
      <c r="FA72" s="957"/>
      <c r="FB72" s="957"/>
      <c r="FC72" s="957">
        <v>1</v>
      </c>
      <c r="FD72" s="957"/>
      <c r="FE72" s="957"/>
    </row>
    <row r="73" spans="1:161" x14ac:dyDescent="0.2">
      <c r="A73" s="243">
        <v>70</v>
      </c>
      <c r="B73" s="458" t="s">
        <v>456</v>
      </c>
      <c r="C73" s="57"/>
      <c r="D73" s="843"/>
      <c r="E73" s="5"/>
      <c r="F73" s="5">
        <v>1</v>
      </c>
      <c r="G73" s="5">
        <v>1</v>
      </c>
      <c r="H73" s="843"/>
      <c r="I73" s="126"/>
      <c r="J73" s="5">
        <v>1</v>
      </c>
      <c r="K73" s="653">
        <v>1</v>
      </c>
      <c r="L73" s="5"/>
      <c r="M73" s="5"/>
      <c r="N73" s="5"/>
      <c r="O73" s="5"/>
      <c r="P73" s="82"/>
      <c r="Q73" s="57"/>
      <c r="R73" s="5"/>
      <c r="S73" s="5">
        <v>1</v>
      </c>
      <c r="T73" s="5"/>
      <c r="U73" s="5"/>
      <c r="V73" s="5"/>
      <c r="W73" s="5"/>
      <c r="X73" s="5"/>
      <c r="Y73" s="5"/>
      <c r="Z73" s="5">
        <v>1</v>
      </c>
      <c r="AA73" s="5"/>
      <c r="AB73" s="5">
        <v>1</v>
      </c>
      <c r="AC73" s="5">
        <v>1</v>
      </c>
      <c r="AD73" s="5"/>
      <c r="AE73" s="843"/>
      <c r="AF73" s="828">
        <v>1</v>
      </c>
      <c r="AG73" s="57">
        <v>1</v>
      </c>
      <c r="AH73" s="843"/>
      <c r="AI73" s="5">
        <v>1</v>
      </c>
      <c r="AJ73" s="5"/>
      <c r="AK73" s="843"/>
      <c r="AL73" s="5">
        <v>1</v>
      </c>
      <c r="AM73" s="5">
        <v>1</v>
      </c>
      <c r="AN73" s="843"/>
      <c r="AO73" s="5">
        <v>1</v>
      </c>
      <c r="AP73" s="5"/>
      <c r="AQ73" s="817">
        <v>1</v>
      </c>
      <c r="AR73" s="82">
        <v>1</v>
      </c>
      <c r="AS73" s="854"/>
      <c r="AT73" s="5">
        <v>1</v>
      </c>
      <c r="AU73" s="5"/>
      <c r="AV73" s="5"/>
      <c r="AW73" s="647">
        <v>1</v>
      </c>
      <c r="AX73" s="839">
        <v>1</v>
      </c>
      <c r="AY73" s="64"/>
      <c r="AZ73" s="5"/>
      <c r="BA73" s="82"/>
      <c r="BB73" s="56"/>
      <c r="BC73" s="10"/>
      <c r="BD73" s="843"/>
      <c r="BE73" s="10"/>
      <c r="BF73" s="10"/>
      <c r="BG73" s="10"/>
      <c r="BH73" s="10"/>
      <c r="BI73" s="10"/>
      <c r="BJ73" s="10"/>
      <c r="BK73" s="10"/>
      <c r="BL73" s="10"/>
      <c r="BM73" s="843"/>
      <c r="BN73" s="10"/>
      <c r="BO73" s="10"/>
      <c r="BP73" s="98">
        <v>1</v>
      </c>
      <c r="BQ73" s="10"/>
      <c r="BR73" s="10"/>
      <c r="BS73" s="10"/>
      <c r="BT73" s="55"/>
      <c r="BU73" s="56"/>
      <c r="BV73" s="10"/>
      <c r="BW73" s="843"/>
      <c r="BX73" s="10"/>
      <c r="BY73" s="10"/>
      <c r="BZ73" s="843"/>
      <c r="CA73" s="10"/>
      <c r="CB73" s="10"/>
      <c r="CC73" s="10"/>
      <c r="CD73" s="10"/>
      <c r="CE73" s="10">
        <v>1</v>
      </c>
      <c r="CF73" s="98">
        <v>1</v>
      </c>
      <c r="CG73" s="10"/>
      <c r="CH73" s="10"/>
      <c r="CI73" s="10"/>
      <c r="CJ73" s="55"/>
      <c r="CK73" s="56"/>
      <c r="CL73" s="10"/>
      <c r="CM73" s="10"/>
      <c r="CN73" s="835">
        <v>1</v>
      </c>
      <c r="CO73" s="10"/>
      <c r="CP73" s="10"/>
      <c r="CQ73" s="843"/>
      <c r="CR73" s="10"/>
      <c r="CS73" s="10"/>
      <c r="CT73" s="10"/>
      <c r="CU73" s="10"/>
      <c r="CV73" s="10">
        <v>1</v>
      </c>
      <c r="CW73" s="10"/>
      <c r="CX73" s="55"/>
      <c r="CY73" s="139">
        <v>1</v>
      </c>
      <c r="CZ73" s="10"/>
      <c r="DA73" s="10"/>
      <c r="DB73" s="10"/>
      <c r="DC73" s="10"/>
      <c r="DD73" s="10">
        <v>1</v>
      </c>
      <c r="DE73" s="843"/>
      <c r="DF73" s="10">
        <v>1</v>
      </c>
      <c r="DG73" s="843"/>
      <c r="DH73" s="843"/>
      <c r="DI73" s="843"/>
      <c r="DJ73" s="10"/>
      <c r="DK73" s="55">
        <v>1</v>
      </c>
      <c r="DL73" s="843"/>
      <c r="DM73" s="10"/>
      <c r="DN73" s="10">
        <v>1</v>
      </c>
      <c r="DO73" s="10"/>
      <c r="DP73" s="10"/>
      <c r="DQ73" s="10"/>
      <c r="DR73" s="10"/>
      <c r="DS73" s="10"/>
      <c r="DT73" s="10"/>
      <c r="DU73" s="10">
        <v>1</v>
      </c>
      <c r="DV73" s="10"/>
      <c r="DW73" s="10"/>
      <c r="DX73" s="10"/>
      <c r="DY73" s="10"/>
      <c r="DZ73" s="10"/>
      <c r="EA73" s="10"/>
      <c r="EB73" s="55"/>
      <c r="EC73" s="56"/>
      <c r="ED73" s="11"/>
      <c r="EE73" s="10"/>
      <c r="EF73" s="10"/>
      <c r="EG73" s="843"/>
      <c r="EH73" s="10"/>
      <c r="EI73" s="10"/>
      <c r="EJ73" s="10"/>
      <c r="EK73" s="843"/>
      <c r="EL73" s="10"/>
      <c r="EM73" s="10"/>
      <c r="EN73" s="843"/>
      <c r="EO73" s="10"/>
      <c r="EP73" s="10"/>
      <c r="EQ73" s="10"/>
      <c r="ER73" s="843"/>
      <c r="ES73" s="879"/>
      <c r="ET73" s="244">
        <f t="shared" si="6"/>
        <v>0</v>
      </c>
      <c r="EU73" s="66">
        <f t="shared" si="7"/>
        <v>14</v>
      </c>
      <c r="EV73" s="66">
        <f t="shared" si="8"/>
        <v>8</v>
      </c>
      <c r="EW73" s="66">
        <f t="shared" si="9"/>
        <v>0</v>
      </c>
      <c r="EX73" s="66">
        <f t="shared" si="10"/>
        <v>5</v>
      </c>
      <c r="EY73" s="88">
        <f t="shared" si="11"/>
        <v>27</v>
      </c>
      <c r="EZ73" s="54"/>
      <c r="FA73" s="10"/>
      <c r="FB73" s="10">
        <v>1</v>
      </c>
      <c r="FC73" s="10"/>
      <c r="FD73" s="10"/>
      <c r="FE73" s="10"/>
    </row>
    <row r="74" spans="1:161" x14ac:dyDescent="0.2">
      <c r="A74" s="61">
        <v>71</v>
      </c>
      <c r="B74" s="458" t="s">
        <v>562</v>
      </c>
      <c r="C74" s="57"/>
      <c r="D74" s="843"/>
      <c r="E74" s="5"/>
      <c r="F74" s="5">
        <v>1</v>
      </c>
      <c r="G74" s="5">
        <v>1</v>
      </c>
      <c r="H74" s="843"/>
      <c r="I74" s="126"/>
      <c r="J74" s="5">
        <v>1</v>
      </c>
      <c r="K74" s="653"/>
      <c r="L74" s="5"/>
      <c r="M74" s="5"/>
      <c r="N74" s="5"/>
      <c r="O74" s="5"/>
      <c r="P74" s="82"/>
      <c r="Q74" s="57"/>
      <c r="R74" s="5"/>
      <c r="S74" s="5">
        <v>1</v>
      </c>
      <c r="T74" s="5"/>
      <c r="U74" s="5"/>
      <c r="V74" s="5"/>
      <c r="W74" s="5"/>
      <c r="X74" s="5"/>
      <c r="Y74" s="5"/>
      <c r="Z74" s="5">
        <v>1</v>
      </c>
      <c r="AA74" s="5"/>
      <c r="AB74" s="5">
        <v>1</v>
      </c>
      <c r="AC74" s="5">
        <v>1</v>
      </c>
      <c r="AD74" s="5"/>
      <c r="AE74" s="843"/>
      <c r="AF74" s="82">
        <v>1</v>
      </c>
      <c r="AG74" s="57">
        <v>1</v>
      </c>
      <c r="AH74" s="843"/>
      <c r="AI74" s="5">
        <v>1</v>
      </c>
      <c r="AJ74" s="5"/>
      <c r="AK74" s="843"/>
      <c r="AL74" s="5">
        <v>1</v>
      </c>
      <c r="AM74" s="5">
        <v>1</v>
      </c>
      <c r="AN74" s="843"/>
      <c r="AO74" s="5">
        <v>1</v>
      </c>
      <c r="AP74" s="5"/>
      <c r="AQ74" s="5">
        <v>1</v>
      </c>
      <c r="AR74" s="82">
        <v>1</v>
      </c>
      <c r="AS74" s="854"/>
      <c r="AT74" s="5">
        <v>1</v>
      </c>
      <c r="AU74" s="5"/>
      <c r="AV74" s="5"/>
      <c r="AW74" s="647">
        <v>1</v>
      </c>
      <c r="AX74" s="839">
        <v>1</v>
      </c>
      <c r="AY74" s="64"/>
      <c r="AZ74" s="5"/>
      <c r="BA74" s="82"/>
      <c r="BB74" s="56"/>
      <c r="BC74" s="10"/>
      <c r="BD74" s="843"/>
      <c r="BE74" s="10"/>
      <c r="BF74" s="10"/>
      <c r="BG74" s="10"/>
      <c r="BH74" s="10"/>
      <c r="BI74" s="10"/>
      <c r="BJ74" s="10"/>
      <c r="BK74" s="10"/>
      <c r="BL74" s="10"/>
      <c r="BM74" s="843"/>
      <c r="BN74" s="10"/>
      <c r="BO74" s="10"/>
      <c r="BP74" s="10"/>
      <c r="BQ74" s="10"/>
      <c r="BR74" s="10"/>
      <c r="BS74" s="10"/>
      <c r="BT74" s="55"/>
      <c r="BU74" s="56"/>
      <c r="BV74" s="10"/>
      <c r="BW74" s="843"/>
      <c r="BX74" s="10"/>
      <c r="BY74" s="10"/>
      <c r="BZ74" s="843"/>
      <c r="CA74" s="10"/>
      <c r="CB74" s="10"/>
      <c r="CC74" s="10"/>
      <c r="CD74" s="10"/>
      <c r="CE74" s="10">
        <v>1</v>
      </c>
      <c r="CF74" s="10"/>
      <c r="CG74" s="10"/>
      <c r="CH74" s="10"/>
      <c r="CI74" s="10"/>
      <c r="CJ74" s="55"/>
      <c r="CK74" s="56"/>
      <c r="CL74" s="10"/>
      <c r="CM74" s="10"/>
      <c r="CN74" s="835"/>
      <c r="CO74" s="10"/>
      <c r="CP74" s="10"/>
      <c r="CQ74" s="843"/>
      <c r="CR74" s="10"/>
      <c r="CS74" s="10"/>
      <c r="CT74" s="10"/>
      <c r="CU74" s="10"/>
      <c r="CV74" s="10">
        <v>1</v>
      </c>
      <c r="CW74" s="10"/>
      <c r="CX74" s="55"/>
      <c r="CY74" s="56">
        <v>1</v>
      </c>
      <c r="CZ74" s="10"/>
      <c r="DA74" s="10"/>
      <c r="DB74" s="10"/>
      <c r="DC74" s="10"/>
      <c r="DD74" s="10">
        <v>1</v>
      </c>
      <c r="DE74" s="843"/>
      <c r="DF74" s="10">
        <v>1</v>
      </c>
      <c r="DG74" s="843"/>
      <c r="DH74" s="843"/>
      <c r="DI74" s="843"/>
      <c r="DJ74" s="10"/>
      <c r="DK74" s="55">
        <v>1</v>
      </c>
      <c r="DL74" s="843"/>
      <c r="DM74" s="10"/>
      <c r="DN74" s="10">
        <v>1</v>
      </c>
      <c r="DO74" s="10"/>
      <c r="DP74" s="10"/>
      <c r="DQ74" s="10"/>
      <c r="DR74" s="10"/>
      <c r="DS74" s="10"/>
      <c r="DT74" s="10"/>
      <c r="DU74" s="10">
        <v>1</v>
      </c>
      <c r="DV74" s="10"/>
      <c r="DW74" s="10"/>
      <c r="DX74" s="10"/>
      <c r="DY74" s="10"/>
      <c r="DZ74" s="10"/>
      <c r="EA74" s="10"/>
      <c r="EB74" s="55"/>
      <c r="EC74" s="56"/>
      <c r="ED74" s="10"/>
      <c r="EE74" s="10"/>
      <c r="EF74" s="10"/>
      <c r="EG74" s="843"/>
      <c r="EH74" s="10"/>
      <c r="EI74" s="10"/>
      <c r="EJ74" s="10"/>
      <c r="EK74" s="843"/>
      <c r="EL74" s="10"/>
      <c r="EM74" s="10"/>
      <c r="EN74" s="843"/>
      <c r="EO74" s="10"/>
      <c r="EP74" s="10"/>
      <c r="EQ74" s="10"/>
      <c r="ER74" s="843"/>
      <c r="ES74" s="879"/>
      <c r="ET74" s="244">
        <f t="shared" si="6"/>
        <v>0</v>
      </c>
      <c r="EU74" s="66">
        <f t="shared" si="7"/>
        <v>12</v>
      </c>
      <c r="EV74" s="66">
        <f t="shared" si="8"/>
        <v>8</v>
      </c>
      <c r="EW74" s="66">
        <f t="shared" si="9"/>
        <v>0</v>
      </c>
      <c r="EX74" s="66">
        <f t="shared" si="10"/>
        <v>5</v>
      </c>
      <c r="EY74" s="88">
        <f t="shared" si="11"/>
        <v>25</v>
      </c>
      <c r="EZ74" s="54"/>
      <c r="FA74" s="10"/>
      <c r="FB74" s="10">
        <v>1</v>
      </c>
      <c r="FC74" s="10"/>
      <c r="FD74" s="10"/>
      <c r="FE74" s="10"/>
    </row>
    <row r="75" spans="1:161" x14ac:dyDescent="0.2">
      <c r="A75" s="243">
        <v>72</v>
      </c>
      <c r="B75" s="458" t="s">
        <v>249</v>
      </c>
      <c r="C75" s="57"/>
      <c r="D75" s="843"/>
      <c r="E75" s="5"/>
      <c r="F75" s="5"/>
      <c r="G75" s="5"/>
      <c r="H75" s="843"/>
      <c r="I75" s="126"/>
      <c r="J75" s="5"/>
      <c r="K75" s="653"/>
      <c r="L75" s="5"/>
      <c r="M75" s="5"/>
      <c r="N75" s="5"/>
      <c r="O75" s="5"/>
      <c r="P75" s="82"/>
      <c r="Q75" s="57"/>
      <c r="R75" s="5"/>
      <c r="S75" s="5">
        <v>1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843"/>
      <c r="AF75" s="82"/>
      <c r="AG75" s="57"/>
      <c r="AH75" s="843"/>
      <c r="AI75" s="5">
        <v>1</v>
      </c>
      <c r="AJ75" s="5"/>
      <c r="AK75" s="844"/>
      <c r="AL75" s="5"/>
      <c r="AM75" s="5"/>
      <c r="AN75" s="843"/>
      <c r="AO75" s="5"/>
      <c r="AP75" s="5"/>
      <c r="AQ75" s="5"/>
      <c r="AR75" s="82"/>
      <c r="AS75" s="854"/>
      <c r="AT75" s="5">
        <v>1</v>
      </c>
      <c r="AU75" s="5"/>
      <c r="AV75" s="5"/>
      <c r="AW75" s="647">
        <v>1</v>
      </c>
      <c r="AX75" s="839">
        <v>1</v>
      </c>
      <c r="AY75" s="64"/>
      <c r="AZ75" s="5">
        <v>1</v>
      </c>
      <c r="BA75" s="82"/>
      <c r="BB75" s="56">
        <v>1</v>
      </c>
      <c r="BC75" s="10"/>
      <c r="BD75" s="843"/>
      <c r="BE75" s="10"/>
      <c r="BF75" s="10">
        <v>1</v>
      </c>
      <c r="BG75" s="10">
        <v>1</v>
      </c>
      <c r="BH75" s="10">
        <v>1</v>
      </c>
      <c r="BI75" s="10">
        <v>1</v>
      </c>
      <c r="BJ75" s="10">
        <v>1</v>
      </c>
      <c r="BK75" s="10">
        <v>1</v>
      </c>
      <c r="BL75" s="10"/>
      <c r="BM75" s="843"/>
      <c r="BN75" s="10"/>
      <c r="BO75" s="10"/>
      <c r="BP75" s="10"/>
      <c r="BQ75" s="10"/>
      <c r="BR75" s="10"/>
      <c r="BS75" s="10"/>
      <c r="BT75" s="55"/>
      <c r="BU75" s="56"/>
      <c r="BV75" s="10"/>
      <c r="BW75" s="843"/>
      <c r="BX75" s="10"/>
      <c r="BY75" s="10"/>
      <c r="BZ75" s="843"/>
      <c r="CA75" s="10">
        <v>1</v>
      </c>
      <c r="CB75" s="10"/>
      <c r="CC75" s="10"/>
      <c r="CD75" s="10"/>
      <c r="CE75" s="10"/>
      <c r="CF75" s="10"/>
      <c r="CG75" s="10"/>
      <c r="CH75" s="10"/>
      <c r="CI75" s="98">
        <v>1</v>
      </c>
      <c r="CJ75" s="55"/>
      <c r="CK75" s="56"/>
      <c r="CL75" s="10"/>
      <c r="CM75" s="10"/>
      <c r="CN75" s="835">
        <v>1</v>
      </c>
      <c r="CO75" s="10"/>
      <c r="CP75" s="98">
        <v>1</v>
      </c>
      <c r="CQ75" s="843"/>
      <c r="CR75" s="10"/>
      <c r="CS75" s="10">
        <v>1</v>
      </c>
      <c r="CT75" s="10">
        <v>1</v>
      </c>
      <c r="CU75" s="10"/>
      <c r="CV75" s="10"/>
      <c r="CW75" s="10"/>
      <c r="CX75" s="55"/>
      <c r="CY75" s="56"/>
      <c r="CZ75" s="10"/>
      <c r="DA75" s="10"/>
      <c r="DB75" s="98">
        <v>1</v>
      </c>
      <c r="DC75" s="10"/>
      <c r="DD75" s="10"/>
      <c r="DE75" s="843"/>
      <c r="DF75" s="10"/>
      <c r="DG75" s="843"/>
      <c r="DH75" s="843"/>
      <c r="DI75" s="843"/>
      <c r="DJ75" s="10"/>
      <c r="DK75" s="55"/>
      <c r="DL75" s="843"/>
      <c r="DM75" s="10"/>
      <c r="DN75" s="10"/>
      <c r="DO75" s="10"/>
      <c r="DP75" s="10"/>
      <c r="DQ75" s="10">
        <v>1</v>
      </c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55"/>
      <c r="EC75" s="56"/>
      <c r="ED75" s="10">
        <v>1</v>
      </c>
      <c r="EE75" s="10"/>
      <c r="EF75" s="10"/>
      <c r="EG75" s="843"/>
      <c r="EH75" s="10"/>
      <c r="EI75" s="10"/>
      <c r="EJ75" s="10">
        <v>1</v>
      </c>
      <c r="EK75" s="843"/>
      <c r="EL75" s="10"/>
      <c r="EM75" s="98">
        <v>1</v>
      </c>
      <c r="EN75" s="843"/>
      <c r="EO75" s="98">
        <v>1</v>
      </c>
      <c r="EP75" s="98">
        <v>1</v>
      </c>
      <c r="EQ75" s="98">
        <v>1</v>
      </c>
      <c r="ER75" s="843"/>
      <c r="ES75" s="879">
        <v>1</v>
      </c>
      <c r="ET75" s="244">
        <f t="shared" si="6"/>
        <v>2</v>
      </c>
      <c r="EU75" s="66">
        <f t="shared" si="7"/>
        <v>12</v>
      </c>
      <c r="EV75" s="66">
        <f t="shared" si="8"/>
        <v>7</v>
      </c>
      <c r="EW75" s="66">
        <f t="shared" si="9"/>
        <v>3</v>
      </c>
      <c r="EX75" s="66">
        <f t="shared" si="10"/>
        <v>1</v>
      </c>
      <c r="EY75" s="88">
        <f t="shared" si="11"/>
        <v>25</v>
      </c>
      <c r="EZ75" s="54"/>
      <c r="FA75" s="10"/>
      <c r="FB75" s="10">
        <v>1</v>
      </c>
      <c r="FC75" s="10"/>
      <c r="FD75" s="10"/>
      <c r="FE75" s="10"/>
    </row>
    <row r="76" spans="1:161" x14ac:dyDescent="0.2">
      <c r="A76" s="61">
        <v>73</v>
      </c>
      <c r="B76" s="458" t="s">
        <v>943</v>
      </c>
      <c r="C76" s="57"/>
      <c r="D76" s="843"/>
      <c r="E76" s="5"/>
      <c r="F76" s="5"/>
      <c r="G76" s="5"/>
      <c r="H76" s="843"/>
      <c r="I76" s="126"/>
      <c r="J76" s="5"/>
      <c r="K76" s="653"/>
      <c r="L76" s="5"/>
      <c r="M76" s="5"/>
      <c r="N76" s="5"/>
      <c r="O76" s="5"/>
      <c r="P76" s="82"/>
      <c r="Q76" s="57"/>
      <c r="R76" s="5"/>
      <c r="S76" s="5">
        <v>1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843"/>
      <c r="AF76" s="82"/>
      <c r="AG76" s="57"/>
      <c r="AH76" s="843"/>
      <c r="AI76" s="5">
        <v>1</v>
      </c>
      <c r="AJ76" s="5"/>
      <c r="AK76" s="844"/>
      <c r="AL76" s="5"/>
      <c r="AM76" s="5"/>
      <c r="AN76" s="843"/>
      <c r="AO76" s="5"/>
      <c r="AP76" s="5"/>
      <c r="AQ76" s="5"/>
      <c r="AR76" s="82"/>
      <c r="AS76" s="854"/>
      <c r="AT76" s="5">
        <v>1</v>
      </c>
      <c r="AU76" s="5"/>
      <c r="AV76" s="5"/>
      <c r="AW76" s="647">
        <v>1</v>
      </c>
      <c r="AX76" s="839">
        <v>1</v>
      </c>
      <c r="AY76" s="64"/>
      <c r="AZ76" s="5">
        <v>1</v>
      </c>
      <c r="BA76" s="82"/>
      <c r="BB76" s="56">
        <v>1</v>
      </c>
      <c r="BC76" s="10"/>
      <c r="BD76" s="843"/>
      <c r="BE76" s="10"/>
      <c r="BF76" s="10">
        <v>1</v>
      </c>
      <c r="BG76" s="10">
        <v>1</v>
      </c>
      <c r="BH76" s="10">
        <v>1</v>
      </c>
      <c r="BI76" s="10">
        <v>1</v>
      </c>
      <c r="BJ76" s="10">
        <v>1</v>
      </c>
      <c r="BK76" s="10">
        <v>1</v>
      </c>
      <c r="BL76" s="10"/>
      <c r="BM76" s="843"/>
      <c r="BN76" s="10"/>
      <c r="BO76" s="10"/>
      <c r="BP76" s="10"/>
      <c r="BQ76" s="10"/>
      <c r="BR76" s="10"/>
      <c r="BS76" s="10"/>
      <c r="BT76" s="55"/>
      <c r="BU76" s="56"/>
      <c r="BV76" s="10"/>
      <c r="BW76" s="843"/>
      <c r="BX76" s="10"/>
      <c r="BY76" s="10"/>
      <c r="BZ76" s="843"/>
      <c r="CA76" s="10">
        <v>1</v>
      </c>
      <c r="CB76" s="10"/>
      <c r="CC76" s="10"/>
      <c r="CD76" s="10"/>
      <c r="CE76" s="10"/>
      <c r="CF76" s="10"/>
      <c r="CG76" s="10"/>
      <c r="CH76" s="10"/>
      <c r="CI76" s="98">
        <v>1</v>
      </c>
      <c r="CJ76" s="129"/>
      <c r="CK76" s="56"/>
      <c r="CL76" s="10"/>
      <c r="CM76" s="10"/>
      <c r="CN76" s="835">
        <v>1</v>
      </c>
      <c r="CO76" s="10"/>
      <c r="CP76" s="98">
        <v>1</v>
      </c>
      <c r="CQ76" s="843"/>
      <c r="CR76" s="10"/>
      <c r="CS76" s="10">
        <v>1</v>
      </c>
      <c r="CT76" s="10">
        <v>1</v>
      </c>
      <c r="CU76" s="10"/>
      <c r="CV76" s="10"/>
      <c r="CW76" s="10"/>
      <c r="CX76" s="55"/>
      <c r="CY76" s="56"/>
      <c r="CZ76" s="10"/>
      <c r="DA76" s="10"/>
      <c r="DB76" s="98">
        <v>1</v>
      </c>
      <c r="DC76" s="10"/>
      <c r="DD76" s="10"/>
      <c r="DE76" s="843"/>
      <c r="DF76" s="10"/>
      <c r="DG76" s="843"/>
      <c r="DH76" s="843"/>
      <c r="DI76" s="843"/>
      <c r="DJ76" s="10"/>
      <c r="DK76" s="55"/>
      <c r="DL76" s="843"/>
      <c r="DM76" s="10"/>
      <c r="DN76" s="10"/>
      <c r="DO76" s="10"/>
      <c r="DP76" s="10"/>
      <c r="DQ76" s="10">
        <v>1</v>
      </c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55"/>
      <c r="EC76" s="56"/>
      <c r="ED76" s="10">
        <v>1</v>
      </c>
      <c r="EE76" s="10"/>
      <c r="EF76" s="10"/>
      <c r="EG76" s="843"/>
      <c r="EH76" s="10"/>
      <c r="EI76" s="10"/>
      <c r="EJ76" s="10">
        <v>1</v>
      </c>
      <c r="EK76" s="843"/>
      <c r="EL76" s="10"/>
      <c r="EM76" s="98">
        <v>1</v>
      </c>
      <c r="EN76" s="843"/>
      <c r="EO76" s="98">
        <v>1</v>
      </c>
      <c r="EP76" s="98">
        <v>1</v>
      </c>
      <c r="EQ76" s="98">
        <v>1</v>
      </c>
      <c r="ER76" s="843"/>
      <c r="ES76" s="879">
        <v>1</v>
      </c>
      <c r="ET76" s="244">
        <f t="shared" si="6"/>
        <v>2</v>
      </c>
      <c r="EU76" s="66">
        <f t="shared" si="7"/>
        <v>12</v>
      </c>
      <c r="EV76" s="66">
        <f t="shared" si="8"/>
        <v>7</v>
      </c>
      <c r="EW76" s="66">
        <f t="shared" si="9"/>
        <v>3</v>
      </c>
      <c r="EX76" s="66">
        <f t="shared" si="10"/>
        <v>1</v>
      </c>
      <c r="EY76" s="88">
        <f t="shared" si="11"/>
        <v>25</v>
      </c>
      <c r="EZ76" s="54"/>
      <c r="FA76" s="10"/>
      <c r="FB76" s="10">
        <v>1</v>
      </c>
      <c r="FC76" s="10"/>
      <c r="FD76" s="10"/>
      <c r="FE76" s="10"/>
    </row>
    <row r="77" spans="1:161" x14ac:dyDescent="0.2">
      <c r="A77" s="243">
        <v>74</v>
      </c>
      <c r="B77" s="458" t="s">
        <v>451</v>
      </c>
      <c r="C77" s="57"/>
      <c r="D77" s="843"/>
      <c r="E77" s="5"/>
      <c r="F77" s="5"/>
      <c r="G77" s="5"/>
      <c r="H77" s="843"/>
      <c r="I77" s="126"/>
      <c r="J77" s="5"/>
      <c r="K77" s="653"/>
      <c r="L77" s="5"/>
      <c r="M77" s="5"/>
      <c r="N77" s="5"/>
      <c r="O77" s="5"/>
      <c r="P77" s="82">
        <v>1</v>
      </c>
      <c r="Q77" s="57"/>
      <c r="R77" s="5"/>
      <c r="S77" s="5"/>
      <c r="T77" s="5"/>
      <c r="U77" s="5">
        <v>1</v>
      </c>
      <c r="V77" s="5">
        <v>1</v>
      </c>
      <c r="W77" s="5">
        <v>1</v>
      </c>
      <c r="X77" s="5">
        <v>1</v>
      </c>
      <c r="Y77" s="5"/>
      <c r="Z77" s="5"/>
      <c r="AA77" s="5"/>
      <c r="AB77" s="5"/>
      <c r="AC77" s="5"/>
      <c r="AD77" s="5"/>
      <c r="AE77" s="843"/>
      <c r="AF77" s="82"/>
      <c r="AG77" s="57"/>
      <c r="AH77" s="843"/>
      <c r="AI77" s="5"/>
      <c r="AJ77" s="5"/>
      <c r="AK77" s="843"/>
      <c r="AL77" s="5"/>
      <c r="AM77" s="5"/>
      <c r="AN77" s="843"/>
      <c r="AO77" s="5"/>
      <c r="AP77" s="5"/>
      <c r="AQ77" s="5"/>
      <c r="AR77" s="82"/>
      <c r="AS77" s="854"/>
      <c r="AT77" s="5"/>
      <c r="AU77" s="5"/>
      <c r="AV77" s="5"/>
      <c r="AW77" s="647"/>
      <c r="AX77" s="839"/>
      <c r="AY77" s="64"/>
      <c r="AZ77" s="5"/>
      <c r="BA77" s="82"/>
      <c r="BB77" s="56"/>
      <c r="BC77" s="10"/>
      <c r="BD77" s="843"/>
      <c r="BE77" s="10"/>
      <c r="BF77" s="10"/>
      <c r="BG77" s="10"/>
      <c r="BH77" s="10"/>
      <c r="BI77" s="10"/>
      <c r="BJ77" s="10"/>
      <c r="BK77" s="10"/>
      <c r="BL77" s="10"/>
      <c r="BM77" s="843"/>
      <c r="BN77" s="10"/>
      <c r="BO77" s="10"/>
      <c r="BP77" s="10"/>
      <c r="BQ77" s="10"/>
      <c r="BR77" s="10"/>
      <c r="BS77" s="10"/>
      <c r="BT77" s="55"/>
      <c r="BU77" s="56"/>
      <c r="BV77" s="10"/>
      <c r="BW77" s="843"/>
      <c r="BX77" s="10"/>
      <c r="BY77" s="10"/>
      <c r="BZ77" s="843"/>
      <c r="CA77" s="10"/>
      <c r="CB77" s="10"/>
      <c r="CC77" s="10"/>
      <c r="CD77" s="10"/>
      <c r="CE77" s="10"/>
      <c r="CF77" s="10"/>
      <c r="CG77" s="10"/>
      <c r="CH77" s="10"/>
      <c r="CI77" s="10"/>
      <c r="CJ77" s="55"/>
      <c r="CK77" s="56"/>
      <c r="CL77" s="10"/>
      <c r="CM77" s="10"/>
      <c r="CN77" s="835"/>
      <c r="CO77" s="10"/>
      <c r="CP77" s="10"/>
      <c r="CQ77" s="843"/>
      <c r="CR77" s="10"/>
      <c r="CS77" s="10"/>
      <c r="CT77" s="10"/>
      <c r="CU77" s="10"/>
      <c r="CV77" s="10"/>
      <c r="CW77" s="10"/>
      <c r="CX77" s="55"/>
      <c r="CY77" s="56"/>
      <c r="CZ77" s="10"/>
      <c r="DA77" s="10"/>
      <c r="DB77" s="10"/>
      <c r="DC77" s="10"/>
      <c r="DD77" s="10"/>
      <c r="DE77" s="843"/>
      <c r="DF77" s="10"/>
      <c r="DG77" s="843"/>
      <c r="DH77" s="843"/>
      <c r="DI77" s="843"/>
      <c r="DJ77" s="10"/>
      <c r="DK77" s="55"/>
      <c r="DL77" s="843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55"/>
      <c r="EC77" s="56"/>
      <c r="ED77" s="10"/>
      <c r="EE77" s="10"/>
      <c r="EF77" s="10"/>
      <c r="EG77" s="843"/>
      <c r="EH77" s="10"/>
      <c r="EI77" s="10"/>
      <c r="EJ77" s="10"/>
      <c r="EK77" s="843"/>
      <c r="EL77" s="10"/>
      <c r="EM77" s="10"/>
      <c r="EN77" s="843"/>
      <c r="EO77" s="10"/>
      <c r="EP77" s="10"/>
      <c r="EQ77" s="10"/>
      <c r="ER77" s="843"/>
      <c r="ES77" s="879"/>
      <c r="ET77" s="244">
        <f t="shared" si="6"/>
        <v>1</v>
      </c>
      <c r="EU77" s="66">
        <f t="shared" si="7"/>
        <v>1</v>
      </c>
      <c r="EV77" s="66">
        <f t="shared" si="8"/>
        <v>2</v>
      </c>
      <c r="EW77" s="66">
        <f t="shared" si="9"/>
        <v>1</v>
      </c>
      <c r="EX77" s="66">
        <f t="shared" si="10"/>
        <v>0</v>
      </c>
      <c r="EY77" s="88">
        <f t="shared" si="11"/>
        <v>5</v>
      </c>
      <c r="EZ77" s="54">
        <v>1</v>
      </c>
      <c r="FA77" s="10"/>
      <c r="FB77" s="10"/>
      <c r="FC77" s="10"/>
      <c r="FD77" s="10"/>
      <c r="FE77" s="10"/>
    </row>
    <row r="78" spans="1:161" x14ac:dyDescent="0.2">
      <c r="A78" s="61">
        <v>75</v>
      </c>
      <c r="B78" s="458" t="s">
        <v>1496</v>
      </c>
      <c r="C78" s="57"/>
      <c r="D78" s="843"/>
      <c r="E78" s="5"/>
      <c r="F78" s="5"/>
      <c r="G78" s="5"/>
      <c r="H78" s="843"/>
      <c r="I78" s="126"/>
      <c r="J78" s="5"/>
      <c r="K78" s="653">
        <v>1</v>
      </c>
      <c r="L78" s="5"/>
      <c r="M78" s="5"/>
      <c r="N78" s="5"/>
      <c r="O78" s="5"/>
      <c r="P78" s="82">
        <v>1</v>
      </c>
      <c r="Q78" s="57"/>
      <c r="R78" s="5"/>
      <c r="S78" s="5"/>
      <c r="T78" s="5"/>
      <c r="U78" s="5">
        <v>1</v>
      </c>
      <c r="V78" s="5">
        <v>1</v>
      </c>
      <c r="W78" s="5">
        <v>1</v>
      </c>
      <c r="X78" s="5">
        <v>1</v>
      </c>
      <c r="Y78" s="5"/>
      <c r="Z78" s="5"/>
      <c r="AA78" s="5"/>
      <c r="AB78" s="5"/>
      <c r="AC78" s="5"/>
      <c r="AD78" s="5"/>
      <c r="AE78" s="843"/>
      <c r="AF78" s="82"/>
      <c r="AG78" s="57"/>
      <c r="AH78" s="843"/>
      <c r="AI78" s="5"/>
      <c r="AJ78" s="5"/>
      <c r="AK78" s="843"/>
      <c r="AL78" s="5"/>
      <c r="AM78" s="5"/>
      <c r="AN78" s="843"/>
      <c r="AO78" s="5"/>
      <c r="AP78" s="5"/>
      <c r="AQ78" s="5"/>
      <c r="AR78" s="82"/>
      <c r="AS78" s="854"/>
      <c r="AT78" s="5"/>
      <c r="AU78" s="5"/>
      <c r="AV78" s="5"/>
      <c r="AW78" s="647"/>
      <c r="AX78" s="839"/>
      <c r="AY78" s="64"/>
      <c r="AZ78" s="5"/>
      <c r="BA78" s="82"/>
      <c r="BB78" s="56"/>
      <c r="BC78" s="10"/>
      <c r="BD78" s="843"/>
      <c r="BE78" s="10"/>
      <c r="BF78" s="10">
        <v>1</v>
      </c>
      <c r="BG78" s="10">
        <v>1</v>
      </c>
      <c r="BH78" s="10">
        <v>1</v>
      </c>
      <c r="BI78" s="10">
        <v>1</v>
      </c>
      <c r="BJ78" s="10">
        <v>1</v>
      </c>
      <c r="BK78" s="10">
        <v>1</v>
      </c>
      <c r="BL78" s="10"/>
      <c r="BM78" s="843"/>
      <c r="BN78" s="10"/>
      <c r="BO78" s="10"/>
      <c r="BP78" s="10"/>
      <c r="BQ78" s="10"/>
      <c r="BR78" s="10"/>
      <c r="BS78" s="10"/>
      <c r="BT78" s="55"/>
      <c r="BU78" s="56"/>
      <c r="BV78" s="10"/>
      <c r="BW78" s="843"/>
      <c r="BX78" s="10"/>
      <c r="BY78" s="10"/>
      <c r="BZ78" s="843"/>
      <c r="CA78" s="10"/>
      <c r="CB78" s="10"/>
      <c r="CC78" s="10"/>
      <c r="CD78" s="10"/>
      <c r="CE78" s="10"/>
      <c r="CF78" s="10"/>
      <c r="CG78" s="10"/>
      <c r="CH78" s="10"/>
      <c r="CI78" s="10"/>
      <c r="CJ78" s="55"/>
      <c r="CK78" s="56"/>
      <c r="CL78" s="10"/>
      <c r="CM78" s="10"/>
      <c r="CN78" s="835">
        <v>1</v>
      </c>
      <c r="CO78" s="10"/>
      <c r="CP78" s="10"/>
      <c r="CQ78" s="843"/>
      <c r="CR78" s="10"/>
      <c r="CS78" s="10"/>
      <c r="CT78" s="10"/>
      <c r="CU78" s="10"/>
      <c r="CV78" s="10"/>
      <c r="CW78" s="10"/>
      <c r="CX78" s="55"/>
      <c r="CY78" s="56"/>
      <c r="CZ78" s="10"/>
      <c r="DA78" s="10"/>
      <c r="DB78" s="10"/>
      <c r="DC78" s="10"/>
      <c r="DD78" s="10"/>
      <c r="DE78" s="843"/>
      <c r="DF78" s="10"/>
      <c r="DG78" s="843"/>
      <c r="DH78" s="843"/>
      <c r="DI78" s="843"/>
      <c r="DJ78" s="10"/>
      <c r="DK78" s="55"/>
      <c r="DL78" s="843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55"/>
      <c r="EC78" s="56"/>
      <c r="ED78" s="10"/>
      <c r="EE78" s="10"/>
      <c r="EF78" s="10"/>
      <c r="EG78" s="843"/>
      <c r="EH78" s="10"/>
      <c r="EI78" s="10"/>
      <c r="EJ78" s="10"/>
      <c r="EK78" s="843"/>
      <c r="EL78" s="10"/>
      <c r="EM78" s="10"/>
      <c r="EN78" s="843"/>
      <c r="EO78" s="10"/>
      <c r="EP78" s="10"/>
      <c r="EQ78" s="10"/>
      <c r="ER78" s="843"/>
      <c r="ES78" s="879">
        <v>1</v>
      </c>
      <c r="ET78" s="244">
        <f t="shared" si="6"/>
        <v>2</v>
      </c>
      <c r="EU78" s="66">
        <f t="shared" si="7"/>
        <v>2</v>
      </c>
      <c r="EV78" s="66">
        <f t="shared" si="8"/>
        <v>3</v>
      </c>
      <c r="EW78" s="66">
        <f t="shared" si="9"/>
        <v>3</v>
      </c>
      <c r="EX78" s="66">
        <f t="shared" si="10"/>
        <v>1</v>
      </c>
      <c r="EY78" s="88">
        <f t="shared" si="11"/>
        <v>11</v>
      </c>
      <c r="EZ78" s="54"/>
      <c r="FA78" s="10">
        <v>1</v>
      </c>
      <c r="FB78" s="10"/>
      <c r="FC78" s="10"/>
      <c r="FD78" s="10"/>
      <c r="FE78" s="10"/>
    </row>
    <row r="79" spans="1:161" x14ac:dyDescent="0.2">
      <c r="A79" s="243">
        <v>76</v>
      </c>
      <c r="B79" s="746" t="s">
        <v>802</v>
      </c>
      <c r="C79" s="819">
        <v>1</v>
      </c>
      <c r="D79" s="843"/>
      <c r="E79" s="126"/>
      <c r="F79" s="126"/>
      <c r="G79" s="126">
        <v>1</v>
      </c>
      <c r="H79" s="843"/>
      <c r="I79" s="126"/>
      <c r="J79" s="126"/>
      <c r="K79" s="653">
        <v>1</v>
      </c>
      <c r="L79" s="126"/>
      <c r="M79" s="126"/>
      <c r="N79" s="126"/>
      <c r="O79" s="126"/>
      <c r="P79" s="820">
        <v>1</v>
      </c>
      <c r="Q79" s="819"/>
      <c r="R79" s="126"/>
      <c r="S79" s="126">
        <v>1</v>
      </c>
      <c r="T79" s="126"/>
      <c r="U79" s="126">
        <v>1</v>
      </c>
      <c r="V79" s="126">
        <v>1</v>
      </c>
      <c r="W79" s="126">
        <v>1</v>
      </c>
      <c r="X79" s="126">
        <v>1</v>
      </c>
      <c r="Y79" s="126"/>
      <c r="Z79" s="126"/>
      <c r="AA79" s="126"/>
      <c r="AB79" s="126"/>
      <c r="AC79" s="126"/>
      <c r="AD79" s="126"/>
      <c r="AE79" s="843"/>
      <c r="AF79" s="820"/>
      <c r="AG79" s="819"/>
      <c r="AH79" s="843"/>
      <c r="AI79" s="126"/>
      <c r="AJ79" s="126"/>
      <c r="AK79" s="843"/>
      <c r="AL79" s="126">
        <v>1</v>
      </c>
      <c r="AM79" s="126"/>
      <c r="AN79" s="843"/>
      <c r="AO79" s="126"/>
      <c r="AP79" s="126"/>
      <c r="AQ79" s="126"/>
      <c r="AR79" s="820">
        <v>1</v>
      </c>
      <c r="AS79" s="854"/>
      <c r="AT79" s="126"/>
      <c r="AU79" s="126">
        <v>1</v>
      </c>
      <c r="AV79" s="126"/>
      <c r="AW79" s="647"/>
      <c r="AX79" s="839">
        <v>1</v>
      </c>
      <c r="AY79" s="322"/>
      <c r="AZ79" s="126"/>
      <c r="BA79" s="820"/>
      <c r="BB79" s="56"/>
      <c r="BC79" s="10"/>
      <c r="BD79" s="843"/>
      <c r="BE79" s="10">
        <v>1</v>
      </c>
      <c r="BF79" s="10"/>
      <c r="BG79" s="10"/>
      <c r="BH79" s="10"/>
      <c r="BI79" s="10"/>
      <c r="BJ79" s="10"/>
      <c r="BK79" s="10"/>
      <c r="BL79" s="10"/>
      <c r="BM79" s="843"/>
      <c r="BN79" s="10"/>
      <c r="BO79" s="10"/>
      <c r="BP79" s="10"/>
      <c r="BQ79" s="10"/>
      <c r="BR79" s="10"/>
      <c r="BS79" s="10"/>
      <c r="BT79" s="55"/>
      <c r="BU79" s="56"/>
      <c r="BV79" s="10"/>
      <c r="BW79" s="843"/>
      <c r="BX79" s="10"/>
      <c r="BY79" s="10"/>
      <c r="BZ79" s="843"/>
      <c r="CA79" s="10"/>
      <c r="CB79" s="10">
        <v>1</v>
      </c>
      <c r="CC79" s="10">
        <v>1</v>
      </c>
      <c r="CD79" s="10">
        <v>1</v>
      </c>
      <c r="CE79" s="10"/>
      <c r="CF79" s="10"/>
      <c r="CG79" s="10"/>
      <c r="CH79" s="10"/>
      <c r="CI79" s="10"/>
      <c r="CJ79" s="55"/>
      <c r="CK79" s="56"/>
      <c r="CL79" s="10"/>
      <c r="CM79" s="10">
        <v>1</v>
      </c>
      <c r="CN79" s="835">
        <v>1</v>
      </c>
      <c r="CO79" s="10"/>
      <c r="CP79" s="10"/>
      <c r="CQ79" s="843"/>
      <c r="CR79" s="10"/>
      <c r="CS79" s="10"/>
      <c r="CT79" s="10"/>
      <c r="CU79" s="10"/>
      <c r="CV79" s="10"/>
      <c r="CW79" s="10"/>
      <c r="CX79" s="55"/>
      <c r="CY79" s="56"/>
      <c r="CZ79" s="10">
        <v>1</v>
      </c>
      <c r="DA79" s="10"/>
      <c r="DB79" s="10"/>
      <c r="DC79" s="10"/>
      <c r="DD79" s="10"/>
      <c r="DE79" s="843"/>
      <c r="DF79" s="10">
        <v>1</v>
      </c>
      <c r="DG79" s="843"/>
      <c r="DH79" s="843"/>
      <c r="DI79" s="843"/>
      <c r="DJ79" s="10"/>
      <c r="DK79" s="55"/>
      <c r="DL79" s="843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>
        <v>1</v>
      </c>
      <c r="DZ79" s="10"/>
      <c r="EA79" s="10"/>
      <c r="EB79" s="55">
        <v>1</v>
      </c>
      <c r="EC79" s="56"/>
      <c r="ED79" s="10"/>
      <c r="EE79" s="10"/>
      <c r="EF79" s="10"/>
      <c r="EG79" s="843"/>
      <c r="EH79" s="10"/>
      <c r="EI79" s="10"/>
      <c r="EJ79" s="10"/>
      <c r="EK79" s="843"/>
      <c r="EL79" s="10"/>
      <c r="EM79" s="10"/>
      <c r="EN79" s="843"/>
      <c r="EO79" s="10"/>
      <c r="EP79" s="10"/>
      <c r="EQ79" s="10"/>
      <c r="ER79" s="843"/>
      <c r="ES79" s="879">
        <v>1</v>
      </c>
      <c r="ET79" s="244">
        <f t="shared" si="6"/>
        <v>1</v>
      </c>
      <c r="EU79" s="66">
        <f t="shared" si="7"/>
        <v>3</v>
      </c>
      <c r="EV79" s="66">
        <f t="shared" si="8"/>
        <v>13</v>
      </c>
      <c r="EW79" s="66">
        <f t="shared" si="9"/>
        <v>3</v>
      </c>
      <c r="EX79" s="66">
        <f t="shared" si="10"/>
        <v>0</v>
      </c>
      <c r="EY79" s="88">
        <f t="shared" si="11"/>
        <v>20</v>
      </c>
      <c r="EZ79" s="54"/>
      <c r="FA79" s="10"/>
      <c r="FB79" s="10">
        <v>1</v>
      </c>
      <c r="FC79" s="10"/>
      <c r="FD79" s="10"/>
      <c r="FE79" s="10"/>
    </row>
    <row r="80" spans="1:161" x14ac:dyDescent="0.2">
      <c r="A80" s="61">
        <v>77</v>
      </c>
      <c r="B80" s="458" t="s">
        <v>1221</v>
      </c>
      <c r="C80" s="57"/>
      <c r="D80" s="843"/>
      <c r="E80" s="5"/>
      <c r="F80" s="5"/>
      <c r="G80" s="5"/>
      <c r="H80" s="843"/>
      <c r="I80" s="126"/>
      <c r="J80" s="5"/>
      <c r="K80" s="653">
        <v>1</v>
      </c>
      <c r="L80" s="5"/>
      <c r="M80" s="5"/>
      <c r="N80" s="5"/>
      <c r="O80" s="5"/>
      <c r="P80" s="82"/>
      <c r="Q80" s="57"/>
      <c r="R80" s="5"/>
      <c r="S80" s="5"/>
      <c r="T80" s="5"/>
      <c r="U80" s="5"/>
      <c r="V80" s="5"/>
      <c r="W80" s="5"/>
      <c r="X80" s="5"/>
      <c r="Y80" s="5"/>
      <c r="Z80" s="5"/>
      <c r="AA80" s="5">
        <v>1</v>
      </c>
      <c r="AB80" s="5"/>
      <c r="AC80" s="5"/>
      <c r="AD80" s="5"/>
      <c r="AE80" s="843"/>
      <c r="AF80" s="82">
        <v>1</v>
      </c>
      <c r="AG80" s="57"/>
      <c r="AH80" s="844"/>
      <c r="AI80" s="5"/>
      <c r="AJ80" s="5"/>
      <c r="AK80" s="843"/>
      <c r="AL80" s="5"/>
      <c r="AM80" s="5"/>
      <c r="AN80" s="843"/>
      <c r="AO80" s="5"/>
      <c r="AP80" s="5"/>
      <c r="AQ80" s="5"/>
      <c r="AR80" s="82"/>
      <c r="AS80" s="854"/>
      <c r="AT80" s="5"/>
      <c r="AU80" s="5"/>
      <c r="AV80" s="5"/>
      <c r="AW80" s="647"/>
      <c r="AX80" s="839"/>
      <c r="AY80" s="64"/>
      <c r="AZ80" s="5">
        <v>1</v>
      </c>
      <c r="BA80" s="82"/>
      <c r="BB80" s="56">
        <v>1</v>
      </c>
      <c r="BC80" s="10"/>
      <c r="BD80" s="843"/>
      <c r="BE80" s="10"/>
      <c r="BF80" s="10"/>
      <c r="BG80" s="10"/>
      <c r="BH80" s="10"/>
      <c r="BI80" s="10"/>
      <c r="BJ80" s="10"/>
      <c r="BK80" s="10"/>
      <c r="BL80" s="10"/>
      <c r="BM80" s="843"/>
      <c r="BN80" s="10"/>
      <c r="BO80" s="10"/>
      <c r="BP80" s="10">
        <v>1</v>
      </c>
      <c r="BQ80" s="10"/>
      <c r="BR80" s="10"/>
      <c r="BS80" s="10"/>
      <c r="BT80" s="55"/>
      <c r="BU80" s="56"/>
      <c r="BV80" s="10">
        <v>1</v>
      </c>
      <c r="BW80" s="843"/>
      <c r="BX80" s="10"/>
      <c r="BY80" s="10"/>
      <c r="BZ80" s="843"/>
      <c r="CA80" s="10">
        <v>1</v>
      </c>
      <c r="CB80" s="10"/>
      <c r="CC80" s="10"/>
      <c r="CD80" s="10"/>
      <c r="CE80" s="10"/>
      <c r="CF80" s="10"/>
      <c r="CG80" s="10"/>
      <c r="CH80" s="10"/>
      <c r="CI80" s="10"/>
      <c r="CJ80" s="55"/>
      <c r="CK80" s="56"/>
      <c r="CL80" s="10"/>
      <c r="CM80" s="10"/>
      <c r="CN80" s="835"/>
      <c r="CO80" s="10"/>
      <c r="CP80" s="10"/>
      <c r="CQ80" s="857"/>
      <c r="CR80" s="10"/>
      <c r="CS80" s="10"/>
      <c r="CT80" s="10"/>
      <c r="CU80" s="10"/>
      <c r="CV80" s="10"/>
      <c r="CW80" s="10"/>
      <c r="CX80" s="55"/>
      <c r="CY80" s="56">
        <v>1</v>
      </c>
      <c r="CZ80" s="10"/>
      <c r="DA80" s="10"/>
      <c r="DB80" s="10"/>
      <c r="DC80" s="10"/>
      <c r="DD80" s="10"/>
      <c r="DE80" s="843"/>
      <c r="DF80" s="10"/>
      <c r="DG80" s="843"/>
      <c r="DH80" s="843"/>
      <c r="DI80" s="843"/>
      <c r="DJ80" s="10"/>
      <c r="DK80" s="55"/>
      <c r="DL80" s="843"/>
      <c r="DM80" s="10"/>
      <c r="DN80" s="10">
        <v>1</v>
      </c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55"/>
      <c r="EC80" s="56"/>
      <c r="ED80" s="10"/>
      <c r="EE80" s="10"/>
      <c r="EF80" s="10"/>
      <c r="EG80" s="843"/>
      <c r="EH80" s="10"/>
      <c r="EI80" s="10"/>
      <c r="EJ80" s="10"/>
      <c r="EK80" s="843"/>
      <c r="EL80" s="10"/>
      <c r="EM80" s="10"/>
      <c r="EN80" s="843"/>
      <c r="EO80" s="10"/>
      <c r="EP80" s="10"/>
      <c r="EQ80" s="10"/>
      <c r="ER80" s="843"/>
      <c r="ES80" s="879"/>
      <c r="ET80" s="244">
        <f t="shared" si="6"/>
        <v>0</v>
      </c>
      <c r="EU80" s="66">
        <f t="shared" si="7"/>
        <v>7</v>
      </c>
      <c r="EV80" s="66">
        <f t="shared" si="8"/>
        <v>2</v>
      </c>
      <c r="EW80" s="66">
        <f t="shared" si="9"/>
        <v>0</v>
      </c>
      <c r="EX80" s="66">
        <f t="shared" si="10"/>
        <v>0</v>
      </c>
      <c r="EY80" s="88">
        <f t="shared" si="11"/>
        <v>9</v>
      </c>
      <c r="EZ80" s="54">
        <v>1</v>
      </c>
      <c r="FA80" s="10"/>
      <c r="FB80" s="10"/>
      <c r="FC80" s="10"/>
      <c r="FD80" s="10"/>
      <c r="FE80" s="10"/>
    </row>
    <row r="81" spans="1:161" x14ac:dyDescent="0.2">
      <c r="A81" s="243">
        <v>78</v>
      </c>
      <c r="B81" s="458" t="s">
        <v>1479</v>
      </c>
      <c r="C81" s="57"/>
      <c r="D81" s="843"/>
      <c r="E81" s="5"/>
      <c r="F81" s="5"/>
      <c r="G81" s="5">
        <v>1</v>
      </c>
      <c r="H81" s="843"/>
      <c r="I81" s="126"/>
      <c r="J81" s="5"/>
      <c r="K81" s="653">
        <v>1</v>
      </c>
      <c r="L81" s="5"/>
      <c r="M81" s="5"/>
      <c r="N81" s="5">
        <v>1</v>
      </c>
      <c r="O81" s="5">
        <v>1</v>
      </c>
      <c r="P81" s="82">
        <v>1</v>
      </c>
      <c r="Q81" s="57"/>
      <c r="R81" s="5"/>
      <c r="S81" s="5">
        <v>1</v>
      </c>
      <c r="T81" s="5"/>
      <c r="U81" s="5">
        <v>1</v>
      </c>
      <c r="V81" s="5">
        <v>1</v>
      </c>
      <c r="W81" s="5">
        <v>1</v>
      </c>
      <c r="X81" s="5">
        <v>1</v>
      </c>
      <c r="Y81" s="5"/>
      <c r="Z81" s="5"/>
      <c r="AA81" s="5">
        <v>1</v>
      </c>
      <c r="AB81" s="5"/>
      <c r="AC81" s="5"/>
      <c r="AD81" s="5"/>
      <c r="AE81" s="843"/>
      <c r="AF81" s="82"/>
      <c r="AG81" s="57"/>
      <c r="AH81" s="843"/>
      <c r="AI81" s="5"/>
      <c r="AJ81" s="5"/>
      <c r="AK81" s="843"/>
      <c r="AL81" s="5">
        <v>1</v>
      </c>
      <c r="AM81" s="5"/>
      <c r="AN81" s="843"/>
      <c r="AO81" s="5">
        <v>1</v>
      </c>
      <c r="AP81" s="5"/>
      <c r="AQ81" s="5"/>
      <c r="AR81" s="82">
        <v>1</v>
      </c>
      <c r="AS81" s="854"/>
      <c r="AT81" s="5"/>
      <c r="AU81" s="5">
        <v>1</v>
      </c>
      <c r="AV81" s="5"/>
      <c r="AW81" s="647"/>
      <c r="AX81" s="839">
        <v>1</v>
      </c>
      <c r="AY81" s="64"/>
      <c r="AZ81" s="5"/>
      <c r="BA81" s="82">
        <v>1</v>
      </c>
      <c r="BB81" s="56"/>
      <c r="BC81" s="10"/>
      <c r="BD81" s="843"/>
      <c r="BE81" s="10">
        <v>1</v>
      </c>
      <c r="BF81" s="10"/>
      <c r="BG81" s="10"/>
      <c r="BH81" s="10"/>
      <c r="BI81" s="10"/>
      <c r="BJ81" s="10"/>
      <c r="BK81" s="10"/>
      <c r="BL81" s="10"/>
      <c r="BM81" s="843"/>
      <c r="BN81" s="10">
        <v>1</v>
      </c>
      <c r="BO81" s="10"/>
      <c r="BP81" s="10"/>
      <c r="BQ81" s="10">
        <v>1</v>
      </c>
      <c r="BR81" s="10"/>
      <c r="BS81" s="10"/>
      <c r="BT81" s="55">
        <v>1</v>
      </c>
      <c r="BU81" s="56"/>
      <c r="BV81" s="10"/>
      <c r="BW81" s="843"/>
      <c r="BX81" s="10"/>
      <c r="BY81" s="10"/>
      <c r="BZ81" s="857"/>
      <c r="CA81" s="10"/>
      <c r="CB81" s="10">
        <v>1</v>
      </c>
      <c r="CC81" s="10">
        <v>1</v>
      </c>
      <c r="CD81" s="10">
        <v>1</v>
      </c>
      <c r="CE81" s="10"/>
      <c r="CF81" s="10"/>
      <c r="CG81" s="10">
        <v>1</v>
      </c>
      <c r="CH81" s="10"/>
      <c r="CI81" s="10"/>
      <c r="CJ81" s="55">
        <v>1</v>
      </c>
      <c r="CK81" s="56"/>
      <c r="CL81" s="10"/>
      <c r="CM81" s="10">
        <v>1</v>
      </c>
      <c r="CN81" s="835">
        <v>1</v>
      </c>
      <c r="CO81" s="10"/>
      <c r="CP81" s="10"/>
      <c r="CQ81" s="843"/>
      <c r="CR81" s="10"/>
      <c r="CS81" s="10"/>
      <c r="CT81" s="10">
        <v>1</v>
      </c>
      <c r="CU81" s="10"/>
      <c r="CV81" s="10"/>
      <c r="CW81" s="10"/>
      <c r="CX81" s="55"/>
      <c r="CY81" s="56"/>
      <c r="CZ81" s="10"/>
      <c r="DA81" s="10"/>
      <c r="DB81" s="10"/>
      <c r="DC81" s="10"/>
      <c r="DD81" s="10"/>
      <c r="DE81" s="843"/>
      <c r="DF81" s="10">
        <v>1</v>
      </c>
      <c r="DG81" s="843"/>
      <c r="DH81" s="843"/>
      <c r="DI81" s="843"/>
      <c r="DJ81" s="10"/>
      <c r="DK81" s="55"/>
      <c r="DL81" s="843"/>
      <c r="DM81" s="10"/>
      <c r="DN81" s="10"/>
      <c r="DO81" s="10">
        <v>1</v>
      </c>
      <c r="DP81" s="10"/>
      <c r="DQ81" s="10"/>
      <c r="DR81" s="10"/>
      <c r="DS81" s="10"/>
      <c r="DT81" s="10"/>
      <c r="DU81" s="10"/>
      <c r="DV81" s="10"/>
      <c r="DW81" s="10"/>
      <c r="DX81" s="10"/>
      <c r="DY81" s="10">
        <v>1</v>
      </c>
      <c r="DZ81" s="10"/>
      <c r="EA81" s="10"/>
      <c r="EB81" s="55">
        <v>1</v>
      </c>
      <c r="EC81" s="56"/>
      <c r="ED81" s="10"/>
      <c r="EE81" s="10"/>
      <c r="EF81" s="10"/>
      <c r="EG81" s="843"/>
      <c r="EH81" s="10">
        <v>1</v>
      </c>
      <c r="EI81" s="10"/>
      <c r="EJ81" s="10"/>
      <c r="EK81" s="843"/>
      <c r="EL81" s="10"/>
      <c r="EM81" s="10"/>
      <c r="EN81" s="843"/>
      <c r="EO81" s="10"/>
      <c r="EP81" s="10"/>
      <c r="EQ81" s="10"/>
      <c r="ER81" s="843"/>
      <c r="ES81" s="879">
        <v>1</v>
      </c>
      <c r="ET81" s="244">
        <f t="shared" si="6"/>
        <v>2</v>
      </c>
      <c r="EU81" s="66">
        <f t="shared" si="7"/>
        <v>3</v>
      </c>
      <c r="EV81" s="66">
        <f t="shared" si="8"/>
        <v>23</v>
      </c>
      <c r="EW81" s="66">
        <f t="shared" si="9"/>
        <v>3</v>
      </c>
      <c r="EX81" s="66">
        <f t="shared" si="10"/>
        <v>0</v>
      </c>
      <c r="EY81" s="88">
        <f t="shared" si="11"/>
        <v>31</v>
      </c>
      <c r="EZ81" s="54"/>
      <c r="FA81" s="10"/>
      <c r="FB81" s="10"/>
      <c r="FC81" s="10">
        <v>1</v>
      </c>
      <c r="FD81" s="10"/>
      <c r="FE81" s="10"/>
    </row>
    <row r="82" spans="1:161" x14ac:dyDescent="0.2">
      <c r="A82" s="61">
        <v>79</v>
      </c>
      <c r="B82" s="458" t="s">
        <v>780</v>
      </c>
      <c r="C82" s="57">
        <v>1</v>
      </c>
      <c r="D82" s="843"/>
      <c r="E82" s="5"/>
      <c r="F82" s="5"/>
      <c r="G82" s="5">
        <v>1</v>
      </c>
      <c r="H82" s="857"/>
      <c r="I82" s="126"/>
      <c r="J82" s="5"/>
      <c r="K82" s="653"/>
      <c r="L82" s="5"/>
      <c r="M82" s="5"/>
      <c r="N82" s="5">
        <v>1</v>
      </c>
      <c r="O82" s="5">
        <v>1</v>
      </c>
      <c r="P82" s="82"/>
      <c r="Q82" s="57"/>
      <c r="R82" s="5"/>
      <c r="S82" s="5">
        <v>1</v>
      </c>
      <c r="T82" s="5"/>
      <c r="U82" s="5">
        <v>1</v>
      </c>
      <c r="V82" s="5">
        <v>1</v>
      </c>
      <c r="W82" s="5">
        <v>1</v>
      </c>
      <c r="X82" s="5">
        <v>1</v>
      </c>
      <c r="Y82" s="5"/>
      <c r="Z82" s="5"/>
      <c r="AA82" s="5">
        <v>1</v>
      </c>
      <c r="AB82" s="5"/>
      <c r="AC82" s="5">
        <v>1</v>
      </c>
      <c r="AD82" s="5">
        <v>1</v>
      </c>
      <c r="AE82" s="843"/>
      <c r="AF82" s="82"/>
      <c r="AG82" s="57"/>
      <c r="AH82" s="843"/>
      <c r="AI82" s="5">
        <v>1</v>
      </c>
      <c r="AJ82" s="5"/>
      <c r="AK82" s="843"/>
      <c r="AL82" s="5">
        <v>1</v>
      </c>
      <c r="AM82" s="5"/>
      <c r="AN82" s="843"/>
      <c r="AO82" s="5">
        <v>1</v>
      </c>
      <c r="AP82" s="5"/>
      <c r="AQ82" s="5"/>
      <c r="AR82" s="82"/>
      <c r="AS82" s="854"/>
      <c r="AT82" s="5"/>
      <c r="AU82" s="5"/>
      <c r="AV82" s="5"/>
      <c r="AW82" s="647"/>
      <c r="AX82" s="839">
        <v>1</v>
      </c>
      <c r="AY82" s="64"/>
      <c r="AZ82" s="5"/>
      <c r="BA82" s="82"/>
      <c r="BB82" s="56"/>
      <c r="BC82" s="10"/>
      <c r="BD82" s="843"/>
      <c r="BE82" s="10">
        <v>1</v>
      </c>
      <c r="BF82" s="10">
        <v>1</v>
      </c>
      <c r="BG82" s="10">
        <v>1</v>
      </c>
      <c r="BH82" s="10">
        <v>1</v>
      </c>
      <c r="BI82" s="10">
        <v>1</v>
      </c>
      <c r="BJ82" s="10">
        <v>1</v>
      </c>
      <c r="BK82" s="10">
        <v>1</v>
      </c>
      <c r="BL82" s="10"/>
      <c r="BM82" s="843"/>
      <c r="BN82" s="10"/>
      <c r="BO82" s="10"/>
      <c r="BP82" s="10">
        <v>1</v>
      </c>
      <c r="BQ82" s="10"/>
      <c r="BR82" s="10"/>
      <c r="BS82" s="10"/>
      <c r="BT82" s="55">
        <v>1</v>
      </c>
      <c r="BU82" s="56"/>
      <c r="BV82" s="10"/>
      <c r="BW82" s="843"/>
      <c r="BX82" s="10"/>
      <c r="BY82" s="10"/>
      <c r="BZ82" s="843"/>
      <c r="CA82" s="10"/>
      <c r="CB82" s="10"/>
      <c r="CC82" s="10"/>
      <c r="CD82" s="10"/>
      <c r="CE82" s="10"/>
      <c r="CF82" s="10">
        <v>1</v>
      </c>
      <c r="CG82" s="10"/>
      <c r="CH82" s="10"/>
      <c r="CI82" s="10"/>
      <c r="CJ82" s="55">
        <v>1</v>
      </c>
      <c r="CK82" s="56"/>
      <c r="CL82" s="10"/>
      <c r="CM82" s="10">
        <v>1</v>
      </c>
      <c r="CN82" s="835">
        <v>1</v>
      </c>
      <c r="CO82" s="10"/>
      <c r="CP82" s="10"/>
      <c r="CQ82" s="843"/>
      <c r="CR82" s="10"/>
      <c r="CS82" s="10">
        <v>1</v>
      </c>
      <c r="CT82" s="10">
        <v>1</v>
      </c>
      <c r="CU82" s="10"/>
      <c r="CV82" s="10"/>
      <c r="CW82" s="10"/>
      <c r="CX82" s="55"/>
      <c r="CY82" s="56"/>
      <c r="CZ82" s="10">
        <v>1</v>
      </c>
      <c r="DA82" s="10"/>
      <c r="DB82" s="10"/>
      <c r="DC82" s="98">
        <v>1</v>
      </c>
      <c r="DD82" s="10"/>
      <c r="DE82" s="843"/>
      <c r="DF82" s="11"/>
      <c r="DG82" s="843"/>
      <c r="DH82" s="843"/>
      <c r="DI82" s="843"/>
      <c r="DJ82" s="10"/>
      <c r="DK82" s="55"/>
      <c r="DL82" s="843"/>
      <c r="DM82" s="10">
        <v>1</v>
      </c>
      <c r="DN82" s="10"/>
      <c r="DO82" s="10">
        <v>1</v>
      </c>
      <c r="DP82" s="10"/>
      <c r="DQ82" s="10"/>
      <c r="DR82" s="10"/>
      <c r="DS82" s="10">
        <v>1</v>
      </c>
      <c r="DT82" s="10"/>
      <c r="DU82" s="10"/>
      <c r="DV82" s="10"/>
      <c r="DW82" s="10"/>
      <c r="DX82" s="10"/>
      <c r="DY82" s="10"/>
      <c r="DZ82" s="10"/>
      <c r="EA82" s="10"/>
      <c r="EB82" s="55">
        <v>1</v>
      </c>
      <c r="EC82" s="56"/>
      <c r="ED82" s="10"/>
      <c r="EE82" s="10"/>
      <c r="EF82" s="10"/>
      <c r="EG82" s="843"/>
      <c r="EH82" s="10"/>
      <c r="EI82" s="10"/>
      <c r="EJ82" s="10"/>
      <c r="EK82" s="843"/>
      <c r="EL82" s="10"/>
      <c r="EM82" s="10"/>
      <c r="EN82" s="843"/>
      <c r="EO82" s="10"/>
      <c r="EP82" s="10"/>
      <c r="EQ82" s="10"/>
      <c r="ER82" s="843"/>
      <c r="ES82" s="879"/>
      <c r="ET82" s="244">
        <f t="shared" si="6"/>
        <v>5</v>
      </c>
      <c r="EU82" s="66">
        <f t="shared" si="7"/>
        <v>9</v>
      </c>
      <c r="EV82" s="66">
        <f t="shared" si="8"/>
        <v>17</v>
      </c>
      <c r="EW82" s="66">
        <f t="shared" si="9"/>
        <v>3</v>
      </c>
      <c r="EX82" s="66">
        <f t="shared" si="10"/>
        <v>1</v>
      </c>
      <c r="EY82" s="88">
        <f t="shared" si="11"/>
        <v>35</v>
      </c>
      <c r="EZ82" s="54"/>
      <c r="FA82" s="10"/>
      <c r="FB82" s="10"/>
      <c r="FC82" s="10">
        <v>1</v>
      </c>
      <c r="FD82" s="10"/>
      <c r="FE82" s="10"/>
    </row>
    <row r="83" spans="1:161" x14ac:dyDescent="0.2">
      <c r="A83" s="243">
        <v>80</v>
      </c>
      <c r="B83" s="458" t="s">
        <v>668</v>
      </c>
      <c r="C83" s="57"/>
      <c r="D83" s="843"/>
      <c r="E83" s="5"/>
      <c r="F83" s="5"/>
      <c r="G83" s="5"/>
      <c r="H83" s="843"/>
      <c r="I83" s="126"/>
      <c r="J83" s="5"/>
      <c r="K83" s="653">
        <v>1</v>
      </c>
      <c r="L83" s="5"/>
      <c r="M83" s="5"/>
      <c r="N83" s="5"/>
      <c r="O83" s="5"/>
      <c r="P83" s="82"/>
      <c r="Q83" s="57"/>
      <c r="R83" s="5"/>
      <c r="S83" s="5">
        <v>1</v>
      </c>
      <c r="T83" s="5"/>
      <c r="U83" s="5"/>
      <c r="V83" s="5"/>
      <c r="W83" s="5"/>
      <c r="X83" s="5"/>
      <c r="Y83" s="5"/>
      <c r="Z83" s="5"/>
      <c r="AA83" s="5">
        <v>1</v>
      </c>
      <c r="AB83" s="5"/>
      <c r="AC83" s="5"/>
      <c r="AD83" s="5">
        <v>1</v>
      </c>
      <c r="AE83" s="843"/>
      <c r="AF83" s="82"/>
      <c r="AG83" s="57"/>
      <c r="AH83" s="843"/>
      <c r="AI83" s="5">
        <v>1</v>
      </c>
      <c r="AJ83" s="5"/>
      <c r="AK83" s="843"/>
      <c r="AL83" s="5">
        <v>1</v>
      </c>
      <c r="AM83" s="5"/>
      <c r="AN83" s="843"/>
      <c r="AO83" s="5">
        <v>1</v>
      </c>
      <c r="AP83" s="5"/>
      <c r="AQ83" s="5"/>
      <c r="AR83" s="82"/>
      <c r="AS83" s="854"/>
      <c r="AT83" s="5"/>
      <c r="AU83" s="5"/>
      <c r="AV83" s="5"/>
      <c r="AW83" s="647"/>
      <c r="AX83" s="839">
        <v>1</v>
      </c>
      <c r="AY83" s="64"/>
      <c r="AZ83" s="5"/>
      <c r="BA83" s="82"/>
      <c r="BB83" s="56">
        <v>1</v>
      </c>
      <c r="BC83" s="10"/>
      <c r="BD83" s="843"/>
      <c r="BE83" s="10"/>
      <c r="BF83" s="10">
        <v>1</v>
      </c>
      <c r="BG83" s="10">
        <v>1</v>
      </c>
      <c r="BH83" s="10">
        <v>1</v>
      </c>
      <c r="BI83" s="10">
        <v>1</v>
      </c>
      <c r="BJ83" s="10">
        <v>1</v>
      </c>
      <c r="BK83" s="10">
        <v>1</v>
      </c>
      <c r="BL83" s="10"/>
      <c r="BM83" s="843"/>
      <c r="BN83" s="10"/>
      <c r="BO83" s="10"/>
      <c r="BP83" s="10"/>
      <c r="BQ83" s="10"/>
      <c r="BR83" s="10"/>
      <c r="BS83" s="10"/>
      <c r="BT83" s="55"/>
      <c r="BU83" s="56"/>
      <c r="BV83" s="10"/>
      <c r="BW83" s="843"/>
      <c r="BX83" s="10"/>
      <c r="BY83" s="10"/>
      <c r="BZ83" s="843"/>
      <c r="CA83" s="10"/>
      <c r="CB83" s="10">
        <v>1</v>
      </c>
      <c r="CC83" s="10">
        <v>1</v>
      </c>
      <c r="CD83" s="10">
        <v>1</v>
      </c>
      <c r="CE83" s="10"/>
      <c r="CF83" s="10"/>
      <c r="CG83" s="10"/>
      <c r="CH83" s="10"/>
      <c r="CI83" s="10"/>
      <c r="CJ83" s="55">
        <v>1</v>
      </c>
      <c r="CK83" s="56"/>
      <c r="CL83" s="10"/>
      <c r="CM83" s="10"/>
      <c r="CN83" s="835"/>
      <c r="CO83" s="10"/>
      <c r="CP83" s="10"/>
      <c r="CQ83" s="843"/>
      <c r="CR83" s="10"/>
      <c r="CS83" s="10"/>
      <c r="CT83" s="10">
        <v>1</v>
      </c>
      <c r="CU83" s="10"/>
      <c r="CV83" s="10"/>
      <c r="CW83" s="10">
        <v>1</v>
      </c>
      <c r="CX83" s="55"/>
      <c r="CY83" s="56">
        <v>1</v>
      </c>
      <c r="CZ83" s="10">
        <v>1</v>
      </c>
      <c r="DA83" s="10"/>
      <c r="DB83" s="10"/>
      <c r="DC83" s="10"/>
      <c r="DD83" s="10"/>
      <c r="DE83" s="843"/>
      <c r="DF83" s="10">
        <v>1</v>
      </c>
      <c r="DG83" s="843"/>
      <c r="DH83" s="843"/>
      <c r="DI83" s="843"/>
      <c r="DJ83" s="10"/>
      <c r="DK83" s="55"/>
      <c r="DL83" s="843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55"/>
      <c r="EC83" s="56"/>
      <c r="ED83" s="10"/>
      <c r="EE83" s="10"/>
      <c r="EF83" s="10"/>
      <c r="EG83" s="843"/>
      <c r="EH83" s="10"/>
      <c r="EI83" s="10"/>
      <c r="EJ83" s="10"/>
      <c r="EK83" s="843"/>
      <c r="EL83" s="10"/>
      <c r="EM83" s="10"/>
      <c r="EN83" s="843"/>
      <c r="EO83" s="10"/>
      <c r="EP83" s="10"/>
      <c r="EQ83" s="10"/>
      <c r="ER83" s="843"/>
      <c r="ES83" s="879">
        <v>1</v>
      </c>
      <c r="ET83" s="244">
        <f t="shared" si="6"/>
        <v>1</v>
      </c>
      <c r="EU83" s="66">
        <f t="shared" si="7"/>
        <v>2</v>
      </c>
      <c r="EV83" s="66">
        <f t="shared" si="8"/>
        <v>14</v>
      </c>
      <c r="EW83" s="66">
        <f t="shared" si="9"/>
        <v>4</v>
      </c>
      <c r="EX83" s="66">
        <f t="shared" si="10"/>
        <v>1</v>
      </c>
      <c r="EY83" s="88">
        <f t="shared" si="11"/>
        <v>22</v>
      </c>
      <c r="EZ83" s="54"/>
      <c r="FA83" s="10"/>
      <c r="FB83" s="10">
        <v>1</v>
      </c>
      <c r="FC83" s="10"/>
      <c r="FD83" s="10"/>
      <c r="FE83" s="10"/>
    </row>
    <row r="84" spans="1:161" x14ac:dyDescent="0.2">
      <c r="A84" s="61">
        <v>81</v>
      </c>
      <c r="B84" s="458" t="s">
        <v>259</v>
      </c>
      <c r="C84" s="57">
        <v>1</v>
      </c>
      <c r="D84" s="843"/>
      <c r="E84" s="5"/>
      <c r="F84" s="5"/>
      <c r="G84" s="5"/>
      <c r="H84" s="843"/>
      <c r="I84" s="126"/>
      <c r="J84" s="5">
        <v>1</v>
      </c>
      <c r="K84" s="653"/>
      <c r="L84" s="5"/>
      <c r="M84" s="5"/>
      <c r="N84" s="5"/>
      <c r="O84" s="5"/>
      <c r="P84" s="82"/>
      <c r="Q84" s="57"/>
      <c r="R84" s="5"/>
      <c r="S84" s="5">
        <v>1</v>
      </c>
      <c r="T84" s="5"/>
      <c r="U84" s="5"/>
      <c r="V84" s="5"/>
      <c r="W84" s="5"/>
      <c r="X84" s="5"/>
      <c r="Y84" s="5"/>
      <c r="Z84" s="5">
        <v>1</v>
      </c>
      <c r="AA84" s="5"/>
      <c r="AB84" s="5"/>
      <c r="AC84" s="5"/>
      <c r="AD84" s="5"/>
      <c r="AE84" s="843"/>
      <c r="AF84" s="82"/>
      <c r="AG84" s="57"/>
      <c r="AH84" s="843"/>
      <c r="AI84" s="5"/>
      <c r="AJ84" s="5"/>
      <c r="AK84" s="843"/>
      <c r="AL84" s="5"/>
      <c r="AM84" s="5"/>
      <c r="AN84" s="843"/>
      <c r="AO84" s="5"/>
      <c r="AP84" s="5"/>
      <c r="AQ84" s="5"/>
      <c r="AR84" s="82"/>
      <c r="AS84" s="854"/>
      <c r="AT84" s="5">
        <v>1</v>
      </c>
      <c r="AU84" s="5"/>
      <c r="AV84" s="5"/>
      <c r="AW84" s="647">
        <v>1</v>
      </c>
      <c r="AX84" s="839">
        <v>1</v>
      </c>
      <c r="AY84" s="64"/>
      <c r="AZ84" s="5">
        <v>1</v>
      </c>
      <c r="BA84" s="82"/>
      <c r="BB84" s="56"/>
      <c r="BC84" s="10"/>
      <c r="BD84" s="843"/>
      <c r="BE84" s="10"/>
      <c r="BF84" s="10"/>
      <c r="BG84" s="10"/>
      <c r="BH84" s="10"/>
      <c r="BI84" s="10"/>
      <c r="BJ84" s="10"/>
      <c r="BK84" s="10"/>
      <c r="BL84" s="10"/>
      <c r="BM84" s="843"/>
      <c r="BN84" s="10"/>
      <c r="BO84" s="10"/>
      <c r="BP84" s="10">
        <v>1</v>
      </c>
      <c r="BQ84" s="10"/>
      <c r="BR84" s="10"/>
      <c r="BS84" s="10"/>
      <c r="BT84" s="55"/>
      <c r="BU84" s="56"/>
      <c r="BV84" s="10"/>
      <c r="BW84" s="843"/>
      <c r="BX84" s="10">
        <v>1</v>
      </c>
      <c r="BY84" s="10">
        <v>1</v>
      </c>
      <c r="BZ84" s="843"/>
      <c r="CA84" s="10"/>
      <c r="CB84" s="10"/>
      <c r="CC84" s="10"/>
      <c r="CD84" s="10"/>
      <c r="CE84" s="10"/>
      <c r="CF84" s="10">
        <v>1</v>
      </c>
      <c r="CG84" s="10"/>
      <c r="CH84" s="10"/>
      <c r="CI84" s="10">
        <v>1</v>
      </c>
      <c r="CJ84" s="55"/>
      <c r="CK84" s="56"/>
      <c r="CL84" s="10">
        <v>1</v>
      </c>
      <c r="CM84" s="10"/>
      <c r="CN84" s="835">
        <v>1</v>
      </c>
      <c r="CO84" s="10"/>
      <c r="CP84" s="10">
        <v>1</v>
      </c>
      <c r="CQ84" s="843"/>
      <c r="CR84" s="10"/>
      <c r="CS84" s="10">
        <v>1</v>
      </c>
      <c r="CT84" s="10"/>
      <c r="CU84" s="10"/>
      <c r="CV84" s="10">
        <v>1</v>
      </c>
      <c r="CW84" s="10"/>
      <c r="CX84" s="55"/>
      <c r="CY84" s="56">
        <v>1</v>
      </c>
      <c r="CZ84" s="10"/>
      <c r="DA84" s="10"/>
      <c r="DB84" s="10">
        <v>1</v>
      </c>
      <c r="DC84" s="10"/>
      <c r="DD84" s="10"/>
      <c r="DE84" s="857"/>
      <c r="DF84" s="10"/>
      <c r="DG84" s="843"/>
      <c r="DH84" s="843"/>
      <c r="DI84" s="843"/>
      <c r="DJ84" s="10"/>
      <c r="DK84" s="55">
        <v>1</v>
      </c>
      <c r="DL84" s="843"/>
      <c r="DM84" s="10"/>
      <c r="DN84" s="10">
        <v>1</v>
      </c>
      <c r="DO84" s="10"/>
      <c r="DP84" s="10"/>
      <c r="DQ84" s="10"/>
      <c r="DR84" s="10"/>
      <c r="DS84" s="10"/>
      <c r="DT84" s="10"/>
      <c r="DU84" s="10">
        <v>1</v>
      </c>
      <c r="DV84" s="10"/>
      <c r="DW84" s="10"/>
      <c r="DX84" s="10"/>
      <c r="DY84" s="10"/>
      <c r="DZ84" s="10"/>
      <c r="EA84" s="10"/>
      <c r="EB84" s="55"/>
      <c r="EC84" s="56"/>
      <c r="ED84" s="10">
        <v>1</v>
      </c>
      <c r="EE84" s="10"/>
      <c r="EF84" s="10"/>
      <c r="EG84" s="843"/>
      <c r="EH84" s="10"/>
      <c r="EI84" s="10"/>
      <c r="EJ84" s="10">
        <v>1</v>
      </c>
      <c r="EK84" s="843"/>
      <c r="EL84" s="10"/>
      <c r="EM84" s="10">
        <v>1</v>
      </c>
      <c r="EN84" s="843"/>
      <c r="EO84" s="10">
        <v>1</v>
      </c>
      <c r="EP84" s="10">
        <v>1</v>
      </c>
      <c r="EQ84" s="10">
        <v>1</v>
      </c>
      <c r="ER84" s="843"/>
      <c r="ES84" s="879">
        <v>1</v>
      </c>
      <c r="ET84" s="244">
        <f t="shared" si="6"/>
        <v>1</v>
      </c>
      <c r="EU84" s="66">
        <f t="shared" si="7"/>
        <v>20</v>
      </c>
      <c r="EV84" s="66">
        <f t="shared" si="8"/>
        <v>4</v>
      </c>
      <c r="EW84" s="66">
        <f t="shared" si="9"/>
        <v>2</v>
      </c>
      <c r="EX84" s="66">
        <f t="shared" si="10"/>
        <v>0</v>
      </c>
      <c r="EY84" s="88">
        <f t="shared" si="11"/>
        <v>27</v>
      </c>
      <c r="EZ84" s="54"/>
      <c r="FA84" s="10"/>
      <c r="FB84" s="10">
        <v>1</v>
      </c>
      <c r="FC84" s="10"/>
      <c r="FD84" s="10"/>
      <c r="FE84" s="10"/>
    </row>
    <row r="85" spans="1:161" x14ac:dyDescent="0.2">
      <c r="A85" s="243">
        <v>82</v>
      </c>
      <c r="B85" s="458" t="s">
        <v>314</v>
      </c>
      <c r="C85" s="57"/>
      <c r="D85" s="843"/>
      <c r="E85" s="5"/>
      <c r="F85" s="5"/>
      <c r="G85" s="5"/>
      <c r="H85" s="843"/>
      <c r="I85" s="126"/>
      <c r="J85" s="5"/>
      <c r="K85" s="653">
        <v>1</v>
      </c>
      <c r="L85" s="5"/>
      <c r="M85" s="5"/>
      <c r="N85" s="5">
        <v>1</v>
      </c>
      <c r="O85" s="5">
        <v>1</v>
      </c>
      <c r="P85" s="82"/>
      <c r="Q85" s="57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843"/>
      <c r="AF85" s="82"/>
      <c r="AG85" s="57"/>
      <c r="AH85" s="843"/>
      <c r="AI85" s="5"/>
      <c r="AJ85" s="5"/>
      <c r="AK85" s="843"/>
      <c r="AL85" s="5"/>
      <c r="AM85" s="5"/>
      <c r="AN85" s="843"/>
      <c r="AO85" s="5"/>
      <c r="AP85" s="5"/>
      <c r="AQ85" s="5"/>
      <c r="AR85" s="82"/>
      <c r="AS85" s="854"/>
      <c r="AT85" s="5"/>
      <c r="AU85" s="5"/>
      <c r="AV85" s="5"/>
      <c r="AW85" s="647"/>
      <c r="AX85" s="839">
        <v>1</v>
      </c>
      <c r="AY85" s="64"/>
      <c r="AZ85" s="5"/>
      <c r="BA85" s="82"/>
      <c r="BB85" s="56"/>
      <c r="BC85" s="10"/>
      <c r="BD85" s="843"/>
      <c r="BE85" s="10"/>
      <c r="BF85" s="10"/>
      <c r="BG85" s="10"/>
      <c r="BH85" s="10"/>
      <c r="BI85" s="10"/>
      <c r="BJ85" s="10"/>
      <c r="BK85" s="10"/>
      <c r="BL85" s="10"/>
      <c r="BM85" s="843"/>
      <c r="BN85" s="10"/>
      <c r="BO85" s="10"/>
      <c r="BP85" s="10"/>
      <c r="BQ85" s="10"/>
      <c r="BR85" s="10"/>
      <c r="BS85" s="10"/>
      <c r="BT85" s="55"/>
      <c r="BU85" s="56"/>
      <c r="BV85" s="10"/>
      <c r="BW85" s="843"/>
      <c r="BX85" s="10">
        <v>1</v>
      </c>
      <c r="BY85" s="10">
        <v>1</v>
      </c>
      <c r="BZ85" s="843"/>
      <c r="CA85" s="10"/>
      <c r="CB85" s="10"/>
      <c r="CC85" s="10"/>
      <c r="CD85" s="10"/>
      <c r="CE85" s="10"/>
      <c r="CF85" s="10"/>
      <c r="CG85" s="10"/>
      <c r="CH85" s="10"/>
      <c r="CI85" s="10"/>
      <c r="CJ85" s="55"/>
      <c r="CK85" s="56"/>
      <c r="CL85" s="10"/>
      <c r="CM85" s="10"/>
      <c r="CN85" s="835"/>
      <c r="CO85" s="10"/>
      <c r="CP85" s="10"/>
      <c r="CQ85" s="843"/>
      <c r="CR85" s="10"/>
      <c r="CS85" s="10"/>
      <c r="CT85" s="10"/>
      <c r="CU85" s="10"/>
      <c r="CV85" s="10"/>
      <c r="CW85" s="10"/>
      <c r="CX85" s="55"/>
      <c r="CY85" s="56"/>
      <c r="CZ85" s="10"/>
      <c r="DA85" s="10"/>
      <c r="DB85" s="10"/>
      <c r="DC85" s="10"/>
      <c r="DD85" s="10"/>
      <c r="DE85" s="843"/>
      <c r="DF85" s="10"/>
      <c r="DG85" s="843"/>
      <c r="DH85" s="843"/>
      <c r="DI85" s="843"/>
      <c r="DJ85" s="10"/>
      <c r="DK85" s="55"/>
      <c r="DL85" s="843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55"/>
      <c r="EC85" s="56"/>
      <c r="ED85" s="10"/>
      <c r="EE85" s="10"/>
      <c r="EF85" s="10"/>
      <c r="EG85" s="843"/>
      <c r="EH85" s="10"/>
      <c r="EI85" s="10"/>
      <c r="EJ85" s="10"/>
      <c r="EK85" s="843"/>
      <c r="EL85" s="10"/>
      <c r="EM85" s="10"/>
      <c r="EN85" s="843"/>
      <c r="EO85" s="10"/>
      <c r="EP85" s="10"/>
      <c r="EQ85" s="10"/>
      <c r="ER85" s="843"/>
      <c r="ES85" s="879"/>
      <c r="ET85" s="244">
        <f t="shared" si="6"/>
        <v>1</v>
      </c>
      <c r="EU85" s="66">
        <f t="shared" si="7"/>
        <v>1</v>
      </c>
      <c r="EV85" s="66">
        <f t="shared" si="8"/>
        <v>1</v>
      </c>
      <c r="EW85" s="66">
        <f t="shared" si="9"/>
        <v>1</v>
      </c>
      <c r="EX85" s="66">
        <f t="shared" si="10"/>
        <v>0</v>
      </c>
      <c r="EY85" s="88">
        <f t="shared" si="11"/>
        <v>4</v>
      </c>
      <c r="EZ85" s="54">
        <v>1</v>
      </c>
      <c r="FA85" s="10"/>
      <c r="FB85" s="10"/>
      <c r="FC85" s="10"/>
      <c r="FD85" s="10"/>
      <c r="FE85" s="10"/>
    </row>
    <row r="86" spans="1:161" x14ac:dyDescent="0.2">
      <c r="A86" s="61">
        <v>83</v>
      </c>
      <c r="B86" s="458" t="s">
        <v>1367</v>
      </c>
      <c r="C86" s="57"/>
      <c r="D86" s="843"/>
      <c r="E86" s="5">
        <v>1</v>
      </c>
      <c r="F86" s="5"/>
      <c r="G86" s="5"/>
      <c r="H86" s="843"/>
      <c r="I86" s="126"/>
      <c r="J86" s="5"/>
      <c r="K86" s="653"/>
      <c r="L86" s="5"/>
      <c r="M86" s="5"/>
      <c r="N86" s="5"/>
      <c r="O86" s="5"/>
      <c r="P86" s="82"/>
      <c r="Q86" s="57"/>
      <c r="R86" s="5"/>
      <c r="S86" s="5"/>
      <c r="T86" s="5">
        <v>1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843"/>
      <c r="AF86" s="82"/>
      <c r="AG86" s="57">
        <v>1</v>
      </c>
      <c r="AH86" s="843"/>
      <c r="AI86" s="5"/>
      <c r="AJ86" s="5"/>
      <c r="AK86" s="843"/>
      <c r="AL86" s="5"/>
      <c r="AM86" s="5"/>
      <c r="AN86" s="843"/>
      <c r="AO86" s="5"/>
      <c r="AP86" s="5"/>
      <c r="AQ86" s="5"/>
      <c r="AR86" s="82"/>
      <c r="AS86" s="854"/>
      <c r="AT86" s="5"/>
      <c r="AU86" s="5"/>
      <c r="AV86" s="5"/>
      <c r="AW86" s="647"/>
      <c r="AX86" s="839"/>
      <c r="AY86" s="64"/>
      <c r="AZ86" s="5"/>
      <c r="BA86" s="82"/>
      <c r="BB86" s="56"/>
      <c r="BC86" s="10">
        <v>1</v>
      </c>
      <c r="BD86" s="843"/>
      <c r="BE86" s="10"/>
      <c r="BF86" s="10"/>
      <c r="BG86" s="10"/>
      <c r="BH86" s="10"/>
      <c r="BI86" s="10"/>
      <c r="BJ86" s="10"/>
      <c r="BK86" s="10"/>
      <c r="BL86" s="10"/>
      <c r="BM86" s="843"/>
      <c r="BN86" s="10"/>
      <c r="BO86" s="10"/>
      <c r="BP86" s="10"/>
      <c r="BQ86" s="10"/>
      <c r="BR86" s="10"/>
      <c r="BS86" s="10"/>
      <c r="BT86" s="55"/>
      <c r="BU86" s="56">
        <v>1</v>
      </c>
      <c r="BV86" s="10"/>
      <c r="BW86" s="843"/>
      <c r="BX86" s="10"/>
      <c r="BY86" s="10"/>
      <c r="BZ86" s="843"/>
      <c r="CA86" s="10"/>
      <c r="CB86" s="10"/>
      <c r="CC86" s="10"/>
      <c r="CD86" s="10"/>
      <c r="CE86" s="10">
        <v>1</v>
      </c>
      <c r="CF86" s="10"/>
      <c r="CG86" s="10"/>
      <c r="CH86" s="10"/>
      <c r="CI86" s="10"/>
      <c r="CJ86" s="55"/>
      <c r="CK86" s="56">
        <v>1</v>
      </c>
      <c r="CL86" s="10"/>
      <c r="CM86" s="10"/>
      <c r="CN86" s="835"/>
      <c r="CO86" s="10"/>
      <c r="CP86" s="10"/>
      <c r="CQ86" s="843"/>
      <c r="CR86" s="10"/>
      <c r="CS86" s="10"/>
      <c r="CT86" s="10"/>
      <c r="CU86" s="10"/>
      <c r="CV86" s="10"/>
      <c r="CW86" s="10"/>
      <c r="CX86" s="55"/>
      <c r="CY86" s="56"/>
      <c r="CZ86" s="10"/>
      <c r="DA86" s="10"/>
      <c r="DB86" s="10"/>
      <c r="DC86" s="10"/>
      <c r="DD86" s="10"/>
      <c r="DE86" s="843"/>
      <c r="DF86" s="10"/>
      <c r="DG86" s="843"/>
      <c r="DH86" s="843"/>
      <c r="DI86" s="843"/>
      <c r="DJ86" s="10">
        <v>1</v>
      </c>
      <c r="DK86" s="55"/>
      <c r="DL86" s="843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>
        <v>1</v>
      </c>
      <c r="EB86" s="55"/>
      <c r="EC86" s="56"/>
      <c r="ED86" s="10"/>
      <c r="EE86" s="10"/>
      <c r="EF86" s="10">
        <v>1</v>
      </c>
      <c r="EG86" s="843"/>
      <c r="EH86" s="10"/>
      <c r="EI86" s="10"/>
      <c r="EJ86" s="10"/>
      <c r="EK86" s="843"/>
      <c r="EL86" s="10"/>
      <c r="EM86" s="10"/>
      <c r="EN86" s="843"/>
      <c r="EO86" s="10"/>
      <c r="EP86" s="10"/>
      <c r="EQ86" s="10"/>
      <c r="ER86" s="843"/>
      <c r="ES86" s="879"/>
      <c r="ET86" s="244">
        <f t="shared" si="6"/>
        <v>0</v>
      </c>
      <c r="EU86" s="66">
        <f t="shared" si="7"/>
        <v>0</v>
      </c>
      <c r="EV86" s="66">
        <f t="shared" si="8"/>
        <v>0</v>
      </c>
      <c r="EW86" s="66">
        <f t="shared" si="9"/>
        <v>0</v>
      </c>
      <c r="EX86" s="66">
        <f t="shared" si="10"/>
        <v>10</v>
      </c>
      <c r="EY86" s="88">
        <f t="shared" si="11"/>
        <v>10</v>
      </c>
      <c r="EZ86" s="54"/>
      <c r="FA86" s="10">
        <v>1</v>
      </c>
      <c r="FB86" s="10"/>
      <c r="FC86" s="10"/>
      <c r="FD86" s="10"/>
      <c r="FE86" s="10"/>
    </row>
    <row r="87" spans="1:161" x14ac:dyDescent="0.2">
      <c r="A87" s="243">
        <v>84</v>
      </c>
      <c r="B87" s="458" t="s">
        <v>496</v>
      </c>
      <c r="C87" s="57">
        <v>1</v>
      </c>
      <c r="D87" s="843"/>
      <c r="E87" s="5"/>
      <c r="F87" s="5"/>
      <c r="G87" s="5">
        <v>1</v>
      </c>
      <c r="H87" s="843"/>
      <c r="I87" s="126"/>
      <c r="J87" s="5"/>
      <c r="K87" s="653">
        <v>1</v>
      </c>
      <c r="L87" s="5"/>
      <c r="M87" s="5"/>
      <c r="N87" s="5"/>
      <c r="O87" s="5"/>
      <c r="P87" s="82"/>
      <c r="Q87" s="57"/>
      <c r="R87" s="5"/>
      <c r="S87" s="5">
        <v>1</v>
      </c>
      <c r="T87" s="5"/>
      <c r="U87" s="5"/>
      <c r="V87" s="5"/>
      <c r="W87" s="5"/>
      <c r="X87" s="5"/>
      <c r="Y87" s="5"/>
      <c r="Z87" s="5"/>
      <c r="AA87" s="5">
        <v>1</v>
      </c>
      <c r="AB87" s="5"/>
      <c r="AC87" s="5"/>
      <c r="AD87" s="5">
        <v>1</v>
      </c>
      <c r="AE87" s="843"/>
      <c r="AF87" s="82"/>
      <c r="AG87" s="57"/>
      <c r="AH87" s="843"/>
      <c r="AI87" s="5">
        <v>1</v>
      </c>
      <c r="AJ87" s="5"/>
      <c r="AK87" s="843"/>
      <c r="AL87" s="5">
        <v>1</v>
      </c>
      <c r="AM87" s="5"/>
      <c r="AN87" s="843"/>
      <c r="AO87" s="5">
        <v>1</v>
      </c>
      <c r="AP87" s="5"/>
      <c r="AQ87" s="5"/>
      <c r="AR87" s="82">
        <v>1</v>
      </c>
      <c r="AS87" s="854"/>
      <c r="AT87" s="5"/>
      <c r="AU87" s="5">
        <v>1</v>
      </c>
      <c r="AV87" s="5"/>
      <c r="AW87" s="647"/>
      <c r="AX87" s="839">
        <v>1</v>
      </c>
      <c r="AY87" s="64"/>
      <c r="AZ87" s="5">
        <v>1</v>
      </c>
      <c r="BA87" s="82"/>
      <c r="BB87" s="56">
        <v>1</v>
      </c>
      <c r="BC87" s="10"/>
      <c r="BD87" s="843"/>
      <c r="BE87" s="10">
        <v>1</v>
      </c>
      <c r="BF87" s="10"/>
      <c r="BG87" s="10"/>
      <c r="BH87" s="10"/>
      <c r="BI87" s="10"/>
      <c r="BJ87" s="10"/>
      <c r="BK87" s="10"/>
      <c r="BL87" s="10"/>
      <c r="BM87" s="843"/>
      <c r="BN87" s="10"/>
      <c r="BO87" s="10"/>
      <c r="BP87" s="10"/>
      <c r="BQ87" s="10"/>
      <c r="BR87" s="10"/>
      <c r="BS87" s="10"/>
      <c r="BT87" s="55">
        <v>1</v>
      </c>
      <c r="BU87" s="56"/>
      <c r="BV87" s="10"/>
      <c r="BW87" s="843"/>
      <c r="BX87" s="10"/>
      <c r="BY87" s="10"/>
      <c r="BZ87" s="843"/>
      <c r="CA87" s="10"/>
      <c r="CB87" s="10"/>
      <c r="CC87" s="10"/>
      <c r="CD87" s="10"/>
      <c r="CE87" s="10"/>
      <c r="CF87" s="10"/>
      <c r="CG87" s="10"/>
      <c r="CH87" s="10"/>
      <c r="CI87" s="10"/>
      <c r="CJ87" s="55">
        <v>1</v>
      </c>
      <c r="CK87" s="56"/>
      <c r="CL87" s="10"/>
      <c r="CM87" s="10">
        <v>1</v>
      </c>
      <c r="CN87" s="835">
        <v>1</v>
      </c>
      <c r="CO87" s="10"/>
      <c r="CP87" s="10">
        <v>1</v>
      </c>
      <c r="CQ87" s="843"/>
      <c r="CR87" s="10"/>
      <c r="CS87" s="10"/>
      <c r="CT87" s="10"/>
      <c r="CU87" s="10"/>
      <c r="CV87" s="10"/>
      <c r="CW87" s="10"/>
      <c r="CX87" s="55">
        <v>1</v>
      </c>
      <c r="CY87" s="56"/>
      <c r="CZ87" s="10">
        <v>1</v>
      </c>
      <c r="DA87" s="10"/>
      <c r="DB87" s="10">
        <v>1</v>
      </c>
      <c r="DC87" s="10"/>
      <c r="DD87" s="10"/>
      <c r="DE87" s="843"/>
      <c r="DF87" s="10">
        <v>1</v>
      </c>
      <c r="DG87" s="843"/>
      <c r="DH87" s="843"/>
      <c r="DI87" s="843"/>
      <c r="DJ87" s="10"/>
      <c r="DK87" s="55"/>
      <c r="DL87" s="843"/>
      <c r="DM87" s="10"/>
      <c r="DN87" s="10"/>
      <c r="DO87" s="10">
        <v>1</v>
      </c>
      <c r="DP87" s="10"/>
      <c r="DQ87" s="10">
        <v>1</v>
      </c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55"/>
      <c r="EC87" s="56"/>
      <c r="ED87" s="10"/>
      <c r="EE87" s="10"/>
      <c r="EF87" s="10"/>
      <c r="EG87" s="843"/>
      <c r="EH87" s="10"/>
      <c r="EI87" s="10"/>
      <c r="EJ87" s="10"/>
      <c r="EK87" s="843"/>
      <c r="EL87" s="10"/>
      <c r="EM87" s="10"/>
      <c r="EN87" s="843"/>
      <c r="EO87" s="10"/>
      <c r="EP87" s="10"/>
      <c r="EQ87" s="10"/>
      <c r="ER87" s="843"/>
      <c r="ES87" s="879">
        <v>1</v>
      </c>
      <c r="ET87" s="244">
        <f t="shared" si="6"/>
        <v>0</v>
      </c>
      <c r="EU87" s="66">
        <f t="shared" si="7"/>
        <v>4</v>
      </c>
      <c r="EV87" s="66">
        <f t="shared" si="8"/>
        <v>18</v>
      </c>
      <c r="EW87" s="66">
        <f t="shared" si="9"/>
        <v>0</v>
      </c>
      <c r="EX87" s="66">
        <f t="shared" si="10"/>
        <v>1</v>
      </c>
      <c r="EY87" s="88">
        <f t="shared" si="11"/>
        <v>23</v>
      </c>
      <c r="EZ87" s="54"/>
      <c r="FA87" s="10"/>
      <c r="FB87" s="10">
        <v>1</v>
      </c>
      <c r="FC87" s="10"/>
      <c r="FD87" s="10"/>
      <c r="FE87" s="10"/>
    </row>
    <row r="88" spans="1:161" x14ac:dyDescent="0.2">
      <c r="A88" s="61">
        <v>85</v>
      </c>
      <c r="B88" s="458" t="s">
        <v>1117</v>
      </c>
      <c r="C88" s="57"/>
      <c r="D88" s="843"/>
      <c r="E88" s="5">
        <v>1</v>
      </c>
      <c r="F88" s="5"/>
      <c r="G88" s="5"/>
      <c r="H88" s="843"/>
      <c r="I88" s="126"/>
      <c r="J88" s="5"/>
      <c r="K88" s="653"/>
      <c r="L88" s="5">
        <v>1</v>
      </c>
      <c r="M88" s="5"/>
      <c r="N88" s="5"/>
      <c r="O88" s="5"/>
      <c r="P88" s="82"/>
      <c r="Q88" s="57"/>
      <c r="R88" s="5"/>
      <c r="S88" s="5"/>
      <c r="T88" s="5">
        <v>1</v>
      </c>
      <c r="U88" s="5"/>
      <c r="V88" s="5"/>
      <c r="W88" s="5"/>
      <c r="X88" s="5"/>
      <c r="Y88" s="5"/>
      <c r="Z88" s="5"/>
      <c r="AA88" s="5"/>
      <c r="AB88" s="5">
        <v>1</v>
      </c>
      <c r="AC88" s="5"/>
      <c r="AD88" s="5"/>
      <c r="AE88" s="843"/>
      <c r="AF88" s="82"/>
      <c r="AG88" s="57">
        <v>1</v>
      </c>
      <c r="AH88" s="843"/>
      <c r="AI88" s="5"/>
      <c r="AJ88" s="5"/>
      <c r="AK88" s="843"/>
      <c r="AL88" s="5"/>
      <c r="AM88" s="5">
        <v>1</v>
      </c>
      <c r="AN88" s="843"/>
      <c r="AO88" s="5"/>
      <c r="AP88" s="5"/>
      <c r="AQ88" s="5"/>
      <c r="AR88" s="82"/>
      <c r="AS88" s="854"/>
      <c r="AT88" s="5"/>
      <c r="AU88" s="5"/>
      <c r="AV88" s="5"/>
      <c r="AW88" s="647"/>
      <c r="AX88" s="839"/>
      <c r="AY88" s="64">
        <v>1</v>
      </c>
      <c r="AZ88" s="5"/>
      <c r="BA88" s="82"/>
      <c r="BB88" s="56"/>
      <c r="BC88" s="10">
        <v>1</v>
      </c>
      <c r="BD88" s="843"/>
      <c r="BE88" s="10"/>
      <c r="BF88" s="10"/>
      <c r="BG88" s="10"/>
      <c r="BH88" s="10"/>
      <c r="BI88" s="10"/>
      <c r="BJ88" s="10"/>
      <c r="BK88" s="10"/>
      <c r="BL88" s="10"/>
      <c r="BM88" s="843"/>
      <c r="BN88" s="10"/>
      <c r="BO88" s="10">
        <v>1</v>
      </c>
      <c r="BP88" s="10"/>
      <c r="BQ88" s="10"/>
      <c r="BR88" s="10"/>
      <c r="BS88" s="10"/>
      <c r="BT88" s="55"/>
      <c r="BU88" s="56"/>
      <c r="BV88" s="10"/>
      <c r="BW88" s="843"/>
      <c r="BX88" s="10"/>
      <c r="BY88" s="10"/>
      <c r="BZ88" s="843"/>
      <c r="CA88" s="10"/>
      <c r="CB88" s="10"/>
      <c r="CC88" s="10"/>
      <c r="CD88" s="10"/>
      <c r="CE88" s="10"/>
      <c r="CF88" s="10"/>
      <c r="CG88" s="10"/>
      <c r="CH88" s="10"/>
      <c r="CI88" s="10"/>
      <c r="CJ88" s="55"/>
      <c r="CK88" s="56"/>
      <c r="CL88" s="10"/>
      <c r="CM88" s="10"/>
      <c r="CN88" s="835"/>
      <c r="CO88" s="10"/>
      <c r="CP88" s="10"/>
      <c r="CQ88" s="843"/>
      <c r="CR88" s="10"/>
      <c r="CS88" s="10"/>
      <c r="CT88" s="10"/>
      <c r="CU88" s="10"/>
      <c r="CV88" s="10"/>
      <c r="CW88" s="10"/>
      <c r="CX88" s="55"/>
      <c r="CY88" s="56"/>
      <c r="CZ88" s="10"/>
      <c r="DA88" s="10"/>
      <c r="DB88" s="10"/>
      <c r="DC88" s="10"/>
      <c r="DD88" s="10">
        <v>1</v>
      </c>
      <c r="DE88" s="843"/>
      <c r="DF88" s="10"/>
      <c r="DG88" s="843"/>
      <c r="DH88" s="843"/>
      <c r="DI88" s="843"/>
      <c r="DJ88" s="10">
        <v>1</v>
      </c>
      <c r="DK88" s="55"/>
      <c r="DL88" s="843"/>
      <c r="DM88" s="10"/>
      <c r="DN88" s="10"/>
      <c r="DO88" s="10"/>
      <c r="DP88" s="10"/>
      <c r="DQ88" s="10"/>
      <c r="DR88" s="10">
        <v>1</v>
      </c>
      <c r="DS88" s="10"/>
      <c r="DT88" s="10"/>
      <c r="DU88" s="10"/>
      <c r="DV88" s="10"/>
      <c r="DW88" s="10"/>
      <c r="DX88" s="10"/>
      <c r="DY88" s="10"/>
      <c r="DZ88" s="10"/>
      <c r="EA88" s="10">
        <v>1</v>
      </c>
      <c r="EB88" s="55"/>
      <c r="EC88" s="56"/>
      <c r="ED88" s="10"/>
      <c r="EE88" s="10"/>
      <c r="EF88" s="10">
        <v>1</v>
      </c>
      <c r="EG88" s="843"/>
      <c r="EH88" s="10"/>
      <c r="EI88" s="10"/>
      <c r="EJ88" s="10"/>
      <c r="EK88" s="843"/>
      <c r="EL88" s="10">
        <v>1</v>
      </c>
      <c r="EM88" s="10"/>
      <c r="EN88" s="843"/>
      <c r="EO88" s="10"/>
      <c r="EP88" s="10"/>
      <c r="EQ88" s="10"/>
      <c r="ER88" s="843"/>
      <c r="ES88" s="879"/>
      <c r="ET88" s="244">
        <f t="shared" si="6"/>
        <v>0</v>
      </c>
      <c r="EU88" s="66">
        <f t="shared" si="7"/>
        <v>0</v>
      </c>
      <c r="EV88" s="66">
        <f t="shared" si="8"/>
        <v>0</v>
      </c>
      <c r="EW88" s="66">
        <f t="shared" si="9"/>
        <v>0</v>
      </c>
      <c r="EX88" s="66">
        <f t="shared" si="10"/>
        <v>15</v>
      </c>
      <c r="EY88" s="88">
        <f t="shared" si="11"/>
        <v>15</v>
      </c>
      <c r="EZ88" s="54"/>
      <c r="FA88" s="10">
        <v>1</v>
      </c>
      <c r="FB88" s="10"/>
      <c r="FC88" s="10"/>
      <c r="FD88" s="10"/>
      <c r="FE88" s="10"/>
    </row>
    <row r="89" spans="1:161" x14ac:dyDescent="0.2">
      <c r="A89" s="243">
        <v>86</v>
      </c>
      <c r="B89" s="458" t="s">
        <v>23</v>
      </c>
      <c r="C89" s="57"/>
      <c r="D89" s="843"/>
      <c r="E89" s="5"/>
      <c r="F89" s="5"/>
      <c r="G89" s="5"/>
      <c r="H89" s="843"/>
      <c r="I89" s="126"/>
      <c r="J89" s="5"/>
      <c r="K89" s="653"/>
      <c r="L89" s="5"/>
      <c r="M89" s="5"/>
      <c r="N89" s="5"/>
      <c r="O89" s="5"/>
      <c r="P89" s="82"/>
      <c r="Q89" s="57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843"/>
      <c r="AF89" s="82"/>
      <c r="AG89" s="57"/>
      <c r="AH89" s="843"/>
      <c r="AI89" s="5"/>
      <c r="AJ89" s="5">
        <v>1</v>
      </c>
      <c r="AK89" s="843"/>
      <c r="AL89" s="5"/>
      <c r="AM89" s="5"/>
      <c r="AN89" s="843"/>
      <c r="AO89" s="5"/>
      <c r="AP89" s="5">
        <v>1</v>
      </c>
      <c r="AQ89" s="5"/>
      <c r="AR89" s="82"/>
      <c r="AS89" s="854"/>
      <c r="AT89" s="5"/>
      <c r="AU89" s="5"/>
      <c r="AV89" s="5"/>
      <c r="AW89" s="647"/>
      <c r="AX89" s="839"/>
      <c r="AY89" s="64"/>
      <c r="AZ89" s="5"/>
      <c r="BA89" s="82"/>
      <c r="BB89" s="56"/>
      <c r="BC89" s="10"/>
      <c r="BD89" s="843"/>
      <c r="BE89" s="10"/>
      <c r="BF89" s="10"/>
      <c r="BG89" s="10"/>
      <c r="BH89" s="10"/>
      <c r="BI89" s="10"/>
      <c r="BJ89" s="10"/>
      <c r="BK89" s="10"/>
      <c r="BL89" s="10"/>
      <c r="BM89" s="843"/>
      <c r="BN89" s="10"/>
      <c r="BO89" s="10"/>
      <c r="BP89" s="10"/>
      <c r="BQ89" s="10"/>
      <c r="BR89" s="10"/>
      <c r="BS89" s="10"/>
      <c r="BT89" s="55"/>
      <c r="BU89" s="56"/>
      <c r="BV89" s="10"/>
      <c r="BW89" s="843"/>
      <c r="BX89" s="10"/>
      <c r="BY89" s="10"/>
      <c r="BZ89" s="843"/>
      <c r="CA89" s="10"/>
      <c r="CB89" s="10"/>
      <c r="CC89" s="10"/>
      <c r="CD89" s="10"/>
      <c r="CE89" s="10"/>
      <c r="CF89" s="10"/>
      <c r="CG89" s="10"/>
      <c r="CH89" s="10"/>
      <c r="CI89" s="10"/>
      <c r="CJ89" s="55"/>
      <c r="CK89" s="56"/>
      <c r="CL89" s="10"/>
      <c r="CM89" s="10"/>
      <c r="CN89" s="835"/>
      <c r="CO89" s="10">
        <v>1</v>
      </c>
      <c r="CP89" s="10"/>
      <c r="CQ89" s="857"/>
      <c r="CR89" s="10"/>
      <c r="CS89" s="10"/>
      <c r="CT89" s="10"/>
      <c r="CU89" s="10">
        <v>1</v>
      </c>
      <c r="CV89" s="10"/>
      <c r="CW89" s="10"/>
      <c r="CX89" s="55">
        <v>1</v>
      </c>
      <c r="CY89" s="56"/>
      <c r="CZ89" s="10"/>
      <c r="DA89" s="10">
        <v>1</v>
      </c>
      <c r="DB89" s="10"/>
      <c r="DC89" s="10"/>
      <c r="DD89" s="10"/>
      <c r="DE89" s="843"/>
      <c r="DF89" s="10"/>
      <c r="DG89" s="843"/>
      <c r="DH89" s="843"/>
      <c r="DI89" s="843"/>
      <c r="DJ89" s="10"/>
      <c r="DK89" s="55"/>
      <c r="DL89" s="843"/>
      <c r="DM89" s="10">
        <v>1</v>
      </c>
      <c r="DN89" s="10"/>
      <c r="DO89" s="10"/>
      <c r="DP89" s="10"/>
      <c r="DQ89" s="10"/>
      <c r="DR89" s="10"/>
      <c r="DS89" s="10">
        <v>1</v>
      </c>
      <c r="DT89" s="10"/>
      <c r="DU89" s="10"/>
      <c r="DV89" s="10"/>
      <c r="DW89" s="10"/>
      <c r="DX89" s="10"/>
      <c r="DY89" s="10"/>
      <c r="DZ89" s="10"/>
      <c r="EA89" s="10"/>
      <c r="EB89" s="55"/>
      <c r="EC89" s="56">
        <v>1</v>
      </c>
      <c r="ED89" s="10"/>
      <c r="EE89" s="10"/>
      <c r="EF89" s="10"/>
      <c r="EG89" s="843"/>
      <c r="EH89" s="10"/>
      <c r="EI89" s="10"/>
      <c r="EJ89" s="10"/>
      <c r="EK89" s="843"/>
      <c r="EL89" s="10"/>
      <c r="EM89" s="10"/>
      <c r="EN89" s="843"/>
      <c r="EO89" s="10"/>
      <c r="EP89" s="10"/>
      <c r="EQ89" s="10"/>
      <c r="ER89" s="843"/>
      <c r="ES89" s="879"/>
      <c r="ET89" s="244">
        <f t="shared" si="6"/>
        <v>8</v>
      </c>
      <c r="EU89" s="66">
        <f t="shared" si="7"/>
        <v>0</v>
      </c>
      <c r="EV89" s="66">
        <f t="shared" si="8"/>
        <v>0</v>
      </c>
      <c r="EW89" s="66">
        <f t="shared" si="9"/>
        <v>0</v>
      </c>
      <c r="EX89" s="66">
        <f t="shared" si="10"/>
        <v>1</v>
      </c>
      <c r="EY89" s="88">
        <f t="shared" si="11"/>
        <v>9</v>
      </c>
      <c r="EZ89" s="54">
        <v>1</v>
      </c>
      <c r="FA89" s="10"/>
      <c r="FB89" s="10"/>
      <c r="FC89" s="10"/>
      <c r="FD89" s="10"/>
      <c r="FE89" s="10"/>
    </row>
    <row r="90" spans="1:161" x14ac:dyDescent="0.2">
      <c r="A90" s="61">
        <v>87</v>
      </c>
      <c r="B90" s="458" t="s">
        <v>620</v>
      </c>
      <c r="C90" s="57"/>
      <c r="D90" s="843"/>
      <c r="E90" s="5"/>
      <c r="F90" s="5"/>
      <c r="G90" s="5"/>
      <c r="H90" s="843"/>
      <c r="I90" s="126"/>
      <c r="J90" s="5"/>
      <c r="K90" s="653"/>
      <c r="L90" s="5"/>
      <c r="M90" s="5"/>
      <c r="N90" s="5"/>
      <c r="O90" s="5"/>
      <c r="P90" s="82"/>
      <c r="Q90" s="57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843"/>
      <c r="AF90" s="82"/>
      <c r="AG90" s="57"/>
      <c r="AH90" s="843"/>
      <c r="AI90" s="5"/>
      <c r="AJ90" s="5"/>
      <c r="AK90" s="843"/>
      <c r="AL90" s="5"/>
      <c r="AM90" s="5"/>
      <c r="AN90" s="843"/>
      <c r="AO90" s="5"/>
      <c r="AP90" s="5"/>
      <c r="AQ90" s="5"/>
      <c r="AR90" s="82"/>
      <c r="AS90" s="854"/>
      <c r="AT90" s="5"/>
      <c r="AU90" s="5"/>
      <c r="AV90" s="5"/>
      <c r="AW90" s="647"/>
      <c r="AX90" s="839"/>
      <c r="AY90" s="64"/>
      <c r="AZ90" s="5"/>
      <c r="BA90" s="82"/>
      <c r="BB90" s="56"/>
      <c r="BC90" s="10"/>
      <c r="BD90" s="843"/>
      <c r="BE90" s="10"/>
      <c r="BF90" s="10"/>
      <c r="BG90" s="10"/>
      <c r="BH90" s="10"/>
      <c r="BI90" s="10"/>
      <c r="BJ90" s="10"/>
      <c r="BK90" s="10"/>
      <c r="BL90" s="10"/>
      <c r="BM90" s="843"/>
      <c r="BN90" s="10"/>
      <c r="BO90" s="10"/>
      <c r="BP90" s="10"/>
      <c r="BQ90" s="10"/>
      <c r="BR90" s="10"/>
      <c r="BS90" s="10"/>
      <c r="BT90" s="55"/>
      <c r="BU90" s="56"/>
      <c r="BV90" s="10"/>
      <c r="BW90" s="843"/>
      <c r="BX90" s="10"/>
      <c r="BY90" s="10"/>
      <c r="BZ90" s="843"/>
      <c r="CA90" s="10"/>
      <c r="CB90" s="10"/>
      <c r="CC90" s="10"/>
      <c r="CD90" s="10"/>
      <c r="CE90" s="10"/>
      <c r="CF90" s="10"/>
      <c r="CG90" s="10"/>
      <c r="CH90" s="10"/>
      <c r="CI90" s="10"/>
      <c r="CJ90" s="55"/>
      <c r="CK90" s="56"/>
      <c r="CL90" s="10"/>
      <c r="CM90" s="10"/>
      <c r="CN90" s="835"/>
      <c r="CO90" s="10"/>
      <c r="CP90" s="10"/>
      <c r="CQ90" s="843"/>
      <c r="CR90" s="10"/>
      <c r="CS90" s="10"/>
      <c r="CT90" s="10"/>
      <c r="CU90" s="10"/>
      <c r="CV90" s="10"/>
      <c r="CW90" s="10"/>
      <c r="CX90" s="55"/>
      <c r="CY90" s="56"/>
      <c r="CZ90" s="10"/>
      <c r="DA90" s="10"/>
      <c r="DB90" s="10"/>
      <c r="DC90" s="10"/>
      <c r="DD90" s="10"/>
      <c r="DE90" s="843"/>
      <c r="DF90" s="10"/>
      <c r="DG90" s="843"/>
      <c r="DH90" s="843"/>
      <c r="DI90" s="843"/>
      <c r="DJ90" s="10"/>
      <c r="DK90" s="55"/>
      <c r="DL90" s="843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55"/>
      <c r="EC90" s="56"/>
      <c r="ED90" s="10"/>
      <c r="EE90" s="10"/>
      <c r="EF90" s="10"/>
      <c r="EG90" s="843"/>
      <c r="EH90" s="10"/>
      <c r="EI90" s="10"/>
      <c r="EJ90" s="10"/>
      <c r="EK90" s="843"/>
      <c r="EL90" s="10"/>
      <c r="EM90" s="10"/>
      <c r="EN90" s="843"/>
      <c r="EO90" s="10"/>
      <c r="EP90" s="10"/>
      <c r="EQ90" s="10"/>
      <c r="ER90" s="843"/>
      <c r="ES90" s="879"/>
      <c r="ET90" s="244">
        <f t="shared" si="6"/>
        <v>0</v>
      </c>
      <c r="EU90" s="66">
        <f t="shared" si="7"/>
        <v>0</v>
      </c>
      <c r="EV90" s="66">
        <f t="shared" si="8"/>
        <v>0</v>
      </c>
      <c r="EW90" s="66">
        <f t="shared" si="9"/>
        <v>0</v>
      </c>
      <c r="EX90" s="66">
        <f t="shared" si="10"/>
        <v>0</v>
      </c>
      <c r="EY90" s="88">
        <f t="shared" si="11"/>
        <v>0</v>
      </c>
      <c r="EZ90" s="54">
        <v>1</v>
      </c>
      <c r="FA90" s="10"/>
      <c r="FB90" s="10"/>
      <c r="FC90" s="10"/>
      <c r="FD90" s="10"/>
      <c r="FE90" s="10"/>
    </row>
    <row r="91" spans="1:161" x14ac:dyDescent="0.2">
      <c r="A91" s="243">
        <v>88</v>
      </c>
      <c r="B91" s="458" t="s">
        <v>1343</v>
      </c>
      <c r="C91" s="57"/>
      <c r="D91" s="843"/>
      <c r="E91" s="5"/>
      <c r="F91" s="5">
        <v>1</v>
      </c>
      <c r="G91" s="5"/>
      <c r="H91" s="843"/>
      <c r="I91" s="126">
        <v>1</v>
      </c>
      <c r="J91" s="5"/>
      <c r="K91" s="653">
        <v>1</v>
      </c>
      <c r="L91" s="5"/>
      <c r="M91" s="5"/>
      <c r="N91" s="5"/>
      <c r="O91" s="5"/>
      <c r="P91" s="82"/>
      <c r="Q91" s="57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>
        <v>1</v>
      </c>
      <c r="AD91" s="5"/>
      <c r="AE91" s="843"/>
      <c r="AF91" s="82"/>
      <c r="AG91" s="57"/>
      <c r="AH91" s="843"/>
      <c r="AI91" s="5"/>
      <c r="AJ91" s="5"/>
      <c r="AK91" s="843"/>
      <c r="AL91" s="5"/>
      <c r="AM91" s="5"/>
      <c r="AN91" s="843"/>
      <c r="AO91" s="5"/>
      <c r="AP91" s="5"/>
      <c r="AQ91" s="5">
        <v>1</v>
      </c>
      <c r="AR91" s="82"/>
      <c r="AS91" s="854"/>
      <c r="AT91" s="5">
        <v>1</v>
      </c>
      <c r="AU91" s="5"/>
      <c r="AV91" s="5"/>
      <c r="AW91" s="647">
        <v>1</v>
      </c>
      <c r="AX91" s="839">
        <v>1</v>
      </c>
      <c r="AY91" s="64"/>
      <c r="AZ91" s="5"/>
      <c r="BA91" s="82"/>
      <c r="BB91" s="56"/>
      <c r="BC91" s="10"/>
      <c r="BD91" s="843"/>
      <c r="BE91" s="10"/>
      <c r="BF91" s="10"/>
      <c r="BG91" s="10"/>
      <c r="BH91" s="10"/>
      <c r="BI91" s="10"/>
      <c r="BJ91" s="10"/>
      <c r="BK91" s="10"/>
      <c r="BL91" s="10"/>
      <c r="BM91" s="843"/>
      <c r="BN91" s="10"/>
      <c r="BO91" s="10"/>
      <c r="BP91" s="10"/>
      <c r="BQ91" s="10"/>
      <c r="BR91" s="10"/>
      <c r="BS91" s="10"/>
      <c r="BT91" s="55"/>
      <c r="BU91" s="56"/>
      <c r="BV91" s="10"/>
      <c r="BW91" s="843"/>
      <c r="BX91" s="10"/>
      <c r="BY91" s="10"/>
      <c r="BZ91" s="843"/>
      <c r="CA91" s="10"/>
      <c r="CB91" s="10"/>
      <c r="CC91" s="10"/>
      <c r="CD91" s="10"/>
      <c r="CE91" s="10"/>
      <c r="CF91" s="10"/>
      <c r="CG91" s="10"/>
      <c r="CH91" s="10"/>
      <c r="CI91" s="10"/>
      <c r="CJ91" s="55"/>
      <c r="CK91" s="56"/>
      <c r="CL91" s="10"/>
      <c r="CM91" s="10"/>
      <c r="CN91" s="835"/>
      <c r="CO91" s="10"/>
      <c r="CP91" s="10">
        <v>1</v>
      </c>
      <c r="CQ91" s="843"/>
      <c r="CR91" s="10"/>
      <c r="CS91" s="10"/>
      <c r="CT91" s="10"/>
      <c r="CU91" s="10"/>
      <c r="CV91" s="10"/>
      <c r="CW91" s="10"/>
      <c r="CX91" s="55"/>
      <c r="CY91" s="56"/>
      <c r="CZ91" s="10"/>
      <c r="DA91" s="10"/>
      <c r="DB91" s="10"/>
      <c r="DC91" s="10"/>
      <c r="DD91" s="10"/>
      <c r="DE91" s="843"/>
      <c r="DF91" s="10"/>
      <c r="DG91" s="843"/>
      <c r="DH91" s="843"/>
      <c r="DI91" s="843"/>
      <c r="DJ91" s="10"/>
      <c r="DK91" s="55">
        <v>1</v>
      </c>
      <c r="DL91" s="843"/>
      <c r="DM91" s="10"/>
      <c r="DN91" s="10">
        <v>1</v>
      </c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55"/>
      <c r="EC91" s="56"/>
      <c r="ED91" s="10"/>
      <c r="EE91" s="10"/>
      <c r="EF91" s="10"/>
      <c r="EG91" s="843"/>
      <c r="EH91" s="10"/>
      <c r="EI91" s="10"/>
      <c r="EJ91" s="10"/>
      <c r="EK91" s="843"/>
      <c r="EL91" s="10"/>
      <c r="EM91" s="10"/>
      <c r="EN91" s="843"/>
      <c r="EO91" s="10"/>
      <c r="EP91" s="10"/>
      <c r="EQ91" s="10"/>
      <c r="ER91" s="843"/>
      <c r="ES91" s="879"/>
      <c r="ET91" s="244">
        <f t="shared" si="6"/>
        <v>0</v>
      </c>
      <c r="EU91" s="66">
        <f t="shared" si="7"/>
        <v>9</v>
      </c>
      <c r="EV91" s="66">
        <f t="shared" si="8"/>
        <v>0</v>
      </c>
      <c r="EW91" s="66">
        <f t="shared" si="9"/>
        <v>0</v>
      </c>
      <c r="EX91" s="66">
        <f t="shared" si="10"/>
        <v>0</v>
      </c>
      <c r="EY91" s="88">
        <f t="shared" si="11"/>
        <v>9</v>
      </c>
      <c r="EZ91" s="54">
        <v>1</v>
      </c>
      <c r="FA91" s="10"/>
      <c r="FB91" s="10"/>
      <c r="FC91" s="10"/>
      <c r="FD91" s="10"/>
      <c r="FE91" s="10"/>
    </row>
    <row r="92" spans="1:161" s="947" customFormat="1" x14ac:dyDescent="0.2">
      <c r="A92" s="963">
        <v>89</v>
      </c>
      <c r="B92" s="948" t="s">
        <v>1507</v>
      </c>
      <c r="C92" s="949"/>
      <c r="D92" s="952"/>
      <c r="E92" s="950"/>
      <c r="F92" s="950">
        <v>1</v>
      </c>
      <c r="G92" s="950"/>
      <c r="H92" s="952"/>
      <c r="I92" s="950">
        <v>1</v>
      </c>
      <c r="J92" s="950"/>
      <c r="K92" s="964">
        <v>1</v>
      </c>
      <c r="L92" s="950"/>
      <c r="M92" s="950"/>
      <c r="N92" s="950"/>
      <c r="O92" s="950"/>
      <c r="P92" s="954"/>
      <c r="Q92" s="949"/>
      <c r="R92" s="950"/>
      <c r="S92" s="950"/>
      <c r="T92" s="950"/>
      <c r="U92" s="950"/>
      <c r="V92" s="950"/>
      <c r="W92" s="950"/>
      <c r="X92" s="950"/>
      <c r="Y92" s="950"/>
      <c r="Z92" s="950"/>
      <c r="AA92" s="950"/>
      <c r="AB92" s="950"/>
      <c r="AC92" s="950">
        <v>1</v>
      </c>
      <c r="AD92" s="950"/>
      <c r="AE92" s="952"/>
      <c r="AF92" s="954"/>
      <c r="AG92" s="949"/>
      <c r="AH92" s="952"/>
      <c r="AI92" s="950"/>
      <c r="AJ92" s="950"/>
      <c r="AK92" s="952"/>
      <c r="AL92" s="950"/>
      <c r="AM92" s="950"/>
      <c r="AN92" s="952"/>
      <c r="AO92" s="950"/>
      <c r="AP92" s="950"/>
      <c r="AQ92" s="950">
        <v>1</v>
      </c>
      <c r="AR92" s="954"/>
      <c r="AS92" s="965"/>
      <c r="AT92" s="950">
        <v>1</v>
      </c>
      <c r="AU92" s="950"/>
      <c r="AV92" s="950"/>
      <c r="AW92" s="966">
        <v>1</v>
      </c>
      <c r="AX92" s="971">
        <v>1</v>
      </c>
      <c r="AY92" s="955"/>
      <c r="AZ92" s="950"/>
      <c r="BA92" s="954"/>
      <c r="BB92" s="956"/>
      <c r="BC92" s="957"/>
      <c r="BD92" s="952"/>
      <c r="BE92" s="957"/>
      <c r="BF92" s="957"/>
      <c r="BG92" s="957"/>
      <c r="BH92" s="957"/>
      <c r="BI92" s="957"/>
      <c r="BJ92" s="957"/>
      <c r="BK92" s="963"/>
      <c r="BL92" s="957"/>
      <c r="BM92" s="952"/>
      <c r="BN92" s="957"/>
      <c r="BO92" s="957"/>
      <c r="BP92" s="957"/>
      <c r="BQ92" s="957"/>
      <c r="BR92" s="957"/>
      <c r="BS92" s="957"/>
      <c r="BT92" s="958"/>
      <c r="BU92" s="956"/>
      <c r="BV92" s="957">
        <v>1</v>
      </c>
      <c r="BW92" s="952"/>
      <c r="BX92" s="957"/>
      <c r="BY92" s="957"/>
      <c r="BZ92" s="952"/>
      <c r="CA92" s="957"/>
      <c r="CB92" s="957"/>
      <c r="CC92" s="957"/>
      <c r="CD92" s="957"/>
      <c r="CE92" s="957"/>
      <c r="CF92" s="957"/>
      <c r="CG92" s="957"/>
      <c r="CH92" s="957"/>
      <c r="CI92" s="957"/>
      <c r="CJ92" s="958"/>
      <c r="CK92" s="956"/>
      <c r="CL92" s="957"/>
      <c r="CM92" s="957"/>
      <c r="CN92" s="967"/>
      <c r="CO92" s="957"/>
      <c r="CP92" s="957">
        <v>1</v>
      </c>
      <c r="CQ92" s="952"/>
      <c r="CR92" s="957"/>
      <c r="CS92" s="957">
        <v>1</v>
      </c>
      <c r="CT92" s="957"/>
      <c r="CU92" s="957"/>
      <c r="CV92" s="957"/>
      <c r="CW92" s="957"/>
      <c r="CX92" s="958"/>
      <c r="CY92" s="956"/>
      <c r="CZ92" s="957"/>
      <c r="DA92" s="973"/>
      <c r="DB92" s="973"/>
      <c r="DC92" s="957"/>
      <c r="DD92" s="957"/>
      <c r="DE92" s="952"/>
      <c r="DF92" s="957"/>
      <c r="DG92" s="952"/>
      <c r="DH92" s="952"/>
      <c r="DI92" s="952"/>
      <c r="DJ92" s="957"/>
      <c r="DK92" s="958">
        <v>1</v>
      </c>
      <c r="DL92" s="952"/>
      <c r="DM92" s="957"/>
      <c r="DN92" s="957">
        <v>1</v>
      </c>
      <c r="DO92" s="957"/>
      <c r="DP92" s="957"/>
      <c r="DQ92" s="957"/>
      <c r="DR92" s="957"/>
      <c r="DS92" s="957"/>
      <c r="DT92" s="957"/>
      <c r="DU92" s="957"/>
      <c r="DV92" s="957"/>
      <c r="DW92" s="957"/>
      <c r="DX92" s="957"/>
      <c r="DY92" s="957"/>
      <c r="DZ92" s="957"/>
      <c r="EA92" s="957"/>
      <c r="EB92" s="958"/>
      <c r="EC92" s="956"/>
      <c r="ED92" s="957"/>
      <c r="EE92" s="957"/>
      <c r="EF92" s="957"/>
      <c r="EG92" s="952"/>
      <c r="EH92" s="957"/>
      <c r="EI92" s="957"/>
      <c r="EJ92" s="957"/>
      <c r="EK92" s="952"/>
      <c r="EL92" s="957"/>
      <c r="EM92" s="957"/>
      <c r="EN92" s="952"/>
      <c r="EO92" s="957"/>
      <c r="EP92" s="957"/>
      <c r="EQ92" s="957"/>
      <c r="ER92" s="952"/>
      <c r="ES92" s="968"/>
      <c r="ET92" s="959">
        <f t="shared" si="6"/>
        <v>0</v>
      </c>
      <c r="EU92" s="960">
        <f t="shared" si="7"/>
        <v>11</v>
      </c>
      <c r="EV92" s="960">
        <f t="shared" si="8"/>
        <v>0</v>
      </c>
      <c r="EW92" s="960">
        <f t="shared" si="9"/>
        <v>0</v>
      </c>
      <c r="EX92" s="960">
        <f t="shared" si="10"/>
        <v>0</v>
      </c>
      <c r="EY92" s="961">
        <f t="shared" si="11"/>
        <v>11</v>
      </c>
      <c r="EZ92" s="969"/>
      <c r="FA92" s="957">
        <v>1</v>
      </c>
      <c r="FB92" s="957"/>
      <c r="FC92" s="957"/>
      <c r="FD92" s="957"/>
      <c r="FE92" s="957"/>
    </row>
    <row r="93" spans="1:161" x14ac:dyDescent="0.2">
      <c r="A93" s="243">
        <v>90</v>
      </c>
      <c r="B93" s="458" t="s">
        <v>1149</v>
      </c>
      <c r="C93" s="57"/>
      <c r="D93" s="843"/>
      <c r="E93" s="5"/>
      <c r="F93" s="5"/>
      <c r="G93" s="5"/>
      <c r="H93" s="843"/>
      <c r="I93" s="126">
        <v>1</v>
      </c>
      <c r="J93" s="5"/>
      <c r="K93" s="653">
        <v>1</v>
      </c>
      <c r="L93" s="5"/>
      <c r="M93" s="5"/>
      <c r="N93" s="5">
        <v>1</v>
      </c>
      <c r="O93" s="5">
        <v>1</v>
      </c>
      <c r="P93" s="82">
        <v>1</v>
      </c>
      <c r="Q93" s="57"/>
      <c r="R93" s="5">
        <v>1</v>
      </c>
      <c r="S93" s="5">
        <v>1</v>
      </c>
      <c r="T93" s="5"/>
      <c r="U93" s="5"/>
      <c r="V93" s="5"/>
      <c r="W93" s="5"/>
      <c r="X93" s="5"/>
      <c r="Y93" s="5"/>
      <c r="Z93" s="5">
        <v>1</v>
      </c>
      <c r="AA93" s="5"/>
      <c r="AB93" s="5"/>
      <c r="AC93" s="5">
        <v>1</v>
      </c>
      <c r="AD93" s="5"/>
      <c r="AE93" s="843"/>
      <c r="AF93" s="82"/>
      <c r="AG93" s="57"/>
      <c r="AH93" s="843"/>
      <c r="AI93" s="5">
        <v>1</v>
      </c>
      <c r="AJ93" s="5"/>
      <c r="AK93" s="843"/>
      <c r="AL93" s="5">
        <v>1</v>
      </c>
      <c r="AM93" s="5"/>
      <c r="AN93" s="843"/>
      <c r="AO93" s="5">
        <v>1</v>
      </c>
      <c r="AP93" s="5"/>
      <c r="AQ93" s="5">
        <v>1</v>
      </c>
      <c r="AR93" s="82"/>
      <c r="AS93" s="854"/>
      <c r="AT93" s="5">
        <v>1</v>
      </c>
      <c r="AU93" s="5"/>
      <c r="AV93" s="5"/>
      <c r="AW93" s="647">
        <v>1</v>
      </c>
      <c r="AX93" s="839">
        <v>1</v>
      </c>
      <c r="AY93" s="64"/>
      <c r="AZ93" s="5">
        <v>1</v>
      </c>
      <c r="BA93" s="82">
        <v>1</v>
      </c>
      <c r="BB93" s="56"/>
      <c r="BC93" s="10"/>
      <c r="BD93" s="843"/>
      <c r="BE93" s="10"/>
      <c r="BF93" s="10">
        <v>1</v>
      </c>
      <c r="BG93" s="10">
        <v>1</v>
      </c>
      <c r="BH93" s="10">
        <v>1</v>
      </c>
      <c r="BI93" s="10">
        <v>1</v>
      </c>
      <c r="BJ93" s="10">
        <v>1</v>
      </c>
      <c r="BK93" s="61">
        <v>1</v>
      </c>
      <c r="BL93" s="10"/>
      <c r="BM93" s="843"/>
      <c r="BN93" s="10"/>
      <c r="BO93" s="10"/>
      <c r="BP93" s="10"/>
      <c r="BQ93" s="10"/>
      <c r="BR93" s="10"/>
      <c r="BS93" s="10">
        <v>1</v>
      </c>
      <c r="BT93" s="55"/>
      <c r="BU93" s="56"/>
      <c r="BV93" s="10"/>
      <c r="BW93" s="843"/>
      <c r="BX93" s="10">
        <v>1</v>
      </c>
      <c r="BY93" s="10">
        <v>1</v>
      </c>
      <c r="BZ93" s="843"/>
      <c r="CA93" s="10">
        <v>1</v>
      </c>
      <c r="CB93" s="10"/>
      <c r="CC93" s="10"/>
      <c r="CD93" s="10"/>
      <c r="CE93" s="10"/>
      <c r="CF93" s="10"/>
      <c r="CG93" s="10">
        <v>1</v>
      </c>
      <c r="CH93" s="10"/>
      <c r="CI93" s="10">
        <v>1</v>
      </c>
      <c r="CJ93" s="55"/>
      <c r="CK93" s="56"/>
      <c r="CL93" s="10">
        <v>1</v>
      </c>
      <c r="CM93" s="10"/>
      <c r="CN93" s="835">
        <v>1</v>
      </c>
      <c r="CO93" s="10"/>
      <c r="CP93" s="10">
        <v>1</v>
      </c>
      <c r="CQ93" s="843"/>
      <c r="CR93" s="10"/>
      <c r="CS93" s="10"/>
      <c r="CT93" s="98">
        <v>1</v>
      </c>
      <c r="CU93" s="10"/>
      <c r="CV93" s="10">
        <v>1</v>
      </c>
      <c r="CW93" s="10"/>
      <c r="CX93" s="55"/>
      <c r="CY93" s="56">
        <v>1</v>
      </c>
      <c r="CZ93" s="10"/>
      <c r="DA93" s="10"/>
      <c r="DB93" s="10">
        <v>1</v>
      </c>
      <c r="DC93" s="10"/>
      <c r="DD93" s="10"/>
      <c r="DE93" s="843"/>
      <c r="DF93" s="10">
        <v>1</v>
      </c>
      <c r="DG93" s="843"/>
      <c r="DH93" s="843"/>
      <c r="DI93" s="844"/>
      <c r="DJ93" s="10"/>
      <c r="DK93" s="55">
        <v>1</v>
      </c>
      <c r="DL93" s="843"/>
      <c r="DM93" s="10"/>
      <c r="DN93" s="10">
        <v>1</v>
      </c>
      <c r="DO93" s="10"/>
      <c r="DP93" s="10">
        <v>1</v>
      </c>
      <c r="DQ93" s="10"/>
      <c r="DR93" s="10"/>
      <c r="DS93" s="10"/>
      <c r="DT93" s="10">
        <v>1</v>
      </c>
      <c r="DU93" s="10"/>
      <c r="DV93" s="10">
        <v>1</v>
      </c>
      <c r="DW93" s="10">
        <v>1</v>
      </c>
      <c r="DX93" s="10">
        <v>1</v>
      </c>
      <c r="DY93" s="10"/>
      <c r="DZ93" s="10">
        <v>1</v>
      </c>
      <c r="EA93" s="10"/>
      <c r="EB93" s="55">
        <v>1</v>
      </c>
      <c r="EC93" s="56"/>
      <c r="ED93" s="10">
        <v>1</v>
      </c>
      <c r="EE93" s="10"/>
      <c r="EF93" s="10"/>
      <c r="EG93" s="843"/>
      <c r="EH93" s="10"/>
      <c r="EI93" s="10"/>
      <c r="EJ93" s="10"/>
      <c r="EK93" s="843"/>
      <c r="EL93" s="10"/>
      <c r="EM93" s="10">
        <v>1</v>
      </c>
      <c r="EN93" s="843"/>
      <c r="EO93" s="10">
        <v>1</v>
      </c>
      <c r="EP93" s="10">
        <v>1</v>
      </c>
      <c r="EQ93" s="10">
        <v>1</v>
      </c>
      <c r="ER93" s="843"/>
      <c r="ES93" s="879">
        <v>1</v>
      </c>
      <c r="ET93" s="244">
        <f t="shared" si="6"/>
        <v>4</v>
      </c>
      <c r="EU93" s="66">
        <f t="shared" si="7"/>
        <v>25</v>
      </c>
      <c r="EV93" s="66">
        <f t="shared" si="8"/>
        <v>13</v>
      </c>
      <c r="EW93" s="66">
        <f t="shared" si="9"/>
        <v>6</v>
      </c>
      <c r="EX93" s="66">
        <f t="shared" si="10"/>
        <v>1</v>
      </c>
      <c r="EY93" s="88">
        <f t="shared" si="11"/>
        <v>49</v>
      </c>
      <c r="EZ93" s="54"/>
      <c r="FA93" s="10"/>
      <c r="FB93" s="10"/>
      <c r="FC93" s="10"/>
      <c r="FD93" s="10">
        <v>1</v>
      </c>
      <c r="FE93" s="10"/>
    </row>
    <row r="94" spans="1:161" x14ac:dyDescent="0.2">
      <c r="A94" s="61">
        <v>91</v>
      </c>
      <c r="B94" s="458" t="s">
        <v>548</v>
      </c>
      <c r="C94" s="57"/>
      <c r="D94" s="843"/>
      <c r="E94" s="5">
        <v>1</v>
      </c>
      <c r="F94" s="5"/>
      <c r="G94" s="5"/>
      <c r="H94" s="843"/>
      <c r="I94" s="126"/>
      <c r="J94" s="5"/>
      <c r="K94" s="653"/>
      <c r="L94" s="5">
        <v>1</v>
      </c>
      <c r="M94" s="5"/>
      <c r="N94" s="5"/>
      <c r="O94" s="5"/>
      <c r="P94" s="82"/>
      <c r="Q94" s="57"/>
      <c r="R94" s="5"/>
      <c r="S94" s="5"/>
      <c r="T94" s="5">
        <v>1</v>
      </c>
      <c r="U94" s="5"/>
      <c r="V94" s="5"/>
      <c r="W94" s="5"/>
      <c r="X94" s="5"/>
      <c r="Y94" s="5"/>
      <c r="Z94" s="5"/>
      <c r="AA94" s="5"/>
      <c r="AB94" s="5">
        <v>1</v>
      </c>
      <c r="AC94" s="5"/>
      <c r="AD94" s="5"/>
      <c r="AE94" s="843"/>
      <c r="AF94" s="82"/>
      <c r="AG94" s="57"/>
      <c r="AH94" s="843"/>
      <c r="AI94" s="5"/>
      <c r="AJ94" s="5"/>
      <c r="AK94" s="843"/>
      <c r="AL94" s="5"/>
      <c r="AM94" s="5"/>
      <c r="AN94" s="843"/>
      <c r="AO94" s="5"/>
      <c r="AP94" s="5"/>
      <c r="AQ94" s="5"/>
      <c r="AR94" s="82"/>
      <c r="AS94" s="854"/>
      <c r="AT94" s="5"/>
      <c r="AU94" s="5"/>
      <c r="AV94" s="5"/>
      <c r="AW94" s="647"/>
      <c r="AX94" s="839"/>
      <c r="AY94" s="64">
        <v>1</v>
      </c>
      <c r="AZ94" s="5"/>
      <c r="BA94" s="82"/>
      <c r="BB94" s="56"/>
      <c r="BC94" s="10">
        <v>1</v>
      </c>
      <c r="BD94" s="843"/>
      <c r="BE94" s="10"/>
      <c r="BF94" s="10"/>
      <c r="BG94" s="10"/>
      <c r="BH94" s="10"/>
      <c r="BI94" s="10"/>
      <c r="BJ94" s="10"/>
      <c r="BK94" s="61"/>
      <c r="BL94" s="10"/>
      <c r="BM94" s="843"/>
      <c r="BN94" s="10"/>
      <c r="BO94" s="10">
        <v>1</v>
      </c>
      <c r="BP94" s="10"/>
      <c r="BQ94" s="10"/>
      <c r="BR94" s="10"/>
      <c r="BS94" s="10"/>
      <c r="BT94" s="55"/>
      <c r="BU94" s="56">
        <v>1</v>
      </c>
      <c r="BV94" s="10"/>
      <c r="BW94" s="843"/>
      <c r="BX94" s="10"/>
      <c r="BY94" s="10"/>
      <c r="BZ94" s="843"/>
      <c r="CA94" s="10"/>
      <c r="CB94" s="10"/>
      <c r="CC94" s="10"/>
      <c r="CD94" s="10"/>
      <c r="CE94" s="10">
        <v>1</v>
      </c>
      <c r="CF94" s="10"/>
      <c r="CG94" s="10"/>
      <c r="CH94" s="10"/>
      <c r="CI94" s="10"/>
      <c r="CJ94" s="55"/>
      <c r="CK94" s="56">
        <v>1</v>
      </c>
      <c r="CL94" s="10"/>
      <c r="CM94" s="10"/>
      <c r="CN94" s="835"/>
      <c r="CO94" s="10"/>
      <c r="CP94" s="10"/>
      <c r="CQ94" s="843"/>
      <c r="CR94" s="10">
        <v>1</v>
      </c>
      <c r="CS94" s="10"/>
      <c r="CT94" s="10"/>
      <c r="CU94" s="10"/>
      <c r="CV94" s="10"/>
      <c r="CW94" s="10"/>
      <c r="CX94" s="55">
        <v>1</v>
      </c>
      <c r="CY94" s="56"/>
      <c r="CZ94" s="10"/>
      <c r="DA94" s="10"/>
      <c r="DB94" s="10"/>
      <c r="DC94" s="10"/>
      <c r="DD94" s="10"/>
      <c r="DE94" s="843"/>
      <c r="DF94" s="10"/>
      <c r="DG94" s="843"/>
      <c r="DH94" s="843"/>
      <c r="DI94" s="843"/>
      <c r="DJ94" s="10">
        <v>1</v>
      </c>
      <c r="DK94" s="55"/>
      <c r="DL94" s="843"/>
      <c r="DM94" s="10"/>
      <c r="DN94" s="10"/>
      <c r="DO94" s="10"/>
      <c r="DP94" s="10"/>
      <c r="DQ94" s="10"/>
      <c r="DR94" s="10">
        <v>1</v>
      </c>
      <c r="DS94" s="10"/>
      <c r="DT94" s="10"/>
      <c r="DU94" s="10"/>
      <c r="DV94" s="10"/>
      <c r="DW94" s="10"/>
      <c r="DX94" s="10"/>
      <c r="DY94" s="10"/>
      <c r="DZ94" s="10"/>
      <c r="EA94" s="10">
        <v>1</v>
      </c>
      <c r="EB94" s="55"/>
      <c r="EC94" s="56"/>
      <c r="ED94" s="10"/>
      <c r="EE94" s="10"/>
      <c r="EF94" s="10"/>
      <c r="EG94" s="843"/>
      <c r="EH94" s="10"/>
      <c r="EI94" s="10"/>
      <c r="EJ94" s="10"/>
      <c r="EK94" s="843"/>
      <c r="EL94" s="10"/>
      <c r="EM94" s="10"/>
      <c r="EN94" s="843"/>
      <c r="EO94" s="10"/>
      <c r="EP94" s="10"/>
      <c r="EQ94" s="10"/>
      <c r="ER94" s="843"/>
      <c r="ES94" s="879"/>
      <c r="ET94" s="244">
        <f t="shared" si="6"/>
        <v>0</v>
      </c>
      <c r="EU94" s="66">
        <f t="shared" si="7"/>
        <v>0</v>
      </c>
      <c r="EV94" s="66">
        <f t="shared" si="8"/>
        <v>0</v>
      </c>
      <c r="EW94" s="66">
        <f t="shared" si="9"/>
        <v>0</v>
      </c>
      <c r="EX94" s="66">
        <f t="shared" si="10"/>
        <v>15</v>
      </c>
      <c r="EY94" s="88">
        <f t="shared" si="11"/>
        <v>15</v>
      </c>
      <c r="EZ94" s="54"/>
      <c r="FA94" s="10">
        <v>1</v>
      </c>
      <c r="FB94" s="10"/>
      <c r="FC94" s="10"/>
      <c r="FD94" s="10"/>
      <c r="FE94" s="10"/>
    </row>
    <row r="95" spans="1:161" x14ac:dyDescent="0.2">
      <c r="A95" s="243">
        <v>92</v>
      </c>
      <c r="B95" s="458" t="s">
        <v>973</v>
      </c>
      <c r="C95" s="57"/>
      <c r="D95" s="843"/>
      <c r="E95" s="5"/>
      <c r="F95" s="5"/>
      <c r="G95" s="5"/>
      <c r="H95" s="857"/>
      <c r="I95" s="126"/>
      <c r="J95" s="5"/>
      <c r="K95" s="653"/>
      <c r="L95" s="5"/>
      <c r="M95" s="5"/>
      <c r="N95" s="5"/>
      <c r="O95" s="5"/>
      <c r="P95" s="82"/>
      <c r="Q95" s="57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843"/>
      <c r="AF95" s="82"/>
      <c r="AG95" s="57"/>
      <c r="AH95" s="843"/>
      <c r="AI95" s="5"/>
      <c r="AJ95" s="5"/>
      <c r="AK95" s="843"/>
      <c r="AL95" s="5"/>
      <c r="AM95" s="5"/>
      <c r="AN95" s="843"/>
      <c r="AO95" s="5"/>
      <c r="AP95" s="5"/>
      <c r="AQ95" s="5"/>
      <c r="AR95" s="82"/>
      <c r="AS95" s="854"/>
      <c r="AT95" s="5"/>
      <c r="AU95" s="5"/>
      <c r="AV95" s="5"/>
      <c r="AW95" s="647"/>
      <c r="AX95" s="839"/>
      <c r="AY95" s="64"/>
      <c r="AZ95" s="5"/>
      <c r="BA95" s="82"/>
      <c r="BB95" s="56"/>
      <c r="BC95" s="10"/>
      <c r="BD95" s="843"/>
      <c r="BE95" s="10"/>
      <c r="BF95" s="10"/>
      <c r="BG95" s="10"/>
      <c r="BH95" s="10"/>
      <c r="BI95" s="10"/>
      <c r="BJ95" s="10"/>
      <c r="BK95" s="10"/>
      <c r="BL95" s="10"/>
      <c r="BM95" s="843"/>
      <c r="BN95" s="10"/>
      <c r="BO95" s="10"/>
      <c r="BP95" s="10"/>
      <c r="BQ95" s="10"/>
      <c r="BR95" s="10"/>
      <c r="BS95" s="10"/>
      <c r="BT95" s="55"/>
      <c r="BU95" s="56"/>
      <c r="BV95" s="10"/>
      <c r="BW95" s="843"/>
      <c r="BX95" s="10"/>
      <c r="BY95" s="10"/>
      <c r="BZ95" s="843"/>
      <c r="CA95" s="10"/>
      <c r="CB95" s="10"/>
      <c r="CC95" s="10"/>
      <c r="CD95" s="10"/>
      <c r="CE95" s="10"/>
      <c r="CF95" s="10"/>
      <c r="CG95" s="10"/>
      <c r="CH95" s="10"/>
      <c r="CI95" s="10"/>
      <c r="CJ95" s="55"/>
      <c r="CK95" s="56"/>
      <c r="CL95" s="10"/>
      <c r="CM95" s="10"/>
      <c r="CN95" s="835"/>
      <c r="CO95" s="10"/>
      <c r="CP95" s="10"/>
      <c r="CQ95" s="843"/>
      <c r="CR95" s="10"/>
      <c r="CS95" s="10"/>
      <c r="CT95" s="10"/>
      <c r="CU95" s="10"/>
      <c r="CV95" s="10"/>
      <c r="CW95" s="10"/>
      <c r="CX95" s="55"/>
      <c r="CY95" s="56"/>
      <c r="CZ95" s="10"/>
      <c r="DA95" s="10"/>
      <c r="DB95" s="10"/>
      <c r="DC95" s="10"/>
      <c r="DD95" s="10"/>
      <c r="DE95" s="843"/>
      <c r="DF95" s="10"/>
      <c r="DG95" s="843"/>
      <c r="DH95" s="843"/>
      <c r="DI95" s="843"/>
      <c r="DJ95" s="10"/>
      <c r="DK95" s="55"/>
      <c r="DL95" s="843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55"/>
      <c r="EC95" s="56"/>
      <c r="ED95" s="10"/>
      <c r="EE95" s="10"/>
      <c r="EF95" s="10"/>
      <c r="EG95" s="843"/>
      <c r="EH95" s="10"/>
      <c r="EI95" s="10"/>
      <c r="EJ95" s="10"/>
      <c r="EK95" s="843"/>
      <c r="EL95" s="10"/>
      <c r="EM95" s="10"/>
      <c r="EN95" s="843"/>
      <c r="EO95" s="10"/>
      <c r="EP95" s="10"/>
      <c r="EQ95" s="10"/>
      <c r="ER95" s="843"/>
      <c r="ES95" s="879"/>
      <c r="ET95" s="244">
        <f t="shared" si="6"/>
        <v>0</v>
      </c>
      <c r="EU95" s="66">
        <f t="shared" si="7"/>
        <v>0</v>
      </c>
      <c r="EV95" s="66">
        <f t="shared" si="8"/>
        <v>0</v>
      </c>
      <c r="EW95" s="66">
        <f t="shared" si="9"/>
        <v>0</v>
      </c>
      <c r="EX95" s="66">
        <f t="shared" si="10"/>
        <v>0</v>
      </c>
      <c r="EY95" s="88">
        <f t="shared" si="11"/>
        <v>0</v>
      </c>
      <c r="EZ95" s="54">
        <v>1</v>
      </c>
      <c r="FA95" s="10"/>
      <c r="FB95" s="10"/>
      <c r="FC95" s="10"/>
      <c r="FD95" s="10"/>
      <c r="FE95" s="10"/>
    </row>
    <row r="96" spans="1:161" s="947" customFormat="1" x14ac:dyDescent="0.2">
      <c r="A96" s="963">
        <v>93</v>
      </c>
      <c r="B96" s="948" t="s">
        <v>654</v>
      </c>
      <c r="C96" s="949"/>
      <c r="D96" s="952"/>
      <c r="E96" s="950"/>
      <c r="F96" s="950"/>
      <c r="G96" s="950"/>
      <c r="H96" s="952"/>
      <c r="I96" s="950"/>
      <c r="J96" s="950"/>
      <c r="K96" s="964">
        <v>1</v>
      </c>
      <c r="L96" s="950"/>
      <c r="M96" s="950"/>
      <c r="N96" s="950"/>
      <c r="O96" s="950"/>
      <c r="P96" s="954"/>
      <c r="Q96" s="949"/>
      <c r="R96" s="950"/>
      <c r="S96" s="950"/>
      <c r="T96" s="950">
        <v>1</v>
      </c>
      <c r="U96" s="950"/>
      <c r="V96" s="950"/>
      <c r="W96" s="950"/>
      <c r="X96" s="950"/>
      <c r="Y96" s="950"/>
      <c r="Z96" s="950"/>
      <c r="AA96" s="950"/>
      <c r="AB96" s="950"/>
      <c r="AC96" s="950"/>
      <c r="AD96" s="950"/>
      <c r="AE96" s="952"/>
      <c r="AF96" s="954"/>
      <c r="AG96" s="949">
        <v>1</v>
      </c>
      <c r="AH96" s="952"/>
      <c r="AI96" s="950"/>
      <c r="AJ96" s="950"/>
      <c r="AK96" s="952"/>
      <c r="AL96" s="950"/>
      <c r="AM96" s="950"/>
      <c r="AN96" s="952"/>
      <c r="AO96" s="950"/>
      <c r="AP96" s="950"/>
      <c r="AQ96" s="950"/>
      <c r="AR96" s="954"/>
      <c r="AS96" s="965"/>
      <c r="AT96" s="950"/>
      <c r="AU96" s="950"/>
      <c r="AV96" s="950"/>
      <c r="AW96" s="966"/>
      <c r="AX96" s="971"/>
      <c r="AY96" s="955"/>
      <c r="AZ96" s="950"/>
      <c r="BA96" s="954"/>
      <c r="BB96" s="956"/>
      <c r="BC96" s="957">
        <v>1</v>
      </c>
      <c r="BD96" s="952"/>
      <c r="BE96" s="957"/>
      <c r="BF96" s="957"/>
      <c r="BG96" s="957"/>
      <c r="BH96" s="957"/>
      <c r="BI96" s="957"/>
      <c r="BJ96" s="957"/>
      <c r="BK96" s="957"/>
      <c r="BL96" s="957"/>
      <c r="BM96" s="952"/>
      <c r="BN96" s="957"/>
      <c r="BO96" s="957"/>
      <c r="BP96" s="957"/>
      <c r="BQ96" s="957"/>
      <c r="BR96" s="957"/>
      <c r="BS96" s="957"/>
      <c r="BT96" s="958"/>
      <c r="BU96" s="956">
        <v>1</v>
      </c>
      <c r="BV96" s="957"/>
      <c r="BW96" s="952"/>
      <c r="BX96" s="957"/>
      <c r="BY96" s="957"/>
      <c r="BZ96" s="952"/>
      <c r="CA96" s="957"/>
      <c r="CB96" s="957"/>
      <c r="CC96" s="957"/>
      <c r="CD96" s="957"/>
      <c r="CE96" s="957"/>
      <c r="CF96" s="957"/>
      <c r="CG96" s="957"/>
      <c r="CH96" s="957"/>
      <c r="CI96" s="957"/>
      <c r="CJ96" s="958"/>
      <c r="CK96" s="956">
        <v>1</v>
      </c>
      <c r="CL96" s="957"/>
      <c r="CM96" s="957"/>
      <c r="CN96" s="967"/>
      <c r="CO96" s="957"/>
      <c r="CP96" s="957"/>
      <c r="CQ96" s="952"/>
      <c r="CR96" s="957"/>
      <c r="CS96" s="957"/>
      <c r="CT96" s="957"/>
      <c r="CU96" s="957"/>
      <c r="CV96" s="957"/>
      <c r="CW96" s="957"/>
      <c r="CX96" s="958">
        <v>1</v>
      </c>
      <c r="CY96" s="956"/>
      <c r="CZ96" s="957"/>
      <c r="DA96" s="957"/>
      <c r="DB96" s="957"/>
      <c r="DC96" s="957"/>
      <c r="DD96" s="957"/>
      <c r="DE96" s="952"/>
      <c r="DF96" s="957"/>
      <c r="DG96" s="952"/>
      <c r="DH96" s="952"/>
      <c r="DI96" s="952"/>
      <c r="DJ96" s="957">
        <v>1</v>
      </c>
      <c r="DK96" s="958"/>
      <c r="DL96" s="952"/>
      <c r="DM96" s="957"/>
      <c r="DN96" s="957"/>
      <c r="DO96" s="957"/>
      <c r="DP96" s="957"/>
      <c r="DQ96" s="957"/>
      <c r="DR96" s="957"/>
      <c r="DS96" s="957"/>
      <c r="DT96" s="957"/>
      <c r="DU96" s="957">
        <v>1</v>
      </c>
      <c r="DV96" s="957"/>
      <c r="DW96" s="957"/>
      <c r="DX96" s="957"/>
      <c r="DY96" s="957"/>
      <c r="DZ96" s="957"/>
      <c r="EA96" s="957">
        <v>1</v>
      </c>
      <c r="EB96" s="958"/>
      <c r="EC96" s="956"/>
      <c r="ED96" s="957"/>
      <c r="EE96" s="957"/>
      <c r="EF96" s="957"/>
      <c r="EG96" s="952"/>
      <c r="EH96" s="957"/>
      <c r="EI96" s="957"/>
      <c r="EJ96" s="957"/>
      <c r="EK96" s="952"/>
      <c r="EL96" s="957">
        <v>1</v>
      </c>
      <c r="EM96" s="957"/>
      <c r="EN96" s="952"/>
      <c r="EO96" s="957"/>
      <c r="EP96" s="957"/>
      <c r="EQ96" s="957"/>
      <c r="ER96" s="952"/>
      <c r="ES96" s="968"/>
      <c r="ET96" s="959">
        <f t="shared" si="6"/>
        <v>0</v>
      </c>
      <c r="EU96" s="960">
        <f t="shared" si="7"/>
        <v>1</v>
      </c>
      <c r="EV96" s="960">
        <f t="shared" si="8"/>
        <v>0</v>
      </c>
      <c r="EW96" s="960">
        <f t="shared" si="9"/>
        <v>0</v>
      </c>
      <c r="EX96" s="960">
        <f t="shared" si="10"/>
        <v>9</v>
      </c>
      <c r="EY96" s="961">
        <f t="shared" si="11"/>
        <v>10</v>
      </c>
      <c r="EZ96" s="969"/>
      <c r="FA96" s="957">
        <v>1</v>
      </c>
      <c r="FB96" s="957"/>
      <c r="FC96" s="957"/>
      <c r="FD96" s="957"/>
      <c r="FE96" s="957"/>
    </row>
    <row r="97" spans="1:162" x14ac:dyDescent="0.2">
      <c r="A97" s="243">
        <v>94</v>
      </c>
      <c r="B97" s="458" t="s">
        <v>683</v>
      </c>
      <c r="C97" s="57"/>
      <c r="D97" s="843"/>
      <c r="E97" s="5"/>
      <c r="F97" s="5"/>
      <c r="G97" s="5"/>
      <c r="H97" s="843"/>
      <c r="I97" s="126"/>
      <c r="J97" s="5"/>
      <c r="K97" s="653"/>
      <c r="L97" s="5"/>
      <c r="M97" s="5"/>
      <c r="N97" s="5"/>
      <c r="O97" s="5"/>
      <c r="P97" s="82"/>
      <c r="Q97" s="57"/>
      <c r="R97" s="5"/>
      <c r="S97" s="5"/>
      <c r="T97" s="5">
        <v>1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843"/>
      <c r="AF97" s="82"/>
      <c r="AG97" s="57"/>
      <c r="AH97" s="843"/>
      <c r="AI97" s="5"/>
      <c r="AJ97" s="5"/>
      <c r="AK97" s="843"/>
      <c r="AL97" s="5"/>
      <c r="AM97" s="5"/>
      <c r="AN97" s="843"/>
      <c r="AO97" s="5"/>
      <c r="AP97" s="5"/>
      <c r="AQ97" s="5"/>
      <c r="AR97" s="82"/>
      <c r="AS97" s="854"/>
      <c r="AT97" s="5"/>
      <c r="AU97" s="5"/>
      <c r="AV97" s="5"/>
      <c r="AW97" s="647"/>
      <c r="AX97" s="839"/>
      <c r="AY97" s="64"/>
      <c r="AZ97" s="5"/>
      <c r="BA97" s="82"/>
      <c r="BB97" s="56"/>
      <c r="BC97" s="10">
        <v>1</v>
      </c>
      <c r="BD97" s="843"/>
      <c r="BE97" s="10"/>
      <c r="BF97" s="10"/>
      <c r="BG97" s="10"/>
      <c r="BH97" s="10"/>
      <c r="BI97" s="10"/>
      <c r="BJ97" s="10"/>
      <c r="BK97" s="10"/>
      <c r="BL97" s="10"/>
      <c r="BM97" s="843"/>
      <c r="BN97" s="10"/>
      <c r="BO97" s="10"/>
      <c r="BP97" s="10"/>
      <c r="BQ97" s="10"/>
      <c r="BR97" s="10"/>
      <c r="BS97" s="10"/>
      <c r="BT97" s="55"/>
      <c r="BU97" s="56">
        <v>1</v>
      </c>
      <c r="BV97" s="10"/>
      <c r="BW97" s="843"/>
      <c r="BX97" s="10"/>
      <c r="BY97" s="10"/>
      <c r="BZ97" s="843"/>
      <c r="CA97" s="10"/>
      <c r="CB97" s="10"/>
      <c r="CC97" s="10"/>
      <c r="CD97" s="10"/>
      <c r="CE97" s="10"/>
      <c r="CF97" s="10"/>
      <c r="CG97" s="10"/>
      <c r="CH97" s="10"/>
      <c r="CI97" s="10"/>
      <c r="CJ97" s="55"/>
      <c r="CK97" s="56">
        <v>1</v>
      </c>
      <c r="CL97" s="10"/>
      <c r="CM97" s="10"/>
      <c r="CN97" s="835"/>
      <c r="CO97" s="10"/>
      <c r="CP97" s="10"/>
      <c r="CQ97" s="843"/>
      <c r="CR97" s="10"/>
      <c r="CS97" s="10"/>
      <c r="CT97" s="10"/>
      <c r="CU97" s="10"/>
      <c r="CV97" s="10"/>
      <c r="CW97" s="10"/>
      <c r="CX97" s="55">
        <v>1</v>
      </c>
      <c r="CY97" s="56"/>
      <c r="CZ97" s="10"/>
      <c r="DA97" s="10"/>
      <c r="DB97" s="10"/>
      <c r="DC97" s="10"/>
      <c r="DD97" s="10"/>
      <c r="DE97" s="843"/>
      <c r="DF97" s="10"/>
      <c r="DG97" s="843"/>
      <c r="DH97" s="843"/>
      <c r="DI97" s="843"/>
      <c r="DJ97" s="10"/>
      <c r="DK97" s="55"/>
      <c r="DL97" s="843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>
        <v>1</v>
      </c>
      <c r="EB97" s="55"/>
      <c r="EC97" s="56"/>
      <c r="ED97" s="10"/>
      <c r="EE97" s="10"/>
      <c r="EF97" s="10"/>
      <c r="EG97" s="843"/>
      <c r="EH97" s="10"/>
      <c r="EI97" s="10"/>
      <c r="EJ97" s="10"/>
      <c r="EK97" s="843"/>
      <c r="EL97" s="10"/>
      <c r="EM97" s="10"/>
      <c r="EN97" s="843"/>
      <c r="EO97" s="10"/>
      <c r="EP97" s="10"/>
      <c r="EQ97" s="10"/>
      <c r="ER97" s="843"/>
      <c r="ES97" s="879"/>
      <c r="ET97" s="244">
        <f t="shared" si="6"/>
        <v>0</v>
      </c>
      <c r="EU97" s="66">
        <f t="shared" si="7"/>
        <v>0</v>
      </c>
      <c r="EV97" s="66">
        <f t="shared" si="8"/>
        <v>0</v>
      </c>
      <c r="EW97" s="66">
        <f t="shared" si="9"/>
        <v>0</v>
      </c>
      <c r="EX97" s="66">
        <f t="shared" si="10"/>
        <v>6</v>
      </c>
      <c r="EY97" s="88">
        <f t="shared" si="11"/>
        <v>6</v>
      </c>
      <c r="EZ97" s="54">
        <v>1</v>
      </c>
      <c r="FA97" s="10"/>
      <c r="FB97" s="10"/>
      <c r="FC97" s="10"/>
      <c r="FD97" s="10"/>
      <c r="FE97" s="10"/>
    </row>
    <row r="98" spans="1:162" x14ac:dyDescent="0.2">
      <c r="A98" s="61">
        <v>95</v>
      </c>
      <c r="B98" s="458" t="s">
        <v>250</v>
      </c>
      <c r="C98" s="57">
        <v>1</v>
      </c>
      <c r="D98" s="843"/>
      <c r="E98" s="5"/>
      <c r="F98" s="5"/>
      <c r="G98" s="5">
        <v>1</v>
      </c>
      <c r="H98" s="843"/>
      <c r="I98" s="126"/>
      <c r="J98" s="5">
        <v>1</v>
      </c>
      <c r="K98" s="653">
        <v>1</v>
      </c>
      <c r="L98" s="5"/>
      <c r="M98" s="5"/>
      <c r="N98" s="5">
        <v>1</v>
      </c>
      <c r="O98" s="5">
        <v>1</v>
      </c>
      <c r="P98" s="82"/>
      <c r="Q98" s="57"/>
      <c r="R98" s="5"/>
      <c r="S98" s="5">
        <v>1</v>
      </c>
      <c r="T98" s="5"/>
      <c r="U98" s="5">
        <v>1</v>
      </c>
      <c r="V98" s="5">
        <v>1</v>
      </c>
      <c r="W98" s="5">
        <v>1</v>
      </c>
      <c r="X98" s="5">
        <v>1</v>
      </c>
      <c r="Y98" s="5"/>
      <c r="Z98" s="5"/>
      <c r="AA98" s="5">
        <v>1</v>
      </c>
      <c r="AB98" s="5"/>
      <c r="AC98" s="5"/>
      <c r="AD98" s="5">
        <v>1</v>
      </c>
      <c r="AE98" s="843"/>
      <c r="AF98" s="82"/>
      <c r="AG98" s="57"/>
      <c r="AH98" s="843"/>
      <c r="AI98" s="5">
        <v>1</v>
      </c>
      <c r="AJ98" s="5"/>
      <c r="AK98" s="843"/>
      <c r="AL98" s="5"/>
      <c r="AM98" s="5"/>
      <c r="AN98" s="843"/>
      <c r="AO98" s="5"/>
      <c r="AP98" s="5"/>
      <c r="AQ98" s="5"/>
      <c r="AR98" s="82">
        <v>1</v>
      </c>
      <c r="AS98" s="854"/>
      <c r="AT98" s="5"/>
      <c r="AU98" s="5">
        <v>1</v>
      </c>
      <c r="AV98" s="5"/>
      <c r="AW98" s="647"/>
      <c r="AX98" s="839">
        <v>1</v>
      </c>
      <c r="AY98" s="64"/>
      <c r="AZ98" s="5"/>
      <c r="BA98" s="828">
        <v>1</v>
      </c>
      <c r="BB98" s="56">
        <v>1</v>
      </c>
      <c r="BC98" s="10"/>
      <c r="BD98" s="843"/>
      <c r="BE98" s="10">
        <v>1</v>
      </c>
      <c r="BF98" s="10"/>
      <c r="BG98" s="10"/>
      <c r="BH98" s="10"/>
      <c r="BI98" s="10"/>
      <c r="BJ98" s="10"/>
      <c r="BK98" s="10"/>
      <c r="BL98" s="10"/>
      <c r="BM98" s="843"/>
      <c r="BN98" s="10">
        <v>1</v>
      </c>
      <c r="BO98" s="10"/>
      <c r="BP98" s="10"/>
      <c r="BQ98" s="10">
        <v>1</v>
      </c>
      <c r="BR98" s="10"/>
      <c r="BS98" s="10"/>
      <c r="BT98" s="55"/>
      <c r="BU98" s="56"/>
      <c r="BV98" s="10"/>
      <c r="BW98" s="843"/>
      <c r="BX98" s="10">
        <v>1</v>
      </c>
      <c r="BY98" s="10">
        <v>1</v>
      </c>
      <c r="BZ98" s="843"/>
      <c r="CA98" s="10"/>
      <c r="CB98" s="10">
        <v>1</v>
      </c>
      <c r="CC98" s="10">
        <v>1</v>
      </c>
      <c r="CD98" s="10">
        <v>1</v>
      </c>
      <c r="CE98" s="10"/>
      <c r="CF98" s="10"/>
      <c r="CG98" s="10">
        <v>1</v>
      </c>
      <c r="CH98" s="10"/>
      <c r="CI98" s="10">
        <v>1</v>
      </c>
      <c r="CJ98" s="55"/>
      <c r="CK98" s="56"/>
      <c r="CL98" s="10"/>
      <c r="CM98" s="10">
        <v>1</v>
      </c>
      <c r="CN98" s="835">
        <v>1</v>
      </c>
      <c r="CO98" s="10"/>
      <c r="CP98" s="10"/>
      <c r="CQ98" s="857"/>
      <c r="CR98" s="10"/>
      <c r="CS98" s="10"/>
      <c r="CT98" s="10"/>
      <c r="CU98" s="10"/>
      <c r="CV98" s="10"/>
      <c r="CW98" s="98">
        <v>1</v>
      </c>
      <c r="CX98" s="55"/>
      <c r="CY98" s="56"/>
      <c r="CZ98" s="10">
        <v>1</v>
      </c>
      <c r="DA98" s="10"/>
      <c r="DB98" s="10"/>
      <c r="DC98" s="11">
        <v>1</v>
      </c>
      <c r="DD98" s="10"/>
      <c r="DE98" s="843"/>
      <c r="DF98" s="98">
        <v>1</v>
      </c>
      <c r="DG98" s="843"/>
      <c r="DH98" s="843"/>
      <c r="DI98" s="843"/>
      <c r="DJ98" s="10"/>
      <c r="DK98" s="55"/>
      <c r="DL98" s="843"/>
      <c r="DM98" s="10"/>
      <c r="DN98" s="10">
        <v>1</v>
      </c>
      <c r="DO98" s="10">
        <v>1</v>
      </c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55">
        <v>1</v>
      </c>
      <c r="EC98" s="56"/>
      <c r="ED98" s="10"/>
      <c r="EE98" s="10">
        <v>1</v>
      </c>
      <c r="EF98" s="10"/>
      <c r="EG98" s="843"/>
      <c r="EH98" s="10"/>
      <c r="EI98" s="10"/>
      <c r="EJ98" s="10"/>
      <c r="EK98" s="843"/>
      <c r="EL98" s="10"/>
      <c r="EM98" s="10"/>
      <c r="EN98" s="843"/>
      <c r="EO98" s="10"/>
      <c r="EP98" s="10"/>
      <c r="EQ98" s="10"/>
      <c r="ER98" s="843"/>
      <c r="ES98" s="879">
        <v>1</v>
      </c>
      <c r="ET98" s="244">
        <f t="shared" si="6"/>
        <v>2</v>
      </c>
      <c r="EU98" s="66">
        <f t="shared" si="7"/>
        <v>6</v>
      </c>
      <c r="EV98" s="66">
        <f t="shared" si="8"/>
        <v>24</v>
      </c>
      <c r="EW98" s="66">
        <f t="shared" si="9"/>
        <v>4</v>
      </c>
      <c r="EX98" s="66">
        <f t="shared" si="10"/>
        <v>0</v>
      </c>
      <c r="EY98" s="88">
        <f t="shared" si="11"/>
        <v>36</v>
      </c>
      <c r="EZ98" s="54"/>
      <c r="FA98" s="10"/>
      <c r="FB98" s="10"/>
      <c r="FC98" s="10">
        <v>1</v>
      </c>
      <c r="FD98" s="10"/>
      <c r="FE98" s="10"/>
    </row>
    <row r="99" spans="1:162" x14ac:dyDescent="0.2">
      <c r="A99" s="243">
        <v>96</v>
      </c>
      <c r="B99" s="458" t="s">
        <v>561</v>
      </c>
      <c r="C99" s="57"/>
      <c r="D99" s="843"/>
      <c r="E99" s="5">
        <v>1</v>
      </c>
      <c r="F99" s="5"/>
      <c r="G99" s="5"/>
      <c r="H99" s="843"/>
      <c r="I99" s="126"/>
      <c r="J99" s="5"/>
      <c r="K99" s="653"/>
      <c r="L99" s="5">
        <v>1</v>
      </c>
      <c r="M99" s="5"/>
      <c r="N99" s="5"/>
      <c r="O99" s="5"/>
      <c r="P99" s="82"/>
      <c r="Q99" s="57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843"/>
      <c r="AF99" s="82"/>
      <c r="AG99" s="57"/>
      <c r="AH99" s="843"/>
      <c r="AI99" s="5"/>
      <c r="AJ99" s="5"/>
      <c r="AK99" s="843"/>
      <c r="AL99" s="5"/>
      <c r="AM99" s="5"/>
      <c r="AN99" s="843"/>
      <c r="AO99" s="5"/>
      <c r="AP99" s="5"/>
      <c r="AQ99" s="5"/>
      <c r="AR99" s="82"/>
      <c r="AS99" s="854"/>
      <c r="AT99" s="5"/>
      <c r="AU99" s="5"/>
      <c r="AV99" s="5"/>
      <c r="AW99" s="647"/>
      <c r="AX99" s="839"/>
      <c r="AY99" s="64"/>
      <c r="AZ99" s="5"/>
      <c r="BA99" s="82"/>
      <c r="BB99" s="56"/>
      <c r="BC99" s="10">
        <v>1</v>
      </c>
      <c r="BD99" s="843"/>
      <c r="BE99" s="10"/>
      <c r="BF99" s="10"/>
      <c r="BG99" s="10"/>
      <c r="BH99" s="10"/>
      <c r="BI99" s="10"/>
      <c r="BJ99" s="10"/>
      <c r="BK99" s="10"/>
      <c r="BL99" s="10"/>
      <c r="BM99" s="843"/>
      <c r="BN99" s="10"/>
      <c r="BO99" s="10"/>
      <c r="BP99" s="10"/>
      <c r="BQ99" s="10"/>
      <c r="BR99" s="10"/>
      <c r="BS99" s="10"/>
      <c r="BT99" s="55"/>
      <c r="BU99" s="56"/>
      <c r="BV99" s="10"/>
      <c r="BW99" s="843"/>
      <c r="BX99" s="10"/>
      <c r="BY99" s="10"/>
      <c r="BZ99" s="843"/>
      <c r="CA99" s="10"/>
      <c r="CB99" s="10"/>
      <c r="CC99" s="10"/>
      <c r="CD99" s="10"/>
      <c r="CE99" s="10"/>
      <c r="CF99" s="10"/>
      <c r="CG99" s="10"/>
      <c r="CH99" s="10"/>
      <c r="CI99" s="10"/>
      <c r="CJ99" s="55"/>
      <c r="CK99" s="56">
        <v>1</v>
      </c>
      <c r="CL99" s="10"/>
      <c r="CM99" s="10"/>
      <c r="CN99" s="835"/>
      <c r="CO99" s="10"/>
      <c r="CP99" s="10"/>
      <c r="CQ99" s="843"/>
      <c r="CR99" s="10">
        <v>1</v>
      </c>
      <c r="CS99" s="10"/>
      <c r="CT99" s="10"/>
      <c r="CU99" s="10"/>
      <c r="CV99" s="10"/>
      <c r="CW99" s="10"/>
      <c r="CX99" s="55"/>
      <c r="CY99" s="56"/>
      <c r="CZ99" s="10"/>
      <c r="DA99" s="10"/>
      <c r="DB99" s="10"/>
      <c r="DC99" s="10"/>
      <c r="DD99" s="10"/>
      <c r="DE99" s="843"/>
      <c r="DF99" s="10"/>
      <c r="DG99" s="843"/>
      <c r="DH99" s="843"/>
      <c r="DI99" s="843"/>
      <c r="DJ99" s="10"/>
      <c r="DK99" s="55"/>
      <c r="DL99" s="843"/>
      <c r="DM99" s="10"/>
      <c r="DN99" s="10"/>
      <c r="DO99" s="10"/>
      <c r="DP99" s="10"/>
      <c r="DQ99" s="10"/>
      <c r="DR99" s="10">
        <v>1</v>
      </c>
      <c r="DS99" s="10"/>
      <c r="DT99" s="10"/>
      <c r="DU99" s="10"/>
      <c r="DV99" s="10"/>
      <c r="DW99" s="10"/>
      <c r="DX99" s="10"/>
      <c r="DY99" s="10"/>
      <c r="DZ99" s="10"/>
      <c r="EA99" s="10"/>
      <c r="EB99" s="55"/>
      <c r="EC99" s="56"/>
      <c r="ED99" s="10"/>
      <c r="EE99" s="10"/>
      <c r="EF99" s="10"/>
      <c r="EG99" s="843"/>
      <c r="EH99" s="10"/>
      <c r="EI99" s="10"/>
      <c r="EJ99" s="10"/>
      <c r="EK99" s="843"/>
      <c r="EL99" s="10"/>
      <c r="EM99" s="10"/>
      <c r="EN99" s="843"/>
      <c r="EO99" s="10"/>
      <c r="EP99" s="10"/>
      <c r="EQ99" s="10"/>
      <c r="ER99" s="843"/>
      <c r="ES99" s="879"/>
      <c r="ET99" s="244">
        <f t="shared" si="6"/>
        <v>0</v>
      </c>
      <c r="EU99" s="66">
        <f t="shared" si="7"/>
        <v>0</v>
      </c>
      <c r="EV99" s="66">
        <f t="shared" si="8"/>
        <v>0</v>
      </c>
      <c r="EW99" s="66">
        <f t="shared" si="9"/>
        <v>0</v>
      </c>
      <c r="EX99" s="66">
        <f t="shared" si="10"/>
        <v>6</v>
      </c>
      <c r="EY99" s="88">
        <f t="shared" si="11"/>
        <v>6</v>
      </c>
      <c r="EZ99" s="54">
        <v>1</v>
      </c>
      <c r="FA99" s="10"/>
      <c r="FB99" s="10"/>
      <c r="FC99" s="10"/>
      <c r="FD99" s="10"/>
      <c r="FE99" s="10"/>
    </row>
    <row r="100" spans="1:162" s="947" customFormat="1" x14ac:dyDescent="0.2">
      <c r="A100" s="963">
        <v>97</v>
      </c>
      <c r="B100" s="948" t="s">
        <v>183</v>
      </c>
      <c r="C100" s="949"/>
      <c r="D100" s="952"/>
      <c r="E100" s="950"/>
      <c r="F100" s="950"/>
      <c r="G100" s="950"/>
      <c r="H100" s="952"/>
      <c r="I100" s="950"/>
      <c r="J100" s="950"/>
      <c r="K100" s="964">
        <v>1</v>
      </c>
      <c r="L100" s="950"/>
      <c r="M100" s="950"/>
      <c r="N100" s="950"/>
      <c r="O100" s="950"/>
      <c r="P100" s="954"/>
      <c r="Q100" s="949"/>
      <c r="R100" s="950"/>
      <c r="S100" s="950">
        <v>1</v>
      </c>
      <c r="T100" s="950"/>
      <c r="U100" s="950"/>
      <c r="V100" s="950"/>
      <c r="W100" s="950"/>
      <c r="X100" s="950"/>
      <c r="Y100" s="950"/>
      <c r="Z100" s="950"/>
      <c r="AA100" s="950">
        <v>1</v>
      </c>
      <c r="AB100" s="950"/>
      <c r="AC100" s="950"/>
      <c r="AD100" s="950"/>
      <c r="AE100" s="952"/>
      <c r="AF100" s="954"/>
      <c r="AG100" s="949"/>
      <c r="AH100" s="952"/>
      <c r="AI100" s="950">
        <v>1</v>
      </c>
      <c r="AJ100" s="950"/>
      <c r="AK100" s="952"/>
      <c r="AL100" s="950">
        <v>1</v>
      </c>
      <c r="AM100" s="950"/>
      <c r="AN100" s="952"/>
      <c r="AO100" s="950"/>
      <c r="AP100" s="950"/>
      <c r="AQ100" s="950"/>
      <c r="AR100" s="954">
        <v>1</v>
      </c>
      <c r="AS100" s="965"/>
      <c r="AT100" s="950"/>
      <c r="AU100" s="950"/>
      <c r="AV100" s="950"/>
      <c r="AW100" s="966"/>
      <c r="AX100" s="971">
        <v>1</v>
      </c>
      <c r="AY100" s="955"/>
      <c r="AZ100" s="950">
        <v>1</v>
      </c>
      <c r="BA100" s="954"/>
      <c r="BB100" s="956">
        <v>1</v>
      </c>
      <c r="BC100" s="957"/>
      <c r="BD100" s="952"/>
      <c r="BE100" s="957">
        <v>1</v>
      </c>
      <c r="BF100" s="957"/>
      <c r="BG100" s="957"/>
      <c r="BH100" s="957"/>
      <c r="BI100" s="957"/>
      <c r="BJ100" s="957"/>
      <c r="BK100" s="957"/>
      <c r="BL100" s="957"/>
      <c r="BM100" s="952"/>
      <c r="BN100" s="957"/>
      <c r="BO100" s="957"/>
      <c r="BP100" s="957"/>
      <c r="BQ100" s="957"/>
      <c r="BR100" s="957"/>
      <c r="BS100" s="957"/>
      <c r="BT100" s="958"/>
      <c r="BU100" s="956"/>
      <c r="BV100" s="957">
        <v>1</v>
      </c>
      <c r="BW100" s="952"/>
      <c r="BX100" s="957"/>
      <c r="BY100" s="957"/>
      <c r="BZ100" s="972"/>
      <c r="CA100" s="957"/>
      <c r="CB100" s="957"/>
      <c r="CC100" s="957"/>
      <c r="CD100" s="957"/>
      <c r="CE100" s="957"/>
      <c r="CF100" s="957"/>
      <c r="CG100" s="957"/>
      <c r="CH100" s="957"/>
      <c r="CI100" s="957"/>
      <c r="CJ100" s="958"/>
      <c r="CK100" s="956"/>
      <c r="CL100" s="957"/>
      <c r="CM100" s="957"/>
      <c r="CN100" s="967">
        <v>1</v>
      </c>
      <c r="CO100" s="957"/>
      <c r="CP100" s="957">
        <v>1</v>
      </c>
      <c r="CQ100" s="952"/>
      <c r="CR100" s="957"/>
      <c r="CS100" s="957"/>
      <c r="CT100" s="957">
        <v>1</v>
      </c>
      <c r="CU100" s="957"/>
      <c r="CV100" s="957"/>
      <c r="CW100" s="957"/>
      <c r="CX100" s="958"/>
      <c r="CY100" s="956"/>
      <c r="CZ100" s="957"/>
      <c r="DA100" s="957"/>
      <c r="DB100" s="957">
        <v>1</v>
      </c>
      <c r="DC100" s="957"/>
      <c r="DD100" s="957"/>
      <c r="DE100" s="952"/>
      <c r="DF100" s="957">
        <v>1</v>
      </c>
      <c r="DG100" s="952"/>
      <c r="DH100" s="952"/>
      <c r="DI100" s="952"/>
      <c r="DJ100" s="957"/>
      <c r="DK100" s="958"/>
      <c r="DL100" s="952"/>
      <c r="DM100" s="957"/>
      <c r="DN100" s="957"/>
      <c r="DO100" s="957"/>
      <c r="DP100" s="957"/>
      <c r="DQ100" s="957">
        <v>1</v>
      </c>
      <c r="DR100" s="957"/>
      <c r="DS100" s="957"/>
      <c r="DT100" s="957"/>
      <c r="DU100" s="957"/>
      <c r="DV100" s="957"/>
      <c r="DW100" s="957"/>
      <c r="DX100" s="957"/>
      <c r="DY100" s="957"/>
      <c r="DZ100" s="957"/>
      <c r="EA100" s="957"/>
      <c r="EB100" s="958"/>
      <c r="EC100" s="956"/>
      <c r="ED100" s="957"/>
      <c r="EE100" s="957"/>
      <c r="EF100" s="957"/>
      <c r="EG100" s="952"/>
      <c r="EH100" s="957"/>
      <c r="EI100" s="957"/>
      <c r="EJ100" s="957"/>
      <c r="EK100" s="952"/>
      <c r="EL100" s="957"/>
      <c r="EM100" s="957">
        <v>1</v>
      </c>
      <c r="EN100" s="952"/>
      <c r="EO100" s="957">
        <v>1</v>
      </c>
      <c r="EP100" s="957">
        <v>1</v>
      </c>
      <c r="EQ100" s="957">
        <v>1</v>
      </c>
      <c r="ER100" s="952"/>
      <c r="ES100" s="968">
        <v>1</v>
      </c>
      <c r="ET100" s="959">
        <f t="shared" si="6"/>
        <v>1</v>
      </c>
      <c r="EU100" s="960">
        <f t="shared" si="7"/>
        <v>5</v>
      </c>
      <c r="EV100" s="960">
        <f t="shared" si="8"/>
        <v>11</v>
      </c>
      <c r="EW100" s="960">
        <f t="shared" si="9"/>
        <v>1</v>
      </c>
      <c r="EX100" s="960">
        <f t="shared" si="10"/>
        <v>0</v>
      </c>
      <c r="EY100" s="961">
        <f t="shared" si="11"/>
        <v>18</v>
      </c>
      <c r="EZ100" s="969"/>
      <c r="FA100" s="957">
        <v>1</v>
      </c>
      <c r="FB100" s="957"/>
      <c r="FC100" s="957"/>
      <c r="FD100" s="957"/>
      <c r="FE100" s="957"/>
    </row>
    <row r="101" spans="1:162" x14ac:dyDescent="0.2">
      <c r="A101" s="243">
        <v>98</v>
      </c>
      <c r="B101" s="458" t="s">
        <v>1010</v>
      </c>
      <c r="C101" s="57"/>
      <c r="D101" s="843"/>
      <c r="E101" s="5"/>
      <c r="F101" s="5"/>
      <c r="G101" s="5"/>
      <c r="H101" s="843"/>
      <c r="I101" s="126"/>
      <c r="J101" s="5"/>
      <c r="K101" s="653">
        <v>1</v>
      </c>
      <c r="L101" s="5"/>
      <c r="M101" s="5"/>
      <c r="N101" s="5"/>
      <c r="O101" s="5"/>
      <c r="P101" s="82">
        <v>1</v>
      </c>
      <c r="Q101" s="57"/>
      <c r="R101" s="5"/>
      <c r="S101" s="5">
        <v>1</v>
      </c>
      <c r="T101" s="5"/>
      <c r="U101" s="5"/>
      <c r="V101" s="5"/>
      <c r="W101" s="5"/>
      <c r="X101" s="5"/>
      <c r="Y101" s="5"/>
      <c r="Z101" s="5"/>
      <c r="AA101" s="5">
        <v>1</v>
      </c>
      <c r="AB101" s="5"/>
      <c r="AC101" s="5"/>
      <c r="AD101" s="5">
        <v>1</v>
      </c>
      <c r="AE101" s="843"/>
      <c r="AF101" s="82"/>
      <c r="AG101" s="57"/>
      <c r="AH101" s="843"/>
      <c r="AI101" s="5">
        <v>1</v>
      </c>
      <c r="AJ101" s="5"/>
      <c r="AK101" s="843"/>
      <c r="AL101" s="5">
        <v>1</v>
      </c>
      <c r="AM101" s="5"/>
      <c r="AN101" s="843"/>
      <c r="AO101" s="5"/>
      <c r="AP101" s="5"/>
      <c r="AQ101" s="5"/>
      <c r="AR101" s="82">
        <v>1</v>
      </c>
      <c r="AS101" s="854"/>
      <c r="AT101" s="5"/>
      <c r="AU101" s="5">
        <v>1</v>
      </c>
      <c r="AV101" s="5"/>
      <c r="AW101" s="647"/>
      <c r="AX101" s="839">
        <v>1</v>
      </c>
      <c r="AY101" s="64"/>
      <c r="AZ101" s="5"/>
      <c r="BA101" s="82"/>
      <c r="BB101" s="56">
        <v>1</v>
      </c>
      <c r="BC101" s="10"/>
      <c r="BD101" s="843"/>
      <c r="BE101" s="10">
        <v>1</v>
      </c>
      <c r="BF101" s="10"/>
      <c r="BG101" s="10"/>
      <c r="BH101" s="10"/>
      <c r="BI101" s="10"/>
      <c r="BJ101" s="10"/>
      <c r="BK101" s="10"/>
      <c r="BL101" s="10"/>
      <c r="BM101" s="843"/>
      <c r="BN101" s="10"/>
      <c r="BO101" s="10"/>
      <c r="BP101" s="10"/>
      <c r="BQ101" s="10"/>
      <c r="BR101" s="10"/>
      <c r="BS101" s="10"/>
      <c r="BT101" s="55"/>
      <c r="BU101" s="56"/>
      <c r="BV101" s="10">
        <v>1</v>
      </c>
      <c r="BW101" s="843"/>
      <c r="BX101" s="10"/>
      <c r="BY101" s="10"/>
      <c r="BZ101" s="843"/>
      <c r="CA101" s="10"/>
      <c r="CB101" s="10"/>
      <c r="CC101" s="10"/>
      <c r="CD101" s="10"/>
      <c r="CE101" s="10"/>
      <c r="CF101" s="10"/>
      <c r="CG101" s="10">
        <v>1</v>
      </c>
      <c r="CH101" s="10"/>
      <c r="CI101" s="10"/>
      <c r="CJ101" s="55">
        <v>1</v>
      </c>
      <c r="CK101" s="56"/>
      <c r="CL101" s="10"/>
      <c r="CM101" s="10">
        <v>1</v>
      </c>
      <c r="CN101" s="835">
        <v>1</v>
      </c>
      <c r="CO101" s="10"/>
      <c r="CP101" s="10">
        <v>1</v>
      </c>
      <c r="CQ101" s="843"/>
      <c r="CR101" s="10"/>
      <c r="CS101" s="10"/>
      <c r="CT101" s="10">
        <v>1</v>
      </c>
      <c r="CU101" s="10"/>
      <c r="CV101" s="10"/>
      <c r="CW101" s="10"/>
      <c r="CX101" s="55"/>
      <c r="CY101" s="56"/>
      <c r="CZ101" s="10"/>
      <c r="DA101" s="10"/>
      <c r="DB101" s="10">
        <v>1</v>
      </c>
      <c r="DC101" s="10"/>
      <c r="DD101" s="10"/>
      <c r="DE101" s="843"/>
      <c r="DF101" s="10">
        <v>1</v>
      </c>
      <c r="DG101" s="843"/>
      <c r="DH101" s="843"/>
      <c r="DI101" s="843"/>
      <c r="DJ101" s="10"/>
      <c r="DK101" s="55"/>
      <c r="DL101" s="843"/>
      <c r="DM101" s="10"/>
      <c r="DN101" s="10"/>
      <c r="DO101" s="10"/>
      <c r="DP101" s="10"/>
      <c r="DQ101" s="10">
        <v>1</v>
      </c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55"/>
      <c r="EC101" s="56"/>
      <c r="ED101" s="10"/>
      <c r="EE101" s="10"/>
      <c r="EF101" s="10"/>
      <c r="EG101" s="843"/>
      <c r="EH101" s="10">
        <v>1</v>
      </c>
      <c r="EI101" s="10"/>
      <c r="EJ101" s="10"/>
      <c r="EK101" s="843"/>
      <c r="EL101" s="10"/>
      <c r="EM101" s="10">
        <v>1</v>
      </c>
      <c r="EN101" s="843"/>
      <c r="EO101" s="10">
        <v>1</v>
      </c>
      <c r="EP101" s="10">
        <v>1</v>
      </c>
      <c r="EQ101" s="10">
        <v>1</v>
      </c>
      <c r="ER101" s="843"/>
      <c r="ES101" s="879">
        <v>1</v>
      </c>
      <c r="ET101" s="244">
        <f t="shared" si="6"/>
        <v>1</v>
      </c>
      <c r="EU101" s="66">
        <f t="shared" si="7"/>
        <v>4</v>
      </c>
      <c r="EV101" s="66">
        <f t="shared" si="8"/>
        <v>18</v>
      </c>
      <c r="EW101" s="66">
        <f t="shared" si="9"/>
        <v>1</v>
      </c>
      <c r="EX101" s="66">
        <f t="shared" si="10"/>
        <v>0</v>
      </c>
      <c r="EY101" s="88">
        <f t="shared" si="11"/>
        <v>24</v>
      </c>
      <c r="EZ101" s="54"/>
      <c r="FA101" s="10"/>
      <c r="FB101" s="10">
        <v>1</v>
      </c>
      <c r="FC101" s="10"/>
      <c r="FD101" s="10"/>
      <c r="FE101" s="10"/>
    </row>
    <row r="102" spans="1:162" x14ac:dyDescent="0.2">
      <c r="A102" s="61">
        <v>99</v>
      </c>
      <c r="B102" s="458" t="s">
        <v>1313</v>
      </c>
      <c r="C102" s="57"/>
      <c r="D102" s="843"/>
      <c r="E102" s="5"/>
      <c r="F102" s="5"/>
      <c r="G102" s="5"/>
      <c r="H102" s="843"/>
      <c r="I102" s="126"/>
      <c r="J102" s="5"/>
      <c r="K102" s="653"/>
      <c r="L102" s="5"/>
      <c r="M102" s="5"/>
      <c r="N102" s="5"/>
      <c r="O102" s="5"/>
      <c r="P102" s="82"/>
      <c r="Q102" s="57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843"/>
      <c r="AF102" s="82"/>
      <c r="AG102" s="57"/>
      <c r="AH102" s="843"/>
      <c r="AI102" s="5"/>
      <c r="AJ102" s="5"/>
      <c r="AK102" s="843"/>
      <c r="AL102" s="5"/>
      <c r="AM102" s="5"/>
      <c r="AN102" s="843"/>
      <c r="AO102" s="5"/>
      <c r="AP102" s="5"/>
      <c r="AQ102" s="5"/>
      <c r="AR102" s="82"/>
      <c r="AS102" s="854"/>
      <c r="AT102" s="5"/>
      <c r="AU102" s="5"/>
      <c r="AV102" s="5"/>
      <c r="AW102" s="647"/>
      <c r="AX102" s="839"/>
      <c r="AY102" s="64"/>
      <c r="AZ102" s="5"/>
      <c r="BA102" s="82"/>
      <c r="BB102" s="56"/>
      <c r="BC102" s="10"/>
      <c r="BD102" s="843"/>
      <c r="BE102" s="10"/>
      <c r="BF102" s="10"/>
      <c r="BG102" s="10"/>
      <c r="BH102" s="10"/>
      <c r="BI102" s="10"/>
      <c r="BJ102" s="10"/>
      <c r="BK102" s="10"/>
      <c r="BL102" s="10"/>
      <c r="BM102" s="843"/>
      <c r="BN102" s="10"/>
      <c r="BO102" s="10"/>
      <c r="BP102" s="10"/>
      <c r="BQ102" s="10"/>
      <c r="BR102" s="10"/>
      <c r="BS102" s="10"/>
      <c r="BT102" s="55"/>
      <c r="BU102" s="56"/>
      <c r="BV102" s="10"/>
      <c r="BW102" s="843"/>
      <c r="BX102" s="10"/>
      <c r="BY102" s="10"/>
      <c r="BZ102" s="843"/>
      <c r="CA102" s="10"/>
      <c r="CB102" s="10"/>
      <c r="CC102" s="10"/>
      <c r="CD102" s="10"/>
      <c r="CE102" s="10"/>
      <c r="CF102" s="10"/>
      <c r="CG102" s="10"/>
      <c r="CH102" s="10"/>
      <c r="CI102" s="10"/>
      <c r="CJ102" s="55"/>
      <c r="CK102" s="56"/>
      <c r="CL102" s="10"/>
      <c r="CM102" s="10"/>
      <c r="CN102" s="835"/>
      <c r="CO102" s="10">
        <v>1</v>
      </c>
      <c r="CP102" s="10"/>
      <c r="CQ102" s="843"/>
      <c r="CR102" s="10"/>
      <c r="CS102" s="10"/>
      <c r="CT102" s="10"/>
      <c r="CU102" s="10">
        <v>1</v>
      </c>
      <c r="CV102" s="10"/>
      <c r="CW102" s="10"/>
      <c r="CX102" s="55"/>
      <c r="CY102" s="56"/>
      <c r="CZ102" s="10"/>
      <c r="DA102" s="10"/>
      <c r="DB102" s="10"/>
      <c r="DC102" s="10"/>
      <c r="DD102" s="10"/>
      <c r="DE102" s="843"/>
      <c r="DF102" s="10"/>
      <c r="DG102" s="843"/>
      <c r="DH102" s="843"/>
      <c r="DI102" s="843"/>
      <c r="DJ102" s="10"/>
      <c r="DK102" s="55"/>
      <c r="DL102" s="843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55"/>
      <c r="EC102" s="56"/>
      <c r="ED102" s="10"/>
      <c r="EE102" s="10"/>
      <c r="EF102" s="10"/>
      <c r="EG102" s="843"/>
      <c r="EH102" s="10"/>
      <c r="EI102" s="10"/>
      <c r="EJ102" s="10"/>
      <c r="EK102" s="843"/>
      <c r="EL102" s="10"/>
      <c r="EM102" s="10"/>
      <c r="EN102" s="843"/>
      <c r="EO102" s="10"/>
      <c r="EP102" s="10"/>
      <c r="EQ102" s="10"/>
      <c r="ER102" s="843"/>
      <c r="ES102" s="879"/>
      <c r="ET102" s="244">
        <f t="shared" si="6"/>
        <v>2</v>
      </c>
      <c r="EU102" s="66">
        <f t="shared" si="7"/>
        <v>0</v>
      </c>
      <c r="EV102" s="66">
        <f t="shared" si="8"/>
        <v>0</v>
      </c>
      <c r="EW102" s="66">
        <f t="shared" si="9"/>
        <v>0</v>
      </c>
      <c r="EX102" s="66">
        <f t="shared" si="10"/>
        <v>0</v>
      </c>
      <c r="EY102" s="88">
        <f t="shared" si="11"/>
        <v>2</v>
      </c>
      <c r="EZ102" s="54">
        <v>1</v>
      </c>
      <c r="FA102" s="10"/>
      <c r="FB102" s="10"/>
      <c r="FC102" s="10"/>
      <c r="FD102" s="10"/>
      <c r="FE102" s="10"/>
    </row>
    <row r="103" spans="1:162" x14ac:dyDescent="0.2">
      <c r="A103" s="243">
        <v>100</v>
      </c>
      <c r="B103" s="458" t="s">
        <v>536</v>
      </c>
      <c r="C103" s="57"/>
      <c r="D103" s="843"/>
      <c r="E103" s="5"/>
      <c r="F103" s="5"/>
      <c r="G103" s="5"/>
      <c r="H103" s="843"/>
      <c r="I103" s="126"/>
      <c r="J103" s="5"/>
      <c r="K103" s="653">
        <v>1</v>
      </c>
      <c r="L103" s="5"/>
      <c r="M103" s="5"/>
      <c r="N103" s="5"/>
      <c r="O103" s="5"/>
      <c r="P103" s="82">
        <v>1</v>
      </c>
      <c r="Q103" s="57"/>
      <c r="R103" s="5"/>
      <c r="S103" s="5"/>
      <c r="T103" s="5"/>
      <c r="U103" s="5">
        <v>1</v>
      </c>
      <c r="V103" s="5">
        <v>1</v>
      </c>
      <c r="W103" s="5"/>
      <c r="X103" s="5">
        <v>1</v>
      </c>
      <c r="Y103" s="5"/>
      <c r="Z103" s="5"/>
      <c r="AA103" s="5"/>
      <c r="AB103" s="5"/>
      <c r="AC103" s="5"/>
      <c r="AD103" s="5"/>
      <c r="AE103" s="843"/>
      <c r="AF103" s="82"/>
      <c r="AG103" s="57"/>
      <c r="AH103" s="843"/>
      <c r="AI103" s="5"/>
      <c r="AJ103" s="5"/>
      <c r="AK103" s="843"/>
      <c r="AL103" s="5">
        <v>1</v>
      </c>
      <c r="AM103" s="5"/>
      <c r="AN103" s="843"/>
      <c r="AO103" s="5"/>
      <c r="AP103" s="5"/>
      <c r="AQ103" s="5"/>
      <c r="AR103" s="82">
        <v>1</v>
      </c>
      <c r="AS103" s="854"/>
      <c r="AT103" s="5"/>
      <c r="AU103" s="5">
        <v>1</v>
      </c>
      <c r="AV103" s="5"/>
      <c r="AW103" s="647"/>
      <c r="AX103" s="839">
        <v>1</v>
      </c>
      <c r="AY103" s="64"/>
      <c r="AZ103" s="5"/>
      <c r="BA103" s="82"/>
      <c r="BB103" s="56"/>
      <c r="BC103" s="10"/>
      <c r="BD103" s="843"/>
      <c r="BE103" s="10"/>
      <c r="BF103" s="10"/>
      <c r="BG103" s="10"/>
      <c r="BH103" s="10"/>
      <c r="BI103" s="10"/>
      <c r="BJ103" s="10"/>
      <c r="BK103" s="10"/>
      <c r="BL103" s="10"/>
      <c r="BM103" s="843"/>
      <c r="BN103" s="10"/>
      <c r="BO103" s="10"/>
      <c r="BP103" s="10"/>
      <c r="BQ103" s="10"/>
      <c r="BR103" s="10"/>
      <c r="BS103" s="10"/>
      <c r="BT103" s="55"/>
      <c r="BU103" s="56"/>
      <c r="BV103" s="10"/>
      <c r="BW103" s="843"/>
      <c r="BX103" s="10"/>
      <c r="BY103" s="10"/>
      <c r="BZ103" s="843"/>
      <c r="CA103" s="10"/>
      <c r="CB103" s="10"/>
      <c r="CC103" s="10"/>
      <c r="CD103" s="10"/>
      <c r="CE103" s="10"/>
      <c r="CF103" s="10"/>
      <c r="CG103" s="10"/>
      <c r="CH103" s="10"/>
      <c r="CI103" s="10"/>
      <c r="CJ103" s="55"/>
      <c r="CK103" s="56"/>
      <c r="CL103" s="10"/>
      <c r="CM103" s="10"/>
      <c r="CN103" s="835">
        <v>1</v>
      </c>
      <c r="CO103" s="10"/>
      <c r="CP103" s="10"/>
      <c r="CQ103" s="843"/>
      <c r="CR103" s="10"/>
      <c r="CS103" s="10"/>
      <c r="CT103" s="10"/>
      <c r="CU103" s="10"/>
      <c r="CV103" s="10"/>
      <c r="CW103" s="10"/>
      <c r="CX103" s="55"/>
      <c r="CY103" s="56"/>
      <c r="CZ103" s="10"/>
      <c r="DA103" s="10"/>
      <c r="DB103" s="10"/>
      <c r="DC103" s="10"/>
      <c r="DD103" s="10"/>
      <c r="DE103" s="843"/>
      <c r="DF103" s="10"/>
      <c r="DG103" s="843"/>
      <c r="DH103" s="843"/>
      <c r="DI103" s="843"/>
      <c r="DJ103" s="10"/>
      <c r="DK103" s="55"/>
      <c r="DL103" s="843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55"/>
      <c r="EC103" s="56"/>
      <c r="ED103" s="10"/>
      <c r="EE103" s="10"/>
      <c r="EF103" s="10"/>
      <c r="EG103" s="843"/>
      <c r="EH103" s="10"/>
      <c r="EI103" s="10"/>
      <c r="EJ103" s="10"/>
      <c r="EK103" s="843"/>
      <c r="EL103" s="10"/>
      <c r="EM103" s="10"/>
      <c r="EN103" s="843"/>
      <c r="EO103" s="10"/>
      <c r="EP103" s="10"/>
      <c r="EQ103" s="10"/>
      <c r="ER103" s="843"/>
      <c r="ES103" s="879">
        <v>1</v>
      </c>
      <c r="ET103" s="244">
        <f t="shared" si="6"/>
        <v>1</v>
      </c>
      <c r="EU103" s="66">
        <f t="shared" si="7"/>
        <v>1</v>
      </c>
      <c r="EV103" s="66">
        <f t="shared" si="8"/>
        <v>5</v>
      </c>
      <c r="EW103" s="66">
        <f t="shared" si="9"/>
        <v>0</v>
      </c>
      <c r="EX103" s="66">
        <f t="shared" si="10"/>
        <v>0</v>
      </c>
      <c r="EY103" s="88">
        <f t="shared" si="11"/>
        <v>7</v>
      </c>
      <c r="EZ103" s="54">
        <v>1</v>
      </c>
      <c r="FA103" s="10"/>
      <c r="FB103" s="10"/>
      <c r="FC103" s="10"/>
      <c r="FD103" s="10"/>
      <c r="FE103" s="10"/>
    </row>
    <row r="104" spans="1:162" x14ac:dyDescent="0.2">
      <c r="A104" s="61">
        <v>101</v>
      </c>
      <c r="B104" s="747" t="s">
        <v>152</v>
      </c>
      <c r="C104" s="825"/>
      <c r="D104" s="845"/>
      <c r="E104" s="826"/>
      <c r="F104" s="826"/>
      <c r="G104" s="826"/>
      <c r="H104" s="843"/>
      <c r="I104" s="928"/>
      <c r="J104" s="826"/>
      <c r="K104" s="653">
        <v>1</v>
      </c>
      <c r="L104" s="826"/>
      <c r="M104" s="826"/>
      <c r="N104" s="826"/>
      <c r="O104" s="826"/>
      <c r="P104" s="827">
        <v>1</v>
      </c>
      <c r="Q104" s="825"/>
      <c r="R104" s="826"/>
      <c r="S104" s="826"/>
      <c r="T104" s="826"/>
      <c r="U104" s="826">
        <v>1</v>
      </c>
      <c r="V104" s="826">
        <v>1</v>
      </c>
      <c r="W104" s="826"/>
      <c r="X104" s="826">
        <v>1</v>
      </c>
      <c r="Y104" s="5"/>
      <c r="Z104" s="826"/>
      <c r="AA104" s="826"/>
      <c r="AB104" s="826"/>
      <c r="AC104" s="826"/>
      <c r="AD104" s="826"/>
      <c r="AE104" s="845"/>
      <c r="AF104" s="827"/>
      <c r="AG104" s="825"/>
      <c r="AH104" s="845"/>
      <c r="AI104" s="826"/>
      <c r="AJ104" s="826"/>
      <c r="AK104" s="843"/>
      <c r="AL104" s="826">
        <v>1</v>
      </c>
      <c r="AM104" s="826"/>
      <c r="AN104" s="843"/>
      <c r="AO104" s="826"/>
      <c r="AP104" s="826"/>
      <c r="AQ104" s="826"/>
      <c r="AR104" s="853">
        <v>1</v>
      </c>
      <c r="AS104" s="854"/>
      <c r="AT104" s="826"/>
      <c r="AU104" s="826">
        <v>1</v>
      </c>
      <c r="AV104" s="826"/>
      <c r="AW104" s="647"/>
      <c r="AX104" s="839">
        <v>1</v>
      </c>
      <c r="AY104" s="837"/>
      <c r="AZ104" s="826"/>
      <c r="BA104" s="827"/>
      <c r="BB104" s="56"/>
      <c r="BC104" s="10"/>
      <c r="BD104" s="843"/>
      <c r="BE104" s="10"/>
      <c r="BF104" s="10"/>
      <c r="BG104" s="10"/>
      <c r="BH104" s="10"/>
      <c r="BI104" s="10"/>
      <c r="BJ104" s="10"/>
      <c r="BK104" s="10"/>
      <c r="BL104" s="10"/>
      <c r="BM104" s="843"/>
      <c r="BN104" s="10"/>
      <c r="BO104" s="10"/>
      <c r="BP104" s="10"/>
      <c r="BQ104" s="10"/>
      <c r="BR104" s="10"/>
      <c r="BS104" s="10"/>
      <c r="BT104" s="55"/>
      <c r="BU104" s="56"/>
      <c r="BV104" s="10"/>
      <c r="BW104" s="844"/>
      <c r="BX104" s="10"/>
      <c r="BY104" s="10"/>
      <c r="BZ104" s="843"/>
      <c r="CA104" s="10"/>
      <c r="CB104" s="10"/>
      <c r="CC104" s="10"/>
      <c r="CD104" s="10"/>
      <c r="CE104" s="10"/>
      <c r="CF104" s="10"/>
      <c r="CG104" s="10"/>
      <c r="CH104" s="10"/>
      <c r="CI104" s="10"/>
      <c r="CJ104" s="55"/>
      <c r="CK104" s="56"/>
      <c r="CL104" s="10"/>
      <c r="CM104" s="10"/>
      <c r="CN104" s="835">
        <v>1</v>
      </c>
      <c r="CO104" s="10"/>
      <c r="CP104" s="10"/>
      <c r="CQ104" s="843"/>
      <c r="CR104" s="10"/>
      <c r="CS104" s="10"/>
      <c r="CT104" s="10"/>
      <c r="CU104" s="10"/>
      <c r="CV104" s="10"/>
      <c r="CW104" s="10"/>
      <c r="CX104" s="55"/>
      <c r="CY104" s="56"/>
      <c r="CZ104" s="10">
        <v>1</v>
      </c>
      <c r="DA104" s="10"/>
      <c r="DB104" s="10"/>
      <c r="DC104" s="10"/>
      <c r="DD104" s="10"/>
      <c r="DE104" s="857"/>
      <c r="DF104" s="10"/>
      <c r="DG104" s="843"/>
      <c r="DH104" s="843"/>
      <c r="DI104" s="843"/>
      <c r="DJ104" s="10"/>
      <c r="DK104" s="55"/>
      <c r="DL104" s="843"/>
      <c r="DM104" s="10"/>
      <c r="DN104" s="10"/>
      <c r="DO104" s="98">
        <v>1</v>
      </c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55"/>
      <c r="EC104" s="56"/>
      <c r="ED104" s="10"/>
      <c r="EE104" s="10"/>
      <c r="EF104" s="10"/>
      <c r="EG104" s="843"/>
      <c r="EH104" s="10"/>
      <c r="EI104" s="10"/>
      <c r="EJ104" s="10"/>
      <c r="EK104" s="843"/>
      <c r="EL104" s="10"/>
      <c r="EM104" s="10"/>
      <c r="EN104" s="843"/>
      <c r="EO104" s="71"/>
      <c r="EP104" s="10"/>
      <c r="EQ104" s="10"/>
      <c r="ER104" s="843"/>
      <c r="ES104" s="879">
        <v>1</v>
      </c>
      <c r="ET104" s="244">
        <f t="shared" si="6"/>
        <v>1</v>
      </c>
      <c r="EU104" s="66">
        <f t="shared" si="7"/>
        <v>1</v>
      </c>
      <c r="EV104" s="66">
        <f t="shared" si="8"/>
        <v>7</v>
      </c>
      <c r="EW104" s="66">
        <f t="shared" si="9"/>
        <v>0</v>
      </c>
      <c r="EX104" s="66">
        <f t="shared" si="10"/>
        <v>0</v>
      </c>
      <c r="EY104" s="88">
        <f t="shared" si="11"/>
        <v>9</v>
      </c>
      <c r="EZ104" s="54">
        <v>1</v>
      </c>
      <c r="FA104" s="10"/>
      <c r="FB104" s="10"/>
      <c r="FC104" s="10"/>
      <c r="FD104" s="10"/>
      <c r="FE104" s="10"/>
    </row>
    <row r="105" spans="1:162" ht="13.5" thickBot="1" x14ac:dyDescent="0.25">
      <c r="A105" s="243">
        <v>102</v>
      </c>
      <c r="B105" s="747" t="s">
        <v>1249</v>
      </c>
      <c r="C105" s="822"/>
      <c r="D105" s="846"/>
      <c r="E105" s="823"/>
      <c r="F105" s="823"/>
      <c r="G105" s="823"/>
      <c r="H105" s="843"/>
      <c r="I105" s="929"/>
      <c r="J105" s="823"/>
      <c r="K105" s="852"/>
      <c r="L105" s="823"/>
      <c r="M105" s="823"/>
      <c r="N105" s="823"/>
      <c r="O105" s="823"/>
      <c r="P105" s="824"/>
      <c r="Q105" s="822"/>
      <c r="R105" s="823"/>
      <c r="S105" s="823">
        <v>1</v>
      </c>
      <c r="T105" s="823">
        <v>1</v>
      </c>
      <c r="U105" s="823"/>
      <c r="V105" s="823"/>
      <c r="W105" s="823"/>
      <c r="X105" s="823"/>
      <c r="Y105" s="823"/>
      <c r="Z105" s="823"/>
      <c r="AA105" s="823"/>
      <c r="AB105" s="823"/>
      <c r="AC105" s="823"/>
      <c r="AD105" s="823"/>
      <c r="AE105" s="846"/>
      <c r="AF105" s="824"/>
      <c r="AG105" s="822"/>
      <c r="AH105" s="846"/>
      <c r="AI105" s="823">
        <v>1</v>
      </c>
      <c r="AJ105" s="823"/>
      <c r="AK105" s="846"/>
      <c r="AL105" s="823"/>
      <c r="AM105" s="823"/>
      <c r="AN105" s="846"/>
      <c r="AO105" s="823"/>
      <c r="AP105" s="823"/>
      <c r="AQ105" s="823"/>
      <c r="AR105" s="824"/>
      <c r="AS105" s="855"/>
      <c r="AT105" s="823"/>
      <c r="AU105" s="823"/>
      <c r="AV105" s="823"/>
      <c r="AW105" s="841"/>
      <c r="AX105" s="842"/>
      <c r="AY105" s="838"/>
      <c r="AZ105" s="823"/>
      <c r="BA105" s="824"/>
      <c r="BB105" s="83"/>
      <c r="BC105" s="84"/>
      <c r="BD105" s="846"/>
      <c r="BE105" s="84"/>
      <c r="BF105" s="84"/>
      <c r="BG105" s="84"/>
      <c r="BH105" s="84"/>
      <c r="BI105" s="84"/>
      <c r="BJ105" s="84"/>
      <c r="BK105" s="84"/>
      <c r="BL105" s="84"/>
      <c r="BM105" s="846"/>
      <c r="BN105" s="84"/>
      <c r="BO105" s="84"/>
      <c r="BP105" s="84"/>
      <c r="BQ105" s="84"/>
      <c r="BR105" s="84"/>
      <c r="BS105" s="84"/>
      <c r="BT105" s="85"/>
      <c r="BU105" s="83"/>
      <c r="BV105" s="84"/>
      <c r="BW105" s="843"/>
      <c r="BX105" s="84"/>
      <c r="BY105" s="84"/>
      <c r="BZ105" s="843"/>
      <c r="CA105" s="84"/>
      <c r="CB105" s="84"/>
      <c r="CC105" s="84"/>
      <c r="CD105" s="84"/>
      <c r="CE105" s="84"/>
      <c r="CF105" s="84"/>
      <c r="CG105" s="84"/>
      <c r="CH105" s="84"/>
      <c r="CI105" s="84"/>
      <c r="CJ105" s="85"/>
      <c r="CK105" s="83"/>
      <c r="CL105" s="84"/>
      <c r="CM105" s="84"/>
      <c r="CN105" s="835"/>
      <c r="CO105" s="84"/>
      <c r="CP105" s="84"/>
      <c r="CQ105" s="843"/>
      <c r="CR105" s="84"/>
      <c r="CS105" s="84"/>
      <c r="CT105" s="84"/>
      <c r="CU105" s="84"/>
      <c r="CV105" s="84"/>
      <c r="CW105" s="84"/>
      <c r="CX105" s="85"/>
      <c r="CY105" s="83"/>
      <c r="CZ105" s="84"/>
      <c r="DA105" s="84"/>
      <c r="DB105" s="84"/>
      <c r="DC105" s="84"/>
      <c r="DD105" s="84"/>
      <c r="DE105" s="843"/>
      <c r="DF105" s="84"/>
      <c r="DG105" s="843"/>
      <c r="DH105" s="843"/>
      <c r="DI105" s="843"/>
      <c r="DJ105" s="84"/>
      <c r="DK105" s="85"/>
      <c r="DL105" s="843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/>
      <c r="EA105" s="84"/>
      <c r="EB105" s="85"/>
      <c r="EC105" s="83"/>
      <c r="ED105" s="84"/>
      <c r="EE105" s="84"/>
      <c r="EF105" s="84"/>
      <c r="EG105" s="845"/>
      <c r="EH105" s="84"/>
      <c r="EI105" s="84"/>
      <c r="EJ105" s="84"/>
      <c r="EK105" s="845"/>
      <c r="EL105" s="84"/>
      <c r="EM105" s="84"/>
      <c r="EN105" s="845"/>
      <c r="EO105" s="84"/>
      <c r="EP105" s="84"/>
      <c r="EQ105" s="84"/>
      <c r="ER105" s="843"/>
      <c r="ES105" s="880"/>
      <c r="ET105" s="244">
        <f t="shared" si="6"/>
        <v>0</v>
      </c>
      <c r="EU105" s="66">
        <f t="shared" si="7"/>
        <v>0</v>
      </c>
      <c r="EV105" s="66">
        <f t="shared" si="8"/>
        <v>2</v>
      </c>
      <c r="EW105" s="66">
        <f t="shared" si="9"/>
        <v>0</v>
      </c>
      <c r="EX105" s="66">
        <f t="shared" si="10"/>
        <v>1</v>
      </c>
      <c r="EY105" s="88">
        <f t="shared" si="11"/>
        <v>3</v>
      </c>
      <c r="EZ105" s="54">
        <v>1</v>
      </c>
      <c r="FA105" s="10"/>
      <c r="FB105" s="10"/>
      <c r="FC105" s="10"/>
      <c r="FD105" s="10"/>
      <c r="FE105" s="10"/>
    </row>
    <row r="106" spans="1:162" ht="16.5" thickBot="1" x14ac:dyDescent="0.3">
      <c r="B106" s="1865" t="s">
        <v>262</v>
      </c>
      <c r="C106" s="818">
        <f>SUM(C4:C105)</f>
        <v>31</v>
      </c>
      <c r="D106" s="818">
        <f t="shared" ref="D106:BO106" si="12">SUM(D4:D105)</f>
        <v>0</v>
      </c>
      <c r="E106" s="818">
        <f t="shared" si="12"/>
        <v>7</v>
      </c>
      <c r="F106" s="818">
        <f t="shared" si="12"/>
        <v>9</v>
      </c>
      <c r="G106" s="818">
        <f t="shared" si="12"/>
        <v>19</v>
      </c>
      <c r="H106" s="818">
        <f t="shared" si="12"/>
        <v>0</v>
      </c>
      <c r="I106" s="818">
        <f t="shared" si="12"/>
        <v>7</v>
      </c>
      <c r="J106" s="818">
        <f t="shared" si="12"/>
        <v>17</v>
      </c>
      <c r="K106" s="818">
        <f t="shared" si="12"/>
        <v>43</v>
      </c>
      <c r="L106" s="818">
        <f t="shared" si="12"/>
        <v>8</v>
      </c>
      <c r="M106" s="818">
        <f t="shared" si="12"/>
        <v>2</v>
      </c>
      <c r="N106" s="818">
        <f t="shared" si="12"/>
        <v>16</v>
      </c>
      <c r="O106" s="818">
        <f t="shared" si="12"/>
        <v>16</v>
      </c>
      <c r="P106" s="818">
        <f t="shared" si="12"/>
        <v>15</v>
      </c>
      <c r="Q106" s="818">
        <f t="shared" si="12"/>
        <v>7</v>
      </c>
      <c r="R106" s="818">
        <f t="shared" si="12"/>
        <v>7</v>
      </c>
      <c r="S106" s="818">
        <f t="shared" si="12"/>
        <v>24</v>
      </c>
      <c r="T106" s="818">
        <f t="shared" si="12"/>
        <v>11</v>
      </c>
      <c r="U106" s="818">
        <f t="shared" si="12"/>
        <v>29</v>
      </c>
      <c r="V106" s="818">
        <f t="shared" si="12"/>
        <v>29</v>
      </c>
      <c r="W106" s="818">
        <f t="shared" si="12"/>
        <v>26</v>
      </c>
      <c r="X106" s="818">
        <f t="shared" si="12"/>
        <v>28</v>
      </c>
      <c r="Y106" s="818">
        <f t="shared" si="12"/>
        <v>3</v>
      </c>
      <c r="Z106" s="818">
        <f t="shared" si="12"/>
        <v>9</v>
      </c>
      <c r="AA106" s="818">
        <f t="shared" si="12"/>
        <v>26</v>
      </c>
      <c r="AB106" s="818">
        <f t="shared" si="12"/>
        <v>12</v>
      </c>
      <c r="AC106" s="818">
        <f t="shared" si="12"/>
        <v>13</v>
      </c>
      <c r="AD106" s="818">
        <f t="shared" si="12"/>
        <v>21</v>
      </c>
      <c r="AE106" s="818">
        <f t="shared" si="12"/>
        <v>0</v>
      </c>
      <c r="AF106" s="818">
        <f t="shared" si="12"/>
        <v>4</v>
      </c>
      <c r="AG106" s="818">
        <f t="shared" si="12"/>
        <v>7</v>
      </c>
      <c r="AH106" s="818">
        <f t="shared" si="12"/>
        <v>0</v>
      </c>
      <c r="AI106" s="818">
        <f t="shared" si="12"/>
        <v>31</v>
      </c>
      <c r="AJ106" s="818">
        <f t="shared" si="12"/>
        <v>10</v>
      </c>
      <c r="AK106" s="818">
        <f t="shared" si="12"/>
        <v>0</v>
      </c>
      <c r="AL106" s="818">
        <f t="shared" si="12"/>
        <v>28</v>
      </c>
      <c r="AM106" s="818">
        <f t="shared" si="12"/>
        <v>9</v>
      </c>
      <c r="AN106" s="818">
        <f t="shared" si="12"/>
        <v>0</v>
      </c>
      <c r="AO106" s="818">
        <f t="shared" si="12"/>
        <v>25</v>
      </c>
      <c r="AP106" s="818">
        <f t="shared" si="12"/>
        <v>7</v>
      </c>
      <c r="AQ106" s="818">
        <f t="shared" si="12"/>
        <v>11</v>
      </c>
      <c r="AR106" s="818">
        <f t="shared" si="12"/>
        <v>32</v>
      </c>
      <c r="AS106" s="818">
        <f t="shared" si="12"/>
        <v>0</v>
      </c>
      <c r="AT106" s="818">
        <f t="shared" si="12"/>
        <v>15</v>
      </c>
      <c r="AU106" s="818">
        <f t="shared" si="12"/>
        <v>23</v>
      </c>
      <c r="AV106" s="818">
        <f t="shared" si="12"/>
        <v>6</v>
      </c>
      <c r="AW106" s="818">
        <f t="shared" si="12"/>
        <v>12</v>
      </c>
      <c r="AX106" s="818">
        <f t="shared" si="12"/>
        <v>64</v>
      </c>
      <c r="AY106" s="818">
        <f t="shared" si="12"/>
        <v>4</v>
      </c>
      <c r="AZ106" s="818">
        <f t="shared" si="12"/>
        <v>14</v>
      </c>
      <c r="BA106" s="818">
        <f t="shared" si="12"/>
        <v>24</v>
      </c>
      <c r="BB106" s="818">
        <f t="shared" si="12"/>
        <v>22</v>
      </c>
      <c r="BC106" s="818">
        <f t="shared" si="12"/>
        <v>13</v>
      </c>
      <c r="BD106" s="818">
        <f t="shared" si="12"/>
        <v>0</v>
      </c>
      <c r="BE106" s="818">
        <f t="shared" si="12"/>
        <v>23</v>
      </c>
      <c r="BF106" s="818">
        <f t="shared" si="12"/>
        <v>15</v>
      </c>
      <c r="BG106" s="818">
        <f t="shared" si="12"/>
        <v>15</v>
      </c>
      <c r="BH106" s="818">
        <f t="shared" si="12"/>
        <v>15</v>
      </c>
      <c r="BI106" s="818">
        <f t="shared" si="12"/>
        <v>15</v>
      </c>
      <c r="BJ106" s="818">
        <f t="shared" si="12"/>
        <v>15</v>
      </c>
      <c r="BK106" s="818">
        <f t="shared" si="12"/>
        <v>15</v>
      </c>
      <c r="BL106" s="818">
        <f t="shared" si="12"/>
        <v>6</v>
      </c>
      <c r="BM106" s="818">
        <f t="shared" si="12"/>
        <v>0</v>
      </c>
      <c r="BN106" s="818">
        <f t="shared" si="12"/>
        <v>11</v>
      </c>
      <c r="BO106" s="818">
        <f t="shared" si="12"/>
        <v>6</v>
      </c>
      <c r="BP106" s="818">
        <f t="shared" ref="BP106:DK106" si="13">SUM(BP4:BP105)</f>
        <v>5</v>
      </c>
      <c r="BQ106" s="818">
        <f t="shared" si="13"/>
        <v>11</v>
      </c>
      <c r="BR106" s="818">
        <f t="shared" si="13"/>
        <v>8</v>
      </c>
      <c r="BS106" s="818">
        <f t="shared" si="13"/>
        <v>6</v>
      </c>
      <c r="BT106" s="818">
        <f t="shared" si="13"/>
        <v>15</v>
      </c>
      <c r="BU106" s="818">
        <f t="shared" si="13"/>
        <v>8</v>
      </c>
      <c r="BV106" s="818">
        <f t="shared" si="13"/>
        <v>8</v>
      </c>
      <c r="BW106" s="818">
        <f t="shared" si="13"/>
        <v>0</v>
      </c>
      <c r="BX106" s="818">
        <f t="shared" si="13"/>
        <v>14</v>
      </c>
      <c r="BY106" s="818">
        <f t="shared" si="13"/>
        <v>14</v>
      </c>
      <c r="BZ106" s="818">
        <f t="shared" si="13"/>
        <v>0</v>
      </c>
      <c r="CA106" s="818">
        <f t="shared" si="13"/>
        <v>7</v>
      </c>
      <c r="CB106" s="818">
        <f t="shared" si="13"/>
        <v>13</v>
      </c>
      <c r="CC106" s="818">
        <f t="shared" si="13"/>
        <v>13</v>
      </c>
      <c r="CD106" s="818">
        <f t="shared" si="13"/>
        <v>13</v>
      </c>
      <c r="CE106" s="818">
        <f t="shared" si="13"/>
        <v>7</v>
      </c>
      <c r="CF106" s="818">
        <f t="shared" si="13"/>
        <v>3</v>
      </c>
      <c r="CG106" s="818">
        <f t="shared" si="13"/>
        <v>14</v>
      </c>
      <c r="CH106" s="818">
        <f t="shared" si="13"/>
        <v>4</v>
      </c>
      <c r="CI106" s="818">
        <f t="shared" si="13"/>
        <v>7</v>
      </c>
      <c r="CJ106" s="818">
        <f t="shared" si="13"/>
        <v>20</v>
      </c>
      <c r="CK106" s="818">
        <f t="shared" si="13"/>
        <v>12</v>
      </c>
      <c r="CL106" s="818">
        <f t="shared" si="13"/>
        <v>6</v>
      </c>
      <c r="CM106" s="818">
        <f t="shared" si="13"/>
        <v>19</v>
      </c>
      <c r="CN106" s="818">
        <f t="shared" si="13"/>
        <v>50</v>
      </c>
      <c r="CO106" s="818">
        <f t="shared" si="13"/>
        <v>9</v>
      </c>
      <c r="CP106" s="818">
        <f t="shared" si="13"/>
        <v>14</v>
      </c>
      <c r="CQ106" s="818">
        <f t="shared" si="13"/>
        <v>0</v>
      </c>
      <c r="CR106" s="818">
        <f t="shared" si="13"/>
        <v>9</v>
      </c>
      <c r="CS106" s="818">
        <f t="shared" si="13"/>
        <v>13</v>
      </c>
      <c r="CT106" s="818">
        <f t="shared" si="13"/>
        <v>33</v>
      </c>
      <c r="CU106" s="818">
        <f t="shared" si="13"/>
        <v>10</v>
      </c>
      <c r="CV106" s="818">
        <f t="shared" si="13"/>
        <v>13</v>
      </c>
      <c r="CW106" s="818">
        <f t="shared" si="13"/>
        <v>26</v>
      </c>
      <c r="CX106" s="818">
        <f t="shared" si="13"/>
        <v>13</v>
      </c>
      <c r="CY106" s="818">
        <f t="shared" si="13"/>
        <v>13</v>
      </c>
      <c r="CZ106" s="818">
        <f t="shared" si="13"/>
        <v>22</v>
      </c>
      <c r="DA106" s="818">
        <f t="shared" si="13"/>
        <v>8</v>
      </c>
      <c r="DB106" s="818">
        <f t="shared" si="13"/>
        <v>12</v>
      </c>
      <c r="DC106" s="818">
        <f t="shared" si="13"/>
        <v>18</v>
      </c>
      <c r="DD106" s="818">
        <f t="shared" si="13"/>
        <v>12</v>
      </c>
      <c r="DE106" s="818">
        <f t="shared" si="13"/>
        <v>0</v>
      </c>
      <c r="DF106" s="818">
        <f t="shared" si="13"/>
        <v>27</v>
      </c>
      <c r="DG106" s="818">
        <f t="shared" si="13"/>
        <v>0</v>
      </c>
      <c r="DH106" s="818">
        <f t="shared" si="13"/>
        <v>0</v>
      </c>
      <c r="DI106" s="818">
        <f t="shared" si="13"/>
        <v>0</v>
      </c>
      <c r="DJ106" s="818">
        <f t="shared" si="13"/>
        <v>7</v>
      </c>
      <c r="DK106" s="818">
        <f t="shared" si="13"/>
        <v>14</v>
      </c>
      <c r="DL106" s="66"/>
      <c r="DM106" s="66">
        <f>SUM(DM4:DM105)</f>
        <v>11</v>
      </c>
      <c r="DN106" s="66">
        <f t="shared" ref="DN106:EB106" si="14">SUM(DN4:DN105)</f>
        <v>16</v>
      </c>
      <c r="DO106" s="66">
        <f t="shared" si="14"/>
        <v>14</v>
      </c>
      <c r="DP106" s="66">
        <f t="shared" si="14"/>
        <v>6</v>
      </c>
      <c r="DQ106" s="66">
        <f t="shared" si="14"/>
        <v>17</v>
      </c>
      <c r="DR106" s="66">
        <f t="shared" si="14"/>
        <v>5</v>
      </c>
      <c r="DS106" s="66">
        <f t="shared" si="14"/>
        <v>7</v>
      </c>
      <c r="DT106" s="66">
        <f t="shared" si="14"/>
        <v>6</v>
      </c>
      <c r="DU106" s="66">
        <f t="shared" si="14"/>
        <v>6</v>
      </c>
      <c r="DV106" s="66">
        <f t="shared" si="14"/>
        <v>6</v>
      </c>
      <c r="DW106" s="66">
        <f t="shared" si="14"/>
        <v>6</v>
      </c>
      <c r="DX106" s="66">
        <f t="shared" si="14"/>
        <v>6</v>
      </c>
      <c r="DY106" s="66">
        <f t="shared" si="14"/>
        <v>16</v>
      </c>
      <c r="DZ106" s="66">
        <f t="shared" si="14"/>
        <v>6</v>
      </c>
      <c r="EA106" s="66">
        <f t="shared" si="14"/>
        <v>9</v>
      </c>
      <c r="EB106" s="66">
        <f t="shared" si="14"/>
        <v>19</v>
      </c>
      <c r="EC106" s="66">
        <f>SUM(EC4:EC105)</f>
        <v>7</v>
      </c>
      <c r="ED106" s="66">
        <f t="shared" ref="ED106:ER106" si="15">SUM(ED4:ED105)</f>
        <v>6</v>
      </c>
      <c r="EE106" s="66">
        <f t="shared" si="15"/>
        <v>9</v>
      </c>
      <c r="EF106" s="243">
        <f t="shared" si="15"/>
        <v>6</v>
      </c>
      <c r="EG106" s="10">
        <f t="shared" si="15"/>
        <v>0</v>
      </c>
      <c r="EH106" s="74">
        <f t="shared" si="15"/>
        <v>19</v>
      </c>
      <c r="EI106" s="66">
        <f t="shared" si="15"/>
        <v>8</v>
      </c>
      <c r="EJ106" s="243">
        <f t="shared" si="15"/>
        <v>5</v>
      </c>
      <c r="EK106" s="73">
        <f t="shared" si="15"/>
        <v>0</v>
      </c>
      <c r="EL106" s="74">
        <f t="shared" si="15"/>
        <v>5</v>
      </c>
      <c r="EM106" s="243">
        <f t="shared" si="15"/>
        <v>15</v>
      </c>
      <c r="EN106" s="73">
        <f t="shared" si="15"/>
        <v>0</v>
      </c>
      <c r="EO106" s="74">
        <f t="shared" si="15"/>
        <v>15</v>
      </c>
      <c r="EP106" s="66">
        <f t="shared" si="15"/>
        <v>15</v>
      </c>
      <c r="EQ106" s="66">
        <f t="shared" si="15"/>
        <v>15</v>
      </c>
      <c r="ER106" s="66">
        <f t="shared" si="15"/>
        <v>0</v>
      </c>
      <c r="ES106" s="66">
        <f>SUM(ES4:ES105)</f>
        <v>41</v>
      </c>
      <c r="ET106" s="939">
        <f t="shared" ref="ET106:FE106" si="16">SUM(ET4:ET105)</f>
        <v>194</v>
      </c>
      <c r="EU106" s="940">
        <f t="shared" si="16"/>
        <v>392</v>
      </c>
      <c r="EV106" s="939">
        <f t="shared" si="16"/>
        <v>712</v>
      </c>
      <c r="EW106" s="939">
        <f t="shared" si="16"/>
        <v>123</v>
      </c>
      <c r="EX106" s="939">
        <f t="shared" si="16"/>
        <v>185</v>
      </c>
      <c r="EY106" s="873">
        <f>SUM(EY4:EY105)</f>
        <v>1606</v>
      </c>
      <c r="EZ106" s="207">
        <f t="shared" si="16"/>
        <v>41</v>
      </c>
      <c r="FA106" s="453">
        <f t="shared" si="16"/>
        <v>26</v>
      </c>
      <c r="FB106" s="453">
        <f t="shared" si="16"/>
        <v>22</v>
      </c>
      <c r="FC106" s="453">
        <f t="shared" si="16"/>
        <v>10</v>
      </c>
      <c r="FD106" s="453">
        <f t="shared" si="16"/>
        <v>2</v>
      </c>
      <c r="FE106" s="453">
        <f t="shared" si="16"/>
        <v>1</v>
      </c>
      <c r="FF106" s="907">
        <f>SUM(EZ106:FE106)</f>
        <v>102</v>
      </c>
    </row>
    <row r="107" spans="1:162" x14ac:dyDescent="0.2">
      <c r="B107" s="1866"/>
      <c r="C107" s="1937">
        <f>SUM(C106:E106)</f>
        <v>38</v>
      </c>
      <c r="D107" s="1937"/>
      <c r="E107" s="1937"/>
      <c r="F107" s="1937">
        <f>SUM(F106:G106)</f>
        <v>28</v>
      </c>
      <c r="G107" s="1937"/>
      <c r="H107" s="1937">
        <f>SUM(H106:J106)+L106</f>
        <v>32</v>
      </c>
      <c r="I107" s="1937"/>
      <c r="J107" s="1937"/>
      <c r="K107" s="912"/>
      <c r="L107" s="912"/>
      <c r="M107" s="1937">
        <f>SUM(M106:P106)</f>
        <v>49</v>
      </c>
      <c r="N107" s="1937"/>
      <c r="O107" s="1937"/>
      <c r="P107" s="1937"/>
      <c r="Q107" s="1860">
        <f>SUM(SUM(Q106:T106))</f>
        <v>49</v>
      </c>
      <c r="R107" s="1861"/>
      <c r="S107" s="1861"/>
      <c r="T107" s="1862"/>
      <c r="U107" s="1860">
        <f>SUM(U106:X106)</f>
        <v>112</v>
      </c>
      <c r="V107" s="1878"/>
      <c r="W107" s="1878"/>
      <c r="X107" s="1879"/>
      <c r="Y107" s="1860">
        <f>SUM(SUM(Y106:AB106))</f>
        <v>50</v>
      </c>
      <c r="Z107" s="1861"/>
      <c r="AA107" s="1861"/>
      <c r="AB107" s="1862"/>
      <c r="AC107" s="1937">
        <f>SUM(SUM(AC106:AD106))</f>
        <v>34</v>
      </c>
      <c r="AD107" s="1937"/>
      <c r="AE107" s="1937">
        <f>SUM(AE106:AG106)</f>
        <v>11</v>
      </c>
      <c r="AF107" s="1937"/>
      <c r="AG107" s="1937"/>
      <c r="AH107" s="1934">
        <f>SUM(SUM(AH106:AI106))</f>
        <v>31</v>
      </c>
      <c r="AI107" s="1935"/>
      <c r="AJ107" s="1860">
        <f>SUM(SUM(AJ106:AM106))</f>
        <v>47</v>
      </c>
      <c r="AK107" s="1861"/>
      <c r="AL107" s="1861"/>
      <c r="AM107" s="1862"/>
      <c r="AN107" s="1860">
        <f>SUM(AN106:AO106)</f>
        <v>25</v>
      </c>
      <c r="AO107" s="1862"/>
      <c r="AP107" s="1937">
        <f>SUM(AP106:AS106)</f>
        <v>50</v>
      </c>
      <c r="AQ107" s="1938"/>
      <c r="AR107" s="1938"/>
      <c r="AS107" s="1938"/>
      <c r="AT107" s="1829">
        <f>SUM(AT106:AU106)</f>
        <v>38</v>
      </c>
      <c r="AU107" s="1780"/>
      <c r="AV107" s="1692">
        <f>SUM(SUM(AV106+AW106+AY106))</f>
        <v>22</v>
      </c>
      <c r="AW107" s="1692"/>
      <c r="AX107" s="1692"/>
      <c r="AY107" s="1692"/>
      <c r="AZ107" s="1692">
        <f>SUM(AZ106:BA106)</f>
        <v>38</v>
      </c>
      <c r="BA107" s="1692"/>
      <c r="BB107" s="1829">
        <f>SUM(BB106:BC106)</f>
        <v>35</v>
      </c>
      <c r="BC107" s="1780"/>
      <c r="BD107" s="1829">
        <f>SUM(BD106:BF106)</f>
        <v>38</v>
      </c>
      <c r="BE107" s="1791"/>
      <c r="BF107" s="1780"/>
      <c r="BG107" s="1829">
        <f>SUM(BG106:BK106)</f>
        <v>75</v>
      </c>
      <c r="BH107" s="1791"/>
      <c r="BI107" s="1791"/>
      <c r="BJ107" s="1791"/>
      <c r="BK107" s="1780"/>
      <c r="BL107" s="1829">
        <f>SUM(BL106:BO106)</f>
        <v>23</v>
      </c>
      <c r="BM107" s="1791"/>
      <c r="BN107" s="1791"/>
      <c r="BO107" s="1780"/>
      <c r="BP107" s="1829">
        <f>SUM(BP106:BQ106)</f>
        <v>16</v>
      </c>
      <c r="BQ107" s="1780"/>
      <c r="BR107" s="1829">
        <f>SUM(BR106:BU106)</f>
        <v>37</v>
      </c>
      <c r="BS107" s="1791"/>
      <c r="BT107" s="1791"/>
      <c r="BU107" s="1780"/>
      <c r="BV107" s="1829">
        <f>SUM(BV106:BY106)</f>
        <v>36</v>
      </c>
      <c r="BW107" s="1791"/>
      <c r="BX107" s="1791"/>
      <c r="BY107" s="1780"/>
      <c r="BZ107" s="1829">
        <f>SUM(BZ106:CE106)</f>
        <v>53</v>
      </c>
      <c r="CA107" s="1791"/>
      <c r="CB107" s="1791"/>
      <c r="CC107" s="1791"/>
      <c r="CD107" s="1791"/>
      <c r="CE107" s="1780"/>
      <c r="CF107" s="1829">
        <f>SUM(CF106:CG106)</f>
        <v>17</v>
      </c>
      <c r="CG107" s="1780"/>
      <c r="CH107" s="1829">
        <f>SUM(CH106:CK106)</f>
        <v>43</v>
      </c>
      <c r="CI107" s="1791"/>
      <c r="CJ107" s="1791"/>
      <c r="CK107" s="1780"/>
      <c r="CL107" s="1829">
        <f>SUM(CL106:CM106)</f>
        <v>25</v>
      </c>
      <c r="CM107" s="1780"/>
      <c r="CN107" s="909"/>
      <c r="CO107" s="1829">
        <f>SUM(CO106:CR106)</f>
        <v>32</v>
      </c>
      <c r="CP107" s="1791"/>
      <c r="CQ107" s="1791"/>
      <c r="CR107" s="1780"/>
      <c r="CS107" s="1829">
        <f>SUM(CS106:CT106)</f>
        <v>46</v>
      </c>
      <c r="CT107" s="1780"/>
      <c r="CU107" s="1829">
        <f>SUM(CU106:CX106)</f>
        <v>62</v>
      </c>
      <c r="CV107" s="1791"/>
      <c r="CW107" s="1791"/>
      <c r="CX107" s="1780"/>
      <c r="CY107" s="1829">
        <f>SUM(CY106:CZ106)</f>
        <v>35</v>
      </c>
      <c r="CZ107" s="1780"/>
      <c r="DA107" s="1829">
        <f>SUM(DA106:DD106)</f>
        <v>50</v>
      </c>
      <c r="DB107" s="1791"/>
      <c r="DC107" s="1791"/>
      <c r="DD107" s="1780"/>
      <c r="DE107" s="1829">
        <f>SUM(DE106:DF106)</f>
        <v>27</v>
      </c>
      <c r="DF107" s="1780"/>
      <c r="DG107" s="1829">
        <f>SUM(DG106:DJ106)</f>
        <v>7</v>
      </c>
      <c r="DH107" s="1791"/>
      <c r="DI107" s="1791"/>
      <c r="DJ107" s="1780"/>
      <c r="DK107" s="1829">
        <f>SUM(DK106:DL106)</f>
        <v>14</v>
      </c>
      <c r="DL107" s="1780"/>
      <c r="DM107" s="1829">
        <f>SUM(DM106:DO106)</f>
        <v>41</v>
      </c>
      <c r="DN107" s="1791"/>
      <c r="DO107" s="1780"/>
      <c r="DP107" s="1829">
        <f>SUM(DP106:DR106)</f>
        <v>28</v>
      </c>
      <c r="DQ107" s="1791"/>
      <c r="DR107" s="1780"/>
      <c r="DS107" s="1829">
        <f>SUM(DS106:EA106)</f>
        <v>68</v>
      </c>
      <c r="DT107" s="1791"/>
      <c r="DU107" s="1791"/>
      <c r="DV107" s="1791"/>
      <c r="DW107" s="1791"/>
      <c r="DX107" s="1791"/>
      <c r="DY107" s="1791"/>
      <c r="DZ107" s="1791"/>
      <c r="EA107" s="1780"/>
      <c r="EB107" s="10">
        <f>SUM(EB106)</f>
        <v>19</v>
      </c>
      <c r="EC107" s="1829">
        <f>SUM(EC106:EF106)</f>
        <v>28</v>
      </c>
      <c r="ED107" s="1791"/>
      <c r="EE107" s="1791"/>
      <c r="EF107" s="1780"/>
      <c r="EG107" s="1858">
        <f>SUM(EG106:EH106)</f>
        <v>19</v>
      </c>
      <c r="EH107" s="1780"/>
      <c r="EI107" s="1829">
        <f>SUM(EI106:EL106)</f>
        <v>18</v>
      </c>
      <c r="EJ107" s="1791"/>
      <c r="EK107" s="1859"/>
      <c r="EL107" s="1780"/>
      <c r="EM107" s="1829">
        <f>SUM(EM106:EQ106)</f>
        <v>60</v>
      </c>
      <c r="EN107" s="1859"/>
      <c r="EO107" s="1791"/>
      <c r="EP107" s="1791"/>
      <c r="EQ107" s="1791"/>
      <c r="ER107" s="1780"/>
      <c r="ES107" s="66"/>
      <c r="ET107" s="66"/>
      <c r="EU107" s="243"/>
      <c r="EV107" s="66"/>
      <c r="EW107" s="66"/>
      <c r="EX107" s="66"/>
      <c r="EY107" s="861">
        <f>SUM(SUM(C107:ER107))</f>
        <v>1606</v>
      </c>
    </row>
    <row r="108" spans="1:162" x14ac:dyDescent="0.2">
      <c r="B108" s="729" t="s">
        <v>76</v>
      </c>
      <c r="C108" s="1936">
        <v>1</v>
      </c>
      <c r="D108" s="1936"/>
      <c r="E108" s="1936"/>
      <c r="F108" s="1936">
        <v>2</v>
      </c>
      <c r="G108" s="1936"/>
      <c r="H108" s="1939">
        <v>3</v>
      </c>
      <c r="I108" s="1936"/>
      <c r="J108" s="1936"/>
      <c r="K108" s="1936"/>
      <c r="L108" s="1936"/>
      <c r="M108" s="1939">
        <v>4</v>
      </c>
      <c r="N108" s="1939"/>
      <c r="O108" s="1936"/>
      <c r="P108" s="1936"/>
      <c r="Q108" s="1939">
        <v>5</v>
      </c>
      <c r="R108" s="1936"/>
      <c r="S108" s="1939"/>
      <c r="T108" s="1936"/>
      <c r="U108" s="1939"/>
      <c r="V108" s="1877">
        <v>6</v>
      </c>
      <c r="W108" s="1878"/>
      <c r="X108" s="1879"/>
      <c r="Y108" s="1939">
        <v>7</v>
      </c>
      <c r="Z108" s="1936"/>
      <c r="AA108" s="1936"/>
      <c r="AB108" s="1936"/>
      <c r="AC108" s="1936">
        <v>8</v>
      </c>
      <c r="AD108" s="1936"/>
      <c r="AE108" s="1936">
        <v>9</v>
      </c>
      <c r="AF108" s="1936"/>
      <c r="AG108" s="1936"/>
      <c r="AH108" s="1936">
        <v>10</v>
      </c>
      <c r="AI108" s="1936"/>
      <c r="AJ108" s="1877">
        <v>11</v>
      </c>
      <c r="AK108" s="1878"/>
      <c r="AL108" s="1878"/>
      <c r="AM108" s="1879"/>
      <c r="AN108" s="1877">
        <v>12</v>
      </c>
      <c r="AO108" s="1879"/>
      <c r="AP108" s="1936">
        <v>13</v>
      </c>
      <c r="AQ108" s="1810"/>
      <c r="AR108" s="1810"/>
      <c r="AS108" s="1810"/>
      <c r="AT108" s="1826">
        <v>14</v>
      </c>
      <c r="AU108" s="1828"/>
      <c r="AV108" s="1788">
        <v>15</v>
      </c>
      <c r="AW108" s="1788"/>
      <c r="AX108" s="1788"/>
      <c r="AY108" s="1788"/>
      <c r="AZ108" s="1788">
        <v>16</v>
      </c>
      <c r="BA108" s="1788"/>
      <c r="BB108" s="1826">
        <v>17</v>
      </c>
      <c r="BC108" s="1828"/>
      <c r="BD108" s="1826">
        <v>18</v>
      </c>
      <c r="BE108" s="1827"/>
      <c r="BF108" s="1828"/>
      <c r="BG108" s="1826">
        <v>19</v>
      </c>
      <c r="BH108" s="1827"/>
      <c r="BI108" s="1827"/>
      <c r="BJ108" s="1827"/>
      <c r="BK108" s="1828"/>
      <c r="BL108" s="1826">
        <v>20</v>
      </c>
      <c r="BM108" s="1827"/>
      <c r="BN108" s="1827"/>
      <c r="BO108" s="1828"/>
      <c r="BP108" s="1826">
        <v>21</v>
      </c>
      <c r="BQ108" s="1828"/>
      <c r="BR108" s="1826">
        <v>22</v>
      </c>
      <c r="BS108" s="1827"/>
      <c r="BT108" s="1827"/>
      <c r="BU108" s="1828"/>
      <c r="BV108" s="1826">
        <v>23</v>
      </c>
      <c r="BW108" s="1827"/>
      <c r="BX108" s="1827"/>
      <c r="BY108" s="1828"/>
      <c r="BZ108" s="1826">
        <v>24</v>
      </c>
      <c r="CA108" s="1827"/>
      <c r="CB108" s="1827"/>
      <c r="CC108" s="1827"/>
      <c r="CD108" s="1827"/>
      <c r="CE108" s="1828"/>
      <c r="CF108" s="1826">
        <v>25</v>
      </c>
      <c r="CG108" s="1828"/>
      <c r="CH108" s="1826">
        <v>26</v>
      </c>
      <c r="CI108" s="1827"/>
      <c r="CJ108" s="1827"/>
      <c r="CK108" s="1828"/>
      <c r="CL108" s="1826">
        <v>27</v>
      </c>
      <c r="CM108" s="1828"/>
      <c r="CN108" s="909"/>
      <c r="CO108" s="1826">
        <v>28</v>
      </c>
      <c r="CP108" s="1827"/>
      <c r="CQ108" s="1827"/>
      <c r="CR108" s="1828"/>
      <c r="CS108" s="1826">
        <v>29</v>
      </c>
      <c r="CT108" s="1828"/>
      <c r="CU108" s="1826">
        <v>30</v>
      </c>
      <c r="CV108" s="1827"/>
      <c r="CW108" s="1827"/>
      <c r="CX108" s="1828"/>
      <c r="CY108" s="1826">
        <v>31</v>
      </c>
      <c r="CZ108" s="1828"/>
      <c r="DA108" s="1826">
        <v>32</v>
      </c>
      <c r="DB108" s="1827"/>
      <c r="DC108" s="1827"/>
      <c r="DD108" s="1828"/>
      <c r="DE108" s="1826">
        <v>33</v>
      </c>
      <c r="DF108" s="1828"/>
      <c r="DG108" s="1826">
        <v>34</v>
      </c>
      <c r="DH108" s="1827"/>
      <c r="DI108" s="1827"/>
      <c r="DJ108" s="1828"/>
      <c r="DK108" s="1826">
        <v>35</v>
      </c>
      <c r="DL108" s="1828"/>
      <c r="DM108" s="1826">
        <v>36</v>
      </c>
      <c r="DN108" s="1827"/>
      <c r="DO108" s="1828"/>
      <c r="DP108" s="1843">
        <v>37</v>
      </c>
      <c r="DQ108" s="1845"/>
      <c r="DR108" s="1844"/>
      <c r="DS108" s="1826">
        <v>38</v>
      </c>
      <c r="DT108" s="1827"/>
      <c r="DU108" s="1827"/>
      <c r="DV108" s="1827"/>
      <c r="DW108" s="1827"/>
      <c r="DX108" s="1827"/>
      <c r="DY108" s="1827"/>
      <c r="DZ108" s="1827"/>
      <c r="EA108" s="1828"/>
      <c r="EB108" s="10">
        <v>39</v>
      </c>
      <c r="EC108" s="1826">
        <v>40</v>
      </c>
      <c r="ED108" s="1827"/>
      <c r="EE108" s="1827"/>
      <c r="EF108" s="1828"/>
      <c r="EG108" s="1826">
        <v>41</v>
      </c>
      <c r="EH108" s="1828"/>
      <c r="EI108" s="1826">
        <v>42</v>
      </c>
      <c r="EJ108" s="1827"/>
      <c r="EK108" s="1827"/>
      <c r="EL108" s="1828"/>
      <c r="EM108" s="1826">
        <v>43</v>
      </c>
      <c r="EN108" s="1827"/>
      <c r="EO108" s="1827"/>
      <c r="EP108" s="1827"/>
      <c r="EQ108" s="1827"/>
      <c r="ER108" s="1828"/>
      <c r="ES108" s="10"/>
      <c r="ET108" s="10"/>
      <c r="EU108" s="61"/>
      <c r="EV108" s="10"/>
      <c r="EW108" s="10"/>
      <c r="EX108" s="10"/>
      <c r="EY108" s="55">
        <v>43</v>
      </c>
    </row>
    <row r="109" spans="1:162" s="635" customFormat="1" ht="11.25" x14ac:dyDescent="0.2">
      <c r="B109" s="730" t="s">
        <v>1324</v>
      </c>
      <c r="C109" s="829">
        <v>1</v>
      </c>
      <c r="D109" s="830"/>
      <c r="E109" s="847">
        <v>1</v>
      </c>
      <c r="F109" s="829">
        <v>2</v>
      </c>
      <c r="G109" s="830">
        <v>1</v>
      </c>
      <c r="H109" s="831">
        <v>1</v>
      </c>
      <c r="I109" s="829">
        <v>3</v>
      </c>
      <c r="J109" s="830">
        <v>2</v>
      </c>
      <c r="K109" s="832"/>
      <c r="L109" s="847">
        <v>2</v>
      </c>
      <c r="M109" s="831">
        <v>2</v>
      </c>
      <c r="N109" s="831">
        <v>3</v>
      </c>
      <c r="O109" s="829">
        <v>4</v>
      </c>
      <c r="P109" s="830">
        <v>3</v>
      </c>
      <c r="Q109" s="831">
        <v>4</v>
      </c>
      <c r="R109" s="829">
        <v>5</v>
      </c>
      <c r="S109" s="830">
        <v>4</v>
      </c>
      <c r="T109" s="847">
        <v>3</v>
      </c>
      <c r="U109" s="831">
        <v>5</v>
      </c>
      <c r="V109" s="829">
        <v>6</v>
      </c>
      <c r="W109" s="833">
        <v>1</v>
      </c>
      <c r="X109" s="830">
        <v>5</v>
      </c>
      <c r="Y109" s="831">
        <v>6</v>
      </c>
      <c r="Z109" s="829">
        <v>7</v>
      </c>
      <c r="AA109" s="830">
        <v>6</v>
      </c>
      <c r="AB109" s="847">
        <v>4</v>
      </c>
      <c r="AC109" s="829">
        <v>8</v>
      </c>
      <c r="AD109" s="830">
        <v>7</v>
      </c>
      <c r="AE109" s="831"/>
      <c r="AF109" s="829">
        <v>9</v>
      </c>
      <c r="AG109" s="847">
        <v>5</v>
      </c>
      <c r="AH109" s="829">
        <v>10</v>
      </c>
      <c r="AI109" s="830">
        <v>8</v>
      </c>
      <c r="AJ109" s="831">
        <v>77</v>
      </c>
      <c r="AK109" s="829"/>
      <c r="AL109" s="830">
        <v>9</v>
      </c>
      <c r="AM109" s="847">
        <v>6</v>
      </c>
      <c r="AN109" s="829"/>
      <c r="AO109" s="830">
        <v>10</v>
      </c>
      <c r="AP109" s="831">
        <v>8</v>
      </c>
      <c r="AQ109" s="829">
        <v>11</v>
      </c>
      <c r="AR109" s="830">
        <v>11</v>
      </c>
      <c r="AS109" s="847"/>
      <c r="AT109" s="829">
        <v>12</v>
      </c>
      <c r="AU109" s="830">
        <v>12</v>
      </c>
      <c r="AV109" s="831">
        <v>9</v>
      </c>
      <c r="AW109" s="829">
        <v>13</v>
      </c>
      <c r="AX109" s="830"/>
      <c r="AY109" s="847">
        <v>7</v>
      </c>
      <c r="AZ109" s="829">
        <v>14</v>
      </c>
      <c r="BA109" s="834">
        <v>13</v>
      </c>
      <c r="BB109" s="834">
        <v>14</v>
      </c>
      <c r="BC109" s="847">
        <v>8</v>
      </c>
      <c r="BD109" s="829">
        <v>15</v>
      </c>
      <c r="BE109" s="834">
        <v>15</v>
      </c>
      <c r="BF109" s="847">
        <v>9</v>
      </c>
      <c r="BG109" s="831">
        <v>10</v>
      </c>
      <c r="BH109" s="829">
        <v>16</v>
      </c>
      <c r="BI109" s="833">
        <v>2</v>
      </c>
      <c r="BJ109" s="834">
        <v>16</v>
      </c>
      <c r="BK109" s="833">
        <v>3</v>
      </c>
      <c r="BL109" s="831">
        <v>11</v>
      </c>
      <c r="BM109" s="829">
        <v>17</v>
      </c>
      <c r="BN109" s="834">
        <v>17</v>
      </c>
      <c r="BO109" s="847">
        <v>10</v>
      </c>
      <c r="BP109" s="829">
        <v>18</v>
      </c>
      <c r="BQ109" s="834">
        <v>18</v>
      </c>
      <c r="BR109" s="831">
        <v>12</v>
      </c>
      <c r="BS109" s="829">
        <v>19</v>
      </c>
      <c r="BT109" s="834">
        <v>19</v>
      </c>
      <c r="BU109" s="847">
        <v>11</v>
      </c>
      <c r="BV109" s="829">
        <v>20</v>
      </c>
      <c r="BW109" s="834"/>
      <c r="BX109" s="834">
        <v>20</v>
      </c>
      <c r="BY109" s="833">
        <v>4</v>
      </c>
      <c r="BZ109" s="831">
        <v>13</v>
      </c>
      <c r="CA109" s="829">
        <v>21</v>
      </c>
      <c r="CB109" s="833">
        <v>5</v>
      </c>
      <c r="CC109" s="834">
        <v>21</v>
      </c>
      <c r="CD109" s="833">
        <v>6</v>
      </c>
      <c r="CE109" s="847">
        <v>12</v>
      </c>
      <c r="CF109" s="829">
        <v>22</v>
      </c>
      <c r="CG109" s="834">
        <v>22</v>
      </c>
      <c r="CH109" s="831">
        <v>14</v>
      </c>
      <c r="CI109" s="829">
        <v>23</v>
      </c>
      <c r="CJ109" s="834">
        <v>23</v>
      </c>
      <c r="CK109" s="847">
        <v>13</v>
      </c>
      <c r="CL109" s="829">
        <v>24</v>
      </c>
      <c r="CM109" s="834">
        <v>24</v>
      </c>
      <c r="CN109" s="834"/>
      <c r="CO109" s="831">
        <v>15</v>
      </c>
      <c r="CP109" s="829">
        <v>25</v>
      </c>
      <c r="CQ109" s="834"/>
      <c r="CR109" s="847">
        <v>14</v>
      </c>
      <c r="CS109" s="829">
        <v>26</v>
      </c>
      <c r="CT109" s="834">
        <v>25</v>
      </c>
      <c r="CU109" s="831">
        <v>16</v>
      </c>
      <c r="CV109" s="829">
        <v>27</v>
      </c>
      <c r="CW109" s="834">
        <v>26</v>
      </c>
      <c r="CX109" s="847">
        <v>15</v>
      </c>
      <c r="CY109" s="898">
        <v>28</v>
      </c>
      <c r="CZ109" s="834">
        <v>27</v>
      </c>
      <c r="DA109" s="831">
        <v>17</v>
      </c>
      <c r="DB109" s="829">
        <v>29</v>
      </c>
      <c r="DC109" s="834">
        <v>28</v>
      </c>
      <c r="DD109" s="847">
        <v>16</v>
      </c>
      <c r="DE109" s="829"/>
      <c r="DF109" s="834">
        <v>29</v>
      </c>
      <c r="DG109" s="831">
        <v>18</v>
      </c>
      <c r="DH109" s="829">
        <v>30</v>
      </c>
      <c r="DI109" s="834"/>
      <c r="DJ109" s="847">
        <v>17</v>
      </c>
      <c r="DK109" s="829">
        <v>31</v>
      </c>
      <c r="DL109" s="834"/>
      <c r="DM109" s="831">
        <v>19</v>
      </c>
      <c r="DN109" s="829">
        <v>32</v>
      </c>
      <c r="DO109" s="834">
        <v>30</v>
      </c>
      <c r="DP109" s="829">
        <v>33</v>
      </c>
      <c r="DQ109" s="834">
        <v>31</v>
      </c>
      <c r="DR109" s="847">
        <v>18</v>
      </c>
      <c r="DS109" s="831">
        <v>20</v>
      </c>
      <c r="DT109" s="831">
        <v>21</v>
      </c>
      <c r="DU109" s="829">
        <v>34</v>
      </c>
      <c r="DV109" s="829">
        <v>35</v>
      </c>
      <c r="DW109" s="899">
        <v>7</v>
      </c>
      <c r="DX109" s="834">
        <v>32</v>
      </c>
      <c r="DY109" s="834">
        <v>33</v>
      </c>
      <c r="DZ109" s="905">
        <v>8</v>
      </c>
      <c r="EA109" s="847">
        <v>19</v>
      </c>
      <c r="EB109" s="829">
        <v>36</v>
      </c>
      <c r="EC109" s="831">
        <v>22</v>
      </c>
      <c r="ED109" s="829">
        <v>37</v>
      </c>
      <c r="EE109" s="834">
        <v>34</v>
      </c>
      <c r="EF109" s="847">
        <v>20</v>
      </c>
      <c r="EG109" s="829"/>
      <c r="EH109" s="834">
        <v>35</v>
      </c>
      <c r="EI109" s="831">
        <v>23</v>
      </c>
      <c r="EJ109" s="829">
        <v>38</v>
      </c>
      <c r="EK109" s="834"/>
      <c r="EL109" s="847">
        <v>21</v>
      </c>
      <c r="EM109" s="831">
        <v>24</v>
      </c>
      <c r="EN109" s="829">
        <v>39</v>
      </c>
      <c r="EO109" s="906">
        <v>40</v>
      </c>
      <c r="EP109" s="899">
        <v>9</v>
      </c>
      <c r="EQ109" s="834">
        <v>36</v>
      </c>
      <c r="ER109" s="834"/>
      <c r="ES109" s="379"/>
      <c r="ET109" s="900">
        <v>24</v>
      </c>
      <c r="EU109" s="379">
        <v>40</v>
      </c>
      <c r="EV109" s="379">
        <v>36</v>
      </c>
      <c r="EW109" s="379">
        <v>9</v>
      </c>
      <c r="EX109" s="379">
        <v>21</v>
      </c>
      <c r="EY109" s="901">
        <f>SUM(ET109:EX109)</f>
        <v>130</v>
      </c>
    </row>
    <row r="110" spans="1:162" s="643" customFormat="1" x14ac:dyDescent="0.2">
      <c r="B110" s="874" t="s">
        <v>644</v>
      </c>
      <c r="C110" s="875">
        <v>1</v>
      </c>
      <c r="D110" s="875">
        <v>2</v>
      </c>
      <c r="E110" s="875">
        <v>3</v>
      </c>
      <c r="F110" s="875">
        <v>4</v>
      </c>
      <c r="G110" s="875">
        <v>5</v>
      </c>
      <c r="H110" s="875">
        <v>6</v>
      </c>
      <c r="I110" s="875">
        <v>7</v>
      </c>
      <c r="J110" s="875">
        <v>8</v>
      </c>
      <c r="K110" s="875">
        <v>9</v>
      </c>
      <c r="L110" s="875">
        <v>10</v>
      </c>
      <c r="M110" s="875">
        <v>11</v>
      </c>
      <c r="N110" s="875">
        <v>12</v>
      </c>
      <c r="O110" s="875">
        <v>13</v>
      </c>
      <c r="P110" s="875">
        <v>14</v>
      </c>
      <c r="Q110" s="875">
        <v>15</v>
      </c>
      <c r="R110" s="875">
        <v>16</v>
      </c>
      <c r="S110" s="875">
        <v>17</v>
      </c>
      <c r="T110" s="875">
        <v>18</v>
      </c>
      <c r="U110" s="875">
        <v>19</v>
      </c>
      <c r="V110" s="875">
        <v>20</v>
      </c>
      <c r="W110" s="875">
        <v>21</v>
      </c>
      <c r="X110" s="875">
        <v>22</v>
      </c>
      <c r="Y110" s="875">
        <v>23</v>
      </c>
      <c r="Z110" s="875">
        <v>24</v>
      </c>
      <c r="AA110" s="875">
        <v>25</v>
      </c>
      <c r="AB110" s="875">
        <v>26</v>
      </c>
      <c r="AC110" s="875">
        <v>27</v>
      </c>
      <c r="AD110" s="875">
        <v>28</v>
      </c>
      <c r="AE110" s="875">
        <v>29</v>
      </c>
      <c r="AF110" s="875">
        <v>30</v>
      </c>
      <c r="AG110" s="875">
        <v>31</v>
      </c>
      <c r="AH110" s="875">
        <v>32</v>
      </c>
      <c r="AI110" s="875">
        <v>33</v>
      </c>
      <c r="AJ110" s="875">
        <v>34</v>
      </c>
      <c r="AK110" s="875">
        <v>35</v>
      </c>
      <c r="AL110" s="875">
        <v>36</v>
      </c>
      <c r="AM110" s="875">
        <v>37</v>
      </c>
      <c r="AN110" s="875">
        <v>38</v>
      </c>
      <c r="AO110" s="875">
        <v>39</v>
      </c>
      <c r="AP110" s="875">
        <v>40</v>
      </c>
      <c r="AQ110" s="875">
        <v>41</v>
      </c>
      <c r="AR110" s="875">
        <v>42</v>
      </c>
      <c r="AS110" s="875">
        <v>43</v>
      </c>
      <c r="AT110" s="875">
        <v>44</v>
      </c>
      <c r="AU110" s="875">
        <v>45</v>
      </c>
      <c r="AV110" s="875">
        <v>46</v>
      </c>
      <c r="AW110" s="875">
        <v>47</v>
      </c>
      <c r="AX110" s="875">
        <v>48</v>
      </c>
      <c r="AY110" s="875">
        <v>49</v>
      </c>
      <c r="AZ110" s="875">
        <v>50</v>
      </c>
      <c r="BA110" s="875">
        <v>51</v>
      </c>
      <c r="BB110" s="875">
        <v>52</v>
      </c>
      <c r="BC110" s="875">
        <v>53</v>
      </c>
      <c r="BD110" s="875">
        <v>54</v>
      </c>
      <c r="BE110" s="875">
        <v>55</v>
      </c>
      <c r="BF110" s="875">
        <v>56</v>
      </c>
      <c r="BG110" s="875">
        <v>57</v>
      </c>
      <c r="BH110" s="875">
        <v>58</v>
      </c>
      <c r="BI110" s="875">
        <v>59</v>
      </c>
      <c r="BJ110" s="875">
        <v>60</v>
      </c>
      <c r="BK110" s="875">
        <v>61</v>
      </c>
      <c r="BL110" s="875">
        <v>62</v>
      </c>
      <c r="BM110" s="875">
        <v>63</v>
      </c>
      <c r="BN110" s="875">
        <v>64</v>
      </c>
      <c r="BO110" s="875">
        <v>65</v>
      </c>
      <c r="BP110" s="875">
        <v>66</v>
      </c>
      <c r="BQ110" s="875">
        <v>67</v>
      </c>
      <c r="BR110" s="875">
        <v>68</v>
      </c>
      <c r="BS110" s="875">
        <v>69</v>
      </c>
      <c r="BT110" s="875">
        <v>70</v>
      </c>
      <c r="BU110" s="875">
        <v>71</v>
      </c>
      <c r="BV110" s="875">
        <v>72</v>
      </c>
      <c r="BW110" s="875">
        <v>73</v>
      </c>
      <c r="BX110" s="875">
        <v>74</v>
      </c>
      <c r="BY110" s="875">
        <v>75</v>
      </c>
      <c r="BZ110" s="875">
        <v>76</v>
      </c>
      <c r="CA110" s="875">
        <v>77</v>
      </c>
      <c r="CB110" s="875">
        <v>78</v>
      </c>
      <c r="CC110" s="875">
        <v>79</v>
      </c>
      <c r="CD110" s="875">
        <v>80</v>
      </c>
      <c r="CE110" s="875">
        <v>81</v>
      </c>
      <c r="CF110" s="875">
        <v>82</v>
      </c>
      <c r="CG110" s="875">
        <v>83</v>
      </c>
      <c r="CH110" s="875">
        <v>84</v>
      </c>
      <c r="CI110" s="875">
        <v>85</v>
      </c>
      <c r="CJ110" s="875">
        <v>86</v>
      </c>
      <c r="CK110" s="875">
        <v>87</v>
      </c>
      <c r="CL110" s="875">
        <v>88</v>
      </c>
      <c r="CM110" s="875">
        <v>89</v>
      </c>
      <c r="CN110" s="875">
        <v>90</v>
      </c>
      <c r="CO110" s="875">
        <v>91</v>
      </c>
      <c r="CP110" s="875">
        <v>92</v>
      </c>
      <c r="CQ110" s="875">
        <v>93</v>
      </c>
      <c r="CR110" s="875">
        <v>94</v>
      </c>
      <c r="CS110" s="875">
        <v>95</v>
      </c>
      <c r="CT110" s="875">
        <v>96</v>
      </c>
      <c r="CU110" s="875">
        <v>97</v>
      </c>
      <c r="CV110" s="875">
        <v>98</v>
      </c>
      <c r="CW110" s="875">
        <v>99</v>
      </c>
      <c r="CX110" s="875">
        <v>100</v>
      </c>
      <c r="CY110" s="875">
        <v>101</v>
      </c>
      <c r="CZ110" s="875">
        <v>102</v>
      </c>
      <c r="DA110" s="875">
        <v>103</v>
      </c>
      <c r="DB110" s="875">
        <v>104</v>
      </c>
      <c r="DC110" s="875">
        <v>105</v>
      </c>
      <c r="DD110" s="875">
        <v>106</v>
      </c>
      <c r="DE110" s="875">
        <v>107</v>
      </c>
      <c r="DF110" s="875">
        <v>108</v>
      </c>
      <c r="DG110" s="875">
        <v>109</v>
      </c>
      <c r="DH110" s="875">
        <v>110</v>
      </c>
      <c r="DI110" s="875">
        <v>111</v>
      </c>
      <c r="DJ110" s="875">
        <v>112</v>
      </c>
      <c r="DK110" s="875">
        <v>113</v>
      </c>
      <c r="DL110" s="875">
        <v>114</v>
      </c>
      <c r="DM110" s="875">
        <v>115</v>
      </c>
      <c r="DN110" s="875">
        <v>116</v>
      </c>
      <c r="DO110" s="875">
        <v>117</v>
      </c>
      <c r="DP110" s="875">
        <v>118</v>
      </c>
      <c r="DQ110" s="875">
        <v>119</v>
      </c>
      <c r="DR110" s="875">
        <v>120</v>
      </c>
      <c r="DS110" s="875">
        <v>121</v>
      </c>
      <c r="DT110" s="875">
        <v>122</v>
      </c>
      <c r="DU110" s="875">
        <v>123</v>
      </c>
      <c r="DV110" s="875">
        <v>124</v>
      </c>
      <c r="DW110" s="875">
        <v>125</v>
      </c>
      <c r="DX110" s="875">
        <v>126</v>
      </c>
      <c r="DY110" s="875">
        <v>127</v>
      </c>
      <c r="DZ110" s="875">
        <v>128</v>
      </c>
      <c r="EA110" s="875">
        <v>129</v>
      </c>
      <c r="EB110" s="875">
        <v>130</v>
      </c>
      <c r="EC110" s="875">
        <v>131</v>
      </c>
      <c r="ED110" s="875">
        <v>132</v>
      </c>
      <c r="EE110" s="875">
        <v>133</v>
      </c>
      <c r="EF110" s="875">
        <v>134</v>
      </c>
      <c r="EG110" s="875">
        <v>135</v>
      </c>
      <c r="EH110" s="875">
        <v>136</v>
      </c>
      <c r="EI110" s="875">
        <v>137</v>
      </c>
      <c r="EJ110" s="875">
        <v>138</v>
      </c>
      <c r="EK110" s="875">
        <v>139</v>
      </c>
      <c r="EL110" s="875">
        <v>140</v>
      </c>
      <c r="EM110" s="875">
        <v>141</v>
      </c>
      <c r="EN110" s="875">
        <v>142</v>
      </c>
      <c r="EO110" s="875">
        <v>143</v>
      </c>
      <c r="EP110" s="875">
        <v>144</v>
      </c>
      <c r="EQ110" s="875">
        <v>145</v>
      </c>
      <c r="ER110" s="875">
        <v>146</v>
      </c>
      <c r="ES110" s="875">
        <v>147</v>
      </c>
      <c r="ET110" s="128"/>
      <c r="EU110" s="130"/>
      <c r="EV110" s="130"/>
      <c r="EW110" s="130"/>
      <c r="EX110" s="182"/>
      <c r="EY110" s="129">
        <f>SUM(EY107/EY108)</f>
        <v>37.348837209302324</v>
      </c>
    </row>
    <row r="111" spans="1:162" s="635" customFormat="1" ht="11.25" x14ac:dyDescent="0.2">
      <c r="B111" s="902" t="s">
        <v>546</v>
      </c>
      <c r="C111" s="877">
        <v>1</v>
      </c>
      <c r="D111" s="877"/>
      <c r="E111" s="877">
        <v>2</v>
      </c>
      <c r="F111" s="877">
        <v>3</v>
      </c>
      <c r="G111" s="877">
        <v>4</v>
      </c>
      <c r="H111" s="877">
        <v>5</v>
      </c>
      <c r="I111" s="877">
        <v>6</v>
      </c>
      <c r="J111" s="877">
        <v>7</v>
      </c>
      <c r="K111" s="877"/>
      <c r="L111" s="877">
        <v>8</v>
      </c>
      <c r="M111" s="877">
        <v>9</v>
      </c>
      <c r="N111" s="877">
        <v>10</v>
      </c>
      <c r="O111" s="877">
        <v>11</v>
      </c>
      <c r="P111" s="877">
        <v>12</v>
      </c>
      <c r="Q111" s="877">
        <v>13</v>
      </c>
      <c r="R111" s="877">
        <v>14</v>
      </c>
      <c r="S111" s="877">
        <v>15</v>
      </c>
      <c r="T111" s="877">
        <v>16</v>
      </c>
      <c r="U111" s="877">
        <v>17</v>
      </c>
      <c r="V111" s="877">
        <v>18</v>
      </c>
      <c r="W111" s="877">
        <v>19</v>
      </c>
      <c r="X111" s="877">
        <v>20</v>
      </c>
      <c r="Y111" s="877">
        <v>21</v>
      </c>
      <c r="Z111" s="877">
        <v>22</v>
      </c>
      <c r="AA111" s="877">
        <v>23</v>
      </c>
      <c r="AB111" s="877">
        <v>24</v>
      </c>
      <c r="AC111" s="877">
        <v>25</v>
      </c>
      <c r="AD111" s="877">
        <v>26</v>
      </c>
      <c r="AE111" s="877"/>
      <c r="AF111" s="877">
        <v>27</v>
      </c>
      <c r="AG111" s="877">
        <v>28</v>
      </c>
      <c r="AH111" s="877">
        <v>29</v>
      </c>
      <c r="AI111" s="877">
        <v>30</v>
      </c>
      <c r="AJ111" s="877">
        <v>31</v>
      </c>
      <c r="AK111" s="877"/>
      <c r="AL111" s="877">
        <v>33</v>
      </c>
      <c r="AM111" s="877">
        <v>34</v>
      </c>
      <c r="AN111" s="877"/>
      <c r="AO111" s="877">
        <v>35</v>
      </c>
      <c r="AP111" s="877">
        <v>36</v>
      </c>
      <c r="AQ111" s="877">
        <v>37</v>
      </c>
      <c r="AR111" s="877">
        <v>38</v>
      </c>
      <c r="AS111" s="877"/>
      <c r="AT111" s="877">
        <v>39</v>
      </c>
      <c r="AU111" s="877">
        <v>40</v>
      </c>
      <c r="AV111" s="877">
        <v>41</v>
      </c>
      <c r="AW111" s="877">
        <v>42</v>
      </c>
      <c r="AX111" s="877"/>
      <c r="AY111" s="877">
        <v>43</v>
      </c>
      <c r="AZ111" s="877">
        <v>44</v>
      </c>
      <c r="BA111" s="877">
        <v>45</v>
      </c>
      <c r="BB111" s="877">
        <v>46</v>
      </c>
      <c r="BC111" s="877">
        <v>47</v>
      </c>
      <c r="BD111" s="877">
        <v>48</v>
      </c>
      <c r="BE111" s="877">
        <v>49</v>
      </c>
      <c r="BF111" s="877">
        <v>50</v>
      </c>
      <c r="BG111" s="877">
        <v>51</v>
      </c>
      <c r="BH111" s="877">
        <v>52</v>
      </c>
      <c r="BI111" s="877">
        <v>53</v>
      </c>
      <c r="BJ111" s="877">
        <v>54</v>
      </c>
      <c r="BK111" s="877">
        <v>55</v>
      </c>
      <c r="BL111" s="877">
        <v>56</v>
      </c>
      <c r="BM111" s="877">
        <v>57</v>
      </c>
      <c r="BN111" s="877">
        <v>58</v>
      </c>
      <c r="BO111" s="877">
        <v>59</v>
      </c>
      <c r="BP111" s="877">
        <v>60</v>
      </c>
      <c r="BQ111" s="877">
        <v>61</v>
      </c>
      <c r="BR111" s="877">
        <v>62</v>
      </c>
      <c r="BS111" s="877">
        <v>63</v>
      </c>
      <c r="BT111" s="877">
        <v>64</v>
      </c>
      <c r="BU111" s="877">
        <v>65</v>
      </c>
      <c r="BV111" s="877">
        <v>66</v>
      </c>
      <c r="BW111" s="877"/>
      <c r="BX111" s="877">
        <v>67</v>
      </c>
      <c r="BY111" s="877">
        <v>68</v>
      </c>
      <c r="BZ111" s="877">
        <v>69</v>
      </c>
      <c r="CA111" s="877">
        <v>70</v>
      </c>
      <c r="CB111" s="877">
        <v>71</v>
      </c>
      <c r="CC111" s="877">
        <v>72</v>
      </c>
      <c r="CD111" s="877">
        <v>73</v>
      </c>
      <c r="CE111" s="877">
        <v>74</v>
      </c>
      <c r="CF111" s="877">
        <v>75</v>
      </c>
      <c r="CG111" s="877">
        <v>76</v>
      </c>
      <c r="CH111" s="877">
        <v>77</v>
      </c>
      <c r="CI111" s="877">
        <v>78</v>
      </c>
      <c r="CJ111" s="877">
        <v>79</v>
      </c>
      <c r="CK111" s="877">
        <v>80</v>
      </c>
      <c r="CL111" s="877">
        <v>81</v>
      </c>
      <c r="CM111" s="877">
        <v>82</v>
      </c>
      <c r="CN111" s="877"/>
      <c r="CO111" s="877">
        <v>83</v>
      </c>
      <c r="CP111" s="877">
        <v>84</v>
      </c>
      <c r="CQ111" s="877"/>
      <c r="CR111" s="877">
        <v>85</v>
      </c>
      <c r="CS111" s="877">
        <v>86</v>
      </c>
      <c r="CT111" s="877">
        <v>87</v>
      </c>
      <c r="CU111" s="877">
        <v>88</v>
      </c>
      <c r="CV111" s="877">
        <v>89</v>
      </c>
      <c r="CW111" s="877">
        <v>90</v>
      </c>
      <c r="CX111" s="877">
        <v>91</v>
      </c>
      <c r="CY111" s="877">
        <v>92</v>
      </c>
      <c r="CZ111" s="877">
        <v>93</v>
      </c>
      <c r="DA111" s="877">
        <v>94</v>
      </c>
      <c r="DB111" s="877">
        <v>95</v>
      </c>
      <c r="DC111" s="877">
        <v>96</v>
      </c>
      <c r="DD111" s="877">
        <v>97</v>
      </c>
      <c r="DE111" s="877"/>
      <c r="DF111" s="877">
        <v>98</v>
      </c>
      <c r="DG111" s="877">
        <v>99</v>
      </c>
      <c r="DH111" s="876">
        <v>100</v>
      </c>
      <c r="DI111" s="877"/>
      <c r="DJ111" s="876">
        <v>101</v>
      </c>
      <c r="DK111" s="877">
        <v>102</v>
      </c>
      <c r="DL111" s="876"/>
      <c r="DM111" s="877">
        <v>103</v>
      </c>
      <c r="DN111" s="876">
        <v>104</v>
      </c>
      <c r="DO111" s="877">
        <v>105</v>
      </c>
      <c r="DP111" s="876">
        <v>106</v>
      </c>
      <c r="DQ111" s="877">
        <v>107</v>
      </c>
      <c r="DR111" s="876">
        <v>108</v>
      </c>
      <c r="DS111" s="877">
        <v>109</v>
      </c>
      <c r="DT111" s="876">
        <v>110</v>
      </c>
      <c r="DU111" s="877">
        <v>111</v>
      </c>
      <c r="DV111" s="876">
        <v>112</v>
      </c>
      <c r="DW111" s="877">
        <v>113</v>
      </c>
      <c r="DX111" s="876">
        <v>114</v>
      </c>
      <c r="DY111" s="877">
        <v>115</v>
      </c>
      <c r="DZ111" s="876">
        <v>116</v>
      </c>
      <c r="EA111" s="877">
        <v>117</v>
      </c>
      <c r="EB111" s="876">
        <v>118</v>
      </c>
      <c r="EC111" s="877">
        <v>119</v>
      </c>
      <c r="ED111" s="876">
        <v>120</v>
      </c>
      <c r="EE111" s="877">
        <v>121</v>
      </c>
      <c r="EF111" s="876">
        <v>122</v>
      </c>
      <c r="EG111" s="877"/>
      <c r="EH111" s="876">
        <v>123</v>
      </c>
      <c r="EI111" s="877">
        <v>124</v>
      </c>
      <c r="EJ111" s="876">
        <v>125</v>
      </c>
      <c r="EK111" s="877"/>
      <c r="EL111" s="876">
        <v>126</v>
      </c>
      <c r="EM111" s="877">
        <v>127</v>
      </c>
      <c r="EN111" s="876"/>
      <c r="EO111" s="877">
        <v>128</v>
      </c>
      <c r="EP111" s="876">
        <v>129</v>
      </c>
      <c r="EQ111" s="877">
        <v>130</v>
      </c>
      <c r="ER111" s="876"/>
      <c r="ES111" s="379"/>
      <c r="ET111" s="903">
        <f t="shared" ref="ET111:EY111" si="17">SUM(ET106/ET109)</f>
        <v>8.0833333333333339</v>
      </c>
      <c r="EU111" s="903">
        <f t="shared" si="17"/>
        <v>9.8000000000000007</v>
      </c>
      <c r="EV111" s="903">
        <f t="shared" si="17"/>
        <v>19.777777777777779</v>
      </c>
      <c r="EW111" s="903">
        <f t="shared" si="17"/>
        <v>13.666666666666666</v>
      </c>
      <c r="EX111" s="904">
        <f t="shared" si="17"/>
        <v>8.8095238095238102</v>
      </c>
      <c r="EY111" s="916">
        <f t="shared" si="17"/>
        <v>12.353846153846154</v>
      </c>
    </row>
    <row r="112" spans="1:162" ht="228" customHeight="1" thickBot="1" x14ac:dyDescent="0.25">
      <c r="B112" s="917"/>
      <c r="C112" s="918" t="s">
        <v>1118</v>
      </c>
      <c r="D112" s="919" t="s">
        <v>1186</v>
      </c>
      <c r="E112" s="918" t="s">
        <v>1050</v>
      </c>
      <c r="F112" s="918" t="s">
        <v>403</v>
      </c>
      <c r="G112" s="918" t="s">
        <v>1001</v>
      </c>
      <c r="H112" s="919" t="s">
        <v>638</v>
      </c>
      <c r="I112" s="918" t="s">
        <v>115</v>
      </c>
      <c r="J112" s="918" t="s">
        <v>570</v>
      </c>
      <c r="K112" s="920" t="s">
        <v>75</v>
      </c>
      <c r="L112" s="918" t="s">
        <v>1421</v>
      </c>
      <c r="M112" s="918" t="s">
        <v>1462</v>
      </c>
      <c r="N112" s="918" t="s">
        <v>442</v>
      </c>
      <c r="O112" s="918" t="s">
        <v>612</v>
      </c>
      <c r="P112" s="918" t="s">
        <v>1375</v>
      </c>
      <c r="Q112" s="918" t="s">
        <v>1207</v>
      </c>
      <c r="R112" s="918" t="s">
        <v>674</v>
      </c>
      <c r="S112" s="918" t="s">
        <v>865</v>
      </c>
      <c r="T112" s="918" t="s">
        <v>920</v>
      </c>
      <c r="U112" s="918" t="s">
        <v>1433</v>
      </c>
      <c r="V112" s="918" t="s">
        <v>615</v>
      </c>
      <c r="W112" s="918" t="s">
        <v>1433</v>
      </c>
      <c r="X112" s="918" t="s">
        <v>1433</v>
      </c>
      <c r="Y112" s="918" t="s">
        <v>637</v>
      </c>
      <c r="Z112" s="918" t="s">
        <v>1070</v>
      </c>
      <c r="AA112" s="918" t="s">
        <v>17</v>
      </c>
      <c r="AB112" s="918" t="s">
        <v>191</v>
      </c>
      <c r="AC112" s="918" t="s">
        <v>379</v>
      </c>
      <c r="AD112" s="918" t="s">
        <v>444</v>
      </c>
      <c r="AE112" s="919" t="s">
        <v>1434</v>
      </c>
      <c r="AF112" s="918" t="s">
        <v>1068</v>
      </c>
      <c r="AG112" s="918" t="s">
        <v>489</v>
      </c>
      <c r="AH112" s="919" t="s">
        <v>52</v>
      </c>
      <c r="AI112" s="918" t="s">
        <v>171</v>
      </c>
      <c r="AJ112" s="918" t="s">
        <v>1065</v>
      </c>
      <c r="AK112" s="919" t="s">
        <v>1287</v>
      </c>
      <c r="AL112" s="918" t="s">
        <v>436</v>
      </c>
      <c r="AM112" s="918" t="s">
        <v>112</v>
      </c>
      <c r="AN112" s="919" t="s">
        <v>1057</v>
      </c>
      <c r="AO112" s="918" t="s">
        <v>309</v>
      </c>
      <c r="AP112" s="918" t="s">
        <v>1237</v>
      </c>
      <c r="AQ112" s="918" t="s">
        <v>626</v>
      </c>
      <c r="AR112" s="918" t="s">
        <v>99</v>
      </c>
      <c r="AS112" s="921" t="s">
        <v>925</v>
      </c>
      <c r="AT112" s="918" t="s">
        <v>487</v>
      </c>
      <c r="AU112" s="918" t="s">
        <v>1164</v>
      </c>
      <c r="AV112" s="918" t="s">
        <v>1483</v>
      </c>
      <c r="AW112" s="922" t="s">
        <v>65</v>
      </c>
      <c r="AX112" s="923" t="s">
        <v>532</v>
      </c>
      <c r="AY112" s="918" t="s">
        <v>449</v>
      </c>
      <c r="AZ112" s="918" t="s">
        <v>1373</v>
      </c>
      <c r="BA112" s="918" t="s">
        <v>1458</v>
      </c>
      <c r="BB112" s="924" t="s">
        <v>256</v>
      </c>
      <c r="BC112" s="924" t="s">
        <v>904</v>
      </c>
      <c r="BD112" s="925" t="s">
        <v>416</v>
      </c>
      <c r="BE112" s="924" t="s">
        <v>798</v>
      </c>
      <c r="BF112" s="924" t="s">
        <v>786</v>
      </c>
      <c r="BG112" s="924" t="s">
        <v>786</v>
      </c>
      <c r="BH112" s="924" t="s">
        <v>786</v>
      </c>
      <c r="BI112" s="924" t="s">
        <v>786</v>
      </c>
      <c r="BJ112" s="924" t="s">
        <v>786</v>
      </c>
      <c r="BK112" s="924" t="s">
        <v>786</v>
      </c>
      <c r="BL112" s="924" t="s">
        <v>213</v>
      </c>
      <c r="BM112" s="925" t="s">
        <v>919</v>
      </c>
      <c r="BN112" s="924" t="s">
        <v>114</v>
      </c>
      <c r="BO112" s="924" t="s">
        <v>1245</v>
      </c>
      <c r="BP112" s="924" t="s">
        <v>785</v>
      </c>
      <c r="BQ112" s="924" t="s">
        <v>1102</v>
      </c>
      <c r="BR112" s="924" t="s">
        <v>663</v>
      </c>
      <c r="BS112" s="924" t="s">
        <v>959</v>
      </c>
      <c r="BT112" s="924" t="s">
        <v>291</v>
      </c>
      <c r="BU112" s="924" t="s">
        <v>266</v>
      </c>
      <c r="BV112" s="924" t="s">
        <v>922</v>
      </c>
      <c r="BW112" s="925" t="s">
        <v>64</v>
      </c>
      <c r="BX112" s="924" t="s">
        <v>70</v>
      </c>
      <c r="BY112" s="924" t="s">
        <v>70</v>
      </c>
      <c r="BZ112" s="925" t="s">
        <v>520</v>
      </c>
      <c r="CA112" s="924" t="s">
        <v>36</v>
      </c>
      <c r="CB112" s="924" t="s">
        <v>923</v>
      </c>
      <c r="CC112" s="924" t="s">
        <v>923</v>
      </c>
      <c r="CD112" s="924" t="s">
        <v>923</v>
      </c>
      <c r="CE112" s="924" t="s">
        <v>714</v>
      </c>
      <c r="CF112" s="924" t="s">
        <v>762</v>
      </c>
      <c r="CG112" s="924" t="s">
        <v>301</v>
      </c>
      <c r="CH112" s="924" t="s">
        <v>1483</v>
      </c>
      <c r="CI112" s="924" t="s">
        <v>1061</v>
      </c>
      <c r="CJ112" s="924" t="s">
        <v>1016</v>
      </c>
      <c r="CK112" s="924" t="s">
        <v>634</v>
      </c>
      <c r="CL112" s="924" t="s">
        <v>635</v>
      </c>
      <c r="CM112" s="924" t="s">
        <v>531</v>
      </c>
      <c r="CN112" s="924" t="s">
        <v>1165</v>
      </c>
      <c r="CO112" s="924" t="s">
        <v>1285</v>
      </c>
      <c r="CP112" s="924" t="s">
        <v>388</v>
      </c>
      <c r="CQ112" s="925" t="s">
        <v>727</v>
      </c>
      <c r="CR112" s="924" t="s">
        <v>1359</v>
      </c>
      <c r="CS112" s="924" t="s">
        <v>1316</v>
      </c>
      <c r="CT112" s="924" t="s">
        <v>280</v>
      </c>
      <c r="CU112" s="924" t="s">
        <v>124</v>
      </c>
      <c r="CV112" s="924" t="s">
        <v>1141</v>
      </c>
      <c r="CW112" s="924" t="s">
        <v>689</v>
      </c>
      <c r="CX112" s="924" t="s">
        <v>377</v>
      </c>
      <c r="CY112" s="924" t="s">
        <v>372</v>
      </c>
      <c r="CZ112" s="924" t="s">
        <v>1017</v>
      </c>
      <c r="DA112" s="924" t="s">
        <v>1456</v>
      </c>
      <c r="DB112" s="924" t="s">
        <v>974</v>
      </c>
      <c r="DC112" s="918" t="s">
        <v>253</v>
      </c>
      <c r="DD112" s="918" t="s">
        <v>1108</v>
      </c>
      <c r="DE112" s="918" t="s">
        <v>340</v>
      </c>
      <c r="DF112" s="924" t="s">
        <v>977</v>
      </c>
      <c r="DG112" s="919" t="s">
        <v>592</v>
      </c>
      <c r="DH112" s="919" t="s">
        <v>622</v>
      </c>
      <c r="DI112" s="919" t="s">
        <v>1383</v>
      </c>
      <c r="DJ112" s="918" t="s">
        <v>1044</v>
      </c>
      <c r="DK112" s="918" t="s">
        <v>148</v>
      </c>
      <c r="DL112" s="919" t="s">
        <v>772</v>
      </c>
      <c r="DM112" s="918" t="s">
        <v>145</v>
      </c>
      <c r="DN112" s="918" t="s">
        <v>395</v>
      </c>
      <c r="DO112" s="918" t="s">
        <v>283</v>
      </c>
      <c r="DP112" s="918" t="s">
        <v>774</v>
      </c>
      <c r="DQ112" s="918" t="s">
        <v>175</v>
      </c>
      <c r="DR112" s="918" t="s">
        <v>1036</v>
      </c>
      <c r="DS112" s="911" t="s">
        <v>217</v>
      </c>
      <c r="DT112" s="924" t="s">
        <v>270</v>
      </c>
      <c r="DU112" s="924" t="s">
        <v>228</v>
      </c>
      <c r="DV112" s="924" t="s">
        <v>270</v>
      </c>
      <c r="DW112" s="924" t="s">
        <v>270</v>
      </c>
      <c r="DX112" s="918" t="s">
        <v>588</v>
      </c>
      <c r="DY112" s="918" t="s">
        <v>829</v>
      </c>
      <c r="DZ112" s="911" t="s">
        <v>460</v>
      </c>
      <c r="EA112" s="918" t="s">
        <v>412</v>
      </c>
      <c r="EB112" s="918" t="s">
        <v>917</v>
      </c>
      <c r="EC112" s="918" t="s">
        <v>939</v>
      </c>
      <c r="ED112" s="918" t="s">
        <v>1226</v>
      </c>
      <c r="EE112" s="918" t="s">
        <v>1067</v>
      </c>
      <c r="EF112" s="918" t="s">
        <v>1493</v>
      </c>
      <c r="EG112" s="919" t="s">
        <v>993</v>
      </c>
      <c r="EH112" s="918" t="s">
        <v>541</v>
      </c>
      <c r="EI112" s="918" t="s">
        <v>1112</v>
      </c>
      <c r="EJ112" s="918" t="s">
        <v>998</v>
      </c>
      <c r="EK112" s="919" t="s">
        <v>1482</v>
      </c>
      <c r="EL112" s="911" t="s">
        <v>847</v>
      </c>
      <c r="EM112" s="911" t="s">
        <v>1442</v>
      </c>
      <c r="EN112" s="910" t="s">
        <v>1009</v>
      </c>
      <c r="EO112" s="911" t="s">
        <v>386</v>
      </c>
      <c r="EP112" s="911" t="s">
        <v>386</v>
      </c>
      <c r="EQ112" s="911" t="s">
        <v>386</v>
      </c>
      <c r="ER112" s="910" t="s">
        <v>362</v>
      </c>
      <c r="ES112" s="926" t="s">
        <v>882</v>
      </c>
      <c r="ET112" s="868" t="s">
        <v>564</v>
      </c>
      <c r="EU112" s="869" t="s">
        <v>792</v>
      </c>
      <c r="EV112" s="870" t="s">
        <v>955</v>
      </c>
      <c r="EW112" s="871" t="s">
        <v>370</v>
      </c>
      <c r="EX112" s="872" t="s">
        <v>651</v>
      </c>
      <c r="EY112" s="897" t="s">
        <v>803</v>
      </c>
    </row>
    <row r="135" spans="21:21" x14ac:dyDescent="0.2">
      <c r="U135" t="s">
        <v>784</v>
      </c>
    </row>
  </sheetData>
  <mergeCells count="102">
    <mergeCell ref="EI108:EL108"/>
    <mergeCell ref="EM107:ER107"/>
    <mergeCell ref="EM108:ER108"/>
    <mergeCell ref="EC1:ES1"/>
    <mergeCell ref="EC107:EF107"/>
    <mergeCell ref="EC108:EF108"/>
    <mergeCell ref="EG107:EH107"/>
    <mergeCell ref="ET2:ET3"/>
    <mergeCell ref="EU2:EU3"/>
    <mergeCell ref="EV2:EV3"/>
    <mergeCell ref="EW2:EW3"/>
    <mergeCell ref="EX2:EX3"/>
    <mergeCell ref="EY2:EY3"/>
    <mergeCell ref="DK108:DL108"/>
    <mergeCell ref="B1:B2"/>
    <mergeCell ref="AS1:BA1"/>
    <mergeCell ref="BB1:BT1"/>
    <mergeCell ref="BU1:CJ1"/>
    <mergeCell ref="CK1:CX1"/>
    <mergeCell ref="AG1:AR1"/>
    <mergeCell ref="C1:P1"/>
    <mergeCell ref="M108:P108"/>
    <mergeCell ref="DL1:EB1"/>
    <mergeCell ref="DM107:DO107"/>
    <mergeCell ref="DM108:DO108"/>
    <mergeCell ref="DP108:DR108"/>
    <mergeCell ref="DP107:DR107"/>
    <mergeCell ref="DS107:EA107"/>
    <mergeCell ref="DS108:EA108"/>
    <mergeCell ref="EG108:EH108"/>
    <mergeCell ref="EI107:EL107"/>
    <mergeCell ref="C107:E107"/>
    <mergeCell ref="F107:G107"/>
    <mergeCell ref="H107:J107"/>
    <mergeCell ref="AZ107:BA107"/>
    <mergeCell ref="BB107:BC107"/>
    <mergeCell ref="BB108:BC108"/>
    <mergeCell ref="F108:G108"/>
    <mergeCell ref="H108:L108"/>
    <mergeCell ref="B106:B107"/>
    <mergeCell ref="C108:E108"/>
    <mergeCell ref="Q1:AF1"/>
    <mergeCell ref="M107:P107"/>
    <mergeCell ref="Q108:U108"/>
    <mergeCell ref="Q107:T107"/>
    <mergeCell ref="V108:X108"/>
    <mergeCell ref="Y107:AB107"/>
    <mergeCell ref="U107:X107"/>
    <mergeCell ref="AE107:AG107"/>
    <mergeCell ref="AE108:AG108"/>
    <mergeCell ref="Y108:AB108"/>
    <mergeCell ref="AC107:AD107"/>
    <mergeCell ref="AC108:AD108"/>
    <mergeCell ref="BD107:BF107"/>
    <mergeCell ref="BD108:BF108"/>
    <mergeCell ref="BG107:BK107"/>
    <mergeCell ref="BG108:BK108"/>
    <mergeCell ref="AZ108:BA108"/>
    <mergeCell ref="AH107:AI107"/>
    <mergeCell ref="AH108:AI108"/>
    <mergeCell ref="AJ108:AM108"/>
    <mergeCell ref="AV107:AY107"/>
    <mergeCell ref="AV108:AY108"/>
    <mergeCell ref="AJ107:AM107"/>
    <mergeCell ref="AP108:AS108"/>
    <mergeCell ref="AT107:AU107"/>
    <mergeCell ref="AT108:AU108"/>
    <mergeCell ref="AN107:AO107"/>
    <mergeCell ref="AN108:AO108"/>
    <mergeCell ref="AP107:AS107"/>
    <mergeCell ref="BV107:BY107"/>
    <mergeCell ref="BV108:BY108"/>
    <mergeCell ref="BZ107:CE107"/>
    <mergeCell ref="BZ108:CE108"/>
    <mergeCell ref="CF107:CG107"/>
    <mergeCell ref="CF108:CG108"/>
    <mergeCell ref="BL107:BO107"/>
    <mergeCell ref="BL108:BO108"/>
    <mergeCell ref="BP107:BQ107"/>
    <mergeCell ref="BP108:BQ108"/>
    <mergeCell ref="BR107:BU107"/>
    <mergeCell ref="BR108:BU108"/>
    <mergeCell ref="CU107:CX107"/>
    <mergeCell ref="CU108:CX108"/>
    <mergeCell ref="CH107:CK107"/>
    <mergeCell ref="CH108:CK108"/>
    <mergeCell ref="CL108:CM108"/>
    <mergeCell ref="CO107:CR107"/>
    <mergeCell ref="CO108:CR108"/>
    <mergeCell ref="CL107:CM107"/>
    <mergeCell ref="CS107:CT107"/>
    <mergeCell ref="CS108:CT108"/>
    <mergeCell ref="CY1:DK1"/>
    <mergeCell ref="DG107:DJ107"/>
    <mergeCell ref="DG108:DJ108"/>
    <mergeCell ref="CY107:CZ107"/>
    <mergeCell ref="CY108:CZ108"/>
    <mergeCell ref="DA107:DD107"/>
    <mergeCell ref="DA108:DD108"/>
    <mergeCell ref="DE107:DF107"/>
    <mergeCell ref="DE108:DF108"/>
    <mergeCell ref="DK107:DL107"/>
  </mergeCells>
  <phoneticPr fontId="9" type="noConversion"/>
  <pageMargins left="0.78740157499999996" right="0.78740157499999996" top="0.984251969" bottom="0.984251969" header="0.5" footer="0.5"/>
  <pageSetup paperSize="9" orientation="portrait" horizontalDpi="4294967292" verticalDpi="429496729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S126"/>
  <sheetViews>
    <sheetView topLeftCell="DC107" zoomScaleNormal="100" workbookViewId="0">
      <selection activeCell="FM124" sqref="FM124"/>
    </sheetView>
  </sheetViews>
  <sheetFormatPr baseColWidth="10" defaultRowHeight="12.75" x14ac:dyDescent="0.2"/>
  <cols>
    <col min="1" max="1" width="4.42578125" customWidth="1"/>
    <col min="2" max="2" width="3.7109375" customWidth="1"/>
    <col min="3" max="3" width="22.42578125" customWidth="1"/>
    <col min="4" max="163" width="3.28515625" customWidth="1"/>
    <col min="164" max="168" width="7.140625" customWidth="1"/>
    <col min="169" max="169" width="9.42578125" customWidth="1"/>
    <col min="170" max="174" width="6.140625" customWidth="1"/>
    <col min="175" max="175" width="8.28515625" customWidth="1"/>
  </cols>
  <sheetData>
    <row r="1" spans="1:175" ht="13.5" thickBot="1" x14ac:dyDescent="0.25">
      <c r="C1" s="1946" t="s">
        <v>672</v>
      </c>
      <c r="D1" s="1852" t="s">
        <v>1128</v>
      </c>
      <c r="E1" s="1854"/>
      <c r="F1" s="1854"/>
      <c r="G1" s="1854"/>
      <c r="H1" s="1854"/>
      <c r="I1" s="1854"/>
      <c r="J1" s="1854"/>
      <c r="K1" s="1854"/>
      <c r="L1" s="1854"/>
      <c r="M1" s="1854"/>
      <c r="N1" s="1854"/>
      <c r="O1" s="1854"/>
      <c r="P1" s="1854"/>
      <c r="Q1" s="1854"/>
      <c r="R1" s="1854"/>
      <c r="S1" s="1854"/>
      <c r="T1" s="1854"/>
      <c r="U1" s="1854"/>
      <c r="V1" s="1759" t="s">
        <v>348</v>
      </c>
      <c r="W1" s="1759"/>
      <c r="X1" s="1759"/>
      <c r="Y1" s="1759"/>
      <c r="Z1" s="1759"/>
      <c r="AA1" s="1759"/>
      <c r="AB1" s="1759"/>
      <c r="AC1" s="1759"/>
      <c r="AD1" s="1759"/>
      <c r="AE1" s="1759"/>
      <c r="AF1" s="1759"/>
      <c r="AG1" s="1759"/>
      <c r="AH1" s="1759"/>
      <c r="AI1" s="1759"/>
      <c r="AJ1" s="1759" t="s">
        <v>836</v>
      </c>
      <c r="AK1" s="1759"/>
      <c r="AL1" s="1759"/>
      <c r="AM1" s="1759"/>
      <c r="AN1" s="1759"/>
      <c r="AO1" s="1759"/>
      <c r="AP1" s="1759"/>
      <c r="AQ1" s="1759"/>
      <c r="AR1" s="1759"/>
      <c r="AS1" s="1759"/>
      <c r="AT1" s="1759"/>
      <c r="AU1" s="1759"/>
      <c r="AV1" s="1759" t="s">
        <v>406</v>
      </c>
      <c r="AW1" s="1759"/>
      <c r="AX1" s="1759"/>
      <c r="AY1" s="1759"/>
      <c r="AZ1" s="1759"/>
      <c r="BA1" s="1759"/>
      <c r="BB1" s="1759"/>
      <c r="BC1" s="1759"/>
      <c r="BD1" s="1759"/>
      <c r="BE1" s="1760"/>
      <c r="BF1" s="1852" t="s">
        <v>51</v>
      </c>
      <c r="BG1" s="1759"/>
      <c r="BH1" s="1759"/>
      <c r="BI1" s="1759"/>
      <c r="BJ1" s="1759"/>
      <c r="BK1" s="1759"/>
      <c r="BL1" s="1759"/>
      <c r="BM1" s="1759"/>
      <c r="BN1" s="1759"/>
      <c r="BO1" s="1759"/>
      <c r="BP1" s="1759"/>
      <c r="BQ1" s="1759"/>
      <c r="BR1" s="1759"/>
      <c r="BS1" s="1760"/>
      <c r="BT1" s="1852" t="s">
        <v>493</v>
      </c>
      <c r="BU1" s="1854"/>
      <c r="BV1" s="1854"/>
      <c r="BW1" s="1854"/>
      <c r="BX1" s="1854"/>
      <c r="BY1" s="1854"/>
      <c r="BZ1" s="1854"/>
      <c r="CA1" s="1854"/>
      <c r="CB1" s="1854"/>
      <c r="CC1" s="1854"/>
      <c r="CD1" s="1854"/>
      <c r="CE1" s="1854"/>
      <c r="CF1" s="1854"/>
      <c r="CG1" s="1854"/>
      <c r="CH1" s="1950"/>
      <c r="CI1" s="1852" t="s">
        <v>14</v>
      </c>
      <c r="CJ1" s="1751"/>
      <c r="CK1" s="1751"/>
      <c r="CL1" s="1751"/>
      <c r="CM1" s="1751"/>
      <c r="CN1" s="1751"/>
      <c r="CO1" s="1751"/>
      <c r="CP1" s="1751"/>
      <c r="CQ1" s="1751"/>
      <c r="CR1" s="1751"/>
      <c r="CS1" s="1751"/>
      <c r="CT1" s="1751"/>
      <c r="CU1" s="1751"/>
      <c r="CV1" s="1751"/>
      <c r="CW1" s="1751"/>
      <c r="CX1" s="1751"/>
      <c r="CY1" s="1751"/>
      <c r="CZ1" s="1751"/>
      <c r="DA1" s="1751"/>
      <c r="DB1" s="1751"/>
      <c r="DC1" s="1751"/>
      <c r="DD1" s="1734"/>
      <c r="DE1" s="1852" t="s">
        <v>1473</v>
      </c>
      <c r="DF1" s="1751"/>
      <c r="DG1" s="1751"/>
      <c r="DH1" s="1751"/>
      <c r="DI1" s="1751"/>
      <c r="DJ1" s="1751"/>
      <c r="DK1" s="1751"/>
      <c r="DL1" s="1854"/>
      <c r="DM1" s="1854"/>
      <c r="DN1" s="1854"/>
      <c r="DO1" s="1854"/>
      <c r="DP1" s="1854"/>
      <c r="DQ1" s="1950"/>
      <c r="DR1" s="1852" t="s">
        <v>1474</v>
      </c>
      <c r="DS1" s="1759"/>
      <c r="DT1" s="1759"/>
      <c r="DU1" s="1759"/>
      <c r="DV1" s="1759"/>
      <c r="DW1" s="1759"/>
      <c r="DX1" s="1759"/>
      <c r="DY1" s="1759"/>
      <c r="DZ1" s="1759"/>
      <c r="EA1" s="1759"/>
      <c r="EB1" s="1759"/>
      <c r="EC1" s="1759"/>
      <c r="ED1" s="1759"/>
      <c r="EE1" s="1760"/>
      <c r="EF1" s="1852" t="s">
        <v>1437</v>
      </c>
      <c r="EG1" s="1759"/>
      <c r="EH1" s="1759"/>
      <c r="EI1" s="1759"/>
      <c r="EJ1" s="1759"/>
      <c r="EK1" s="1759"/>
      <c r="EL1" s="1759"/>
      <c r="EM1" s="1759"/>
      <c r="EN1" s="1759"/>
      <c r="EO1" s="1759"/>
      <c r="EP1" s="1759"/>
      <c r="EQ1" s="1759"/>
      <c r="ER1" s="1759"/>
      <c r="ES1" s="1759"/>
      <c r="ET1" s="1759"/>
      <c r="EU1" s="1759"/>
      <c r="EV1" s="1759"/>
      <c r="EW1" s="1759"/>
      <c r="EX1" s="1759"/>
      <c r="EY1" s="1759"/>
      <c r="EZ1" s="1759"/>
      <c r="FA1" s="1760"/>
      <c r="FB1" s="1852" t="s">
        <v>549</v>
      </c>
      <c r="FC1" s="1751"/>
      <c r="FD1" s="1751"/>
      <c r="FE1" s="1751"/>
      <c r="FF1" s="1751"/>
      <c r="FG1" s="1734"/>
    </row>
    <row r="2" spans="1:175" ht="13.5" thickBot="1" x14ac:dyDescent="0.25">
      <c r="C2" s="1947"/>
      <c r="D2" s="884" t="s">
        <v>41</v>
      </c>
      <c r="E2" s="885" t="s">
        <v>852</v>
      </c>
      <c r="F2" s="886" t="s">
        <v>46</v>
      </c>
      <c r="G2" s="933" t="s">
        <v>513</v>
      </c>
      <c r="H2" s="884" t="s">
        <v>41</v>
      </c>
      <c r="I2" s="884" t="s">
        <v>41</v>
      </c>
      <c r="J2" s="889" t="s">
        <v>905</v>
      </c>
      <c r="K2" s="885" t="s">
        <v>852</v>
      </c>
      <c r="L2" s="933" t="s">
        <v>513</v>
      </c>
      <c r="M2" s="884" t="s">
        <v>41</v>
      </c>
      <c r="N2" s="885" t="s">
        <v>852</v>
      </c>
      <c r="O2" s="889" t="s">
        <v>1184</v>
      </c>
      <c r="P2" s="886" t="s">
        <v>46</v>
      </c>
      <c r="Q2" s="931" t="s">
        <v>752</v>
      </c>
      <c r="R2" s="889" t="s">
        <v>905</v>
      </c>
      <c r="S2" s="885" t="s">
        <v>852</v>
      </c>
      <c r="T2" s="885" t="s">
        <v>852</v>
      </c>
      <c r="U2" s="933" t="s">
        <v>513</v>
      </c>
      <c r="V2" s="884" t="s">
        <v>41</v>
      </c>
      <c r="W2" s="885" t="s">
        <v>852</v>
      </c>
      <c r="X2" s="886" t="s">
        <v>46</v>
      </c>
      <c r="Y2" s="884" t="s">
        <v>41</v>
      </c>
      <c r="Z2" s="885" t="s">
        <v>852</v>
      </c>
      <c r="AA2" s="933" t="s">
        <v>513</v>
      </c>
      <c r="AB2" s="884" t="s">
        <v>41</v>
      </c>
      <c r="AC2" s="885" t="s">
        <v>852</v>
      </c>
      <c r="AD2" s="886" t="s">
        <v>46</v>
      </c>
      <c r="AE2" s="887" t="s">
        <v>475</v>
      </c>
      <c r="AF2" s="885" t="s">
        <v>852</v>
      </c>
      <c r="AG2" s="933" t="s">
        <v>513</v>
      </c>
      <c r="AH2" s="887" t="s">
        <v>475</v>
      </c>
      <c r="AI2" s="885" t="s">
        <v>852</v>
      </c>
      <c r="AJ2" s="894" t="s">
        <v>46</v>
      </c>
      <c r="AK2" s="933" t="s">
        <v>513</v>
      </c>
      <c r="AL2" s="884" t="s">
        <v>41</v>
      </c>
      <c r="AM2" s="885" t="s">
        <v>852</v>
      </c>
      <c r="AN2" s="887" t="s">
        <v>41</v>
      </c>
      <c r="AO2" s="885" t="s">
        <v>852</v>
      </c>
      <c r="AP2" s="886" t="s">
        <v>46</v>
      </c>
      <c r="AQ2" s="933" t="s">
        <v>513</v>
      </c>
      <c r="AR2" s="884" t="s">
        <v>41</v>
      </c>
      <c r="AS2" s="885" t="s">
        <v>852</v>
      </c>
      <c r="AT2" s="887" t="s">
        <v>1048</v>
      </c>
      <c r="AU2" s="890" t="s">
        <v>852</v>
      </c>
      <c r="AV2" s="894" t="s">
        <v>1280</v>
      </c>
      <c r="AW2" s="933" t="s">
        <v>513</v>
      </c>
      <c r="AX2" s="884" t="s">
        <v>41</v>
      </c>
      <c r="AY2" s="885" t="s">
        <v>852</v>
      </c>
      <c r="AZ2" s="887" t="s">
        <v>475</v>
      </c>
      <c r="BA2" s="885" t="s">
        <v>852</v>
      </c>
      <c r="BB2" s="886" t="s">
        <v>46</v>
      </c>
      <c r="BC2" s="933" t="s">
        <v>513</v>
      </c>
      <c r="BD2" s="887" t="s">
        <v>475</v>
      </c>
      <c r="BE2" s="890" t="s">
        <v>852</v>
      </c>
      <c r="BF2" s="886" t="s">
        <v>46</v>
      </c>
      <c r="BG2" s="933" t="s">
        <v>893</v>
      </c>
      <c r="BH2" s="884" t="s">
        <v>1048</v>
      </c>
      <c r="BI2" s="885" t="s">
        <v>852</v>
      </c>
      <c r="BJ2" s="885" t="s">
        <v>852</v>
      </c>
      <c r="BK2" s="889" t="s">
        <v>1184</v>
      </c>
      <c r="BL2" s="884" t="s">
        <v>1048</v>
      </c>
      <c r="BM2" s="885" t="s">
        <v>852</v>
      </c>
      <c r="BN2" s="886" t="s">
        <v>46</v>
      </c>
      <c r="BO2" s="933" t="s">
        <v>893</v>
      </c>
      <c r="BP2" s="884" t="s">
        <v>1048</v>
      </c>
      <c r="BQ2" s="885" t="s">
        <v>852</v>
      </c>
      <c r="BR2" s="884" t="s">
        <v>1048</v>
      </c>
      <c r="BS2" s="985" t="s">
        <v>852</v>
      </c>
      <c r="BT2" s="894" t="s">
        <v>46</v>
      </c>
      <c r="BU2" s="933" t="s">
        <v>893</v>
      </c>
      <c r="BV2" s="887" t="s">
        <v>1048</v>
      </c>
      <c r="BW2" s="887" t="s">
        <v>1048</v>
      </c>
      <c r="BX2" s="889" t="s">
        <v>905</v>
      </c>
      <c r="BY2" s="885" t="s">
        <v>852</v>
      </c>
      <c r="BZ2" s="885" t="s">
        <v>680</v>
      </c>
      <c r="CA2" s="887" t="s">
        <v>1048</v>
      </c>
      <c r="CB2" s="885" t="s">
        <v>852</v>
      </c>
      <c r="CC2" s="886" t="s">
        <v>46</v>
      </c>
      <c r="CD2" s="933" t="s">
        <v>893</v>
      </c>
      <c r="CE2" s="887" t="s">
        <v>1048</v>
      </c>
      <c r="CF2" s="885" t="s">
        <v>852</v>
      </c>
      <c r="CG2" s="887" t="s">
        <v>1048</v>
      </c>
      <c r="CH2" s="890" t="s">
        <v>852</v>
      </c>
      <c r="CI2" s="894" t="s">
        <v>46</v>
      </c>
      <c r="CJ2" s="933" t="s">
        <v>893</v>
      </c>
      <c r="CK2" s="884" t="s">
        <v>1048</v>
      </c>
      <c r="CL2" s="885" t="s">
        <v>852</v>
      </c>
      <c r="CM2" s="933" t="s">
        <v>778</v>
      </c>
      <c r="CN2" s="884" t="s">
        <v>1048</v>
      </c>
      <c r="CO2" s="985" t="s">
        <v>852</v>
      </c>
      <c r="CP2" s="993" t="s">
        <v>46</v>
      </c>
      <c r="CQ2" s="986" t="s">
        <v>893</v>
      </c>
      <c r="CR2" s="884" t="s">
        <v>1048</v>
      </c>
      <c r="CS2" s="885" t="s">
        <v>852</v>
      </c>
      <c r="CT2" s="886" t="s">
        <v>46</v>
      </c>
      <c r="CU2" s="933" t="s">
        <v>893</v>
      </c>
      <c r="CV2" s="884" t="s">
        <v>1048</v>
      </c>
      <c r="CW2" s="884" t="s">
        <v>1048</v>
      </c>
      <c r="CX2" s="889" t="s">
        <v>905</v>
      </c>
      <c r="CY2" s="885" t="s">
        <v>852</v>
      </c>
      <c r="CZ2" s="885" t="s">
        <v>852</v>
      </c>
      <c r="DA2" s="889" t="s">
        <v>1184</v>
      </c>
      <c r="DB2" s="886" t="s">
        <v>46</v>
      </c>
      <c r="DC2" s="933" t="s">
        <v>893</v>
      </c>
      <c r="DD2" s="994" t="s">
        <v>1048</v>
      </c>
      <c r="DE2" s="895" t="s">
        <v>852</v>
      </c>
      <c r="DF2" s="933" t="s">
        <v>778</v>
      </c>
      <c r="DG2" s="994" t="s">
        <v>360</v>
      </c>
      <c r="DH2" s="885" t="s">
        <v>852</v>
      </c>
      <c r="DI2" s="886" t="s">
        <v>46</v>
      </c>
      <c r="DJ2" s="994" t="s">
        <v>360</v>
      </c>
      <c r="DK2" s="885" t="s">
        <v>852</v>
      </c>
      <c r="DL2" s="933" t="s">
        <v>778</v>
      </c>
      <c r="DM2" s="994" t="s">
        <v>360</v>
      </c>
      <c r="DN2" s="885" t="s">
        <v>852</v>
      </c>
      <c r="DO2" s="886" t="s">
        <v>46</v>
      </c>
      <c r="DP2" s="994" t="s">
        <v>360</v>
      </c>
      <c r="DQ2" s="890" t="s">
        <v>852</v>
      </c>
      <c r="DR2" s="933" t="s">
        <v>778</v>
      </c>
      <c r="DS2" s="994" t="s">
        <v>360</v>
      </c>
      <c r="DT2" s="1042" t="s">
        <v>852</v>
      </c>
      <c r="DU2" s="886" t="s">
        <v>46</v>
      </c>
      <c r="DV2" s="994" t="s">
        <v>360</v>
      </c>
      <c r="DW2" s="1042" t="s">
        <v>852</v>
      </c>
      <c r="DX2" s="933" t="s">
        <v>778</v>
      </c>
      <c r="DY2" s="994" t="s">
        <v>360</v>
      </c>
      <c r="DZ2" s="886" t="s">
        <v>46</v>
      </c>
      <c r="EA2" s="933" t="s">
        <v>778</v>
      </c>
      <c r="EB2" s="994" t="s">
        <v>360</v>
      </c>
      <c r="EC2" s="994" t="s">
        <v>360</v>
      </c>
      <c r="ED2" s="889" t="s">
        <v>905</v>
      </c>
      <c r="EE2" s="1051" t="s">
        <v>908</v>
      </c>
      <c r="EF2" s="994" t="s">
        <v>360</v>
      </c>
      <c r="EG2" s="994" t="s">
        <v>360</v>
      </c>
      <c r="EH2" s="889" t="s">
        <v>905</v>
      </c>
      <c r="EI2" s="1042" t="s">
        <v>852</v>
      </c>
      <c r="EJ2" s="1042" t="s">
        <v>852</v>
      </c>
      <c r="EK2" s="889" t="s">
        <v>1230</v>
      </c>
      <c r="EL2" s="889" t="s">
        <v>1229</v>
      </c>
      <c r="EM2" s="886" t="s">
        <v>46</v>
      </c>
      <c r="EN2" s="933" t="s">
        <v>778</v>
      </c>
      <c r="EO2" s="994" t="s">
        <v>360</v>
      </c>
      <c r="EP2" s="1042" t="s">
        <v>852</v>
      </c>
      <c r="EQ2" s="994" t="s">
        <v>360</v>
      </c>
      <c r="ER2" s="1042" t="s">
        <v>852</v>
      </c>
      <c r="ES2" s="886" t="s">
        <v>46</v>
      </c>
      <c r="ET2" s="933" t="s">
        <v>778</v>
      </c>
      <c r="EU2" s="994" t="s">
        <v>360</v>
      </c>
      <c r="EV2" s="994" t="s">
        <v>360</v>
      </c>
      <c r="EW2" s="889" t="s">
        <v>905</v>
      </c>
      <c r="EX2" s="1042" t="s">
        <v>852</v>
      </c>
      <c r="EY2" s="889" t="s">
        <v>1228</v>
      </c>
      <c r="EZ2" s="886" t="s">
        <v>46</v>
      </c>
      <c r="FA2" s="1053" t="s">
        <v>360</v>
      </c>
      <c r="FB2" s="1054" t="s">
        <v>778</v>
      </c>
      <c r="FC2" s="994" t="s">
        <v>360</v>
      </c>
      <c r="FD2" s="889" t="s">
        <v>905</v>
      </c>
      <c r="FE2" s="885" t="s">
        <v>852</v>
      </c>
      <c r="FF2" s="889" t="s">
        <v>1230</v>
      </c>
      <c r="FG2" s="1055" t="s">
        <v>1229</v>
      </c>
      <c r="FH2" s="1957" t="s">
        <v>47</v>
      </c>
      <c r="FI2" s="1953" t="s">
        <v>475</v>
      </c>
      <c r="FJ2" s="1940" t="s">
        <v>852</v>
      </c>
      <c r="FK2" s="1942" t="s">
        <v>126</v>
      </c>
      <c r="FL2" s="1943" t="s">
        <v>46</v>
      </c>
      <c r="FM2" s="1944" t="s">
        <v>127</v>
      </c>
    </row>
    <row r="3" spans="1:175" ht="16.5" thickBot="1" x14ac:dyDescent="0.3">
      <c r="C3" s="745" t="s">
        <v>1104</v>
      </c>
      <c r="D3" s="862">
        <v>3</v>
      </c>
      <c r="E3" s="863">
        <v>5</v>
      </c>
      <c r="F3" s="863">
        <v>8</v>
      </c>
      <c r="G3" s="863">
        <v>9</v>
      </c>
      <c r="H3" s="863">
        <v>10</v>
      </c>
      <c r="I3" s="863">
        <v>10</v>
      </c>
      <c r="J3" s="863">
        <v>11</v>
      </c>
      <c r="K3" s="863">
        <v>12</v>
      </c>
      <c r="L3" s="863">
        <v>16</v>
      </c>
      <c r="M3" s="863">
        <v>17</v>
      </c>
      <c r="N3" s="863">
        <v>19</v>
      </c>
      <c r="O3" s="863">
        <v>20</v>
      </c>
      <c r="P3" s="863">
        <v>22</v>
      </c>
      <c r="Q3" s="932">
        <v>24</v>
      </c>
      <c r="R3" s="932">
        <v>25</v>
      </c>
      <c r="S3" s="932">
        <v>26</v>
      </c>
      <c r="T3" s="932">
        <v>26</v>
      </c>
      <c r="U3" s="864">
        <v>30</v>
      </c>
      <c r="V3" s="862">
        <v>1</v>
      </c>
      <c r="W3" s="863">
        <v>3</v>
      </c>
      <c r="X3" s="863">
        <v>6</v>
      </c>
      <c r="Y3" s="863">
        <v>8</v>
      </c>
      <c r="Z3" s="863">
        <v>10</v>
      </c>
      <c r="AA3" s="863">
        <v>14</v>
      </c>
      <c r="AB3" s="863">
        <v>15</v>
      </c>
      <c r="AC3" s="863">
        <v>17</v>
      </c>
      <c r="AD3" s="863">
        <v>20</v>
      </c>
      <c r="AE3" s="863">
        <v>22</v>
      </c>
      <c r="AF3" s="863">
        <v>24</v>
      </c>
      <c r="AG3" s="863">
        <v>28</v>
      </c>
      <c r="AH3" s="863">
        <v>29</v>
      </c>
      <c r="AI3" s="863">
        <v>31</v>
      </c>
      <c r="AJ3" s="862">
        <v>3</v>
      </c>
      <c r="AK3" s="863">
        <v>4</v>
      </c>
      <c r="AL3" s="863">
        <v>5</v>
      </c>
      <c r="AM3" s="863">
        <v>7</v>
      </c>
      <c r="AN3" s="863">
        <v>12</v>
      </c>
      <c r="AO3" s="863">
        <v>14</v>
      </c>
      <c r="AP3" s="863">
        <v>17</v>
      </c>
      <c r="AQ3" s="863">
        <v>18</v>
      </c>
      <c r="AR3" s="863">
        <v>19</v>
      </c>
      <c r="AS3" s="863">
        <v>21</v>
      </c>
      <c r="AT3" s="863">
        <v>26</v>
      </c>
      <c r="AU3" s="864">
        <v>28</v>
      </c>
      <c r="AV3" s="865">
        <v>1</v>
      </c>
      <c r="AW3" s="866">
        <v>2</v>
      </c>
      <c r="AX3" s="866">
        <v>3</v>
      </c>
      <c r="AY3" s="866">
        <v>5</v>
      </c>
      <c r="AZ3" s="866">
        <v>10</v>
      </c>
      <c r="BA3" s="866">
        <v>12</v>
      </c>
      <c r="BB3" s="866">
        <v>15</v>
      </c>
      <c r="BC3" s="866">
        <v>16</v>
      </c>
      <c r="BD3" s="866">
        <v>17</v>
      </c>
      <c r="BE3" s="867">
        <v>19</v>
      </c>
      <c r="BF3" s="131">
        <v>5</v>
      </c>
      <c r="BG3" s="132">
        <v>6</v>
      </c>
      <c r="BH3" s="132">
        <v>7</v>
      </c>
      <c r="BI3" s="132">
        <v>9</v>
      </c>
      <c r="BJ3" s="132">
        <v>9</v>
      </c>
      <c r="BK3" s="132">
        <v>10</v>
      </c>
      <c r="BL3" s="132">
        <v>14</v>
      </c>
      <c r="BM3" s="132">
        <v>16</v>
      </c>
      <c r="BN3" s="132">
        <v>19</v>
      </c>
      <c r="BO3" s="132">
        <v>20</v>
      </c>
      <c r="BP3" s="132">
        <v>21</v>
      </c>
      <c r="BQ3" s="132">
        <v>23</v>
      </c>
      <c r="BR3" s="358">
        <v>28</v>
      </c>
      <c r="BS3" s="988">
        <v>30</v>
      </c>
      <c r="BT3" s="131">
        <v>2</v>
      </c>
      <c r="BU3" s="132">
        <v>3</v>
      </c>
      <c r="BV3" s="132">
        <v>4</v>
      </c>
      <c r="BW3" s="132">
        <v>4</v>
      </c>
      <c r="BX3" s="132">
        <v>5</v>
      </c>
      <c r="BY3" s="132">
        <v>6</v>
      </c>
      <c r="BZ3" s="132">
        <v>6</v>
      </c>
      <c r="CA3" s="132">
        <v>11</v>
      </c>
      <c r="CB3" s="132">
        <v>13</v>
      </c>
      <c r="CC3" s="132">
        <v>16</v>
      </c>
      <c r="CD3" s="132">
        <v>17</v>
      </c>
      <c r="CE3" s="132">
        <v>18</v>
      </c>
      <c r="CF3" s="132">
        <v>20</v>
      </c>
      <c r="CG3" s="132">
        <v>25</v>
      </c>
      <c r="CH3" s="133">
        <v>27</v>
      </c>
      <c r="CI3" s="162">
        <v>1</v>
      </c>
      <c r="CJ3" s="163">
        <v>2</v>
      </c>
      <c r="CK3" s="163">
        <v>3</v>
      </c>
      <c r="CL3" s="163">
        <v>5</v>
      </c>
      <c r="CM3" s="163">
        <v>9</v>
      </c>
      <c r="CN3" s="163">
        <v>10</v>
      </c>
      <c r="CO3" s="164">
        <v>12</v>
      </c>
      <c r="CP3" s="163">
        <v>15</v>
      </c>
      <c r="CQ3" s="935">
        <v>16</v>
      </c>
      <c r="CR3" s="930">
        <v>17</v>
      </c>
      <c r="CS3" s="930">
        <v>19</v>
      </c>
      <c r="CT3" s="930">
        <v>22</v>
      </c>
      <c r="CU3" s="930">
        <v>23</v>
      </c>
      <c r="CV3" s="930">
        <v>24</v>
      </c>
      <c r="CW3" s="930">
        <v>24</v>
      </c>
      <c r="CX3" s="930">
        <v>25</v>
      </c>
      <c r="CY3" s="930">
        <v>26</v>
      </c>
      <c r="CZ3" s="930">
        <v>26</v>
      </c>
      <c r="DA3" s="930">
        <v>27</v>
      </c>
      <c r="DB3" s="930">
        <v>29</v>
      </c>
      <c r="DC3" s="930">
        <v>30</v>
      </c>
      <c r="DD3" s="934">
        <v>31</v>
      </c>
      <c r="DE3" s="1043">
        <v>2</v>
      </c>
      <c r="DF3" s="930">
        <v>6</v>
      </c>
      <c r="DG3" s="930">
        <v>7</v>
      </c>
      <c r="DH3" s="930">
        <v>9</v>
      </c>
      <c r="DI3" s="930">
        <v>12</v>
      </c>
      <c r="DJ3" s="930">
        <v>14</v>
      </c>
      <c r="DK3" s="930">
        <v>16</v>
      </c>
      <c r="DL3" s="930">
        <v>20</v>
      </c>
      <c r="DM3" s="930">
        <v>21</v>
      </c>
      <c r="DN3" s="930">
        <v>23</v>
      </c>
      <c r="DO3" s="930">
        <v>26</v>
      </c>
      <c r="DP3" s="930">
        <v>28</v>
      </c>
      <c r="DQ3" s="1044">
        <v>30</v>
      </c>
      <c r="DR3" s="717">
        <v>4</v>
      </c>
      <c r="DS3" s="699">
        <v>5</v>
      </c>
      <c r="DT3" s="699">
        <v>7</v>
      </c>
      <c r="DU3" s="699">
        <v>10</v>
      </c>
      <c r="DV3" s="699">
        <v>12</v>
      </c>
      <c r="DW3" s="699">
        <v>14</v>
      </c>
      <c r="DX3" s="699">
        <v>18</v>
      </c>
      <c r="DY3" s="699">
        <v>19</v>
      </c>
      <c r="DZ3" s="699">
        <v>24</v>
      </c>
      <c r="EA3" s="699">
        <v>25</v>
      </c>
      <c r="EB3" s="699">
        <v>26</v>
      </c>
      <c r="EC3" s="699">
        <v>26</v>
      </c>
      <c r="ED3" s="699">
        <v>27</v>
      </c>
      <c r="EE3" s="699">
        <v>28</v>
      </c>
      <c r="EF3" s="699">
        <v>2</v>
      </c>
      <c r="EG3" s="699">
        <v>2</v>
      </c>
      <c r="EH3" s="699">
        <v>3</v>
      </c>
      <c r="EI3" s="699">
        <v>4</v>
      </c>
      <c r="EJ3" s="699">
        <v>4</v>
      </c>
      <c r="EK3" s="699">
        <v>5</v>
      </c>
      <c r="EL3" s="699">
        <v>6</v>
      </c>
      <c r="EM3" s="699">
        <v>7</v>
      </c>
      <c r="EN3" s="699">
        <v>8</v>
      </c>
      <c r="EO3" s="699">
        <v>9</v>
      </c>
      <c r="EP3" s="699">
        <v>11</v>
      </c>
      <c r="EQ3" s="699">
        <v>16</v>
      </c>
      <c r="ER3" s="699">
        <v>18</v>
      </c>
      <c r="ES3" s="699">
        <v>21</v>
      </c>
      <c r="ET3" s="718">
        <v>22</v>
      </c>
      <c r="EU3" s="718">
        <v>23</v>
      </c>
      <c r="EV3" s="1041">
        <v>23</v>
      </c>
      <c r="EW3" s="699">
        <v>24</v>
      </c>
      <c r="EX3" s="717">
        <v>25</v>
      </c>
      <c r="EY3" s="699">
        <v>27</v>
      </c>
      <c r="EZ3" s="699">
        <v>28</v>
      </c>
      <c r="FA3" s="718">
        <v>30</v>
      </c>
      <c r="FB3" s="1056">
        <v>6</v>
      </c>
      <c r="FC3" s="718">
        <v>7</v>
      </c>
      <c r="FD3" s="718">
        <v>8</v>
      </c>
      <c r="FE3" s="718">
        <v>9</v>
      </c>
      <c r="FF3" s="718">
        <v>10</v>
      </c>
      <c r="FG3" s="698">
        <v>11</v>
      </c>
      <c r="FH3" s="1958"/>
      <c r="FI3" s="1941"/>
      <c r="FJ3" s="1941"/>
      <c r="FK3" s="1941"/>
      <c r="FL3" s="1941"/>
      <c r="FM3" s="1960"/>
      <c r="FN3" s="912">
        <v>0</v>
      </c>
      <c r="FO3" s="1205" t="s">
        <v>1054</v>
      </c>
      <c r="FP3" s="6" t="s">
        <v>1055</v>
      </c>
      <c r="FQ3" s="6" t="s">
        <v>1056</v>
      </c>
      <c r="FR3" s="6" t="s">
        <v>1053</v>
      </c>
      <c r="FS3" s="15" t="s">
        <v>2</v>
      </c>
    </row>
    <row r="4" spans="1:175" ht="15.75" x14ac:dyDescent="0.25">
      <c r="A4">
        <v>1</v>
      </c>
      <c r="B4">
        <v>1</v>
      </c>
      <c r="C4" s="991" t="s">
        <v>1013</v>
      </c>
      <c r="D4" s="1010"/>
      <c r="E4" s="989"/>
      <c r="F4" s="996"/>
      <c r="G4" s="996"/>
      <c r="H4" s="996"/>
      <c r="I4" s="989"/>
      <c r="J4" s="989"/>
      <c r="K4" s="996"/>
      <c r="L4" s="603"/>
      <c r="M4" s="996"/>
      <c r="N4" s="996"/>
      <c r="O4" s="1011"/>
      <c r="P4" s="1012"/>
      <c r="Q4" s="1013"/>
      <c r="R4" s="1013"/>
      <c r="S4" s="1013"/>
      <c r="T4" s="1013"/>
      <c r="U4" s="999"/>
      <c r="V4" s="604"/>
      <c r="W4" s="996"/>
      <c r="X4" s="996"/>
      <c r="Y4" s="996"/>
      <c r="Z4" s="996"/>
      <c r="AA4" s="996"/>
      <c r="AB4" s="1004"/>
      <c r="AC4" s="996"/>
      <c r="AD4" s="996"/>
      <c r="AE4" s="996"/>
      <c r="AF4" s="996"/>
      <c r="AG4" s="996"/>
      <c r="AH4" s="1004"/>
      <c r="AI4" s="1007"/>
      <c r="AJ4" s="995"/>
      <c r="AK4" s="1004"/>
      <c r="AL4" s="996"/>
      <c r="AM4" s="1004"/>
      <c r="AN4" s="989"/>
      <c r="AO4" s="1004"/>
      <c r="AP4" s="996"/>
      <c r="AQ4" s="989"/>
      <c r="AR4" s="996"/>
      <c r="AS4" s="996"/>
      <c r="AT4" s="996"/>
      <c r="AU4" s="999"/>
      <c r="AV4" s="1012"/>
      <c r="AW4" s="996"/>
      <c r="AX4" s="996"/>
      <c r="AY4" s="1017"/>
      <c r="AZ4" s="997"/>
      <c r="BA4" s="989"/>
      <c r="BB4" s="998"/>
      <c r="BC4" s="998"/>
      <c r="BD4" s="996"/>
      <c r="BE4" s="941"/>
      <c r="BF4" s="218"/>
      <c r="BG4" s="396"/>
      <c r="BH4" s="1017"/>
      <c r="BI4" s="396"/>
      <c r="BJ4" s="396"/>
      <c r="BK4" s="396"/>
      <c r="BL4" s="396"/>
      <c r="BM4" s="396"/>
      <c r="BN4" s="396"/>
      <c r="BO4" s="396"/>
      <c r="BP4" s="396"/>
      <c r="BQ4" s="1023"/>
      <c r="BR4" s="396"/>
      <c r="BS4" s="1032"/>
      <c r="BT4" s="218"/>
      <c r="BU4" s="396"/>
      <c r="BV4" s="396"/>
      <c r="BW4" s="396"/>
      <c r="BX4" s="396"/>
      <c r="BY4" s="396"/>
      <c r="BZ4" s="396"/>
      <c r="CA4" s="396"/>
      <c r="CB4" s="989"/>
      <c r="CC4" s="396"/>
      <c r="CD4" s="1017"/>
      <c r="CE4" s="989"/>
      <c r="CF4" s="396"/>
      <c r="CG4" s="1017"/>
      <c r="CH4" s="217"/>
      <c r="CI4" s="218"/>
      <c r="CJ4" s="1017"/>
      <c r="CK4" s="396"/>
      <c r="CL4" s="1017"/>
      <c r="CM4" s="603"/>
      <c r="CN4" s="396"/>
      <c r="CO4" s="226"/>
      <c r="CP4" s="1017"/>
      <c r="CQ4" s="1017"/>
      <c r="CR4" s="1017"/>
      <c r="CS4" s="1017"/>
      <c r="CT4" s="1017"/>
      <c r="CU4" s="1017"/>
      <c r="CV4" s="1017"/>
      <c r="CW4" s="1017"/>
      <c r="CX4" s="1017"/>
      <c r="CY4" s="1017"/>
      <c r="CZ4" s="1017"/>
      <c r="DA4" s="1017"/>
      <c r="DB4" s="1017"/>
      <c r="DC4" s="1017"/>
      <c r="DD4" s="1017"/>
      <c r="DE4" s="1017"/>
      <c r="DF4" s="1017"/>
      <c r="DG4" s="1017"/>
      <c r="DH4" s="1017"/>
      <c r="DI4" s="1017"/>
      <c r="DJ4" s="1017"/>
      <c r="DK4" s="1017"/>
      <c r="DL4" s="1017"/>
      <c r="DM4" s="1017"/>
      <c r="DN4" s="1017"/>
      <c r="DO4" s="1017"/>
      <c r="DP4" s="1017"/>
      <c r="DQ4" s="1017"/>
      <c r="DR4" s="1017"/>
      <c r="DS4" s="1017"/>
      <c r="DT4" s="1017"/>
      <c r="DU4" s="1017"/>
      <c r="DV4" s="1017"/>
      <c r="DW4" s="1017"/>
      <c r="DX4" s="1017"/>
      <c r="DY4" s="1017"/>
      <c r="DZ4" s="1062"/>
      <c r="EA4" s="1062"/>
      <c r="EB4" s="1063"/>
      <c r="EC4" s="1062"/>
      <c r="ED4" s="1062"/>
      <c r="EE4" s="1064"/>
      <c r="EF4" s="990"/>
      <c r="EG4" s="1062"/>
      <c r="EH4" s="1062"/>
      <c r="EI4" s="1004"/>
      <c r="EJ4" s="396"/>
      <c r="EK4" s="1062"/>
      <c r="EL4" s="1062"/>
      <c r="EM4" s="1004"/>
      <c r="EN4" s="396"/>
      <c r="EO4" s="396"/>
      <c r="EP4" s="989"/>
      <c r="EQ4" s="396"/>
      <c r="ER4" s="396"/>
      <c r="ES4" s="396"/>
      <c r="ET4" s="1045"/>
      <c r="EU4" s="1045"/>
      <c r="EV4" s="1089"/>
      <c r="EW4" s="1004"/>
      <c r="EX4" s="1046"/>
      <c r="EY4" s="1004"/>
      <c r="EZ4" s="1004"/>
      <c r="FA4" s="1045"/>
      <c r="FB4" s="1093"/>
      <c r="FC4" s="1004"/>
      <c r="FD4" s="1004"/>
      <c r="FE4" s="1004"/>
      <c r="FF4" s="1004"/>
      <c r="FG4" s="1007"/>
      <c r="FH4" s="74">
        <f>SUM(G4+L4+U4+AA4+AG4+AQ4+AW4+BC4+BG4+BO4+BU4+CD4+CJ4+CQ4+CU4+DC4+DF4+DL4+DR4+DX4+EA4+EN4+ET4+FB4)</f>
        <v>0</v>
      </c>
      <c r="FI4" s="66">
        <f t="shared" ref="FI4:FI35" si="0">SUM(D4+H4+I4+M4+Q4+V4+Y4+AE4+AH4+AL4+AN4+AR4+AT4+AX4+BD4+BH4+BL4+BP4+BR4+BV4+BW4+CA4+CE4+CG4+CK4+CN4+CR4+CV4+CW4+DD4+DG4+DJ4+DM4+DP4+DS4+DV4+DY4+EB4+EC4+EF4+EG4+EO4+EQ4+EU4+EV4+FA4+FC4)</f>
        <v>0</v>
      </c>
      <c r="FJ4" s="66">
        <f>SUM(E4+K4+N4+S4+T4+W4+Z4+AC4+AF4+AI4+AM4+AO4+AS4+AU4+AY4+BA4+BE4+BI4+BJ4+BM4+BQ4+BS4+BY4+CB4+CF4+CH4+CL4+CO4+CS4+CY4+CZ4+DE4+DH4+DK4+DN4+DQ4+DT4+DW4+EE4+EI4+EJ4+EP4+ER4+EX4+FE4)</f>
        <v>0</v>
      </c>
      <c r="FK4" s="66">
        <f>SUM(J4+R4+BK4+BX4+CX4+DA4+ED4+EH4+EK4+EL4+EW4+EY4+FD4+FF4+FG4)</f>
        <v>0</v>
      </c>
      <c r="FL4" s="66">
        <f t="shared" ref="FL4:FL35" si="1">SUM(F4+X4+AD4+AJ4+AP4+BB4+BF4+BN4+BT4+CC4+CI4+CP4+CT4+DB4+DI4+DO4+DU4+DZ4+EM4+ES4+EZ4)</f>
        <v>0</v>
      </c>
      <c r="FM4" s="1230">
        <f>SUM(FH4:FL4)</f>
        <v>0</v>
      </c>
      <c r="FN4" s="10">
        <v>1</v>
      </c>
      <c r="FO4" s="10"/>
      <c r="FP4" s="10"/>
      <c r="FQ4" s="10"/>
      <c r="FR4" s="10"/>
      <c r="FS4" s="10">
        <v>1</v>
      </c>
    </row>
    <row r="5" spans="1:175" ht="15.75" x14ac:dyDescent="0.25">
      <c r="B5">
        <v>2</v>
      </c>
      <c r="C5" s="746" t="s">
        <v>445</v>
      </c>
      <c r="D5" s="57"/>
      <c r="E5" s="126"/>
      <c r="F5" s="126"/>
      <c r="G5" s="126"/>
      <c r="H5" s="126"/>
      <c r="I5" s="126"/>
      <c r="J5" s="126"/>
      <c r="K5" s="126"/>
      <c r="L5" s="15"/>
      <c r="M5" s="126"/>
      <c r="N5" s="126"/>
      <c r="O5" s="944"/>
      <c r="P5" s="941"/>
      <c r="Q5" s="247"/>
      <c r="R5" s="247"/>
      <c r="S5" s="247"/>
      <c r="T5" s="247"/>
      <c r="U5" s="820"/>
      <c r="V5" s="819"/>
      <c r="W5" s="126"/>
      <c r="X5" s="126"/>
      <c r="Y5" s="126"/>
      <c r="Z5" s="126"/>
      <c r="AA5" s="126"/>
      <c r="AB5" s="941"/>
      <c r="AC5" s="126"/>
      <c r="AD5" s="126"/>
      <c r="AE5" s="126"/>
      <c r="AF5" s="126"/>
      <c r="AG5" s="126"/>
      <c r="AH5" s="941"/>
      <c r="AI5" s="1008"/>
      <c r="AJ5" s="819"/>
      <c r="AK5" s="941"/>
      <c r="AL5" s="126"/>
      <c r="AM5" s="941"/>
      <c r="AN5" s="126"/>
      <c r="AO5" s="941"/>
      <c r="AP5" s="126"/>
      <c r="AQ5" s="126"/>
      <c r="AR5" s="126"/>
      <c r="AS5" s="126"/>
      <c r="AT5" s="126"/>
      <c r="AU5" s="820"/>
      <c r="AV5" s="941"/>
      <c r="AW5" s="126">
        <v>1</v>
      </c>
      <c r="AX5" s="126"/>
      <c r="AY5" s="941"/>
      <c r="AZ5" s="936">
        <v>1</v>
      </c>
      <c r="BA5" s="126"/>
      <c r="BB5" s="322"/>
      <c r="BC5" s="322"/>
      <c r="BD5" s="126"/>
      <c r="BE5" s="941"/>
      <c r="BF5" s="128"/>
      <c r="BG5" s="11"/>
      <c r="BH5" s="941"/>
      <c r="BI5" s="11"/>
      <c r="BJ5" s="11"/>
      <c r="BK5" s="11"/>
      <c r="BL5" s="11"/>
      <c r="BM5" s="11"/>
      <c r="BN5" s="11"/>
      <c r="BO5" s="11">
        <v>1</v>
      </c>
      <c r="BP5" s="11"/>
      <c r="BQ5" s="588"/>
      <c r="BR5" s="11"/>
      <c r="BS5" s="1033"/>
      <c r="BT5" s="128"/>
      <c r="BU5" s="11"/>
      <c r="BV5" s="11"/>
      <c r="BW5" s="11"/>
      <c r="BX5" s="11"/>
      <c r="BY5" s="11"/>
      <c r="BZ5" s="11"/>
      <c r="CA5" s="11"/>
      <c r="CB5" s="126"/>
      <c r="CC5" s="11"/>
      <c r="CD5" s="941"/>
      <c r="CE5" s="126"/>
      <c r="CF5" s="11"/>
      <c r="CG5" s="941"/>
      <c r="CH5" s="129"/>
      <c r="CI5" s="128"/>
      <c r="CJ5" s="941"/>
      <c r="CK5" s="11"/>
      <c r="CL5" s="941"/>
      <c r="CM5" s="126"/>
      <c r="CN5" s="11"/>
      <c r="CO5" s="62"/>
      <c r="CP5" s="941"/>
      <c r="CQ5" s="941"/>
      <c r="CR5" s="941"/>
      <c r="CS5" s="941"/>
      <c r="CT5" s="941"/>
      <c r="CU5" s="941"/>
      <c r="CV5" s="941"/>
      <c r="CW5" s="941"/>
      <c r="CX5" s="941"/>
      <c r="CY5" s="941"/>
      <c r="CZ5" s="941"/>
      <c r="DA5" s="941"/>
      <c r="DB5" s="941"/>
      <c r="DC5" s="941"/>
      <c r="DD5" s="941"/>
      <c r="DE5" s="941"/>
      <c r="DF5" s="941"/>
      <c r="DG5" s="941"/>
      <c r="DH5" s="941"/>
      <c r="DI5" s="941"/>
      <c r="DJ5" s="941"/>
      <c r="DK5" s="941"/>
      <c r="DL5" s="941"/>
      <c r="DM5" s="941"/>
      <c r="DN5" s="941"/>
      <c r="DO5" s="941"/>
      <c r="DP5" s="941"/>
      <c r="DQ5" s="941"/>
      <c r="DR5" s="941"/>
      <c r="DS5" s="941"/>
      <c r="DT5" s="941"/>
      <c r="DU5" s="941"/>
      <c r="DV5" s="941"/>
      <c r="DW5" s="941"/>
      <c r="DX5" s="941"/>
      <c r="DY5" s="941"/>
      <c r="DZ5" s="1065"/>
      <c r="EA5" s="1065"/>
      <c r="EB5" s="1066"/>
      <c r="EC5" s="1065"/>
      <c r="ED5" s="1065"/>
      <c r="EE5" s="1067"/>
      <c r="EF5" s="130"/>
      <c r="EG5" s="1065"/>
      <c r="EH5" s="1065"/>
      <c r="EI5" s="941"/>
      <c r="EJ5" s="11"/>
      <c r="EK5" s="1065"/>
      <c r="EL5" s="1065"/>
      <c r="EM5" s="941"/>
      <c r="EN5" s="11"/>
      <c r="EO5" s="11"/>
      <c r="EP5" s="126"/>
      <c r="EQ5" s="11"/>
      <c r="ER5" s="11"/>
      <c r="ES5" s="11"/>
      <c r="ET5" s="247"/>
      <c r="EU5" s="247"/>
      <c r="EV5" s="1033"/>
      <c r="EW5" s="941"/>
      <c r="EX5" s="322"/>
      <c r="EY5" s="941"/>
      <c r="EZ5" s="941"/>
      <c r="FA5" s="247"/>
      <c r="FB5" s="1094"/>
      <c r="FC5" s="941"/>
      <c r="FD5" s="941"/>
      <c r="FE5" s="941"/>
      <c r="FF5" s="941"/>
      <c r="FG5" s="1008"/>
      <c r="FH5" s="74">
        <f t="shared" ref="FH5:FH68" si="2">SUM(G5+L5+U5+AA5+AG5+AQ5+AW5+BC5+BG5+BO5+BU5+CD5+CJ5+CQ5+CU5+DC5+DF5+DL5+DR5+DX5+EA5+EN5+ET5+FB5)</f>
        <v>2</v>
      </c>
      <c r="FI5" s="66">
        <f t="shared" si="0"/>
        <v>0</v>
      </c>
      <c r="FJ5" s="66">
        <f t="shared" ref="FJ5:FJ68" si="3">SUM(E5+K5+N5+S5+T5+W5+Z5+AC5+AF5+AI5+AM5+AO5+AS5+AU5+AY5+BA5+BE5+BI5+BJ5+BM5+BQ5+BS5+BY5+CB5+CF5+CH5+CL5+CO5+CS5+CY5+CZ5+DE5+DH5+DK5+DN5+DQ5+DT5+DW5+EE5+EI5+EJ5+EP5+ER5+EX5+FE5)</f>
        <v>0</v>
      </c>
      <c r="FK5" s="66">
        <f t="shared" ref="FK5:FK68" si="4">SUM(J5+R5+BK5+BX5+CX5+DA5+ED5+EH5+EK5+EL5+EW5+EY5+FD5+FF5+FG5)</f>
        <v>0</v>
      </c>
      <c r="FL5" s="66">
        <f t="shared" si="1"/>
        <v>0</v>
      </c>
      <c r="FM5" s="1230">
        <f t="shared" ref="FM5:FM68" si="5">SUM(FH5:FL5)</f>
        <v>2</v>
      </c>
      <c r="FN5" s="10"/>
      <c r="FO5" s="10">
        <v>1</v>
      </c>
      <c r="FP5" s="10"/>
      <c r="FQ5" s="10"/>
      <c r="FR5" s="10"/>
      <c r="FS5" s="10"/>
    </row>
    <row r="6" spans="1:175" ht="15.75" x14ac:dyDescent="0.25">
      <c r="B6">
        <v>3</v>
      </c>
      <c r="C6" s="746" t="s">
        <v>1450</v>
      </c>
      <c r="D6" s="57"/>
      <c r="E6" s="126"/>
      <c r="F6" s="126"/>
      <c r="G6" s="126"/>
      <c r="H6" s="126"/>
      <c r="I6" s="126"/>
      <c r="J6" s="126"/>
      <c r="K6" s="126"/>
      <c r="L6" s="15"/>
      <c r="M6" s="126"/>
      <c r="N6" s="126"/>
      <c r="O6" s="945"/>
      <c r="P6" s="941"/>
      <c r="Q6" s="247"/>
      <c r="R6" s="247"/>
      <c r="S6" s="247"/>
      <c r="T6" s="247"/>
      <c r="U6" s="820"/>
      <c r="V6" s="819"/>
      <c r="W6" s="126"/>
      <c r="X6" s="126"/>
      <c r="Y6" s="126"/>
      <c r="Z6" s="126"/>
      <c r="AA6" s="126"/>
      <c r="AB6" s="941"/>
      <c r="AC6" s="126"/>
      <c r="AD6" s="126"/>
      <c r="AE6" s="126"/>
      <c r="AF6" s="126"/>
      <c r="AG6" s="126"/>
      <c r="AH6" s="941"/>
      <c r="AI6" s="1008"/>
      <c r="AJ6" s="819"/>
      <c r="AK6" s="941"/>
      <c r="AL6" s="126"/>
      <c r="AM6" s="941"/>
      <c r="AN6" s="126"/>
      <c r="AO6" s="941"/>
      <c r="AP6" s="126"/>
      <c r="AQ6" s="126"/>
      <c r="AR6" s="126"/>
      <c r="AS6" s="126">
        <v>1</v>
      </c>
      <c r="AT6" s="126"/>
      <c r="AU6" s="820"/>
      <c r="AV6" s="941"/>
      <c r="AW6" s="126">
        <v>1</v>
      </c>
      <c r="AX6" s="126"/>
      <c r="AY6" s="941"/>
      <c r="AZ6" s="938">
        <v>1</v>
      </c>
      <c r="BA6" s="126"/>
      <c r="BB6" s="322"/>
      <c r="BC6" s="322"/>
      <c r="BD6" s="126"/>
      <c r="BE6" s="941"/>
      <c r="BF6" s="128"/>
      <c r="BG6" s="11"/>
      <c r="BH6" s="941"/>
      <c r="BI6" s="11"/>
      <c r="BJ6" s="11"/>
      <c r="BK6" s="11"/>
      <c r="BL6" s="11"/>
      <c r="BM6" s="11"/>
      <c r="BN6" s="11"/>
      <c r="BO6" s="11">
        <v>1</v>
      </c>
      <c r="BP6" s="11"/>
      <c r="BQ6" s="588"/>
      <c r="BR6" s="11"/>
      <c r="BS6" s="1033"/>
      <c r="BT6" s="128"/>
      <c r="BU6" s="11"/>
      <c r="BV6" s="11"/>
      <c r="BW6" s="11"/>
      <c r="BX6" s="11"/>
      <c r="BY6" s="11"/>
      <c r="BZ6" s="11"/>
      <c r="CA6" s="11"/>
      <c r="CB6" s="126">
        <v>1</v>
      </c>
      <c r="CC6" s="11"/>
      <c r="CD6" s="941"/>
      <c r="CE6" s="126"/>
      <c r="CF6" s="11"/>
      <c r="CG6" s="941"/>
      <c r="CH6" s="129">
        <v>1</v>
      </c>
      <c r="CI6" s="128"/>
      <c r="CJ6" s="941"/>
      <c r="CK6" s="11"/>
      <c r="CL6" s="941"/>
      <c r="CM6" s="126"/>
      <c r="CN6" s="11"/>
      <c r="CO6" s="62"/>
      <c r="CP6" s="941"/>
      <c r="CQ6" s="941"/>
      <c r="CR6" s="941"/>
      <c r="CS6" s="941"/>
      <c r="CT6" s="941"/>
      <c r="CU6" s="941"/>
      <c r="CV6" s="941"/>
      <c r="CW6" s="941"/>
      <c r="CX6" s="941"/>
      <c r="CY6" s="941"/>
      <c r="CZ6" s="941"/>
      <c r="DA6" s="941"/>
      <c r="DB6" s="941"/>
      <c r="DC6" s="941"/>
      <c r="DD6" s="941"/>
      <c r="DE6" s="941"/>
      <c r="DF6" s="941"/>
      <c r="DG6" s="941"/>
      <c r="DH6" s="941"/>
      <c r="DI6" s="941"/>
      <c r="DJ6" s="941"/>
      <c r="DK6" s="941"/>
      <c r="DL6" s="941"/>
      <c r="DM6" s="941"/>
      <c r="DN6" s="941"/>
      <c r="DO6" s="941"/>
      <c r="DP6" s="941"/>
      <c r="DQ6" s="941"/>
      <c r="DR6" s="941"/>
      <c r="DS6" s="941"/>
      <c r="DT6" s="941"/>
      <c r="DU6" s="941"/>
      <c r="DV6" s="941"/>
      <c r="DW6" s="941"/>
      <c r="DX6" s="941"/>
      <c r="DY6" s="941"/>
      <c r="DZ6" s="1065"/>
      <c r="EA6" s="1065"/>
      <c r="EB6" s="1066"/>
      <c r="EC6" s="1065"/>
      <c r="ED6" s="1065"/>
      <c r="EE6" s="1067"/>
      <c r="EF6" s="130"/>
      <c r="EG6" s="1065"/>
      <c r="EH6" s="1065"/>
      <c r="EI6" s="941"/>
      <c r="EJ6" s="11"/>
      <c r="EK6" s="1065"/>
      <c r="EL6" s="1065"/>
      <c r="EM6" s="941"/>
      <c r="EN6" s="11"/>
      <c r="EO6" s="11"/>
      <c r="EP6" s="126"/>
      <c r="EQ6" s="11"/>
      <c r="ER6" s="11"/>
      <c r="ES6" s="11"/>
      <c r="ET6" s="247"/>
      <c r="EU6" s="247"/>
      <c r="EV6" s="1033"/>
      <c r="EW6" s="941"/>
      <c r="EX6" s="322"/>
      <c r="EY6" s="941"/>
      <c r="EZ6" s="941"/>
      <c r="FA6" s="247"/>
      <c r="FB6" s="1094"/>
      <c r="FC6" s="941"/>
      <c r="FD6" s="941"/>
      <c r="FE6" s="941"/>
      <c r="FF6" s="941"/>
      <c r="FG6" s="1008"/>
      <c r="FH6" s="74">
        <f t="shared" si="2"/>
        <v>2</v>
      </c>
      <c r="FI6" s="66">
        <f t="shared" si="0"/>
        <v>0</v>
      </c>
      <c r="FJ6" s="66">
        <f t="shared" si="3"/>
        <v>3</v>
      </c>
      <c r="FK6" s="66">
        <f t="shared" si="4"/>
        <v>0</v>
      </c>
      <c r="FL6" s="66">
        <f t="shared" si="1"/>
        <v>0</v>
      </c>
      <c r="FM6" s="1230">
        <f t="shared" si="5"/>
        <v>5</v>
      </c>
      <c r="FN6" s="10"/>
      <c r="FO6" s="10">
        <v>1</v>
      </c>
      <c r="FP6" s="10"/>
      <c r="FQ6" s="10"/>
      <c r="FR6" s="10"/>
      <c r="FS6" s="10"/>
    </row>
    <row r="7" spans="1:175" ht="15.75" x14ac:dyDescent="0.25">
      <c r="A7">
        <v>2</v>
      </c>
      <c r="B7">
        <v>4</v>
      </c>
      <c r="C7" s="746" t="s">
        <v>13</v>
      </c>
      <c r="D7" s="57"/>
      <c r="E7" s="126"/>
      <c r="F7" s="126"/>
      <c r="G7" s="126"/>
      <c r="H7" s="126"/>
      <c r="I7" s="126"/>
      <c r="J7" s="126"/>
      <c r="K7" s="126"/>
      <c r="L7" s="15"/>
      <c r="M7" s="126"/>
      <c r="N7" s="126"/>
      <c r="O7" s="944"/>
      <c r="P7" s="941"/>
      <c r="Q7" s="247"/>
      <c r="R7" s="247"/>
      <c r="S7" s="247"/>
      <c r="T7" s="247"/>
      <c r="U7" s="820"/>
      <c r="V7" s="819"/>
      <c r="W7" s="126">
        <v>1</v>
      </c>
      <c r="X7" s="126"/>
      <c r="Y7" s="126"/>
      <c r="Z7" s="126"/>
      <c r="AA7" s="126"/>
      <c r="AB7" s="941"/>
      <c r="AC7" s="126">
        <v>1</v>
      </c>
      <c r="AD7" s="126"/>
      <c r="AE7" s="126"/>
      <c r="AF7" s="126">
        <v>1</v>
      </c>
      <c r="AG7" s="126"/>
      <c r="AH7" s="941"/>
      <c r="AI7" s="1008"/>
      <c r="AJ7" s="819"/>
      <c r="AK7" s="941"/>
      <c r="AL7" s="126"/>
      <c r="AM7" s="941"/>
      <c r="AN7" s="126"/>
      <c r="AO7" s="941"/>
      <c r="AP7" s="126"/>
      <c r="AQ7" s="126"/>
      <c r="AR7" s="126"/>
      <c r="AS7" s="126"/>
      <c r="AT7" s="126"/>
      <c r="AU7" s="820"/>
      <c r="AV7" s="941"/>
      <c r="AW7" s="126"/>
      <c r="AX7" s="126">
        <v>1</v>
      </c>
      <c r="AY7" s="941"/>
      <c r="AZ7" s="936"/>
      <c r="BA7" s="126"/>
      <c r="BB7" s="322"/>
      <c r="BC7" s="322"/>
      <c r="BD7" s="126"/>
      <c r="BE7" s="941"/>
      <c r="BF7" s="128"/>
      <c r="BG7" s="11"/>
      <c r="BH7" s="941"/>
      <c r="BI7" s="11"/>
      <c r="BJ7" s="11"/>
      <c r="BK7" s="11"/>
      <c r="BL7" s="11"/>
      <c r="BM7" s="11"/>
      <c r="BN7" s="11"/>
      <c r="BO7" s="11"/>
      <c r="BP7" s="11"/>
      <c r="BQ7" s="588">
        <v>1</v>
      </c>
      <c r="BR7" s="11"/>
      <c r="BS7" s="1033"/>
      <c r="BT7" s="128"/>
      <c r="BU7" s="11"/>
      <c r="BV7" s="11"/>
      <c r="BW7" s="11"/>
      <c r="BX7" s="11"/>
      <c r="BY7" s="11"/>
      <c r="BZ7" s="11"/>
      <c r="CA7" s="11"/>
      <c r="CB7" s="126"/>
      <c r="CC7" s="11"/>
      <c r="CD7" s="941"/>
      <c r="CE7" s="126"/>
      <c r="CF7" s="11"/>
      <c r="CG7" s="941"/>
      <c r="CH7" s="129"/>
      <c r="CI7" s="128"/>
      <c r="CJ7" s="941"/>
      <c r="CK7" s="11"/>
      <c r="CL7" s="941"/>
      <c r="CM7" s="126"/>
      <c r="CN7" s="11"/>
      <c r="CO7" s="62"/>
      <c r="CP7" s="941"/>
      <c r="CQ7" s="941"/>
      <c r="CR7" s="941"/>
      <c r="CS7" s="941"/>
      <c r="CT7" s="941"/>
      <c r="CU7" s="941"/>
      <c r="CV7" s="941"/>
      <c r="CW7" s="941"/>
      <c r="CX7" s="941"/>
      <c r="CY7" s="941"/>
      <c r="CZ7" s="941"/>
      <c r="DA7" s="941"/>
      <c r="DB7" s="941"/>
      <c r="DC7" s="941"/>
      <c r="DD7" s="941"/>
      <c r="DE7" s="941"/>
      <c r="DF7" s="941"/>
      <c r="DG7" s="941"/>
      <c r="DH7" s="941"/>
      <c r="DI7" s="941"/>
      <c r="DJ7" s="941"/>
      <c r="DK7" s="941"/>
      <c r="DL7" s="941"/>
      <c r="DM7" s="941"/>
      <c r="DN7" s="941"/>
      <c r="DO7" s="941"/>
      <c r="DP7" s="941"/>
      <c r="DQ7" s="941"/>
      <c r="DR7" s="941"/>
      <c r="DS7" s="941"/>
      <c r="DT7" s="941"/>
      <c r="DU7" s="941"/>
      <c r="DV7" s="941"/>
      <c r="DW7" s="941"/>
      <c r="DX7" s="941"/>
      <c r="DY7" s="941"/>
      <c r="DZ7" s="1065"/>
      <c r="EA7" s="1065"/>
      <c r="EB7" s="1066"/>
      <c r="EC7" s="1065"/>
      <c r="ED7" s="1065"/>
      <c r="EE7" s="1067"/>
      <c r="EF7" s="130"/>
      <c r="EG7" s="1065"/>
      <c r="EH7" s="1065"/>
      <c r="EI7" s="941"/>
      <c r="EJ7" s="11"/>
      <c r="EK7" s="1065"/>
      <c r="EL7" s="1065"/>
      <c r="EM7" s="941"/>
      <c r="EN7" s="11"/>
      <c r="EO7" s="11"/>
      <c r="EP7" s="126"/>
      <c r="EQ7" s="11"/>
      <c r="ER7" s="11"/>
      <c r="ES7" s="11"/>
      <c r="ET7" s="247"/>
      <c r="EU7" s="247">
        <v>1</v>
      </c>
      <c r="EV7" s="1033"/>
      <c r="EW7" s="941"/>
      <c r="EX7" s="322">
        <v>1</v>
      </c>
      <c r="EY7" s="941"/>
      <c r="EZ7" s="941"/>
      <c r="FA7" s="247">
        <v>1</v>
      </c>
      <c r="FB7" s="1094"/>
      <c r="FC7" s="941"/>
      <c r="FD7" s="941"/>
      <c r="FE7" s="941"/>
      <c r="FF7" s="941"/>
      <c r="FG7" s="1008"/>
      <c r="FH7" s="74">
        <f t="shared" si="2"/>
        <v>0</v>
      </c>
      <c r="FI7" s="66">
        <f t="shared" si="0"/>
        <v>3</v>
      </c>
      <c r="FJ7" s="66">
        <f t="shared" si="3"/>
        <v>5</v>
      </c>
      <c r="FK7" s="66">
        <f t="shared" si="4"/>
        <v>0</v>
      </c>
      <c r="FL7" s="66">
        <f t="shared" si="1"/>
        <v>0</v>
      </c>
      <c r="FM7" s="1230">
        <f t="shared" si="5"/>
        <v>8</v>
      </c>
      <c r="FN7" s="10"/>
      <c r="FO7" s="10">
        <v>1</v>
      </c>
      <c r="FP7" s="10"/>
      <c r="FQ7" s="10"/>
      <c r="FR7" s="10"/>
      <c r="FS7" s="10"/>
    </row>
    <row r="8" spans="1:175" ht="15.75" x14ac:dyDescent="0.25">
      <c r="A8">
        <v>3</v>
      </c>
      <c r="B8">
        <v>5</v>
      </c>
      <c r="C8" s="746" t="s">
        <v>410</v>
      </c>
      <c r="D8" s="57"/>
      <c r="E8" s="126"/>
      <c r="F8" s="126"/>
      <c r="G8" s="126"/>
      <c r="H8" s="126"/>
      <c r="I8" s="126"/>
      <c r="J8" s="126"/>
      <c r="K8" s="126"/>
      <c r="L8" s="15"/>
      <c r="M8" s="126"/>
      <c r="N8" s="126"/>
      <c r="O8" s="944">
        <v>1</v>
      </c>
      <c r="P8" s="941"/>
      <c r="Q8" s="247"/>
      <c r="R8" s="247"/>
      <c r="S8" s="247"/>
      <c r="T8" s="247"/>
      <c r="U8" s="820"/>
      <c r="V8" s="819"/>
      <c r="W8" s="126">
        <v>1</v>
      </c>
      <c r="X8" s="126"/>
      <c r="Y8" s="126"/>
      <c r="Z8" s="126"/>
      <c r="AA8" s="126"/>
      <c r="AB8" s="941"/>
      <c r="AC8" s="126">
        <v>1</v>
      </c>
      <c r="AD8" s="126"/>
      <c r="AE8" s="126"/>
      <c r="AF8" s="126">
        <v>1</v>
      </c>
      <c r="AG8" s="126"/>
      <c r="AH8" s="941"/>
      <c r="AI8" s="1008"/>
      <c r="AJ8" s="819"/>
      <c r="AK8" s="941"/>
      <c r="AL8" s="126"/>
      <c r="AM8" s="941"/>
      <c r="AN8" s="126"/>
      <c r="AO8" s="941"/>
      <c r="AP8" s="126"/>
      <c r="AQ8" s="126"/>
      <c r="AR8" s="126"/>
      <c r="AS8" s="126"/>
      <c r="AT8" s="126"/>
      <c r="AU8" s="820"/>
      <c r="AV8" s="941"/>
      <c r="AW8" s="126"/>
      <c r="AX8" s="126"/>
      <c r="AY8" s="941"/>
      <c r="AZ8" s="936"/>
      <c r="BA8" s="126"/>
      <c r="BB8" s="322"/>
      <c r="BC8" s="322"/>
      <c r="BD8" s="126"/>
      <c r="BE8" s="941"/>
      <c r="BF8" s="128"/>
      <c r="BG8" s="11"/>
      <c r="BH8" s="941"/>
      <c r="BI8" s="11"/>
      <c r="BJ8" s="11"/>
      <c r="BK8" s="11"/>
      <c r="BL8" s="11"/>
      <c r="BM8" s="11"/>
      <c r="BN8" s="11"/>
      <c r="BO8" s="11"/>
      <c r="BP8" s="11"/>
      <c r="BQ8" s="588">
        <v>1</v>
      </c>
      <c r="BR8" s="11"/>
      <c r="BS8" s="1033"/>
      <c r="BT8" s="128"/>
      <c r="BU8" s="11"/>
      <c r="BV8" s="11"/>
      <c r="BW8" s="11"/>
      <c r="BX8" s="11"/>
      <c r="BY8" s="11"/>
      <c r="BZ8" s="11"/>
      <c r="CA8" s="11"/>
      <c r="CB8" s="126"/>
      <c r="CC8" s="11"/>
      <c r="CD8" s="941"/>
      <c r="CE8" s="126"/>
      <c r="CF8" s="11"/>
      <c r="CG8" s="941"/>
      <c r="CH8" s="129"/>
      <c r="CI8" s="128"/>
      <c r="CJ8" s="941"/>
      <c r="CK8" s="11"/>
      <c r="CL8" s="941"/>
      <c r="CM8" s="126"/>
      <c r="CN8" s="11"/>
      <c r="CO8" s="62"/>
      <c r="CP8" s="941"/>
      <c r="CQ8" s="941"/>
      <c r="CR8" s="941"/>
      <c r="CS8" s="941"/>
      <c r="CT8" s="941"/>
      <c r="CU8" s="941"/>
      <c r="CV8" s="941"/>
      <c r="CW8" s="941"/>
      <c r="CX8" s="941"/>
      <c r="CY8" s="941"/>
      <c r="CZ8" s="941"/>
      <c r="DA8" s="941"/>
      <c r="DB8" s="941"/>
      <c r="DC8" s="941"/>
      <c r="DD8" s="941"/>
      <c r="DE8" s="941"/>
      <c r="DF8" s="941"/>
      <c r="DG8" s="941"/>
      <c r="DH8" s="941"/>
      <c r="DI8" s="941"/>
      <c r="DJ8" s="941"/>
      <c r="DK8" s="941"/>
      <c r="DL8" s="941"/>
      <c r="DM8" s="941"/>
      <c r="DN8" s="941"/>
      <c r="DO8" s="941"/>
      <c r="DP8" s="941"/>
      <c r="DQ8" s="941"/>
      <c r="DR8" s="941"/>
      <c r="DS8" s="941"/>
      <c r="DT8" s="941"/>
      <c r="DU8" s="941"/>
      <c r="DV8" s="941"/>
      <c r="DW8" s="941"/>
      <c r="DX8" s="941"/>
      <c r="DY8" s="941"/>
      <c r="DZ8" s="1065"/>
      <c r="EA8" s="1065"/>
      <c r="EB8" s="1066"/>
      <c r="EC8" s="1065"/>
      <c r="ED8" s="1065"/>
      <c r="EE8" s="1067"/>
      <c r="EF8" s="130"/>
      <c r="EG8" s="1065"/>
      <c r="EH8" s="1065"/>
      <c r="EI8" s="941"/>
      <c r="EJ8" s="11"/>
      <c r="EK8" s="1065"/>
      <c r="EL8" s="1065"/>
      <c r="EM8" s="941"/>
      <c r="EN8" s="11"/>
      <c r="EO8" s="11"/>
      <c r="EP8" s="126"/>
      <c r="EQ8" s="11"/>
      <c r="ER8" s="11"/>
      <c r="ES8" s="11"/>
      <c r="ET8" s="247"/>
      <c r="EU8" s="247"/>
      <c r="EV8" s="1033"/>
      <c r="EW8" s="941"/>
      <c r="EX8" s="322">
        <v>1</v>
      </c>
      <c r="EY8" s="941"/>
      <c r="EZ8" s="941"/>
      <c r="FA8" s="247"/>
      <c r="FB8" s="1094"/>
      <c r="FC8" s="941"/>
      <c r="FD8" s="941"/>
      <c r="FE8" s="941"/>
      <c r="FF8" s="941"/>
      <c r="FG8" s="1008"/>
      <c r="FH8" s="74">
        <f t="shared" si="2"/>
        <v>0</v>
      </c>
      <c r="FI8" s="66">
        <f t="shared" si="0"/>
        <v>0</v>
      </c>
      <c r="FJ8" s="66">
        <f t="shared" si="3"/>
        <v>5</v>
      </c>
      <c r="FK8" s="66">
        <f t="shared" si="4"/>
        <v>0</v>
      </c>
      <c r="FL8" s="66">
        <f t="shared" si="1"/>
        <v>0</v>
      </c>
      <c r="FM8" s="1230">
        <f t="shared" si="5"/>
        <v>5</v>
      </c>
      <c r="FN8" s="10"/>
      <c r="FO8" s="10">
        <v>1</v>
      </c>
      <c r="FP8" s="10"/>
      <c r="FQ8" s="10"/>
      <c r="FR8" s="10"/>
      <c r="FS8" s="10">
        <v>1</v>
      </c>
    </row>
    <row r="9" spans="1:175" ht="15.75" x14ac:dyDescent="0.25">
      <c r="A9">
        <v>4</v>
      </c>
      <c r="B9">
        <v>6</v>
      </c>
      <c r="C9" s="746" t="s">
        <v>341</v>
      </c>
      <c r="D9" s="57"/>
      <c r="E9" s="126"/>
      <c r="F9" s="126"/>
      <c r="G9" s="126"/>
      <c r="H9" s="126"/>
      <c r="I9" s="126"/>
      <c r="J9" s="126"/>
      <c r="K9" s="126"/>
      <c r="L9" s="15"/>
      <c r="M9" s="126"/>
      <c r="N9" s="126"/>
      <c r="O9" s="944"/>
      <c r="P9" s="941"/>
      <c r="Q9" s="247"/>
      <c r="R9" s="247"/>
      <c r="S9" s="247"/>
      <c r="T9" s="247"/>
      <c r="U9" s="820"/>
      <c r="V9" s="819"/>
      <c r="W9" s="126"/>
      <c r="X9" s="126">
        <v>1</v>
      </c>
      <c r="Y9" s="126"/>
      <c r="Z9" s="126"/>
      <c r="AA9" s="126"/>
      <c r="AB9" s="941"/>
      <c r="AC9" s="126"/>
      <c r="AD9" s="126"/>
      <c r="AE9" s="126"/>
      <c r="AF9" s="126"/>
      <c r="AG9" s="126"/>
      <c r="AH9" s="941"/>
      <c r="AI9" s="1008"/>
      <c r="AJ9" s="819">
        <v>1</v>
      </c>
      <c r="AK9" s="941"/>
      <c r="AL9" s="126"/>
      <c r="AM9" s="941"/>
      <c r="AN9" s="126"/>
      <c r="AO9" s="941"/>
      <c r="AP9" s="126">
        <v>1</v>
      </c>
      <c r="AQ9" s="126"/>
      <c r="AR9" s="126"/>
      <c r="AS9" s="126"/>
      <c r="AT9" s="126"/>
      <c r="AU9" s="820"/>
      <c r="AV9" s="941"/>
      <c r="AW9" s="126"/>
      <c r="AX9" s="126"/>
      <c r="AY9" s="941"/>
      <c r="AZ9" s="936"/>
      <c r="BA9" s="126"/>
      <c r="BB9" s="322">
        <v>1</v>
      </c>
      <c r="BC9" s="322"/>
      <c r="BD9" s="126"/>
      <c r="BE9" s="941"/>
      <c r="BF9" s="128">
        <v>1</v>
      </c>
      <c r="BG9" s="11"/>
      <c r="BH9" s="941"/>
      <c r="BI9" s="11"/>
      <c r="BJ9" s="11"/>
      <c r="BK9" s="11"/>
      <c r="BL9" s="11"/>
      <c r="BM9" s="11"/>
      <c r="BN9" s="11">
        <v>1</v>
      </c>
      <c r="BO9" s="11"/>
      <c r="BP9" s="11"/>
      <c r="BQ9" s="588"/>
      <c r="BR9" s="11"/>
      <c r="BS9" s="1033"/>
      <c r="BT9" s="128">
        <v>1</v>
      </c>
      <c r="BU9" s="11"/>
      <c r="BV9" s="11"/>
      <c r="BW9" s="11"/>
      <c r="BX9" s="11"/>
      <c r="BY9" s="11"/>
      <c r="BZ9" s="11"/>
      <c r="CA9" s="11"/>
      <c r="CB9" s="126"/>
      <c r="CC9" s="11">
        <v>1</v>
      </c>
      <c r="CD9" s="941"/>
      <c r="CE9" s="126"/>
      <c r="CF9" s="11"/>
      <c r="CG9" s="941"/>
      <c r="CH9" s="129"/>
      <c r="CI9" s="128">
        <v>1</v>
      </c>
      <c r="CJ9" s="941"/>
      <c r="CK9" s="11"/>
      <c r="CL9" s="941"/>
      <c r="CM9" s="126"/>
      <c r="CN9" s="11"/>
      <c r="CO9" s="62"/>
      <c r="CP9" s="941"/>
      <c r="CQ9" s="941"/>
      <c r="CR9" s="941"/>
      <c r="CS9" s="941"/>
      <c r="CT9" s="941"/>
      <c r="CU9" s="941"/>
      <c r="CV9" s="941"/>
      <c r="CW9" s="941"/>
      <c r="CX9" s="941"/>
      <c r="CY9" s="941"/>
      <c r="CZ9" s="941"/>
      <c r="DA9" s="941"/>
      <c r="DB9" s="941"/>
      <c r="DC9" s="941"/>
      <c r="DD9" s="941"/>
      <c r="DE9" s="941"/>
      <c r="DF9" s="941"/>
      <c r="DG9" s="941"/>
      <c r="DH9" s="941"/>
      <c r="DI9" s="941"/>
      <c r="DJ9" s="941"/>
      <c r="DK9" s="941"/>
      <c r="DL9" s="941"/>
      <c r="DM9" s="941"/>
      <c r="DN9" s="941"/>
      <c r="DO9" s="941"/>
      <c r="DP9" s="941"/>
      <c r="DQ9" s="941"/>
      <c r="DR9" s="941"/>
      <c r="DS9" s="941"/>
      <c r="DT9" s="941"/>
      <c r="DU9" s="941"/>
      <c r="DV9" s="941"/>
      <c r="DW9" s="941"/>
      <c r="DX9" s="941"/>
      <c r="DY9" s="941"/>
      <c r="DZ9" s="1065"/>
      <c r="EA9" s="1065"/>
      <c r="EB9" s="1066"/>
      <c r="EC9" s="1065"/>
      <c r="ED9" s="1065"/>
      <c r="EE9" s="1067"/>
      <c r="EF9" s="130"/>
      <c r="EG9" s="1065"/>
      <c r="EH9" s="1065"/>
      <c r="EI9" s="941"/>
      <c r="EJ9" s="11"/>
      <c r="EK9" s="1065"/>
      <c r="EL9" s="1065"/>
      <c r="EM9" s="941"/>
      <c r="EN9" s="11"/>
      <c r="EO9" s="11"/>
      <c r="EP9" s="126"/>
      <c r="EQ9" s="11"/>
      <c r="ER9" s="11"/>
      <c r="ES9" s="11"/>
      <c r="ET9" s="247"/>
      <c r="EU9" s="247"/>
      <c r="EV9" s="1033"/>
      <c r="EW9" s="941"/>
      <c r="EX9" s="322"/>
      <c r="EY9" s="941"/>
      <c r="EZ9" s="941"/>
      <c r="FA9" s="247"/>
      <c r="FB9" s="1094"/>
      <c r="FC9" s="941"/>
      <c r="FD9" s="941"/>
      <c r="FE9" s="941"/>
      <c r="FF9" s="941"/>
      <c r="FG9" s="1008"/>
      <c r="FH9" s="74">
        <f t="shared" si="2"/>
        <v>0</v>
      </c>
      <c r="FI9" s="66">
        <f t="shared" si="0"/>
        <v>0</v>
      </c>
      <c r="FJ9" s="66">
        <f t="shared" si="3"/>
        <v>0</v>
      </c>
      <c r="FK9" s="66">
        <f t="shared" si="4"/>
        <v>0</v>
      </c>
      <c r="FL9" s="66">
        <f t="shared" si="1"/>
        <v>9</v>
      </c>
      <c r="FM9" s="1230">
        <f t="shared" si="5"/>
        <v>9</v>
      </c>
      <c r="FN9" s="10"/>
      <c r="FO9" s="10">
        <v>1</v>
      </c>
      <c r="FP9" s="10"/>
      <c r="FQ9" s="10"/>
      <c r="FR9" s="10"/>
      <c r="FS9" s="10"/>
    </row>
    <row r="10" spans="1:175" ht="15.75" x14ac:dyDescent="0.25">
      <c r="A10">
        <v>5</v>
      </c>
      <c r="B10">
        <v>7</v>
      </c>
      <c r="C10" s="746" t="s">
        <v>602</v>
      </c>
      <c r="D10" s="57"/>
      <c r="E10" s="126"/>
      <c r="F10" s="126"/>
      <c r="G10" s="126"/>
      <c r="H10" s="126"/>
      <c r="I10" s="126"/>
      <c r="J10" s="126"/>
      <c r="K10" s="126"/>
      <c r="L10" s="15"/>
      <c r="M10" s="126"/>
      <c r="N10" s="126"/>
      <c r="O10" s="944"/>
      <c r="P10" s="941"/>
      <c r="Q10" s="247"/>
      <c r="R10" s="247"/>
      <c r="S10" s="247"/>
      <c r="T10" s="247"/>
      <c r="U10" s="820"/>
      <c r="V10" s="819"/>
      <c r="W10" s="126"/>
      <c r="X10" s="126"/>
      <c r="Y10" s="126"/>
      <c r="Z10" s="126"/>
      <c r="AA10" s="126"/>
      <c r="AB10" s="941"/>
      <c r="AC10" s="126">
        <v>1</v>
      </c>
      <c r="AD10" s="126"/>
      <c r="AE10" s="126"/>
      <c r="AF10" s="126"/>
      <c r="AG10" s="126"/>
      <c r="AH10" s="941"/>
      <c r="AI10" s="1008"/>
      <c r="AJ10" s="819"/>
      <c r="AK10" s="941"/>
      <c r="AL10" s="126"/>
      <c r="AM10" s="941"/>
      <c r="AN10" s="126"/>
      <c r="AO10" s="941"/>
      <c r="AP10" s="126"/>
      <c r="AQ10" s="126"/>
      <c r="AR10" s="126"/>
      <c r="AS10" s="126"/>
      <c r="AT10" s="126"/>
      <c r="AU10" s="820"/>
      <c r="AV10" s="941"/>
      <c r="AW10" s="126"/>
      <c r="AX10" s="126"/>
      <c r="AY10" s="941"/>
      <c r="AZ10" s="936"/>
      <c r="BA10" s="126"/>
      <c r="BB10" s="322"/>
      <c r="BC10" s="322"/>
      <c r="BD10" s="126"/>
      <c r="BE10" s="941"/>
      <c r="BF10" s="128"/>
      <c r="BG10" s="11"/>
      <c r="BH10" s="941"/>
      <c r="BI10" s="11"/>
      <c r="BJ10" s="11"/>
      <c r="BK10" s="11"/>
      <c r="BL10" s="11"/>
      <c r="BM10" s="11">
        <v>1</v>
      </c>
      <c r="BN10" s="11"/>
      <c r="BO10" s="11"/>
      <c r="BP10" s="11"/>
      <c r="BQ10" s="588">
        <v>1</v>
      </c>
      <c r="BR10" s="11"/>
      <c r="BS10" s="1033"/>
      <c r="BT10" s="128"/>
      <c r="BU10" s="11"/>
      <c r="BV10" s="11"/>
      <c r="BW10" s="11"/>
      <c r="BX10" s="11"/>
      <c r="BY10" s="11"/>
      <c r="BZ10" s="11">
        <v>1</v>
      </c>
      <c r="CA10" s="11"/>
      <c r="CB10" s="126"/>
      <c r="CC10" s="11"/>
      <c r="CD10" s="941"/>
      <c r="CE10" s="126"/>
      <c r="CF10" s="11"/>
      <c r="CG10" s="941"/>
      <c r="CH10" s="129"/>
      <c r="CI10" s="128"/>
      <c r="CJ10" s="941"/>
      <c r="CK10" s="11"/>
      <c r="CL10" s="941"/>
      <c r="CM10" s="126"/>
      <c r="CN10" s="11"/>
      <c r="CO10" s="62"/>
      <c r="CP10" s="941"/>
      <c r="CQ10" s="941"/>
      <c r="CR10" s="941"/>
      <c r="CS10" s="941"/>
      <c r="CT10" s="941"/>
      <c r="CU10" s="941"/>
      <c r="CV10" s="941"/>
      <c r="CW10" s="941"/>
      <c r="CX10" s="941"/>
      <c r="CY10" s="941"/>
      <c r="CZ10" s="941"/>
      <c r="DA10" s="941"/>
      <c r="DB10" s="941"/>
      <c r="DC10" s="941"/>
      <c r="DD10" s="941"/>
      <c r="DE10" s="941"/>
      <c r="DF10" s="941"/>
      <c r="DG10" s="941"/>
      <c r="DH10" s="941"/>
      <c r="DI10" s="941"/>
      <c r="DJ10" s="941"/>
      <c r="DK10" s="941"/>
      <c r="DL10" s="941"/>
      <c r="DM10" s="941"/>
      <c r="DN10" s="941"/>
      <c r="DO10" s="941"/>
      <c r="DP10" s="941"/>
      <c r="DQ10" s="941"/>
      <c r="DR10" s="941"/>
      <c r="DS10" s="941"/>
      <c r="DT10" s="941"/>
      <c r="DU10" s="941"/>
      <c r="DV10" s="941"/>
      <c r="DW10" s="941"/>
      <c r="DX10" s="941"/>
      <c r="DY10" s="941"/>
      <c r="DZ10" s="1065"/>
      <c r="EA10" s="1065"/>
      <c r="EB10" s="1066"/>
      <c r="EC10" s="1065"/>
      <c r="ED10" s="1065"/>
      <c r="EE10" s="1067"/>
      <c r="EF10" s="130"/>
      <c r="EG10" s="1065"/>
      <c r="EH10" s="1065"/>
      <c r="EI10" s="941"/>
      <c r="EJ10" s="11"/>
      <c r="EK10" s="1065"/>
      <c r="EL10" s="1065"/>
      <c r="EM10" s="941"/>
      <c r="EN10" s="11"/>
      <c r="EO10" s="11"/>
      <c r="EP10" s="126"/>
      <c r="EQ10" s="11"/>
      <c r="ER10" s="11"/>
      <c r="ES10" s="11"/>
      <c r="ET10" s="247"/>
      <c r="EU10" s="247"/>
      <c r="EV10" s="1033"/>
      <c r="EW10" s="941"/>
      <c r="EX10" s="322"/>
      <c r="EY10" s="941"/>
      <c r="EZ10" s="941"/>
      <c r="FA10" s="247"/>
      <c r="FB10" s="1094"/>
      <c r="FC10" s="941"/>
      <c r="FD10" s="941"/>
      <c r="FE10" s="941"/>
      <c r="FF10" s="941"/>
      <c r="FG10" s="1008"/>
      <c r="FH10" s="74">
        <f t="shared" si="2"/>
        <v>0</v>
      </c>
      <c r="FI10" s="66">
        <f t="shared" si="0"/>
        <v>0</v>
      </c>
      <c r="FJ10" s="66">
        <f t="shared" si="3"/>
        <v>3</v>
      </c>
      <c r="FK10" s="66">
        <f t="shared" si="4"/>
        <v>0</v>
      </c>
      <c r="FL10" s="66">
        <f t="shared" si="1"/>
        <v>0</v>
      </c>
      <c r="FM10" s="1230">
        <f t="shared" si="5"/>
        <v>3</v>
      </c>
      <c r="FN10" s="10"/>
      <c r="FO10" s="10">
        <v>1</v>
      </c>
      <c r="FP10" s="10"/>
      <c r="FQ10" s="10"/>
      <c r="FR10" s="10"/>
      <c r="FS10" s="10">
        <v>1</v>
      </c>
    </row>
    <row r="11" spans="1:175" ht="15.75" x14ac:dyDescent="0.25">
      <c r="A11">
        <v>6</v>
      </c>
      <c r="B11">
        <v>8</v>
      </c>
      <c r="C11" s="746" t="s">
        <v>279</v>
      </c>
      <c r="D11" s="57"/>
      <c r="E11" s="126"/>
      <c r="F11" s="126"/>
      <c r="G11" s="126"/>
      <c r="H11" s="126"/>
      <c r="I11" s="126"/>
      <c r="J11" s="126"/>
      <c r="K11" s="126"/>
      <c r="L11" s="15"/>
      <c r="M11" s="126"/>
      <c r="N11" s="126"/>
      <c r="O11" s="944"/>
      <c r="P11" s="941"/>
      <c r="Q11" s="247"/>
      <c r="R11" s="247"/>
      <c r="S11" s="247"/>
      <c r="T11" s="247"/>
      <c r="U11" s="820"/>
      <c r="V11" s="819"/>
      <c r="W11" s="126"/>
      <c r="X11" s="126"/>
      <c r="Y11" s="126"/>
      <c r="Z11" s="126"/>
      <c r="AA11" s="126"/>
      <c r="AB11" s="941"/>
      <c r="AC11" s="126">
        <v>1</v>
      </c>
      <c r="AD11" s="126"/>
      <c r="AE11" s="126"/>
      <c r="AF11" s="126"/>
      <c r="AG11" s="126"/>
      <c r="AH11" s="941"/>
      <c r="AI11" s="1008"/>
      <c r="AJ11" s="819"/>
      <c r="AK11" s="941"/>
      <c r="AL11" s="126"/>
      <c r="AM11" s="941"/>
      <c r="AN11" s="126"/>
      <c r="AO11" s="941"/>
      <c r="AP11" s="126"/>
      <c r="AQ11" s="126"/>
      <c r="AR11" s="126"/>
      <c r="AS11" s="126"/>
      <c r="AT11" s="126"/>
      <c r="AU11" s="820"/>
      <c r="AV11" s="941"/>
      <c r="AW11" s="126"/>
      <c r="AX11" s="126"/>
      <c r="AY11" s="941"/>
      <c r="AZ11" s="936"/>
      <c r="BA11" s="126"/>
      <c r="BB11" s="322"/>
      <c r="BC11" s="322"/>
      <c r="BD11" s="126"/>
      <c r="BE11" s="941"/>
      <c r="BF11" s="128"/>
      <c r="BG11" s="11"/>
      <c r="BH11" s="941"/>
      <c r="BI11" s="11"/>
      <c r="BJ11" s="11"/>
      <c r="BK11" s="11"/>
      <c r="BL11" s="11"/>
      <c r="BM11" s="11">
        <v>1</v>
      </c>
      <c r="BN11" s="11"/>
      <c r="BO11" s="11"/>
      <c r="BP11" s="11"/>
      <c r="BQ11" s="588">
        <v>1</v>
      </c>
      <c r="BR11" s="11"/>
      <c r="BS11" s="1033"/>
      <c r="BT11" s="128"/>
      <c r="BU11" s="11"/>
      <c r="BV11" s="11"/>
      <c r="BW11" s="11"/>
      <c r="BX11" s="11"/>
      <c r="BY11" s="11"/>
      <c r="BZ11" s="11"/>
      <c r="CA11" s="11"/>
      <c r="CB11" s="126"/>
      <c r="CC11" s="11"/>
      <c r="CD11" s="941"/>
      <c r="CE11" s="126"/>
      <c r="CF11" s="11"/>
      <c r="CG11" s="941"/>
      <c r="CH11" s="129"/>
      <c r="CI11" s="128"/>
      <c r="CJ11" s="941"/>
      <c r="CK11" s="11"/>
      <c r="CL11" s="941"/>
      <c r="CM11" s="126"/>
      <c r="CN11" s="11"/>
      <c r="CO11" s="62"/>
      <c r="CP11" s="941"/>
      <c r="CQ11" s="941"/>
      <c r="CR11" s="941"/>
      <c r="CS11" s="941"/>
      <c r="CT11" s="941"/>
      <c r="CU11" s="941"/>
      <c r="CV11" s="941"/>
      <c r="CW11" s="941"/>
      <c r="CX11" s="941"/>
      <c r="CY11" s="941"/>
      <c r="CZ11" s="941"/>
      <c r="DA11" s="941"/>
      <c r="DB11" s="941"/>
      <c r="DC11" s="941"/>
      <c r="DD11" s="941"/>
      <c r="DE11" s="941"/>
      <c r="DF11" s="941"/>
      <c r="DG11" s="941"/>
      <c r="DH11" s="941"/>
      <c r="DI11" s="941"/>
      <c r="DJ11" s="941"/>
      <c r="DK11" s="941"/>
      <c r="DL11" s="941"/>
      <c r="DM11" s="941"/>
      <c r="DN11" s="941"/>
      <c r="DO11" s="941"/>
      <c r="DP11" s="941"/>
      <c r="DQ11" s="941"/>
      <c r="DR11" s="941"/>
      <c r="DS11" s="941"/>
      <c r="DT11" s="941"/>
      <c r="DU11" s="941"/>
      <c r="DV11" s="941"/>
      <c r="DW11" s="941"/>
      <c r="DX11" s="941"/>
      <c r="DY11" s="941"/>
      <c r="DZ11" s="1065"/>
      <c r="EA11" s="1065"/>
      <c r="EB11" s="1066"/>
      <c r="EC11" s="1065"/>
      <c r="ED11" s="1065"/>
      <c r="EE11" s="1067"/>
      <c r="EF11" s="130"/>
      <c r="EG11" s="1065"/>
      <c r="EH11" s="1065"/>
      <c r="EI11" s="941"/>
      <c r="EJ11" s="11"/>
      <c r="EK11" s="1065"/>
      <c r="EL11" s="1065"/>
      <c r="EM11" s="941"/>
      <c r="EN11" s="11"/>
      <c r="EO11" s="11"/>
      <c r="EP11" s="126"/>
      <c r="EQ11" s="11"/>
      <c r="ER11" s="11"/>
      <c r="ES11" s="11"/>
      <c r="ET11" s="247"/>
      <c r="EU11" s="247"/>
      <c r="EV11" s="1033"/>
      <c r="EW11" s="941"/>
      <c r="EX11" s="322"/>
      <c r="EY11" s="941"/>
      <c r="EZ11" s="941"/>
      <c r="FA11" s="247"/>
      <c r="FB11" s="1094"/>
      <c r="FC11" s="941"/>
      <c r="FD11" s="941"/>
      <c r="FE11" s="941"/>
      <c r="FF11" s="941"/>
      <c r="FG11" s="1008"/>
      <c r="FH11" s="74">
        <f t="shared" si="2"/>
        <v>0</v>
      </c>
      <c r="FI11" s="66">
        <f t="shared" si="0"/>
        <v>0</v>
      </c>
      <c r="FJ11" s="66">
        <f t="shared" si="3"/>
        <v>3</v>
      </c>
      <c r="FK11" s="66">
        <f t="shared" si="4"/>
        <v>0</v>
      </c>
      <c r="FL11" s="66">
        <f t="shared" si="1"/>
        <v>0</v>
      </c>
      <c r="FM11" s="1230">
        <f t="shared" si="5"/>
        <v>3</v>
      </c>
      <c r="FN11" s="10"/>
      <c r="FO11" s="10">
        <v>1</v>
      </c>
      <c r="FP11" s="10"/>
      <c r="FQ11" s="10"/>
      <c r="FR11" s="10"/>
      <c r="FS11" s="10">
        <v>1</v>
      </c>
    </row>
    <row r="12" spans="1:175" ht="15.75" x14ac:dyDescent="0.25">
      <c r="A12">
        <v>7</v>
      </c>
      <c r="B12">
        <v>9</v>
      </c>
      <c r="C12" s="746" t="s">
        <v>420</v>
      </c>
      <c r="D12" s="57"/>
      <c r="E12" s="126"/>
      <c r="F12" s="126"/>
      <c r="G12" s="817">
        <v>1</v>
      </c>
      <c r="H12" s="126"/>
      <c r="I12" s="817">
        <v>1</v>
      </c>
      <c r="J12" s="817">
        <v>1</v>
      </c>
      <c r="K12" s="126"/>
      <c r="L12" s="15"/>
      <c r="M12" s="126"/>
      <c r="N12" s="126"/>
      <c r="O12" s="944">
        <v>1</v>
      </c>
      <c r="P12" s="941"/>
      <c r="Q12" s="247">
        <v>1</v>
      </c>
      <c r="R12" s="247">
        <v>1</v>
      </c>
      <c r="S12" s="247">
        <v>1</v>
      </c>
      <c r="T12" s="247"/>
      <c r="U12" s="820"/>
      <c r="V12" s="819"/>
      <c r="W12" s="126"/>
      <c r="X12" s="126"/>
      <c r="Y12" s="817">
        <v>1</v>
      </c>
      <c r="Z12" s="126"/>
      <c r="AA12" s="126"/>
      <c r="AB12" s="941"/>
      <c r="AC12" s="126"/>
      <c r="AD12" s="126"/>
      <c r="AE12" s="126">
        <v>1</v>
      </c>
      <c r="AF12" s="126"/>
      <c r="AG12" s="126"/>
      <c r="AH12" s="941"/>
      <c r="AI12" s="1008"/>
      <c r="AJ12" s="819"/>
      <c r="AK12" s="941"/>
      <c r="AL12" s="817">
        <v>1</v>
      </c>
      <c r="AM12" s="941"/>
      <c r="AN12" s="126">
        <v>1</v>
      </c>
      <c r="AO12" s="941"/>
      <c r="AP12" s="126"/>
      <c r="AQ12" s="126"/>
      <c r="AR12" s="126"/>
      <c r="AS12" s="126"/>
      <c r="AT12" s="126"/>
      <c r="AU12" s="820"/>
      <c r="AV12" s="941"/>
      <c r="AW12" s="126"/>
      <c r="AX12" s="126"/>
      <c r="AY12" s="941"/>
      <c r="AZ12" s="936">
        <v>1</v>
      </c>
      <c r="BA12" s="126"/>
      <c r="BB12" s="322"/>
      <c r="BC12" s="322"/>
      <c r="BD12" s="126"/>
      <c r="BE12" s="941"/>
      <c r="BF12" s="128"/>
      <c r="BG12" s="11"/>
      <c r="BH12" s="941"/>
      <c r="BI12" s="11"/>
      <c r="BJ12" s="11">
        <v>1</v>
      </c>
      <c r="BK12" s="11">
        <v>1</v>
      </c>
      <c r="BL12" s="11"/>
      <c r="BM12" s="11"/>
      <c r="BN12" s="11"/>
      <c r="BO12" s="11"/>
      <c r="BP12" s="11"/>
      <c r="BQ12" s="588"/>
      <c r="BR12" s="11"/>
      <c r="BS12" s="1033"/>
      <c r="BT12" s="128"/>
      <c r="BU12" s="11"/>
      <c r="BV12" s="11"/>
      <c r="BW12" s="11"/>
      <c r="BX12" s="11"/>
      <c r="BY12" s="11"/>
      <c r="BZ12" s="11"/>
      <c r="CA12" s="11"/>
      <c r="CB12" s="126"/>
      <c r="CC12" s="11"/>
      <c r="CD12" s="1031"/>
      <c r="CE12" s="126"/>
      <c r="CF12" s="11"/>
      <c r="CG12" s="1031"/>
      <c r="CH12" s="129"/>
      <c r="CI12" s="128"/>
      <c r="CJ12" s="1031"/>
      <c r="CK12" s="11"/>
      <c r="CL12" s="1031"/>
      <c r="CM12" s="15"/>
      <c r="CN12" s="11"/>
      <c r="CO12" s="62"/>
      <c r="CP12" s="1031"/>
      <c r="CQ12" s="1031"/>
      <c r="CR12" s="1031"/>
      <c r="CS12" s="1031"/>
      <c r="CT12" s="1031"/>
      <c r="CU12" s="1031"/>
      <c r="CV12" s="1031"/>
      <c r="CW12" s="1031"/>
      <c r="CX12" s="1031"/>
      <c r="CY12" s="1031"/>
      <c r="CZ12" s="1031"/>
      <c r="DA12" s="1031"/>
      <c r="DB12" s="1031"/>
      <c r="DC12" s="1031"/>
      <c r="DD12" s="1031"/>
      <c r="DE12" s="1031"/>
      <c r="DF12" s="1031"/>
      <c r="DG12" s="1031"/>
      <c r="DH12" s="1031"/>
      <c r="DI12" s="1031"/>
      <c r="DJ12" s="1031"/>
      <c r="DK12" s="1031"/>
      <c r="DL12" s="1031"/>
      <c r="DM12" s="1031"/>
      <c r="DN12" s="1031"/>
      <c r="DO12" s="1031"/>
      <c r="DP12" s="1031"/>
      <c r="DQ12" s="1031"/>
      <c r="DR12" s="1031"/>
      <c r="DS12" s="1031"/>
      <c r="DT12" s="1031"/>
      <c r="DU12" s="1031"/>
      <c r="DV12" s="1031"/>
      <c r="DW12" s="1031"/>
      <c r="DX12" s="1031"/>
      <c r="DY12" s="1031"/>
      <c r="DZ12" s="1065"/>
      <c r="EA12" s="1065"/>
      <c r="EB12" s="1066"/>
      <c r="EC12" s="1065"/>
      <c r="ED12" s="1065"/>
      <c r="EE12" s="1067"/>
      <c r="EF12" s="130"/>
      <c r="EG12" s="1065"/>
      <c r="EH12" s="1065"/>
      <c r="EI12" s="941"/>
      <c r="EJ12" s="11"/>
      <c r="EK12" s="1065"/>
      <c r="EL12" s="1065"/>
      <c r="EM12" s="941"/>
      <c r="EN12" s="11"/>
      <c r="EO12" s="11"/>
      <c r="EP12" s="126"/>
      <c r="EQ12" s="11">
        <v>1</v>
      </c>
      <c r="ER12" s="11"/>
      <c r="ES12" s="11"/>
      <c r="ET12" s="247"/>
      <c r="EU12" s="247">
        <v>1</v>
      </c>
      <c r="EV12" s="1033"/>
      <c r="EW12" s="941"/>
      <c r="EX12" s="322"/>
      <c r="EY12" s="941"/>
      <c r="EZ12" s="941"/>
      <c r="FA12" s="247"/>
      <c r="FB12" s="1094"/>
      <c r="FC12" s="941"/>
      <c r="FD12" s="941"/>
      <c r="FE12" s="941"/>
      <c r="FF12" s="941"/>
      <c r="FG12" s="1008"/>
      <c r="FH12" s="74">
        <f t="shared" si="2"/>
        <v>1</v>
      </c>
      <c r="FI12" s="66">
        <f t="shared" si="0"/>
        <v>8</v>
      </c>
      <c r="FJ12" s="66">
        <f t="shared" si="3"/>
        <v>2</v>
      </c>
      <c r="FK12" s="66">
        <f t="shared" si="4"/>
        <v>3</v>
      </c>
      <c r="FL12" s="66">
        <f t="shared" si="1"/>
        <v>0</v>
      </c>
      <c r="FM12" s="1230">
        <f t="shared" si="5"/>
        <v>14</v>
      </c>
      <c r="FN12" s="10"/>
      <c r="FO12" s="10"/>
      <c r="FP12" s="10">
        <v>1</v>
      </c>
      <c r="FQ12" s="10"/>
      <c r="FR12" s="10"/>
      <c r="FS12" s="10"/>
    </row>
    <row r="13" spans="1:175" ht="15.75" x14ac:dyDescent="0.25">
      <c r="A13">
        <v>8</v>
      </c>
      <c r="B13">
        <v>10</v>
      </c>
      <c r="C13" s="746" t="s">
        <v>1449</v>
      </c>
      <c r="D13" s="57">
        <v>1</v>
      </c>
      <c r="E13" s="126"/>
      <c r="F13" s="126"/>
      <c r="G13" s="126"/>
      <c r="H13" s="126"/>
      <c r="I13" s="126"/>
      <c r="J13" s="126"/>
      <c r="K13" s="126"/>
      <c r="L13" s="15"/>
      <c r="M13" s="126"/>
      <c r="N13" s="126">
        <v>1</v>
      </c>
      <c r="O13" s="944"/>
      <c r="P13" s="941"/>
      <c r="Q13" s="247">
        <v>1</v>
      </c>
      <c r="R13" s="247">
        <v>1</v>
      </c>
      <c r="S13" s="247">
        <v>1</v>
      </c>
      <c r="T13" s="247"/>
      <c r="U13" s="820"/>
      <c r="V13" s="819"/>
      <c r="W13" s="126">
        <v>1</v>
      </c>
      <c r="X13" s="126"/>
      <c r="Y13" s="126"/>
      <c r="Z13" s="126"/>
      <c r="AA13" s="126"/>
      <c r="AB13" s="941"/>
      <c r="AC13" s="126">
        <v>1</v>
      </c>
      <c r="AD13" s="126"/>
      <c r="AE13" s="126"/>
      <c r="AF13" s="817">
        <v>1</v>
      </c>
      <c r="AG13" s="126"/>
      <c r="AH13" s="941"/>
      <c r="AI13" s="1008"/>
      <c r="AJ13" s="819"/>
      <c r="AK13" s="941"/>
      <c r="AL13" s="126"/>
      <c r="AM13" s="941"/>
      <c r="AN13" s="126"/>
      <c r="AO13" s="941"/>
      <c r="AP13" s="126"/>
      <c r="AQ13" s="126"/>
      <c r="AR13" s="126"/>
      <c r="AS13" s="126">
        <v>1</v>
      </c>
      <c r="AT13" s="126"/>
      <c r="AU13" s="820"/>
      <c r="AV13" s="941"/>
      <c r="AW13" s="126"/>
      <c r="AX13" s="126"/>
      <c r="AY13" s="941"/>
      <c r="AZ13" s="936">
        <v>1</v>
      </c>
      <c r="BA13" s="126"/>
      <c r="BB13" s="322"/>
      <c r="BC13" s="322"/>
      <c r="BD13" s="126"/>
      <c r="BE13" s="941"/>
      <c r="BF13" s="128"/>
      <c r="BG13" s="11"/>
      <c r="BH13" s="941"/>
      <c r="BI13" s="11"/>
      <c r="BJ13" s="11"/>
      <c r="BK13" s="11"/>
      <c r="BL13" s="11"/>
      <c r="BM13" s="11"/>
      <c r="BN13" s="11"/>
      <c r="BO13" s="11"/>
      <c r="BP13" s="11"/>
      <c r="BQ13" s="588"/>
      <c r="BR13" s="11"/>
      <c r="BS13" s="1034"/>
      <c r="BT13" s="128"/>
      <c r="BU13" s="11"/>
      <c r="BV13" s="11"/>
      <c r="BW13" s="11"/>
      <c r="BX13" s="11"/>
      <c r="BY13" s="11"/>
      <c r="BZ13" s="11"/>
      <c r="CA13" s="11"/>
      <c r="CB13" s="126"/>
      <c r="CC13" s="11"/>
      <c r="CD13" s="941"/>
      <c r="CE13" s="126"/>
      <c r="CF13" s="11"/>
      <c r="CG13" s="941"/>
      <c r="CH13" s="129"/>
      <c r="CI13" s="128"/>
      <c r="CJ13" s="941"/>
      <c r="CK13" s="11"/>
      <c r="CL13" s="941"/>
      <c r="CM13" s="126"/>
      <c r="CN13" s="11"/>
      <c r="CO13" s="62"/>
      <c r="CP13" s="941"/>
      <c r="CQ13" s="941"/>
      <c r="CR13" s="941"/>
      <c r="CS13" s="941"/>
      <c r="CT13" s="941"/>
      <c r="CU13" s="941"/>
      <c r="CV13" s="941"/>
      <c r="CW13" s="941"/>
      <c r="CX13" s="941"/>
      <c r="CY13" s="941"/>
      <c r="CZ13" s="941"/>
      <c r="DA13" s="941"/>
      <c r="DB13" s="941"/>
      <c r="DC13" s="941"/>
      <c r="DD13" s="941"/>
      <c r="DE13" s="941"/>
      <c r="DF13" s="941"/>
      <c r="DG13" s="941"/>
      <c r="DH13" s="941"/>
      <c r="DI13" s="941"/>
      <c r="DJ13" s="941"/>
      <c r="DK13" s="941"/>
      <c r="DL13" s="941"/>
      <c r="DM13" s="941"/>
      <c r="DN13" s="941"/>
      <c r="DO13" s="941"/>
      <c r="DP13" s="941"/>
      <c r="DQ13" s="941"/>
      <c r="DR13" s="941"/>
      <c r="DS13" s="941"/>
      <c r="DT13" s="941"/>
      <c r="DU13" s="941"/>
      <c r="DV13" s="941"/>
      <c r="DW13" s="941"/>
      <c r="DX13" s="941"/>
      <c r="DY13" s="941"/>
      <c r="DZ13" s="1065"/>
      <c r="EA13" s="1065"/>
      <c r="EB13" s="1066"/>
      <c r="EC13" s="1065"/>
      <c r="ED13" s="1065"/>
      <c r="EE13" s="1067"/>
      <c r="EF13" s="130"/>
      <c r="EG13" s="1065"/>
      <c r="EH13" s="1065"/>
      <c r="EI13" s="941"/>
      <c r="EJ13" s="11"/>
      <c r="EK13" s="1065"/>
      <c r="EL13" s="1065"/>
      <c r="EM13" s="941"/>
      <c r="EN13" s="11"/>
      <c r="EO13" s="11"/>
      <c r="EP13" s="126"/>
      <c r="EQ13" s="11"/>
      <c r="ER13" s="11"/>
      <c r="ES13" s="11"/>
      <c r="ET13" s="247"/>
      <c r="EU13" s="247"/>
      <c r="EV13" s="1033"/>
      <c r="EW13" s="941"/>
      <c r="EX13" s="322"/>
      <c r="EY13" s="941"/>
      <c r="EZ13" s="941"/>
      <c r="FA13" s="247"/>
      <c r="FB13" s="1094"/>
      <c r="FC13" s="941"/>
      <c r="FD13" s="941"/>
      <c r="FE13" s="941"/>
      <c r="FF13" s="941"/>
      <c r="FG13" s="1008"/>
      <c r="FH13" s="74">
        <f t="shared" si="2"/>
        <v>0</v>
      </c>
      <c r="FI13" s="66">
        <f t="shared" si="0"/>
        <v>2</v>
      </c>
      <c r="FJ13" s="66">
        <f t="shared" si="3"/>
        <v>6</v>
      </c>
      <c r="FK13" s="66">
        <f t="shared" si="4"/>
        <v>1</v>
      </c>
      <c r="FL13" s="66">
        <f t="shared" si="1"/>
        <v>0</v>
      </c>
      <c r="FM13" s="1230">
        <f t="shared" si="5"/>
        <v>9</v>
      </c>
      <c r="FN13" s="10"/>
      <c r="FO13" s="10">
        <v>1</v>
      </c>
      <c r="FP13" s="10"/>
      <c r="FQ13" s="10"/>
      <c r="FR13" s="10"/>
      <c r="FS13" s="10"/>
    </row>
    <row r="14" spans="1:175" ht="15.75" x14ac:dyDescent="0.25">
      <c r="A14">
        <v>9</v>
      </c>
      <c r="B14">
        <v>11</v>
      </c>
      <c r="C14" s="746" t="s">
        <v>521</v>
      </c>
      <c r="D14" s="57"/>
      <c r="E14" s="126"/>
      <c r="F14" s="126"/>
      <c r="G14" s="126"/>
      <c r="H14" s="126"/>
      <c r="I14" s="126"/>
      <c r="J14" s="126"/>
      <c r="K14" s="126"/>
      <c r="L14" s="15"/>
      <c r="M14" s="126"/>
      <c r="N14" s="126"/>
      <c r="O14" s="944"/>
      <c r="P14" s="941"/>
      <c r="Q14" s="247"/>
      <c r="R14" s="247"/>
      <c r="S14" s="247"/>
      <c r="T14" s="247"/>
      <c r="U14" s="820">
        <v>1</v>
      </c>
      <c r="V14" s="819"/>
      <c r="W14" s="126"/>
      <c r="X14" s="126"/>
      <c r="Y14" s="126"/>
      <c r="Z14" s="126"/>
      <c r="AA14" s="126"/>
      <c r="AB14" s="941"/>
      <c r="AC14" s="126"/>
      <c r="AD14" s="126"/>
      <c r="AE14" s="126"/>
      <c r="AF14" s="126"/>
      <c r="AG14" s="126">
        <v>1</v>
      </c>
      <c r="AH14" s="941"/>
      <c r="AI14" s="1008"/>
      <c r="AJ14" s="819"/>
      <c r="AK14" s="941"/>
      <c r="AL14" s="126"/>
      <c r="AM14" s="941"/>
      <c r="AN14" s="126"/>
      <c r="AO14" s="941"/>
      <c r="AP14" s="126"/>
      <c r="AQ14" s="126">
        <v>1</v>
      </c>
      <c r="AR14" s="126"/>
      <c r="AS14" s="126"/>
      <c r="AT14" s="126"/>
      <c r="AU14" s="820"/>
      <c r="AV14" s="941"/>
      <c r="AW14" s="126"/>
      <c r="AX14" s="126"/>
      <c r="AY14" s="941"/>
      <c r="AZ14" s="936">
        <v>1</v>
      </c>
      <c r="BA14" s="126"/>
      <c r="BB14" s="322"/>
      <c r="BC14" s="322">
        <v>1</v>
      </c>
      <c r="BD14" s="126"/>
      <c r="BE14" s="941"/>
      <c r="BF14" s="128"/>
      <c r="BG14" s="11">
        <v>1</v>
      </c>
      <c r="BH14" s="941"/>
      <c r="BI14" s="11"/>
      <c r="BJ14" s="11"/>
      <c r="BK14" s="11"/>
      <c r="BL14" s="11"/>
      <c r="BM14" s="11"/>
      <c r="BN14" s="11"/>
      <c r="BO14" s="11">
        <v>1</v>
      </c>
      <c r="BP14" s="11"/>
      <c r="BQ14" s="588"/>
      <c r="BR14" s="11"/>
      <c r="BS14" s="1033"/>
      <c r="BT14" s="128"/>
      <c r="BU14" s="11">
        <v>1</v>
      </c>
      <c r="BV14" s="11"/>
      <c r="BW14" s="11"/>
      <c r="BX14" s="11"/>
      <c r="BY14" s="11"/>
      <c r="BZ14" s="11"/>
      <c r="CA14" s="11"/>
      <c r="CB14" s="126"/>
      <c r="CC14" s="11"/>
      <c r="CD14" s="941"/>
      <c r="CE14" s="126"/>
      <c r="CF14" s="11"/>
      <c r="CG14" s="941"/>
      <c r="CH14" s="129"/>
      <c r="CI14" s="128"/>
      <c r="CJ14" s="941"/>
      <c r="CK14" s="11"/>
      <c r="CL14" s="941"/>
      <c r="CM14" s="126">
        <v>1</v>
      </c>
      <c r="CN14" s="11"/>
      <c r="CO14" s="62"/>
      <c r="CP14" s="941"/>
      <c r="CQ14" s="941"/>
      <c r="CR14" s="941"/>
      <c r="CS14" s="941"/>
      <c r="CT14" s="941"/>
      <c r="CU14" s="941"/>
      <c r="CV14" s="941"/>
      <c r="CW14" s="941"/>
      <c r="CX14" s="941"/>
      <c r="CY14" s="941"/>
      <c r="CZ14" s="941"/>
      <c r="DA14" s="941"/>
      <c r="DB14" s="941"/>
      <c r="DC14" s="941"/>
      <c r="DD14" s="941"/>
      <c r="DE14" s="941"/>
      <c r="DF14" s="941"/>
      <c r="DG14" s="941"/>
      <c r="DH14" s="941"/>
      <c r="DI14" s="941"/>
      <c r="DJ14" s="941"/>
      <c r="DK14" s="941"/>
      <c r="DL14" s="941"/>
      <c r="DM14" s="941"/>
      <c r="DN14" s="941"/>
      <c r="DO14" s="941"/>
      <c r="DP14" s="941"/>
      <c r="DQ14" s="941"/>
      <c r="DR14" s="941"/>
      <c r="DS14" s="941"/>
      <c r="DT14" s="941"/>
      <c r="DU14" s="941"/>
      <c r="DV14" s="941"/>
      <c r="DW14" s="941"/>
      <c r="DX14" s="941"/>
      <c r="DY14" s="941"/>
      <c r="DZ14" s="1065"/>
      <c r="EA14" s="1065"/>
      <c r="EB14" s="1066"/>
      <c r="EC14" s="1065"/>
      <c r="ED14" s="1065"/>
      <c r="EE14" s="1067"/>
      <c r="EF14" s="130"/>
      <c r="EG14" s="1065"/>
      <c r="EH14" s="1065"/>
      <c r="EI14" s="941"/>
      <c r="EJ14" s="11"/>
      <c r="EK14" s="1065"/>
      <c r="EL14" s="1065"/>
      <c r="EM14" s="941"/>
      <c r="EN14" s="11"/>
      <c r="EO14" s="11"/>
      <c r="EP14" s="126"/>
      <c r="EQ14" s="11"/>
      <c r="ER14" s="11"/>
      <c r="ES14" s="11"/>
      <c r="ET14" s="247"/>
      <c r="EU14" s="247"/>
      <c r="EV14" s="1033"/>
      <c r="EW14" s="941"/>
      <c r="EX14" s="322"/>
      <c r="EY14" s="941"/>
      <c r="EZ14" s="941"/>
      <c r="FA14" s="247"/>
      <c r="FB14" s="1094"/>
      <c r="FC14" s="941"/>
      <c r="FD14" s="941"/>
      <c r="FE14" s="941"/>
      <c r="FF14" s="941"/>
      <c r="FG14" s="1008"/>
      <c r="FH14" s="74">
        <f t="shared" si="2"/>
        <v>7</v>
      </c>
      <c r="FI14" s="66">
        <f t="shared" si="0"/>
        <v>0</v>
      </c>
      <c r="FJ14" s="66">
        <f t="shared" si="3"/>
        <v>0</v>
      </c>
      <c r="FK14" s="66">
        <f t="shared" si="4"/>
        <v>0</v>
      </c>
      <c r="FL14" s="66">
        <f t="shared" si="1"/>
        <v>0</v>
      </c>
      <c r="FM14" s="1230">
        <f t="shared" si="5"/>
        <v>7</v>
      </c>
      <c r="FN14" s="10"/>
      <c r="FO14" s="10">
        <v>1</v>
      </c>
      <c r="FP14" s="10"/>
      <c r="FQ14" s="10"/>
      <c r="FR14" s="10"/>
      <c r="FS14" s="10"/>
    </row>
    <row r="15" spans="1:175" ht="15.75" x14ac:dyDescent="0.25">
      <c r="A15">
        <v>10</v>
      </c>
      <c r="B15">
        <v>12</v>
      </c>
      <c r="C15" s="746" t="s">
        <v>659</v>
      </c>
      <c r="D15" s="57"/>
      <c r="E15" s="126"/>
      <c r="F15" s="126"/>
      <c r="G15" s="126"/>
      <c r="H15" s="126"/>
      <c r="I15" s="126"/>
      <c r="J15" s="126"/>
      <c r="K15" s="126"/>
      <c r="L15" s="15"/>
      <c r="M15" s="126"/>
      <c r="N15" s="126"/>
      <c r="O15" s="944"/>
      <c r="P15" s="941"/>
      <c r="Q15" s="247"/>
      <c r="R15" s="247"/>
      <c r="S15" s="247"/>
      <c r="T15" s="247"/>
      <c r="U15" s="820"/>
      <c r="V15" s="819"/>
      <c r="W15" s="126"/>
      <c r="X15" s="126"/>
      <c r="Y15" s="126"/>
      <c r="Z15" s="126"/>
      <c r="AA15" s="126"/>
      <c r="AB15" s="941"/>
      <c r="AC15" s="126"/>
      <c r="AD15" s="126"/>
      <c r="AE15" s="126"/>
      <c r="AF15" s="126"/>
      <c r="AG15" s="126"/>
      <c r="AH15" s="941"/>
      <c r="AI15" s="1008"/>
      <c r="AJ15" s="819"/>
      <c r="AK15" s="941"/>
      <c r="AL15" s="126"/>
      <c r="AM15" s="941"/>
      <c r="AN15" s="126"/>
      <c r="AO15" s="941"/>
      <c r="AP15" s="126"/>
      <c r="AQ15" s="126"/>
      <c r="AR15" s="126"/>
      <c r="AS15" s="126"/>
      <c r="AT15" s="126"/>
      <c r="AU15" s="820"/>
      <c r="AV15" s="941"/>
      <c r="AW15" s="126"/>
      <c r="AX15" s="126"/>
      <c r="AY15" s="941"/>
      <c r="AZ15" s="936"/>
      <c r="BA15" s="126"/>
      <c r="BB15" s="322"/>
      <c r="BC15" s="322"/>
      <c r="BD15" s="126"/>
      <c r="BE15" s="941"/>
      <c r="BF15" s="128"/>
      <c r="BG15" s="11"/>
      <c r="BH15" s="941"/>
      <c r="BI15" s="11"/>
      <c r="BJ15" s="11"/>
      <c r="BK15" s="11"/>
      <c r="BL15" s="11"/>
      <c r="BM15" s="11"/>
      <c r="BN15" s="11"/>
      <c r="BO15" s="11"/>
      <c r="BP15" s="11"/>
      <c r="BQ15" s="588"/>
      <c r="BR15" s="11"/>
      <c r="BS15" s="1033"/>
      <c r="BT15" s="128"/>
      <c r="BU15" s="11"/>
      <c r="BV15" s="11"/>
      <c r="BW15" s="11"/>
      <c r="BX15" s="11"/>
      <c r="BY15" s="11"/>
      <c r="BZ15" s="11"/>
      <c r="CA15" s="11"/>
      <c r="CB15" s="126"/>
      <c r="CC15" s="11"/>
      <c r="CD15" s="941"/>
      <c r="CE15" s="126"/>
      <c r="CF15" s="11"/>
      <c r="CG15" s="941"/>
      <c r="CH15" s="129"/>
      <c r="CI15" s="128"/>
      <c r="CJ15" s="941"/>
      <c r="CK15" s="11"/>
      <c r="CL15" s="941"/>
      <c r="CM15" s="126"/>
      <c r="CN15" s="11"/>
      <c r="CO15" s="62"/>
      <c r="CP15" s="941"/>
      <c r="CQ15" s="941"/>
      <c r="CR15" s="941"/>
      <c r="CS15" s="941"/>
      <c r="CT15" s="941"/>
      <c r="CU15" s="941"/>
      <c r="CV15" s="941"/>
      <c r="CW15" s="941"/>
      <c r="CX15" s="941"/>
      <c r="CY15" s="941"/>
      <c r="CZ15" s="941"/>
      <c r="DA15" s="941"/>
      <c r="DB15" s="941"/>
      <c r="DC15" s="941"/>
      <c r="DD15" s="941"/>
      <c r="DE15" s="941"/>
      <c r="DF15" s="941"/>
      <c r="DG15" s="941"/>
      <c r="DH15" s="941"/>
      <c r="DI15" s="941"/>
      <c r="DJ15" s="941"/>
      <c r="DK15" s="941"/>
      <c r="DL15" s="941"/>
      <c r="DM15" s="941"/>
      <c r="DN15" s="941"/>
      <c r="DO15" s="941"/>
      <c r="DP15" s="941"/>
      <c r="DQ15" s="941"/>
      <c r="DR15" s="941"/>
      <c r="DS15" s="941"/>
      <c r="DT15" s="941"/>
      <c r="DU15" s="941"/>
      <c r="DV15" s="941"/>
      <c r="DW15" s="941"/>
      <c r="DX15" s="941"/>
      <c r="DY15" s="941"/>
      <c r="DZ15" s="1065"/>
      <c r="EA15" s="1065"/>
      <c r="EB15" s="1066"/>
      <c r="EC15" s="1065"/>
      <c r="ED15" s="1065"/>
      <c r="EE15" s="1067"/>
      <c r="EF15" s="130"/>
      <c r="EG15" s="1065"/>
      <c r="EH15" s="1065"/>
      <c r="EI15" s="941"/>
      <c r="EJ15" s="11"/>
      <c r="EK15" s="1065"/>
      <c r="EL15" s="1065"/>
      <c r="EM15" s="941"/>
      <c r="EN15" s="11"/>
      <c r="EO15" s="11"/>
      <c r="EP15" s="126"/>
      <c r="EQ15" s="11"/>
      <c r="ER15" s="11"/>
      <c r="ES15" s="11"/>
      <c r="ET15" s="247"/>
      <c r="EU15" s="247"/>
      <c r="EV15" s="1033"/>
      <c r="EW15" s="941"/>
      <c r="EX15" s="322"/>
      <c r="EY15" s="941"/>
      <c r="EZ15" s="941"/>
      <c r="FA15" s="247"/>
      <c r="FB15" s="1094"/>
      <c r="FC15" s="941"/>
      <c r="FD15" s="941"/>
      <c r="FE15" s="941"/>
      <c r="FF15" s="941"/>
      <c r="FG15" s="1008"/>
      <c r="FH15" s="74">
        <f t="shared" si="2"/>
        <v>0</v>
      </c>
      <c r="FI15" s="66">
        <f t="shared" si="0"/>
        <v>0</v>
      </c>
      <c r="FJ15" s="66">
        <f t="shared" si="3"/>
        <v>0</v>
      </c>
      <c r="FK15" s="66">
        <f t="shared" si="4"/>
        <v>0</v>
      </c>
      <c r="FL15" s="66">
        <f t="shared" si="1"/>
        <v>0</v>
      </c>
      <c r="FM15" s="1230">
        <f t="shared" si="5"/>
        <v>0</v>
      </c>
      <c r="FN15" s="10">
        <v>1</v>
      </c>
      <c r="FO15" s="10"/>
      <c r="FP15" s="10"/>
      <c r="FQ15" s="10"/>
      <c r="FR15" s="10"/>
      <c r="FS15" s="10">
        <v>1</v>
      </c>
    </row>
    <row r="16" spans="1:175" ht="15.75" x14ac:dyDescent="0.25">
      <c r="A16">
        <v>11</v>
      </c>
      <c r="B16">
        <v>13</v>
      </c>
      <c r="C16" s="746" t="s">
        <v>524</v>
      </c>
      <c r="D16" s="57"/>
      <c r="E16" s="126"/>
      <c r="F16" s="126">
        <v>1</v>
      </c>
      <c r="G16" s="126"/>
      <c r="H16" s="126"/>
      <c r="I16" s="126"/>
      <c r="J16" s="126"/>
      <c r="K16" s="126"/>
      <c r="L16" s="15"/>
      <c r="M16" s="126"/>
      <c r="N16" s="126"/>
      <c r="O16" s="944">
        <v>1</v>
      </c>
      <c r="P16" s="941"/>
      <c r="Q16" s="247"/>
      <c r="R16" s="247"/>
      <c r="S16" s="247"/>
      <c r="T16" s="247"/>
      <c r="U16" s="820"/>
      <c r="V16" s="819"/>
      <c r="W16" s="126"/>
      <c r="X16" s="126">
        <v>1</v>
      </c>
      <c r="Y16" s="126"/>
      <c r="Z16" s="126"/>
      <c r="AA16" s="126"/>
      <c r="AB16" s="941"/>
      <c r="AC16" s="126"/>
      <c r="AD16" s="126"/>
      <c r="AE16" s="126"/>
      <c r="AF16" s="126"/>
      <c r="AG16" s="126"/>
      <c r="AH16" s="941"/>
      <c r="AI16" s="1008"/>
      <c r="AJ16" s="819"/>
      <c r="AK16" s="941"/>
      <c r="AL16" s="126"/>
      <c r="AM16" s="941"/>
      <c r="AN16" s="126"/>
      <c r="AO16" s="941"/>
      <c r="AP16" s="126">
        <v>1</v>
      </c>
      <c r="AQ16" s="126"/>
      <c r="AR16" s="126"/>
      <c r="AS16" s="126"/>
      <c r="AT16" s="126"/>
      <c r="AU16" s="820"/>
      <c r="AV16" s="941"/>
      <c r="AW16" s="126"/>
      <c r="AX16" s="126"/>
      <c r="AY16" s="941"/>
      <c r="AZ16" s="936"/>
      <c r="BA16" s="126"/>
      <c r="BB16" s="322">
        <v>1</v>
      </c>
      <c r="BC16" s="322"/>
      <c r="BD16" s="126"/>
      <c r="BE16" s="941"/>
      <c r="BF16" s="128">
        <v>1</v>
      </c>
      <c r="BG16" s="11"/>
      <c r="BH16" s="1031"/>
      <c r="BI16" s="11"/>
      <c r="BJ16" s="11"/>
      <c r="BK16" s="11"/>
      <c r="BL16" s="11"/>
      <c r="BM16" s="11"/>
      <c r="BN16" s="11">
        <v>1</v>
      </c>
      <c r="BO16" s="11"/>
      <c r="BP16" s="11"/>
      <c r="BQ16" s="588"/>
      <c r="BR16" s="11"/>
      <c r="BS16" s="1033"/>
      <c r="BT16" s="128"/>
      <c r="BU16" s="11"/>
      <c r="BV16" s="11"/>
      <c r="BW16" s="11"/>
      <c r="BX16" s="11"/>
      <c r="BY16" s="11"/>
      <c r="BZ16" s="11"/>
      <c r="CA16" s="11"/>
      <c r="CB16" s="126"/>
      <c r="CC16" s="11"/>
      <c r="CD16" s="941"/>
      <c r="CE16" s="126"/>
      <c r="CF16" s="11"/>
      <c r="CG16" s="941"/>
      <c r="CH16" s="129"/>
      <c r="CI16" s="128">
        <v>1</v>
      </c>
      <c r="CJ16" s="941"/>
      <c r="CK16" s="11"/>
      <c r="CL16" s="941"/>
      <c r="CM16" s="126"/>
      <c r="CN16" s="11"/>
      <c r="CO16" s="62"/>
      <c r="CP16" s="941"/>
      <c r="CQ16" s="941"/>
      <c r="CR16" s="941"/>
      <c r="CS16" s="941"/>
      <c r="CT16" s="941"/>
      <c r="CU16" s="941"/>
      <c r="CV16" s="941"/>
      <c r="CW16" s="941"/>
      <c r="CX16" s="941"/>
      <c r="CY16" s="941"/>
      <c r="CZ16" s="941"/>
      <c r="DA16" s="941"/>
      <c r="DB16" s="941"/>
      <c r="DC16" s="941"/>
      <c r="DD16" s="941"/>
      <c r="DE16" s="941"/>
      <c r="DF16" s="941"/>
      <c r="DG16" s="941"/>
      <c r="DH16" s="941"/>
      <c r="DI16" s="941"/>
      <c r="DJ16" s="941"/>
      <c r="DK16" s="941"/>
      <c r="DL16" s="941"/>
      <c r="DM16" s="941"/>
      <c r="DN16" s="941"/>
      <c r="DO16" s="941"/>
      <c r="DP16" s="941"/>
      <c r="DQ16" s="941"/>
      <c r="DR16" s="941"/>
      <c r="DS16" s="941"/>
      <c r="DT16" s="941"/>
      <c r="DU16" s="941"/>
      <c r="DV16" s="941"/>
      <c r="DW16" s="941"/>
      <c r="DX16" s="941"/>
      <c r="DY16" s="941"/>
      <c r="DZ16" s="1065"/>
      <c r="EA16" s="1065"/>
      <c r="EB16" s="1066"/>
      <c r="EC16" s="1065"/>
      <c r="ED16" s="1065"/>
      <c r="EE16" s="1067"/>
      <c r="EF16" s="130"/>
      <c r="EG16" s="1065"/>
      <c r="EH16" s="1065"/>
      <c r="EI16" s="941"/>
      <c r="EJ16" s="11"/>
      <c r="EK16" s="1065"/>
      <c r="EL16" s="1065"/>
      <c r="EM16" s="941"/>
      <c r="EN16" s="11"/>
      <c r="EO16" s="11"/>
      <c r="EP16" s="126"/>
      <c r="EQ16" s="11"/>
      <c r="ER16" s="11"/>
      <c r="ES16" s="11"/>
      <c r="ET16" s="247"/>
      <c r="EU16" s="247"/>
      <c r="EV16" s="1033"/>
      <c r="EW16" s="941"/>
      <c r="EX16" s="322"/>
      <c r="EY16" s="941"/>
      <c r="EZ16" s="941"/>
      <c r="FA16" s="247"/>
      <c r="FB16" s="1094"/>
      <c r="FC16" s="941"/>
      <c r="FD16" s="941"/>
      <c r="FE16" s="941"/>
      <c r="FF16" s="941"/>
      <c r="FG16" s="1008"/>
      <c r="FH16" s="74">
        <f t="shared" si="2"/>
        <v>0</v>
      </c>
      <c r="FI16" s="66">
        <f t="shared" si="0"/>
        <v>0</v>
      </c>
      <c r="FJ16" s="66">
        <f t="shared" si="3"/>
        <v>0</v>
      </c>
      <c r="FK16" s="66">
        <f t="shared" si="4"/>
        <v>0</v>
      </c>
      <c r="FL16" s="66">
        <f t="shared" si="1"/>
        <v>7</v>
      </c>
      <c r="FM16" s="1230">
        <f t="shared" si="5"/>
        <v>7</v>
      </c>
      <c r="FN16" s="10"/>
      <c r="FO16" s="10">
        <v>1</v>
      </c>
      <c r="FP16" s="10"/>
      <c r="FQ16" s="10"/>
      <c r="FR16" s="10"/>
      <c r="FS16" s="10"/>
    </row>
    <row r="17" spans="1:175" ht="16.5" thickBot="1" x14ac:dyDescent="0.3">
      <c r="A17">
        <v>12</v>
      </c>
      <c r="B17">
        <v>14</v>
      </c>
      <c r="C17" s="746" t="s">
        <v>825</v>
      </c>
      <c r="D17" s="57"/>
      <c r="E17" s="126">
        <v>1</v>
      </c>
      <c r="F17" s="126"/>
      <c r="G17" s="126"/>
      <c r="H17" s="126"/>
      <c r="I17" s="126"/>
      <c r="J17" s="126"/>
      <c r="K17" s="126">
        <v>1</v>
      </c>
      <c r="L17" s="15"/>
      <c r="M17" s="126"/>
      <c r="N17" s="126"/>
      <c r="O17" s="944">
        <v>1</v>
      </c>
      <c r="P17" s="941"/>
      <c r="Q17" s="247"/>
      <c r="R17" s="247"/>
      <c r="S17" s="247"/>
      <c r="T17" s="247"/>
      <c r="U17" s="820"/>
      <c r="V17" s="819"/>
      <c r="W17" s="126"/>
      <c r="X17" s="126"/>
      <c r="Y17" s="126"/>
      <c r="Z17" s="126"/>
      <c r="AA17" s="126"/>
      <c r="AB17" s="941"/>
      <c r="AC17" s="126"/>
      <c r="AD17" s="126"/>
      <c r="AE17" s="126"/>
      <c r="AF17" s="126"/>
      <c r="AG17" s="126"/>
      <c r="AH17" s="941"/>
      <c r="AI17" s="1008"/>
      <c r="AJ17" s="819"/>
      <c r="AK17" s="941"/>
      <c r="AL17" s="126"/>
      <c r="AM17" s="941"/>
      <c r="AN17" s="126"/>
      <c r="AO17" s="941"/>
      <c r="AP17" s="126"/>
      <c r="AQ17" s="126"/>
      <c r="AR17" s="126"/>
      <c r="AS17" s="126"/>
      <c r="AT17" s="126"/>
      <c r="AU17" s="820"/>
      <c r="AV17" s="941"/>
      <c r="AW17" s="126"/>
      <c r="AX17" s="126"/>
      <c r="AY17" s="941"/>
      <c r="AZ17" s="936"/>
      <c r="BA17" s="126"/>
      <c r="BB17" s="322"/>
      <c r="BC17" s="322"/>
      <c r="BD17" s="126"/>
      <c r="BE17" s="941"/>
      <c r="BF17" s="128"/>
      <c r="BG17" s="11"/>
      <c r="BH17" s="941"/>
      <c r="BI17" s="11"/>
      <c r="BJ17" s="11"/>
      <c r="BK17" s="11"/>
      <c r="BL17" s="11"/>
      <c r="BM17" s="11"/>
      <c r="BN17" s="11"/>
      <c r="BO17" s="11"/>
      <c r="BP17" s="11"/>
      <c r="BQ17" s="588"/>
      <c r="BR17" s="11"/>
      <c r="BS17" s="1033"/>
      <c r="BT17" s="128"/>
      <c r="BU17" s="11"/>
      <c r="BV17" s="11"/>
      <c r="BW17" s="11"/>
      <c r="BX17" s="11"/>
      <c r="BY17" s="11"/>
      <c r="BZ17" s="11"/>
      <c r="CA17" s="11"/>
      <c r="CB17" s="126">
        <v>1</v>
      </c>
      <c r="CC17" s="11"/>
      <c r="CD17" s="941"/>
      <c r="CE17" s="126"/>
      <c r="CF17" s="11"/>
      <c r="CG17" s="941"/>
      <c r="CH17" s="129"/>
      <c r="CI17" s="128"/>
      <c r="CJ17" s="941"/>
      <c r="CK17" s="11"/>
      <c r="CL17" s="941"/>
      <c r="CM17" s="126"/>
      <c r="CN17" s="11"/>
      <c r="CO17" s="62"/>
      <c r="CP17" s="941"/>
      <c r="CQ17" s="941"/>
      <c r="CR17" s="941"/>
      <c r="CS17" s="941"/>
      <c r="CT17" s="941"/>
      <c r="CU17" s="941"/>
      <c r="CV17" s="941"/>
      <c r="CW17" s="941"/>
      <c r="CX17" s="941"/>
      <c r="CY17" s="941"/>
      <c r="CZ17" s="941"/>
      <c r="DA17" s="941"/>
      <c r="DB17" s="941"/>
      <c r="DC17" s="941"/>
      <c r="DD17" s="941"/>
      <c r="DE17" s="941"/>
      <c r="DF17" s="941"/>
      <c r="DG17" s="941"/>
      <c r="DH17" s="941"/>
      <c r="DI17" s="941"/>
      <c r="DJ17" s="941"/>
      <c r="DK17" s="941"/>
      <c r="DL17" s="941"/>
      <c r="DM17" s="941"/>
      <c r="DN17" s="941"/>
      <c r="DO17" s="941"/>
      <c r="DP17" s="941"/>
      <c r="DQ17" s="941"/>
      <c r="DR17" s="941"/>
      <c r="DS17" s="941"/>
      <c r="DT17" s="941"/>
      <c r="DU17" s="941"/>
      <c r="DV17" s="941"/>
      <c r="DW17" s="941"/>
      <c r="DX17" s="941"/>
      <c r="DY17" s="941"/>
      <c r="DZ17" s="1065"/>
      <c r="EA17" s="1065"/>
      <c r="EB17" s="1066"/>
      <c r="EC17" s="1065"/>
      <c r="ED17" s="1065"/>
      <c r="EE17" s="1067"/>
      <c r="EF17" s="130"/>
      <c r="EG17" s="1065"/>
      <c r="EH17" s="1065"/>
      <c r="EI17" s="941"/>
      <c r="EJ17" s="11"/>
      <c r="EK17" s="1065"/>
      <c r="EL17" s="1065"/>
      <c r="EM17" s="941"/>
      <c r="EN17" s="11"/>
      <c r="EO17" s="11"/>
      <c r="EP17" s="126"/>
      <c r="EQ17" s="11"/>
      <c r="ER17" s="11"/>
      <c r="ES17" s="11"/>
      <c r="ET17" s="247"/>
      <c r="EU17" s="247"/>
      <c r="EV17" s="1033"/>
      <c r="EW17" s="941"/>
      <c r="EX17" s="322"/>
      <c r="EY17" s="941"/>
      <c r="EZ17" s="941"/>
      <c r="FA17" s="247"/>
      <c r="FB17" s="1094"/>
      <c r="FC17" s="941"/>
      <c r="FD17" s="941"/>
      <c r="FE17" s="941"/>
      <c r="FF17" s="941"/>
      <c r="FG17" s="1008"/>
      <c r="FH17" s="74">
        <f t="shared" si="2"/>
        <v>0</v>
      </c>
      <c r="FI17" s="66">
        <f t="shared" si="0"/>
        <v>0</v>
      </c>
      <c r="FJ17" s="66">
        <f t="shared" si="3"/>
        <v>3</v>
      </c>
      <c r="FK17" s="66">
        <f t="shared" si="4"/>
        <v>0</v>
      </c>
      <c r="FL17" s="66">
        <f t="shared" si="1"/>
        <v>0</v>
      </c>
      <c r="FM17" s="1230">
        <f t="shared" si="5"/>
        <v>3</v>
      </c>
      <c r="FN17" s="10"/>
      <c r="FO17" s="10">
        <v>1</v>
      </c>
      <c r="FP17" s="10"/>
      <c r="FQ17" s="10"/>
      <c r="FR17" s="10"/>
      <c r="FS17" s="10">
        <v>1</v>
      </c>
    </row>
    <row r="18" spans="1:175" ht="15.75" x14ac:dyDescent="0.25">
      <c r="A18">
        <v>13</v>
      </c>
      <c r="B18">
        <v>15</v>
      </c>
      <c r="C18" s="746" t="s">
        <v>800</v>
      </c>
      <c r="D18" s="57"/>
      <c r="E18" s="126">
        <v>1</v>
      </c>
      <c r="F18" s="126"/>
      <c r="G18" s="126"/>
      <c r="H18" s="126"/>
      <c r="I18" s="927"/>
      <c r="J18" s="126"/>
      <c r="K18" s="126">
        <v>1</v>
      </c>
      <c r="L18" s="15"/>
      <c r="M18" s="126"/>
      <c r="N18" s="126"/>
      <c r="O18" s="944">
        <v>1</v>
      </c>
      <c r="P18" s="941"/>
      <c r="Q18" s="247"/>
      <c r="R18" s="247"/>
      <c r="S18" s="247"/>
      <c r="T18" s="247"/>
      <c r="U18" s="820"/>
      <c r="V18" s="819"/>
      <c r="W18" s="126"/>
      <c r="X18" s="126"/>
      <c r="Y18" s="126"/>
      <c r="Z18" s="126">
        <v>1</v>
      </c>
      <c r="AA18" s="126"/>
      <c r="AB18" s="941"/>
      <c r="AC18" s="126">
        <v>1</v>
      </c>
      <c r="AD18" s="126"/>
      <c r="AE18" s="126"/>
      <c r="AF18" s="126">
        <v>1</v>
      </c>
      <c r="AG18" s="126"/>
      <c r="AH18" s="941"/>
      <c r="AI18" s="1008"/>
      <c r="AJ18" s="819"/>
      <c r="AK18" s="941"/>
      <c r="AL18" s="126"/>
      <c r="AM18" s="941"/>
      <c r="AN18" s="126"/>
      <c r="AO18" s="941"/>
      <c r="AP18" s="126"/>
      <c r="AQ18" s="126"/>
      <c r="AR18" s="126"/>
      <c r="AS18" s="126">
        <v>1</v>
      </c>
      <c r="AT18" s="126"/>
      <c r="AU18" s="820"/>
      <c r="AV18" s="1012"/>
      <c r="AW18" s="126"/>
      <c r="AX18" s="126"/>
      <c r="AY18" s="1017"/>
      <c r="AZ18" s="936"/>
      <c r="BA18" s="126"/>
      <c r="BB18" s="322"/>
      <c r="BC18" s="322"/>
      <c r="BD18" s="126"/>
      <c r="BE18" s="941"/>
      <c r="BF18" s="128"/>
      <c r="BG18" s="11"/>
      <c r="BH18" s="941"/>
      <c r="BI18" s="11">
        <v>1</v>
      </c>
      <c r="BJ18" s="11"/>
      <c r="BK18" s="11"/>
      <c r="BL18" s="11"/>
      <c r="BM18" s="11">
        <v>1</v>
      </c>
      <c r="BN18" s="11"/>
      <c r="BO18" s="11"/>
      <c r="BP18" s="11"/>
      <c r="BQ18" s="588">
        <v>1</v>
      </c>
      <c r="BR18" s="11"/>
      <c r="BS18" s="1033"/>
      <c r="BT18" s="128"/>
      <c r="BU18" s="11"/>
      <c r="BV18" s="11"/>
      <c r="BW18" s="11"/>
      <c r="BX18" s="11"/>
      <c r="BY18" s="11"/>
      <c r="BZ18" s="11">
        <v>1</v>
      </c>
      <c r="CA18" s="11"/>
      <c r="CB18" s="126">
        <v>1</v>
      </c>
      <c r="CC18" s="11"/>
      <c r="CD18" s="941"/>
      <c r="CE18" s="126"/>
      <c r="CF18" s="11"/>
      <c r="CG18" s="941"/>
      <c r="CH18" s="129"/>
      <c r="CI18" s="128"/>
      <c r="CJ18" s="941"/>
      <c r="CK18" s="11"/>
      <c r="CL18" s="941"/>
      <c r="CM18" s="126"/>
      <c r="CN18" s="11"/>
      <c r="CO18" s="62"/>
      <c r="CP18" s="941"/>
      <c r="CQ18" s="941"/>
      <c r="CR18" s="941"/>
      <c r="CS18" s="941"/>
      <c r="CT18" s="941"/>
      <c r="CU18" s="941"/>
      <c r="CV18" s="941"/>
      <c r="CW18" s="941"/>
      <c r="CX18" s="941"/>
      <c r="CY18" s="941"/>
      <c r="CZ18" s="941"/>
      <c r="DA18" s="941"/>
      <c r="DB18" s="941"/>
      <c r="DC18" s="941"/>
      <c r="DD18" s="941"/>
      <c r="DE18" s="941"/>
      <c r="DF18" s="941"/>
      <c r="DG18" s="941"/>
      <c r="DH18" s="941"/>
      <c r="DI18" s="941"/>
      <c r="DJ18" s="941"/>
      <c r="DK18" s="941"/>
      <c r="DL18" s="941"/>
      <c r="DM18" s="941"/>
      <c r="DN18" s="941"/>
      <c r="DO18" s="941"/>
      <c r="DP18" s="941"/>
      <c r="DQ18" s="941"/>
      <c r="DR18" s="941"/>
      <c r="DS18" s="941"/>
      <c r="DT18" s="941"/>
      <c r="DU18" s="941"/>
      <c r="DV18" s="941"/>
      <c r="DW18" s="941"/>
      <c r="DX18" s="941"/>
      <c r="DY18" s="941"/>
      <c r="DZ18" s="1065"/>
      <c r="EA18" s="1065"/>
      <c r="EB18" s="1066"/>
      <c r="EC18" s="1065"/>
      <c r="ED18" s="1065"/>
      <c r="EE18" s="1067"/>
      <c r="EF18" s="130"/>
      <c r="EG18" s="1065"/>
      <c r="EH18" s="1065"/>
      <c r="EI18" s="941"/>
      <c r="EJ18" s="11"/>
      <c r="EK18" s="1065"/>
      <c r="EL18" s="1065"/>
      <c r="EM18" s="941"/>
      <c r="EN18" s="11"/>
      <c r="EO18" s="11"/>
      <c r="EP18" s="126"/>
      <c r="EQ18" s="11"/>
      <c r="ER18" s="11"/>
      <c r="ES18" s="11"/>
      <c r="ET18" s="247"/>
      <c r="EU18" s="247"/>
      <c r="EV18" s="1033"/>
      <c r="EW18" s="941"/>
      <c r="EX18" s="322"/>
      <c r="EY18" s="941"/>
      <c r="EZ18" s="941"/>
      <c r="FA18" s="247"/>
      <c r="FB18" s="1094"/>
      <c r="FC18" s="941"/>
      <c r="FD18" s="941"/>
      <c r="FE18" s="941"/>
      <c r="FF18" s="941"/>
      <c r="FG18" s="1008"/>
      <c r="FH18" s="74">
        <f t="shared" si="2"/>
        <v>0</v>
      </c>
      <c r="FI18" s="66">
        <f t="shared" si="0"/>
        <v>0</v>
      </c>
      <c r="FJ18" s="66">
        <f t="shared" si="3"/>
        <v>10</v>
      </c>
      <c r="FK18" s="66">
        <f t="shared" si="4"/>
        <v>0</v>
      </c>
      <c r="FL18" s="66">
        <f t="shared" si="1"/>
        <v>0</v>
      </c>
      <c r="FM18" s="1230">
        <f t="shared" si="5"/>
        <v>10</v>
      </c>
      <c r="FN18" s="10"/>
      <c r="FO18" s="10"/>
      <c r="FP18" s="10">
        <v>1</v>
      </c>
      <c r="FQ18" s="10"/>
      <c r="FR18" s="10"/>
      <c r="FS18" s="10"/>
    </row>
    <row r="19" spans="1:175" ht="15.75" x14ac:dyDescent="0.25">
      <c r="B19">
        <v>16</v>
      </c>
      <c r="C19" s="746" t="s">
        <v>972</v>
      </c>
      <c r="D19" s="57"/>
      <c r="E19" s="126"/>
      <c r="F19" s="126"/>
      <c r="G19" s="126"/>
      <c r="H19" s="126"/>
      <c r="I19" s="927"/>
      <c r="J19" s="126"/>
      <c r="K19" s="126"/>
      <c r="L19" s="15"/>
      <c r="M19" s="126"/>
      <c r="N19" s="126"/>
      <c r="O19" s="944"/>
      <c r="P19" s="941"/>
      <c r="Q19" s="247"/>
      <c r="R19" s="247"/>
      <c r="S19" s="247"/>
      <c r="T19" s="247"/>
      <c r="U19" s="820"/>
      <c r="V19" s="819"/>
      <c r="W19" s="126"/>
      <c r="X19" s="126"/>
      <c r="Y19" s="126"/>
      <c r="Z19" s="126"/>
      <c r="AA19" s="126"/>
      <c r="AB19" s="941"/>
      <c r="AC19" s="126"/>
      <c r="AD19" s="126"/>
      <c r="AE19" s="126"/>
      <c r="AF19" s="126"/>
      <c r="AG19" s="126"/>
      <c r="AH19" s="941"/>
      <c r="AI19" s="1008"/>
      <c r="AJ19" s="819"/>
      <c r="AK19" s="941"/>
      <c r="AL19" s="126"/>
      <c r="AM19" s="941"/>
      <c r="AN19" s="126"/>
      <c r="AO19" s="941"/>
      <c r="AP19" s="126"/>
      <c r="AQ19" s="126"/>
      <c r="AR19" s="126"/>
      <c r="AS19" s="126"/>
      <c r="AT19" s="126"/>
      <c r="AU19" s="820"/>
      <c r="AV19" s="941"/>
      <c r="AW19" s="126">
        <v>1</v>
      </c>
      <c r="AX19" s="126"/>
      <c r="AY19" s="941"/>
      <c r="AZ19" s="936">
        <v>1</v>
      </c>
      <c r="BA19" s="126"/>
      <c r="BB19" s="322"/>
      <c r="BC19" s="322">
        <v>1</v>
      </c>
      <c r="BD19" s="126"/>
      <c r="BE19" s="941"/>
      <c r="BF19" s="128"/>
      <c r="BG19" s="11"/>
      <c r="BH19" s="941"/>
      <c r="BI19" s="11"/>
      <c r="BJ19" s="11"/>
      <c r="BK19" s="11"/>
      <c r="BL19" s="11"/>
      <c r="BM19" s="11">
        <v>1</v>
      </c>
      <c r="BN19" s="11"/>
      <c r="BO19" s="11"/>
      <c r="BP19" s="11"/>
      <c r="BQ19" s="588"/>
      <c r="BR19" s="11"/>
      <c r="BS19" s="1033"/>
      <c r="BT19" s="128"/>
      <c r="BU19" s="11"/>
      <c r="BV19" s="11"/>
      <c r="BW19" s="11"/>
      <c r="BX19" s="11"/>
      <c r="BY19" s="11"/>
      <c r="BZ19" s="11">
        <v>1</v>
      </c>
      <c r="CA19" s="11"/>
      <c r="CB19" s="126"/>
      <c r="CC19" s="11"/>
      <c r="CD19" s="941"/>
      <c r="CE19" s="126"/>
      <c r="CF19" s="11"/>
      <c r="CG19" s="941"/>
      <c r="CH19" s="129"/>
      <c r="CI19" s="128"/>
      <c r="CJ19" s="941"/>
      <c r="CK19" s="11"/>
      <c r="CL19" s="941"/>
      <c r="CM19" s="126"/>
      <c r="CN19" s="11"/>
      <c r="CO19" s="62"/>
      <c r="CP19" s="941"/>
      <c r="CQ19" s="941"/>
      <c r="CR19" s="941"/>
      <c r="CS19" s="941"/>
      <c r="CT19" s="941"/>
      <c r="CU19" s="941"/>
      <c r="CV19" s="941"/>
      <c r="CW19" s="941"/>
      <c r="CX19" s="941"/>
      <c r="CY19" s="941"/>
      <c r="CZ19" s="941"/>
      <c r="DA19" s="941"/>
      <c r="DB19" s="941"/>
      <c r="DC19" s="941"/>
      <c r="DD19" s="941"/>
      <c r="DE19" s="941"/>
      <c r="DF19" s="941"/>
      <c r="DG19" s="941"/>
      <c r="DH19" s="941"/>
      <c r="DI19" s="941"/>
      <c r="DJ19" s="941"/>
      <c r="DK19" s="941"/>
      <c r="DL19" s="941"/>
      <c r="DM19" s="941"/>
      <c r="DN19" s="941"/>
      <c r="DO19" s="941"/>
      <c r="DP19" s="941"/>
      <c r="DQ19" s="941"/>
      <c r="DR19" s="941"/>
      <c r="DS19" s="941"/>
      <c r="DT19" s="941"/>
      <c r="DU19" s="941"/>
      <c r="DV19" s="941"/>
      <c r="DW19" s="941"/>
      <c r="DX19" s="941"/>
      <c r="DY19" s="941"/>
      <c r="DZ19" s="1065"/>
      <c r="EA19" s="1065"/>
      <c r="EB19" s="1066"/>
      <c r="EC19" s="1065"/>
      <c r="ED19" s="1065"/>
      <c r="EE19" s="1067"/>
      <c r="EF19" s="130"/>
      <c r="EG19" s="1065"/>
      <c r="EH19" s="1065"/>
      <c r="EI19" s="941"/>
      <c r="EJ19" s="11"/>
      <c r="EK19" s="1065"/>
      <c r="EL19" s="1065"/>
      <c r="EM19" s="941"/>
      <c r="EN19" s="11"/>
      <c r="EO19" s="11"/>
      <c r="EP19" s="126"/>
      <c r="EQ19" s="11"/>
      <c r="ER19" s="11"/>
      <c r="ES19" s="11"/>
      <c r="ET19" s="247"/>
      <c r="EU19" s="247"/>
      <c r="EV19" s="1033"/>
      <c r="EW19" s="941"/>
      <c r="EX19" s="322"/>
      <c r="EY19" s="941"/>
      <c r="EZ19" s="941"/>
      <c r="FA19" s="247"/>
      <c r="FB19" s="1094"/>
      <c r="FC19" s="941"/>
      <c r="FD19" s="941"/>
      <c r="FE19" s="941"/>
      <c r="FF19" s="941"/>
      <c r="FG19" s="1008"/>
      <c r="FH19" s="74">
        <f t="shared" si="2"/>
        <v>2</v>
      </c>
      <c r="FI19" s="66">
        <f t="shared" si="0"/>
        <v>0</v>
      </c>
      <c r="FJ19" s="66">
        <f t="shared" si="3"/>
        <v>1</v>
      </c>
      <c r="FK19" s="66">
        <f t="shared" si="4"/>
        <v>0</v>
      </c>
      <c r="FL19" s="66">
        <f t="shared" si="1"/>
        <v>0</v>
      </c>
      <c r="FM19" s="1230">
        <f t="shared" si="5"/>
        <v>3</v>
      </c>
      <c r="FN19" s="10"/>
      <c r="FO19" s="10">
        <v>1</v>
      </c>
      <c r="FP19" s="10"/>
      <c r="FQ19" s="10"/>
      <c r="FR19" s="10"/>
      <c r="FS19" s="10">
        <v>1</v>
      </c>
    </row>
    <row r="20" spans="1:175" s="643" customFormat="1" ht="15.75" x14ac:dyDescent="0.25">
      <c r="A20" s="643">
        <v>14</v>
      </c>
      <c r="B20">
        <v>17</v>
      </c>
      <c r="C20" s="948" t="s">
        <v>380</v>
      </c>
      <c r="D20" s="949">
        <v>1</v>
      </c>
      <c r="E20" s="950"/>
      <c r="F20" s="950"/>
      <c r="G20" s="950"/>
      <c r="H20" s="950"/>
      <c r="I20" s="950"/>
      <c r="J20" s="950"/>
      <c r="K20" s="950"/>
      <c r="L20" s="656">
        <v>1</v>
      </c>
      <c r="M20" s="950"/>
      <c r="N20" s="950">
        <v>1</v>
      </c>
      <c r="O20" s="950">
        <v>1</v>
      </c>
      <c r="P20" s="950"/>
      <c r="Q20" s="953">
        <v>1</v>
      </c>
      <c r="R20" s="953">
        <v>1</v>
      </c>
      <c r="S20" s="953">
        <v>1</v>
      </c>
      <c r="T20" s="953"/>
      <c r="U20" s="954">
        <v>1</v>
      </c>
      <c r="V20" s="949"/>
      <c r="W20" s="950">
        <v>1</v>
      </c>
      <c r="X20" s="950"/>
      <c r="Y20" s="950"/>
      <c r="Z20" s="950">
        <v>1</v>
      </c>
      <c r="AA20" s="817">
        <v>1</v>
      </c>
      <c r="AB20" s="950"/>
      <c r="AC20" s="950">
        <v>1</v>
      </c>
      <c r="AD20" s="950"/>
      <c r="AE20" s="950"/>
      <c r="AF20" s="950"/>
      <c r="AG20" s="950">
        <v>1</v>
      </c>
      <c r="AH20" s="950"/>
      <c r="AI20" s="954"/>
      <c r="AJ20" s="949"/>
      <c r="AK20" s="817"/>
      <c r="AL20" s="950"/>
      <c r="AM20" s="950"/>
      <c r="AN20" s="950"/>
      <c r="AO20" s="950"/>
      <c r="AP20" s="950"/>
      <c r="AQ20" s="950">
        <v>1</v>
      </c>
      <c r="AR20" s="950"/>
      <c r="AS20" s="950">
        <v>1</v>
      </c>
      <c r="AT20" s="950"/>
      <c r="AU20" s="954"/>
      <c r="AV20" s="941"/>
      <c r="AW20" s="950">
        <v>1</v>
      </c>
      <c r="AX20" s="950"/>
      <c r="AY20" s="941"/>
      <c r="AZ20" s="966">
        <v>1</v>
      </c>
      <c r="BA20" s="950"/>
      <c r="BB20" s="955"/>
      <c r="BC20" s="1022">
        <v>1</v>
      </c>
      <c r="BD20" s="950"/>
      <c r="BE20" s="941"/>
      <c r="BF20" s="956"/>
      <c r="BG20" s="98">
        <v>1</v>
      </c>
      <c r="BH20" s="941"/>
      <c r="BI20" s="98">
        <v>1</v>
      </c>
      <c r="BJ20" s="957"/>
      <c r="BK20" s="957"/>
      <c r="BL20" s="957"/>
      <c r="BM20" s="957"/>
      <c r="BN20" s="957"/>
      <c r="BO20" s="957">
        <v>1</v>
      </c>
      <c r="BP20" s="957"/>
      <c r="BQ20" s="1024">
        <v>1</v>
      </c>
      <c r="BR20" s="957"/>
      <c r="BS20" s="1033"/>
      <c r="BT20" s="956"/>
      <c r="BU20" s="98">
        <v>1</v>
      </c>
      <c r="BV20" s="957"/>
      <c r="BW20" s="957"/>
      <c r="BX20" s="957"/>
      <c r="BY20" s="957"/>
      <c r="BZ20" s="957"/>
      <c r="CA20" s="957"/>
      <c r="CB20" s="950"/>
      <c r="CC20" s="957"/>
      <c r="CD20" s="1031"/>
      <c r="CE20" s="950"/>
      <c r="CF20" s="957"/>
      <c r="CG20" s="1031"/>
      <c r="CH20" s="958"/>
      <c r="CI20" s="956"/>
      <c r="CJ20" s="1037"/>
      <c r="CK20" s="957"/>
      <c r="CL20" s="941"/>
      <c r="CM20" s="817">
        <v>1</v>
      </c>
      <c r="CN20" s="957"/>
      <c r="CO20" s="963">
        <v>1</v>
      </c>
      <c r="CP20" s="941"/>
      <c r="CQ20" s="941"/>
      <c r="CR20" s="941"/>
      <c r="CS20" s="941"/>
      <c r="CT20" s="941"/>
      <c r="CU20" s="941"/>
      <c r="CV20" s="941"/>
      <c r="CW20" s="941"/>
      <c r="CX20" s="941"/>
      <c r="CY20" s="941"/>
      <c r="CZ20" s="941"/>
      <c r="DA20" s="941"/>
      <c r="DB20" s="941"/>
      <c r="DC20" s="941"/>
      <c r="DD20" s="941"/>
      <c r="DE20" s="941"/>
      <c r="DF20" s="941"/>
      <c r="DG20" s="941"/>
      <c r="DH20" s="941"/>
      <c r="DI20" s="941"/>
      <c r="DJ20" s="941"/>
      <c r="DK20" s="941"/>
      <c r="DL20" s="941"/>
      <c r="DM20" s="941"/>
      <c r="DN20" s="941"/>
      <c r="DO20" s="941"/>
      <c r="DP20" s="941"/>
      <c r="DQ20" s="941"/>
      <c r="DR20" s="941"/>
      <c r="DS20" s="941"/>
      <c r="DT20" s="941"/>
      <c r="DU20" s="941"/>
      <c r="DV20" s="941"/>
      <c r="DW20" s="941"/>
      <c r="DX20" s="941"/>
      <c r="DY20" s="941"/>
      <c r="DZ20" s="1068"/>
      <c r="EA20" s="1068"/>
      <c r="EB20" s="1069"/>
      <c r="EC20" s="1068"/>
      <c r="ED20" s="1068"/>
      <c r="EE20" s="1070"/>
      <c r="EF20" s="969"/>
      <c r="EG20" s="1068"/>
      <c r="EH20" s="1068"/>
      <c r="EI20" s="1088"/>
      <c r="EJ20" s="957"/>
      <c r="EK20" s="1068"/>
      <c r="EL20" s="1068"/>
      <c r="EM20" s="1088"/>
      <c r="EN20" s="957">
        <v>1</v>
      </c>
      <c r="EO20" s="957"/>
      <c r="EP20" s="950"/>
      <c r="EQ20" s="957"/>
      <c r="ER20" s="957"/>
      <c r="ES20" s="957"/>
      <c r="ET20" s="937">
        <v>1</v>
      </c>
      <c r="EU20" s="953"/>
      <c r="EV20" s="1090"/>
      <c r="EW20" s="1088"/>
      <c r="EX20" s="955"/>
      <c r="EY20" s="1088"/>
      <c r="EZ20" s="1088"/>
      <c r="FA20" s="953"/>
      <c r="FB20" s="1095"/>
      <c r="FC20" s="1088"/>
      <c r="FD20" s="1088"/>
      <c r="FE20" s="1088"/>
      <c r="FF20" s="1088"/>
      <c r="FG20" s="1096"/>
      <c r="FH20" s="74">
        <f t="shared" si="2"/>
        <v>12</v>
      </c>
      <c r="FI20" s="66">
        <f t="shared" si="0"/>
        <v>2</v>
      </c>
      <c r="FJ20" s="66">
        <f t="shared" si="3"/>
        <v>9</v>
      </c>
      <c r="FK20" s="66">
        <f t="shared" si="4"/>
        <v>1</v>
      </c>
      <c r="FL20" s="66">
        <f t="shared" si="1"/>
        <v>0</v>
      </c>
      <c r="FM20" s="1230">
        <f t="shared" si="5"/>
        <v>24</v>
      </c>
      <c r="FN20" s="11"/>
      <c r="FO20" s="11"/>
      <c r="FP20" s="11"/>
      <c r="FQ20" s="11">
        <v>1</v>
      </c>
      <c r="FR20" s="11"/>
      <c r="FS20" s="11"/>
    </row>
    <row r="21" spans="1:175" s="643" customFormat="1" ht="15.75" x14ac:dyDescent="0.25">
      <c r="A21" s="643">
        <v>15</v>
      </c>
      <c r="B21">
        <v>18</v>
      </c>
      <c r="C21" s="948" t="s">
        <v>708</v>
      </c>
      <c r="D21" s="821">
        <v>1</v>
      </c>
      <c r="E21" s="950"/>
      <c r="F21" s="950"/>
      <c r="G21" s="950"/>
      <c r="H21" s="950"/>
      <c r="I21" s="950"/>
      <c r="J21" s="950"/>
      <c r="K21" s="950"/>
      <c r="L21" s="656">
        <v>1</v>
      </c>
      <c r="M21" s="950"/>
      <c r="N21" s="950"/>
      <c r="O21" s="950">
        <v>1</v>
      </c>
      <c r="P21" s="950"/>
      <c r="Q21" s="953"/>
      <c r="R21" s="953"/>
      <c r="S21" s="953"/>
      <c r="T21" s="953"/>
      <c r="U21" s="954">
        <v>1</v>
      </c>
      <c r="V21" s="949"/>
      <c r="W21" s="950"/>
      <c r="X21" s="950"/>
      <c r="Y21" s="950"/>
      <c r="Z21" s="950"/>
      <c r="AA21" s="817">
        <v>1</v>
      </c>
      <c r="AB21" s="950"/>
      <c r="AC21" s="950"/>
      <c r="AD21" s="950"/>
      <c r="AE21" s="950"/>
      <c r="AF21" s="950"/>
      <c r="AG21" s="950">
        <v>1</v>
      </c>
      <c r="AH21" s="950"/>
      <c r="AI21" s="954"/>
      <c r="AJ21" s="949"/>
      <c r="AK21" s="817"/>
      <c r="AL21" s="950"/>
      <c r="AM21" s="950"/>
      <c r="AN21" s="950"/>
      <c r="AO21" s="950"/>
      <c r="AP21" s="950"/>
      <c r="AQ21" s="950">
        <v>1</v>
      </c>
      <c r="AR21" s="950"/>
      <c r="AS21" s="950"/>
      <c r="AT21" s="950"/>
      <c r="AU21" s="954"/>
      <c r="AV21" s="941"/>
      <c r="AW21" s="950">
        <v>1</v>
      </c>
      <c r="AX21" s="950"/>
      <c r="AY21" s="941"/>
      <c r="AZ21" s="966">
        <v>1</v>
      </c>
      <c r="BA21" s="950"/>
      <c r="BB21" s="955"/>
      <c r="BC21" s="1022">
        <v>1</v>
      </c>
      <c r="BD21" s="950"/>
      <c r="BE21" s="941"/>
      <c r="BF21" s="956"/>
      <c r="BG21" s="98">
        <v>1</v>
      </c>
      <c r="BH21" s="941"/>
      <c r="BI21" s="957">
        <v>1</v>
      </c>
      <c r="BJ21" s="957"/>
      <c r="BK21" s="957"/>
      <c r="BL21" s="957"/>
      <c r="BM21" s="957"/>
      <c r="BN21" s="957"/>
      <c r="BO21" s="957">
        <v>1</v>
      </c>
      <c r="BP21" s="957"/>
      <c r="BQ21" s="1024"/>
      <c r="BR21" s="957"/>
      <c r="BS21" s="1033"/>
      <c r="BT21" s="956"/>
      <c r="BU21" s="98">
        <v>1</v>
      </c>
      <c r="BV21" s="957"/>
      <c r="BW21" s="957"/>
      <c r="BX21" s="957"/>
      <c r="BY21" s="957"/>
      <c r="BZ21" s="957"/>
      <c r="CA21" s="957"/>
      <c r="CB21" s="950"/>
      <c r="CC21" s="957"/>
      <c r="CD21" s="941"/>
      <c r="CE21" s="950"/>
      <c r="CF21" s="957"/>
      <c r="CG21" s="941"/>
      <c r="CH21" s="958"/>
      <c r="CI21" s="956"/>
      <c r="CJ21" s="942"/>
      <c r="CK21" s="957"/>
      <c r="CL21" s="941"/>
      <c r="CM21" s="817">
        <v>1</v>
      </c>
      <c r="CN21" s="957"/>
      <c r="CO21" s="963"/>
      <c r="CP21" s="941"/>
      <c r="CQ21" s="941"/>
      <c r="CR21" s="941"/>
      <c r="CS21" s="941"/>
      <c r="CT21" s="941"/>
      <c r="CU21" s="941"/>
      <c r="CV21" s="941"/>
      <c r="CW21" s="941"/>
      <c r="CX21" s="941"/>
      <c r="CY21" s="941"/>
      <c r="CZ21" s="941"/>
      <c r="DA21" s="941"/>
      <c r="DB21" s="941"/>
      <c r="DC21" s="941"/>
      <c r="DD21" s="941"/>
      <c r="DE21" s="941"/>
      <c r="DF21" s="941"/>
      <c r="DG21" s="941"/>
      <c r="DH21" s="941"/>
      <c r="DI21" s="941"/>
      <c r="DJ21" s="941"/>
      <c r="DK21" s="941"/>
      <c r="DL21" s="941"/>
      <c r="DM21" s="941"/>
      <c r="DN21" s="941"/>
      <c r="DO21" s="941"/>
      <c r="DP21" s="941"/>
      <c r="DQ21" s="941"/>
      <c r="DR21" s="941"/>
      <c r="DS21" s="941"/>
      <c r="DT21" s="941"/>
      <c r="DU21" s="941"/>
      <c r="DV21" s="941"/>
      <c r="DW21" s="941"/>
      <c r="DX21" s="941"/>
      <c r="DY21" s="941"/>
      <c r="DZ21" s="1068"/>
      <c r="EA21" s="1068"/>
      <c r="EB21" s="1069"/>
      <c r="EC21" s="1068"/>
      <c r="ED21" s="1068"/>
      <c r="EE21" s="1070"/>
      <c r="EF21" s="969"/>
      <c r="EG21" s="1068"/>
      <c r="EH21" s="1068"/>
      <c r="EI21" s="1088"/>
      <c r="EJ21" s="957"/>
      <c r="EK21" s="1068"/>
      <c r="EL21" s="1068"/>
      <c r="EM21" s="1088"/>
      <c r="EN21" s="957">
        <v>1</v>
      </c>
      <c r="EO21" s="957"/>
      <c r="EP21" s="950"/>
      <c r="EQ21" s="957"/>
      <c r="ER21" s="957"/>
      <c r="ES21" s="957"/>
      <c r="ET21" s="937">
        <v>1</v>
      </c>
      <c r="EU21" s="953"/>
      <c r="EV21" s="1090"/>
      <c r="EW21" s="1088"/>
      <c r="EX21" s="955"/>
      <c r="EY21" s="1088"/>
      <c r="EZ21" s="1088"/>
      <c r="FA21" s="953"/>
      <c r="FB21" s="1095"/>
      <c r="FC21" s="1088"/>
      <c r="FD21" s="1088"/>
      <c r="FE21" s="1088"/>
      <c r="FF21" s="1088"/>
      <c r="FG21" s="1096"/>
      <c r="FH21" s="74">
        <f t="shared" si="2"/>
        <v>12</v>
      </c>
      <c r="FI21" s="66">
        <f t="shared" si="0"/>
        <v>1</v>
      </c>
      <c r="FJ21" s="66">
        <f t="shared" si="3"/>
        <v>1</v>
      </c>
      <c r="FK21" s="66">
        <f t="shared" si="4"/>
        <v>0</v>
      </c>
      <c r="FL21" s="66">
        <f t="shared" si="1"/>
        <v>0</v>
      </c>
      <c r="FM21" s="1230">
        <f t="shared" si="5"/>
        <v>14</v>
      </c>
      <c r="FN21" s="11"/>
      <c r="FO21" s="11"/>
      <c r="FP21" s="11">
        <v>1</v>
      </c>
      <c r="FQ21" s="11"/>
      <c r="FR21" s="11"/>
      <c r="FS21" s="11"/>
    </row>
    <row r="22" spans="1:175" ht="15.75" x14ac:dyDescent="0.25">
      <c r="A22">
        <v>16</v>
      </c>
      <c r="B22">
        <v>19</v>
      </c>
      <c r="C22" s="746" t="s">
        <v>682</v>
      </c>
      <c r="D22" s="57"/>
      <c r="E22" s="126"/>
      <c r="F22" s="126"/>
      <c r="G22" s="126"/>
      <c r="H22" s="126"/>
      <c r="I22" s="126"/>
      <c r="J22" s="126"/>
      <c r="K22" s="126"/>
      <c r="L22" s="15"/>
      <c r="M22" s="126"/>
      <c r="N22" s="126"/>
      <c r="O22" s="944">
        <v>1</v>
      </c>
      <c r="P22" s="941"/>
      <c r="Q22" s="247"/>
      <c r="R22" s="247"/>
      <c r="S22" s="247"/>
      <c r="T22" s="247"/>
      <c r="U22" s="820"/>
      <c r="V22" s="819"/>
      <c r="W22" s="126"/>
      <c r="X22" s="126">
        <v>1</v>
      </c>
      <c r="Y22" s="126"/>
      <c r="Z22" s="126"/>
      <c r="AA22" s="126"/>
      <c r="AB22" s="941"/>
      <c r="AC22" s="126"/>
      <c r="AD22" s="126"/>
      <c r="AE22" s="126"/>
      <c r="AF22" s="126"/>
      <c r="AG22" s="126"/>
      <c r="AH22" s="941"/>
      <c r="AI22" s="1008"/>
      <c r="AJ22" s="819">
        <v>1</v>
      </c>
      <c r="AK22" s="941"/>
      <c r="AL22" s="126"/>
      <c r="AM22" s="941"/>
      <c r="AN22" s="126"/>
      <c r="AO22" s="941"/>
      <c r="AP22" s="126">
        <v>1</v>
      </c>
      <c r="AQ22" s="126"/>
      <c r="AR22" s="126"/>
      <c r="AS22" s="126"/>
      <c r="AT22" s="126"/>
      <c r="AU22" s="820"/>
      <c r="AV22" s="941"/>
      <c r="AW22" s="126"/>
      <c r="AX22" s="126"/>
      <c r="AY22" s="941"/>
      <c r="AZ22" s="936"/>
      <c r="BA22" s="126"/>
      <c r="BB22" s="322">
        <v>1</v>
      </c>
      <c r="BC22" s="322"/>
      <c r="BD22" s="126"/>
      <c r="BE22" s="941"/>
      <c r="BF22" s="128">
        <v>1</v>
      </c>
      <c r="BG22" s="11"/>
      <c r="BH22" s="941"/>
      <c r="BI22" s="11"/>
      <c r="BJ22" s="11"/>
      <c r="BK22" s="11"/>
      <c r="BL22" s="11"/>
      <c r="BM22" s="11"/>
      <c r="BN22" s="11">
        <v>1</v>
      </c>
      <c r="BO22" s="11"/>
      <c r="BP22" s="11"/>
      <c r="BQ22" s="588"/>
      <c r="BR22" s="11"/>
      <c r="BS22" s="1034"/>
      <c r="BT22" s="128">
        <v>1</v>
      </c>
      <c r="BU22" s="11"/>
      <c r="BV22" s="11"/>
      <c r="BW22" s="11"/>
      <c r="BX22" s="11"/>
      <c r="BY22" s="11"/>
      <c r="BZ22" s="11"/>
      <c r="CA22" s="11"/>
      <c r="CB22" s="126"/>
      <c r="CC22" s="11">
        <v>1</v>
      </c>
      <c r="CD22" s="941"/>
      <c r="CE22" s="126"/>
      <c r="CF22" s="11"/>
      <c r="CG22" s="941"/>
      <c r="CH22" s="129"/>
      <c r="CI22" s="128">
        <v>1</v>
      </c>
      <c r="CJ22" s="941"/>
      <c r="CK22" s="11"/>
      <c r="CL22" s="941"/>
      <c r="CM22" s="126"/>
      <c r="CN22" s="11"/>
      <c r="CO22" s="62"/>
      <c r="CP22" s="941"/>
      <c r="CQ22" s="941"/>
      <c r="CR22" s="941"/>
      <c r="CS22" s="941"/>
      <c r="CT22" s="941"/>
      <c r="CU22" s="941"/>
      <c r="CV22" s="941"/>
      <c r="CW22" s="941"/>
      <c r="CX22" s="941"/>
      <c r="CY22" s="941"/>
      <c r="CZ22" s="941"/>
      <c r="DA22" s="941"/>
      <c r="DB22" s="941"/>
      <c r="DC22" s="941"/>
      <c r="DD22" s="941"/>
      <c r="DE22" s="941"/>
      <c r="DF22" s="941"/>
      <c r="DG22" s="941"/>
      <c r="DH22" s="941"/>
      <c r="DI22" s="941"/>
      <c r="DJ22" s="941"/>
      <c r="DK22" s="941"/>
      <c r="DL22" s="941"/>
      <c r="DM22" s="941"/>
      <c r="DN22" s="941"/>
      <c r="DO22" s="941"/>
      <c r="DP22" s="941"/>
      <c r="DQ22" s="941"/>
      <c r="DR22" s="941"/>
      <c r="DS22" s="941"/>
      <c r="DT22" s="941"/>
      <c r="DU22" s="941"/>
      <c r="DV22" s="941"/>
      <c r="DW22" s="941"/>
      <c r="DX22" s="941"/>
      <c r="DY22" s="941"/>
      <c r="DZ22" s="1065"/>
      <c r="EA22" s="1065"/>
      <c r="EB22" s="1066"/>
      <c r="EC22" s="1065"/>
      <c r="ED22" s="1065"/>
      <c r="EE22" s="1067"/>
      <c r="EF22" s="130"/>
      <c r="EG22" s="1065"/>
      <c r="EH22" s="1065"/>
      <c r="EI22" s="941"/>
      <c r="EJ22" s="11"/>
      <c r="EK22" s="1065"/>
      <c r="EL22" s="1065"/>
      <c r="EM22" s="941"/>
      <c r="EN22" s="11"/>
      <c r="EO22" s="11"/>
      <c r="EP22" s="126"/>
      <c r="EQ22" s="11"/>
      <c r="ER22" s="11"/>
      <c r="ES22" s="11"/>
      <c r="ET22" s="247"/>
      <c r="EU22" s="247"/>
      <c r="EV22" s="1033"/>
      <c r="EW22" s="941"/>
      <c r="EX22" s="322"/>
      <c r="EY22" s="941"/>
      <c r="EZ22" s="941"/>
      <c r="FA22" s="247"/>
      <c r="FB22" s="1094"/>
      <c r="FC22" s="941"/>
      <c r="FD22" s="941"/>
      <c r="FE22" s="941"/>
      <c r="FF22" s="941"/>
      <c r="FG22" s="1008"/>
      <c r="FH22" s="74">
        <f t="shared" si="2"/>
        <v>0</v>
      </c>
      <c r="FI22" s="66">
        <f t="shared" si="0"/>
        <v>0</v>
      </c>
      <c r="FJ22" s="66">
        <f t="shared" si="3"/>
        <v>0</v>
      </c>
      <c r="FK22" s="66">
        <f t="shared" si="4"/>
        <v>0</v>
      </c>
      <c r="FL22" s="66">
        <f t="shared" si="1"/>
        <v>9</v>
      </c>
      <c r="FM22" s="1230">
        <f t="shared" si="5"/>
        <v>9</v>
      </c>
      <c r="FN22" s="10"/>
      <c r="FO22" s="10">
        <v>1</v>
      </c>
      <c r="FP22" s="10"/>
      <c r="FQ22" s="10"/>
      <c r="FR22" s="10"/>
      <c r="FS22" s="10"/>
    </row>
    <row r="23" spans="1:175" ht="15.75" x14ac:dyDescent="0.25">
      <c r="B23">
        <v>20</v>
      </c>
      <c r="C23" s="746" t="s">
        <v>1319</v>
      </c>
      <c r="D23" s="57"/>
      <c r="E23" s="126"/>
      <c r="F23" s="126"/>
      <c r="G23" s="126"/>
      <c r="H23" s="126"/>
      <c r="I23" s="126"/>
      <c r="J23" s="126"/>
      <c r="K23" s="126"/>
      <c r="L23" s="15"/>
      <c r="M23" s="126"/>
      <c r="N23" s="126"/>
      <c r="O23" s="944"/>
      <c r="P23" s="941"/>
      <c r="Q23" s="247"/>
      <c r="R23" s="247"/>
      <c r="S23" s="247"/>
      <c r="T23" s="247"/>
      <c r="U23" s="820"/>
      <c r="V23" s="819"/>
      <c r="W23" s="126"/>
      <c r="X23" s="126"/>
      <c r="Y23" s="126"/>
      <c r="Z23" s="126"/>
      <c r="AA23" s="126"/>
      <c r="AB23" s="941"/>
      <c r="AC23" s="126"/>
      <c r="AD23" s="126"/>
      <c r="AE23" s="126"/>
      <c r="AF23" s="126"/>
      <c r="AG23" s="126"/>
      <c r="AH23" s="941"/>
      <c r="AI23" s="1008"/>
      <c r="AJ23" s="819"/>
      <c r="AK23" s="941"/>
      <c r="AL23" s="126"/>
      <c r="AM23" s="941"/>
      <c r="AN23" s="126"/>
      <c r="AO23" s="941"/>
      <c r="AP23" s="126"/>
      <c r="AQ23" s="126"/>
      <c r="AR23" s="126"/>
      <c r="AS23" s="126"/>
      <c r="AT23" s="126"/>
      <c r="AU23" s="820"/>
      <c r="AV23" s="941"/>
      <c r="AW23" s="126"/>
      <c r="AX23" s="126"/>
      <c r="AY23" s="941"/>
      <c r="AZ23" s="936"/>
      <c r="BA23" s="126"/>
      <c r="BB23" s="322"/>
      <c r="BC23" s="322"/>
      <c r="BD23" s="126"/>
      <c r="BE23" s="941"/>
      <c r="BF23" s="128"/>
      <c r="BG23" s="11"/>
      <c r="BH23" s="941"/>
      <c r="BI23" s="11"/>
      <c r="BJ23" s="11"/>
      <c r="BK23" s="11"/>
      <c r="BL23" s="11"/>
      <c r="BM23" s="11"/>
      <c r="BN23" s="11"/>
      <c r="BO23" s="11"/>
      <c r="BP23" s="11"/>
      <c r="BQ23" s="588"/>
      <c r="BR23" s="11">
        <v>1</v>
      </c>
      <c r="BS23" s="1033"/>
      <c r="BT23" s="128"/>
      <c r="BU23" s="11"/>
      <c r="BV23" s="11"/>
      <c r="BW23" s="11">
        <v>1</v>
      </c>
      <c r="BX23" s="11"/>
      <c r="BY23" s="11"/>
      <c r="BZ23" s="11"/>
      <c r="CA23" s="11">
        <v>1</v>
      </c>
      <c r="CB23" s="126"/>
      <c r="CC23" s="11"/>
      <c r="CD23" s="941"/>
      <c r="CE23" s="126">
        <v>1</v>
      </c>
      <c r="CF23" s="11"/>
      <c r="CG23" s="941"/>
      <c r="CH23" s="129"/>
      <c r="CI23" s="128"/>
      <c r="CJ23" s="941"/>
      <c r="CK23" s="11"/>
      <c r="CL23" s="941"/>
      <c r="CM23" s="126"/>
      <c r="CN23" s="11"/>
      <c r="CO23" s="62"/>
      <c r="CP23" s="941"/>
      <c r="CQ23" s="941"/>
      <c r="CR23" s="941"/>
      <c r="CS23" s="941"/>
      <c r="CT23" s="941"/>
      <c r="CU23" s="941"/>
      <c r="CV23" s="941"/>
      <c r="CW23" s="941"/>
      <c r="CX23" s="941"/>
      <c r="CY23" s="941"/>
      <c r="CZ23" s="941"/>
      <c r="DA23" s="941"/>
      <c r="DB23" s="941"/>
      <c r="DC23" s="941"/>
      <c r="DD23" s="941"/>
      <c r="DE23" s="941"/>
      <c r="DF23" s="941"/>
      <c r="DG23" s="941"/>
      <c r="DH23" s="941"/>
      <c r="DI23" s="941"/>
      <c r="DJ23" s="941"/>
      <c r="DK23" s="941"/>
      <c r="DL23" s="941"/>
      <c r="DM23" s="941"/>
      <c r="DN23" s="941"/>
      <c r="DO23" s="941"/>
      <c r="DP23" s="941"/>
      <c r="DQ23" s="941"/>
      <c r="DR23" s="941"/>
      <c r="DS23" s="941"/>
      <c r="DT23" s="941"/>
      <c r="DU23" s="941"/>
      <c r="DV23" s="941"/>
      <c r="DW23" s="941"/>
      <c r="DX23" s="941"/>
      <c r="DY23" s="941"/>
      <c r="DZ23" s="1065"/>
      <c r="EA23" s="1065"/>
      <c r="EB23" s="1066"/>
      <c r="EC23" s="1065"/>
      <c r="ED23" s="1065"/>
      <c r="EE23" s="1067"/>
      <c r="EF23" s="130"/>
      <c r="EG23" s="1065"/>
      <c r="EH23" s="1065"/>
      <c r="EI23" s="941"/>
      <c r="EJ23" s="11"/>
      <c r="EK23" s="1065"/>
      <c r="EL23" s="1065"/>
      <c r="EM23" s="941"/>
      <c r="EN23" s="11"/>
      <c r="EO23" s="11">
        <v>1</v>
      </c>
      <c r="EP23" s="126"/>
      <c r="EQ23" s="11">
        <v>1</v>
      </c>
      <c r="ER23" s="11"/>
      <c r="ES23" s="11"/>
      <c r="ET23" s="247"/>
      <c r="EU23" s="247">
        <v>1</v>
      </c>
      <c r="EV23" s="1033"/>
      <c r="EW23" s="941"/>
      <c r="EX23" s="322"/>
      <c r="EY23" s="941"/>
      <c r="EZ23" s="941"/>
      <c r="FA23" s="247">
        <v>1</v>
      </c>
      <c r="FB23" s="1094"/>
      <c r="FC23" s="941"/>
      <c r="FD23" s="941"/>
      <c r="FE23" s="941"/>
      <c r="FF23" s="941"/>
      <c r="FG23" s="1008"/>
      <c r="FH23" s="74">
        <f t="shared" si="2"/>
        <v>0</v>
      </c>
      <c r="FI23" s="66">
        <f t="shared" si="0"/>
        <v>8</v>
      </c>
      <c r="FJ23" s="66">
        <f t="shared" si="3"/>
        <v>0</v>
      </c>
      <c r="FK23" s="66">
        <f t="shared" si="4"/>
        <v>0</v>
      </c>
      <c r="FL23" s="66">
        <f t="shared" si="1"/>
        <v>0</v>
      </c>
      <c r="FM23" s="1230">
        <f t="shared" si="5"/>
        <v>8</v>
      </c>
      <c r="FN23" s="10"/>
      <c r="FO23" s="10">
        <v>1</v>
      </c>
      <c r="FP23" s="10"/>
      <c r="FQ23" s="10"/>
      <c r="FR23" s="10"/>
      <c r="FS23" s="10"/>
    </row>
    <row r="24" spans="1:175" ht="15.75" x14ac:dyDescent="0.25">
      <c r="A24">
        <v>17</v>
      </c>
      <c r="B24">
        <v>21</v>
      </c>
      <c r="C24" s="746" t="s">
        <v>1039</v>
      </c>
      <c r="D24" s="57"/>
      <c r="E24" s="126"/>
      <c r="F24" s="126"/>
      <c r="G24" s="126"/>
      <c r="H24" s="126"/>
      <c r="I24" s="126"/>
      <c r="J24" s="126"/>
      <c r="K24" s="126"/>
      <c r="L24" s="15"/>
      <c r="M24" s="126"/>
      <c r="N24" s="126"/>
      <c r="O24" s="944">
        <v>1</v>
      </c>
      <c r="P24" s="941"/>
      <c r="Q24" s="247"/>
      <c r="R24" s="247"/>
      <c r="S24" s="247"/>
      <c r="T24" s="247"/>
      <c r="U24" s="820"/>
      <c r="V24" s="819"/>
      <c r="W24" s="126">
        <v>1</v>
      </c>
      <c r="X24" s="126"/>
      <c r="Y24" s="126"/>
      <c r="Z24" s="126"/>
      <c r="AA24" s="126"/>
      <c r="AB24" s="941"/>
      <c r="AC24" s="126">
        <v>1</v>
      </c>
      <c r="AD24" s="126"/>
      <c r="AE24" s="126"/>
      <c r="AF24" s="126"/>
      <c r="AG24" s="126"/>
      <c r="AH24" s="941"/>
      <c r="AI24" s="1008"/>
      <c r="AJ24" s="819"/>
      <c r="AK24" s="941"/>
      <c r="AL24" s="126"/>
      <c r="AM24" s="941"/>
      <c r="AN24" s="126"/>
      <c r="AO24" s="941"/>
      <c r="AP24" s="126"/>
      <c r="AQ24" s="126">
        <v>1</v>
      </c>
      <c r="AR24" s="126"/>
      <c r="AS24" s="126">
        <v>1</v>
      </c>
      <c r="AT24" s="126"/>
      <c r="AU24" s="820"/>
      <c r="AV24" s="941"/>
      <c r="AW24" s="126"/>
      <c r="AX24" s="126"/>
      <c r="AY24" s="941"/>
      <c r="AZ24" s="936">
        <v>1</v>
      </c>
      <c r="BA24" s="126"/>
      <c r="BB24" s="322"/>
      <c r="BC24" s="322"/>
      <c r="BD24" s="126"/>
      <c r="BE24" s="941"/>
      <c r="BF24" s="128"/>
      <c r="BG24" s="11"/>
      <c r="BH24" s="941"/>
      <c r="BI24" s="11"/>
      <c r="BJ24" s="11"/>
      <c r="BK24" s="11"/>
      <c r="BL24" s="11"/>
      <c r="BM24" s="11"/>
      <c r="BN24" s="11"/>
      <c r="BO24" s="11"/>
      <c r="BP24" s="11"/>
      <c r="BQ24" s="588"/>
      <c r="BR24" s="11"/>
      <c r="BS24" s="1033"/>
      <c r="BT24" s="128"/>
      <c r="BU24" s="11"/>
      <c r="BV24" s="11"/>
      <c r="BW24" s="11"/>
      <c r="BX24" s="11"/>
      <c r="BY24" s="11"/>
      <c r="BZ24" s="11"/>
      <c r="CA24" s="11"/>
      <c r="CB24" s="126"/>
      <c r="CC24" s="11"/>
      <c r="CD24" s="941"/>
      <c r="CE24" s="126"/>
      <c r="CF24" s="11"/>
      <c r="CG24" s="941"/>
      <c r="CH24" s="129">
        <v>1</v>
      </c>
      <c r="CI24" s="128"/>
      <c r="CJ24" s="941"/>
      <c r="CK24" s="11"/>
      <c r="CL24" s="941"/>
      <c r="CM24" s="126"/>
      <c r="CN24" s="11"/>
      <c r="CO24" s="62"/>
      <c r="CP24" s="941"/>
      <c r="CQ24" s="941"/>
      <c r="CR24" s="941"/>
      <c r="CS24" s="941"/>
      <c r="CT24" s="941"/>
      <c r="CU24" s="941"/>
      <c r="CV24" s="941"/>
      <c r="CW24" s="941"/>
      <c r="CX24" s="941"/>
      <c r="CY24" s="941"/>
      <c r="CZ24" s="941"/>
      <c r="DA24" s="941"/>
      <c r="DB24" s="941"/>
      <c r="DC24" s="941"/>
      <c r="DD24" s="941"/>
      <c r="DE24" s="941"/>
      <c r="DF24" s="941"/>
      <c r="DG24" s="941"/>
      <c r="DH24" s="941"/>
      <c r="DI24" s="941"/>
      <c r="DJ24" s="941"/>
      <c r="DK24" s="941"/>
      <c r="DL24" s="941"/>
      <c r="DM24" s="941"/>
      <c r="DN24" s="941"/>
      <c r="DO24" s="941"/>
      <c r="DP24" s="941"/>
      <c r="DQ24" s="941"/>
      <c r="DR24" s="941"/>
      <c r="DS24" s="941"/>
      <c r="DT24" s="941"/>
      <c r="DU24" s="941"/>
      <c r="DV24" s="941"/>
      <c r="DW24" s="941"/>
      <c r="DX24" s="941"/>
      <c r="DY24" s="941"/>
      <c r="DZ24" s="1065"/>
      <c r="EA24" s="1065"/>
      <c r="EB24" s="1066"/>
      <c r="EC24" s="1065"/>
      <c r="ED24" s="1065"/>
      <c r="EE24" s="1067"/>
      <c r="EF24" s="130"/>
      <c r="EG24" s="1065"/>
      <c r="EH24" s="1065"/>
      <c r="EI24" s="941"/>
      <c r="EJ24" s="11">
        <v>1</v>
      </c>
      <c r="EK24" s="1065"/>
      <c r="EL24" s="1065"/>
      <c r="EM24" s="941"/>
      <c r="EN24" s="11"/>
      <c r="EO24" s="11"/>
      <c r="EP24" s="126"/>
      <c r="EQ24" s="11"/>
      <c r="ER24" s="11"/>
      <c r="ES24" s="11"/>
      <c r="ET24" s="247"/>
      <c r="EU24" s="247"/>
      <c r="EV24" s="1033"/>
      <c r="EW24" s="941"/>
      <c r="EX24" s="322"/>
      <c r="EY24" s="941"/>
      <c r="EZ24" s="941"/>
      <c r="FA24" s="247"/>
      <c r="FB24" s="1094"/>
      <c r="FC24" s="941"/>
      <c r="FD24" s="941"/>
      <c r="FE24" s="941"/>
      <c r="FF24" s="941"/>
      <c r="FG24" s="1008"/>
      <c r="FH24" s="74">
        <f t="shared" si="2"/>
        <v>1</v>
      </c>
      <c r="FI24" s="66">
        <f t="shared" si="0"/>
        <v>0</v>
      </c>
      <c r="FJ24" s="66">
        <f t="shared" si="3"/>
        <v>5</v>
      </c>
      <c r="FK24" s="66">
        <f t="shared" si="4"/>
        <v>0</v>
      </c>
      <c r="FL24" s="66">
        <f t="shared" si="1"/>
        <v>0</v>
      </c>
      <c r="FM24" s="1230">
        <f t="shared" si="5"/>
        <v>6</v>
      </c>
      <c r="FN24" s="10"/>
      <c r="FO24" s="10">
        <v>1</v>
      </c>
      <c r="FP24" s="10"/>
      <c r="FQ24" s="10"/>
      <c r="FR24" s="10"/>
      <c r="FS24" s="10"/>
    </row>
    <row r="25" spans="1:175" ht="15.75" x14ac:dyDescent="0.25">
      <c r="A25">
        <v>18</v>
      </c>
      <c r="B25">
        <v>22</v>
      </c>
      <c r="C25" s="746" t="s">
        <v>371</v>
      </c>
      <c r="D25" s="57"/>
      <c r="E25" s="126"/>
      <c r="F25" s="126"/>
      <c r="G25" s="126"/>
      <c r="H25" s="126"/>
      <c r="I25" s="126"/>
      <c r="J25" s="126"/>
      <c r="K25" s="126"/>
      <c r="L25" s="15"/>
      <c r="M25" s="126"/>
      <c r="N25" s="126"/>
      <c r="O25" s="944"/>
      <c r="P25" s="941"/>
      <c r="Q25" s="247"/>
      <c r="R25" s="247"/>
      <c r="S25" s="247"/>
      <c r="T25" s="247"/>
      <c r="U25" s="820"/>
      <c r="V25" s="819"/>
      <c r="W25" s="126"/>
      <c r="X25" s="126"/>
      <c r="Y25" s="126"/>
      <c r="Z25" s="126"/>
      <c r="AA25" s="126"/>
      <c r="AB25" s="941"/>
      <c r="AC25" s="126"/>
      <c r="AD25" s="126"/>
      <c r="AE25" s="126"/>
      <c r="AF25" s="126"/>
      <c r="AG25" s="126"/>
      <c r="AH25" s="941"/>
      <c r="AI25" s="1008"/>
      <c r="AJ25" s="819"/>
      <c r="AK25" s="941"/>
      <c r="AL25" s="126"/>
      <c r="AM25" s="941"/>
      <c r="AN25" s="126"/>
      <c r="AO25" s="941"/>
      <c r="AP25" s="126"/>
      <c r="AQ25" s="126"/>
      <c r="AR25" s="126"/>
      <c r="AS25" s="126">
        <v>1</v>
      </c>
      <c r="AT25" s="126"/>
      <c r="AU25" s="820"/>
      <c r="AV25" s="941"/>
      <c r="AW25" s="126"/>
      <c r="AX25" s="126"/>
      <c r="AY25" s="941"/>
      <c r="AZ25" s="936"/>
      <c r="BA25" s="126"/>
      <c r="BB25" s="322"/>
      <c r="BC25" s="322"/>
      <c r="BD25" s="126"/>
      <c r="BE25" s="941"/>
      <c r="BF25" s="128"/>
      <c r="BG25" s="11"/>
      <c r="BH25" s="941"/>
      <c r="BI25" s="11"/>
      <c r="BJ25" s="11"/>
      <c r="BK25" s="11"/>
      <c r="BL25" s="11"/>
      <c r="BM25" s="11"/>
      <c r="BN25" s="11"/>
      <c r="BO25" s="11"/>
      <c r="BP25" s="11"/>
      <c r="BQ25" s="588">
        <v>1</v>
      </c>
      <c r="BR25" s="11"/>
      <c r="BS25" s="1033"/>
      <c r="BT25" s="128"/>
      <c r="BU25" s="11"/>
      <c r="BV25" s="11"/>
      <c r="BW25" s="11"/>
      <c r="BX25" s="11"/>
      <c r="BY25" s="11"/>
      <c r="BZ25" s="11"/>
      <c r="CA25" s="11"/>
      <c r="CB25" s="126"/>
      <c r="CC25" s="11"/>
      <c r="CD25" s="941"/>
      <c r="CE25" s="927"/>
      <c r="CF25" s="11"/>
      <c r="CG25" s="941"/>
      <c r="CH25" s="129"/>
      <c r="CI25" s="128"/>
      <c r="CJ25" s="941"/>
      <c r="CK25" s="11"/>
      <c r="CL25" s="941"/>
      <c r="CM25" s="126"/>
      <c r="CN25" s="11"/>
      <c r="CO25" s="62"/>
      <c r="CP25" s="941"/>
      <c r="CQ25" s="941"/>
      <c r="CR25" s="941"/>
      <c r="CS25" s="941"/>
      <c r="CT25" s="941"/>
      <c r="CU25" s="941"/>
      <c r="CV25" s="941"/>
      <c r="CW25" s="941"/>
      <c r="CX25" s="941"/>
      <c r="CY25" s="941"/>
      <c r="CZ25" s="941"/>
      <c r="DA25" s="941"/>
      <c r="DB25" s="941"/>
      <c r="DC25" s="941"/>
      <c r="DD25" s="941"/>
      <c r="DE25" s="941"/>
      <c r="DF25" s="941"/>
      <c r="DG25" s="941"/>
      <c r="DH25" s="941"/>
      <c r="DI25" s="941"/>
      <c r="DJ25" s="941"/>
      <c r="DK25" s="941"/>
      <c r="DL25" s="941"/>
      <c r="DM25" s="941"/>
      <c r="DN25" s="941"/>
      <c r="DO25" s="941"/>
      <c r="DP25" s="941"/>
      <c r="DQ25" s="941"/>
      <c r="DR25" s="941"/>
      <c r="DS25" s="941"/>
      <c r="DT25" s="941"/>
      <c r="DU25" s="941"/>
      <c r="DV25" s="941"/>
      <c r="DW25" s="941"/>
      <c r="DX25" s="941"/>
      <c r="DY25" s="941"/>
      <c r="DZ25" s="1065"/>
      <c r="EA25" s="1065"/>
      <c r="EB25" s="1066"/>
      <c r="EC25" s="1065"/>
      <c r="ED25" s="1065"/>
      <c r="EE25" s="1067"/>
      <c r="EF25" s="130"/>
      <c r="EG25" s="1065"/>
      <c r="EH25" s="1065"/>
      <c r="EI25" s="941"/>
      <c r="EJ25" s="11"/>
      <c r="EK25" s="1065"/>
      <c r="EL25" s="1065"/>
      <c r="EM25" s="941"/>
      <c r="EN25" s="11"/>
      <c r="EO25" s="11"/>
      <c r="EP25" s="126"/>
      <c r="EQ25" s="11"/>
      <c r="ER25" s="11"/>
      <c r="ES25" s="11"/>
      <c r="ET25" s="247"/>
      <c r="EU25" s="247"/>
      <c r="EV25" s="1033"/>
      <c r="EW25" s="941"/>
      <c r="EX25" s="322"/>
      <c r="EY25" s="941"/>
      <c r="EZ25" s="941"/>
      <c r="FA25" s="247"/>
      <c r="FB25" s="1094"/>
      <c r="FC25" s="941"/>
      <c r="FD25" s="941"/>
      <c r="FE25" s="941"/>
      <c r="FF25" s="941"/>
      <c r="FG25" s="1008"/>
      <c r="FH25" s="74">
        <f t="shared" si="2"/>
        <v>0</v>
      </c>
      <c r="FI25" s="66">
        <f t="shared" si="0"/>
        <v>0</v>
      </c>
      <c r="FJ25" s="66">
        <f t="shared" si="3"/>
        <v>2</v>
      </c>
      <c r="FK25" s="66">
        <f t="shared" si="4"/>
        <v>0</v>
      </c>
      <c r="FL25" s="66">
        <f t="shared" si="1"/>
        <v>0</v>
      </c>
      <c r="FM25" s="1230">
        <f t="shared" si="5"/>
        <v>2</v>
      </c>
      <c r="FN25" s="10"/>
      <c r="FO25" s="10">
        <v>1</v>
      </c>
      <c r="FP25" s="10"/>
      <c r="FQ25" s="10"/>
      <c r="FR25" s="10"/>
      <c r="FS25" s="10">
        <v>1</v>
      </c>
    </row>
    <row r="26" spans="1:175" ht="15.75" x14ac:dyDescent="0.25">
      <c r="A26">
        <v>19</v>
      </c>
      <c r="B26">
        <v>23</v>
      </c>
      <c r="C26" s="746" t="s">
        <v>1388</v>
      </c>
      <c r="D26" s="57"/>
      <c r="E26" s="126"/>
      <c r="F26" s="126"/>
      <c r="G26" s="126"/>
      <c r="H26" s="126"/>
      <c r="I26" s="126"/>
      <c r="J26" s="126"/>
      <c r="K26" s="126"/>
      <c r="L26" s="15"/>
      <c r="M26" s="126"/>
      <c r="N26" s="126"/>
      <c r="O26" s="944"/>
      <c r="P26" s="941"/>
      <c r="Q26" s="247"/>
      <c r="R26" s="247"/>
      <c r="S26" s="247"/>
      <c r="T26" s="247"/>
      <c r="U26" s="820"/>
      <c r="V26" s="819"/>
      <c r="W26" s="126"/>
      <c r="X26" s="126"/>
      <c r="Y26" s="126"/>
      <c r="Z26" s="126"/>
      <c r="AA26" s="126">
        <v>1</v>
      </c>
      <c r="AB26" s="941"/>
      <c r="AC26" s="126"/>
      <c r="AD26" s="126"/>
      <c r="AE26" s="126"/>
      <c r="AF26" s="126"/>
      <c r="AG26" s="126">
        <v>1</v>
      </c>
      <c r="AH26" s="941"/>
      <c r="AI26" s="1008"/>
      <c r="AJ26" s="819"/>
      <c r="AK26" s="941"/>
      <c r="AL26" s="126"/>
      <c r="AM26" s="941"/>
      <c r="AN26" s="126"/>
      <c r="AO26" s="941"/>
      <c r="AP26" s="126"/>
      <c r="AQ26" s="126">
        <v>1</v>
      </c>
      <c r="AR26" s="126"/>
      <c r="AS26" s="126"/>
      <c r="AT26" s="126"/>
      <c r="AU26" s="820"/>
      <c r="AV26" s="941"/>
      <c r="AW26" s="126">
        <v>1</v>
      </c>
      <c r="AX26" s="126"/>
      <c r="AY26" s="941"/>
      <c r="AZ26" s="936"/>
      <c r="BA26" s="126"/>
      <c r="BB26" s="322"/>
      <c r="BC26" s="322">
        <v>1</v>
      </c>
      <c r="BD26" s="126"/>
      <c r="BE26" s="941"/>
      <c r="BF26" s="128"/>
      <c r="BG26" s="11">
        <v>1</v>
      </c>
      <c r="BH26" s="941"/>
      <c r="BI26" s="11">
        <v>1</v>
      </c>
      <c r="BJ26" s="11"/>
      <c r="BK26" s="11"/>
      <c r="BL26" s="11"/>
      <c r="BM26" s="11">
        <v>1</v>
      </c>
      <c r="BN26" s="11"/>
      <c r="BO26" s="11">
        <v>1</v>
      </c>
      <c r="BP26" s="11"/>
      <c r="BQ26" s="588"/>
      <c r="BR26" s="11"/>
      <c r="BS26" s="1033"/>
      <c r="BT26" s="128"/>
      <c r="BU26" s="11"/>
      <c r="BV26" s="11"/>
      <c r="BW26" s="11"/>
      <c r="BX26" s="11"/>
      <c r="BY26" s="11"/>
      <c r="BZ26" s="11"/>
      <c r="CA26" s="11"/>
      <c r="CB26" s="126"/>
      <c r="CC26" s="11"/>
      <c r="CD26" s="941"/>
      <c r="CE26" s="927"/>
      <c r="CF26" s="11"/>
      <c r="CG26" s="941"/>
      <c r="CH26" s="129"/>
      <c r="CI26" s="128"/>
      <c r="CJ26" s="941"/>
      <c r="CK26" s="11"/>
      <c r="CL26" s="941"/>
      <c r="CM26" s="126">
        <v>1</v>
      </c>
      <c r="CN26" s="11"/>
      <c r="CO26" s="62"/>
      <c r="CP26" s="941"/>
      <c r="CQ26" s="941"/>
      <c r="CR26" s="941"/>
      <c r="CS26" s="941"/>
      <c r="CT26" s="941"/>
      <c r="CU26" s="941"/>
      <c r="CV26" s="941"/>
      <c r="CW26" s="941"/>
      <c r="CX26" s="941"/>
      <c r="CY26" s="941"/>
      <c r="CZ26" s="941"/>
      <c r="DA26" s="941"/>
      <c r="DB26" s="941"/>
      <c r="DC26" s="941"/>
      <c r="DD26" s="941"/>
      <c r="DE26" s="941"/>
      <c r="DF26" s="941"/>
      <c r="DG26" s="941"/>
      <c r="DH26" s="941"/>
      <c r="DI26" s="941"/>
      <c r="DJ26" s="941"/>
      <c r="DK26" s="941"/>
      <c r="DL26" s="941"/>
      <c r="DM26" s="941"/>
      <c r="DN26" s="941"/>
      <c r="DO26" s="941"/>
      <c r="DP26" s="941"/>
      <c r="DQ26" s="941"/>
      <c r="DR26" s="941"/>
      <c r="DS26" s="941"/>
      <c r="DT26" s="941"/>
      <c r="DU26" s="941"/>
      <c r="DV26" s="941"/>
      <c r="DW26" s="941"/>
      <c r="DX26" s="941"/>
      <c r="DY26" s="941"/>
      <c r="DZ26" s="1065"/>
      <c r="EA26" s="1065"/>
      <c r="EB26" s="1066"/>
      <c r="EC26" s="1065"/>
      <c r="ED26" s="1065"/>
      <c r="EE26" s="1067"/>
      <c r="EF26" s="130"/>
      <c r="EG26" s="1065"/>
      <c r="EH26" s="1065"/>
      <c r="EI26" s="941"/>
      <c r="EJ26" s="11"/>
      <c r="EK26" s="1065"/>
      <c r="EL26" s="1065"/>
      <c r="EM26" s="941"/>
      <c r="EN26" s="11"/>
      <c r="EO26" s="11"/>
      <c r="EP26" s="126"/>
      <c r="EQ26" s="11"/>
      <c r="ER26" s="11"/>
      <c r="ES26" s="11"/>
      <c r="ET26" s="247"/>
      <c r="EU26" s="247"/>
      <c r="EV26" s="1033"/>
      <c r="EW26" s="941"/>
      <c r="EX26" s="322"/>
      <c r="EY26" s="941"/>
      <c r="EZ26" s="941"/>
      <c r="FA26" s="247"/>
      <c r="FB26" s="1094"/>
      <c r="FC26" s="941"/>
      <c r="FD26" s="941"/>
      <c r="FE26" s="941"/>
      <c r="FF26" s="941"/>
      <c r="FG26" s="1008"/>
      <c r="FH26" s="74">
        <f t="shared" si="2"/>
        <v>7</v>
      </c>
      <c r="FI26" s="66">
        <f t="shared" si="0"/>
        <v>0</v>
      </c>
      <c r="FJ26" s="66">
        <f t="shared" si="3"/>
        <v>2</v>
      </c>
      <c r="FK26" s="66">
        <f t="shared" si="4"/>
        <v>0</v>
      </c>
      <c r="FL26" s="66">
        <f t="shared" si="1"/>
        <v>0</v>
      </c>
      <c r="FM26" s="1230">
        <f t="shared" si="5"/>
        <v>9</v>
      </c>
      <c r="FN26" s="10"/>
      <c r="FO26" s="10">
        <v>1</v>
      </c>
      <c r="FP26" s="10"/>
      <c r="FQ26" s="10"/>
      <c r="FR26" s="10"/>
      <c r="FS26" s="10"/>
    </row>
    <row r="27" spans="1:175" ht="15.75" x14ac:dyDescent="0.25">
      <c r="B27">
        <v>24</v>
      </c>
      <c r="C27" s="746" t="s">
        <v>1436</v>
      </c>
      <c r="D27" s="57"/>
      <c r="E27" s="126"/>
      <c r="F27" s="126"/>
      <c r="G27" s="126"/>
      <c r="H27" s="126"/>
      <c r="I27" s="126"/>
      <c r="J27" s="126"/>
      <c r="K27" s="126"/>
      <c r="L27" s="15"/>
      <c r="M27" s="126"/>
      <c r="N27" s="126"/>
      <c r="O27" s="944"/>
      <c r="P27" s="941"/>
      <c r="Q27" s="247"/>
      <c r="R27" s="247"/>
      <c r="S27" s="247"/>
      <c r="T27" s="247"/>
      <c r="U27" s="820"/>
      <c r="V27" s="819"/>
      <c r="W27" s="126"/>
      <c r="X27" s="126"/>
      <c r="Y27" s="126"/>
      <c r="Z27" s="126"/>
      <c r="AA27" s="126"/>
      <c r="AB27" s="941"/>
      <c r="AC27" s="126"/>
      <c r="AD27" s="126"/>
      <c r="AE27" s="126"/>
      <c r="AF27" s="126"/>
      <c r="AG27" s="126"/>
      <c r="AH27" s="941"/>
      <c r="AI27" s="1008"/>
      <c r="AJ27" s="819"/>
      <c r="AK27" s="941"/>
      <c r="AL27" s="126"/>
      <c r="AM27" s="941"/>
      <c r="AN27" s="126"/>
      <c r="AO27" s="941"/>
      <c r="AP27" s="126"/>
      <c r="AQ27" s="126"/>
      <c r="AR27" s="126"/>
      <c r="AS27" s="126"/>
      <c r="AT27" s="126"/>
      <c r="AU27" s="820"/>
      <c r="AV27" s="941"/>
      <c r="AW27" s="126">
        <v>1</v>
      </c>
      <c r="AX27" s="126"/>
      <c r="AY27" s="941"/>
      <c r="AZ27" s="936">
        <v>1</v>
      </c>
      <c r="BA27" s="126"/>
      <c r="BB27" s="322"/>
      <c r="BC27" s="322">
        <v>1</v>
      </c>
      <c r="BD27" s="126"/>
      <c r="BE27" s="941"/>
      <c r="BF27" s="128"/>
      <c r="BG27" s="11"/>
      <c r="BH27" s="941"/>
      <c r="BI27" s="11"/>
      <c r="BJ27" s="11"/>
      <c r="BK27" s="11"/>
      <c r="BL27" s="11"/>
      <c r="BM27" s="11"/>
      <c r="BN27" s="11"/>
      <c r="BO27" s="11"/>
      <c r="BP27" s="11"/>
      <c r="BQ27" s="588"/>
      <c r="BR27" s="11"/>
      <c r="BS27" s="1033"/>
      <c r="BT27" s="128"/>
      <c r="BU27" s="11">
        <v>1</v>
      </c>
      <c r="BV27" s="11"/>
      <c r="BW27" s="11"/>
      <c r="BX27" s="11"/>
      <c r="BY27" s="11"/>
      <c r="BZ27" s="11"/>
      <c r="CA27" s="11"/>
      <c r="CB27" s="126"/>
      <c r="CC27" s="11"/>
      <c r="CD27" s="941"/>
      <c r="CE27" s="927"/>
      <c r="CF27" s="11"/>
      <c r="CG27" s="941"/>
      <c r="CH27" s="129"/>
      <c r="CI27" s="128"/>
      <c r="CJ27" s="941"/>
      <c r="CK27" s="11"/>
      <c r="CL27" s="941"/>
      <c r="CM27" s="126"/>
      <c r="CN27" s="11"/>
      <c r="CO27" s="62"/>
      <c r="CP27" s="941"/>
      <c r="CQ27" s="941"/>
      <c r="CR27" s="941"/>
      <c r="CS27" s="941"/>
      <c r="CT27" s="941"/>
      <c r="CU27" s="941"/>
      <c r="CV27" s="941"/>
      <c r="CW27" s="941"/>
      <c r="CX27" s="941"/>
      <c r="CY27" s="941"/>
      <c r="CZ27" s="941"/>
      <c r="DA27" s="941"/>
      <c r="DB27" s="941"/>
      <c r="DC27" s="941"/>
      <c r="DD27" s="941"/>
      <c r="DE27" s="941"/>
      <c r="DF27" s="941"/>
      <c r="DG27" s="941"/>
      <c r="DH27" s="941"/>
      <c r="DI27" s="941"/>
      <c r="DJ27" s="941"/>
      <c r="DK27" s="941"/>
      <c r="DL27" s="941"/>
      <c r="DM27" s="941"/>
      <c r="DN27" s="941"/>
      <c r="DO27" s="941"/>
      <c r="DP27" s="941"/>
      <c r="DQ27" s="941"/>
      <c r="DR27" s="941"/>
      <c r="DS27" s="941"/>
      <c r="DT27" s="941"/>
      <c r="DU27" s="941"/>
      <c r="DV27" s="941"/>
      <c r="DW27" s="941"/>
      <c r="DX27" s="941"/>
      <c r="DY27" s="941"/>
      <c r="DZ27" s="1065"/>
      <c r="EA27" s="1065"/>
      <c r="EB27" s="1066"/>
      <c r="EC27" s="1065"/>
      <c r="ED27" s="1065"/>
      <c r="EE27" s="1067"/>
      <c r="EF27" s="130"/>
      <c r="EG27" s="1065"/>
      <c r="EH27" s="1065"/>
      <c r="EI27" s="941"/>
      <c r="EJ27" s="11"/>
      <c r="EK27" s="1065"/>
      <c r="EL27" s="1065"/>
      <c r="EM27" s="941"/>
      <c r="EN27" s="11"/>
      <c r="EO27" s="11"/>
      <c r="EP27" s="126"/>
      <c r="EQ27" s="11"/>
      <c r="ER27" s="11"/>
      <c r="ES27" s="11"/>
      <c r="ET27" s="247"/>
      <c r="EU27" s="247"/>
      <c r="EV27" s="1033"/>
      <c r="EW27" s="941"/>
      <c r="EX27" s="322"/>
      <c r="EY27" s="941"/>
      <c r="EZ27" s="941"/>
      <c r="FA27" s="247"/>
      <c r="FB27" s="1094"/>
      <c r="FC27" s="941"/>
      <c r="FD27" s="941"/>
      <c r="FE27" s="941"/>
      <c r="FF27" s="941"/>
      <c r="FG27" s="1008"/>
      <c r="FH27" s="74">
        <f t="shared" si="2"/>
        <v>3</v>
      </c>
      <c r="FI27" s="66">
        <f t="shared" si="0"/>
        <v>0</v>
      </c>
      <c r="FJ27" s="66">
        <f t="shared" si="3"/>
        <v>0</v>
      </c>
      <c r="FK27" s="66">
        <f t="shared" si="4"/>
        <v>0</v>
      </c>
      <c r="FL27" s="66">
        <f t="shared" si="1"/>
        <v>0</v>
      </c>
      <c r="FM27" s="1230">
        <f t="shared" si="5"/>
        <v>3</v>
      </c>
      <c r="FN27" s="10"/>
      <c r="FO27" s="10">
        <v>1</v>
      </c>
      <c r="FP27" s="10"/>
      <c r="FQ27" s="10"/>
      <c r="FR27" s="10"/>
      <c r="FS27" s="10">
        <v>1</v>
      </c>
    </row>
    <row r="28" spans="1:175" s="643" customFormat="1" ht="15.75" x14ac:dyDescent="0.25">
      <c r="A28" s="643">
        <v>20</v>
      </c>
      <c r="B28">
        <v>25</v>
      </c>
      <c r="C28" s="948" t="s">
        <v>892</v>
      </c>
      <c r="D28" s="949"/>
      <c r="E28" s="950"/>
      <c r="F28" s="950"/>
      <c r="G28" s="950">
        <v>1</v>
      </c>
      <c r="H28" s="950"/>
      <c r="I28" s="950">
        <v>1</v>
      </c>
      <c r="J28" s="950">
        <v>1</v>
      </c>
      <c r="K28" s="950"/>
      <c r="L28" s="951"/>
      <c r="M28" s="950"/>
      <c r="N28" s="1020">
        <v>1</v>
      </c>
      <c r="O28" s="950">
        <v>1</v>
      </c>
      <c r="P28" s="950"/>
      <c r="Q28" s="953">
        <v>1</v>
      </c>
      <c r="R28" s="953">
        <v>1</v>
      </c>
      <c r="S28" s="953">
        <v>1</v>
      </c>
      <c r="T28" s="953"/>
      <c r="U28" s="954"/>
      <c r="V28" s="949"/>
      <c r="W28" s="950"/>
      <c r="X28" s="950"/>
      <c r="Y28" s="950"/>
      <c r="Z28" s="950">
        <v>1</v>
      </c>
      <c r="AA28" s="950"/>
      <c r="AB28" s="950"/>
      <c r="AC28" s="950">
        <v>1</v>
      </c>
      <c r="AD28" s="950"/>
      <c r="AE28" s="950">
        <v>1</v>
      </c>
      <c r="AF28" s="950"/>
      <c r="AG28" s="950"/>
      <c r="AH28" s="950"/>
      <c r="AI28" s="954"/>
      <c r="AJ28" s="949"/>
      <c r="AK28" s="950"/>
      <c r="AL28" s="950"/>
      <c r="AM28" s="950"/>
      <c r="AN28" s="950"/>
      <c r="AO28" s="950"/>
      <c r="AP28" s="950"/>
      <c r="AQ28" s="950">
        <v>1</v>
      </c>
      <c r="AR28" s="950"/>
      <c r="AS28" s="950">
        <v>1</v>
      </c>
      <c r="AT28" s="950"/>
      <c r="AU28" s="954">
        <v>1</v>
      </c>
      <c r="AV28" s="941"/>
      <c r="AW28" s="950"/>
      <c r="AX28" s="950"/>
      <c r="AY28" s="941"/>
      <c r="AZ28" s="966">
        <v>1</v>
      </c>
      <c r="BA28" s="950"/>
      <c r="BB28" s="955"/>
      <c r="BC28" s="955"/>
      <c r="BD28" s="950"/>
      <c r="BE28" s="941"/>
      <c r="BF28" s="956"/>
      <c r="BG28" s="957"/>
      <c r="BH28" s="941"/>
      <c r="BI28" s="957"/>
      <c r="BJ28" s="957">
        <v>1</v>
      </c>
      <c r="BK28" s="957">
        <v>1</v>
      </c>
      <c r="BL28" s="957"/>
      <c r="BM28" s="957"/>
      <c r="BN28" s="957"/>
      <c r="BO28" s="957"/>
      <c r="BP28" s="957"/>
      <c r="BQ28" s="1024">
        <v>1</v>
      </c>
      <c r="BR28" s="957"/>
      <c r="BS28" s="1033"/>
      <c r="BT28" s="956"/>
      <c r="BU28" s="957"/>
      <c r="BV28" s="957"/>
      <c r="BW28" s="957"/>
      <c r="BX28" s="957"/>
      <c r="BY28" s="957"/>
      <c r="BZ28" s="957"/>
      <c r="CA28" s="957"/>
      <c r="CB28" s="950">
        <v>1</v>
      </c>
      <c r="CC28" s="957"/>
      <c r="CD28" s="1031"/>
      <c r="CE28" s="950"/>
      <c r="CF28" s="957">
        <v>1</v>
      </c>
      <c r="CG28" s="1031"/>
      <c r="CH28" s="958">
        <v>1</v>
      </c>
      <c r="CI28" s="956"/>
      <c r="CJ28" s="1031"/>
      <c r="CK28" s="957"/>
      <c r="CL28" s="1031"/>
      <c r="CM28" s="957"/>
      <c r="CN28" s="957"/>
      <c r="CO28" s="963">
        <v>1</v>
      </c>
      <c r="CP28" s="1031"/>
      <c r="CQ28" s="1031"/>
      <c r="CR28" s="1031"/>
      <c r="CS28" s="1031"/>
      <c r="CT28" s="1031"/>
      <c r="CU28" s="1031"/>
      <c r="CV28" s="1031"/>
      <c r="CW28" s="1031"/>
      <c r="CX28" s="1031"/>
      <c r="CY28" s="1031"/>
      <c r="CZ28" s="1031"/>
      <c r="DA28" s="1031"/>
      <c r="DB28" s="1031"/>
      <c r="DC28" s="1031"/>
      <c r="DD28" s="1031"/>
      <c r="DE28" s="1031"/>
      <c r="DF28" s="1031"/>
      <c r="DG28" s="1031"/>
      <c r="DH28" s="1031"/>
      <c r="DI28" s="1031"/>
      <c r="DJ28" s="1031"/>
      <c r="DK28" s="1031"/>
      <c r="DL28" s="1031"/>
      <c r="DM28" s="1031"/>
      <c r="DN28" s="1031"/>
      <c r="DO28" s="1031"/>
      <c r="DP28" s="1031"/>
      <c r="DQ28" s="1031"/>
      <c r="DR28" s="1031"/>
      <c r="DS28" s="1031"/>
      <c r="DT28" s="1031"/>
      <c r="DU28" s="1031"/>
      <c r="DV28" s="1031"/>
      <c r="DW28" s="1031"/>
      <c r="DX28" s="1031"/>
      <c r="DY28" s="1031"/>
      <c r="DZ28" s="1068"/>
      <c r="EA28" s="1068"/>
      <c r="EB28" s="1069"/>
      <c r="EC28" s="1068"/>
      <c r="ED28" s="1068"/>
      <c r="EE28" s="1070"/>
      <c r="EF28" s="969"/>
      <c r="EG28" s="1068"/>
      <c r="EH28" s="1068"/>
      <c r="EI28" s="1088"/>
      <c r="EJ28" s="957">
        <v>1</v>
      </c>
      <c r="EK28" s="1068"/>
      <c r="EL28" s="1068"/>
      <c r="EM28" s="1088"/>
      <c r="EN28" s="957"/>
      <c r="EO28" s="957"/>
      <c r="EP28" s="950">
        <v>1</v>
      </c>
      <c r="EQ28" s="957"/>
      <c r="ER28" s="98">
        <v>1</v>
      </c>
      <c r="ES28" s="957"/>
      <c r="ET28" s="953"/>
      <c r="EU28" s="953"/>
      <c r="EV28" s="1091"/>
      <c r="EW28" s="942"/>
      <c r="EX28" s="955"/>
      <c r="EY28" s="1088"/>
      <c r="EZ28" s="1088"/>
      <c r="FA28" s="953"/>
      <c r="FB28" s="1095"/>
      <c r="FC28" s="1088"/>
      <c r="FD28" s="1088"/>
      <c r="FE28" s="1088"/>
      <c r="FF28" s="1088"/>
      <c r="FG28" s="1096"/>
      <c r="FH28" s="74">
        <f t="shared" si="2"/>
        <v>2</v>
      </c>
      <c r="FI28" s="66">
        <f t="shared" si="0"/>
        <v>3</v>
      </c>
      <c r="FJ28" s="66">
        <f t="shared" si="3"/>
        <v>15</v>
      </c>
      <c r="FK28" s="66">
        <f t="shared" si="4"/>
        <v>3</v>
      </c>
      <c r="FL28" s="66">
        <f t="shared" si="1"/>
        <v>0</v>
      </c>
      <c r="FM28" s="1230">
        <f t="shared" si="5"/>
        <v>23</v>
      </c>
      <c r="FN28" s="11"/>
      <c r="FO28" s="11"/>
      <c r="FP28" s="11"/>
      <c r="FQ28" s="11">
        <v>1</v>
      </c>
      <c r="FR28" s="11"/>
      <c r="FS28" s="11"/>
    </row>
    <row r="29" spans="1:175" ht="15.75" x14ac:dyDescent="0.25">
      <c r="A29">
        <v>21</v>
      </c>
      <c r="B29">
        <v>26</v>
      </c>
      <c r="C29" s="746" t="s">
        <v>1088</v>
      </c>
      <c r="D29" s="57"/>
      <c r="E29" s="126"/>
      <c r="F29" s="126"/>
      <c r="G29" s="126">
        <v>1</v>
      </c>
      <c r="H29" s="126"/>
      <c r="I29" s="126">
        <v>1</v>
      </c>
      <c r="J29" s="126">
        <v>1</v>
      </c>
      <c r="K29" s="126"/>
      <c r="L29" s="15"/>
      <c r="M29" s="126"/>
      <c r="N29" s="927">
        <v>1</v>
      </c>
      <c r="O29" s="944">
        <v>1</v>
      </c>
      <c r="P29" s="941"/>
      <c r="Q29" s="247">
        <v>1</v>
      </c>
      <c r="R29" s="247">
        <v>1</v>
      </c>
      <c r="S29" s="247">
        <v>1</v>
      </c>
      <c r="T29" s="247"/>
      <c r="U29" s="820"/>
      <c r="V29" s="819"/>
      <c r="W29" s="126"/>
      <c r="X29" s="126"/>
      <c r="Y29" s="126"/>
      <c r="Z29" s="126"/>
      <c r="AA29" s="126"/>
      <c r="AB29" s="941"/>
      <c r="AC29" s="126"/>
      <c r="AD29" s="126"/>
      <c r="AE29" s="126"/>
      <c r="AF29" s="126"/>
      <c r="AG29" s="126"/>
      <c r="AH29" s="941"/>
      <c r="AI29" s="1008"/>
      <c r="AJ29" s="819"/>
      <c r="AK29" s="941"/>
      <c r="AL29" s="126"/>
      <c r="AM29" s="941"/>
      <c r="AN29" s="126"/>
      <c r="AO29" s="941"/>
      <c r="AP29" s="126"/>
      <c r="AQ29" s="126"/>
      <c r="AR29" s="126"/>
      <c r="AS29" s="126"/>
      <c r="AT29" s="126"/>
      <c r="AU29" s="820"/>
      <c r="AV29" s="941"/>
      <c r="AW29" s="126"/>
      <c r="AX29" s="126"/>
      <c r="AY29" s="941"/>
      <c r="AZ29" s="936">
        <v>1</v>
      </c>
      <c r="BA29" s="126"/>
      <c r="BB29" s="322"/>
      <c r="BC29" s="322"/>
      <c r="BD29" s="126"/>
      <c r="BE29" s="941"/>
      <c r="BF29" s="128"/>
      <c r="BG29" s="11"/>
      <c r="BH29" s="1031"/>
      <c r="BI29" s="11"/>
      <c r="BJ29" s="11">
        <v>1</v>
      </c>
      <c r="BK29" s="11">
        <v>1</v>
      </c>
      <c r="BL29" s="11"/>
      <c r="BM29" s="11"/>
      <c r="BN29" s="11"/>
      <c r="BO29" s="11"/>
      <c r="BP29" s="11"/>
      <c r="BQ29" s="588"/>
      <c r="BR29" s="11"/>
      <c r="BS29" s="1033"/>
      <c r="BT29" s="128"/>
      <c r="BU29" s="11"/>
      <c r="BV29" s="11"/>
      <c r="BW29" s="11"/>
      <c r="BX29" s="11"/>
      <c r="BY29" s="11"/>
      <c r="BZ29" s="11"/>
      <c r="CA29" s="11"/>
      <c r="CB29" s="126"/>
      <c r="CC29" s="11"/>
      <c r="CD29" s="941"/>
      <c r="CE29" s="126"/>
      <c r="CF29" s="11"/>
      <c r="CG29" s="941"/>
      <c r="CH29" s="129"/>
      <c r="CI29" s="128"/>
      <c r="CJ29" s="941"/>
      <c r="CK29" s="11"/>
      <c r="CL29" s="941"/>
      <c r="CM29" s="126"/>
      <c r="CN29" s="11"/>
      <c r="CO29" s="62"/>
      <c r="CP29" s="941"/>
      <c r="CQ29" s="941"/>
      <c r="CR29" s="941"/>
      <c r="CS29" s="941"/>
      <c r="CT29" s="941"/>
      <c r="CU29" s="941"/>
      <c r="CV29" s="941"/>
      <c r="CW29" s="941"/>
      <c r="CX29" s="941"/>
      <c r="CY29" s="941"/>
      <c r="CZ29" s="941"/>
      <c r="DA29" s="941"/>
      <c r="DB29" s="941"/>
      <c r="DC29" s="941"/>
      <c r="DD29" s="941"/>
      <c r="DE29" s="941"/>
      <c r="DF29" s="941"/>
      <c r="DG29" s="941"/>
      <c r="DH29" s="941"/>
      <c r="DI29" s="941"/>
      <c r="DJ29" s="941"/>
      <c r="DK29" s="941"/>
      <c r="DL29" s="941"/>
      <c r="DM29" s="941"/>
      <c r="DN29" s="941"/>
      <c r="DO29" s="941"/>
      <c r="DP29" s="941"/>
      <c r="DQ29" s="941"/>
      <c r="DR29" s="941"/>
      <c r="DS29" s="941"/>
      <c r="DT29" s="941"/>
      <c r="DU29" s="941"/>
      <c r="DV29" s="941"/>
      <c r="DW29" s="941"/>
      <c r="DX29" s="941"/>
      <c r="DY29" s="941"/>
      <c r="DZ29" s="1065"/>
      <c r="EA29" s="1065"/>
      <c r="EB29" s="1066"/>
      <c r="EC29" s="1065"/>
      <c r="ED29" s="1065"/>
      <c r="EE29" s="1067"/>
      <c r="EF29" s="130"/>
      <c r="EG29" s="1065"/>
      <c r="EH29" s="1065"/>
      <c r="EI29" s="941"/>
      <c r="EJ29" s="11"/>
      <c r="EK29" s="1065"/>
      <c r="EL29" s="1065"/>
      <c r="EM29" s="941"/>
      <c r="EN29" s="11"/>
      <c r="EO29" s="11"/>
      <c r="EP29" s="126">
        <v>1</v>
      </c>
      <c r="EQ29" s="11"/>
      <c r="ER29" s="11"/>
      <c r="ES29" s="11"/>
      <c r="ET29" s="247"/>
      <c r="EU29" s="247"/>
      <c r="EV29" s="1033"/>
      <c r="EW29" s="941"/>
      <c r="EX29" s="322"/>
      <c r="EY29" s="941"/>
      <c r="EZ29" s="941"/>
      <c r="FA29" s="247"/>
      <c r="FB29" s="1094"/>
      <c r="FC29" s="941"/>
      <c r="FD29" s="941"/>
      <c r="FE29" s="941"/>
      <c r="FF29" s="941"/>
      <c r="FG29" s="1008"/>
      <c r="FH29" s="74">
        <f t="shared" si="2"/>
        <v>1</v>
      </c>
      <c r="FI29" s="66">
        <f t="shared" si="0"/>
        <v>2</v>
      </c>
      <c r="FJ29" s="66">
        <f t="shared" si="3"/>
        <v>4</v>
      </c>
      <c r="FK29" s="66">
        <f t="shared" si="4"/>
        <v>3</v>
      </c>
      <c r="FL29" s="66">
        <f t="shared" si="1"/>
        <v>0</v>
      </c>
      <c r="FM29" s="1230">
        <f t="shared" si="5"/>
        <v>10</v>
      </c>
      <c r="FN29" s="10"/>
      <c r="FO29" s="10"/>
      <c r="FP29" s="10">
        <v>1</v>
      </c>
      <c r="FQ29" s="10"/>
      <c r="FR29" s="10"/>
      <c r="FS29" s="10"/>
    </row>
    <row r="30" spans="1:175" ht="15.75" x14ac:dyDescent="0.25">
      <c r="A30">
        <v>22</v>
      </c>
      <c r="B30">
        <v>27</v>
      </c>
      <c r="C30" s="746" t="s">
        <v>375</v>
      </c>
      <c r="D30" s="57"/>
      <c r="E30" s="126"/>
      <c r="F30" s="126"/>
      <c r="G30" s="126"/>
      <c r="H30" s="126"/>
      <c r="I30" s="126"/>
      <c r="J30" s="126"/>
      <c r="K30" s="126"/>
      <c r="L30" s="15"/>
      <c r="M30" s="126"/>
      <c r="N30" s="126"/>
      <c r="O30" s="944"/>
      <c r="P30" s="941"/>
      <c r="Q30" s="247"/>
      <c r="R30" s="247"/>
      <c r="S30" s="247"/>
      <c r="T30" s="247">
        <v>1</v>
      </c>
      <c r="U30" s="820"/>
      <c r="V30" s="819"/>
      <c r="W30" s="126">
        <v>1</v>
      </c>
      <c r="X30" s="126"/>
      <c r="Y30" s="126"/>
      <c r="Z30" s="126">
        <v>1</v>
      </c>
      <c r="AA30" s="126"/>
      <c r="AB30" s="941"/>
      <c r="AC30" s="126">
        <v>1</v>
      </c>
      <c r="AD30" s="126"/>
      <c r="AE30" s="126"/>
      <c r="AF30" s="126">
        <v>1</v>
      </c>
      <c r="AG30" s="126"/>
      <c r="AH30" s="943"/>
      <c r="AI30" s="1008"/>
      <c r="AJ30" s="819"/>
      <c r="AK30" s="941"/>
      <c r="AL30" s="126"/>
      <c r="AM30" s="941"/>
      <c r="AN30" s="126"/>
      <c r="AO30" s="941"/>
      <c r="AP30" s="126"/>
      <c r="AQ30" s="126"/>
      <c r="AR30" s="126"/>
      <c r="AS30" s="126">
        <v>1</v>
      </c>
      <c r="AT30" s="126"/>
      <c r="AU30" s="820">
        <v>1</v>
      </c>
      <c r="AV30" s="941"/>
      <c r="AW30" s="126"/>
      <c r="AX30" s="126"/>
      <c r="AY30" s="941"/>
      <c r="AZ30" s="936">
        <v>1</v>
      </c>
      <c r="BA30" s="126"/>
      <c r="BB30" s="322"/>
      <c r="BC30" s="322"/>
      <c r="BD30" s="126"/>
      <c r="BE30" s="941"/>
      <c r="BF30" s="128"/>
      <c r="BG30" s="11"/>
      <c r="BH30" s="941"/>
      <c r="BI30" s="11"/>
      <c r="BJ30" s="11"/>
      <c r="BK30" s="11"/>
      <c r="BL30" s="11"/>
      <c r="BM30" s="11">
        <v>1</v>
      </c>
      <c r="BN30" s="11"/>
      <c r="BO30" s="11"/>
      <c r="BP30" s="11"/>
      <c r="BQ30" s="588">
        <v>1</v>
      </c>
      <c r="BR30" s="11"/>
      <c r="BS30" s="1033"/>
      <c r="BT30" s="128"/>
      <c r="BU30" s="11"/>
      <c r="BV30" s="11"/>
      <c r="BW30" s="11"/>
      <c r="BX30" s="11"/>
      <c r="BY30" s="11"/>
      <c r="BZ30" s="11"/>
      <c r="CA30" s="11"/>
      <c r="CB30" s="126"/>
      <c r="CC30" s="11"/>
      <c r="CD30" s="941"/>
      <c r="CE30" s="126"/>
      <c r="CF30" s="11"/>
      <c r="CG30" s="941"/>
      <c r="CH30" s="129"/>
      <c r="CI30" s="128"/>
      <c r="CJ30" s="941"/>
      <c r="CK30" s="11"/>
      <c r="CL30" s="941"/>
      <c r="CM30" s="126"/>
      <c r="CN30" s="11"/>
      <c r="CO30" s="150">
        <v>1</v>
      </c>
      <c r="CP30" s="941"/>
      <c r="CQ30" s="941"/>
      <c r="CR30" s="941"/>
      <c r="CS30" s="941"/>
      <c r="CT30" s="941"/>
      <c r="CU30" s="941"/>
      <c r="CV30" s="941"/>
      <c r="CW30" s="941"/>
      <c r="CX30" s="941"/>
      <c r="CY30" s="941"/>
      <c r="CZ30" s="941"/>
      <c r="DA30" s="941"/>
      <c r="DB30" s="941"/>
      <c r="DC30" s="941"/>
      <c r="DD30" s="941"/>
      <c r="DE30" s="941"/>
      <c r="DF30" s="941"/>
      <c r="DG30" s="941"/>
      <c r="DH30" s="941"/>
      <c r="DI30" s="941"/>
      <c r="DJ30" s="941"/>
      <c r="DK30" s="941"/>
      <c r="DL30" s="941"/>
      <c r="DM30" s="941"/>
      <c r="DN30" s="941"/>
      <c r="DO30" s="941"/>
      <c r="DP30" s="941"/>
      <c r="DQ30" s="941"/>
      <c r="DR30" s="941"/>
      <c r="DS30" s="941"/>
      <c r="DT30" s="941"/>
      <c r="DU30" s="941"/>
      <c r="DV30" s="941"/>
      <c r="DW30" s="941"/>
      <c r="DX30" s="941"/>
      <c r="DY30" s="941"/>
      <c r="DZ30" s="1065"/>
      <c r="EA30" s="1065"/>
      <c r="EB30" s="1066"/>
      <c r="EC30" s="1065"/>
      <c r="ED30" s="1065"/>
      <c r="EE30" s="1067"/>
      <c r="EF30" s="130"/>
      <c r="EG30" s="1065"/>
      <c r="EH30" s="1065"/>
      <c r="EI30" s="941"/>
      <c r="EJ30" s="11"/>
      <c r="EK30" s="1065"/>
      <c r="EL30" s="1065"/>
      <c r="EM30" s="941"/>
      <c r="EN30" s="11"/>
      <c r="EO30" s="11"/>
      <c r="EP30" s="126"/>
      <c r="EQ30" s="11"/>
      <c r="ER30" s="11"/>
      <c r="ES30" s="11"/>
      <c r="ET30" s="247"/>
      <c r="EU30" s="247"/>
      <c r="EV30" s="1033"/>
      <c r="EW30" s="941"/>
      <c r="EX30" s="322"/>
      <c r="EY30" s="941"/>
      <c r="EZ30" s="941"/>
      <c r="FA30" s="247"/>
      <c r="FB30" s="1094"/>
      <c r="FC30" s="941"/>
      <c r="FD30" s="941"/>
      <c r="FE30" s="941"/>
      <c r="FF30" s="941"/>
      <c r="FG30" s="1008"/>
      <c r="FH30" s="74">
        <f t="shared" si="2"/>
        <v>0</v>
      </c>
      <c r="FI30" s="66">
        <f t="shared" si="0"/>
        <v>0</v>
      </c>
      <c r="FJ30" s="66">
        <f t="shared" si="3"/>
        <v>10</v>
      </c>
      <c r="FK30" s="66">
        <f t="shared" si="4"/>
        <v>0</v>
      </c>
      <c r="FL30" s="66">
        <f t="shared" si="1"/>
        <v>0</v>
      </c>
      <c r="FM30" s="1230">
        <f t="shared" si="5"/>
        <v>10</v>
      </c>
      <c r="FN30" s="10"/>
      <c r="FO30" s="10"/>
      <c r="FP30" s="10">
        <v>1</v>
      </c>
      <c r="FQ30" s="10"/>
      <c r="FR30" s="10"/>
      <c r="FS30" s="10"/>
    </row>
    <row r="31" spans="1:175" ht="15.75" x14ac:dyDescent="0.25">
      <c r="A31">
        <v>23</v>
      </c>
      <c r="B31">
        <v>28</v>
      </c>
      <c r="C31" s="746" t="s">
        <v>321</v>
      </c>
      <c r="D31" s="57"/>
      <c r="E31" s="126">
        <v>1</v>
      </c>
      <c r="F31" s="126"/>
      <c r="G31" s="126"/>
      <c r="H31" s="126"/>
      <c r="I31" s="126"/>
      <c r="J31" s="126"/>
      <c r="K31" s="126"/>
      <c r="L31" s="15"/>
      <c r="M31" s="126"/>
      <c r="N31" s="126"/>
      <c r="O31" s="944"/>
      <c r="P31" s="941"/>
      <c r="Q31" s="247">
        <v>1</v>
      </c>
      <c r="R31" s="247">
        <v>1</v>
      </c>
      <c r="S31" s="247">
        <v>1</v>
      </c>
      <c r="T31" s="247"/>
      <c r="U31" s="820"/>
      <c r="V31" s="819"/>
      <c r="W31" s="126">
        <v>1</v>
      </c>
      <c r="X31" s="126"/>
      <c r="Y31" s="126"/>
      <c r="Z31" s="126">
        <v>1</v>
      </c>
      <c r="AA31" s="126"/>
      <c r="AB31" s="941"/>
      <c r="AC31" s="126"/>
      <c r="AD31" s="126"/>
      <c r="AE31" s="126"/>
      <c r="AF31" s="126">
        <v>1</v>
      </c>
      <c r="AG31" s="126"/>
      <c r="AH31" s="941"/>
      <c r="AI31" s="1008"/>
      <c r="AJ31" s="819"/>
      <c r="AK31" s="941"/>
      <c r="AL31" s="126"/>
      <c r="AM31" s="941"/>
      <c r="AN31" s="126"/>
      <c r="AO31" s="941"/>
      <c r="AP31" s="126"/>
      <c r="AQ31" s="126"/>
      <c r="AR31" s="126"/>
      <c r="AS31" s="126">
        <v>1</v>
      </c>
      <c r="AT31" s="126"/>
      <c r="AU31" s="820"/>
      <c r="AV31" s="941"/>
      <c r="AW31" s="126"/>
      <c r="AX31" s="126"/>
      <c r="AY31" s="941"/>
      <c r="AZ31" s="936">
        <v>1</v>
      </c>
      <c r="BA31" s="126"/>
      <c r="BB31" s="322"/>
      <c r="BC31" s="322"/>
      <c r="BD31" s="126"/>
      <c r="BE31" s="941"/>
      <c r="BF31" s="128"/>
      <c r="BG31" s="11"/>
      <c r="BH31" s="941"/>
      <c r="BI31" s="11">
        <v>1</v>
      </c>
      <c r="BJ31" s="11"/>
      <c r="BK31" s="11"/>
      <c r="BL31" s="11"/>
      <c r="BM31" s="11">
        <v>1</v>
      </c>
      <c r="BN31" s="11"/>
      <c r="BO31" s="11">
        <v>1</v>
      </c>
      <c r="BP31" s="11"/>
      <c r="BQ31" s="588">
        <v>1</v>
      </c>
      <c r="BR31" s="11"/>
      <c r="BS31" s="1034"/>
      <c r="BT31" s="128"/>
      <c r="BU31" s="11"/>
      <c r="BV31" s="11"/>
      <c r="BW31" s="11"/>
      <c r="BX31" s="11"/>
      <c r="BY31" s="11"/>
      <c r="BZ31" s="11">
        <v>1</v>
      </c>
      <c r="CA31" s="11"/>
      <c r="CB31" s="126"/>
      <c r="CC31" s="11"/>
      <c r="CD31" s="941"/>
      <c r="CE31" s="126"/>
      <c r="CF31" s="11"/>
      <c r="CG31" s="941"/>
      <c r="CH31" s="129"/>
      <c r="CI31" s="128"/>
      <c r="CJ31" s="941"/>
      <c r="CK31" s="11"/>
      <c r="CL31" s="941"/>
      <c r="CM31" s="126">
        <v>1</v>
      </c>
      <c r="CN31" s="11"/>
      <c r="CO31" s="62"/>
      <c r="CP31" s="941"/>
      <c r="CQ31" s="941"/>
      <c r="CR31" s="941"/>
      <c r="CS31" s="941"/>
      <c r="CT31" s="941"/>
      <c r="CU31" s="941"/>
      <c r="CV31" s="941"/>
      <c r="CW31" s="941"/>
      <c r="CX31" s="941"/>
      <c r="CY31" s="941"/>
      <c r="CZ31" s="941"/>
      <c r="DA31" s="941"/>
      <c r="DB31" s="941"/>
      <c r="DC31" s="941"/>
      <c r="DD31" s="941"/>
      <c r="DE31" s="941"/>
      <c r="DF31" s="941"/>
      <c r="DG31" s="941"/>
      <c r="DH31" s="941"/>
      <c r="DI31" s="941"/>
      <c r="DJ31" s="941"/>
      <c r="DK31" s="941"/>
      <c r="DL31" s="941"/>
      <c r="DM31" s="941"/>
      <c r="DN31" s="941"/>
      <c r="DO31" s="941"/>
      <c r="DP31" s="941"/>
      <c r="DQ31" s="941"/>
      <c r="DR31" s="941"/>
      <c r="DS31" s="941"/>
      <c r="DT31" s="941"/>
      <c r="DU31" s="941"/>
      <c r="DV31" s="941"/>
      <c r="DW31" s="941"/>
      <c r="DX31" s="941"/>
      <c r="DY31" s="941"/>
      <c r="DZ31" s="1065"/>
      <c r="EA31" s="1065"/>
      <c r="EB31" s="1066"/>
      <c r="EC31" s="1065"/>
      <c r="ED31" s="1065"/>
      <c r="EE31" s="1067"/>
      <c r="EF31" s="130"/>
      <c r="EG31" s="1065"/>
      <c r="EH31" s="1065"/>
      <c r="EI31" s="941"/>
      <c r="EJ31" s="11"/>
      <c r="EK31" s="1065"/>
      <c r="EL31" s="1065"/>
      <c r="EM31" s="941"/>
      <c r="EN31" s="11"/>
      <c r="EO31" s="11"/>
      <c r="EP31" s="126"/>
      <c r="EQ31" s="11"/>
      <c r="ER31" s="11"/>
      <c r="ES31" s="11"/>
      <c r="ET31" s="247"/>
      <c r="EU31" s="247"/>
      <c r="EV31" s="1033"/>
      <c r="EW31" s="941"/>
      <c r="EX31" s="322"/>
      <c r="EY31" s="941"/>
      <c r="EZ31" s="941"/>
      <c r="FA31" s="247"/>
      <c r="FB31" s="1094"/>
      <c r="FC31" s="941"/>
      <c r="FD31" s="941"/>
      <c r="FE31" s="941"/>
      <c r="FF31" s="941"/>
      <c r="FG31" s="1008"/>
      <c r="FH31" s="74">
        <f t="shared" si="2"/>
        <v>1</v>
      </c>
      <c r="FI31" s="66">
        <f t="shared" si="0"/>
        <v>1</v>
      </c>
      <c r="FJ31" s="66">
        <f t="shared" si="3"/>
        <v>9</v>
      </c>
      <c r="FK31" s="66">
        <f t="shared" si="4"/>
        <v>1</v>
      </c>
      <c r="FL31" s="66">
        <f t="shared" si="1"/>
        <v>0</v>
      </c>
      <c r="FM31" s="1230">
        <f t="shared" si="5"/>
        <v>12</v>
      </c>
      <c r="FN31" s="10"/>
      <c r="FO31" s="10"/>
      <c r="FP31" s="10">
        <v>1</v>
      </c>
      <c r="FQ31" s="10"/>
      <c r="FR31" s="10"/>
      <c r="FS31" s="10"/>
    </row>
    <row r="32" spans="1:175" ht="15.75" x14ac:dyDescent="0.25">
      <c r="B32">
        <v>29</v>
      </c>
      <c r="C32" s="746" t="s">
        <v>419</v>
      </c>
      <c r="D32" s="57"/>
      <c r="E32" s="126"/>
      <c r="F32" s="126"/>
      <c r="G32" s="126"/>
      <c r="H32" s="126"/>
      <c r="I32" s="126"/>
      <c r="J32" s="126"/>
      <c r="K32" s="126"/>
      <c r="L32" s="15"/>
      <c r="M32" s="126"/>
      <c r="N32" s="126"/>
      <c r="O32" s="944"/>
      <c r="P32" s="941"/>
      <c r="Q32" s="247"/>
      <c r="R32" s="247"/>
      <c r="S32" s="247"/>
      <c r="T32" s="247"/>
      <c r="U32" s="820"/>
      <c r="V32" s="819"/>
      <c r="W32" s="126"/>
      <c r="X32" s="126"/>
      <c r="Y32" s="126"/>
      <c r="Z32" s="126"/>
      <c r="AA32" s="126"/>
      <c r="AB32" s="941"/>
      <c r="AC32" s="126"/>
      <c r="AD32" s="126"/>
      <c r="AE32" s="126"/>
      <c r="AF32" s="126"/>
      <c r="AG32" s="126"/>
      <c r="AH32" s="941"/>
      <c r="AI32" s="1008"/>
      <c r="AJ32" s="819"/>
      <c r="AK32" s="941"/>
      <c r="AL32" s="126"/>
      <c r="AM32" s="941"/>
      <c r="AN32" s="126"/>
      <c r="AO32" s="941"/>
      <c r="AP32" s="126"/>
      <c r="AQ32" s="126"/>
      <c r="AR32" s="126"/>
      <c r="AS32" s="126"/>
      <c r="AT32" s="126"/>
      <c r="AU32" s="820"/>
      <c r="AV32" s="941"/>
      <c r="AW32" s="126"/>
      <c r="AX32" s="126"/>
      <c r="AY32" s="941"/>
      <c r="AZ32" s="936"/>
      <c r="BA32" s="126"/>
      <c r="BB32" s="322"/>
      <c r="BC32" s="322"/>
      <c r="BD32" s="126"/>
      <c r="BE32" s="941"/>
      <c r="BF32" s="128">
        <v>1</v>
      </c>
      <c r="BG32" s="11"/>
      <c r="BH32" s="941"/>
      <c r="BI32" s="11"/>
      <c r="BJ32" s="11"/>
      <c r="BK32" s="11"/>
      <c r="BL32" s="11"/>
      <c r="BM32" s="11"/>
      <c r="BN32" s="11">
        <v>1</v>
      </c>
      <c r="BO32" s="11"/>
      <c r="BP32" s="11"/>
      <c r="BQ32" s="588"/>
      <c r="BR32" s="11"/>
      <c r="BS32" s="1033"/>
      <c r="BT32" s="128">
        <v>1</v>
      </c>
      <c r="BU32" s="11"/>
      <c r="BV32" s="11"/>
      <c r="BW32" s="11"/>
      <c r="BX32" s="11"/>
      <c r="BY32" s="11"/>
      <c r="BZ32" s="11"/>
      <c r="CA32" s="11"/>
      <c r="CB32" s="126"/>
      <c r="CC32" s="11">
        <v>1</v>
      </c>
      <c r="CD32" s="941"/>
      <c r="CE32" s="126"/>
      <c r="CF32" s="11"/>
      <c r="CG32" s="941"/>
      <c r="CH32" s="129"/>
      <c r="CI32" s="128"/>
      <c r="CJ32" s="941"/>
      <c r="CK32" s="11"/>
      <c r="CL32" s="941"/>
      <c r="CM32" s="126"/>
      <c r="CN32" s="11"/>
      <c r="CO32" s="62"/>
      <c r="CP32" s="941"/>
      <c r="CQ32" s="941"/>
      <c r="CR32" s="941"/>
      <c r="CS32" s="941"/>
      <c r="CT32" s="941"/>
      <c r="CU32" s="941"/>
      <c r="CV32" s="941"/>
      <c r="CW32" s="941"/>
      <c r="CX32" s="941"/>
      <c r="CY32" s="941"/>
      <c r="CZ32" s="941"/>
      <c r="DA32" s="941"/>
      <c r="DB32" s="941"/>
      <c r="DC32" s="941"/>
      <c r="DD32" s="941"/>
      <c r="DE32" s="941"/>
      <c r="DF32" s="941"/>
      <c r="DG32" s="941"/>
      <c r="DH32" s="941"/>
      <c r="DI32" s="941"/>
      <c r="DJ32" s="941"/>
      <c r="DK32" s="941"/>
      <c r="DL32" s="941"/>
      <c r="DM32" s="941"/>
      <c r="DN32" s="941"/>
      <c r="DO32" s="941"/>
      <c r="DP32" s="941"/>
      <c r="DQ32" s="941"/>
      <c r="DR32" s="941"/>
      <c r="DS32" s="941"/>
      <c r="DT32" s="941"/>
      <c r="DU32" s="941"/>
      <c r="DV32" s="941"/>
      <c r="DW32" s="941"/>
      <c r="DX32" s="941"/>
      <c r="DY32" s="941"/>
      <c r="DZ32" s="1065"/>
      <c r="EA32" s="1065"/>
      <c r="EB32" s="1066"/>
      <c r="EC32" s="1065"/>
      <c r="ED32" s="1065"/>
      <c r="EE32" s="1067"/>
      <c r="EF32" s="130"/>
      <c r="EG32" s="1065"/>
      <c r="EH32" s="1065"/>
      <c r="EI32" s="941"/>
      <c r="EJ32" s="11"/>
      <c r="EK32" s="1065"/>
      <c r="EL32" s="1065"/>
      <c r="EM32" s="941"/>
      <c r="EN32" s="11"/>
      <c r="EO32" s="11"/>
      <c r="EP32" s="126"/>
      <c r="EQ32" s="11"/>
      <c r="ER32" s="11"/>
      <c r="ES32" s="11"/>
      <c r="ET32" s="247"/>
      <c r="EU32" s="247"/>
      <c r="EV32" s="1033"/>
      <c r="EW32" s="941"/>
      <c r="EX32" s="322"/>
      <c r="EY32" s="941"/>
      <c r="EZ32" s="941"/>
      <c r="FA32" s="247"/>
      <c r="FB32" s="1094"/>
      <c r="FC32" s="941"/>
      <c r="FD32" s="941"/>
      <c r="FE32" s="941"/>
      <c r="FF32" s="941"/>
      <c r="FG32" s="1008"/>
      <c r="FH32" s="74">
        <f t="shared" si="2"/>
        <v>0</v>
      </c>
      <c r="FI32" s="66">
        <f t="shared" si="0"/>
        <v>0</v>
      </c>
      <c r="FJ32" s="66">
        <f t="shared" si="3"/>
        <v>0</v>
      </c>
      <c r="FK32" s="66">
        <f t="shared" si="4"/>
        <v>0</v>
      </c>
      <c r="FL32" s="66">
        <f t="shared" si="1"/>
        <v>4</v>
      </c>
      <c r="FM32" s="1230">
        <f t="shared" si="5"/>
        <v>4</v>
      </c>
      <c r="FN32" s="10"/>
      <c r="FO32" s="10">
        <v>1</v>
      </c>
      <c r="FP32" s="10"/>
      <c r="FQ32" s="10"/>
      <c r="FR32" s="10"/>
      <c r="FS32" s="10">
        <v>1</v>
      </c>
    </row>
    <row r="33" spans="1:175" ht="16.5" thickBot="1" x14ac:dyDescent="0.3">
      <c r="A33">
        <v>24</v>
      </c>
      <c r="B33">
        <v>30</v>
      </c>
      <c r="C33" s="746" t="s">
        <v>831</v>
      </c>
      <c r="D33" s="57"/>
      <c r="E33" s="126"/>
      <c r="F33" s="126"/>
      <c r="G33" s="126"/>
      <c r="H33" s="126"/>
      <c r="I33" s="126"/>
      <c r="J33" s="126"/>
      <c r="K33" s="126"/>
      <c r="L33" s="15"/>
      <c r="M33" s="126"/>
      <c r="N33" s="126"/>
      <c r="O33" s="944">
        <v>1</v>
      </c>
      <c r="P33" s="941"/>
      <c r="Q33" s="247"/>
      <c r="R33" s="247"/>
      <c r="S33" s="247"/>
      <c r="T33" s="247"/>
      <c r="U33" s="820"/>
      <c r="V33" s="819"/>
      <c r="W33" s="126"/>
      <c r="X33" s="126"/>
      <c r="Y33" s="126"/>
      <c r="Z33" s="126"/>
      <c r="AA33" s="126"/>
      <c r="AB33" s="941"/>
      <c r="AC33" s="126"/>
      <c r="AD33" s="126"/>
      <c r="AE33" s="126"/>
      <c r="AF33" s="126"/>
      <c r="AG33" s="126"/>
      <c r="AH33" s="941"/>
      <c r="AI33" s="1008"/>
      <c r="AJ33" s="819"/>
      <c r="AK33" s="941"/>
      <c r="AL33" s="126"/>
      <c r="AM33" s="941"/>
      <c r="AN33" s="126"/>
      <c r="AO33" s="941"/>
      <c r="AP33" s="126">
        <v>1</v>
      </c>
      <c r="AQ33" s="126"/>
      <c r="AR33" s="126"/>
      <c r="AS33" s="126"/>
      <c r="AT33" s="126"/>
      <c r="AU33" s="820"/>
      <c r="AV33" s="941"/>
      <c r="AW33" s="126"/>
      <c r="AX33" s="126"/>
      <c r="AY33" s="941"/>
      <c r="AZ33" s="936"/>
      <c r="BA33" s="126"/>
      <c r="BB33" s="322"/>
      <c r="BC33" s="322"/>
      <c r="BD33" s="126"/>
      <c r="BE33" s="941"/>
      <c r="BF33" s="128"/>
      <c r="BG33" s="11"/>
      <c r="BH33" s="941"/>
      <c r="BI33" s="11"/>
      <c r="BJ33" s="11"/>
      <c r="BK33" s="11"/>
      <c r="BL33" s="11"/>
      <c r="BM33" s="11"/>
      <c r="BN33" s="11">
        <v>1</v>
      </c>
      <c r="BO33" s="11"/>
      <c r="BP33" s="11"/>
      <c r="BQ33" s="588"/>
      <c r="BR33" s="11"/>
      <c r="BS33" s="1033"/>
      <c r="BT33" s="128">
        <v>1</v>
      </c>
      <c r="BU33" s="11"/>
      <c r="BV33" s="11"/>
      <c r="BW33" s="11"/>
      <c r="BX33" s="11"/>
      <c r="BY33" s="11"/>
      <c r="BZ33" s="11"/>
      <c r="CA33" s="11"/>
      <c r="CB33" s="126"/>
      <c r="CC33" s="11"/>
      <c r="CD33" s="941"/>
      <c r="CE33" s="126"/>
      <c r="CF33" s="11"/>
      <c r="CG33" s="941"/>
      <c r="CH33" s="129"/>
      <c r="CI33" s="128"/>
      <c r="CJ33" s="941"/>
      <c r="CK33" s="11"/>
      <c r="CL33" s="941"/>
      <c r="CM33" s="126"/>
      <c r="CN33" s="11"/>
      <c r="CO33" s="62"/>
      <c r="CP33" s="941"/>
      <c r="CQ33" s="941"/>
      <c r="CR33" s="941"/>
      <c r="CS33" s="941"/>
      <c r="CT33" s="941"/>
      <c r="CU33" s="941"/>
      <c r="CV33" s="941"/>
      <c r="CW33" s="941"/>
      <c r="CX33" s="941"/>
      <c r="CY33" s="941"/>
      <c r="CZ33" s="941"/>
      <c r="DA33" s="941"/>
      <c r="DB33" s="941"/>
      <c r="DC33" s="941"/>
      <c r="DD33" s="941"/>
      <c r="DE33" s="941"/>
      <c r="DF33" s="941"/>
      <c r="DG33" s="941"/>
      <c r="DH33" s="941"/>
      <c r="DI33" s="941"/>
      <c r="DJ33" s="941"/>
      <c r="DK33" s="941"/>
      <c r="DL33" s="941"/>
      <c r="DM33" s="941"/>
      <c r="DN33" s="941"/>
      <c r="DO33" s="941"/>
      <c r="DP33" s="941"/>
      <c r="DQ33" s="941"/>
      <c r="DR33" s="941"/>
      <c r="DS33" s="941"/>
      <c r="DT33" s="941"/>
      <c r="DU33" s="941"/>
      <c r="DV33" s="941"/>
      <c r="DW33" s="941"/>
      <c r="DX33" s="941"/>
      <c r="DY33" s="941"/>
      <c r="DZ33" s="1065"/>
      <c r="EA33" s="1065"/>
      <c r="EB33" s="1066"/>
      <c r="EC33" s="1065"/>
      <c r="ED33" s="1065"/>
      <c r="EE33" s="1067"/>
      <c r="EF33" s="130"/>
      <c r="EG33" s="1065"/>
      <c r="EH33" s="1065"/>
      <c r="EI33" s="941"/>
      <c r="EJ33" s="11"/>
      <c r="EK33" s="1065"/>
      <c r="EL33" s="1065"/>
      <c r="EM33" s="941"/>
      <c r="EN33" s="11"/>
      <c r="EO33" s="11"/>
      <c r="EP33" s="126"/>
      <c r="EQ33" s="11"/>
      <c r="ER33" s="11"/>
      <c r="ES33" s="11"/>
      <c r="ET33" s="247"/>
      <c r="EU33" s="247"/>
      <c r="EV33" s="1033"/>
      <c r="EW33" s="941"/>
      <c r="EX33" s="322"/>
      <c r="EY33" s="941"/>
      <c r="EZ33" s="941"/>
      <c r="FA33" s="247"/>
      <c r="FB33" s="1094"/>
      <c r="FC33" s="941"/>
      <c r="FD33" s="941"/>
      <c r="FE33" s="941"/>
      <c r="FF33" s="941"/>
      <c r="FG33" s="1008"/>
      <c r="FH33" s="74">
        <f t="shared" si="2"/>
        <v>0</v>
      </c>
      <c r="FI33" s="66">
        <f t="shared" si="0"/>
        <v>0</v>
      </c>
      <c r="FJ33" s="66">
        <f t="shared" si="3"/>
        <v>0</v>
      </c>
      <c r="FK33" s="66">
        <f t="shared" si="4"/>
        <v>0</v>
      </c>
      <c r="FL33" s="66">
        <f t="shared" si="1"/>
        <v>3</v>
      </c>
      <c r="FM33" s="1230">
        <f t="shared" si="5"/>
        <v>3</v>
      </c>
      <c r="FN33" s="10"/>
      <c r="FO33" s="10">
        <v>1</v>
      </c>
      <c r="FP33" s="10"/>
      <c r="FQ33" s="10"/>
      <c r="FR33" s="10"/>
      <c r="FS33" s="10">
        <v>1</v>
      </c>
    </row>
    <row r="34" spans="1:175" ht="15.75" x14ac:dyDescent="0.25">
      <c r="A34">
        <v>25</v>
      </c>
      <c r="B34">
        <v>31</v>
      </c>
      <c r="C34" s="746" t="s">
        <v>517</v>
      </c>
      <c r="D34" s="57"/>
      <c r="E34" s="126"/>
      <c r="F34" s="126"/>
      <c r="G34" s="126"/>
      <c r="H34" s="126"/>
      <c r="I34" s="927"/>
      <c r="J34" s="126"/>
      <c r="K34" s="126"/>
      <c r="L34" s="15"/>
      <c r="M34" s="126"/>
      <c r="N34" s="126"/>
      <c r="O34" s="944"/>
      <c r="P34" s="941"/>
      <c r="Q34" s="247">
        <v>1</v>
      </c>
      <c r="R34" s="247">
        <v>1</v>
      </c>
      <c r="S34" s="247">
        <v>1</v>
      </c>
      <c r="T34" s="247"/>
      <c r="U34" s="820"/>
      <c r="V34" s="819"/>
      <c r="W34" s="126">
        <v>1</v>
      </c>
      <c r="X34" s="126"/>
      <c r="Y34" s="126"/>
      <c r="Z34" s="126">
        <v>1</v>
      </c>
      <c r="AA34" s="126"/>
      <c r="AB34" s="941"/>
      <c r="AC34" s="126"/>
      <c r="AD34" s="126"/>
      <c r="AE34" s="126"/>
      <c r="AF34" s="126"/>
      <c r="AG34" s="126"/>
      <c r="AH34" s="941"/>
      <c r="AI34" s="1008"/>
      <c r="AJ34" s="819"/>
      <c r="AK34" s="941"/>
      <c r="AL34" s="126"/>
      <c r="AM34" s="1021"/>
      <c r="AN34" s="126"/>
      <c r="AO34" s="941"/>
      <c r="AP34" s="126"/>
      <c r="AQ34" s="126"/>
      <c r="AR34" s="126"/>
      <c r="AS34" s="126"/>
      <c r="AT34" s="126"/>
      <c r="AU34" s="820"/>
      <c r="AV34" s="1012"/>
      <c r="AW34" s="126"/>
      <c r="AX34" s="126"/>
      <c r="AY34" s="1017"/>
      <c r="AZ34" s="936">
        <v>1</v>
      </c>
      <c r="BA34" s="126"/>
      <c r="BB34" s="322"/>
      <c r="BC34" s="322"/>
      <c r="BD34" s="126"/>
      <c r="BE34" s="941"/>
      <c r="BF34" s="128"/>
      <c r="BG34" s="11"/>
      <c r="BH34" s="941"/>
      <c r="BI34" s="11"/>
      <c r="BJ34" s="11"/>
      <c r="BK34" s="11"/>
      <c r="BL34" s="11"/>
      <c r="BM34" s="11"/>
      <c r="BN34" s="11"/>
      <c r="BO34" s="11"/>
      <c r="BP34" s="11"/>
      <c r="BQ34" s="588">
        <v>1</v>
      </c>
      <c r="BR34" s="11"/>
      <c r="BS34" s="1033"/>
      <c r="BT34" s="128"/>
      <c r="BU34" s="11"/>
      <c r="BV34" s="11"/>
      <c r="BW34" s="11"/>
      <c r="BX34" s="11"/>
      <c r="BY34" s="11"/>
      <c r="BZ34" s="11">
        <v>1</v>
      </c>
      <c r="CA34" s="11"/>
      <c r="CB34" s="126"/>
      <c r="CC34" s="11"/>
      <c r="CD34" s="941"/>
      <c r="CE34" s="126"/>
      <c r="CF34" s="11"/>
      <c r="CG34" s="941"/>
      <c r="CH34" s="129"/>
      <c r="CI34" s="128"/>
      <c r="CJ34" s="941"/>
      <c r="CK34" s="11"/>
      <c r="CL34" s="941"/>
      <c r="CM34" s="126"/>
      <c r="CN34" s="11"/>
      <c r="CO34" s="150">
        <v>1</v>
      </c>
      <c r="CP34" s="941"/>
      <c r="CQ34" s="941"/>
      <c r="CR34" s="941"/>
      <c r="CS34" s="941"/>
      <c r="CT34" s="941"/>
      <c r="CU34" s="941"/>
      <c r="CV34" s="941"/>
      <c r="CW34" s="941"/>
      <c r="CX34" s="941"/>
      <c r="CY34" s="941"/>
      <c r="CZ34" s="941"/>
      <c r="DA34" s="941"/>
      <c r="DB34" s="941"/>
      <c r="DC34" s="941"/>
      <c r="DD34" s="941"/>
      <c r="DE34" s="941"/>
      <c r="DF34" s="941"/>
      <c r="DG34" s="941"/>
      <c r="DH34" s="941"/>
      <c r="DI34" s="941"/>
      <c r="DJ34" s="941"/>
      <c r="DK34" s="941"/>
      <c r="DL34" s="941"/>
      <c r="DM34" s="941"/>
      <c r="DN34" s="941"/>
      <c r="DO34" s="941"/>
      <c r="DP34" s="941"/>
      <c r="DQ34" s="941"/>
      <c r="DR34" s="941"/>
      <c r="DS34" s="941"/>
      <c r="DT34" s="941"/>
      <c r="DU34" s="941"/>
      <c r="DV34" s="941"/>
      <c r="DW34" s="941"/>
      <c r="DX34" s="941"/>
      <c r="DY34" s="941"/>
      <c r="DZ34" s="1065"/>
      <c r="EA34" s="1065"/>
      <c r="EB34" s="1066"/>
      <c r="EC34" s="1065"/>
      <c r="ED34" s="1065"/>
      <c r="EE34" s="1067"/>
      <c r="EF34" s="130"/>
      <c r="EG34" s="1065"/>
      <c r="EH34" s="1065"/>
      <c r="EI34" s="941"/>
      <c r="EJ34" s="11"/>
      <c r="EK34" s="1065"/>
      <c r="EL34" s="1065"/>
      <c r="EM34" s="941"/>
      <c r="EN34" s="11"/>
      <c r="EO34" s="11"/>
      <c r="EP34" s="126"/>
      <c r="EQ34" s="11"/>
      <c r="ER34" s="11"/>
      <c r="ES34" s="11"/>
      <c r="ET34" s="247"/>
      <c r="EU34" s="247"/>
      <c r="EV34" s="1033"/>
      <c r="EW34" s="941"/>
      <c r="EX34" s="322"/>
      <c r="EY34" s="941"/>
      <c r="EZ34" s="941"/>
      <c r="FA34" s="247"/>
      <c r="FB34" s="1094"/>
      <c r="FC34" s="941"/>
      <c r="FD34" s="941"/>
      <c r="FE34" s="941"/>
      <c r="FF34" s="941"/>
      <c r="FG34" s="1008"/>
      <c r="FH34" s="74">
        <f t="shared" si="2"/>
        <v>0</v>
      </c>
      <c r="FI34" s="66">
        <f t="shared" si="0"/>
        <v>1</v>
      </c>
      <c r="FJ34" s="66">
        <f t="shared" si="3"/>
        <v>5</v>
      </c>
      <c r="FK34" s="66">
        <f t="shared" si="4"/>
        <v>1</v>
      </c>
      <c r="FL34" s="66">
        <f t="shared" si="1"/>
        <v>0</v>
      </c>
      <c r="FM34" s="1230">
        <f t="shared" si="5"/>
        <v>7</v>
      </c>
      <c r="FN34" s="10"/>
      <c r="FO34" s="10">
        <v>1</v>
      </c>
      <c r="FP34" s="10"/>
      <c r="FQ34" s="10"/>
      <c r="FR34" s="10"/>
      <c r="FS34" s="10"/>
    </row>
    <row r="35" spans="1:175" ht="15.75" x14ac:dyDescent="0.25">
      <c r="A35">
        <v>26</v>
      </c>
      <c r="B35">
        <v>32</v>
      </c>
      <c r="C35" s="746" t="s">
        <v>816</v>
      </c>
      <c r="D35" s="57"/>
      <c r="E35" s="126"/>
      <c r="F35" s="126"/>
      <c r="G35" s="126"/>
      <c r="H35" s="126"/>
      <c r="I35" s="126"/>
      <c r="J35" s="126"/>
      <c r="K35" s="126"/>
      <c r="L35" s="15"/>
      <c r="M35" s="126"/>
      <c r="N35" s="126"/>
      <c r="O35" s="944"/>
      <c r="P35" s="941"/>
      <c r="Q35" s="247">
        <v>1</v>
      </c>
      <c r="R35" s="247">
        <v>1</v>
      </c>
      <c r="S35" s="247">
        <v>1</v>
      </c>
      <c r="T35" s="247"/>
      <c r="U35" s="820"/>
      <c r="V35" s="819"/>
      <c r="W35" s="126">
        <v>1</v>
      </c>
      <c r="X35" s="126"/>
      <c r="Y35" s="126"/>
      <c r="Z35" s="126">
        <v>1</v>
      </c>
      <c r="AA35" s="126"/>
      <c r="AB35" s="941"/>
      <c r="AC35" s="126"/>
      <c r="AD35" s="126"/>
      <c r="AE35" s="126"/>
      <c r="AF35" s="126"/>
      <c r="AG35" s="126"/>
      <c r="AH35" s="941"/>
      <c r="AI35" s="1008"/>
      <c r="AJ35" s="819"/>
      <c r="AK35" s="941"/>
      <c r="AL35" s="126"/>
      <c r="AM35" s="1021"/>
      <c r="AN35" s="126"/>
      <c r="AO35" s="941"/>
      <c r="AP35" s="126"/>
      <c r="AQ35" s="126"/>
      <c r="AR35" s="126"/>
      <c r="AS35" s="126"/>
      <c r="AT35" s="126"/>
      <c r="AU35" s="820"/>
      <c r="AV35" s="941"/>
      <c r="AW35" s="126"/>
      <c r="AX35" s="126"/>
      <c r="AY35" s="941"/>
      <c r="AZ35" s="936">
        <v>1</v>
      </c>
      <c r="BA35" s="126"/>
      <c r="BB35" s="322"/>
      <c r="BC35" s="322"/>
      <c r="BD35" s="126"/>
      <c r="BE35" s="941"/>
      <c r="BF35" s="128"/>
      <c r="BG35" s="11"/>
      <c r="BH35" s="941"/>
      <c r="BI35" s="11">
        <v>1</v>
      </c>
      <c r="BJ35" s="11"/>
      <c r="BK35" s="11"/>
      <c r="BL35" s="11"/>
      <c r="BM35" s="11"/>
      <c r="BN35" s="11"/>
      <c r="BO35" s="11"/>
      <c r="BP35" s="11"/>
      <c r="BQ35" s="588">
        <v>1</v>
      </c>
      <c r="BR35" s="11"/>
      <c r="BS35" s="1033"/>
      <c r="BT35" s="128"/>
      <c r="BU35" s="11"/>
      <c r="BV35" s="11"/>
      <c r="BW35" s="11"/>
      <c r="BX35" s="11"/>
      <c r="BY35" s="11"/>
      <c r="BZ35" s="11">
        <v>1</v>
      </c>
      <c r="CA35" s="11"/>
      <c r="CB35" s="126"/>
      <c r="CC35" s="11"/>
      <c r="CD35" s="941"/>
      <c r="CE35" s="126"/>
      <c r="CF35" s="11"/>
      <c r="CG35" s="941"/>
      <c r="CH35" s="129"/>
      <c r="CI35" s="128"/>
      <c r="CJ35" s="941"/>
      <c r="CK35" s="11"/>
      <c r="CL35" s="941"/>
      <c r="CM35" s="126"/>
      <c r="CN35" s="11"/>
      <c r="CO35" s="150">
        <v>1</v>
      </c>
      <c r="CP35" s="941"/>
      <c r="CQ35" s="941"/>
      <c r="CR35" s="941"/>
      <c r="CS35" s="941"/>
      <c r="CT35" s="941"/>
      <c r="CU35" s="941"/>
      <c r="CV35" s="941"/>
      <c r="CW35" s="941"/>
      <c r="CX35" s="941"/>
      <c r="CY35" s="941"/>
      <c r="CZ35" s="941"/>
      <c r="DA35" s="941"/>
      <c r="DB35" s="941"/>
      <c r="DC35" s="941"/>
      <c r="DD35" s="941"/>
      <c r="DE35" s="941"/>
      <c r="DF35" s="941"/>
      <c r="DG35" s="941"/>
      <c r="DH35" s="941"/>
      <c r="DI35" s="941"/>
      <c r="DJ35" s="941"/>
      <c r="DK35" s="941"/>
      <c r="DL35" s="941"/>
      <c r="DM35" s="941"/>
      <c r="DN35" s="941"/>
      <c r="DO35" s="941"/>
      <c r="DP35" s="941"/>
      <c r="DQ35" s="941"/>
      <c r="DR35" s="941"/>
      <c r="DS35" s="941"/>
      <c r="DT35" s="941"/>
      <c r="DU35" s="941"/>
      <c r="DV35" s="941"/>
      <c r="DW35" s="941"/>
      <c r="DX35" s="941"/>
      <c r="DY35" s="941"/>
      <c r="DZ35" s="1065"/>
      <c r="EA35" s="1065"/>
      <c r="EB35" s="1066"/>
      <c r="EC35" s="1065"/>
      <c r="ED35" s="1065"/>
      <c r="EE35" s="1067"/>
      <c r="EF35" s="130"/>
      <c r="EG35" s="1065"/>
      <c r="EH35" s="1065"/>
      <c r="EI35" s="941"/>
      <c r="EJ35" s="11"/>
      <c r="EK35" s="1065"/>
      <c r="EL35" s="1065"/>
      <c r="EM35" s="941"/>
      <c r="EN35" s="11"/>
      <c r="EO35" s="11"/>
      <c r="EP35" s="126"/>
      <c r="EQ35" s="11"/>
      <c r="ER35" s="11"/>
      <c r="ES35" s="11"/>
      <c r="ET35" s="247"/>
      <c r="EU35" s="247"/>
      <c r="EV35" s="1033"/>
      <c r="EW35" s="941"/>
      <c r="EX35" s="322"/>
      <c r="EY35" s="941"/>
      <c r="EZ35" s="941"/>
      <c r="FA35" s="247"/>
      <c r="FB35" s="1094"/>
      <c r="FC35" s="941"/>
      <c r="FD35" s="941"/>
      <c r="FE35" s="941"/>
      <c r="FF35" s="941"/>
      <c r="FG35" s="1008"/>
      <c r="FH35" s="74">
        <f t="shared" si="2"/>
        <v>0</v>
      </c>
      <c r="FI35" s="66">
        <f t="shared" si="0"/>
        <v>1</v>
      </c>
      <c r="FJ35" s="66">
        <f t="shared" si="3"/>
        <v>6</v>
      </c>
      <c r="FK35" s="66">
        <f t="shared" si="4"/>
        <v>1</v>
      </c>
      <c r="FL35" s="66">
        <f t="shared" si="1"/>
        <v>0</v>
      </c>
      <c r="FM35" s="1230">
        <f t="shared" si="5"/>
        <v>8</v>
      </c>
      <c r="FN35" s="10"/>
      <c r="FO35" s="10">
        <v>1</v>
      </c>
      <c r="FP35" s="10"/>
      <c r="FQ35" s="10"/>
      <c r="FR35" s="10"/>
      <c r="FS35" s="10"/>
    </row>
    <row r="36" spans="1:175" ht="15.75" x14ac:dyDescent="0.25">
      <c r="A36">
        <v>27</v>
      </c>
      <c r="B36">
        <v>33</v>
      </c>
      <c r="C36" s="746" t="s">
        <v>526</v>
      </c>
      <c r="D36" s="57"/>
      <c r="E36" s="126"/>
      <c r="F36" s="126"/>
      <c r="G36" s="126"/>
      <c r="H36" s="126"/>
      <c r="I36" s="126"/>
      <c r="J36" s="126"/>
      <c r="K36" s="126"/>
      <c r="L36" s="15"/>
      <c r="M36" s="126"/>
      <c r="N36" s="126"/>
      <c r="O36" s="944"/>
      <c r="P36" s="941"/>
      <c r="Q36" s="247"/>
      <c r="R36" s="247"/>
      <c r="S36" s="247"/>
      <c r="T36" s="247">
        <v>1</v>
      </c>
      <c r="U36" s="820"/>
      <c r="V36" s="819"/>
      <c r="W36" s="126">
        <v>1</v>
      </c>
      <c r="X36" s="126"/>
      <c r="Y36" s="126"/>
      <c r="Z36" s="126"/>
      <c r="AA36" s="126"/>
      <c r="AB36" s="941"/>
      <c r="AC36" s="126"/>
      <c r="AD36" s="126"/>
      <c r="AE36" s="126"/>
      <c r="AF36" s="126"/>
      <c r="AG36" s="126"/>
      <c r="AH36" s="941"/>
      <c r="AI36" s="1008"/>
      <c r="AJ36" s="819"/>
      <c r="AK36" s="941"/>
      <c r="AL36" s="126"/>
      <c r="AM36" s="941"/>
      <c r="AN36" s="126"/>
      <c r="AO36" s="941"/>
      <c r="AP36" s="126"/>
      <c r="AQ36" s="126"/>
      <c r="AR36" s="126"/>
      <c r="AS36" s="126">
        <v>1</v>
      </c>
      <c r="AT36" s="126"/>
      <c r="AU36" s="820"/>
      <c r="AV36" s="941"/>
      <c r="AW36" s="126"/>
      <c r="AX36" s="126"/>
      <c r="AY36" s="941"/>
      <c r="AZ36" s="936"/>
      <c r="BA36" s="126">
        <v>1</v>
      </c>
      <c r="BB36" s="322"/>
      <c r="BC36" s="322"/>
      <c r="BD36" s="126"/>
      <c r="BE36" s="941"/>
      <c r="BF36" s="128"/>
      <c r="BG36" s="11"/>
      <c r="BH36" s="941"/>
      <c r="BI36" s="11"/>
      <c r="BJ36" s="11"/>
      <c r="BK36" s="11"/>
      <c r="BL36" s="11"/>
      <c r="BM36" s="11">
        <v>1</v>
      </c>
      <c r="BN36" s="11"/>
      <c r="BO36" s="11"/>
      <c r="BP36" s="11"/>
      <c r="BQ36" s="588"/>
      <c r="BR36" s="11"/>
      <c r="BS36" s="1033"/>
      <c r="BT36" s="128"/>
      <c r="BU36" s="11"/>
      <c r="BV36" s="11"/>
      <c r="BW36" s="11"/>
      <c r="BX36" s="11"/>
      <c r="BY36" s="11"/>
      <c r="BZ36" s="11">
        <v>1</v>
      </c>
      <c r="CA36" s="11"/>
      <c r="CB36" s="126"/>
      <c r="CC36" s="11"/>
      <c r="CD36" s="1031"/>
      <c r="CE36" s="126"/>
      <c r="CF36" s="11"/>
      <c r="CG36" s="1031"/>
      <c r="CH36" s="129"/>
      <c r="CI36" s="128"/>
      <c r="CJ36" s="1031"/>
      <c r="CK36" s="11"/>
      <c r="CL36" s="1031"/>
      <c r="CM36" s="15"/>
      <c r="CN36" s="11"/>
      <c r="CO36" s="62"/>
      <c r="CP36" s="1031"/>
      <c r="CQ36" s="1031"/>
      <c r="CR36" s="1031"/>
      <c r="CS36" s="1031"/>
      <c r="CT36" s="1031"/>
      <c r="CU36" s="1031"/>
      <c r="CV36" s="1031"/>
      <c r="CW36" s="1031"/>
      <c r="CX36" s="1031"/>
      <c r="CY36" s="1031"/>
      <c r="CZ36" s="1031"/>
      <c r="DA36" s="1031"/>
      <c r="DB36" s="1031"/>
      <c r="DC36" s="1031"/>
      <c r="DD36" s="1031"/>
      <c r="DE36" s="1031"/>
      <c r="DF36" s="1031"/>
      <c r="DG36" s="1031"/>
      <c r="DH36" s="1031"/>
      <c r="DI36" s="1031"/>
      <c r="DJ36" s="1031"/>
      <c r="DK36" s="1031"/>
      <c r="DL36" s="1031"/>
      <c r="DM36" s="1031"/>
      <c r="DN36" s="1031"/>
      <c r="DO36" s="1031"/>
      <c r="DP36" s="1031"/>
      <c r="DQ36" s="1031"/>
      <c r="DR36" s="1031"/>
      <c r="DS36" s="1031"/>
      <c r="DT36" s="1031"/>
      <c r="DU36" s="1031"/>
      <c r="DV36" s="1031"/>
      <c r="DW36" s="1031"/>
      <c r="DX36" s="1031"/>
      <c r="DY36" s="1031"/>
      <c r="DZ36" s="1065"/>
      <c r="EA36" s="1065"/>
      <c r="EB36" s="1066"/>
      <c r="EC36" s="1065"/>
      <c r="ED36" s="1065"/>
      <c r="EE36" s="1067"/>
      <c r="EF36" s="130"/>
      <c r="EG36" s="1065"/>
      <c r="EH36" s="1065"/>
      <c r="EI36" s="941"/>
      <c r="EJ36" s="11"/>
      <c r="EK36" s="1065"/>
      <c r="EL36" s="1065"/>
      <c r="EM36" s="941"/>
      <c r="EN36" s="11"/>
      <c r="EO36" s="11"/>
      <c r="EP36" s="126"/>
      <c r="EQ36" s="11"/>
      <c r="ER36" s="11"/>
      <c r="ES36" s="11"/>
      <c r="ET36" s="247"/>
      <c r="EU36" s="247"/>
      <c r="EV36" s="1033"/>
      <c r="EW36" s="941"/>
      <c r="EX36" s="322"/>
      <c r="EY36" s="941"/>
      <c r="EZ36" s="941"/>
      <c r="FA36" s="247"/>
      <c r="FB36" s="1094"/>
      <c r="FC36" s="941"/>
      <c r="FD36" s="941"/>
      <c r="FE36" s="941"/>
      <c r="FF36" s="941"/>
      <c r="FG36" s="1008"/>
      <c r="FH36" s="74">
        <f t="shared" si="2"/>
        <v>0</v>
      </c>
      <c r="FI36" s="66">
        <f t="shared" ref="FI36:FI67" si="6">SUM(D36+H36+I36+M36+Q36+V36+Y36+AE36+AH36+AL36+AN36+AR36+AT36+AX36+BD36+BH36+BL36+BP36+BR36+BV36+BW36+CA36+CE36+CG36+CK36+CN36+CR36+CV36+CW36+DD36+DG36+DJ36+DM36+DP36+DS36+DV36+DY36+EB36+EC36+EF36+EG36+EO36+EQ36+EU36+EV36+FA36+FC36)</f>
        <v>0</v>
      </c>
      <c r="FJ36" s="66">
        <f t="shared" si="3"/>
        <v>5</v>
      </c>
      <c r="FK36" s="66">
        <f t="shared" si="4"/>
        <v>0</v>
      </c>
      <c r="FL36" s="66">
        <f t="shared" ref="FL36:FL67" si="7">SUM(F36+X36+AD36+AJ36+AP36+BB36+BF36+BN36+BT36+CC36+CI36+CP36+CT36+DB36+DI36+DO36+DU36+DZ36+EM36+ES36+EZ36)</f>
        <v>0</v>
      </c>
      <c r="FM36" s="1230">
        <f t="shared" si="5"/>
        <v>5</v>
      </c>
      <c r="FN36" s="10"/>
      <c r="FO36" s="10">
        <v>1</v>
      </c>
      <c r="FP36" s="10"/>
      <c r="FQ36" s="10"/>
      <c r="FR36" s="10"/>
      <c r="FS36" s="10"/>
    </row>
    <row r="37" spans="1:175" ht="15.75" x14ac:dyDescent="0.25">
      <c r="B37">
        <v>34</v>
      </c>
      <c r="C37" s="746" t="s">
        <v>676</v>
      </c>
      <c r="D37" s="57"/>
      <c r="E37" s="126"/>
      <c r="F37" s="126"/>
      <c r="G37" s="126"/>
      <c r="H37" s="126"/>
      <c r="I37" s="126"/>
      <c r="J37" s="126"/>
      <c r="K37" s="126"/>
      <c r="L37" s="15"/>
      <c r="M37" s="126"/>
      <c r="N37" s="126"/>
      <c r="O37" s="944"/>
      <c r="P37" s="941"/>
      <c r="Q37" s="247"/>
      <c r="R37" s="247"/>
      <c r="S37" s="247"/>
      <c r="T37" s="247"/>
      <c r="U37" s="820"/>
      <c r="V37" s="819"/>
      <c r="W37" s="126"/>
      <c r="X37" s="126"/>
      <c r="Y37" s="126"/>
      <c r="Z37" s="126"/>
      <c r="AA37" s="126"/>
      <c r="AB37" s="941"/>
      <c r="AC37" s="126"/>
      <c r="AD37" s="126"/>
      <c r="AE37" s="126"/>
      <c r="AF37" s="126"/>
      <c r="AG37" s="126">
        <v>1</v>
      </c>
      <c r="AH37" s="941"/>
      <c r="AI37" s="1008"/>
      <c r="AJ37" s="819"/>
      <c r="AK37" s="941"/>
      <c r="AL37" s="126"/>
      <c r="AM37" s="941"/>
      <c r="AN37" s="126"/>
      <c r="AO37" s="941"/>
      <c r="AP37" s="126"/>
      <c r="AQ37" s="126">
        <v>1</v>
      </c>
      <c r="AR37" s="126"/>
      <c r="AS37" s="126"/>
      <c r="AT37" s="126"/>
      <c r="AU37" s="820"/>
      <c r="AV37" s="941"/>
      <c r="AW37" s="126"/>
      <c r="AX37" s="126"/>
      <c r="AY37" s="941"/>
      <c r="AZ37" s="936">
        <v>1</v>
      </c>
      <c r="BA37" s="126"/>
      <c r="BB37" s="322"/>
      <c r="BC37" s="322">
        <v>1</v>
      </c>
      <c r="BD37" s="126"/>
      <c r="BE37" s="941"/>
      <c r="BF37" s="128"/>
      <c r="BG37" s="11">
        <v>1</v>
      </c>
      <c r="BH37" s="941"/>
      <c r="BI37" s="11"/>
      <c r="BJ37" s="11"/>
      <c r="BK37" s="11"/>
      <c r="BL37" s="11"/>
      <c r="BM37" s="11"/>
      <c r="BN37" s="11"/>
      <c r="BO37" s="11"/>
      <c r="BP37" s="11"/>
      <c r="BQ37" s="588"/>
      <c r="BR37" s="11"/>
      <c r="BS37" s="1033"/>
      <c r="BT37" s="128"/>
      <c r="BU37" s="11">
        <v>1</v>
      </c>
      <c r="BV37" s="11"/>
      <c r="BW37" s="11"/>
      <c r="BX37" s="11"/>
      <c r="BY37" s="11"/>
      <c r="BZ37" s="11"/>
      <c r="CA37" s="11"/>
      <c r="CB37" s="126"/>
      <c r="CC37" s="11"/>
      <c r="CD37" s="941"/>
      <c r="CE37" s="126"/>
      <c r="CF37" s="11"/>
      <c r="CG37" s="941"/>
      <c r="CH37" s="129"/>
      <c r="CI37" s="128"/>
      <c r="CJ37" s="941"/>
      <c r="CK37" s="11"/>
      <c r="CL37" s="941"/>
      <c r="CM37" s="126"/>
      <c r="CN37" s="11"/>
      <c r="CO37" s="62"/>
      <c r="CP37" s="941"/>
      <c r="CQ37" s="941"/>
      <c r="CR37" s="941"/>
      <c r="CS37" s="941"/>
      <c r="CT37" s="941"/>
      <c r="CU37" s="941"/>
      <c r="CV37" s="941"/>
      <c r="CW37" s="941"/>
      <c r="CX37" s="941"/>
      <c r="CY37" s="941"/>
      <c r="CZ37" s="941"/>
      <c r="DA37" s="941"/>
      <c r="DB37" s="941"/>
      <c r="DC37" s="941"/>
      <c r="DD37" s="941"/>
      <c r="DE37" s="941"/>
      <c r="DF37" s="941"/>
      <c r="DG37" s="941"/>
      <c r="DH37" s="941"/>
      <c r="DI37" s="941"/>
      <c r="DJ37" s="941"/>
      <c r="DK37" s="941"/>
      <c r="DL37" s="941"/>
      <c r="DM37" s="941"/>
      <c r="DN37" s="941"/>
      <c r="DO37" s="941"/>
      <c r="DP37" s="941"/>
      <c r="DQ37" s="941"/>
      <c r="DR37" s="941"/>
      <c r="DS37" s="941"/>
      <c r="DT37" s="941"/>
      <c r="DU37" s="941"/>
      <c r="DV37" s="941"/>
      <c r="DW37" s="941"/>
      <c r="DX37" s="941"/>
      <c r="DY37" s="941"/>
      <c r="DZ37" s="1065"/>
      <c r="EA37" s="1065"/>
      <c r="EB37" s="1066"/>
      <c r="EC37" s="1065"/>
      <c r="ED37" s="1065"/>
      <c r="EE37" s="1067"/>
      <c r="EF37" s="130"/>
      <c r="EG37" s="1065"/>
      <c r="EH37" s="1065"/>
      <c r="EI37" s="941"/>
      <c r="EJ37" s="11"/>
      <c r="EK37" s="1065"/>
      <c r="EL37" s="1065"/>
      <c r="EM37" s="941"/>
      <c r="EN37" s="11">
        <v>1</v>
      </c>
      <c r="EO37" s="11"/>
      <c r="EP37" s="126"/>
      <c r="EQ37" s="11"/>
      <c r="ER37" s="11"/>
      <c r="ES37" s="11"/>
      <c r="ET37" s="247"/>
      <c r="EU37" s="247"/>
      <c r="EV37" s="1033"/>
      <c r="EW37" s="941"/>
      <c r="EX37" s="322"/>
      <c r="EY37" s="941"/>
      <c r="EZ37" s="941"/>
      <c r="FA37" s="247"/>
      <c r="FB37" s="1094"/>
      <c r="FC37" s="941"/>
      <c r="FD37" s="941"/>
      <c r="FE37" s="941"/>
      <c r="FF37" s="941"/>
      <c r="FG37" s="1008"/>
      <c r="FH37" s="74">
        <f t="shared" si="2"/>
        <v>6</v>
      </c>
      <c r="FI37" s="66">
        <f t="shared" si="6"/>
        <v>0</v>
      </c>
      <c r="FJ37" s="66">
        <f t="shared" si="3"/>
        <v>0</v>
      </c>
      <c r="FK37" s="66">
        <f t="shared" si="4"/>
        <v>0</v>
      </c>
      <c r="FL37" s="66">
        <f t="shared" si="7"/>
        <v>0</v>
      </c>
      <c r="FM37" s="1230">
        <f t="shared" si="5"/>
        <v>6</v>
      </c>
      <c r="FN37" s="10"/>
      <c r="FO37" s="10">
        <v>1</v>
      </c>
      <c r="FP37" s="10"/>
      <c r="FQ37" s="10"/>
      <c r="FR37" s="10"/>
      <c r="FS37" s="10"/>
    </row>
    <row r="38" spans="1:175" ht="15.75" x14ac:dyDescent="0.25">
      <c r="A38">
        <v>28</v>
      </c>
      <c r="B38">
        <v>35</v>
      </c>
      <c r="C38" s="746" t="s">
        <v>1073</v>
      </c>
      <c r="D38" s="57"/>
      <c r="E38" s="126"/>
      <c r="F38" s="126"/>
      <c r="G38" s="126"/>
      <c r="H38" s="126"/>
      <c r="I38" s="126"/>
      <c r="J38" s="126"/>
      <c r="K38" s="126"/>
      <c r="L38" s="15"/>
      <c r="M38" s="126"/>
      <c r="N38" s="126"/>
      <c r="O38" s="944"/>
      <c r="P38" s="941"/>
      <c r="Q38" s="247"/>
      <c r="R38" s="247"/>
      <c r="S38" s="247"/>
      <c r="T38" s="247"/>
      <c r="U38" s="820"/>
      <c r="V38" s="819"/>
      <c r="W38" s="126"/>
      <c r="X38" s="126"/>
      <c r="Y38" s="126"/>
      <c r="Z38" s="126"/>
      <c r="AA38" s="126"/>
      <c r="AB38" s="941"/>
      <c r="AC38" s="126"/>
      <c r="AD38" s="126"/>
      <c r="AE38" s="126"/>
      <c r="AF38" s="126"/>
      <c r="AG38" s="126">
        <v>1</v>
      </c>
      <c r="AH38" s="941"/>
      <c r="AI38" s="1008"/>
      <c r="AJ38" s="819"/>
      <c r="AK38" s="941"/>
      <c r="AL38" s="126"/>
      <c r="AM38" s="941"/>
      <c r="AN38" s="126"/>
      <c r="AO38" s="941"/>
      <c r="AP38" s="126"/>
      <c r="AQ38" s="126">
        <v>1</v>
      </c>
      <c r="AR38" s="126"/>
      <c r="AS38" s="126"/>
      <c r="AT38" s="126"/>
      <c r="AU38" s="820"/>
      <c r="AV38" s="941"/>
      <c r="AW38" s="126">
        <v>1</v>
      </c>
      <c r="AX38" s="126"/>
      <c r="AY38" s="941"/>
      <c r="AZ38" s="936"/>
      <c r="BA38" s="126"/>
      <c r="BB38" s="322"/>
      <c r="BC38" s="322">
        <v>1</v>
      </c>
      <c r="BD38" s="126"/>
      <c r="BE38" s="941"/>
      <c r="BF38" s="128"/>
      <c r="BG38" s="11"/>
      <c r="BH38" s="941"/>
      <c r="BI38" s="11"/>
      <c r="BJ38" s="11"/>
      <c r="BK38" s="11"/>
      <c r="BL38" s="11"/>
      <c r="BM38" s="11"/>
      <c r="BN38" s="11"/>
      <c r="BO38" s="11">
        <v>1</v>
      </c>
      <c r="BP38" s="11"/>
      <c r="BQ38" s="588"/>
      <c r="BR38" s="11"/>
      <c r="BS38" s="1033"/>
      <c r="BT38" s="128"/>
      <c r="BU38" s="11">
        <v>1</v>
      </c>
      <c r="BV38" s="11"/>
      <c r="BW38" s="11"/>
      <c r="BX38" s="11"/>
      <c r="BY38" s="11"/>
      <c r="BZ38" s="11"/>
      <c r="CA38" s="11"/>
      <c r="CB38" s="126"/>
      <c r="CC38" s="11"/>
      <c r="CD38" s="941"/>
      <c r="CE38" s="126"/>
      <c r="CF38" s="11"/>
      <c r="CG38" s="941"/>
      <c r="CH38" s="129"/>
      <c r="CI38" s="128"/>
      <c r="CJ38" s="941"/>
      <c r="CK38" s="11"/>
      <c r="CL38" s="941"/>
      <c r="CM38" s="126"/>
      <c r="CN38" s="11"/>
      <c r="CO38" s="62"/>
      <c r="CP38" s="941"/>
      <c r="CQ38" s="941"/>
      <c r="CR38" s="941"/>
      <c r="CS38" s="941"/>
      <c r="CT38" s="941"/>
      <c r="CU38" s="941"/>
      <c r="CV38" s="941"/>
      <c r="CW38" s="941"/>
      <c r="CX38" s="941"/>
      <c r="CY38" s="941"/>
      <c r="CZ38" s="941"/>
      <c r="DA38" s="941"/>
      <c r="DB38" s="941"/>
      <c r="DC38" s="941"/>
      <c r="DD38" s="941"/>
      <c r="DE38" s="941"/>
      <c r="DF38" s="941"/>
      <c r="DG38" s="941"/>
      <c r="DH38" s="941"/>
      <c r="DI38" s="941"/>
      <c r="DJ38" s="941"/>
      <c r="DK38" s="941"/>
      <c r="DL38" s="941"/>
      <c r="DM38" s="941"/>
      <c r="DN38" s="941"/>
      <c r="DO38" s="941"/>
      <c r="DP38" s="941"/>
      <c r="DQ38" s="941"/>
      <c r="DR38" s="941"/>
      <c r="DS38" s="941"/>
      <c r="DT38" s="941"/>
      <c r="DU38" s="941"/>
      <c r="DV38" s="941"/>
      <c r="DW38" s="941"/>
      <c r="DX38" s="941"/>
      <c r="DY38" s="941"/>
      <c r="DZ38" s="1071"/>
      <c r="EA38" s="1071"/>
      <c r="EB38" s="1072"/>
      <c r="EC38" s="1071"/>
      <c r="ED38" s="1071"/>
      <c r="EE38" s="1073"/>
      <c r="EF38" s="130"/>
      <c r="EG38" s="1065"/>
      <c r="EH38" s="1065"/>
      <c r="EI38" s="941"/>
      <c r="EJ38" s="11"/>
      <c r="EK38" s="1065"/>
      <c r="EL38" s="1065"/>
      <c r="EM38" s="941"/>
      <c r="EN38" s="11"/>
      <c r="EO38" s="11"/>
      <c r="EP38" s="126"/>
      <c r="EQ38" s="11"/>
      <c r="ER38" s="11"/>
      <c r="ES38" s="11"/>
      <c r="ET38" s="247"/>
      <c r="EU38" s="247"/>
      <c r="EV38" s="1033"/>
      <c r="EW38" s="941"/>
      <c r="EX38" s="322"/>
      <c r="EY38" s="941"/>
      <c r="EZ38" s="941"/>
      <c r="FA38" s="247"/>
      <c r="FB38" s="1094"/>
      <c r="FC38" s="941"/>
      <c r="FD38" s="941"/>
      <c r="FE38" s="941"/>
      <c r="FF38" s="941"/>
      <c r="FG38" s="1008"/>
      <c r="FH38" s="74">
        <f t="shared" si="2"/>
        <v>6</v>
      </c>
      <c r="FI38" s="66">
        <f t="shared" si="6"/>
        <v>0</v>
      </c>
      <c r="FJ38" s="66">
        <f t="shared" si="3"/>
        <v>0</v>
      </c>
      <c r="FK38" s="66">
        <f t="shared" si="4"/>
        <v>0</v>
      </c>
      <c r="FL38" s="66">
        <f t="shared" si="7"/>
        <v>0</v>
      </c>
      <c r="FM38" s="1230">
        <f t="shared" si="5"/>
        <v>6</v>
      </c>
      <c r="FN38" s="10"/>
      <c r="FO38" s="10">
        <v>1</v>
      </c>
      <c r="FP38" s="10"/>
      <c r="FQ38" s="10"/>
      <c r="FR38" s="10"/>
      <c r="FS38" s="10"/>
    </row>
    <row r="39" spans="1:175" ht="15.75" x14ac:dyDescent="0.25">
      <c r="A39">
        <v>29</v>
      </c>
      <c r="B39">
        <v>36</v>
      </c>
      <c r="C39" s="126" t="s">
        <v>527</v>
      </c>
      <c r="D39" s="5">
        <v>1</v>
      </c>
      <c r="E39" s="126"/>
      <c r="F39" s="126"/>
      <c r="G39" s="126"/>
      <c r="H39" s="126"/>
      <c r="I39" s="126"/>
      <c r="J39" s="126"/>
      <c r="K39" s="126"/>
      <c r="L39" s="15"/>
      <c r="M39" s="126"/>
      <c r="N39" s="126"/>
      <c r="O39" s="944"/>
      <c r="P39" s="941"/>
      <c r="Q39" s="126"/>
      <c r="R39" s="126"/>
      <c r="S39" s="126"/>
      <c r="T39" s="126">
        <v>1</v>
      </c>
      <c r="U39" s="126"/>
      <c r="V39" s="126"/>
      <c r="W39" s="126">
        <v>1</v>
      </c>
      <c r="X39" s="126"/>
      <c r="Y39" s="126"/>
      <c r="Z39" s="126">
        <v>1</v>
      </c>
      <c r="AA39" s="126"/>
      <c r="AB39" s="941"/>
      <c r="AC39" s="126"/>
      <c r="AD39" s="126"/>
      <c r="AE39" s="126"/>
      <c r="AF39" s="126">
        <v>1</v>
      </c>
      <c r="AG39" s="126"/>
      <c r="AH39" s="941"/>
      <c r="AI39" s="941"/>
      <c r="AJ39" s="126"/>
      <c r="AK39" s="941"/>
      <c r="AL39" s="126"/>
      <c r="AM39" s="941"/>
      <c r="AN39" s="126"/>
      <c r="AO39" s="1021"/>
      <c r="AP39" s="126"/>
      <c r="AQ39" s="126"/>
      <c r="AR39" s="126"/>
      <c r="AS39" s="126">
        <v>1</v>
      </c>
      <c r="AT39" s="126"/>
      <c r="AU39" s="126"/>
      <c r="AV39" s="941"/>
      <c r="AW39" s="126"/>
      <c r="AX39" s="126"/>
      <c r="AY39" s="941"/>
      <c r="AZ39" s="1061">
        <v>1</v>
      </c>
      <c r="BA39" s="126">
        <v>1</v>
      </c>
      <c r="BB39" s="126"/>
      <c r="BC39" s="126"/>
      <c r="BD39" s="126"/>
      <c r="BE39" s="941"/>
      <c r="BF39" s="11"/>
      <c r="BG39" s="11"/>
      <c r="BH39" s="941"/>
      <c r="BI39" s="11"/>
      <c r="BJ39" s="11">
        <v>1</v>
      </c>
      <c r="BK39" s="11">
        <v>1</v>
      </c>
      <c r="BL39" s="11"/>
      <c r="BM39" s="98">
        <v>1</v>
      </c>
      <c r="BN39" s="11"/>
      <c r="BO39" s="11"/>
      <c r="BP39" s="11"/>
      <c r="BQ39" s="588">
        <v>1</v>
      </c>
      <c r="BR39" s="11"/>
      <c r="BS39" s="1033"/>
      <c r="BT39" s="128"/>
      <c r="BU39" s="11"/>
      <c r="BV39" s="11"/>
      <c r="BW39" s="11"/>
      <c r="BX39" s="11"/>
      <c r="BY39" s="11"/>
      <c r="BZ39" s="11">
        <v>1</v>
      </c>
      <c r="CA39" s="11"/>
      <c r="CB39" s="126"/>
      <c r="CC39" s="11"/>
      <c r="CD39" s="941"/>
      <c r="CE39" s="126"/>
      <c r="CF39" s="11"/>
      <c r="CG39" s="941"/>
      <c r="CH39" s="129"/>
      <c r="CI39" s="128"/>
      <c r="CJ39" s="941"/>
      <c r="CK39" s="11"/>
      <c r="CL39" s="941"/>
      <c r="CM39" s="126"/>
      <c r="CN39" s="11"/>
      <c r="CO39" s="62">
        <v>1</v>
      </c>
      <c r="CP39" s="941"/>
      <c r="CQ39" s="941"/>
      <c r="CR39" s="941"/>
      <c r="CS39" s="941"/>
      <c r="CT39" s="941"/>
      <c r="CU39" s="941"/>
      <c r="CV39" s="941"/>
      <c r="CW39" s="941"/>
      <c r="CX39" s="941"/>
      <c r="CY39" s="941"/>
      <c r="CZ39" s="941"/>
      <c r="DA39" s="941"/>
      <c r="DB39" s="941"/>
      <c r="DC39" s="941"/>
      <c r="DD39" s="941"/>
      <c r="DE39" s="941"/>
      <c r="DF39" s="941"/>
      <c r="DG39" s="941"/>
      <c r="DH39" s="941"/>
      <c r="DI39" s="941"/>
      <c r="DJ39" s="941"/>
      <c r="DK39" s="941"/>
      <c r="DL39" s="941"/>
      <c r="DM39" s="941"/>
      <c r="DN39" s="941"/>
      <c r="DO39" s="941"/>
      <c r="DP39" s="941"/>
      <c r="DQ39" s="941"/>
      <c r="DR39" s="941"/>
      <c r="DS39" s="941"/>
      <c r="DT39" s="941"/>
      <c r="DU39" s="941"/>
      <c r="DV39" s="941"/>
      <c r="DW39" s="941"/>
      <c r="DX39" s="941"/>
      <c r="DY39" s="941"/>
      <c r="DZ39" s="1065"/>
      <c r="EA39" s="1065"/>
      <c r="EB39" s="1065"/>
      <c r="EC39" s="1065"/>
      <c r="ED39" s="1065"/>
      <c r="EE39" s="1065"/>
      <c r="EF39" s="130"/>
      <c r="EG39" s="1065"/>
      <c r="EH39" s="1065"/>
      <c r="EI39" s="941"/>
      <c r="EJ39" s="11"/>
      <c r="EK39" s="1065"/>
      <c r="EL39" s="1065"/>
      <c r="EM39" s="941"/>
      <c r="EN39" s="11"/>
      <c r="EO39" s="11"/>
      <c r="EP39" s="126"/>
      <c r="EQ39" s="11"/>
      <c r="ER39" s="11"/>
      <c r="ES39" s="11"/>
      <c r="ET39" s="247"/>
      <c r="EU39" s="247"/>
      <c r="EV39" s="1033"/>
      <c r="EW39" s="941"/>
      <c r="EX39" s="322"/>
      <c r="EY39" s="941"/>
      <c r="EZ39" s="941"/>
      <c r="FA39" s="247"/>
      <c r="FB39" s="1094"/>
      <c r="FC39" s="941"/>
      <c r="FD39" s="941"/>
      <c r="FE39" s="941"/>
      <c r="FF39" s="941"/>
      <c r="FG39" s="1008"/>
      <c r="FH39" s="74">
        <f t="shared" si="2"/>
        <v>0</v>
      </c>
      <c r="FI39" s="66">
        <f t="shared" si="6"/>
        <v>1</v>
      </c>
      <c r="FJ39" s="66">
        <f t="shared" si="3"/>
        <v>10</v>
      </c>
      <c r="FK39" s="66">
        <f t="shared" si="4"/>
        <v>1</v>
      </c>
      <c r="FL39" s="66">
        <f t="shared" si="7"/>
        <v>0</v>
      </c>
      <c r="FM39" s="1230">
        <f t="shared" si="5"/>
        <v>12</v>
      </c>
      <c r="FN39" s="10"/>
      <c r="FO39" s="10"/>
      <c r="FP39" s="10">
        <v>1</v>
      </c>
      <c r="FQ39" s="10"/>
      <c r="FR39" s="10"/>
      <c r="FS39" s="10"/>
    </row>
    <row r="40" spans="1:175" s="643" customFormat="1" ht="16.5" thickBot="1" x14ac:dyDescent="0.3">
      <c r="A40" s="643">
        <v>30</v>
      </c>
      <c r="B40">
        <v>37</v>
      </c>
      <c r="C40" s="948" t="s">
        <v>428</v>
      </c>
      <c r="D40" s="949"/>
      <c r="E40" s="950"/>
      <c r="F40" s="817"/>
      <c r="G40" s="950"/>
      <c r="H40" s="950"/>
      <c r="I40" s="950"/>
      <c r="J40" s="950"/>
      <c r="K40" s="950"/>
      <c r="L40" s="951"/>
      <c r="M40" s="950"/>
      <c r="N40" s="950"/>
      <c r="O40" s="950">
        <v>1</v>
      </c>
      <c r="P40" s="950"/>
      <c r="Q40" s="953"/>
      <c r="R40" s="953"/>
      <c r="S40" s="953"/>
      <c r="T40" s="953"/>
      <c r="U40" s="954"/>
      <c r="V40" s="949"/>
      <c r="W40" s="950"/>
      <c r="X40" s="817">
        <v>1</v>
      </c>
      <c r="Y40" s="950"/>
      <c r="Z40" s="950"/>
      <c r="AA40" s="950"/>
      <c r="AB40" s="950"/>
      <c r="AC40" s="950"/>
      <c r="AD40" s="950"/>
      <c r="AE40" s="950"/>
      <c r="AF40" s="950"/>
      <c r="AG40" s="817">
        <v>1</v>
      </c>
      <c r="AH40" s="950"/>
      <c r="AI40" s="954"/>
      <c r="AJ40" s="821">
        <v>1</v>
      </c>
      <c r="AK40" s="950"/>
      <c r="AL40" s="950"/>
      <c r="AM40" s="950"/>
      <c r="AN40" s="950"/>
      <c r="AO40" s="950"/>
      <c r="AP40" s="950">
        <v>1</v>
      </c>
      <c r="AQ40" s="950">
        <v>1</v>
      </c>
      <c r="AR40" s="950"/>
      <c r="AS40" s="950"/>
      <c r="AT40" s="950"/>
      <c r="AU40" s="954"/>
      <c r="AV40" s="1021"/>
      <c r="AW40" s="950">
        <v>1</v>
      </c>
      <c r="AX40" s="950"/>
      <c r="AY40" s="941"/>
      <c r="AZ40" s="966">
        <v>1</v>
      </c>
      <c r="BA40" s="950"/>
      <c r="BB40" s="955">
        <v>1</v>
      </c>
      <c r="BC40" s="955"/>
      <c r="BD40" s="950"/>
      <c r="BE40" s="941"/>
      <c r="BF40" s="139">
        <v>1</v>
      </c>
      <c r="BG40" s="957"/>
      <c r="BH40" s="941"/>
      <c r="BI40" s="957"/>
      <c r="BJ40" s="957"/>
      <c r="BK40" s="957"/>
      <c r="BL40" s="957"/>
      <c r="BM40" s="957"/>
      <c r="BN40" s="957">
        <v>1</v>
      </c>
      <c r="BO40" s="957"/>
      <c r="BP40" s="957"/>
      <c r="BQ40" s="1024"/>
      <c r="BR40" s="957"/>
      <c r="BS40" s="1034"/>
      <c r="BT40" s="139">
        <v>1</v>
      </c>
      <c r="BU40" s="957"/>
      <c r="BV40" s="957"/>
      <c r="BW40" s="957"/>
      <c r="BX40" s="957"/>
      <c r="BY40" s="957"/>
      <c r="BZ40" s="957"/>
      <c r="CA40" s="957"/>
      <c r="CB40" s="950"/>
      <c r="CC40" s="957">
        <v>1</v>
      </c>
      <c r="CD40" s="941"/>
      <c r="CE40" s="950"/>
      <c r="CF40" s="957"/>
      <c r="CG40" s="941"/>
      <c r="CH40" s="958"/>
      <c r="CI40" s="139">
        <v>1</v>
      </c>
      <c r="CJ40" s="941"/>
      <c r="CK40" s="957"/>
      <c r="CL40" s="941"/>
      <c r="CM40" s="126"/>
      <c r="CN40" s="957"/>
      <c r="CO40" s="963"/>
      <c r="CP40" s="941"/>
      <c r="CQ40" s="941"/>
      <c r="CR40" s="941"/>
      <c r="CS40" s="941"/>
      <c r="CT40" s="941"/>
      <c r="CU40" s="941"/>
      <c r="CV40" s="941"/>
      <c r="CW40" s="941"/>
      <c r="CX40" s="941"/>
      <c r="CY40" s="941"/>
      <c r="CZ40" s="941"/>
      <c r="DA40" s="941"/>
      <c r="DB40" s="941"/>
      <c r="DC40" s="941"/>
      <c r="DD40" s="941"/>
      <c r="DE40" s="941"/>
      <c r="DF40" s="941"/>
      <c r="DG40" s="941"/>
      <c r="DH40" s="941"/>
      <c r="DI40" s="941"/>
      <c r="DJ40" s="941"/>
      <c r="DK40" s="941"/>
      <c r="DL40" s="941"/>
      <c r="DM40" s="941"/>
      <c r="DN40" s="941"/>
      <c r="DO40" s="941"/>
      <c r="DP40" s="941"/>
      <c r="DQ40" s="941"/>
      <c r="DR40" s="941"/>
      <c r="DS40" s="941"/>
      <c r="DT40" s="941"/>
      <c r="DU40" s="941"/>
      <c r="DV40" s="941"/>
      <c r="DW40" s="941"/>
      <c r="DX40" s="941"/>
      <c r="DY40" s="941"/>
      <c r="DZ40" s="1074"/>
      <c r="EA40" s="1075"/>
      <c r="EB40" s="1076"/>
      <c r="EC40" s="1075"/>
      <c r="ED40" s="1075"/>
      <c r="EE40" s="1075"/>
      <c r="EF40" s="969"/>
      <c r="EG40" s="1068"/>
      <c r="EH40" s="1068"/>
      <c r="EI40" s="1088"/>
      <c r="EJ40" s="957"/>
      <c r="EK40" s="1068"/>
      <c r="EL40" s="1068"/>
      <c r="EM40" s="942"/>
      <c r="EN40" s="957"/>
      <c r="EO40" s="957"/>
      <c r="EP40" s="950"/>
      <c r="EQ40" s="957"/>
      <c r="ER40" s="957"/>
      <c r="ES40" s="957"/>
      <c r="ET40" s="953"/>
      <c r="EU40" s="953"/>
      <c r="EV40" s="1090"/>
      <c r="EW40" s="1088"/>
      <c r="EX40" s="955"/>
      <c r="EY40" s="1088"/>
      <c r="EZ40" s="1088"/>
      <c r="FA40" s="953"/>
      <c r="FB40" s="1095"/>
      <c r="FC40" s="1088"/>
      <c r="FD40" s="1088"/>
      <c r="FE40" s="1088"/>
      <c r="FF40" s="1088"/>
      <c r="FG40" s="1096"/>
      <c r="FH40" s="74">
        <f t="shared" si="2"/>
        <v>3</v>
      </c>
      <c r="FI40" s="66">
        <f t="shared" si="6"/>
        <v>0</v>
      </c>
      <c r="FJ40" s="66">
        <f t="shared" si="3"/>
        <v>0</v>
      </c>
      <c r="FK40" s="66">
        <f t="shared" si="4"/>
        <v>0</v>
      </c>
      <c r="FL40" s="66">
        <f t="shared" si="7"/>
        <v>9</v>
      </c>
      <c r="FM40" s="1230">
        <f t="shared" si="5"/>
        <v>12</v>
      </c>
      <c r="FN40" s="11"/>
      <c r="FO40" s="11"/>
      <c r="FP40" s="11">
        <v>1</v>
      </c>
      <c r="FQ40" s="11"/>
      <c r="FR40" s="11"/>
      <c r="FS40" s="11"/>
    </row>
    <row r="41" spans="1:175" ht="15.75" x14ac:dyDescent="0.25">
      <c r="A41">
        <v>31</v>
      </c>
      <c r="B41">
        <v>38</v>
      </c>
      <c r="C41" s="746" t="s">
        <v>1339</v>
      </c>
      <c r="D41" s="57"/>
      <c r="E41" s="126"/>
      <c r="G41" s="126"/>
      <c r="H41" s="126"/>
      <c r="I41" s="126"/>
      <c r="J41" s="126"/>
      <c r="K41" s="126"/>
      <c r="L41" s="15"/>
      <c r="M41" s="126"/>
      <c r="N41" s="126"/>
      <c r="O41" s="944"/>
      <c r="P41" s="941"/>
      <c r="Q41" s="247"/>
      <c r="R41" s="247"/>
      <c r="S41" s="247"/>
      <c r="T41" s="247"/>
      <c r="U41" s="820"/>
      <c r="V41" s="819"/>
      <c r="W41" s="126"/>
      <c r="X41" s="126"/>
      <c r="Y41" s="126"/>
      <c r="Z41" s="126"/>
      <c r="AA41" s="126"/>
      <c r="AB41" s="941"/>
      <c r="AC41" s="126"/>
      <c r="AD41" s="126"/>
      <c r="AE41" s="126"/>
      <c r="AF41" s="126"/>
      <c r="AG41" s="126"/>
      <c r="AH41" s="941"/>
      <c r="AI41" s="1008"/>
      <c r="AJ41" s="819"/>
      <c r="AK41" s="941"/>
      <c r="AL41" s="126"/>
      <c r="AM41" s="941"/>
      <c r="AN41" s="126"/>
      <c r="AO41" s="941"/>
      <c r="AP41" s="126"/>
      <c r="AQ41" s="126"/>
      <c r="AR41" s="126"/>
      <c r="AS41" s="126"/>
      <c r="AT41" s="126"/>
      <c r="AU41" s="820"/>
      <c r="AV41" s="941"/>
      <c r="AW41" s="126"/>
      <c r="AX41" s="126"/>
      <c r="AY41" s="941"/>
      <c r="AZ41" s="936"/>
      <c r="BA41" s="126"/>
      <c r="BB41" s="322"/>
      <c r="BC41" s="322"/>
      <c r="BD41" s="126"/>
      <c r="BE41" s="941"/>
      <c r="BF41" s="128"/>
      <c r="BG41" s="11"/>
      <c r="BH41" s="1017"/>
      <c r="BI41" s="11"/>
      <c r="BJ41" s="11"/>
      <c r="BK41" s="11"/>
      <c r="BL41" s="11"/>
      <c r="BM41" s="11"/>
      <c r="BN41" s="11"/>
      <c r="BO41" s="11"/>
      <c r="BP41" s="11"/>
      <c r="BQ41" s="588">
        <v>1</v>
      </c>
      <c r="BR41" s="11"/>
      <c r="BS41" s="1033"/>
      <c r="BT41" s="128"/>
      <c r="BU41" s="11"/>
      <c r="BV41" s="11"/>
      <c r="BW41" s="11"/>
      <c r="BX41" s="11"/>
      <c r="BY41" s="11"/>
      <c r="BZ41" s="11"/>
      <c r="CA41" s="11"/>
      <c r="CB41" s="126"/>
      <c r="CC41" s="11"/>
      <c r="CD41" s="941"/>
      <c r="CE41" s="126"/>
      <c r="CF41" s="11"/>
      <c r="CG41" s="941"/>
      <c r="CH41" s="129"/>
      <c r="CI41" s="128"/>
      <c r="CJ41" s="941"/>
      <c r="CK41" s="11"/>
      <c r="CL41" s="941"/>
      <c r="CM41" s="126"/>
      <c r="CN41" s="11"/>
      <c r="CO41" s="62"/>
      <c r="CP41" s="941"/>
      <c r="CQ41" s="941"/>
      <c r="CR41" s="941"/>
      <c r="CS41" s="941"/>
      <c r="CT41" s="941"/>
      <c r="CU41" s="941"/>
      <c r="CV41" s="941"/>
      <c r="CW41" s="941"/>
      <c r="CX41" s="941"/>
      <c r="CY41" s="941"/>
      <c r="CZ41" s="941"/>
      <c r="DA41" s="941"/>
      <c r="DB41" s="941"/>
      <c r="DC41" s="941"/>
      <c r="DD41" s="941"/>
      <c r="DE41" s="941"/>
      <c r="DF41" s="941"/>
      <c r="DG41" s="941"/>
      <c r="DH41" s="941"/>
      <c r="DI41" s="941"/>
      <c r="DJ41" s="941"/>
      <c r="DK41" s="941"/>
      <c r="DL41" s="941"/>
      <c r="DM41" s="941"/>
      <c r="DN41" s="941"/>
      <c r="DO41" s="941"/>
      <c r="DP41" s="941"/>
      <c r="DQ41" s="941"/>
      <c r="DR41" s="941"/>
      <c r="DS41" s="941"/>
      <c r="DT41" s="941"/>
      <c r="DU41" s="941"/>
      <c r="DV41" s="941"/>
      <c r="DW41" s="941"/>
      <c r="DX41" s="941"/>
      <c r="DY41" s="941"/>
      <c r="DZ41" s="1065"/>
      <c r="EA41" s="1065"/>
      <c r="EB41" s="1066"/>
      <c r="EC41" s="1065"/>
      <c r="ED41" s="1065"/>
      <c r="EE41" s="1065"/>
      <c r="EF41" s="130"/>
      <c r="EG41" s="1065"/>
      <c r="EH41" s="1065"/>
      <c r="EI41" s="941"/>
      <c r="EJ41" s="11"/>
      <c r="EK41" s="1065"/>
      <c r="EL41" s="1065"/>
      <c r="EM41" s="941"/>
      <c r="EN41" s="11"/>
      <c r="EO41" s="11"/>
      <c r="EP41" s="126"/>
      <c r="EQ41" s="11"/>
      <c r="ER41" s="11"/>
      <c r="ES41" s="11"/>
      <c r="ET41" s="247"/>
      <c r="EU41" s="247"/>
      <c r="EV41" s="1033"/>
      <c r="EW41" s="941"/>
      <c r="EX41" s="322"/>
      <c r="EY41" s="941"/>
      <c r="EZ41" s="941"/>
      <c r="FA41" s="247"/>
      <c r="FB41" s="1094"/>
      <c r="FC41" s="941"/>
      <c r="FD41" s="941"/>
      <c r="FE41" s="941"/>
      <c r="FF41" s="941"/>
      <c r="FG41" s="1008"/>
      <c r="FH41" s="74">
        <f t="shared" si="2"/>
        <v>0</v>
      </c>
      <c r="FI41" s="66">
        <f t="shared" si="6"/>
        <v>0</v>
      </c>
      <c r="FJ41" s="66">
        <f t="shared" si="3"/>
        <v>1</v>
      </c>
      <c r="FK41" s="66">
        <f t="shared" si="4"/>
        <v>0</v>
      </c>
      <c r="FL41" s="66">
        <f t="shared" si="7"/>
        <v>0</v>
      </c>
      <c r="FM41" s="1230">
        <f t="shared" si="5"/>
        <v>1</v>
      </c>
      <c r="FN41" s="10"/>
      <c r="FO41" s="10">
        <v>1</v>
      </c>
      <c r="FP41" s="10"/>
      <c r="FQ41" s="10"/>
      <c r="FR41" s="10"/>
      <c r="FS41" s="10">
        <v>1</v>
      </c>
    </row>
    <row r="42" spans="1:175" ht="15.75" x14ac:dyDescent="0.25">
      <c r="A42">
        <v>32</v>
      </c>
      <c r="B42">
        <v>39</v>
      </c>
      <c r="C42" s="746" t="s">
        <v>528</v>
      </c>
      <c r="D42" s="57"/>
      <c r="E42" s="126"/>
      <c r="F42" s="126"/>
      <c r="G42" s="126"/>
      <c r="H42" s="126"/>
      <c r="I42" s="126"/>
      <c r="J42" s="126"/>
      <c r="K42" s="126"/>
      <c r="L42" s="15"/>
      <c r="M42" s="126"/>
      <c r="N42" s="126"/>
      <c r="O42" s="944"/>
      <c r="P42" s="941"/>
      <c r="Q42" s="247"/>
      <c r="R42" s="247"/>
      <c r="S42" s="247"/>
      <c r="T42" s="247"/>
      <c r="U42" s="820">
        <v>1</v>
      </c>
      <c r="V42" s="819"/>
      <c r="W42" s="126"/>
      <c r="X42" s="126"/>
      <c r="Y42" s="126"/>
      <c r="Z42" s="126"/>
      <c r="AA42" s="126">
        <v>1</v>
      </c>
      <c r="AB42" s="941"/>
      <c r="AC42" s="126"/>
      <c r="AD42" s="126"/>
      <c r="AE42" s="126"/>
      <c r="AF42" s="126"/>
      <c r="AG42" s="126">
        <v>1</v>
      </c>
      <c r="AH42" s="941"/>
      <c r="AI42" s="1008"/>
      <c r="AJ42" s="819"/>
      <c r="AK42" s="941"/>
      <c r="AL42" s="126"/>
      <c r="AM42" s="941"/>
      <c r="AN42" s="126"/>
      <c r="AO42" s="941"/>
      <c r="AP42" s="126"/>
      <c r="AQ42" s="126"/>
      <c r="AR42" s="126"/>
      <c r="AS42" s="126"/>
      <c r="AT42" s="126"/>
      <c r="AU42" s="820"/>
      <c r="AV42" s="941"/>
      <c r="AW42" s="126">
        <v>1</v>
      </c>
      <c r="AX42" s="126"/>
      <c r="AY42" s="941"/>
      <c r="AZ42" s="936"/>
      <c r="BA42" s="126"/>
      <c r="BB42" s="322"/>
      <c r="BC42" s="322"/>
      <c r="BD42" s="126"/>
      <c r="BE42" s="941"/>
      <c r="BF42" s="128"/>
      <c r="BG42" s="11">
        <v>1</v>
      </c>
      <c r="BH42" s="941"/>
      <c r="BI42" s="11"/>
      <c r="BJ42" s="11"/>
      <c r="BK42" s="11"/>
      <c r="BL42" s="11"/>
      <c r="BM42" s="11"/>
      <c r="BN42" s="11"/>
      <c r="BO42" s="11">
        <v>1</v>
      </c>
      <c r="BP42" s="11"/>
      <c r="BQ42" s="588"/>
      <c r="BR42" s="11"/>
      <c r="BS42" s="1033"/>
      <c r="BT42" s="128"/>
      <c r="BU42" s="11">
        <v>1</v>
      </c>
      <c r="BV42" s="11"/>
      <c r="BW42" s="11"/>
      <c r="BX42" s="11"/>
      <c r="BY42" s="11"/>
      <c r="BZ42" s="11"/>
      <c r="CA42" s="11"/>
      <c r="CB42" s="126"/>
      <c r="CC42" s="11"/>
      <c r="CD42" s="941"/>
      <c r="CE42" s="126"/>
      <c r="CF42" s="11"/>
      <c r="CG42" s="941"/>
      <c r="CH42" s="129"/>
      <c r="CI42" s="128"/>
      <c r="CJ42" s="941"/>
      <c r="CK42" s="11"/>
      <c r="CL42" s="941"/>
      <c r="CM42" s="126"/>
      <c r="CN42" s="11"/>
      <c r="CO42" s="62"/>
      <c r="CP42" s="941"/>
      <c r="CQ42" s="941"/>
      <c r="CR42" s="941"/>
      <c r="CS42" s="941"/>
      <c r="CT42" s="941"/>
      <c r="CU42" s="941"/>
      <c r="CV42" s="941"/>
      <c r="CW42" s="941"/>
      <c r="CX42" s="941"/>
      <c r="CY42" s="941"/>
      <c r="CZ42" s="941"/>
      <c r="DA42" s="941"/>
      <c r="DB42" s="941"/>
      <c r="DC42" s="941"/>
      <c r="DD42" s="941"/>
      <c r="DE42" s="941"/>
      <c r="DF42" s="941"/>
      <c r="DG42" s="941"/>
      <c r="DH42" s="941"/>
      <c r="DI42" s="941"/>
      <c r="DJ42" s="941"/>
      <c r="DK42" s="941"/>
      <c r="DL42" s="941"/>
      <c r="DM42" s="941"/>
      <c r="DN42" s="941"/>
      <c r="DO42" s="941"/>
      <c r="DP42" s="941"/>
      <c r="DQ42" s="941"/>
      <c r="DR42" s="941"/>
      <c r="DS42" s="941"/>
      <c r="DT42" s="941"/>
      <c r="DU42" s="941"/>
      <c r="DV42" s="941"/>
      <c r="DW42" s="941"/>
      <c r="DX42" s="941"/>
      <c r="DY42" s="941"/>
      <c r="DZ42" s="1065"/>
      <c r="EA42" s="1065"/>
      <c r="EB42" s="1066"/>
      <c r="EC42" s="1065"/>
      <c r="ED42" s="1065"/>
      <c r="EE42" s="1065"/>
      <c r="EF42" s="130"/>
      <c r="EG42" s="1065"/>
      <c r="EH42" s="1065"/>
      <c r="EI42" s="941"/>
      <c r="EJ42" s="11"/>
      <c r="EK42" s="1065"/>
      <c r="EL42" s="1065"/>
      <c r="EM42" s="941"/>
      <c r="EN42" s="11"/>
      <c r="EO42" s="11"/>
      <c r="EP42" s="126"/>
      <c r="EQ42" s="11"/>
      <c r="ER42" s="11"/>
      <c r="ES42" s="11"/>
      <c r="ET42" s="247"/>
      <c r="EU42" s="247"/>
      <c r="EV42" s="1033"/>
      <c r="EW42" s="941"/>
      <c r="EX42" s="322"/>
      <c r="EY42" s="941"/>
      <c r="EZ42" s="941"/>
      <c r="FA42" s="247"/>
      <c r="FB42" s="1094"/>
      <c r="FC42" s="941"/>
      <c r="FD42" s="941"/>
      <c r="FE42" s="941"/>
      <c r="FF42" s="941"/>
      <c r="FG42" s="1008"/>
      <c r="FH42" s="74">
        <f t="shared" si="2"/>
        <v>7</v>
      </c>
      <c r="FI42" s="66">
        <f t="shared" si="6"/>
        <v>0</v>
      </c>
      <c r="FJ42" s="66">
        <f t="shared" si="3"/>
        <v>0</v>
      </c>
      <c r="FK42" s="66">
        <f t="shared" si="4"/>
        <v>0</v>
      </c>
      <c r="FL42" s="66">
        <f t="shared" si="7"/>
        <v>0</v>
      </c>
      <c r="FM42" s="1230">
        <f t="shared" si="5"/>
        <v>7</v>
      </c>
      <c r="FN42" s="10"/>
      <c r="FO42" s="10">
        <v>1</v>
      </c>
      <c r="FP42" s="10"/>
      <c r="FQ42" s="10"/>
      <c r="FR42" s="10"/>
      <c r="FS42" s="10"/>
    </row>
    <row r="43" spans="1:175" ht="15.75" x14ac:dyDescent="0.25">
      <c r="A43">
        <v>33</v>
      </c>
      <c r="B43">
        <v>40</v>
      </c>
      <c r="C43" s="746" t="s">
        <v>770</v>
      </c>
      <c r="D43" s="57"/>
      <c r="E43" s="126"/>
      <c r="F43" s="126"/>
      <c r="G43" s="126"/>
      <c r="H43" s="126"/>
      <c r="I43" s="126"/>
      <c r="J43" s="126"/>
      <c r="K43" s="126"/>
      <c r="L43" s="15"/>
      <c r="M43" s="126"/>
      <c r="N43" s="126"/>
      <c r="O43" s="944"/>
      <c r="P43" s="941"/>
      <c r="Q43" s="247"/>
      <c r="R43" s="247"/>
      <c r="S43" s="247"/>
      <c r="T43" s="247"/>
      <c r="U43" s="820">
        <v>1</v>
      </c>
      <c r="V43" s="819"/>
      <c r="W43" s="126"/>
      <c r="X43" s="126"/>
      <c r="Y43" s="126"/>
      <c r="Z43" s="126"/>
      <c r="AA43" s="126">
        <v>1</v>
      </c>
      <c r="AB43" s="941"/>
      <c r="AC43" s="126"/>
      <c r="AD43" s="126"/>
      <c r="AE43" s="126"/>
      <c r="AF43" s="126"/>
      <c r="AG43" s="126">
        <v>1</v>
      </c>
      <c r="AH43" s="941"/>
      <c r="AI43" s="1008"/>
      <c r="AJ43" s="819"/>
      <c r="AK43" s="941"/>
      <c r="AL43" s="126"/>
      <c r="AM43" s="941"/>
      <c r="AN43" s="126"/>
      <c r="AO43" s="941"/>
      <c r="AP43" s="126"/>
      <c r="AQ43" s="126"/>
      <c r="AR43" s="126"/>
      <c r="AS43" s="126"/>
      <c r="AT43" s="126"/>
      <c r="AU43" s="820"/>
      <c r="AV43" s="941"/>
      <c r="AW43" s="126">
        <v>1</v>
      </c>
      <c r="AX43" s="126"/>
      <c r="AY43" s="941"/>
      <c r="AZ43" s="936"/>
      <c r="BA43" s="126"/>
      <c r="BB43" s="322"/>
      <c r="BC43" s="322">
        <v>1</v>
      </c>
      <c r="BD43" s="126"/>
      <c r="BE43" s="941"/>
      <c r="BF43" s="128"/>
      <c r="BG43" s="11">
        <v>1</v>
      </c>
      <c r="BH43" s="941"/>
      <c r="BI43" s="11"/>
      <c r="BJ43" s="11"/>
      <c r="BK43" s="11"/>
      <c r="BL43" s="11"/>
      <c r="BM43" s="11"/>
      <c r="BN43" s="11"/>
      <c r="BO43" s="11">
        <v>1</v>
      </c>
      <c r="BP43" s="11"/>
      <c r="BQ43" s="588"/>
      <c r="BR43" s="11"/>
      <c r="BS43" s="1033"/>
      <c r="BT43" s="128"/>
      <c r="BU43" s="11">
        <v>1</v>
      </c>
      <c r="BV43" s="11"/>
      <c r="BW43" s="11"/>
      <c r="BX43" s="11"/>
      <c r="BY43" s="11"/>
      <c r="BZ43" s="11"/>
      <c r="CA43" s="11"/>
      <c r="CB43" s="126"/>
      <c r="CC43" s="11"/>
      <c r="CD43" s="941"/>
      <c r="CE43" s="126"/>
      <c r="CF43" s="11"/>
      <c r="CG43" s="941"/>
      <c r="CH43" s="129"/>
      <c r="CI43" s="128"/>
      <c r="CJ43" s="941"/>
      <c r="CK43" s="11"/>
      <c r="CL43" s="941"/>
      <c r="CM43" s="126"/>
      <c r="CN43" s="11"/>
      <c r="CO43" s="62"/>
      <c r="CP43" s="941"/>
      <c r="CQ43" s="941"/>
      <c r="CR43" s="941"/>
      <c r="CS43" s="941"/>
      <c r="CT43" s="941"/>
      <c r="CU43" s="941"/>
      <c r="CV43" s="941"/>
      <c r="CW43" s="941"/>
      <c r="CX43" s="941"/>
      <c r="CY43" s="941"/>
      <c r="CZ43" s="941"/>
      <c r="DA43" s="941"/>
      <c r="DB43" s="941"/>
      <c r="DC43" s="941"/>
      <c r="DD43" s="941"/>
      <c r="DE43" s="941"/>
      <c r="DF43" s="941"/>
      <c r="DG43" s="941"/>
      <c r="DH43" s="941"/>
      <c r="DI43" s="941"/>
      <c r="DJ43" s="941"/>
      <c r="DK43" s="941"/>
      <c r="DL43" s="941"/>
      <c r="DM43" s="941"/>
      <c r="DN43" s="941"/>
      <c r="DO43" s="941"/>
      <c r="DP43" s="941"/>
      <c r="DQ43" s="941"/>
      <c r="DR43" s="941"/>
      <c r="DS43" s="941"/>
      <c r="DT43" s="941"/>
      <c r="DU43" s="941"/>
      <c r="DV43" s="941"/>
      <c r="DW43" s="941"/>
      <c r="DX43" s="941"/>
      <c r="DY43" s="941"/>
      <c r="DZ43" s="1065"/>
      <c r="EA43" s="1065"/>
      <c r="EB43" s="1066"/>
      <c r="EC43" s="1065"/>
      <c r="ED43" s="1065"/>
      <c r="EE43" s="1065"/>
      <c r="EF43" s="130"/>
      <c r="EG43" s="1065"/>
      <c r="EH43" s="1065"/>
      <c r="EI43" s="941"/>
      <c r="EJ43" s="11"/>
      <c r="EK43" s="1065"/>
      <c r="EL43" s="1065"/>
      <c r="EM43" s="941"/>
      <c r="EN43" s="11"/>
      <c r="EO43" s="11"/>
      <c r="EP43" s="126"/>
      <c r="EQ43" s="11"/>
      <c r="ER43" s="11"/>
      <c r="ES43" s="11"/>
      <c r="ET43" s="247"/>
      <c r="EU43" s="247"/>
      <c r="EV43" s="1033"/>
      <c r="EW43" s="941"/>
      <c r="EX43" s="322"/>
      <c r="EY43" s="941"/>
      <c r="EZ43" s="941"/>
      <c r="FA43" s="247"/>
      <c r="FB43" s="1094"/>
      <c r="FC43" s="941"/>
      <c r="FD43" s="941"/>
      <c r="FE43" s="941"/>
      <c r="FF43" s="941"/>
      <c r="FG43" s="1008"/>
      <c r="FH43" s="74">
        <f t="shared" si="2"/>
        <v>8</v>
      </c>
      <c r="FI43" s="66">
        <f t="shared" si="6"/>
        <v>0</v>
      </c>
      <c r="FJ43" s="66">
        <f t="shared" si="3"/>
        <v>0</v>
      </c>
      <c r="FK43" s="66">
        <f t="shared" si="4"/>
        <v>0</v>
      </c>
      <c r="FL43" s="66">
        <f t="shared" si="7"/>
        <v>0</v>
      </c>
      <c r="FM43" s="1230">
        <f t="shared" si="5"/>
        <v>8</v>
      </c>
      <c r="FN43" s="10"/>
      <c r="FO43" s="10">
        <v>1</v>
      </c>
      <c r="FP43" s="10"/>
      <c r="FQ43" s="10"/>
      <c r="FR43" s="10"/>
      <c r="FS43" s="10"/>
    </row>
    <row r="44" spans="1:175" ht="15.75" x14ac:dyDescent="0.25">
      <c r="A44">
        <v>34</v>
      </c>
      <c r="B44">
        <v>41</v>
      </c>
      <c r="C44" s="746" t="s">
        <v>1097</v>
      </c>
      <c r="D44" s="57">
        <v>1</v>
      </c>
      <c r="E44" s="126"/>
      <c r="F44" s="126"/>
      <c r="G44" s="126"/>
      <c r="H44" s="126"/>
      <c r="I44" s="126"/>
      <c r="J44" s="126"/>
      <c r="K44" s="126"/>
      <c r="L44" s="15"/>
      <c r="M44" s="126"/>
      <c r="N44" s="126"/>
      <c r="O44" s="944">
        <v>1</v>
      </c>
      <c r="P44" s="941"/>
      <c r="Q44" s="247"/>
      <c r="R44" s="247"/>
      <c r="S44" s="247"/>
      <c r="T44" s="247"/>
      <c r="U44" s="820"/>
      <c r="V44" s="819">
        <v>1</v>
      </c>
      <c r="W44" s="126">
        <v>1</v>
      </c>
      <c r="X44" s="126"/>
      <c r="Y44" s="126"/>
      <c r="Z44" s="126">
        <v>1</v>
      </c>
      <c r="AA44" s="126"/>
      <c r="AB44" s="941"/>
      <c r="AC44" s="126"/>
      <c r="AD44" s="126"/>
      <c r="AE44" s="126"/>
      <c r="AF44" s="126">
        <v>1</v>
      </c>
      <c r="AG44" s="126"/>
      <c r="AH44" s="941"/>
      <c r="AI44" s="1008"/>
      <c r="AJ44" s="819"/>
      <c r="AK44" s="941"/>
      <c r="AL44" s="126"/>
      <c r="AM44" s="941"/>
      <c r="AN44" s="126"/>
      <c r="AO44" s="941"/>
      <c r="AP44" s="126"/>
      <c r="AQ44" s="126"/>
      <c r="AR44" s="126"/>
      <c r="AS44" s="126"/>
      <c r="AT44" s="126"/>
      <c r="AU44" s="820">
        <v>1</v>
      </c>
      <c r="AV44" s="941"/>
      <c r="AW44" s="126"/>
      <c r="AX44" s="126"/>
      <c r="AY44" s="942"/>
      <c r="AZ44" s="936">
        <v>1</v>
      </c>
      <c r="BA44" s="126">
        <v>1</v>
      </c>
      <c r="BB44" s="322"/>
      <c r="BC44" s="322"/>
      <c r="BD44" s="126"/>
      <c r="BE44" s="941"/>
      <c r="BF44" s="128"/>
      <c r="BG44" s="11"/>
      <c r="BH44" s="941"/>
      <c r="BI44" s="11">
        <v>1</v>
      </c>
      <c r="BJ44" s="11"/>
      <c r="BK44" s="11"/>
      <c r="BL44" s="11"/>
      <c r="BM44" s="11">
        <v>1</v>
      </c>
      <c r="BN44" s="11"/>
      <c r="BO44" s="11"/>
      <c r="BP44" s="11"/>
      <c r="BQ44" s="588">
        <v>1</v>
      </c>
      <c r="BR44" s="11"/>
      <c r="BS44" s="1033"/>
      <c r="BT44" s="128"/>
      <c r="BU44" s="11"/>
      <c r="BV44" s="11"/>
      <c r="BW44" s="11"/>
      <c r="BX44" s="11"/>
      <c r="BY44" s="11"/>
      <c r="BZ44" s="11">
        <v>1</v>
      </c>
      <c r="CA44" s="11"/>
      <c r="CB44" s="126">
        <v>1</v>
      </c>
      <c r="CC44" s="11"/>
      <c r="CD44" s="1031"/>
      <c r="CE44" s="126">
        <v>1</v>
      </c>
      <c r="CF44" s="11"/>
      <c r="CG44" s="1031"/>
      <c r="CH44" s="129">
        <v>1</v>
      </c>
      <c r="CI44" s="128"/>
      <c r="CJ44" s="1031"/>
      <c r="CK44" s="11"/>
      <c r="CL44" s="1037"/>
      <c r="CM44" s="15"/>
      <c r="CN44" s="11"/>
      <c r="CO44" s="62"/>
      <c r="CP44" s="1037"/>
      <c r="CQ44" s="1037"/>
      <c r="CR44" s="1037"/>
      <c r="CS44" s="1037"/>
      <c r="CT44" s="1037"/>
      <c r="CU44" s="1037"/>
      <c r="CV44" s="1037"/>
      <c r="CW44" s="1037"/>
      <c r="CX44" s="1037"/>
      <c r="CY44" s="1037"/>
      <c r="CZ44" s="1037"/>
      <c r="DA44" s="1037"/>
      <c r="DB44" s="1037"/>
      <c r="DC44" s="1037"/>
      <c r="DD44" s="1037"/>
      <c r="DE44" s="1037"/>
      <c r="DF44" s="1037"/>
      <c r="DG44" s="1037"/>
      <c r="DH44" s="1037"/>
      <c r="DI44" s="1037"/>
      <c r="DJ44" s="1037"/>
      <c r="DK44" s="1037"/>
      <c r="DL44" s="1037"/>
      <c r="DM44" s="1037"/>
      <c r="DN44" s="1037"/>
      <c r="DO44" s="1037"/>
      <c r="DP44" s="1037"/>
      <c r="DQ44" s="1037"/>
      <c r="DR44" s="1037"/>
      <c r="DS44" s="1037"/>
      <c r="DT44" s="1037"/>
      <c r="DU44" s="1037"/>
      <c r="DV44" s="1037"/>
      <c r="DW44" s="1037"/>
      <c r="DX44" s="1037"/>
      <c r="DY44" s="1037"/>
      <c r="DZ44" s="1065"/>
      <c r="EA44" s="1065"/>
      <c r="EB44" s="1066"/>
      <c r="EC44" s="1065"/>
      <c r="ED44" s="1065"/>
      <c r="EE44" s="1065"/>
      <c r="EF44" s="130"/>
      <c r="EG44" s="1065"/>
      <c r="EH44" s="1065"/>
      <c r="EI44" s="941"/>
      <c r="EJ44" s="11">
        <v>1</v>
      </c>
      <c r="EK44" s="1065"/>
      <c r="EL44" s="1065"/>
      <c r="EM44" s="941"/>
      <c r="EN44" s="11"/>
      <c r="EO44" s="11"/>
      <c r="EP44" s="126"/>
      <c r="EQ44" s="11"/>
      <c r="ER44" s="11"/>
      <c r="ES44" s="11"/>
      <c r="ET44" s="247"/>
      <c r="EU44" s="247">
        <v>1</v>
      </c>
      <c r="EV44" s="1033"/>
      <c r="EW44" s="941"/>
      <c r="EX44" s="322"/>
      <c r="EY44" s="941"/>
      <c r="EZ44" s="941"/>
      <c r="FA44" s="247">
        <v>1</v>
      </c>
      <c r="FB44" s="1094"/>
      <c r="FC44" s="941"/>
      <c r="FD44" s="941"/>
      <c r="FE44" s="941"/>
      <c r="FF44" s="941"/>
      <c r="FG44" s="1008"/>
      <c r="FH44" s="74">
        <f t="shared" si="2"/>
        <v>0</v>
      </c>
      <c r="FI44" s="66">
        <f t="shared" si="6"/>
        <v>5</v>
      </c>
      <c r="FJ44" s="66">
        <f t="shared" si="3"/>
        <v>11</v>
      </c>
      <c r="FK44" s="66">
        <f t="shared" si="4"/>
        <v>0</v>
      </c>
      <c r="FL44" s="66">
        <f t="shared" si="7"/>
        <v>0</v>
      </c>
      <c r="FM44" s="1230">
        <f t="shared" si="5"/>
        <v>16</v>
      </c>
      <c r="FN44" s="10"/>
      <c r="FO44" s="10"/>
      <c r="FP44" s="10">
        <v>1</v>
      </c>
      <c r="FQ44" s="10"/>
      <c r="FR44" s="10"/>
      <c r="FS44" s="10"/>
    </row>
    <row r="45" spans="1:175" ht="15.75" x14ac:dyDescent="0.25">
      <c r="A45">
        <v>35</v>
      </c>
      <c r="B45">
        <v>42</v>
      </c>
      <c r="C45" s="746" t="s">
        <v>154</v>
      </c>
      <c r="D45" s="57">
        <v>1</v>
      </c>
      <c r="E45" s="126"/>
      <c r="F45" s="126"/>
      <c r="G45" s="126"/>
      <c r="H45" s="126"/>
      <c r="I45" s="126"/>
      <c r="J45" s="126"/>
      <c r="K45" s="126"/>
      <c r="L45" s="15"/>
      <c r="M45" s="126"/>
      <c r="N45" s="126"/>
      <c r="O45" s="944">
        <v>1</v>
      </c>
      <c r="P45" s="941"/>
      <c r="Q45" s="247">
        <v>1</v>
      </c>
      <c r="R45" s="247">
        <v>1</v>
      </c>
      <c r="S45" s="247">
        <v>1</v>
      </c>
      <c r="T45" s="247"/>
      <c r="U45" s="820"/>
      <c r="V45" s="819"/>
      <c r="W45" s="126"/>
      <c r="X45" s="126"/>
      <c r="Y45" s="126"/>
      <c r="Z45" s="126"/>
      <c r="AA45" s="126"/>
      <c r="AB45" s="941"/>
      <c r="AC45" s="126"/>
      <c r="AD45" s="126"/>
      <c r="AE45" s="126"/>
      <c r="AF45" s="126"/>
      <c r="AG45" s="126"/>
      <c r="AH45" s="941"/>
      <c r="AI45" s="1008"/>
      <c r="AJ45" s="819"/>
      <c r="AK45" s="941"/>
      <c r="AL45" s="126"/>
      <c r="AM45" s="941"/>
      <c r="AN45" s="126"/>
      <c r="AO45" s="941"/>
      <c r="AP45" s="126"/>
      <c r="AQ45" s="126"/>
      <c r="AR45" s="126"/>
      <c r="AS45" s="126"/>
      <c r="AT45" s="126"/>
      <c r="AU45" s="820">
        <v>1</v>
      </c>
      <c r="AV45" s="941"/>
      <c r="AW45" s="126"/>
      <c r="AX45" s="126"/>
      <c r="AY45" s="941"/>
      <c r="AZ45" s="936"/>
      <c r="BA45" s="126"/>
      <c r="BB45" s="322"/>
      <c r="BC45" s="322"/>
      <c r="BD45" s="126"/>
      <c r="BE45" s="941"/>
      <c r="BF45" s="128"/>
      <c r="BG45" s="11"/>
      <c r="BH45" s="941"/>
      <c r="BI45" s="11"/>
      <c r="BJ45" s="11"/>
      <c r="BK45" s="11"/>
      <c r="BL45" s="11"/>
      <c r="BM45" s="11"/>
      <c r="BN45" s="11"/>
      <c r="BO45" s="11"/>
      <c r="BP45" s="11"/>
      <c r="BQ45" s="588"/>
      <c r="BR45" s="11"/>
      <c r="BS45" s="1033"/>
      <c r="BT45" s="128"/>
      <c r="BU45" s="11"/>
      <c r="BV45" s="11"/>
      <c r="BW45" s="11"/>
      <c r="BX45" s="11"/>
      <c r="BY45" s="11"/>
      <c r="BZ45" s="11"/>
      <c r="CA45" s="11"/>
      <c r="CB45" s="126"/>
      <c r="CC45" s="11"/>
      <c r="CD45" s="941"/>
      <c r="CE45" s="126"/>
      <c r="CF45" s="11"/>
      <c r="CG45" s="941"/>
      <c r="CH45" s="129"/>
      <c r="CI45" s="128"/>
      <c r="CJ45" s="941"/>
      <c r="CK45" s="11"/>
      <c r="CL45" s="941"/>
      <c r="CM45" s="126"/>
      <c r="CN45" s="11"/>
      <c r="CO45" s="62"/>
      <c r="CP45" s="941"/>
      <c r="CQ45" s="941"/>
      <c r="CR45" s="941"/>
      <c r="CS45" s="941"/>
      <c r="CT45" s="941"/>
      <c r="CU45" s="941"/>
      <c r="CV45" s="941"/>
      <c r="CW45" s="941"/>
      <c r="CX45" s="941"/>
      <c r="CY45" s="941"/>
      <c r="CZ45" s="941"/>
      <c r="DA45" s="941"/>
      <c r="DB45" s="941"/>
      <c r="DC45" s="941"/>
      <c r="DD45" s="941"/>
      <c r="DE45" s="941"/>
      <c r="DF45" s="941"/>
      <c r="DG45" s="941"/>
      <c r="DH45" s="941"/>
      <c r="DI45" s="941"/>
      <c r="DJ45" s="941"/>
      <c r="DK45" s="941"/>
      <c r="DL45" s="941"/>
      <c r="DM45" s="941"/>
      <c r="DN45" s="941"/>
      <c r="DO45" s="941"/>
      <c r="DP45" s="941"/>
      <c r="DQ45" s="941"/>
      <c r="DR45" s="941"/>
      <c r="DS45" s="941"/>
      <c r="DT45" s="941"/>
      <c r="DU45" s="941"/>
      <c r="DV45" s="941"/>
      <c r="DW45" s="941"/>
      <c r="DX45" s="941"/>
      <c r="DY45" s="941"/>
      <c r="DZ45" s="1065"/>
      <c r="EA45" s="1065"/>
      <c r="EB45" s="1066"/>
      <c r="EC45" s="1065"/>
      <c r="ED45" s="1065"/>
      <c r="EE45" s="1065"/>
      <c r="EF45" s="130"/>
      <c r="EG45" s="1065"/>
      <c r="EH45" s="1065"/>
      <c r="EI45" s="941"/>
      <c r="EJ45" s="11"/>
      <c r="EK45" s="1065"/>
      <c r="EL45" s="1065"/>
      <c r="EM45" s="941"/>
      <c r="EN45" s="11"/>
      <c r="EO45" s="11"/>
      <c r="EP45" s="126"/>
      <c r="EQ45" s="11"/>
      <c r="ER45" s="11"/>
      <c r="ES45" s="11"/>
      <c r="ET45" s="247"/>
      <c r="EU45" s="247"/>
      <c r="EV45" s="1033"/>
      <c r="EW45" s="941"/>
      <c r="EX45" s="322"/>
      <c r="EY45" s="941"/>
      <c r="EZ45" s="941"/>
      <c r="FA45" s="247"/>
      <c r="FB45" s="1094"/>
      <c r="FC45" s="941"/>
      <c r="FD45" s="941"/>
      <c r="FE45" s="941"/>
      <c r="FF45" s="941"/>
      <c r="FG45" s="1008"/>
      <c r="FH45" s="74">
        <f t="shared" si="2"/>
        <v>0</v>
      </c>
      <c r="FI45" s="66">
        <f t="shared" si="6"/>
        <v>2</v>
      </c>
      <c r="FJ45" s="66">
        <f t="shared" si="3"/>
        <v>2</v>
      </c>
      <c r="FK45" s="66">
        <f t="shared" si="4"/>
        <v>1</v>
      </c>
      <c r="FL45" s="66">
        <f t="shared" si="7"/>
        <v>0</v>
      </c>
      <c r="FM45" s="1230">
        <f t="shared" si="5"/>
        <v>5</v>
      </c>
      <c r="FN45" s="10"/>
      <c r="FO45" s="10">
        <v>1</v>
      </c>
      <c r="FP45" s="10"/>
      <c r="FQ45" s="10"/>
      <c r="FR45" s="10"/>
      <c r="FS45" s="10"/>
    </row>
    <row r="46" spans="1:175" ht="15.75" x14ac:dyDescent="0.25">
      <c r="A46">
        <v>36</v>
      </c>
      <c r="B46">
        <v>43</v>
      </c>
      <c r="C46" s="746" t="s">
        <v>79</v>
      </c>
      <c r="D46" s="819"/>
      <c r="E46" s="126"/>
      <c r="F46" s="126"/>
      <c r="G46" s="126"/>
      <c r="H46" s="126"/>
      <c r="I46" s="126"/>
      <c r="J46" s="126"/>
      <c r="K46" s="126"/>
      <c r="L46" s="15"/>
      <c r="M46" s="126"/>
      <c r="N46" s="126"/>
      <c r="O46" s="944">
        <v>1</v>
      </c>
      <c r="P46" s="941"/>
      <c r="Q46" s="247"/>
      <c r="R46" s="247"/>
      <c r="S46" s="247"/>
      <c r="T46" s="247"/>
      <c r="U46" s="820">
        <v>1</v>
      </c>
      <c r="V46" s="819"/>
      <c r="W46" s="126"/>
      <c r="X46" s="126"/>
      <c r="Y46" s="126"/>
      <c r="Z46" s="126"/>
      <c r="AA46" s="126"/>
      <c r="AB46" s="941"/>
      <c r="AC46" s="126"/>
      <c r="AD46" s="126"/>
      <c r="AE46" s="126"/>
      <c r="AF46" s="126"/>
      <c r="AG46" s="126"/>
      <c r="AH46" s="941"/>
      <c r="AI46" s="1008"/>
      <c r="AJ46" s="819"/>
      <c r="AK46" s="941"/>
      <c r="AL46" s="126"/>
      <c r="AM46" s="941"/>
      <c r="AN46" s="126"/>
      <c r="AO46" s="941"/>
      <c r="AP46" s="126"/>
      <c r="AQ46" s="126">
        <v>1</v>
      </c>
      <c r="AR46" s="126"/>
      <c r="AS46" s="126"/>
      <c r="AT46" s="126"/>
      <c r="AU46" s="820"/>
      <c r="AV46" s="941"/>
      <c r="AW46" s="126">
        <v>1</v>
      </c>
      <c r="AX46" s="126"/>
      <c r="AY46" s="941"/>
      <c r="AZ46" s="936">
        <v>1</v>
      </c>
      <c r="BA46" s="126"/>
      <c r="BB46" s="322"/>
      <c r="BC46" s="322">
        <v>1</v>
      </c>
      <c r="BD46" s="126"/>
      <c r="BE46" s="941"/>
      <c r="BF46" s="128"/>
      <c r="BG46" s="11">
        <v>1</v>
      </c>
      <c r="BH46" s="941"/>
      <c r="BI46" s="11"/>
      <c r="BJ46" s="11"/>
      <c r="BK46" s="11"/>
      <c r="BL46" s="11"/>
      <c r="BM46" s="11"/>
      <c r="BN46" s="11"/>
      <c r="BO46" s="11">
        <v>1</v>
      </c>
      <c r="BP46" s="11"/>
      <c r="BQ46" s="588"/>
      <c r="BR46" s="11"/>
      <c r="BS46" s="1033"/>
      <c r="BT46" s="128"/>
      <c r="BU46" s="11">
        <v>1</v>
      </c>
      <c r="BV46" s="11"/>
      <c r="BW46" s="11"/>
      <c r="BX46" s="11"/>
      <c r="BY46" s="11"/>
      <c r="BZ46" s="11"/>
      <c r="CA46" s="11"/>
      <c r="CB46" s="126"/>
      <c r="CC46" s="11"/>
      <c r="CD46" s="941"/>
      <c r="CE46" s="927"/>
      <c r="CF46" s="11"/>
      <c r="CG46" s="941"/>
      <c r="CH46" s="129"/>
      <c r="CI46" s="128"/>
      <c r="CJ46" s="941"/>
      <c r="CK46" s="11"/>
      <c r="CL46" s="941"/>
      <c r="CM46" s="126"/>
      <c r="CN46" s="11"/>
      <c r="CO46" s="62"/>
      <c r="CP46" s="941"/>
      <c r="CQ46" s="941"/>
      <c r="CR46" s="941"/>
      <c r="CS46" s="941"/>
      <c r="CT46" s="941"/>
      <c r="CU46" s="941"/>
      <c r="CV46" s="941"/>
      <c r="CW46" s="941"/>
      <c r="CX46" s="941"/>
      <c r="CY46" s="941"/>
      <c r="CZ46" s="941"/>
      <c r="DA46" s="941"/>
      <c r="DB46" s="941"/>
      <c r="DC46" s="941"/>
      <c r="DD46" s="941"/>
      <c r="DE46" s="941"/>
      <c r="DF46" s="941"/>
      <c r="DG46" s="941"/>
      <c r="DH46" s="941"/>
      <c r="DI46" s="941"/>
      <c r="DJ46" s="941"/>
      <c r="DK46" s="941"/>
      <c r="DL46" s="941"/>
      <c r="DM46" s="941"/>
      <c r="DN46" s="941"/>
      <c r="DO46" s="941"/>
      <c r="DP46" s="941"/>
      <c r="DQ46" s="941"/>
      <c r="DR46" s="941"/>
      <c r="DS46" s="941"/>
      <c r="DT46" s="941"/>
      <c r="DU46" s="941"/>
      <c r="DV46" s="941"/>
      <c r="DW46" s="941"/>
      <c r="DX46" s="941"/>
      <c r="DY46" s="941"/>
      <c r="DZ46" s="1065"/>
      <c r="EA46" s="1065"/>
      <c r="EB46" s="1066"/>
      <c r="EC46" s="1065"/>
      <c r="ED46" s="1065"/>
      <c r="EE46" s="1065"/>
      <c r="EF46" s="130"/>
      <c r="EG46" s="1065"/>
      <c r="EH46" s="1065"/>
      <c r="EI46" s="941"/>
      <c r="EJ46" s="11"/>
      <c r="EK46" s="1065"/>
      <c r="EL46" s="1065"/>
      <c r="EM46" s="941"/>
      <c r="EN46" s="11"/>
      <c r="EO46" s="11"/>
      <c r="EP46" s="126"/>
      <c r="EQ46" s="11"/>
      <c r="ER46" s="11"/>
      <c r="ES46" s="11"/>
      <c r="ET46" s="247"/>
      <c r="EU46" s="247"/>
      <c r="EV46" s="1033"/>
      <c r="EW46" s="941"/>
      <c r="EX46" s="322"/>
      <c r="EY46" s="941"/>
      <c r="EZ46" s="941"/>
      <c r="FA46" s="247"/>
      <c r="FB46" s="1094"/>
      <c r="FC46" s="941"/>
      <c r="FD46" s="941"/>
      <c r="FE46" s="941"/>
      <c r="FF46" s="941"/>
      <c r="FG46" s="1008"/>
      <c r="FH46" s="74">
        <f t="shared" si="2"/>
        <v>7</v>
      </c>
      <c r="FI46" s="66">
        <f t="shared" si="6"/>
        <v>0</v>
      </c>
      <c r="FJ46" s="66">
        <f t="shared" si="3"/>
        <v>0</v>
      </c>
      <c r="FK46" s="66">
        <f t="shared" si="4"/>
        <v>0</v>
      </c>
      <c r="FL46" s="66">
        <f t="shared" si="7"/>
        <v>0</v>
      </c>
      <c r="FM46" s="1230">
        <f t="shared" si="5"/>
        <v>7</v>
      </c>
      <c r="FN46" s="10"/>
      <c r="FO46" s="10">
        <v>1</v>
      </c>
      <c r="FP46" s="10"/>
      <c r="FQ46" s="10"/>
      <c r="FR46" s="10"/>
      <c r="FS46" s="10"/>
    </row>
    <row r="47" spans="1:175" ht="16.5" thickBot="1" x14ac:dyDescent="0.3">
      <c r="A47">
        <v>37</v>
      </c>
      <c r="B47">
        <v>44</v>
      </c>
      <c r="C47" s="746" t="s">
        <v>417</v>
      </c>
      <c r="D47" s="57"/>
      <c r="E47" s="126"/>
      <c r="F47" s="126"/>
      <c r="G47" s="126"/>
      <c r="H47" s="126"/>
      <c r="I47" s="126"/>
      <c r="J47" s="126"/>
      <c r="K47" s="126"/>
      <c r="L47" s="15"/>
      <c r="M47" s="126"/>
      <c r="N47" s="126"/>
      <c r="O47" s="944">
        <v>1</v>
      </c>
      <c r="P47" s="941"/>
      <c r="Q47" s="247"/>
      <c r="R47" s="247"/>
      <c r="S47" s="247"/>
      <c r="T47" s="247"/>
      <c r="U47" s="820"/>
      <c r="V47" s="819"/>
      <c r="W47" s="126"/>
      <c r="X47" s="126"/>
      <c r="Y47" s="126"/>
      <c r="Z47" s="126"/>
      <c r="AA47" s="126"/>
      <c r="AB47" s="941"/>
      <c r="AC47" s="126">
        <v>1</v>
      </c>
      <c r="AD47" s="126"/>
      <c r="AE47" s="126"/>
      <c r="AF47" s="126">
        <v>1</v>
      </c>
      <c r="AG47" s="126"/>
      <c r="AH47" s="941"/>
      <c r="AI47" s="1008"/>
      <c r="AJ47" s="819"/>
      <c r="AK47" s="941"/>
      <c r="AL47" s="126"/>
      <c r="AM47" s="941"/>
      <c r="AN47" s="126"/>
      <c r="AO47" s="941"/>
      <c r="AP47" s="126"/>
      <c r="AQ47" s="126"/>
      <c r="AR47" s="126"/>
      <c r="AS47" s="126">
        <v>1</v>
      </c>
      <c r="AT47" s="126"/>
      <c r="AU47" s="820"/>
      <c r="AV47" s="941"/>
      <c r="AW47" s="126">
        <v>1</v>
      </c>
      <c r="AX47" s="126"/>
      <c r="AY47" s="941"/>
      <c r="AZ47" s="936">
        <v>1</v>
      </c>
      <c r="BA47" s="126"/>
      <c r="BB47" s="322"/>
      <c r="BC47" s="322">
        <v>1</v>
      </c>
      <c r="BD47" s="126"/>
      <c r="BE47" s="941"/>
      <c r="BF47" s="128"/>
      <c r="BG47" s="11">
        <v>1</v>
      </c>
      <c r="BH47" s="941"/>
      <c r="BI47" s="11">
        <v>1</v>
      </c>
      <c r="BJ47" s="11"/>
      <c r="BK47" s="11"/>
      <c r="BL47" s="11"/>
      <c r="BM47" s="11">
        <v>1</v>
      </c>
      <c r="BN47" s="11"/>
      <c r="BO47" s="11"/>
      <c r="BP47" s="11"/>
      <c r="BQ47" s="588"/>
      <c r="BR47" s="11"/>
      <c r="BS47" s="1033"/>
      <c r="BT47" s="128"/>
      <c r="BU47" s="11">
        <v>1</v>
      </c>
      <c r="BV47" s="11"/>
      <c r="BW47" s="11"/>
      <c r="BX47" s="11"/>
      <c r="BY47" s="11"/>
      <c r="BZ47" s="11"/>
      <c r="CA47" s="11"/>
      <c r="CB47" s="126">
        <v>1</v>
      </c>
      <c r="CC47" s="11"/>
      <c r="CD47" s="941"/>
      <c r="CE47" s="126"/>
      <c r="CF47" s="11"/>
      <c r="CG47" s="941"/>
      <c r="CH47" s="129"/>
      <c r="CI47" s="128"/>
      <c r="CJ47" s="941"/>
      <c r="CK47" s="11"/>
      <c r="CL47" s="941"/>
      <c r="CM47" s="126"/>
      <c r="CN47" s="11"/>
      <c r="CO47" s="62">
        <v>1</v>
      </c>
      <c r="CP47" s="941"/>
      <c r="CQ47" s="941"/>
      <c r="CR47" s="941"/>
      <c r="CS47" s="941"/>
      <c r="CT47" s="941"/>
      <c r="CU47" s="941"/>
      <c r="CV47" s="941"/>
      <c r="CW47" s="941"/>
      <c r="CX47" s="941"/>
      <c r="CY47" s="941"/>
      <c r="CZ47" s="941"/>
      <c r="DA47" s="941"/>
      <c r="DB47" s="941"/>
      <c r="DC47" s="941"/>
      <c r="DD47" s="941"/>
      <c r="DE47" s="941"/>
      <c r="DF47" s="941"/>
      <c r="DG47" s="941"/>
      <c r="DH47" s="941"/>
      <c r="DI47" s="941"/>
      <c r="DJ47" s="941"/>
      <c r="DK47" s="941"/>
      <c r="DL47" s="941"/>
      <c r="DM47" s="941"/>
      <c r="DN47" s="941"/>
      <c r="DO47" s="941"/>
      <c r="DP47" s="941"/>
      <c r="DQ47" s="941"/>
      <c r="DR47" s="941"/>
      <c r="DS47" s="941"/>
      <c r="DT47" s="941"/>
      <c r="DU47" s="941"/>
      <c r="DV47" s="941"/>
      <c r="DW47" s="941"/>
      <c r="DX47" s="941"/>
      <c r="DY47" s="941"/>
      <c r="DZ47" s="1065"/>
      <c r="EA47" s="1065"/>
      <c r="EB47" s="1066"/>
      <c r="EC47" s="1065"/>
      <c r="ED47" s="1065"/>
      <c r="EE47" s="1065"/>
      <c r="EF47" s="130"/>
      <c r="EG47" s="1065"/>
      <c r="EH47" s="1065"/>
      <c r="EI47" s="941"/>
      <c r="EJ47" s="11"/>
      <c r="EK47" s="1065"/>
      <c r="EL47" s="1065"/>
      <c r="EM47" s="941"/>
      <c r="EN47" s="11"/>
      <c r="EO47" s="11"/>
      <c r="EP47" s="126"/>
      <c r="EQ47" s="11"/>
      <c r="ER47" s="11"/>
      <c r="ES47" s="11"/>
      <c r="ET47" s="247"/>
      <c r="EU47" s="247"/>
      <c r="EV47" s="1033"/>
      <c r="EW47" s="941"/>
      <c r="EX47" s="322"/>
      <c r="EY47" s="941"/>
      <c r="EZ47" s="941"/>
      <c r="FA47" s="247"/>
      <c r="FB47" s="1094"/>
      <c r="FC47" s="941"/>
      <c r="FD47" s="941"/>
      <c r="FE47" s="941"/>
      <c r="FF47" s="941"/>
      <c r="FG47" s="1008"/>
      <c r="FH47" s="74">
        <f t="shared" si="2"/>
        <v>4</v>
      </c>
      <c r="FI47" s="66">
        <f t="shared" si="6"/>
        <v>0</v>
      </c>
      <c r="FJ47" s="66">
        <f t="shared" si="3"/>
        <v>7</v>
      </c>
      <c r="FK47" s="66">
        <f t="shared" si="4"/>
        <v>0</v>
      </c>
      <c r="FL47" s="66">
        <f t="shared" si="7"/>
        <v>0</v>
      </c>
      <c r="FM47" s="1230">
        <f t="shared" si="5"/>
        <v>11</v>
      </c>
      <c r="FN47" s="10"/>
      <c r="FO47" s="10"/>
      <c r="FP47" s="10">
        <v>1</v>
      </c>
      <c r="FQ47" s="10"/>
      <c r="FR47" s="10"/>
      <c r="FS47" s="10"/>
    </row>
    <row r="48" spans="1:175" ht="15.75" x14ac:dyDescent="0.25">
      <c r="A48">
        <v>38</v>
      </c>
      <c r="B48">
        <v>45</v>
      </c>
      <c r="C48" s="746" t="s">
        <v>757</v>
      </c>
      <c r="D48" s="57">
        <v>1</v>
      </c>
      <c r="E48" s="126"/>
      <c r="F48" s="126"/>
      <c r="G48" s="126"/>
      <c r="H48" s="126">
        <v>1</v>
      </c>
      <c r="I48" s="126"/>
      <c r="J48" s="126"/>
      <c r="K48" s="126"/>
      <c r="L48" s="15"/>
      <c r="M48" s="126">
        <v>1</v>
      </c>
      <c r="N48" s="126">
        <v>1</v>
      </c>
      <c r="O48" s="944">
        <v>1</v>
      </c>
      <c r="P48" s="941"/>
      <c r="Q48" s="247"/>
      <c r="R48" s="247"/>
      <c r="S48" s="247"/>
      <c r="T48" s="247"/>
      <c r="U48" s="820"/>
      <c r="V48" s="821">
        <v>1</v>
      </c>
      <c r="W48" s="126">
        <v>1</v>
      </c>
      <c r="X48" s="126"/>
      <c r="Y48" s="126">
        <v>1</v>
      </c>
      <c r="Z48" s="126">
        <v>1</v>
      </c>
      <c r="AA48" s="126">
        <v>1</v>
      </c>
      <c r="AB48" s="941"/>
      <c r="AC48" s="126"/>
      <c r="AD48" s="126"/>
      <c r="AE48" s="126"/>
      <c r="AF48" s="126"/>
      <c r="AG48" s="126"/>
      <c r="AH48" s="941"/>
      <c r="AI48" s="1008"/>
      <c r="AJ48" s="819"/>
      <c r="AK48" s="941"/>
      <c r="AL48" s="126"/>
      <c r="AM48" s="941"/>
      <c r="AN48" s="126">
        <v>1</v>
      </c>
      <c r="AO48" s="941"/>
      <c r="AP48" s="126"/>
      <c r="AQ48" s="126"/>
      <c r="AR48" s="126">
        <v>1</v>
      </c>
      <c r="AS48" s="126"/>
      <c r="AT48" s="126"/>
      <c r="AU48" s="820"/>
      <c r="AV48" s="1012"/>
      <c r="AW48" s="126"/>
      <c r="AX48" s="817">
        <v>1</v>
      </c>
      <c r="AY48" s="1017"/>
      <c r="AZ48" s="936">
        <v>1</v>
      </c>
      <c r="BA48" s="126">
        <v>1</v>
      </c>
      <c r="BB48" s="322"/>
      <c r="BC48" s="322"/>
      <c r="BD48" s="126"/>
      <c r="BE48" s="941"/>
      <c r="BF48" s="128"/>
      <c r="BG48" s="62"/>
      <c r="BH48" s="941"/>
      <c r="BI48" s="130"/>
      <c r="BJ48" s="11"/>
      <c r="BK48" s="11"/>
      <c r="BL48" s="11">
        <v>1</v>
      </c>
      <c r="BM48" s="11">
        <v>1</v>
      </c>
      <c r="BN48" s="11"/>
      <c r="BO48" s="11"/>
      <c r="BP48" s="11">
        <v>1</v>
      </c>
      <c r="BQ48" s="588">
        <v>1</v>
      </c>
      <c r="BR48" s="98">
        <v>1</v>
      </c>
      <c r="BS48" s="1033"/>
      <c r="BT48" s="128"/>
      <c r="BU48" s="11"/>
      <c r="BV48" s="11"/>
      <c r="BW48" s="98">
        <v>1</v>
      </c>
      <c r="BX48" s="11"/>
      <c r="BY48" s="11"/>
      <c r="BZ48" s="11"/>
      <c r="CA48" s="11"/>
      <c r="CB48" s="126"/>
      <c r="CC48" s="11"/>
      <c r="CD48" s="941"/>
      <c r="CE48" s="126"/>
      <c r="CF48" s="11"/>
      <c r="CG48" s="941"/>
      <c r="CH48" s="129">
        <v>1</v>
      </c>
      <c r="CI48" s="128"/>
      <c r="CJ48" s="941"/>
      <c r="CK48" s="11">
        <v>1</v>
      </c>
      <c r="CL48" s="941"/>
      <c r="CM48" s="126"/>
      <c r="CN48" s="11">
        <v>1</v>
      </c>
      <c r="CO48" s="62"/>
      <c r="CP48" s="941"/>
      <c r="CQ48" s="941"/>
      <c r="CR48" s="941"/>
      <c r="CS48" s="941"/>
      <c r="CT48" s="941"/>
      <c r="CU48" s="941"/>
      <c r="CV48" s="941"/>
      <c r="CW48" s="941"/>
      <c r="CX48" s="941"/>
      <c r="CY48" s="941"/>
      <c r="CZ48" s="941"/>
      <c r="DA48" s="941"/>
      <c r="DB48" s="941"/>
      <c r="DC48" s="941"/>
      <c r="DD48" s="941"/>
      <c r="DE48" s="941"/>
      <c r="DF48" s="941"/>
      <c r="DG48" s="941"/>
      <c r="DH48" s="941"/>
      <c r="DI48" s="941"/>
      <c r="DJ48" s="941"/>
      <c r="DK48" s="941"/>
      <c r="DL48" s="941"/>
      <c r="DM48" s="941"/>
      <c r="DN48" s="941"/>
      <c r="DO48" s="941"/>
      <c r="DP48" s="941"/>
      <c r="DQ48" s="941"/>
      <c r="DR48" s="941"/>
      <c r="DS48" s="941"/>
      <c r="DT48" s="941"/>
      <c r="DU48" s="941"/>
      <c r="DV48" s="941"/>
      <c r="DW48" s="941"/>
      <c r="DX48" s="941"/>
      <c r="DY48" s="941"/>
      <c r="DZ48" s="1065"/>
      <c r="EA48" s="1065"/>
      <c r="EB48" s="1066"/>
      <c r="EC48" s="1065"/>
      <c r="ED48" s="1065"/>
      <c r="EE48" s="1065"/>
      <c r="EF48" s="130">
        <v>1</v>
      </c>
      <c r="EG48" s="1065"/>
      <c r="EH48" s="1065"/>
      <c r="EI48" s="941"/>
      <c r="EJ48" s="11">
        <v>1</v>
      </c>
      <c r="EK48" s="1065"/>
      <c r="EL48" s="1065"/>
      <c r="EM48" s="941"/>
      <c r="EN48" s="11"/>
      <c r="EO48" s="11">
        <v>1</v>
      </c>
      <c r="EP48" s="126">
        <v>1</v>
      </c>
      <c r="EQ48" s="11">
        <v>1</v>
      </c>
      <c r="ER48" s="11">
        <v>1</v>
      </c>
      <c r="ES48" s="11"/>
      <c r="ET48" s="247"/>
      <c r="EU48" s="247">
        <v>1</v>
      </c>
      <c r="EV48" s="1091"/>
      <c r="EW48" s="942"/>
      <c r="EX48" s="322"/>
      <c r="EY48" s="941"/>
      <c r="EZ48" s="941"/>
      <c r="FA48" s="247"/>
      <c r="FB48" s="1094"/>
      <c r="FC48" s="941"/>
      <c r="FD48" s="941"/>
      <c r="FE48" s="941"/>
      <c r="FF48" s="941"/>
      <c r="FG48" s="1008"/>
      <c r="FH48" s="74">
        <f t="shared" si="2"/>
        <v>1</v>
      </c>
      <c r="FI48" s="66">
        <f t="shared" si="6"/>
        <v>18</v>
      </c>
      <c r="FJ48" s="66">
        <f t="shared" si="3"/>
        <v>10</v>
      </c>
      <c r="FK48" s="66">
        <f t="shared" si="4"/>
        <v>0</v>
      </c>
      <c r="FL48" s="66">
        <f t="shared" si="7"/>
        <v>0</v>
      </c>
      <c r="FM48" s="1230">
        <f t="shared" si="5"/>
        <v>29</v>
      </c>
      <c r="FN48" s="10"/>
      <c r="FO48" s="10"/>
      <c r="FP48" s="10"/>
      <c r="FQ48" s="10">
        <v>1</v>
      </c>
      <c r="FR48" s="10"/>
      <c r="FS48" s="10"/>
    </row>
    <row r="49" spans="1:175" ht="15.75" x14ac:dyDescent="0.25">
      <c r="A49">
        <v>39</v>
      </c>
      <c r="B49">
        <v>46</v>
      </c>
      <c r="C49" s="746" t="s">
        <v>1277</v>
      </c>
      <c r="D49" s="57">
        <v>1</v>
      </c>
      <c r="E49" s="126"/>
      <c r="F49" s="126"/>
      <c r="G49" s="126"/>
      <c r="H49" s="126"/>
      <c r="I49" s="927"/>
      <c r="J49" s="126"/>
      <c r="K49" s="126"/>
      <c r="L49" s="15"/>
      <c r="M49" s="126"/>
      <c r="N49" s="126"/>
      <c r="O49" s="944">
        <v>1</v>
      </c>
      <c r="P49" s="941"/>
      <c r="Q49" s="247"/>
      <c r="R49" s="247"/>
      <c r="S49" s="247"/>
      <c r="T49" s="247"/>
      <c r="U49" s="820">
        <v>1</v>
      </c>
      <c r="V49" s="819"/>
      <c r="W49" s="126">
        <v>1</v>
      </c>
      <c r="X49" s="126"/>
      <c r="Y49" s="126"/>
      <c r="Z49" s="126">
        <v>1</v>
      </c>
      <c r="AA49" s="126">
        <v>1</v>
      </c>
      <c r="AB49" s="941"/>
      <c r="AC49" s="126"/>
      <c r="AD49" s="126"/>
      <c r="AE49" s="126"/>
      <c r="AF49" s="126"/>
      <c r="AG49" s="126"/>
      <c r="AH49" s="941"/>
      <c r="AI49" s="1008"/>
      <c r="AJ49" s="819"/>
      <c r="AK49" s="941"/>
      <c r="AL49" s="126"/>
      <c r="AM49" s="941"/>
      <c r="AN49" s="126"/>
      <c r="AO49" s="941"/>
      <c r="AP49" s="126"/>
      <c r="AQ49" s="126"/>
      <c r="AR49" s="126"/>
      <c r="AS49" s="126"/>
      <c r="AT49" s="126"/>
      <c r="AU49" s="820"/>
      <c r="AV49" s="941"/>
      <c r="AW49" s="126"/>
      <c r="AX49" s="126"/>
      <c r="AY49" s="941"/>
      <c r="AZ49" s="936">
        <v>1</v>
      </c>
      <c r="BA49" s="126"/>
      <c r="BB49" s="322"/>
      <c r="BC49" s="322"/>
      <c r="BD49" s="126"/>
      <c r="BE49" s="941"/>
      <c r="BF49" s="128"/>
      <c r="BG49" s="11"/>
      <c r="BH49" s="941"/>
      <c r="BI49" s="11"/>
      <c r="BJ49" s="11"/>
      <c r="BK49" s="11"/>
      <c r="BL49" s="11"/>
      <c r="BM49" s="11">
        <v>1</v>
      </c>
      <c r="BN49" s="11"/>
      <c r="BO49" s="11"/>
      <c r="BP49" s="11"/>
      <c r="BQ49" s="588">
        <v>1</v>
      </c>
      <c r="BR49" s="11"/>
      <c r="BS49" s="1034"/>
      <c r="BT49" s="128"/>
      <c r="BU49" s="11"/>
      <c r="BV49" s="11"/>
      <c r="BW49" s="11"/>
      <c r="BX49" s="11"/>
      <c r="BY49" s="11"/>
      <c r="BZ49" s="11"/>
      <c r="CA49" s="11"/>
      <c r="CB49" s="126"/>
      <c r="CC49" s="11"/>
      <c r="CD49" s="941"/>
      <c r="CE49" s="126"/>
      <c r="CF49" s="11"/>
      <c r="CG49" s="941"/>
      <c r="CH49" s="129">
        <v>1</v>
      </c>
      <c r="CI49" s="128"/>
      <c r="CJ49" s="941"/>
      <c r="CK49" s="11"/>
      <c r="CL49" s="941"/>
      <c r="CM49" s="126">
        <v>1</v>
      </c>
      <c r="CN49" s="11"/>
      <c r="CO49" s="62"/>
      <c r="CP49" s="941"/>
      <c r="CQ49" s="941"/>
      <c r="CR49" s="941"/>
      <c r="CS49" s="941"/>
      <c r="CT49" s="941"/>
      <c r="CU49" s="941"/>
      <c r="CV49" s="941"/>
      <c r="CW49" s="941"/>
      <c r="CX49" s="941"/>
      <c r="CY49" s="941"/>
      <c r="CZ49" s="941"/>
      <c r="DA49" s="941"/>
      <c r="DB49" s="941"/>
      <c r="DC49" s="941"/>
      <c r="DD49" s="941"/>
      <c r="DE49" s="941"/>
      <c r="DF49" s="941"/>
      <c r="DG49" s="941"/>
      <c r="DH49" s="941"/>
      <c r="DI49" s="941"/>
      <c r="DJ49" s="941"/>
      <c r="DK49" s="941"/>
      <c r="DL49" s="941"/>
      <c r="DM49" s="941"/>
      <c r="DN49" s="941"/>
      <c r="DO49" s="941"/>
      <c r="DP49" s="941"/>
      <c r="DQ49" s="941"/>
      <c r="DR49" s="941"/>
      <c r="DS49" s="941"/>
      <c r="DT49" s="941"/>
      <c r="DU49" s="941"/>
      <c r="DV49" s="941"/>
      <c r="DW49" s="941"/>
      <c r="DX49" s="941"/>
      <c r="DY49" s="941"/>
      <c r="DZ49" s="1065"/>
      <c r="EA49" s="1065"/>
      <c r="EB49" s="1066"/>
      <c r="EC49" s="1065"/>
      <c r="ED49" s="1065"/>
      <c r="EE49" s="1065"/>
      <c r="EF49" s="130"/>
      <c r="EG49" s="1065"/>
      <c r="EH49" s="1065"/>
      <c r="EI49" s="941"/>
      <c r="EJ49" s="11">
        <v>1</v>
      </c>
      <c r="EK49" s="1065"/>
      <c r="EL49" s="1065"/>
      <c r="EM49" s="941"/>
      <c r="EN49" s="11"/>
      <c r="EO49" s="11"/>
      <c r="EP49" s="126">
        <v>1</v>
      </c>
      <c r="EQ49" s="11">
        <v>1</v>
      </c>
      <c r="ER49" s="11"/>
      <c r="ES49" s="11"/>
      <c r="ET49" s="247"/>
      <c r="EU49" s="247"/>
      <c r="EV49" s="1033"/>
      <c r="EW49" s="941"/>
      <c r="EX49" s="322"/>
      <c r="EY49" s="941"/>
      <c r="EZ49" s="941"/>
      <c r="FA49" s="247"/>
      <c r="FB49" s="1094"/>
      <c r="FC49" s="941"/>
      <c r="FD49" s="941"/>
      <c r="FE49" s="941"/>
      <c r="FF49" s="941"/>
      <c r="FG49" s="1008"/>
      <c r="FH49" s="74">
        <f t="shared" si="2"/>
        <v>2</v>
      </c>
      <c r="FI49" s="66">
        <f t="shared" si="6"/>
        <v>2</v>
      </c>
      <c r="FJ49" s="66">
        <f t="shared" si="3"/>
        <v>7</v>
      </c>
      <c r="FK49" s="66">
        <f t="shared" si="4"/>
        <v>0</v>
      </c>
      <c r="FL49" s="66">
        <f t="shared" si="7"/>
        <v>0</v>
      </c>
      <c r="FM49" s="1230">
        <f t="shared" si="5"/>
        <v>11</v>
      </c>
      <c r="FN49" s="10"/>
      <c r="FO49" s="10"/>
      <c r="FP49" s="10">
        <v>1</v>
      </c>
      <c r="FQ49" s="10"/>
      <c r="FR49" s="10"/>
      <c r="FS49" s="10"/>
    </row>
    <row r="50" spans="1:175" ht="15.75" x14ac:dyDescent="0.25">
      <c r="A50">
        <v>40</v>
      </c>
      <c r="B50">
        <v>47</v>
      </c>
      <c r="C50" s="746" t="s">
        <v>575</v>
      </c>
      <c r="D50" s="57">
        <v>1</v>
      </c>
      <c r="E50" s="126"/>
      <c r="F50" s="126"/>
      <c r="G50" s="126"/>
      <c r="H50" s="126"/>
      <c r="I50" s="126"/>
      <c r="J50" s="126"/>
      <c r="K50" s="126"/>
      <c r="L50" s="15"/>
      <c r="M50" s="126"/>
      <c r="N50" s="126"/>
      <c r="O50" s="944">
        <v>1</v>
      </c>
      <c r="P50" s="941"/>
      <c r="Q50" s="247">
        <v>1</v>
      </c>
      <c r="R50" s="247">
        <v>1</v>
      </c>
      <c r="S50" s="247">
        <v>1</v>
      </c>
      <c r="T50" s="247"/>
      <c r="U50" s="820"/>
      <c r="V50" s="819"/>
      <c r="W50" s="126"/>
      <c r="X50" s="126"/>
      <c r="Y50" s="126"/>
      <c r="Z50" s="126"/>
      <c r="AA50" s="126"/>
      <c r="AB50" s="941"/>
      <c r="AC50" s="126"/>
      <c r="AD50" s="126"/>
      <c r="AE50" s="126"/>
      <c r="AF50" s="126"/>
      <c r="AG50" s="126"/>
      <c r="AH50" s="941"/>
      <c r="AI50" s="1008"/>
      <c r="AJ50" s="819"/>
      <c r="AK50" s="941"/>
      <c r="AL50" s="126"/>
      <c r="AM50" s="941"/>
      <c r="AN50" s="126"/>
      <c r="AO50" s="941"/>
      <c r="AP50" s="126"/>
      <c r="AQ50" s="126"/>
      <c r="AR50" s="126"/>
      <c r="AS50" s="126"/>
      <c r="AT50" s="126"/>
      <c r="AU50" s="820">
        <v>1</v>
      </c>
      <c r="AV50" s="941"/>
      <c r="AW50" s="126"/>
      <c r="AX50" s="126"/>
      <c r="AY50" s="941"/>
      <c r="AZ50" s="936"/>
      <c r="BA50" s="126"/>
      <c r="BB50" s="322"/>
      <c r="BC50" s="322"/>
      <c r="BD50" s="126"/>
      <c r="BE50" s="941"/>
      <c r="BF50" s="128"/>
      <c r="BG50" s="11"/>
      <c r="BH50" s="941"/>
      <c r="BI50" s="11"/>
      <c r="BJ50" s="11"/>
      <c r="BK50" s="11"/>
      <c r="BL50" s="11"/>
      <c r="BM50" s="11"/>
      <c r="BN50" s="11"/>
      <c r="BO50" s="11"/>
      <c r="BP50" s="11"/>
      <c r="BQ50" s="588"/>
      <c r="BR50" s="11"/>
      <c r="BS50" s="1033"/>
      <c r="BT50" s="128"/>
      <c r="BU50" s="11"/>
      <c r="BV50" s="11"/>
      <c r="BW50" s="11"/>
      <c r="BX50" s="11"/>
      <c r="BY50" s="11"/>
      <c r="BZ50" s="11"/>
      <c r="CA50" s="11"/>
      <c r="CB50" s="126"/>
      <c r="CC50" s="11"/>
      <c r="CD50" s="941"/>
      <c r="CE50" s="126"/>
      <c r="CF50" s="11"/>
      <c r="CG50" s="941"/>
      <c r="CH50" s="129"/>
      <c r="CI50" s="128"/>
      <c r="CJ50" s="941"/>
      <c r="CK50" s="11"/>
      <c r="CL50" s="941"/>
      <c r="CM50" s="126"/>
      <c r="CN50" s="11"/>
      <c r="CO50" s="62"/>
      <c r="CP50" s="941"/>
      <c r="CQ50" s="941"/>
      <c r="CR50" s="941"/>
      <c r="CS50" s="941"/>
      <c r="CT50" s="941"/>
      <c r="CU50" s="941"/>
      <c r="CV50" s="941"/>
      <c r="CW50" s="941"/>
      <c r="CX50" s="941"/>
      <c r="CY50" s="941"/>
      <c r="CZ50" s="941"/>
      <c r="DA50" s="941"/>
      <c r="DB50" s="941"/>
      <c r="DC50" s="941"/>
      <c r="DD50" s="941"/>
      <c r="DE50" s="941"/>
      <c r="DF50" s="941"/>
      <c r="DG50" s="941"/>
      <c r="DH50" s="941"/>
      <c r="DI50" s="941"/>
      <c r="DJ50" s="941"/>
      <c r="DK50" s="941"/>
      <c r="DL50" s="941"/>
      <c r="DM50" s="941"/>
      <c r="DN50" s="941"/>
      <c r="DO50" s="941"/>
      <c r="DP50" s="941"/>
      <c r="DQ50" s="941"/>
      <c r="DR50" s="941"/>
      <c r="DS50" s="941"/>
      <c r="DT50" s="941"/>
      <c r="DU50" s="941"/>
      <c r="DV50" s="941"/>
      <c r="DW50" s="941"/>
      <c r="DX50" s="941"/>
      <c r="DY50" s="941"/>
      <c r="DZ50" s="1065"/>
      <c r="EA50" s="1065"/>
      <c r="EB50" s="1066"/>
      <c r="EC50" s="1065"/>
      <c r="ED50" s="1065"/>
      <c r="EE50" s="1065"/>
      <c r="EF50" s="130"/>
      <c r="EG50" s="1065"/>
      <c r="EH50" s="1065"/>
      <c r="EI50" s="941"/>
      <c r="EJ50" s="11"/>
      <c r="EK50" s="1065"/>
      <c r="EL50" s="1065"/>
      <c r="EM50" s="941"/>
      <c r="EN50" s="11"/>
      <c r="EO50" s="11"/>
      <c r="EP50" s="126"/>
      <c r="EQ50" s="11"/>
      <c r="ER50" s="11"/>
      <c r="ES50" s="11"/>
      <c r="ET50" s="247"/>
      <c r="EU50" s="247"/>
      <c r="EV50" s="1033"/>
      <c r="EW50" s="941"/>
      <c r="EX50" s="322"/>
      <c r="EY50" s="941"/>
      <c r="EZ50" s="941"/>
      <c r="FA50" s="247"/>
      <c r="FB50" s="1094"/>
      <c r="FC50" s="941"/>
      <c r="FD50" s="941"/>
      <c r="FE50" s="941"/>
      <c r="FF50" s="941"/>
      <c r="FG50" s="1008"/>
      <c r="FH50" s="74">
        <f t="shared" si="2"/>
        <v>0</v>
      </c>
      <c r="FI50" s="66">
        <f t="shared" si="6"/>
        <v>2</v>
      </c>
      <c r="FJ50" s="66">
        <f t="shared" si="3"/>
        <v>2</v>
      </c>
      <c r="FK50" s="66">
        <f t="shared" si="4"/>
        <v>1</v>
      </c>
      <c r="FL50" s="66">
        <f t="shared" si="7"/>
        <v>0</v>
      </c>
      <c r="FM50" s="1230">
        <f t="shared" si="5"/>
        <v>5</v>
      </c>
      <c r="FN50" s="10"/>
      <c r="FO50" s="10">
        <v>1</v>
      </c>
      <c r="FP50" s="10"/>
      <c r="FQ50" s="10"/>
      <c r="FR50" s="10"/>
      <c r="FS50" s="10"/>
    </row>
    <row r="51" spans="1:175" ht="15.75" x14ac:dyDescent="0.25">
      <c r="A51">
        <v>41</v>
      </c>
      <c r="B51">
        <v>48</v>
      </c>
      <c r="C51" s="746" t="s">
        <v>670</v>
      </c>
      <c r="D51" s="57"/>
      <c r="E51" s="126"/>
      <c r="F51" s="126"/>
      <c r="G51" s="126"/>
      <c r="H51" s="126"/>
      <c r="I51" s="126"/>
      <c r="J51" s="126"/>
      <c r="K51" s="126"/>
      <c r="L51" s="15"/>
      <c r="M51" s="126"/>
      <c r="N51" s="126"/>
      <c r="O51" s="944"/>
      <c r="P51" s="941"/>
      <c r="Q51" s="247"/>
      <c r="R51" s="247"/>
      <c r="S51" s="247"/>
      <c r="T51" s="247"/>
      <c r="U51" s="820"/>
      <c r="V51" s="819">
        <v>1</v>
      </c>
      <c r="W51" s="126"/>
      <c r="X51" s="126"/>
      <c r="Y51" s="126">
        <v>1</v>
      </c>
      <c r="Z51" s="126"/>
      <c r="AA51" s="126"/>
      <c r="AB51" s="941"/>
      <c r="AC51" s="126"/>
      <c r="AD51" s="126"/>
      <c r="AE51" s="126">
        <v>1</v>
      </c>
      <c r="AF51" s="126"/>
      <c r="AG51" s="126"/>
      <c r="AH51" s="941"/>
      <c r="AI51" s="1008"/>
      <c r="AJ51" s="819"/>
      <c r="AK51" s="941"/>
      <c r="AL51" s="126"/>
      <c r="AM51" s="941"/>
      <c r="AN51" s="126"/>
      <c r="AO51" s="941"/>
      <c r="AP51" s="126"/>
      <c r="AQ51" s="126"/>
      <c r="AR51" s="126"/>
      <c r="AS51" s="126"/>
      <c r="AT51" s="126"/>
      <c r="AU51" s="820"/>
      <c r="AV51" s="941"/>
      <c r="AW51" s="126"/>
      <c r="AX51" s="126"/>
      <c r="AY51" s="941"/>
      <c r="AZ51" s="936"/>
      <c r="BA51" s="126"/>
      <c r="BB51" s="322"/>
      <c r="BC51" s="322"/>
      <c r="BD51" s="126"/>
      <c r="BE51" s="941"/>
      <c r="BF51" s="128"/>
      <c r="BG51" s="11"/>
      <c r="BH51" s="941"/>
      <c r="BI51" s="11">
        <v>1</v>
      </c>
      <c r="BJ51" s="11"/>
      <c r="BK51" s="11"/>
      <c r="BL51" s="11"/>
      <c r="BM51" s="11"/>
      <c r="BN51" s="11"/>
      <c r="BO51" s="11"/>
      <c r="BP51" s="11"/>
      <c r="BQ51" s="588"/>
      <c r="BR51" s="11"/>
      <c r="BS51" s="1033"/>
      <c r="BT51" s="128"/>
      <c r="BU51" s="11"/>
      <c r="BV51" s="11"/>
      <c r="BW51" s="11"/>
      <c r="BX51" s="11"/>
      <c r="BY51" s="11"/>
      <c r="BZ51" s="11"/>
      <c r="CA51" s="11"/>
      <c r="CB51" s="126"/>
      <c r="CC51" s="11"/>
      <c r="CD51" s="941"/>
      <c r="CE51" s="126"/>
      <c r="CF51" s="11"/>
      <c r="CG51" s="941"/>
      <c r="CH51" s="129"/>
      <c r="CI51" s="128"/>
      <c r="CJ51" s="941"/>
      <c r="CK51" s="11"/>
      <c r="CL51" s="941"/>
      <c r="CM51" s="126"/>
      <c r="CN51" s="11"/>
      <c r="CO51" s="62"/>
      <c r="CP51" s="941"/>
      <c r="CQ51" s="941"/>
      <c r="CR51" s="941"/>
      <c r="CS51" s="941"/>
      <c r="CT51" s="941"/>
      <c r="CU51" s="941"/>
      <c r="CV51" s="941"/>
      <c r="CW51" s="941"/>
      <c r="CX51" s="941"/>
      <c r="CY51" s="941"/>
      <c r="CZ51" s="941"/>
      <c r="DA51" s="941"/>
      <c r="DB51" s="941"/>
      <c r="DC51" s="941"/>
      <c r="DD51" s="941"/>
      <c r="DE51" s="941"/>
      <c r="DF51" s="941"/>
      <c r="DG51" s="941"/>
      <c r="DH51" s="941"/>
      <c r="DI51" s="941"/>
      <c r="DJ51" s="941"/>
      <c r="DK51" s="941"/>
      <c r="DL51" s="941"/>
      <c r="DM51" s="941"/>
      <c r="DN51" s="941"/>
      <c r="DO51" s="941"/>
      <c r="DP51" s="941"/>
      <c r="DQ51" s="941"/>
      <c r="DR51" s="941"/>
      <c r="DS51" s="941"/>
      <c r="DT51" s="941"/>
      <c r="DU51" s="941"/>
      <c r="DV51" s="941"/>
      <c r="DW51" s="941"/>
      <c r="DX51" s="941"/>
      <c r="DY51" s="941"/>
      <c r="DZ51" s="1065"/>
      <c r="EA51" s="1065"/>
      <c r="EB51" s="1066"/>
      <c r="EC51" s="1065"/>
      <c r="ED51" s="1065"/>
      <c r="EE51" s="1065"/>
      <c r="EF51" s="130"/>
      <c r="EG51" s="1065"/>
      <c r="EH51" s="1065"/>
      <c r="EI51" s="941"/>
      <c r="EJ51" s="11"/>
      <c r="EK51" s="1065"/>
      <c r="EL51" s="1065"/>
      <c r="EM51" s="941"/>
      <c r="EN51" s="11"/>
      <c r="EO51" s="11"/>
      <c r="EP51" s="126"/>
      <c r="EQ51" s="11"/>
      <c r="ER51" s="11"/>
      <c r="ES51" s="11"/>
      <c r="ET51" s="247"/>
      <c r="EU51" s="247"/>
      <c r="EV51" s="1033"/>
      <c r="EW51" s="941"/>
      <c r="EX51" s="322"/>
      <c r="EY51" s="941"/>
      <c r="EZ51" s="941"/>
      <c r="FA51" s="247"/>
      <c r="FB51" s="1094"/>
      <c r="FC51" s="941"/>
      <c r="FD51" s="941"/>
      <c r="FE51" s="941"/>
      <c r="FF51" s="941"/>
      <c r="FG51" s="1008"/>
      <c r="FH51" s="74">
        <f t="shared" si="2"/>
        <v>0</v>
      </c>
      <c r="FI51" s="66">
        <f t="shared" si="6"/>
        <v>3</v>
      </c>
      <c r="FJ51" s="66">
        <f t="shared" si="3"/>
        <v>1</v>
      </c>
      <c r="FK51" s="66">
        <f t="shared" si="4"/>
        <v>0</v>
      </c>
      <c r="FL51" s="66">
        <f t="shared" si="7"/>
        <v>0</v>
      </c>
      <c r="FM51" s="1230">
        <f t="shared" si="5"/>
        <v>4</v>
      </c>
      <c r="FN51" s="10"/>
      <c r="FO51" s="10">
        <v>1</v>
      </c>
      <c r="FP51" s="10"/>
      <c r="FQ51" s="10"/>
      <c r="FR51" s="10"/>
      <c r="FS51" s="10">
        <v>1</v>
      </c>
    </row>
    <row r="52" spans="1:175" ht="15.75" x14ac:dyDescent="0.25">
      <c r="A52">
        <v>42</v>
      </c>
      <c r="B52">
        <v>49</v>
      </c>
      <c r="C52" s="746" t="s">
        <v>459</v>
      </c>
      <c r="D52" s="57"/>
      <c r="E52" s="126"/>
      <c r="F52" s="126"/>
      <c r="G52" s="126"/>
      <c r="H52" s="126"/>
      <c r="I52" s="126"/>
      <c r="J52" s="126"/>
      <c r="K52" s="126"/>
      <c r="L52" s="15"/>
      <c r="M52" s="126"/>
      <c r="N52" s="126"/>
      <c r="O52" s="944">
        <v>1</v>
      </c>
      <c r="P52" s="941"/>
      <c r="Q52" s="247"/>
      <c r="R52" s="247"/>
      <c r="S52" s="247"/>
      <c r="T52" s="247"/>
      <c r="U52" s="820"/>
      <c r="V52" s="819"/>
      <c r="W52" s="126"/>
      <c r="X52" s="126"/>
      <c r="Y52" s="126"/>
      <c r="Z52" s="126"/>
      <c r="AA52" s="126">
        <v>1</v>
      </c>
      <c r="AB52" s="941"/>
      <c r="AC52" s="126"/>
      <c r="AD52" s="126"/>
      <c r="AE52" s="126"/>
      <c r="AF52" s="126"/>
      <c r="AG52" s="126">
        <v>1</v>
      </c>
      <c r="AH52" s="941"/>
      <c r="AI52" s="1008"/>
      <c r="AJ52" s="819"/>
      <c r="AK52" s="941"/>
      <c r="AL52" s="126"/>
      <c r="AM52" s="941"/>
      <c r="AN52" s="126"/>
      <c r="AO52" s="941"/>
      <c r="AP52" s="126"/>
      <c r="AQ52" s="126">
        <v>1</v>
      </c>
      <c r="AR52" s="126"/>
      <c r="AS52" s="126"/>
      <c r="AT52" s="126"/>
      <c r="AU52" s="820"/>
      <c r="AV52" s="941"/>
      <c r="AW52" s="126">
        <v>1</v>
      </c>
      <c r="AX52" s="126"/>
      <c r="AY52" s="941"/>
      <c r="AZ52" s="936">
        <v>1</v>
      </c>
      <c r="BA52" s="126"/>
      <c r="BB52" s="322"/>
      <c r="BC52" s="322"/>
      <c r="BD52" s="126"/>
      <c r="BE52" s="941"/>
      <c r="BF52" s="128"/>
      <c r="BG52" s="11">
        <v>1</v>
      </c>
      <c r="BH52" s="941"/>
      <c r="BI52" s="11"/>
      <c r="BJ52" s="11"/>
      <c r="BK52" s="11"/>
      <c r="BL52" s="11"/>
      <c r="BM52" s="11"/>
      <c r="BN52" s="11"/>
      <c r="BO52" s="11">
        <v>1</v>
      </c>
      <c r="BP52" s="11"/>
      <c r="BQ52" s="588"/>
      <c r="BR52" s="11"/>
      <c r="BS52" s="1033"/>
      <c r="BT52" s="128"/>
      <c r="BU52" s="11">
        <v>1</v>
      </c>
      <c r="BV52" s="11"/>
      <c r="BW52" s="11"/>
      <c r="BX52" s="11"/>
      <c r="BY52" s="11"/>
      <c r="BZ52" s="11"/>
      <c r="CA52" s="11"/>
      <c r="CB52" s="126"/>
      <c r="CC52" s="11"/>
      <c r="CD52" s="1031"/>
      <c r="CE52" s="126"/>
      <c r="CF52" s="11"/>
      <c r="CG52" s="1031"/>
      <c r="CH52" s="129"/>
      <c r="CI52" s="128"/>
      <c r="CJ52" s="1031"/>
      <c r="CK52" s="11"/>
      <c r="CL52" s="1031"/>
      <c r="CM52" s="15"/>
      <c r="CN52" s="11"/>
      <c r="CO52" s="62"/>
      <c r="CP52" s="1031"/>
      <c r="CQ52" s="1031"/>
      <c r="CR52" s="1031"/>
      <c r="CS52" s="1031"/>
      <c r="CT52" s="1031"/>
      <c r="CU52" s="1031"/>
      <c r="CV52" s="1031"/>
      <c r="CW52" s="1031"/>
      <c r="CX52" s="1031"/>
      <c r="CY52" s="1031"/>
      <c r="CZ52" s="1031"/>
      <c r="DA52" s="1031"/>
      <c r="DB52" s="1031"/>
      <c r="DC52" s="1031"/>
      <c r="DD52" s="1031"/>
      <c r="DE52" s="1031"/>
      <c r="DF52" s="1031"/>
      <c r="DG52" s="1031"/>
      <c r="DH52" s="1031"/>
      <c r="DI52" s="1031"/>
      <c r="DJ52" s="1031"/>
      <c r="DK52" s="1031"/>
      <c r="DL52" s="1031"/>
      <c r="DM52" s="1031"/>
      <c r="DN52" s="1031"/>
      <c r="DO52" s="1031"/>
      <c r="DP52" s="1031"/>
      <c r="DQ52" s="1031"/>
      <c r="DR52" s="1031"/>
      <c r="DS52" s="1031"/>
      <c r="DT52" s="1031"/>
      <c r="DU52" s="1031"/>
      <c r="DV52" s="1031"/>
      <c r="DW52" s="1031"/>
      <c r="DX52" s="1031"/>
      <c r="DY52" s="1031"/>
      <c r="DZ52" s="1065"/>
      <c r="EA52" s="1065"/>
      <c r="EB52" s="1066"/>
      <c r="EC52" s="1065"/>
      <c r="ED52" s="1065"/>
      <c r="EE52" s="1065"/>
      <c r="EF52" s="130"/>
      <c r="EG52" s="1065"/>
      <c r="EH52" s="1065"/>
      <c r="EI52" s="941"/>
      <c r="EJ52" s="11"/>
      <c r="EK52" s="1065"/>
      <c r="EL52" s="1065"/>
      <c r="EM52" s="941"/>
      <c r="EN52" s="11"/>
      <c r="EO52" s="11"/>
      <c r="EP52" s="126"/>
      <c r="EQ52" s="11"/>
      <c r="ER52" s="11"/>
      <c r="ES52" s="11"/>
      <c r="ET52" s="247"/>
      <c r="EU52" s="247"/>
      <c r="EV52" s="1033"/>
      <c r="EW52" s="941"/>
      <c r="EX52" s="322"/>
      <c r="EY52" s="941"/>
      <c r="EZ52" s="941"/>
      <c r="FA52" s="247"/>
      <c r="FB52" s="1094"/>
      <c r="FC52" s="941"/>
      <c r="FD52" s="941"/>
      <c r="FE52" s="941"/>
      <c r="FF52" s="941"/>
      <c r="FG52" s="1008"/>
      <c r="FH52" s="74">
        <f t="shared" si="2"/>
        <v>7</v>
      </c>
      <c r="FI52" s="66">
        <f t="shared" si="6"/>
        <v>0</v>
      </c>
      <c r="FJ52" s="66">
        <f t="shared" si="3"/>
        <v>0</v>
      </c>
      <c r="FK52" s="66">
        <f t="shared" si="4"/>
        <v>0</v>
      </c>
      <c r="FL52" s="66">
        <f t="shared" si="7"/>
        <v>0</v>
      </c>
      <c r="FM52" s="1230">
        <f t="shared" si="5"/>
        <v>7</v>
      </c>
      <c r="FN52" s="10"/>
      <c r="FO52" s="10">
        <v>1</v>
      </c>
      <c r="FP52" s="10"/>
      <c r="FQ52" s="10"/>
      <c r="FR52" s="10"/>
      <c r="FS52" s="10"/>
    </row>
    <row r="53" spans="1:175" ht="15.75" x14ac:dyDescent="0.25">
      <c r="A53">
        <v>43</v>
      </c>
      <c r="B53">
        <v>50</v>
      </c>
      <c r="C53" s="746" t="s">
        <v>158</v>
      </c>
      <c r="D53" s="57"/>
      <c r="E53" s="126"/>
      <c r="F53" s="126"/>
      <c r="G53" s="126"/>
      <c r="H53" s="126"/>
      <c r="I53" s="126"/>
      <c r="J53" s="126"/>
      <c r="K53" s="126"/>
      <c r="L53" s="15"/>
      <c r="M53" s="126"/>
      <c r="N53" s="126"/>
      <c r="O53" s="944"/>
      <c r="P53" s="941"/>
      <c r="Q53" s="247"/>
      <c r="R53" s="247"/>
      <c r="S53" s="247"/>
      <c r="T53" s="247"/>
      <c r="U53" s="820"/>
      <c r="V53" s="819">
        <v>1</v>
      </c>
      <c r="W53" s="126"/>
      <c r="X53" s="126"/>
      <c r="Y53" s="126"/>
      <c r="Z53" s="126"/>
      <c r="AA53" s="126"/>
      <c r="AB53" s="941"/>
      <c r="AC53" s="126"/>
      <c r="AD53" s="126"/>
      <c r="AE53" s="126"/>
      <c r="AF53" s="126"/>
      <c r="AG53" s="126"/>
      <c r="AH53" s="941"/>
      <c r="AI53" s="1008"/>
      <c r="AJ53" s="819"/>
      <c r="AK53" s="941"/>
      <c r="AL53" s="126"/>
      <c r="AM53" s="941"/>
      <c r="AN53" s="126"/>
      <c r="AO53" s="941"/>
      <c r="AP53" s="126"/>
      <c r="AQ53" s="126"/>
      <c r="AR53" s="126"/>
      <c r="AS53" s="126"/>
      <c r="AT53" s="126"/>
      <c r="AU53" s="820"/>
      <c r="AV53" s="941"/>
      <c r="AW53" s="126"/>
      <c r="AX53" s="126"/>
      <c r="AY53" s="941"/>
      <c r="AZ53" s="936"/>
      <c r="BA53" s="126"/>
      <c r="BB53" s="322"/>
      <c r="BC53" s="322"/>
      <c r="BD53" s="126"/>
      <c r="BE53" s="941"/>
      <c r="BF53" s="128"/>
      <c r="BG53" s="11"/>
      <c r="BH53" s="1031"/>
      <c r="BI53" s="11">
        <v>1</v>
      </c>
      <c r="BJ53" s="11"/>
      <c r="BK53" s="11"/>
      <c r="BL53" s="11"/>
      <c r="BM53" s="11"/>
      <c r="BN53" s="11"/>
      <c r="BO53" s="11"/>
      <c r="BP53" s="11"/>
      <c r="BQ53" s="588"/>
      <c r="BR53" s="11"/>
      <c r="BS53" s="1033"/>
      <c r="BT53" s="128"/>
      <c r="BU53" s="11"/>
      <c r="BV53" s="11"/>
      <c r="BW53" s="11"/>
      <c r="BX53" s="11"/>
      <c r="BY53" s="11"/>
      <c r="BZ53" s="11"/>
      <c r="CA53" s="11"/>
      <c r="CB53" s="126"/>
      <c r="CC53" s="11"/>
      <c r="CD53" s="941"/>
      <c r="CE53" s="126"/>
      <c r="CF53" s="11"/>
      <c r="CG53" s="941"/>
      <c r="CH53" s="129"/>
      <c r="CI53" s="128"/>
      <c r="CJ53" s="941"/>
      <c r="CK53" s="11"/>
      <c r="CL53" s="941"/>
      <c r="CM53" s="126"/>
      <c r="CN53" s="11"/>
      <c r="CO53" s="62"/>
      <c r="CP53" s="941"/>
      <c r="CQ53" s="941"/>
      <c r="CR53" s="941"/>
      <c r="CS53" s="941"/>
      <c r="CT53" s="941"/>
      <c r="CU53" s="941"/>
      <c r="CV53" s="941"/>
      <c r="CW53" s="941"/>
      <c r="CX53" s="941"/>
      <c r="CY53" s="941"/>
      <c r="CZ53" s="941"/>
      <c r="DA53" s="941"/>
      <c r="DB53" s="941"/>
      <c r="DC53" s="941"/>
      <c r="DD53" s="941"/>
      <c r="DE53" s="941"/>
      <c r="DF53" s="941"/>
      <c r="DG53" s="941"/>
      <c r="DH53" s="941"/>
      <c r="DI53" s="941"/>
      <c r="DJ53" s="941"/>
      <c r="DK53" s="941"/>
      <c r="DL53" s="941"/>
      <c r="DM53" s="941"/>
      <c r="DN53" s="941"/>
      <c r="DO53" s="941"/>
      <c r="DP53" s="941"/>
      <c r="DQ53" s="941"/>
      <c r="DR53" s="941"/>
      <c r="DS53" s="941"/>
      <c r="DT53" s="941"/>
      <c r="DU53" s="941"/>
      <c r="DV53" s="941"/>
      <c r="DW53" s="941"/>
      <c r="DX53" s="941"/>
      <c r="DY53" s="941"/>
      <c r="DZ53" s="1065"/>
      <c r="EA53" s="1065"/>
      <c r="EB53" s="1066"/>
      <c r="EC53" s="1065"/>
      <c r="ED53" s="1065"/>
      <c r="EE53" s="1065"/>
      <c r="EF53" s="130"/>
      <c r="EG53" s="1065"/>
      <c r="EH53" s="1065"/>
      <c r="EI53" s="941"/>
      <c r="EJ53" s="11"/>
      <c r="EK53" s="1065"/>
      <c r="EL53" s="1065"/>
      <c r="EM53" s="941"/>
      <c r="EN53" s="11"/>
      <c r="EO53" s="11"/>
      <c r="EP53" s="126"/>
      <c r="EQ53" s="11"/>
      <c r="ER53" s="11"/>
      <c r="ES53" s="11"/>
      <c r="ET53" s="247"/>
      <c r="EU53" s="247"/>
      <c r="EV53" s="1033"/>
      <c r="EW53" s="941"/>
      <c r="EX53" s="322"/>
      <c r="EY53" s="941"/>
      <c r="EZ53" s="941"/>
      <c r="FA53" s="247"/>
      <c r="FB53" s="1094"/>
      <c r="FC53" s="941"/>
      <c r="FD53" s="941"/>
      <c r="FE53" s="941"/>
      <c r="FF53" s="941"/>
      <c r="FG53" s="1008"/>
      <c r="FH53" s="74">
        <f t="shared" si="2"/>
        <v>0</v>
      </c>
      <c r="FI53" s="66">
        <f t="shared" si="6"/>
        <v>1</v>
      </c>
      <c r="FJ53" s="66">
        <f t="shared" si="3"/>
        <v>1</v>
      </c>
      <c r="FK53" s="66">
        <f t="shared" si="4"/>
        <v>0</v>
      </c>
      <c r="FL53" s="66">
        <f t="shared" si="7"/>
        <v>0</v>
      </c>
      <c r="FM53" s="1230">
        <f t="shared" si="5"/>
        <v>2</v>
      </c>
      <c r="FN53" s="10"/>
      <c r="FO53" s="10">
        <v>1</v>
      </c>
      <c r="FP53" s="10"/>
      <c r="FQ53" s="10"/>
      <c r="FR53" s="10"/>
      <c r="FS53" s="10">
        <v>1</v>
      </c>
    </row>
    <row r="54" spans="1:175" ht="15.75" x14ac:dyDescent="0.25">
      <c r="A54">
        <v>44</v>
      </c>
      <c r="B54">
        <v>51</v>
      </c>
      <c r="C54" s="746" t="s">
        <v>769</v>
      </c>
      <c r="D54" s="57"/>
      <c r="E54" s="126"/>
      <c r="F54" s="126">
        <v>1</v>
      </c>
      <c r="G54" s="126"/>
      <c r="H54" s="817"/>
      <c r="I54" s="126"/>
      <c r="J54" s="126"/>
      <c r="K54" s="126"/>
      <c r="L54" s="15"/>
      <c r="M54" s="126"/>
      <c r="N54" s="126"/>
      <c r="O54" s="944">
        <v>1</v>
      </c>
      <c r="P54" s="941"/>
      <c r="Q54" s="247">
        <v>1</v>
      </c>
      <c r="R54" s="247">
        <v>1</v>
      </c>
      <c r="S54" s="247">
        <v>1</v>
      </c>
      <c r="T54" s="247"/>
      <c r="U54" s="820"/>
      <c r="V54" s="819"/>
      <c r="W54" s="126"/>
      <c r="X54" s="126">
        <v>1</v>
      </c>
      <c r="Y54" s="126">
        <v>1</v>
      </c>
      <c r="Z54" s="126"/>
      <c r="AA54" s="126"/>
      <c r="AB54" s="941"/>
      <c r="AC54" s="126"/>
      <c r="AD54" s="126"/>
      <c r="AE54" s="126">
        <v>1</v>
      </c>
      <c r="AF54" s="126"/>
      <c r="AG54" s="126"/>
      <c r="AH54" s="943"/>
      <c r="AI54" s="1008"/>
      <c r="AJ54" s="819"/>
      <c r="AK54" s="941"/>
      <c r="AL54" s="126">
        <v>1</v>
      </c>
      <c r="AM54" s="941"/>
      <c r="AN54" s="126"/>
      <c r="AO54" s="941"/>
      <c r="AP54" s="126"/>
      <c r="AQ54" s="126"/>
      <c r="AR54" s="126"/>
      <c r="AS54" s="126"/>
      <c r="AT54" s="126"/>
      <c r="AU54" s="820">
        <v>1</v>
      </c>
      <c r="AV54" s="941"/>
      <c r="AW54" s="126"/>
      <c r="AX54" s="126"/>
      <c r="AY54" s="941"/>
      <c r="AZ54" s="936"/>
      <c r="BA54" s="126"/>
      <c r="BB54" s="322"/>
      <c r="BC54" s="322"/>
      <c r="BD54" s="817">
        <v>1</v>
      </c>
      <c r="BE54" s="941"/>
      <c r="BF54" s="128">
        <v>1</v>
      </c>
      <c r="BG54" s="11"/>
      <c r="BH54" s="941"/>
      <c r="BI54" s="11"/>
      <c r="BJ54" s="11">
        <v>1</v>
      </c>
      <c r="BK54" s="11">
        <v>1</v>
      </c>
      <c r="BL54" s="98">
        <v>1</v>
      </c>
      <c r="BM54" s="11"/>
      <c r="BN54" s="11">
        <v>1</v>
      </c>
      <c r="BO54" s="11"/>
      <c r="BP54" s="11">
        <v>1</v>
      </c>
      <c r="BQ54" s="588"/>
      <c r="BR54" s="11"/>
      <c r="BS54" s="1033"/>
      <c r="BT54" s="128"/>
      <c r="BU54" s="11"/>
      <c r="BV54" s="11">
        <v>1</v>
      </c>
      <c r="BW54" s="11"/>
      <c r="BX54" s="11">
        <v>1</v>
      </c>
      <c r="BY54" s="11">
        <v>1</v>
      </c>
      <c r="BZ54" s="11"/>
      <c r="CA54" s="11"/>
      <c r="CB54" s="126"/>
      <c r="CC54" s="11"/>
      <c r="CD54" s="941"/>
      <c r="CE54" s="126"/>
      <c r="CF54" s="11"/>
      <c r="CG54" s="941"/>
      <c r="CH54" s="129"/>
      <c r="CI54" s="128">
        <v>1</v>
      </c>
      <c r="CJ54" s="941"/>
      <c r="CK54" s="11"/>
      <c r="CL54" s="941"/>
      <c r="CM54" s="126"/>
      <c r="CN54" s="11"/>
      <c r="CO54" s="62"/>
      <c r="CP54" s="941"/>
      <c r="CQ54" s="941"/>
      <c r="CR54" s="941"/>
      <c r="CS54" s="941"/>
      <c r="CT54" s="941"/>
      <c r="CU54" s="941"/>
      <c r="CV54" s="941"/>
      <c r="CW54" s="941"/>
      <c r="CX54" s="941"/>
      <c r="CY54" s="941"/>
      <c r="CZ54" s="941"/>
      <c r="DA54" s="941"/>
      <c r="DB54" s="941"/>
      <c r="DC54" s="941"/>
      <c r="DD54" s="941"/>
      <c r="DE54" s="941"/>
      <c r="DF54" s="941"/>
      <c r="DG54" s="941"/>
      <c r="DH54" s="941"/>
      <c r="DI54" s="941"/>
      <c r="DJ54" s="941"/>
      <c r="DK54" s="941"/>
      <c r="DL54" s="941"/>
      <c r="DM54" s="941"/>
      <c r="DN54" s="941"/>
      <c r="DO54" s="941"/>
      <c r="DP54" s="941"/>
      <c r="DQ54" s="941"/>
      <c r="DR54" s="941"/>
      <c r="DS54" s="941"/>
      <c r="DT54" s="941"/>
      <c r="DU54" s="941"/>
      <c r="DV54" s="941"/>
      <c r="DW54" s="941"/>
      <c r="DX54" s="941"/>
      <c r="DY54" s="941"/>
      <c r="DZ54" s="1065"/>
      <c r="EA54" s="1065"/>
      <c r="EB54" s="1066"/>
      <c r="EC54" s="1065"/>
      <c r="ED54" s="1065"/>
      <c r="EE54" s="1065"/>
      <c r="EF54" s="130"/>
      <c r="EG54" s="1077"/>
      <c r="EH54" s="1065"/>
      <c r="EI54" s="941"/>
      <c r="EJ54" s="11"/>
      <c r="EK54" s="1065"/>
      <c r="EL54" s="1065"/>
      <c r="EM54" s="941"/>
      <c r="EN54" s="11"/>
      <c r="EO54" s="11">
        <v>1</v>
      </c>
      <c r="EP54" s="126">
        <v>1</v>
      </c>
      <c r="EQ54" s="11"/>
      <c r="ER54" s="11"/>
      <c r="ES54" s="11"/>
      <c r="ET54" s="247"/>
      <c r="EU54" s="247">
        <v>1</v>
      </c>
      <c r="EV54" s="1033"/>
      <c r="EW54" s="941"/>
      <c r="EX54" s="322">
        <v>1</v>
      </c>
      <c r="EY54" s="941"/>
      <c r="EZ54" s="941"/>
      <c r="FA54" s="247"/>
      <c r="FB54" s="1094"/>
      <c r="FC54" s="941"/>
      <c r="FD54" s="941"/>
      <c r="FE54" s="941"/>
      <c r="FF54" s="941"/>
      <c r="FG54" s="1008"/>
      <c r="FH54" s="74">
        <f t="shared" si="2"/>
        <v>0</v>
      </c>
      <c r="FI54" s="66">
        <f t="shared" si="6"/>
        <v>10</v>
      </c>
      <c r="FJ54" s="66">
        <f t="shared" si="3"/>
        <v>6</v>
      </c>
      <c r="FK54" s="66">
        <f t="shared" si="4"/>
        <v>3</v>
      </c>
      <c r="FL54" s="66">
        <f t="shared" si="7"/>
        <v>5</v>
      </c>
      <c r="FM54" s="1230">
        <f t="shared" si="5"/>
        <v>24</v>
      </c>
      <c r="FN54" s="10"/>
      <c r="FO54" s="10"/>
      <c r="FP54" s="10"/>
      <c r="FQ54" s="10">
        <v>1</v>
      </c>
      <c r="FR54" s="10"/>
      <c r="FS54" s="10"/>
    </row>
    <row r="55" spans="1:175" ht="15.75" x14ac:dyDescent="0.25">
      <c r="A55">
        <v>45</v>
      </c>
      <c r="B55">
        <v>52</v>
      </c>
      <c r="C55" s="746" t="s">
        <v>516</v>
      </c>
      <c r="D55" s="57">
        <v>1</v>
      </c>
      <c r="E55" s="126"/>
      <c r="F55" s="126"/>
      <c r="G55" s="126"/>
      <c r="H55" s="126"/>
      <c r="I55" s="126"/>
      <c r="J55" s="126"/>
      <c r="K55" s="126"/>
      <c r="L55" s="15"/>
      <c r="M55" s="126"/>
      <c r="N55" s="126"/>
      <c r="O55" s="944"/>
      <c r="P55" s="941"/>
      <c r="Q55" s="247">
        <v>1</v>
      </c>
      <c r="R55" s="247">
        <v>1</v>
      </c>
      <c r="S55" s="247">
        <v>1</v>
      </c>
      <c r="T55" s="247"/>
      <c r="U55" s="820"/>
      <c r="V55" s="819"/>
      <c r="W55" s="126"/>
      <c r="X55" s="126"/>
      <c r="Y55" s="126"/>
      <c r="Z55" s="126">
        <v>1</v>
      </c>
      <c r="AA55" s="126"/>
      <c r="AB55" s="941"/>
      <c r="AC55" s="126">
        <v>1</v>
      </c>
      <c r="AD55" s="126"/>
      <c r="AE55" s="126"/>
      <c r="AF55" s="126">
        <v>1</v>
      </c>
      <c r="AG55" s="126"/>
      <c r="AH55" s="941"/>
      <c r="AI55" s="1008"/>
      <c r="AJ55" s="819"/>
      <c r="AK55" s="941"/>
      <c r="AL55" s="126"/>
      <c r="AM55" s="941"/>
      <c r="AN55" s="126">
        <v>1</v>
      </c>
      <c r="AO55" s="941"/>
      <c r="AP55" s="126"/>
      <c r="AQ55" s="126"/>
      <c r="AR55" s="817">
        <v>1</v>
      </c>
      <c r="AS55" s="126">
        <v>1</v>
      </c>
      <c r="AT55" s="126"/>
      <c r="AU55" s="820">
        <v>1</v>
      </c>
      <c r="AV55" s="941"/>
      <c r="AW55" s="126"/>
      <c r="AX55" s="126"/>
      <c r="AY55" s="941"/>
      <c r="AZ55" s="936">
        <v>1</v>
      </c>
      <c r="BA55" s="126"/>
      <c r="BB55" s="322"/>
      <c r="BC55" s="322">
        <v>1</v>
      </c>
      <c r="BD55" s="126"/>
      <c r="BE55" s="941"/>
      <c r="BF55" s="128"/>
      <c r="BG55" s="11"/>
      <c r="BH55" s="941"/>
      <c r="BI55" s="11"/>
      <c r="BJ55" s="11"/>
      <c r="BK55" s="11"/>
      <c r="BL55" s="11"/>
      <c r="BM55" s="11"/>
      <c r="BN55" s="11"/>
      <c r="BO55" s="11"/>
      <c r="BP55" s="11"/>
      <c r="BQ55" s="588"/>
      <c r="BR55" s="11"/>
      <c r="BS55" s="1033"/>
      <c r="BT55" s="128"/>
      <c r="BU55" s="11"/>
      <c r="BV55" s="11"/>
      <c r="BW55" s="11"/>
      <c r="BX55" s="11"/>
      <c r="BY55" s="11"/>
      <c r="BZ55" s="11"/>
      <c r="CA55" s="11">
        <v>1</v>
      </c>
      <c r="CB55" s="126">
        <v>1</v>
      </c>
      <c r="CC55" s="11"/>
      <c r="CD55" s="941"/>
      <c r="CE55" s="126"/>
      <c r="CF55" s="11"/>
      <c r="CG55" s="942"/>
      <c r="CH55" s="129"/>
      <c r="CI55" s="128"/>
      <c r="CJ55" s="942"/>
      <c r="CK55" s="11">
        <v>1</v>
      </c>
      <c r="CL55" s="941"/>
      <c r="CM55" s="126"/>
      <c r="CN55" s="11"/>
      <c r="CO55" s="62"/>
      <c r="CP55" s="941"/>
      <c r="CQ55" s="941"/>
      <c r="CR55" s="941"/>
      <c r="CS55" s="941"/>
      <c r="CT55" s="941"/>
      <c r="CU55" s="941"/>
      <c r="CV55" s="941"/>
      <c r="CW55" s="941"/>
      <c r="CX55" s="941"/>
      <c r="CY55" s="941"/>
      <c r="CZ55" s="941"/>
      <c r="DA55" s="941"/>
      <c r="DB55" s="941"/>
      <c r="DC55" s="941"/>
      <c r="DD55" s="941"/>
      <c r="DE55" s="941"/>
      <c r="DF55" s="941"/>
      <c r="DG55" s="941"/>
      <c r="DH55" s="941"/>
      <c r="DI55" s="941"/>
      <c r="DJ55" s="941"/>
      <c r="DK55" s="941"/>
      <c r="DL55" s="941"/>
      <c r="DM55" s="941"/>
      <c r="DN55" s="941"/>
      <c r="DO55" s="941"/>
      <c r="DP55" s="941"/>
      <c r="DQ55" s="941"/>
      <c r="DR55" s="941"/>
      <c r="DS55" s="941"/>
      <c r="DT55" s="941"/>
      <c r="DU55" s="941"/>
      <c r="DV55" s="941"/>
      <c r="DW55" s="941"/>
      <c r="DX55" s="941"/>
      <c r="DY55" s="941"/>
      <c r="DZ55" s="1065"/>
      <c r="EA55" s="1065"/>
      <c r="EB55" s="1066"/>
      <c r="EC55" s="1065"/>
      <c r="ED55" s="1065"/>
      <c r="EE55" s="1065"/>
      <c r="EF55" s="130"/>
      <c r="EG55" s="1065"/>
      <c r="EH55" s="1065"/>
      <c r="EI55" s="941"/>
      <c r="EJ55" s="11"/>
      <c r="EK55" s="1065"/>
      <c r="EL55" s="1065"/>
      <c r="EM55" s="941"/>
      <c r="EN55" s="11"/>
      <c r="EO55" s="11"/>
      <c r="EP55" s="126"/>
      <c r="EQ55" s="11"/>
      <c r="ER55" s="11">
        <v>1</v>
      </c>
      <c r="ES55" s="11"/>
      <c r="ET55" s="247"/>
      <c r="EU55" s="247"/>
      <c r="EV55" s="1033"/>
      <c r="EW55" s="941"/>
      <c r="EX55" s="322"/>
      <c r="EY55" s="941"/>
      <c r="EZ55" s="941"/>
      <c r="FA55" s="247"/>
      <c r="FB55" s="1094"/>
      <c r="FC55" s="941"/>
      <c r="FD55" s="941"/>
      <c r="FE55" s="941"/>
      <c r="FF55" s="941"/>
      <c r="FG55" s="1008"/>
      <c r="FH55" s="74">
        <f t="shared" si="2"/>
        <v>1</v>
      </c>
      <c r="FI55" s="66">
        <f t="shared" si="6"/>
        <v>6</v>
      </c>
      <c r="FJ55" s="66">
        <f t="shared" si="3"/>
        <v>8</v>
      </c>
      <c r="FK55" s="66">
        <f t="shared" si="4"/>
        <v>1</v>
      </c>
      <c r="FL55" s="66">
        <f t="shared" si="7"/>
        <v>0</v>
      </c>
      <c r="FM55" s="1230">
        <f t="shared" si="5"/>
        <v>16</v>
      </c>
      <c r="FN55" s="10"/>
      <c r="FO55" s="10"/>
      <c r="FP55" s="10">
        <v>1</v>
      </c>
      <c r="FQ55" s="10"/>
      <c r="FR55" s="10"/>
      <c r="FS55" s="10"/>
    </row>
    <row r="56" spans="1:175" ht="15.75" x14ac:dyDescent="0.25">
      <c r="A56">
        <v>46</v>
      </c>
      <c r="B56">
        <v>53</v>
      </c>
      <c r="C56" s="746" t="s">
        <v>453</v>
      </c>
      <c r="D56" s="57"/>
      <c r="E56" s="126"/>
      <c r="F56" s="126"/>
      <c r="G56" s="126"/>
      <c r="H56" s="126"/>
      <c r="I56" s="126"/>
      <c r="J56" s="126"/>
      <c r="K56" s="126"/>
      <c r="L56" s="15"/>
      <c r="M56" s="126"/>
      <c r="N56" s="126"/>
      <c r="O56" s="944"/>
      <c r="P56" s="941"/>
      <c r="Q56" s="247"/>
      <c r="R56" s="247"/>
      <c r="S56" s="247"/>
      <c r="T56" s="247">
        <v>1</v>
      </c>
      <c r="U56" s="820"/>
      <c r="V56" s="819">
        <v>1</v>
      </c>
      <c r="W56" s="126"/>
      <c r="X56" s="126"/>
      <c r="Y56" s="126">
        <v>1</v>
      </c>
      <c r="Z56" s="126"/>
      <c r="AA56" s="126"/>
      <c r="AB56" s="941"/>
      <c r="AC56" s="126"/>
      <c r="AD56" s="126"/>
      <c r="AE56" s="126"/>
      <c r="AF56" s="126"/>
      <c r="AG56" s="126"/>
      <c r="AH56" s="941"/>
      <c r="AI56" s="1008"/>
      <c r="AJ56" s="819"/>
      <c r="AK56" s="941"/>
      <c r="AL56" s="126"/>
      <c r="AM56" s="941"/>
      <c r="AN56" s="126">
        <v>1</v>
      </c>
      <c r="AO56" s="941"/>
      <c r="AP56" s="126"/>
      <c r="AQ56" s="126"/>
      <c r="AR56" s="126">
        <v>1</v>
      </c>
      <c r="AS56" s="126"/>
      <c r="AT56" s="126">
        <v>1</v>
      </c>
      <c r="AU56" s="820"/>
      <c r="AV56" s="941"/>
      <c r="AW56" s="126"/>
      <c r="AX56" s="126"/>
      <c r="AY56" s="941"/>
      <c r="AZ56" s="936">
        <v>1</v>
      </c>
      <c r="BA56" s="126"/>
      <c r="BB56" s="322"/>
      <c r="BC56" s="322"/>
      <c r="BD56" s="126"/>
      <c r="BE56" s="941"/>
      <c r="BF56" s="128"/>
      <c r="BG56" s="11"/>
      <c r="BH56" s="941"/>
      <c r="BI56" s="11"/>
      <c r="BJ56" s="11">
        <v>1</v>
      </c>
      <c r="BK56" s="11">
        <v>1</v>
      </c>
      <c r="BL56" s="11">
        <v>1</v>
      </c>
      <c r="BM56" s="11"/>
      <c r="BN56" s="11"/>
      <c r="BO56" s="11"/>
      <c r="BP56" s="11"/>
      <c r="BQ56" s="588"/>
      <c r="BR56" s="11"/>
      <c r="BS56" s="1033"/>
      <c r="BT56" s="128"/>
      <c r="BU56" s="11"/>
      <c r="BV56" s="11"/>
      <c r="BW56" s="11"/>
      <c r="BX56" s="11"/>
      <c r="BY56" s="11"/>
      <c r="BZ56" s="11"/>
      <c r="CA56" s="11"/>
      <c r="CB56" s="126"/>
      <c r="CC56" s="11"/>
      <c r="CD56" s="941"/>
      <c r="CE56" s="126"/>
      <c r="CF56" s="11"/>
      <c r="CG56" s="941"/>
      <c r="CH56" s="129"/>
      <c r="CI56" s="128"/>
      <c r="CJ56" s="941"/>
      <c r="CK56" s="11"/>
      <c r="CL56" s="941"/>
      <c r="CM56" s="126"/>
      <c r="CN56" s="11"/>
      <c r="CO56" s="62"/>
      <c r="CP56" s="941"/>
      <c r="CQ56" s="941"/>
      <c r="CR56" s="941"/>
      <c r="CS56" s="941"/>
      <c r="CT56" s="941"/>
      <c r="CU56" s="941"/>
      <c r="CV56" s="941"/>
      <c r="CW56" s="941"/>
      <c r="CX56" s="941"/>
      <c r="CY56" s="941"/>
      <c r="CZ56" s="941"/>
      <c r="DA56" s="941"/>
      <c r="DB56" s="941"/>
      <c r="DC56" s="941"/>
      <c r="DD56" s="941"/>
      <c r="DE56" s="941"/>
      <c r="DF56" s="941"/>
      <c r="DG56" s="941"/>
      <c r="DH56" s="941"/>
      <c r="DI56" s="941"/>
      <c r="DJ56" s="941"/>
      <c r="DK56" s="941"/>
      <c r="DL56" s="941"/>
      <c r="DM56" s="941"/>
      <c r="DN56" s="941"/>
      <c r="DO56" s="941"/>
      <c r="DP56" s="941"/>
      <c r="DQ56" s="941"/>
      <c r="DR56" s="941"/>
      <c r="DS56" s="941"/>
      <c r="DT56" s="941"/>
      <c r="DU56" s="941"/>
      <c r="DV56" s="941"/>
      <c r="DW56" s="941"/>
      <c r="DX56" s="941"/>
      <c r="DY56" s="941"/>
      <c r="DZ56" s="1065"/>
      <c r="EA56" s="1065"/>
      <c r="EB56" s="1066"/>
      <c r="EC56" s="1065"/>
      <c r="ED56" s="1065"/>
      <c r="EE56" s="1065"/>
      <c r="EF56" s="130">
        <v>1</v>
      </c>
      <c r="EG56" s="1065"/>
      <c r="EH56" s="1065"/>
      <c r="EI56" s="941"/>
      <c r="EJ56" s="11"/>
      <c r="EK56" s="1065"/>
      <c r="EL56" s="1065"/>
      <c r="EM56" s="941"/>
      <c r="EN56" s="11"/>
      <c r="EO56" s="11">
        <v>1</v>
      </c>
      <c r="EP56" s="126"/>
      <c r="EQ56" s="11"/>
      <c r="ER56" s="11"/>
      <c r="ES56" s="11"/>
      <c r="ET56" s="247"/>
      <c r="EU56" s="247">
        <v>1</v>
      </c>
      <c r="EV56" s="1033"/>
      <c r="EW56" s="941"/>
      <c r="EX56" s="322"/>
      <c r="EY56" s="941"/>
      <c r="EZ56" s="941"/>
      <c r="FA56" s="247"/>
      <c r="FB56" s="1094"/>
      <c r="FC56" s="941"/>
      <c r="FD56" s="941"/>
      <c r="FE56" s="941"/>
      <c r="FF56" s="941"/>
      <c r="FG56" s="1008"/>
      <c r="FH56" s="74">
        <f t="shared" si="2"/>
        <v>0</v>
      </c>
      <c r="FI56" s="66">
        <f t="shared" si="6"/>
        <v>9</v>
      </c>
      <c r="FJ56" s="66">
        <f t="shared" si="3"/>
        <v>2</v>
      </c>
      <c r="FK56" s="66">
        <f t="shared" si="4"/>
        <v>1</v>
      </c>
      <c r="FL56" s="66">
        <f t="shared" si="7"/>
        <v>0</v>
      </c>
      <c r="FM56" s="1230">
        <f t="shared" si="5"/>
        <v>12</v>
      </c>
      <c r="FN56" s="10"/>
      <c r="FO56" s="10"/>
      <c r="FP56" s="10">
        <v>1</v>
      </c>
      <c r="FQ56" s="10"/>
      <c r="FR56" s="10"/>
      <c r="FS56" s="10"/>
    </row>
    <row r="57" spans="1:175" ht="15.75" x14ac:dyDescent="0.25">
      <c r="A57">
        <v>47</v>
      </c>
      <c r="B57">
        <v>54</v>
      </c>
      <c r="C57" s="746" t="s">
        <v>507</v>
      </c>
      <c r="D57" s="57"/>
      <c r="E57" s="126"/>
      <c r="F57" s="126"/>
      <c r="G57" s="126"/>
      <c r="H57" s="126"/>
      <c r="I57" s="126"/>
      <c r="J57" s="126"/>
      <c r="K57" s="126"/>
      <c r="L57" s="15"/>
      <c r="M57" s="126"/>
      <c r="N57" s="126">
        <v>1</v>
      </c>
      <c r="O57" s="944">
        <v>1</v>
      </c>
      <c r="P57" s="941"/>
      <c r="Q57" s="247"/>
      <c r="R57" s="247"/>
      <c r="S57" s="247"/>
      <c r="T57" s="247"/>
      <c r="U57" s="820"/>
      <c r="V57" s="819"/>
      <c r="W57" s="126"/>
      <c r="X57" s="126"/>
      <c r="Y57" s="126"/>
      <c r="Z57" s="126"/>
      <c r="AA57" s="126"/>
      <c r="AB57" s="941"/>
      <c r="AC57" s="126"/>
      <c r="AD57" s="126"/>
      <c r="AE57" s="126"/>
      <c r="AF57" s="126"/>
      <c r="AG57" s="126"/>
      <c r="AH57" s="941"/>
      <c r="AI57" s="1008"/>
      <c r="AJ57" s="819"/>
      <c r="AK57" s="941"/>
      <c r="AL57" s="126"/>
      <c r="AM57" s="941"/>
      <c r="AN57" s="126"/>
      <c r="AO57" s="941"/>
      <c r="AP57" s="126"/>
      <c r="AQ57" s="126"/>
      <c r="AR57" s="126"/>
      <c r="AS57" s="126"/>
      <c r="AT57" s="126"/>
      <c r="AU57" s="820"/>
      <c r="AV57" s="941"/>
      <c r="AW57" s="126"/>
      <c r="AX57" s="126"/>
      <c r="AY57" s="941"/>
      <c r="AZ57" s="936">
        <v>1</v>
      </c>
      <c r="BA57" s="126">
        <v>1</v>
      </c>
      <c r="BB57" s="322"/>
      <c r="BC57" s="322"/>
      <c r="BD57" s="126"/>
      <c r="BE57" s="941"/>
      <c r="BF57" s="128"/>
      <c r="BG57" s="11"/>
      <c r="BH57" s="941"/>
      <c r="BI57" s="11"/>
      <c r="BJ57" s="11"/>
      <c r="BK57" s="11"/>
      <c r="BL57" s="11"/>
      <c r="BM57" s="11"/>
      <c r="BN57" s="11"/>
      <c r="BO57" s="11"/>
      <c r="BP57" s="11"/>
      <c r="BQ57" s="588"/>
      <c r="BR57" s="11"/>
      <c r="BS57" s="1033"/>
      <c r="BT57" s="128"/>
      <c r="BU57" s="11"/>
      <c r="BV57" s="11"/>
      <c r="BW57" s="11"/>
      <c r="BX57" s="11"/>
      <c r="BY57" s="11"/>
      <c r="BZ57" s="11"/>
      <c r="CA57" s="11"/>
      <c r="CB57" s="126"/>
      <c r="CC57" s="11"/>
      <c r="CD57" s="941"/>
      <c r="CE57" s="126"/>
      <c r="CF57" s="11"/>
      <c r="CG57" s="941"/>
      <c r="CH57" s="129"/>
      <c r="CI57" s="128"/>
      <c r="CJ57" s="941"/>
      <c r="CK57" s="11"/>
      <c r="CL57" s="941"/>
      <c r="CM57" s="126"/>
      <c r="CN57" s="11"/>
      <c r="CO57" s="62">
        <v>1</v>
      </c>
      <c r="CP57" s="941"/>
      <c r="CQ57" s="941"/>
      <c r="CR57" s="941"/>
      <c r="CS57" s="941"/>
      <c r="CT57" s="941"/>
      <c r="CU57" s="941"/>
      <c r="CV57" s="941"/>
      <c r="CW57" s="941"/>
      <c r="CX57" s="941"/>
      <c r="CY57" s="941"/>
      <c r="CZ57" s="941"/>
      <c r="DA57" s="941"/>
      <c r="DB57" s="941"/>
      <c r="DC57" s="941"/>
      <c r="DD57" s="941"/>
      <c r="DE57" s="941"/>
      <c r="DF57" s="941"/>
      <c r="DG57" s="941"/>
      <c r="DH57" s="941"/>
      <c r="DI57" s="941"/>
      <c r="DJ57" s="941"/>
      <c r="DK57" s="941"/>
      <c r="DL57" s="941"/>
      <c r="DM57" s="941"/>
      <c r="DN57" s="941"/>
      <c r="DO57" s="941"/>
      <c r="DP57" s="941"/>
      <c r="DQ57" s="941"/>
      <c r="DR57" s="941"/>
      <c r="DS57" s="941"/>
      <c r="DT57" s="941"/>
      <c r="DU57" s="941"/>
      <c r="DV57" s="941"/>
      <c r="DW57" s="941"/>
      <c r="DX57" s="941"/>
      <c r="DY57" s="941"/>
      <c r="DZ57" s="1065"/>
      <c r="EA57" s="1065"/>
      <c r="EB57" s="1066"/>
      <c r="EC57" s="1065"/>
      <c r="ED57" s="1065"/>
      <c r="EE57" s="1065"/>
      <c r="EF57" s="130"/>
      <c r="EG57" s="1065"/>
      <c r="EH57" s="1065"/>
      <c r="EI57" s="941"/>
      <c r="EJ57" s="11"/>
      <c r="EK57" s="1065"/>
      <c r="EL57" s="1065"/>
      <c r="EM57" s="941"/>
      <c r="EN57" s="11"/>
      <c r="EO57" s="11"/>
      <c r="EP57" s="126"/>
      <c r="EQ57" s="11"/>
      <c r="ER57" s="11"/>
      <c r="ES57" s="11"/>
      <c r="ET57" s="247"/>
      <c r="EU57" s="247"/>
      <c r="EV57" s="1033"/>
      <c r="EW57" s="941"/>
      <c r="EX57" s="322"/>
      <c r="EY57" s="941"/>
      <c r="EZ57" s="941"/>
      <c r="FA57" s="247"/>
      <c r="FB57" s="1094"/>
      <c r="FC57" s="941"/>
      <c r="FD57" s="941"/>
      <c r="FE57" s="941"/>
      <c r="FF57" s="941"/>
      <c r="FG57" s="1008"/>
      <c r="FH57" s="74">
        <f t="shared" si="2"/>
        <v>0</v>
      </c>
      <c r="FI57" s="66">
        <f t="shared" si="6"/>
        <v>0</v>
      </c>
      <c r="FJ57" s="66">
        <f t="shared" si="3"/>
        <v>3</v>
      </c>
      <c r="FK57" s="66">
        <f t="shared" si="4"/>
        <v>0</v>
      </c>
      <c r="FL57" s="66">
        <f t="shared" si="7"/>
        <v>0</v>
      </c>
      <c r="FM57" s="1230">
        <f t="shared" si="5"/>
        <v>3</v>
      </c>
      <c r="FN57" s="10"/>
      <c r="FO57" s="10">
        <v>1</v>
      </c>
      <c r="FP57" s="10"/>
      <c r="FQ57" s="10"/>
      <c r="FR57" s="10"/>
      <c r="FS57" s="10">
        <v>1</v>
      </c>
    </row>
    <row r="58" spans="1:175" s="643" customFormat="1" ht="15.75" x14ac:dyDescent="0.25">
      <c r="A58" s="643">
        <v>48</v>
      </c>
      <c r="B58">
        <v>55</v>
      </c>
      <c r="C58" s="948" t="s">
        <v>1188</v>
      </c>
      <c r="D58" s="949"/>
      <c r="E58" s="950"/>
      <c r="F58" s="950"/>
      <c r="G58" s="950"/>
      <c r="H58" s="950"/>
      <c r="I58" s="950"/>
      <c r="J58" s="950"/>
      <c r="K58" s="950"/>
      <c r="L58" s="951"/>
      <c r="M58" s="950"/>
      <c r="N58" s="950">
        <v>1</v>
      </c>
      <c r="O58" s="950">
        <v>1</v>
      </c>
      <c r="P58" s="950"/>
      <c r="Q58" s="953"/>
      <c r="R58" s="953"/>
      <c r="S58" s="953"/>
      <c r="T58" s="953"/>
      <c r="U58" s="954"/>
      <c r="V58" s="949"/>
      <c r="W58" s="950"/>
      <c r="X58" s="950"/>
      <c r="Y58" s="950"/>
      <c r="Z58" s="950"/>
      <c r="AA58" s="950"/>
      <c r="AB58" s="950"/>
      <c r="AC58" s="950"/>
      <c r="AD58" s="950"/>
      <c r="AE58" s="950"/>
      <c r="AF58" s="950"/>
      <c r="AG58" s="950"/>
      <c r="AH58" s="950"/>
      <c r="AI58" s="954"/>
      <c r="AJ58" s="949"/>
      <c r="AK58" s="950"/>
      <c r="AL58" s="950"/>
      <c r="AM58" s="950"/>
      <c r="AN58" s="950">
        <v>1</v>
      </c>
      <c r="AO58" s="950"/>
      <c r="AP58" s="950"/>
      <c r="AQ58" s="950"/>
      <c r="AR58" s="950"/>
      <c r="AS58" s="950"/>
      <c r="AT58" s="950"/>
      <c r="AU58" s="954"/>
      <c r="AV58" s="941"/>
      <c r="AW58" s="950"/>
      <c r="AX58" s="950"/>
      <c r="AY58" s="941"/>
      <c r="AZ58" s="966">
        <v>1</v>
      </c>
      <c r="BA58" s="950">
        <v>1</v>
      </c>
      <c r="BB58" s="955"/>
      <c r="BC58" s="955"/>
      <c r="BD58" s="950"/>
      <c r="BE58" s="941"/>
      <c r="BF58" s="956"/>
      <c r="BG58" s="957"/>
      <c r="BH58" s="941"/>
      <c r="BI58" s="957"/>
      <c r="BJ58" s="957"/>
      <c r="BK58" s="957"/>
      <c r="BL58" s="957"/>
      <c r="BM58" s="957"/>
      <c r="BN58" s="957"/>
      <c r="BO58" s="957"/>
      <c r="BP58" s="957"/>
      <c r="BQ58" s="1024"/>
      <c r="BR58" s="957">
        <v>1</v>
      </c>
      <c r="BS58" s="1034"/>
      <c r="BT58" s="956"/>
      <c r="BU58" s="957"/>
      <c r="BV58" s="957"/>
      <c r="BW58" s="957"/>
      <c r="BX58" s="957"/>
      <c r="BY58" s="957"/>
      <c r="BZ58" s="957"/>
      <c r="CA58" s="957"/>
      <c r="CB58" s="950"/>
      <c r="CC58" s="957"/>
      <c r="CD58" s="941"/>
      <c r="CE58" s="950"/>
      <c r="CF58" s="957"/>
      <c r="CG58" s="941"/>
      <c r="CH58" s="958"/>
      <c r="CI58" s="956"/>
      <c r="CJ58" s="941"/>
      <c r="CK58" s="957"/>
      <c r="CL58" s="941"/>
      <c r="CM58" s="126"/>
      <c r="CN58" s="957"/>
      <c r="CO58" s="963">
        <v>1</v>
      </c>
      <c r="CP58" s="941"/>
      <c r="CQ58" s="941"/>
      <c r="CR58" s="941"/>
      <c r="CS58" s="941"/>
      <c r="CT58" s="941"/>
      <c r="CU58" s="941"/>
      <c r="CV58" s="941"/>
      <c r="CW58" s="941"/>
      <c r="CX58" s="941"/>
      <c r="CY58" s="941"/>
      <c r="CZ58" s="941"/>
      <c r="DA58" s="941"/>
      <c r="DB58" s="941"/>
      <c r="DC58" s="941"/>
      <c r="DD58" s="941"/>
      <c r="DE58" s="941"/>
      <c r="DF58" s="941"/>
      <c r="DG58" s="941"/>
      <c r="DH58" s="941"/>
      <c r="DI58" s="941"/>
      <c r="DJ58" s="941"/>
      <c r="DK58" s="941"/>
      <c r="DL58" s="941"/>
      <c r="DM58" s="941"/>
      <c r="DN58" s="941"/>
      <c r="DO58" s="941"/>
      <c r="DP58" s="941"/>
      <c r="DQ58" s="941"/>
      <c r="DR58" s="941"/>
      <c r="DS58" s="941"/>
      <c r="DT58" s="941"/>
      <c r="DU58" s="941"/>
      <c r="DV58" s="941"/>
      <c r="DW58" s="941"/>
      <c r="DX58" s="941"/>
      <c r="DY58" s="941"/>
      <c r="DZ58" s="1068"/>
      <c r="EA58" s="1068"/>
      <c r="EB58" s="1069"/>
      <c r="EC58" s="1068"/>
      <c r="ED58" s="1068"/>
      <c r="EE58" s="1068"/>
      <c r="EF58" s="969"/>
      <c r="EG58" s="1068"/>
      <c r="EH58" s="1068"/>
      <c r="EI58" s="1088"/>
      <c r="EJ58" s="957"/>
      <c r="EK58" s="1068"/>
      <c r="EL58" s="1068"/>
      <c r="EM58" s="1088"/>
      <c r="EN58" s="957"/>
      <c r="EO58" s="957"/>
      <c r="EP58" s="950"/>
      <c r="EQ58" s="957"/>
      <c r="ER58" s="957"/>
      <c r="ES58" s="957"/>
      <c r="ET58" s="953"/>
      <c r="EU58" s="953"/>
      <c r="EV58" s="1090"/>
      <c r="EW58" s="1088"/>
      <c r="EX58" s="955"/>
      <c r="EY58" s="1088"/>
      <c r="EZ58" s="1088"/>
      <c r="FA58" s="953"/>
      <c r="FB58" s="1095"/>
      <c r="FC58" s="1088"/>
      <c r="FD58" s="1088"/>
      <c r="FE58" s="1088"/>
      <c r="FF58" s="1088"/>
      <c r="FG58" s="1096"/>
      <c r="FH58" s="74">
        <f t="shared" si="2"/>
        <v>0</v>
      </c>
      <c r="FI58" s="66">
        <f t="shared" si="6"/>
        <v>2</v>
      </c>
      <c r="FJ58" s="66">
        <f t="shared" si="3"/>
        <v>3</v>
      </c>
      <c r="FK58" s="66">
        <f t="shared" si="4"/>
        <v>0</v>
      </c>
      <c r="FL58" s="66">
        <f t="shared" si="7"/>
        <v>0</v>
      </c>
      <c r="FM58" s="1230">
        <f t="shared" si="5"/>
        <v>5</v>
      </c>
      <c r="FN58" s="11"/>
      <c r="FO58" s="11">
        <v>1</v>
      </c>
      <c r="FP58" s="11"/>
      <c r="FQ58" s="11"/>
      <c r="FR58" s="11"/>
      <c r="FS58" s="11"/>
    </row>
    <row r="59" spans="1:175" s="643" customFormat="1" ht="15.75" x14ac:dyDescent="0.25">
      <c r="A59" s="643">
        <v>49</v>
      </c>
      <c r="B59">
        <v>56</v>
      </c>
      <c r="C59" s="948" t="s">
        <v>1091</v>
      </c>
      <c r="D59" s="949"/>
      <c r="E59" s="950">
        <v>1</v>
      </c>
      <c r="F59" s="950"/>
      <c r="G59" s="950"/>
      <c r="H59" s="950"/>
      <c r="I59" s="950"/>
      <c r="J59" s="950"/>
      <c r="K59" s="817">
        <v>1</v>
      </c>
      <c r="L59" s="951"/>
      <c r="M59" s="950"/>
      <c r="N59" s="950"/>
      <c r="O59" s="950">
        <v>1</v>
      </c>
      <c r="P59" s="950"/>
      <c r="Q59" s="953">
        <v>1</v>
      </c>
      <c r="R59" s="953">
        <v>1</v>
      </c>
      <c r="S59" s="953">
        <v>1</v>
      </c>
      <c r="T59" s="953"/>
      <c r="U59" s="954"/>
      <c r="V59" s="949"/>
      <c r="W59" s="950">
        <v>1</v>
      </c>
      <c r="X59" s="950"/>
      <c r="Y59" s="950">
        <v>1</v>
      </c>
      <c r="Z59" s="950"/>
      <c r="AA59" s="950"/>
      <c r="AB59" s="950"/>
      <c r="AC59" s="950"/>
      <c r="AD59" s="950"/>
      <c r="AE59" s="950"/>
      <c r="AF59" s="950">
        <v>1</v>
      </c>
      <c r="AG59" s="950"/>
      <c r="AH59" s="950"/>
      <c r="AI59" s="828"/>
      <c r="AJ59" s="949"/>
      <c r="AK59" s="950"/>
      <c r="AL59" s="950"/>
      <c r="AM59" s="950"/>
      <c r="AN59" s="950">
        <v>1</v>
      </c>
      <c r="AO59" s="950"/>
      <c r="AP59" s="950"/>
      <c r="AQ59" s="950"/>
      <c r="AR59" s="950">
        <v>1</v>
      </c>
      <c r="AS59" s="950"/>
      <c r="AT59" s="950">
        <v>1</v>
      </c>
      <c r="AU59" s="954"/>
      <c r="AV59" s="941"/>
      <c r="AW59" s="950"/>
      <c r="AX59" s="950">
        <v>1</v>
      </c>
      <c r="AY59" s="941"/>
      <c r="AZ59" s="966">
        <v>1</v>
      </c>
      <c r="BA59" s="950"/>
      <c r="BB59" s="955"/>
      <c r="BC59" s="955"/>
      <c r="BD59" s="950">
        <v>1</v>
      </c>
      <c r="BE59" s="941"/>
      <c r="BF59" s="956"/>
      <c r="BG59" s="957"/>
      <c r="BH59" s="941"/>
      <c r="BI59" s="957">
        <v>1</v>
      </c>
      <c r="BJ59" s="957"/>
      <c r="BK59" s="957"/>
      <c r="BL59" s="957">
        <v>1</v>
      </c>
      <c r="BM59" s="957">
        <v>1</v>
      </c>
      <c r="BN59" s="957"/>
      <c r="BO59" s="957"/>
      <c r="BP59" s="957"/>
      <c r="BQ59" s="1024">
        <v>1</v>
      </c>
      <c r="BR59" s="957">
        <v>1</v>
      </c>
      <c r="BS59" s="1033"/>
      <c r="BT59" s="956"/>
      <c r="BU59" s="957"/>
      <c r="BV59" s="957"/>
      <c r="BW59" s="957">
        <v>1</v>
      </c>
      <c r="BX59" s="957"/>
      <c r="BY59" s="957"/>
      <c r="BZ59" s="957">
        <v>1</v>
      </c>
      <c r="CA59" s="957">
        <v>1</v>
      </c>
      <c r="CB59" s="950">
        <v>1</v>
      </c>
      <c r="CC59" s="957"/>
      <c r="CD59" s="941"/>
      <c r="CE59" s="950"/>
      <c r="CF59" s="957"/>
      <c r="CG59" s="941"/>
      <c r="CH59" s="958">
        <v>1</v>
      </c>
      <c r="CI59" s="956"/>
      <c r="CJ59" s="941"/>
      <c r="CK59" s="957"/>
      <c r="CL59" s="941"/>
      <c r="CM59" s="126"/>
      <c r="CN59" s="957"/>
      <c r="CO59" s="963"/>
      <c r="CP59" s="941"/>
      <c r="CQ59" s="941"/>
      <c r="CR59" s="941"/>
      <c r="CS59" s="941"/>
      <c r="CT59" s="941"/>
      <c r="CU59" s="941"/>
      <c r="CV59" s="941"/>
      <c r="CW59" s="941"/>
      <c r="CX59" s="941"/>
      <c r="CY59" s="941"/>
      <c r="CZ59" s="941"/>
      <c r="DA59" s="941"/>
      <c r="DB59" s="941"/>
      <c r="DC59" s="941"/>
      <c r="DD59" s="941"/>
      <c r="DE59" s="941"/>
      <c r="DF59" s="941"/>
      <c r="DG59" s="941"/>
      <c r="DH59" s="941"/>
      <c r="DI59" s="941"/>
      <c r="DJ59" s="941"/>
      <c r="DK59" s="941"/>
      <c r="DL59" s="941"/>
      <c r="DM59" s="941"/>
      <c r="DN59" s="941"/>
      <c r="DO59" s="941"/>
      <c r="DP59" s="941"/>
      <c r="DQ59" s="941"/>
      <c r="DR59" s="941"/>
      <c r="DS59" s="941"/>
      <c r="DT59" s="941"/>
      <c r="DU59" s="941"/>
      <c r="DV59" s="941"/>
      <c r="DW59" s="941"/>
      <c r="DX59" s="941"/>
      <c r="DY59" s="941"/>
      <c r="DZ59" s="1068"/>
      <c r="EA59" s="1068"/>
      <c r="EB59" s="1069"/>
      <c r="EC59" s="1068"/>
      <c r="ED59" s="1068"/>
      <c r="EE59" s="1077"/>
      <c r="EF59" s="969"/>
      <c r="EG59" s="1068"/>
      <c r="EH59" s="1068"/>
      <c r="EI59" s="1088"/>
      <c r="EJ59" s="957"/>
      <c r="EK59" s="1068"/>
      <c r="EL59" s="1068"/>
      <c r="EM59" s="1088"/>
      <c r="EN59" s="957"/>
      <c r="EO59" s="957"/>
      <c r="EP59" s="950"/>
      <c r="EQ59" s="957"/>
      <c r="ER59" s="957"/>
      <c r="ES59" s="957"/>
      <c r="ET59" s="953"/>
      <c r="EU59" s="953"/>
      <c r="EV59" s="1090"/>
      <c r="EW59" s="1088"/>
      <c r="EX59" s="955">
        <v>1</v>
      </c>
      <c r="EY59" s="1088"/>
      <c r="EZ59" s="1088"/>
      <c r="FA59" s="953"/>
      <c r="FB59" s="1095"/>
      <c r="FC59" s="1088"/>
      <c r="FD59" s="1088"/>
      <c r="FE59" s="1088"/>
      <c r="FF59" s="1088"/>
      <c r="FG59" s="1096"/>
      <c r="FH59" s="74">
        <f t="shared" si="2"/>
        <v>0</v>
      </c>
      <c r="FI59" s="66">
        <f t="shared" si="6"/>
        <v>11</v>
      </c>
      <c r="FJ59" s="66">
        <f t="shared" si="3"/>
        <v>11</v>
      </c>
      <c r="FK59" s="66">
        <f t="shared" si="4"/>
        <v>1</v>
      </c>
      <c r="FL59" s="66">
        <f t="shared" si="7"/>
        <v>0</v>
      </c>
      <c r="FM59" s="1230">
        <f t="shared" si="5"/>
        <v>23</v>
      </c>
      <c r="FN59" s="11"/>
      <c r="FO59" s="11"/>
      <c r="FP59" s="11"/>
      <c r="FQ59" s="11">
        <v>1</v>
      </c>
      <c r="FR59" s="11"/>
      <c r="FS59" s="11"/>
    </row>
    <row r="60" spans="1:175" ht="15.75" x14ac:dyDescent="0.25">
      <c r="A60">
        <v>50</v>
      </c>
      <c r="B60">
        <v>57</v>
      </c>
      <c r="C60" s="746" t="s">
        <v>66</v>
      </c>
      <c r="D60" s="57"/>
      <c r="E60" s="126"/>
      <c r="F60" s="126"/>
      <c r="G60" s="126"/>
      <c r="H60" s="126"/>
      <c r="I60" s="126"/>
      <c r="J60" s="126"/>
      <c r="K60" s="126">
        <v>1</v>
      </c>
      <c r="L60" s="15"/>
      <c r="M60" s="126"/>
      <c r="N60" s="126"/>
      <c r="O60" s="944">
        <v>1</v>
      </c>
      <c r="P60" s="941"/>
      <c r="Q60" s="247">
        <v>1</v>
      </c>
      <c r="R60" s="247">
        <v>1</v>
      </c>
      <c r="S60" s="247">
        <v>1</v>
      </c>
      <c r="T60" s="247"/>
      <c r="U60" s="820">
        <v>1</v>
      </c>
      <c r="V60" s="819"/>
      <c r="W60" s="126"/>
      <c r="X60" s="126"/>
      <c r="Y60" s="126"/>
      <c r="Z60" s="126"/>
      <c r="AA60" s="126"/>
      <c r="AB60" s="941"/>
      <c r="AC60" s="126"/>
      <c r="AD60" s="126"/>
      <c r="AE60" s="126"/>
      <c r="AF60" s="126">
        <v>1</v>
      </c>
      <c r="AG60" s="126"/>
      <c r="AH60" s="941"/>
      <c r="AI60" s="1008"/>
      <c r="AJ60" s="819"/>
      <c r="AK60" s="941"/>
      <c r="AL60" s="126"/>
      <c r="AM60" s="941"/>
      <c r="AN60" s="126"/>
      <c r="AO60" s="941"/>
      <c r="AP60" s="126"/>
      <c r="AQ60" s="126"/>
      <c r="AR60" s="126"/>
      <c r="AS60" s="126"/>
      <c r="AT60" s="126"/>
      <c r="AU60" s="820"/>
      <c r="AV60" s="941"/>
      <c r="AW60" s="126"/>
      <c r="AX60" s="126"/>
      <c r="AY60" s="941"/>
      <c r="AZ60" s="936">
        <v>1</v>
      </c>
      <c r="BA60" s="126"/>
      <c r="BB60" s="322"/>
      <c r="BC60" s="322">
        <v>1</v>
      </c>
      <c r="BD60" s="126"/>
      <c r="BE60" s="941"/>
      <c r="BF60" s="128"/>
      <c r="BG60" s="11"/>
      <c r="BH60" s="941"/>
      <c r="BI60" s="11">
        <v>1</v>
      </c>
      <c r="BJ60" s="11"/>
      <c r="BK60" s="11"/>
      <c r="BL60" s="11"/>
      <c r="BM60" s="11">
        <v>1</v>
      </c>
      <c r="BN60" s="11"/>
      <c r="BO60" s="11"/>
      <c r="BP60" s="11"/>
      <c r="BQ60" s="588"/>
      <c r="BR60" s="11"/>
      <c r="BS60" s="1033"/>
      <c r="BT60" s="128"/>
      <c r="BU60" s="11"/>
      <c r="BV60" s="11"/>
      <c r="BW60" s="11"/>
      <c r="BX60" s="11"/>
      <c r="BY60" s="11"/>
      <c r="BZ60" s="11">
        <v>1</v>
      </c>
      <c r="CA60" s="11"/>
      <c r="CB60" s="126"/>
      <c r="CC60" s="11"/>
      <c r="CD60" s="1031"/>
      <c r="CE60" s="126"/>
      <c r="CF60" s="11"/>
      <c r="CG60" s="1031"/>
      <c r="CH60" s="129">
        <v>1</v>
      </c>
      <c r="CI60" s="128"/>
      <c r="CJ60" s="1031"/>
      <c r="CK60" s="11"/>
      <c r="CL60" s="1031"/>
      <c r="CM60" s="15"/>
      <c r="CN60" s="11"/>
      <c r="CO60" s="62">
        <v>1</v>
      </c>
      <c r="CP60" s="1031"/>
      <c r="CQ60" s="1031"/>
      <c r="CR60" s="1031"/>
      <c r="CS60" s="1031"/>
      <c r="CT60" s="1031"/>
      <c r="CU60" s="1031"/>
      <c r="CV60" s="1031"/>
      <c r="CW60" s="1031"/>
      <c r="CX60" s="1031"/>
      <c r="CY60" s="1031"/>
      <c r="CZ60" s="1031"/>
      <c r="DA60" s="1031"/>
      <c r="DB60" s="1031"/>
      <c r="DC60" s="1031"/>
      <c r="DD60" s="1031"/>
      <c r="DE60" s="1031"/>
      <c r="DF60" s="1031"/>
      <c r="DG60" s="1031"/>
      <c r="DH60" s="1031"/>
      <c r="DI60" s="1031"/>
      <c r="DJ60" s="1031"/>
      <c r="DK60" s="1031"/>
      <c r="DL60" s="1031"/>
      <c r="DM60" s="1031"/>
      <c r="DN60" s="1031"/>
      <c r="DO60" s="1031"/>
      <c r="DP60" s="1031"/>
      <c r="DQ60" s="1031"/>
      <c r="DR60" s="1031"/>
      <c r="DS60" s="1031"/>
      <c r="DT60" s="1031"/>
      <c r="DU60" s="1031"/>
      <c r="DV60" s="1031"/>
      <c r="DW60" s="1031"/>
      <c r="DX60" s="1031"/>
      <c r="DY60" s="1031"/>
      <c r="DZ60" s="1065"/>
      <c r="EA60" s="1065"/>
      <c r="EB60" s="1066"/>
      <c r="EC60" s="1065"/>
      <c r="ED60" s="1065"/>
      <c r="EE60" s="1065"/>
      <c r="EF60" s="130"/>
      <c r="EG60" s="1065"/>
      <c r="EH60" s="1065"/>
      <c r="EI60" s="941"/>
      <c r="EJ60" s="11"/>
      <c r="EK60" s="1065"/>
      <c r="EL60" s="1065"/>
      <c r="EM60" s="941"/>
      <c r="EN60" s="11"/>
      <c r="EO60" s="11"/>
      <c r="EP60" s="126"/>
      <c r="EQ60" s="11"/>
      <c r="ER60" s="11"/>
      <c r="ES60" s="11"/>
      <c r="ET60" s="247"/>
      <c r="EU60" s="247"/>
      <c r="EV60" s="1033"/>
      <c r="EW60" s="941"/>
      <c r="EX60" s="322"/>
      <c r="EY60" s="941"/>
      <c r="EZ60" s="941"/>
      <c r="FA60" s="247"/>
      <c r="FB60" s="1094"/>
      <c r="FC60" s="941"/>
      <c r="FD60" s="941"/>
      <c r="FE60" s="941"/>
      <c r="FF60" s="941"/>
      <c r="FG60" s="1008"/>
      <c r="FH60" s="74">
        <f t="shared" si="2"/>
        <v>2</v>
      </c>
      <c r="FI60" s="66">
        <f t="shared" si="6"/>
        <v>1</v>
      </c>
      <c r="FJ60" s="66">
        <f t="shared" si="3"/>
        <v>7</v>
      </c>
      <c r="FK60" s="66">
        <f t="shared" si="4"/>
        <v>1</v>
      </c>
      <c r="FL60" s="66">
        <f t="shared" si="7"/>
        <v>0</v>
      </c>
      <c r="FM60" s="1230">
        <f t="shared" si="5"/>
        <v>11</v>
      </c>
      <c r="FN60" s="10"/>
      <c r="FO60" s="10"/>
      <c r="FP60" s="10">
        <v>1</v>
      </c>
      <c r="FQ60" s="10"/>
      <c r="FR60" s="10"/>
      <c r="FS60" s="10"/>
    </row>
    <row r="61" spans="1:175" ht="16.5" thickBot="1" x14ac:dyDescent="0.3">
      <c r="A61">
        <v>51</v>
      </c>
      <c r="B61">
        <v>58</v>
      </c>
      <c r="C61" s="746" t="s">
        <v>1328</v>
      </c>
      <c r="D61" s="57"/>
      <c r="E61" s="126"/>
      <c r="F61" s="126"/>
      <c r="G61" s="126"/>
      <c r="H61" s="126"/>
      <c r="I61" s="126"/>
      <c r="J61" s="126"/>
      <c r="K61" s="126"/>
      <c r="L61" s="15"/>
      <c r="M61" s="126"/>
      <c r="N61" s="126"/>
      <c r="O61" s="944"/>
      <c r="P61" s="941"/>
      <c r="Q61" s="247"/>
      <c r="R61" s="247"/>
      <c r="S61" s="247"/>
      <c r="T61" s="247"/>
      <c r="U61" s="820"/>
      <c r="V61" s="819">
        <v>1</v>
      </c>
      <c r="W61" s="126"/>
      <c r="X61" s="126"/>
      <c r="Y61" s="126">
        <v>1</v>
      </c>
      <c r="Z61" s="126"/>
      <c r="AA61" s="126"/>
      <c r="AB61" s="941"/>
      <c r="AC61" s="126"/>
      <c r="AD61" s="126"/>
      <c r="AE61" s="126"/>
      <c r="AF61" s="126"/>
      <c r="AG61" s="126"/>
      <c r="AH61" s="941"/>
      <c r="AI61" s="1008"/>
      <c r="AJ61" s="819"/>
      <c r="AK61" s="941"/>
      <c r="AL61" s="126"/>
      <c r="AM61" s="941"/>
      <c r="AN61" s="126"/>
      <c r="AO61" s="941"/>
      <c r="AP61" s="126"/>
      <c r="AQ61" s="126"/>
      <c r="AR61" s="126"/>
      <c r="AS61" s="126"/>
      <c r="AT61" s="126"/>
      <c r="AU61" s="820"/>
      <c r="AV61" s="941"/>
      <c r="AW61" s="126"/>
      <c r="AX61" s="126"/>
      <c r="AY61" s="941"/>
      <c r="AZ61" s="936"/>
      <c r="BA61" s="126"/>
      <c r="BB61" s="322"/>
      <c r="BC61" s="322"/>
      <c r="BD61" s="126"/>
      <c r="BE61" s="941"/>
      <c r="BF61" s="128"/>
      <c r="BG61" s="11"/>
      <c r="BH61" s="941"/>
      <c r="BI61" s="11"/>
      <c r="BJ61" s="11"/>
      <c r="BK61" s="11"/>
      <c r="BL61" s="11"/>
      <c r="BM61" s="11"/>
      <c r="BN61" s="11"/>
      <c r="BO61" s="11"/>
      <c r="BP61" s="11"/>
      <c r="BQ61" s="588"/>
      <c r="BR61" s="11"/>
      <c r="BS61" s="1033"/>
      <c r="BT61" s="128"/>
      <c r="BU61" s="11"/>
      <c r="BV61" s="11"/>
      <c r="BW61" s="11"/>
      <c r="BX61" s="11"/>
      <c r="BY61" s="11"/>
      <c r="BZ61" s="11"/>
      <c r="CA61" s="11"/>
      <c r="CB61" s="126"/>
      <c r="CC61" s="11"/>
      <c r="CD61" s="941"/>
      <c r="CE61" s="126"/>
      <c r="CF61" s="11"/>
      <c r="CG61" s="941"/>
      <c r="CH61" s="129"/>
      <c r="CI61" s="128"/>
      <c r="CJ61" s="941"/>
      <c r="CK61" s="11"/>
      <c r="CL61" s="941"/>
      <c r="CM61" s="126"/>
      <c r="CN61" s="11"/>
      <c r="CO61" s="62"/>
      <c r="CP61" s="941"/>
      <c r="CQ61" s="941"/>
      <c r="CR61" s="941"/>
      <c r="CS61" s="941"/>
      <c r="CT61" s="941"/>
      <c r="CU61" s="941"/>
      <c r="CV61" s="941"/>
      <c r="CW61" s="941"/>
      <c r="CX61" s="941"/>
      <c r="CY61" s="941"/>
      <c r="CZ61" s="941"/>
      <c r="DA61" s="941"/>
      <c r="DB61" s="941"/>
      <c r="DC61" s="941"/>
      <c r="DD61" s="941"/>
      <c r="DE61" s="941"/>
      <c r="DF61" s="941"/>
      <c r="DG61" s="941"/>
      <c r="DH61" s="941"/>
      <c r="DI61" s="941"/>
      <c r="DJ61" s="941"/>
      <c r="DK61" s="941"/>
      <c r="DL61" s="941"/>
      <c r="DM61" s="941"/>
      <c r="DN61" s="941"/>
      <c r="DO61" s="941"/>
      <c r="DP61" s="941"/>
      <c r="DQ61" s="941"/>
      <c r="DR61" s="941"/>
      <c r="DS61" s="941"/>
      <c r="DT61" s="941"/>
      <c r="DU61" s="941"/>
      <c r="DV61" s="941"/>
      <c r="DW61" s="941"/>
      <c r="DX61" s="941"/>
      <c r="DY61" s="941"/>
      <c r="DZ61" s="1065"/>
      <c r="EA61" s="1065"/>
      <c r="EB61" s="1066"/>
      <c r="EC61" s="1065"/>
      <c r="ED61" s="1065"/>
      <c r="EE61" s="1065"/>
      <c r="EF61" s="130"/>
      <c r="EG61" s="1065"/>
      <c r="EH61" s="1065"/>
      <c r="EI61" s="941"/>
      <c r="EJ61" s="11"/>
      <c r="EK61" s="1065"/>
      <c r="EL61" s="1065"/>
      <c r="EM61" s="941"/>
      <c r="EN61" s="11"/>
      <c r="EO61" s="11"/>
      <c r="EP61" s="126"/>
      <c r="EQ61" s="11"/>
      <c r="ER61" s="11"/>
      <c r="ES61" s="11"/>
      <c r="ET61" s="247"/>
      <c r="EU61" s="247"/>
      <c r="EV61" s="1033"/>
      <c r="EW61" s="941"/>
      <c r="EX61" s="322"/>
      <c r="EY61" s="941"/>
      <c r="EZ61" s="941"/>
      <c r="FA61" s="247"/>
      <c r="FB61" s="1094"/>
      <c r="FC61" s="941"/>
      <c r="FD61" s="941"/>
      <c r="FE61" s="941"/>
      <c r="FF61" s="941"/>
      <c r="FG61" s="1008"/>
      <c r="FH61" s="74">
        <f t="shared" si="2"/>
        <v>0</v>
      </c>
      <c r="FI61" s="66">
        <f t="shared" si="6"/>
        <v>2</v>
      </c>
      <c r="FJ61" s="66">
        <f t="shared" si="3"/>
        <v>0</v>
      </c>
      <c r="FK61" s="66">
        <f t="shared" si="4"/>
        <v>0</v>
      </c>
      <c r="FL61" s="66">
        <f t="shared" si="7"/>
        <v>0</v>
      </c>
      <c r="FM61" s="1230">
        <f t="shared" si="5"/>
        <v>2</v>
      </c>
      <c r="FN61" s="10"/>
      <c r="FO61" s="10">
        <v>1</v>
      </c>
      <c r="FP61" s="10"/>
      <c r="FQ61" s="10"/>
      <c r="FR61" s="10"/>
      <c r="FS61" s="10">
        <v>1</v>
      </c>
    </row>
    <row r="62" spans="1:175" s="643" customFormat="1" ht="15.75" x14ac:dyDescent="0.25">
      <c r="A62" s="643">
        <v>52</v>
      </c>
      <c r="B62">
        <v>59</v>
      </c>
      <c r="C62" s="948" t="s">
        <v>1412</v>
      </c>
      <c r="D62" s="949">
        <v>1</v>
      </c>
      <c r="E62" s="950">
        <v>1</v>
      </c>
      <c r="F62" s="950"/>
      <c r="G62" s="950"/>
      <c r="H62" s="950">
        <v>1</v>
      </c>
      <c r="I62" s="950"/>
      <c r="J62" s="950"/>
      <c r="K62" s="950">
        <v>1</v>
      </c>
      <c r="L62" s="951"/>
      <c r="M62" s="817">
        <v>1</v>
      </c>
      <c r="N62" s="950"/>
      <c r="O62" s="950">
        <v>1</v>
      </c>
      <c r="P62" s="950"/>
      <c r="Q62" s="953">
        <v>1</v>
      </c>
      <c r="R62" s="953">
        <v>1</v>
      </c>
      <c r="S62" s="953">
        <v>1</v>
      </c>
      <c r="T62" s="953"/>
      <c r="U62" s="954"/>
      <c r="V62" s="821">
        <v>1</v>
      </c>
      <c r="W62" s="950"/>
      <c r="X62" s="950"/>
      <c r="Y62" s="950"/>
      <c r="Z62" s="950"/>
      <c r="AA62" s="950">
        <v>1</v>
      </c>
      <c r="AB62" s="950"/>
      <c r="AC62" s="950">
        <v>1</v>
      </c>
      <c r="AD62" s="950"/>
      <c r="AE62" s="950"/>
      <c r="AF62" s="950">
        <v>1</v>
      </c>
      <c r="AG62" s="950"/>
      <c r="AH62" s="950"/>
      <c r="AI62" s="954"/>
      <c r="AJ62" s="949"/>
      <c r="AK62" s="950"/>
      <c r="AL62" s="950"/>
      <c r="AM62" s="950"/>
      <c r="AN62" s="950"/>
      <c r="AO62" s="950"/>
      <c r="AP62" s="950"/>
      <c r="AQ62" s="950"/>
      <c r="AR62" s="950">
        <v>1</v>
      </c>
      <c r="AS62" s="950"/>
      <c r="AT62" s="950">
        <v>1</v>
      </c>
      <c r="AU62" s="954">
        <v>1</v>
      </c>
      <c r="AV62" s="1012"/>
      <c r="AW62" s="950"/>
      <c r="AX62" s="950">
        <v>1</v>
      </c>
      <c r="AY62" s="1017"/>
      <c r="AZ62" s="966">
        <v>1</v>
      </c>
      <c r="BA62" s="817">
        <v>1</v>
      </c>
      <c r="BB62" s="955"/>
      <c r="BC62" s="955"/>
      <c r="BD62" s="950"/>
      <c r="BE62" s="941"/>
      <c r="BF62" s="956"/>
      <c r="BG62" s="957"/>
      <c r="BH62" s="941"/>
      <c r="BI62" s="957"/>
      <c r="BJ62" s="957">
        <v>1</v>
      </c>
      <c r="BK62" s="957">
        <v>1</v>
      </c>
      <c r="BL62" s="957"/>
      <c r="BM62" s="957"/>
      <c r="BN62" s="957"/>
      <c r="BO62" s="957"/>
      <c r="BP62" s="957"/>
      <c r="BQ62" s="1024">
        <v>1</v>
      </c>
      <c r="BR62" s="957">
        <v>1</v>
      </c>
      <c r="BS62" s="1033"/>
      <c r="BT62" s="956"/>
      <c r="BU62" s="957"/>
      <c r="BV62" s="957"/>
      <c r="BW62" s="957">
        <v>1</v>
      </c>
      <c r="BX62" s="957"/>
      <c r="BY62" s="957"/>
      <c r="BZ62" s="957"/>
      <c r="CA62" s="957">
        <v>1</v>
      </c>
      <c r="CB62" s="950">
        <v>1</v>
      </c>
      <c r="CC62" s="957"/>
      <c r="CD62" s="941"/>
      <c r="CE62" s="817">
        <v>1</v>
      </c>
      <c r="CF62" s="957"/>
      <c r="CG62" s="941"/>
      <c r="CH62" s="958">
        <v>1</v>
      </c>
      <c r="CI62" s="956"/>
      <c r="CJ62" s="941"/>
      <c r="CK62" s="957">
        <v>1</v>
      </c>
      <c r="CL62" s="941"/>
      <c r="CM62" s="126">
        <v>1</v>
      </c>
      <c r="CN62" s="957"/>
      <c r="CO62" s="963">
        <v>1</v>
      </c>
      <c r="CP62" s="941"/>
      <c r="CQ62" s="941"/>
      <c r="CR62" s="941"/>
      <c r="CS62" s="941"/>
      <c r="CT62" s="941"/>
      <c r="CU62" s="941"/>
      <c r="CV62" s="941"/>
      <c r="CW62" s="941"/>
      <c r="CX62" s="941"/>
      <c r="CY62" s="941"/>
      <c r="CZ62" s="941"/>
      <c r="DA62" s="941"/>
      <c r="DB62" s="941"/>
      <c r="DC62" s="941"/>
      <c r="DD62" s="941"/>
      <c r="DE62" s="941"/>
      <c r="DF62" s="941"/>
      <c r="DG62" s="941"/>
      <c r="DH62" s="941"/>
      <c r="DI62" s="941"/>
      <c r="DJ62" s="941"/>
      <c r="DK62" s="941"/>
      <c r="DL62" s="941"/>
      <c r="DM62" s="941"/>
      <c r="DN62" s="941"/>
      <c r="DO62" s="941"/>
      <c r="DP62" s="941"/>
      <c r="DQ62" s="941"/>
      <c r="DR62" s="941"/>
      <c r="DS62" s="941"/>
      <c r="DT62" s="941"/>
      <c r="DU62" s="941"/>
      <c r="DV62" s="941"/>
      <c r="DW62" s="941"/>
      <c r="DX62" s="941"/>
      <c r="DY62" s="941"/>
      <c r="DZ62" s="1068"/>
      <c r="EA62" s="1068"/>
      <c r="EB62" s="1069"/>
      <c r="EC62" s="1068"/>
      <c r="ED62" s="1068"/>
      <c r="EE62" s="1068"/>
      <c r="EF62" s="969">
        <v>1</v>
      </c>
      <c r="EG62" s="1068"/>
      <c r="EH62" s="1068"/>
      <c r="EI62" s="1088"/>
      <c r="EJ62" s="957">
        <v>1</v>
      </c>
      <c r="EK62" s="1068"/>
      <c r="EL62" s="1068"/>
      <c r="EM62" s="1088"/>
      <c r="EN62" s="957"/>
      <c r="EO62" s="957">
        <v>1</v>
      </c>
      <c r="EP62" s="950"/>
      <c r="EQ62" s="957">
        <v>1</v>
      </c>
      <c r="ER62" s="957">
        <v>1</v>
      </c>
      <c r="ES62" s="957"/>
      <c r="ET62" s="953"/>
      <c r="EU62" s="937">
        <v>1</v>
      </c>
      <c r="EV62" s="1090"/>
      <c r="EW62" s="1088"/>
      <c r="EX62" s="955">
        <v>1</v>
      </c>
      <c r="EY62" s="1088"/>
      <c r="EZ62" s="1088"/>
      <c r="FA62" s="953">
        <v>1</v>
      </c>
      <c r="FB62" s="1095"/>
      <c r="FC62" s="1088"/>
      <c r="FD62" s="1088"/>
      <c r="FE62" s="1088"/>
      <c r="FF62" s="1088"/>
      <c r="FG62" s="1096"/>
      <c r="FH62" s="74">
        <f t="shared" si="2"/>
        <v>1</v>
      </c>
      <c r="FI62" s="66">
        <f t="shared" si="6"/>
        <v>18</v>
      </c>
      <c r="FJ62" s="66">
        <f t="shared" si="3"/>
        <v>15</v>
      </c>
      <c r="FK62" s="66">
        <f t="shared" si="4"/>
        <v>2</v>
      </c>
      <c r="FL62" s="66">
        <f t="shared" si="7"/>
        <v>0</v>
      </c>
      <c r="FM62" s="1230">
        <f t="shared" si="5"/>
        <v>36</v>
      </c>
      <c r="FN62" s="11"/>
      <c r="FO62" s="11"/>
      <c r="FP62" s="11"/>
      <c r="FQ62" s="11"/>
      <c r="FR62" s="11">
        <v>1</v>
      </c>
      <c r="FS62" s="11"/>
    </row>
    <row r="63" spans="1:175" ht="15.75" x14ac:dyDescent="0.25">
      <c r="A63">
        <v>53</v>
      </c>
      <c r="B63">
        <v>60</v>
      </c>
      <c r="C63" s="746" t="s">
        <v>876</v>
      </c>
      <c r="D63" s="57">
        <v>1</v>
      </c>
      <c r="E63" s="126"/>
      <c r="F63" s="126"/>
      <c r="G63" s="126"/>
      <c r="H63" s="126"/>
      <c r="I63" s="927"/>
      <c r="J63" s="126"/>
      <c r="K63" s="126">
        <v>1</v>
      </c>
      <c r="L63" s="15"/>
      <c r="M63" s="126"/>
      <c r="N63" s="126">
        <v>1</v>
      </c>
      <c r="O63" s="944">
        <v>1</v>
      </c>
      <c r="P63" s="941"/>
      <c r="Q63" s="247">
        <v>1</v>
      </c>
      <c r="R63" s="247">
        <v>1</v>
      </c>
      <c r="S63" s="247">
        <v>1</v>
      </c>
      <c r="T63" s="247"/>
      <c r="U63" s="820"/>
      <c r="V63" s="819"/>
      <c r="W63" s="126">
        <v>1</v>
      </c>
      <c r="X63" s="126"/>
      <c r="Y63" s="126"/>
      <c r="Z63" s="126">
        <v>1</v>
      </c>
      <c r="AA63" s="126"/>
      <c r="AB63" s="941"/>
      <c r="AC63" s="126">
        <v>1</v>
      </c>
      <c r="AD63" s="126"/>
      <c r="AE63" s="126"/>
      <c r="AF63" s="126">
        <v>1</v>
      </c>
      <c r="AG63" s="126"/>
      <c r="AH63" s="941"/>
      <c r="AI63" s="1008"/>
      <c r="AJ63" s="819"/>
      <c r="AK63" s="941"/>
      <c r="AL63" s="126"/>
      <c r="AM63" s="941"/>
      <c r="AN63" s="126"/>
      <c r="AO63" s="941"/>
      <c r="AP63" s="126"/>
      <c r="AQ63" s="126"/>
      <c r="AR63" s="126"/>
      <c r="AS63" s="126">
        <v>1</v>
      </c>
      <c r="AT63" s="126"/>
      <c r="AU63" s="820">
        <v>1</v>
      </c>
      <c r="AV63" s="941"/>
      <c r="AW63" s="126"/>
      <c r="AX63" s="126"/>
      <c r="AY63" s="941"/>
      <c r="AZ63" s="936">
        <v>1</v>
      </c>
      <c r="BA63" s="126"/>
      <c r="BB63" s="322"/>
      <c r="BC63" s="322"/>
      <c r="BD63" s="126"/>
      <c r="BE63" s="942"/>
      <c r="BF63" s="128"/>
      <c r="BG63" s="11"/>
      <c r="BH63" s="941"/>
      <c r="BI63" s="11"/>
      <c r="BJ63" s="11">
        <v>1</v>
      </c>
      <c r="BK63" s="11">
        <v>1</v>
      </c>
      <c r="BL63" s="11"/>
      <c r="BM63" s="11">
        <v>1</v>
      </c>
      <c r="BN63" s="11"/>
      <c r="BO63" s="11"/>
      <c r="BP63" s="11"/>
      <c r="BQ63" s="588">
        <v>1</v>
      </c>
      <c r="BR63" s="11"/>
      <c r="BS63" s="1033"/>
      <c r="BT63" s="128"/>
      <c r="BU63" s="11"/>
      <c r="BV63" s="11"/>
      <c r="BW63" s="11"/>
      <c r="BX63" s="11"/>
      <c r="BY63" s="11"/>
      <c r="BZ63" s="11"/>
      <c r="CA63" s="11"/>
      <c r="CB63" s="126">
        <v>1</v>
      </c>
      <c r="CC63" s="11"/>
      <c r="CD63" s="941"/>
      <c r="CE63" s="126"/>
      <c r="CF63" s="11"/>
      <c r="CG63" s="941"/>
      <c r="CH63" s="129">
        <v>1</v>
      </c>
      <c r="CI63" s="128"/>
      <c r="CJ63" s="941"/>
      <c r="CK63" s="11">
        <v>1</v>
      </c>
      <c r="CL63" s="941"/>
      <c r="CM63" s="126"/>
      <c r="CN63" s="11"/>
      <c r="CO63" s="62">
        <v>1</v>
      </c>
      <c r="CP63" s="941"/>
      <c r="CQ63" s="941"/>
      <c r="CR63" s="941"/>
      <c r="CS63" s="941"/>
      <c r="CT63" s="941"/>
      <c r="CU63" s="941"/>
      <c r="CV63" s="941"/>
      <c r="CW63" s="941"/>
      <c r="CX63" s="941"/>
      <c r="CY63" s="941"/>
      <c r="CZ63" s="941"/>
      <c r="DA63" s="941"/>
      <c r="DB63" s="941"/>
      <c r="DC63" s="941"/>
      <c r="DD63" s="941"/>
      <c r="DE63" s="941"/>
      <c r="DF63" s="941"/>
      <c r="DG63" s="941"/>
      <c r="DH63" s="941"/>
      <c r="DI63" s="941"/>
      <c r="DJ63" s="941"/>
      <c r="DK63" s="941"/>
      <c r="DL63" s="941"/>
      <c r="DM63" s="941"/>
      <c r="DN63" s="941"/>
      <c r="DO63" s="941"/>
      <c r="DP63" s="941"/>
      <c r="DQ63" s="941"/>
      <c r="DR63" s="941"/>
      <c r="DS63" s="941"/>
      <c r="DT63" s="941"/>
      <c r="DU63" s="941"/>
      <c r="DV63" s="941"/>
      <c r="DW63" s="941"/>
      <c r="DX63" s="941"/>
      <c r="DY63" s="941"/>
      <c r="DZ63" s="1065"/>
      <c r="EA63" s="1065"/>
      <c r="EB63" s="1066"/>
      <c r="EC63" s="1065"/>
      <c r="ED63" s="1065"/>
      <c r="EE63" s="1065"/>
      <c r="EF63" s="130"/>
      <c r="EG63" s="1065"/>
      <c r="EH63" s="1065"/>
      <c r="EI63" s="941"/>
      <c r="EJ63" s="11">
        <v>1</v>
      </c>
      <c r="EK63" s="1065"/>
      <c r="EL63" s="1065"/>
      <c r="EM63" s="941"/>
      <c r="EN63" s="11"/>
      <c r="EO63" s="11"/>
      <c r="EP63" s="126"/>
      <c r="EQ63" s="11"/>
      <c r="ER63" s="11"/>
      <c r="ES63" s="11"/>
      <c r="ET63" s="247"/>
      <c r="EU63" s="247"/>
      <c r="EV63" s="1033"/>
      <c r="EW63" s="941"/>
      <c r="EX63" s="322">
        <v>1</v>
      </c>
      <c r="EY63" s="941"/>
      <c r="EZ63" s="941"/>
      <c r="FA63" s="247">
        <v>1</v>
      </c>
      <c r="FB63" s="1094"/>
      <c r="FC63" s="941"/>
      <c r="FD63" s="941"/>
      <c r="FE63" s="941"/>
      <c r="FF63" s="941"/>
      <c r="FG63" s="1008"/>
      <c r="FH63" s="74">
        <f t="shared" si="2"/>
        <v>0</v>
      </c>
      <c r="FI63" s="66">
        <f t="shared" si="6"/>
        <v>4</v>
      </c>
      <c r="FJ63" s="66">
        <f t="shared" si="3"/>
        <v>17</v>
      </c>
      <c r="FK63" s="66">
        <f t="shared" si="4"/>
        <v>2</v>
      </c>
      <c r="FL63" s="66">
        <f t="shared" si="7"/>
        <v>0</v>
      </c>
      <c r="FM63" s="1230">
        <f t="shared" si="5"/>
        <v>23</v>
      </c>
      <c r="FN63" s="10"/>
      <c r="FO63" s="10"/>
      <c r="FP63" s="10"/>
      <c r="FQ63" s="10">
        <v>1</v>
      </c>
      <c r="FR63" s="10"/>
      <c r="FS63" s="10"/>
    </row>
    <row r="64" spans="1:175" ht="15.75" x14ac:dyDescent="0.25">
      <c r="B64">
        <v>61</v>
      </c>
      <c r="C64" s="746" t="s">
        <v>932</v>
      </c>
      <c r="D64" s="57"/>
      <c r="E64" s="126">
        <v>1</v>
      </c>
      <c r="F64" s="126"/>
      <c r="G64" s="126"/>
      <c r="H64" s="126"/>
      <c r="I64" s="126"/>
      <c r="J64" s="126"/>
      <c r="K64" s="126"/>
      <c r="L64" s="15"/>
      <c r="M64" s="126"/>
      <c r="N64" s="126"/>
      <c r="O64" s="944"/>
      <c r="P64" s="941"/>
      <c r="Q64" s="247"/>
      <c r="R64" s="247"/>
      <c r="S64" s="247"/>
      <c r="T64" s="247">
        <v>1</v>
      </c>
      <c r="U64" s="820"/>
      <c r="V64" s="819"/>
      <c r="W64" s="126">
        <v>1</v>
      </c>
      <c r="X64" s="126"/>
      <c r="Y64" s="126"/>
      <c r="Z64" s="126">
        <v>1</v>
      </c>
      <c r="AA64" s="126"/>
      <c r="AB64" s="941"/>
      <c r="AC64" s="126"/>
      <c r="AD64" s="126"/>
      <c r="AE64" s="126"/>
      <c r="AF64" s="126"/>
      <c r="AG64" s="126"/>
      <c r="AH64" s="941"/>
      <c r="AI64" s="1008"/>
      <c r="AJ64" s="819"/>
      <c r="AK64" s="941"/>
      <c r="AL64" s="126"/>
      <c r="AM64" s="941"/>
      <c r="AN64" s="126"/>
      <c r="AO64" s="941"/>
      <c r="AP64" s="126"/>
      <c r="AQ64" s="126"/>
      <c r="AR64" s="126"/>
      <c r="AS64" s="126">
        <v>1</v>
      </c>
      <c r="AT64" s="126"/>
      <c r="AU64" s="820"/>
      <c r="AV64" s="941"/>
      <c r="AW64" s="126"/>
      <c r="AX64" s="126"/>
      <c r="AY64" s="941"/>
      <c r="AZ64" s="936">
        <v>1</v>
      </c>
      <c r="BA64" s="126">
        <v>1</v>
      </c>
      <c r="BB64" s="322"/>
      <c r="BC64" s="322"/>
      <c r="BD64" s="126"/>
      <c r="BE64" s="941"/>
      <c r="BF64" s="128"/>
      <c r="BG64" s="11"/>
      <c r="BH64" s="941"/>
      <c r="BI64" s="11"/>
      <c r="BJ64" s="11"/>
      <c r="BK64" s="11"/>
      <c r="BL64" s="11"/>
      <c r="BM64" s="11">
        <v>1</v>
      </c>
      <c r="BN64" s="11"/>
      <c r="BO64" s="11"/>
      <c r="BP64" s="11"/>
      <c r="BQ64" s="588">
        <v>1</v>
      </c>
      <c r="BR64" s="11"/>
      <c r="BS64" s="1033"/>
      <c r="BT64" s="128"/>
      <c r="BU64" s="11"/>
      <c r="BV64" s="11"/>
      <c r="BW64" s="11"/>
      <c r="BX64" s="11"/>
      <c r="BY64" s="11"/>
      <c r="BZ64" s="11">
        <v>1</v>
      </c>
      <c r="CA64" s="11"/>
      <c r="CB64" s="126">
        <v>1</v>
      </c>
      <c r="CC64" s="11"/>
      <c r="CD64" s="941"/>
      <c r="CE64" s="126"/>
      <c r="CF64" s="11"/>
      <c r="CG64" s="941"/>
      <c r="CH64" s="129"/>
      <c r="CI64" s="128"/>
      <c r="CJ64" s="941"/>
      <c r="CK64" s="11"/>
      <c r="CL64" s="941"/>
      <c r="CM64" s="126"/>
      <c r="CN64" s="11"/>
      <c r="CO64" s="62">
        <v>1</v>
      </c>
      <c r="CP64" s="941"/>
      <c r="CQ64" s="941"/>
      <c r="CR64" s="941"/>
      <c r="CS64" s="941"/>
      <c r="CT64" s="941"/>
      <c r="CU64" s="941"/>
      <c r="CV64" s="941"/>
      <c r="CW64" s="941"/>
      <c r="CX64" s="941"/>
      <c r="CY64" s="941"/>
      <c r="CZ64" s="941"/>
      <c r="DA64" s="941"/>
      <c r="DB64" s="941"/>
      <c r="DC64" s="941"/>
      <c r="DD64" s="941"/>
      <c r="DE64" s="941"/>
      <c r="DF64" s="941"/>
      <c r="DG64" s="941"/>
      <c r="DH64" s="941"/>
      <c r="DI64" s="941"/>
      <c r="DJ64" s="941"/>
      <c r="DK64" s="941"/>
      <c r="DL64" s="941"/>
      <c r="DM64" s="941"/>
      <c r="DN64" s="941"/>
      <c r="DO64" s="941"/>
      <c r="DP64" s="941"/>
      <c r="DQ64" s="941"/>
      <c r="DR64" s="941"/>
      <c r="DS64" s="941"/>
      <c r="DT64" s="941"/>
      <c r="DU64" s="941"/>
      <c r="DV64" s="941"/>
      <c r="DW64" s="941"/>
      <c r="DX64" s="941"/>
      <c r="DY64" s="941"/>
      <c r="DZ64" s="1065"/>
      <c r="EA64" s="1065"/>
      <c r="EB64" s="1066"/>
      <c r="EC64" s="1065"/>
      <c r="ED64" s="1065"/>
      <c r="EE64" s="1065"/>
      <c r="EF64" s="130"/>
      <c r="EG64" s="1065"/>
      <c r="EH64" s="1065"/>
      <c r="EI64" s="941"/>
      <c r="EJ64" s="11"/>
      <c r="EK64" s="1065"/>
      <c r="EL64" s="1065"/>
      <c r="EM64" s="941"/>
      <c r="EN64" s="11"/>
      <c r="EO64" s="11"/>
      <c r="EP64" s="126"/>
      <c r="EQ64" s="11"/>
      <c r="ER64" s="11"/>
      <c r="ES64" s="11"/>
      <c r="ET64" s="247"/>
      <c r="EU64" s="247"/>
      <c r="EV64" s="1033"/>
      <c r="EW64" s="941"/>
      <c r="EX64" s="322"/>
      <c r="EY64" s="941"/>
      <c r="EZ64" s="941"/>
      <c r="FA64" s="247"/>
      <c r="FB64" s="1094"/>
      <c r="FC64" s="941"/>
      <c r="FD64" s="941"/>
      <c r="FE64" s="941"/>
      <c r="FF64" s="941"/>
      <c r="FG64" s="1008"/>
      <c r="FH64" s="74">
        <f t="shared" si="2"/>
        <v>0</v>
      </c>
      <c r="FI64" s="66">
        <f t="shared" si="6"/>
        <v>0</v>
      </c>
      <c r="FJ64" s="66">
        <f t="shared" si="3"/>
        <v>10</v>
      </c>
      <c r="FK64" s="66">
        <f t="shared" si="4"/>
        <v>0</v>
      </c>
      <c r="FL64" s="66">
        <f t="shared" si="7"/>
        <v>0</v>
      </c>
      <c r="FM64" s="1230">
        <f t="shared" si="5"/>
        <v>10</v>
      </c>
      <c r="FN64" s="10"/>
      <c r="FO64" s="10"/>
      <c r="FP64" s="10">
        <v>1</v>
      </c>
      <c r="FQ64" s="10"/>
      <c r="FR64" s="10"/>
      <c r="FS64" s="10"/>
    </row>
    <row r="65" spans="1:175" s="643" customFormat="1" ht="15.75" x14ac:dyDescent="0.25">
      <c r="A65" s="643">
        <v>54</v>
      </c>
      <c r="B65">
        <v>62</v>
      </c>
      <c r="C65" s="948" t="s">
        <v>518</v>
      </c>
      <c r="D65" s="949"/>
      <c r="E65" s="950"/>
      <c r="F65" s="950"/>
      <c r="G65" s="950">
        <v>1</v>
      </c>
      <c r="H65" s="950"/>
      <c r="I65" s="950">
        <v>1</v>
      </c>
      <c r="J65" s="950">
        <v>1</v>
      </c>
      <c r="K65" s="950"/>
      <c r="L65" s="951"/>
      <c r="M65" s="950">
        <v>1</v>
      </c>
      <c r="N65" s="817">
        <v>1</v>
      </c>
      <c r="O65" s="950">
        <v>1</v>
      </c>
      <c r="P65" s="950"/>
      <c r="Q65" s="953">
        <v>1</v>
      </c>
      <c r="R65" s="953">
        <v>1</v>
      </c>
      <c r="S65" s="953">
        <v>1</v>
      </c>
      <c r="T65" s="953"/>
      <c r="U65" s="954"/>
      <c r="V65" s="949"/>
      <c r="W65" s="950"/>
      <c r="X65" s="950"/>
      <c r="Y65" s="950"/>
      <c r="Z65" s="950"/>
      <c r="AA65" s="950">
        <v>1</v>
      </c>
      <c r="AB65" s="950"/>
      <c r="AC65" s="950"/>
      <c r="AD65" s="950"/>
      <c r="AE65" s="817">
        <v>1</v>
      </c>
      <c r="AF65" s="950"/>
      <c r="AG65" s="950"/>
      <c r="AH65" s="950"/>
      <c r="AI65" s="954"/>
      <c r="AJ65" s="949"/>
      <c r="AK65" s="950"/>
      <c r="AL65" s="950"/>
      <c r="AM65" s="950"/>
      <c r="AN65" s="950">
        <v>1</v>
      </c>
      <c r="AO65" s="950"/>
      <c r="AP65" s="950"/>
      <c r="AQ65" s="950"/>
      <c r="AR65" s="950">
        <v>1</v>
      </c>
      <c r="AS65" s="950"/>
      <c r="AT65" s="950">
        <v>1</v>
      </c>
      <c r="AU65" s="954"/>
      <c r="AV65" s="941"/>
      <c r="AW65" s="950"/>
      <c r="AX65" s="950"/>
      <c r="AY65" s="941"/>
      <c r="AZ65" s="966">
        <v>1</v>
      </c>
      <c r="BA65" s="950">
        <v>1</v>
      </c>
      <c r="BB65" s="955"/>
      <c r="BC65" s="955"/>
      <c r="BD65" s="950"/>
      <c r="BE65" s="941"/>
      <c r="BF65" s="956"/>
      <c r="BG65" s="957"/>
      <c r="BH65" s="1031"/>
      <c r="BI65" s="957"/>
      <c r="BJ65" s="98">
        <v>1</v>
      </c>
      <c r="BK65" s="98">
        <v>1</v>
      </c>
      <c r="BL65" s="957">
        <v>1</v>
      </c>
      <c r="BM65" s="957"/>
      <c r="BN65" s="957"/>
      <c r="BO65" s="957"/>
      <c r="BP65" s="957">
        <v>1</v>
      </c>
      <c r="BQ65" s="1024"/>
      <c r="BR65" s="957"/>
      <c r="BS65" s="1033"/>
      <c r="BT65" s="956"/>
      <c r="BU65" s="957"/>
      <c r="BV65" s="778">
        <v>1</v>
      </c>
      <c r="BW65" s="957"/>
      <c r="BX65" s="98">
        <v>1</v>
      </c>
      <c r="BY65" s="98">
        <v>1</v>
      </c>
      <c r="BZ65" s="957"/>
      <c r="CA65" s="957"/>
      <c r="CB65" s="950"/>
      <c r="CC65" s="957"/>
      <c r="CD65" s="941"/>
      <c r="CE65" s="950">
        <v>1</v>
      </c>
      <c r="CF65" s="98">
        <v>1</v>
      </c>
      <c r="CG65" s="941"/>
      <c r="CH65" s="958"/>
      <c r="CI65" s="956"/>
      <c r="CJ65" s="941"/>
      <c r="CK65" s="957">
        <v>1</v>
      </c>
      <c r="CL65" s="941"/>
      <c r="CM65" s="957"/>
      <c r="CN65" s="957"/>
      <c r="CO65" s="963"/>
      <c r="CP65" s="941"/>
      <c r="CQ65" s="941"/>
      <c r="CR65" s="941"/>
      <c r="CS65" s="941"/>
      <c r="CT65" s="941"/>
      <c r="CU65" s="941"/>
      <c r="CV65" s="941"/>
      <c r="CW65" s="941"/>
      <c r="CX65" s="941"/>
      <c r="CY65" s="941"/>
      <c r="CZ65" s="941"/>
      <c r="DA65" s="941"/>
      <c r="DB65" s="941"/>
      <c r="DC65" s="941"/>
      <c r="DD65" s="941"/>
      <c r="DE65" s="941"/>
      <c r="DF65" s="941"/>
      <c r="DG65" s="941"/>
      <c r="DH65" s="941"/>
      <c r="DI65" s="941"/>
      <c r="DJ65" s="941"/>
      <c r="DK65" s="941"/>
      <c r="DL65" s="941"/>
      <c r="DM65" s="941"/>
      <c r="DN65" s="941"/>
      <c r="DO65" s="941"/>
      <c r="DP65" s="941"/>
      <c r="DQ65" s="941"/>
      <c r="DR65" s="941"/>
      <c r="DS65" s="941"/>
      <c r="DT65" s="941"/>
      <c r="DU65" s="941"/>
      <c r="DV65" s="941"/>
      <c r="DW65" s="941"/>
      <c r="DX65" s="941"/>
      <c r="DY65" s="941"/>
      <c r="DZ65" s="1068"/>
      <c r="EA65" s="1068"/>
      <c r="EB65" s="1069"/>
      <c r="EC65" s="1068"/>
      <c r="ED65" s="1068"/>
      <c r="EE65" s="1068"/>
      <c r="EF65" s="969">
        <v>1</v>
      </c>
      <c r="EG65" s="1068"/>
      <c r="EH65" s="1068"/>
      <c r="EI65" s="1088"/>
      <c r="EJ65" s="957"/>
      <c r="EK65" s="1068"/>
      <c r="EL65" s="1068"/>
      <c r="EM65" s="1088"/>
      <c r="EN65" s="957"/>
      <c r="EO65" s="98">
        <v>1</v>
      </c>
      <c r="EP65" s="950"/>
      <c r="EQ65" s="98">
        <v>1</v>
      </c>
      <c r="ER65" s="98"/>
      <c r="ES65" s="957"/>
      <c r="ET65" s="953"/>
      <c r="EU65" s="953"/>
      <c r="EV65" s="1090"/>
      <c r="EW65" s="1088"/>
      <c r="EX65" s="955"/>
      <c r="EY65" s="1088"/>
      <c r="EZ65" s="1088"/>
      <c r="FA65" s="953"/>
      <c r="FB65" s="1097"/>
      <c r="FC65" s="942"/>
      <c r="FD65" s="942"/>
      <c r="FE65" s="942"/>
      <c r="FF65" s="942"/>
      <c r="FG65" s="1098"/>
      <c r="FH65" s="74">
        <f t="shared" si="2"/>
        <v>2</v>
      </c>
      <c r="FI65" s="66">
        <f t="shared" si="6"/>
        <v>15</v>
      </c>
      <c r="FJ65" s="66">
        <f t="shared" si="3"/>
        <v>6</v>
      </c>
      <c r="FK65" s="66">
        <f t="shared" si="4"/>
        <v>4</v>
      </c>
      <c r="FL65" s="66">
        <f t="shared" si="7"/>
        <v>0</v>
      </c>
      <c r="FM65" s="1230">
        <f t="shared" si="5"/>
        <v>27</v>
      </c>
      <c r="FN65" s="11"/>
      <c r="FO65" s="11"/>
      <c r="FP65" s="11"/>
      <c r="FQ65" s="11">
        <v>1</v>
      </c>
      <c r="FR65" s="11"/>
      <c r="FS65" s="11"/>
    </row>
    <row r="66" spans="1:175" ht="15.75" x14ac:dyDescent="0.25">
      <c r="A66">
        <v>55</v>
      </c>
      <c r="B66">
        <v>63</v>
      </c>
      <c r="C66" s="746" t="s">
        <v>916</v>
      </c>
      <c r="D66" s="57"/>
      <c r="E66" s="126"/>
      <c r="F66" s="126"/>
      <c r="G66" s="126"/>
      <c r="H66" s="126"/>
      <c r="I66" s="126"/>
      <c r="J66" s="126"/>
      <c r="K66" s="126"/>
      <c r="L66" s="15"/>
      <c r="M66" s="126"/>
      <c r="N66" s="126"/>
      <c r="O66" s="944"/>
      <c r="P66" s="941"/>
      <c r="Q66" s="247">
        <v>1</v>
      </c>
      <c r="R66" s="247">
        <v>1</v>
      </c>
      <c r="S66" s="247">
        <v>1</v>
      </c>
      <c r="T66" s="247"/>
      <c r="U66" s="820"/>
      <c r="V66" s="819"/>
      <c r="W66" s="126"/>
      <c r="X66" s="126"/>
      <c r="Y66" s="126"/>
      <c r="Z66" s="126"/>
      <c r="AA66" s="126"/>
      <c r="AB66" s="941"/>
      <c r="AC66" s="817">
        <v>1</v>
      </c>
      <c r="AD66" s="126"/>
      <c r="AE66" s="126"/>
      <c r="AF66" s="126"/>
      <c r="AG66" s="126"/>
      <c r="AH66" s="941"/>
      <c r="AI66" s="1008"/>
      <c r="AJ66" s="819"/>
      <c r="AK66" s="941"/>
      <c r="AL66" s="126"/>
      <c r="AM66" s="941"/>
      <c r="AN66" s="126"/>
      <c r="AO66" s="941"/>
      <c r="AP66" s="126"/>
      <c r="AQ66" s="126"/>
      <c r="AR66" s="126"/>
      <c r="AS66" s="126"/>
      <c r="AT66" s="126"/>
      <c r="AU66" s="820"/>
      <c r="AV66" s="941"/>
      <c r="AW66" s="126"/>
      <c r="AX66" s="126"/>
      <c r="AY66" s="941"/>
      <c r="AZ66" s="936">
        <v>1</v>
      </c>
      <c r="BA66" s="126"/>
      <c r="BB66" s="322"/>
      <c r="BC66" s="322"/>
      <c r="BD66" s="126"/>
      <c r="BE66" s="941"/>
      <c r="BF66" s="128"/>
      <c r="BG66" s="11"/>
      <c r="BH66" s="941"/>
      <c r="BI66" s="11"/>
      <c r="BJ66" s="11"/>
      <c r="BK66" s="11"/>
      <c r="BL66" s="11"/>
      <c r="BM66" s="11"/>
      <c r="BN66" s="11"/>
      <c r="BO66" s="11"/>
      <c r="BP66" s="11"/>
      <c r="BQ66" s="588"/>
      <c r="BR66" s="11"/>
      <c r="BS66" s="1033"/>
      <c r="BT66" s="128"/>
      <c r="BU66" s="11"/>
      <c r="BV66" s="11"/>
      <c r="BW66" s="11"/>
      <c r="BX66" s="11"/>
      <c r="BY66" s="11"/>
      <c r="BZ66" s="11"/>
      <c r="CA66" s="11"/>
      <c r="CB66" s="126"/>
      <c r="CC66" s="11"/>
      <c r="CD66" s="941"/>
      <c r="CE66" s="126"/>
      <c r="CF66" s="11"/>
      <c r="CG66" s="941"/>
      <c r="CH66" s="129"/>
      <c r="CI66" s="128"/>
      <c r="CJ66" s="941"/>
      <c r="CK66" s="11"/>
      <c r="CL66" s="941"/>
      <c r="CM66" s="126"/>
      <c r="CN66" s="11"/>
      <c r="CO66" s="62"/>
      <c r="CP66" s="941"/>
      <c r="CQ66" s="941"/>
      <c r="CR66" s="941"/>
      <c r="CS66" s="941"/>
      <c r="CT66" s="941"/>
      <c r="CU66" s="941"/>
      <c r="CV66" s="941"/>
      <c r="CW66" s="941"/>
      <c r="CX66" s="941"/>
      <c r="CY66" s="941"/>
      <c r="CZ66" s="941"/>
      <c r="DA66" s="941"/>
      <c r="DB66" s="941"/>
      <c r="DC66" s="941"/>
      <c r="DD66" s="941"/>
      <c r="DE66" s="941"/>
      <c r="DF66" s="941"/>
      <c r="DG66" s="941"/>
      <c r="DH66" s="941"/>
      <c r="DI66" s="941"/>
      <c r="DJ66" s="941"/>
      <c r="DK66" s="941"/>
      <c r="DL66" s="941"/>
      <c r="DM66" s="941"/>
      <c r="DN66" s="941"/>
      <c r="DO66" s="941"/>
      <c r="DP66" s="941"/>
      <c r="DQ66" s="941"/>
      <c r="DR66" s="941"/>
      <c r="DS66" s="941"/>
      <c r="DT66" s="941"/>
      <c r="DU66" s="941"/>
      <c r="DV66" s="941"/>
      <c r="DW66" s="941"/>
      <c r="DX66" s="941"/>
      <c r="DY66" s="941"/>
      <c r="DZ66" s="1065"/>
      <c r="EA66" s="1065"/>
      <c r="EB66" s="1066"/>
      <c r="EC66" s="1065"/>
      <c r="ED66" s="1065"/>
      <c r="EE66" s="1065"/>
      <c r="EF66" s="130"/>
      <c r="EG66" s="1065"/>
      <c r="EH66" s="1065"/>
      <c r="EI66" s="941"/>
      <c r="EJ66" s="98"/>
      <c r="EK66" s="1065"/>
      <c r="EL66" s="1065"/>
      <c r="EM66" s="941"/>
      <c r="EN66" s="11"/>
      <c r="EO66" s="11"/>
      <c r="EP66" s="126"/>
      <c r="EQ66" s="11"/>
      <c r="ER66" s="11"/>
      <c r="ES66" s="11"/>
      <c r="ET66" s="247"/>
      <c r="EU66" s="247"/>
      <c r="EV66" s="1033"/>
      <c r="EW66" s="941"/>
      <c r="EX66" s="322"/>
      <c r="EY66" s="941"/>
      <c r="EZ66" s="941"/>
      <c r="FA66" s="247"/>
      <c r="FB66" s="1094"/>
      <c r="FC66" s="941"/>
      <c r="FD66" s="941"/>
      <c r="FE66" s="941"/>
      <c r="FF66" s="941"/>
      <c r="FG66" s="1008"/>
      <c r="FH66" s="74">
        <f t="shared" si="2"/>
        <v>0</v>
      </c>
      <c r="FI66" s="66">
        <f t="shared" si="6"/>
        <v>1</v>
      </c>
      <c r="FJ66" s="66">
        <f t="shared" si="3"/>
        <v>2</v>
      </c>
      <c r="FK66" s="66">
        <f t="shared" si="4"/>
        <v>1</v>
      </c>
      <c r="FL66" s="66">
        <f t="shared" si="7"/>
        <v>0</v>
      </c>
      <c r="FM66" s="1230">
        <f t="shared" si="5"/>
        <v>4</v>
      </c>
      <c r="FN66" s="10"/>
      <c r="FO66" s="10">
        <v>1</v>
      </c>
      <c r="FP66" s="10"/>
      <c r="FQ66" s="10"/>
      <c r="FR66" s="10"/>
      <c r="FS66" s="10">
        <v>1</v>
      </c>
    </row>
    <row r="67" spans="1:175" ht="15.75" x14ac:dyDescent="0.25">
      <c r="A67">
        <v>56</v>
      </c>
      <c r="B67">
        <v>64</v>
      </c>
      <c r="C67" s="746" t="s">
        <v>824</v>
      </c>
      <c r="D67" s="57"/>
      <c r="E67" s="126"/>
      <c r="F67" s="126"/>
      <c r="G67" s="126"/>
      <c r="H67" s="126"/>
      <c r="I67" s="126"/>
      <c r="J67" s="126"/>
      <c r="K67" s="126"/>
      <c r="L67" s="15"/>
      <c r="M67" s="126"/>
      <c r="N67" s="126"/>
      <c r="O67" s="944"/>
      <c r="P67" s="941"/>
      <c r="Q67" s="247">
        <v>1</v>
      </c>
      <c r="R67" s="247">
        <v>1</v>
      </c>
      <c r="S67" s="247">
        <v>1</v>
      </c>
      <c r="T67" s="247"/>
      <c r="U67" s="820"/>
      <c r="V67" s="819"/>
      <c r="W67" s="126"/>
      <c r="X67" s="126"/>
      <c r="Y67" s="126"/>
      <c r="Z67" s="126"/>
      <c r="AA67" s="126"/>
      <c r="AB67" s="941"/>
      <c r="AC67" s="126">
        <v>1</v>
      </c>
      <c r="AD67" s="126"/>
      <c r="AE67" s="126"/>
      <c r="AF67" s="126"/>
      <c r="AG67" s="126"/>
      <c r="AH67" s="941"/>
      <c r="AI67" s="1008"/>
      <c r="AJ67" s="819"/>
      <c r="AK67" s="941"/>
      <c r="AL67" s="126"/>
      <c r="AM67" s="941"/>
      <c r="AN67" s="126"/>
      <c r="AO67" s="941"/>
      <c r="AP67" s="126"/>
      <c r="AQ67" s="126"/>
      <c r="AR67" s="126"/>
      <c r="AS67" s="126"/>
      <c r="AT67" s="126"/>
      <c r="AU67" s="820"/>
      <c r="AV67" s="941"/>
      <c r="AW67" s="126"/>
      <c r="AX67" s="126"/>
      <c r="AY67" s="941"/>
      <c r="AZ67" s="936">
        <v>1</v>
      </c>
      <c r="BA67" s="126"/>
      <c r="BB67" s="322"/>
      <c r="BC67" s="322"/>
      <c r="BD67" s="126"/>
      <c r="BE67" s="941"/>
      <c r="BF67" s="128"/>
      <c r="BG67" s="11"/>
      <c r="BH67" s="941"/>
      <c r="BI67" s="11"/>
      <c r="BJ67" s="11"/>
      <c r="BK67" s="11"/>
      <c r="BL67" s="11"/>
      <c r="BM67" s="11"/>
      <c r="BN67" s="11"/>
      <c r="BO67" s="11"/>
      <c r="BP67" s="11"/>
      <c r="BQ67" s="588"/>
      <c r="BR67" s="11"/>
      <c r="BS67" s="1034"/>
      <c r="BT67" s="128"/>
      <c r="BU67" s="11"/>
      <c r="BV67" s="11"/>
      <c r="BW67" s="11"/>
      <c r="BX67" s="11"/>
      <c r="BY67" s="11"/>
      <c r="BZ67" s="11"/>
      <c r="CA67" s="11"/>
      <c r="CB67" s="126"/>
      <c r="CC67" s="11"/>
      <c r="CD67" s="941"/>
      <c r="CE67" s="126"/>
      <c r="CF67" s="11"/>
      <c r="CG67" s="941"/>
      <c r="CH67" s="129"/>
      <c r="CI67" s="128"/>
      <c r="CJ67" s="941"/>
      <c r="CK67" s="11"/>
      <c r="CL67" s="941"/>
      <c r="CM67" s="126"/>
      <c r="CN67" s="11"/>
      <c r="CO67" s="62"/>
      <c r="CP67" s="941"/>
      <c r="CQ67" s="941"/>
      <c r="CR67" s="941"/>
      <c r="CS67" s="941"/>
      <c r="CT67" s="941"/>
      <c r="CU67" s="941"/>
      <c r="CV67" s="941"/>
      <c r="CW67" s="941"/>
      <c r="CX67" s="941"/>
      <c r="CY67" s="941"/>
      <c r="CZ67" s="941"/>
      <c r="DA67" s="941"/>
      <c r="DB67" s="941"/>
      <c r="DC67" s="941"/>
      <c r="DD67" s="941"/>
      <c r="DE67" s="941"/>
      <c r="DF67" s="941"/>
      <c r="DG67" s="941"/>
      <c r="DH67" s="941"/>
      <c r="DI67" s="941"/>
      <c r="DJ67" s="941"/>
      <c r="DK67" s="941"/>
      <c r="DL67" s="941"/>
      <c r="DM67" s="941"/>
      <c r="DN67" s="941"/>
      <c r="DO67" s="941"/>
      <c r="DP67" s="941"/>
      <c r="DQ67" s="941"/>
      <c r="DR67" s="941"/>
      <c r="DS67" s="941"/>
      <c r="DT67" s="941"/>
      <c r="DU67" s="941"/>
      <c r="DV67" s="941"/>
      <c r="DW67" s="941"/>
      <c r="DX67" s="941"/>
      <c r="DY67" s="941"/>
      <c r="DZ67" s="1065"/>
      <c r="EA67" s="1065"/>
      <c r="EB67" s="1066"/>
      <c r="EC67" s="1065"/>
      <c r="ED67" s="1065"/>
      <c r="EE67" s="1065"/>
      <c r="EF67" s="130"/>
      <c r="EG67" s="1065"/>
      <c r="EH67" s="1065"/>
      <c r="EI67" s="941"/>
      <c r="EJ67" s="11"/>
      <c r="EK67" s="1065"/>
      <c r="EL67" s="1065"/>
      <c r="EM67" s="941"/>
      <c r="EN67" s="11"/>
      <c r="EO67" s="11"/>
      <c r="EP67" s="126"/>
      <c r="EQ67" s="11"/>
      <c r="ER67" s="11"/>
      <c r="ES67" s="11"/>
      <c r="ET67" s="247"/>
      <c r="EU67" s="247"/>
      <c r="EV67" s="1033"/>
      <c r="EW67" s="941"/>
      <c r="EX67" s="322"/>
      <c r="EY67" s="941"/>
      <c r="EZ67" s="941"/>
      <c r="FA67" s="247"/>
      <c r="FB67" s="1094"/>
      <c r="FC67" s="941"/>
      <c r="FD67" s="941"/>
      <c r="FE67" s="941"/>
      <c r="FF67" s="941"/>
      <c r="FG67" s="1008"/>
      <c r="FH67" s="74">
        <f t="shared" si="2"/>
        <v>0</v>
      </c>
      <c r="FI67" s="66">
        <f t="shared" si="6"/>
        <v>1</v>
      </c>
      <c r="FJ67" s="66">
        <f t="shared" si="3"/>
        <v>2</v>
      </c>
      <c r="FK67" s="66">
        <f t="shared" si="4"/>
        <v>1</v>
      </c>
      <c r="FL67" s="66">
        <f t="shared" si="7"/>
        <v>0</v>
      </c>
      <c r="FM67" s="1230">
        <f t="shared" si="5"/>
        <v>4</v>
      </c>
      <c r="FN67" s="10"/>
      <c r="FO67" s="10">
        <v>1</v>
      </c>
      <c r="FP67" s="10"/>
      <c r="FQ67" s="10"/>
      <c r="FR67" s="10"/>
      <c r="FS67" s="10">
        <v>1</v>
      </c>
    </row>
    <row r="68" spans="1:175" ht="15.75" x14ac:dyDescent="0.25">
      <c r="A68">
        <v>57</v>
      </c>
      <c r="B68">
        <v>65</v>
      </c>
      <c r="C68" s="746" t="s">
        <v>1063</v>
      </c>
      <c r="D68" s="57"/>
      <c r="E68" s="126"/>
      <c r="F68" s="126"/>
      <c r="G68" s="126"/>
      <c r="H68" s="126"/>
      <c r="I68" s="126"/>
      <c r="J68" s="126"/>
      <c r="K68" s="126"/>
      <c r="L68" s="15"/>
      <c r="M68" s="126"/>
      <c r="N68" s="126"/>
      <c r="O68" s="944"/>
      <c r="P68" s="941"/>
      <c r="Q68" s="247"/>
      <c r="R68" s="247"/>
      <c r="S68" s="247"/>
      <c r="T68" s="247"/>
      <c r="U68" s="820">
        <v>1</v>
      </c>
      <c r="V68" s="819"/>
      <c r="W68" s="126"/>
      <c r="X68" s="126"/>
      <c r="Y68" s="126"/>
      <c r="Z68" s="126"/>
      <c r="AA68" s="126">
        <v>1</v>
      </c>
      <c r="AB68" s="941"/>
      <c r="AC68" s="126"/>
      <c r="AD68" s="126"/>
      <c r="AE68" s="126"/>
      <c r="AF68" s="126"/>
      <c r="AG68" s="126">
        <v>1</v>
      </c>
      <c r="AH68" s="941"/>
      <c r="AI68" s="1008"/>
      <c r="AJ68" s="819"/>
      <c r="AK68" s="941"/>
      <c r="AL68" s="126"/>
      <c r="AM68" s="941"/>
      <c r="AN68" s="126"/>
      <c r="AO68" s="941"/>
      <c r="AP68" s="126"/>
      <c r="AQ68" s="126">
        <v>1</v>
      </c>
      <c r="AR68" s="126"/>
      <c r="AS68" s="126"/>
      <c r="AT68" s="126"/>
      <c r="AU68" s="820"/>
      <c r="AV68" s="941"/>
      <c r="AW68" s="126"/>
      <c r="AX68" s="126"/>
      <c r="AY68" s="941"/>
      <c r="AZ68" s="936">
        <v>1</v>
      </c>
      <c r="BA68" s="126"/>
      <c r="BB68" s="322"/>
      <c r="BC68" s="322">
        <v>1</v>
      </c>
      <c r="BD68" s="126"/>
      <c r="BE68" s="941"/>
      <c r="BF68" s="128"/>
      <c r="BG68" s="11">
        <v>1</v>
      </c>
      <c r="BH68" s="941"/>
      <c r="BI68" s="11"/>
      <c r="BJ68" s="11"/>
      <c r="BK68" s="11"/>
      <c r="BL68" s="11"/>
      <c r="BM68" s="11"/>
      <c r="BN68" s="11"/>
      <c r="BO68" s="11">
        <v>1</v>
      </c>
      <c r="BP68" s="11"/>
      <c r="BQ68" s="588"/>
      <c r="BR68" s="11"/>
      <c r="BS68" s="1033"/>
      <c r="BT68" s="128"/>
      <c r="BU68" s="11"/>
      <c r="BV68" s="11"/>
      <c r="BW68" s="11"/>
      <c r="BX68" s="11"/>
      <c r="BY68" s="11"/>
      <c r="BZ68" s="11"/>
      <c r="CA68" s="11"/>
      <c r="CB68" s="126"/>
      <c r="CC68" s="11"/>
      <c r="CD68" s="1031"/>
      <c r="CE68" s="927"/>
      <c r="CF68" s="11"/>
      <c r="CG68" s="1031"/>
      <c r="CH68" s="129"/>
      <c r="CI68" s="128"/>
      <c r="CJ68" s="1031"/>
      <c r="CK68" s="11"/>
      <c r="CL68" s="1031"/>
      <c r="CM68" s="15">
        <v>1</v>
      </c>
      <c r="CN68" s="11"/>
      <c r="CO68" s="62"/>
      <c r="CP68" s="1031"/>
      <c r="CQ68" s="1031"/>
      <c r="CR68" s="1031"/>
      <c r="CS68" s="1031"/>
      <c r="CT68" s="1031"/>
      <c r="CU68" s="1031"/>
      <c r="CV68" s="1031"/>
      <c r="CW68" s="1031"/>
      <c r="CX68" s="1031"/>
      <c r="CY68" s="1031"/>
      <c r="CZ68" s="1031"/>
      <c r="DA68" s="1031"/>
      <c r="DB68" s="1031"/>
      <c r="DC68" s="1031"/>
      <c r="DD68" s="1031"/>
      <c r="DE68" s="1031"/>
      <c r="DF68" s="1031"/>
      <c r="DG68" s="1031"/>
      <c r="DH68" s="1031"/>
      <c r="DI68" s="1031"/>
      <c r="DJ68" s="1031"/>
      <c r="DK68" s="1031"/>
      <c r="DL68" s="1031"/>
      <c r="DM68" s="1031"/>
      <c r="DN68" s="1031"/>
      <c r="DO68" s="1031"/>
      <c r="DP68" s="1031"/>
      <c r="DQ68" s="1031"/>
      <c r="DR68" s="1031"/>
      <c r="DS68" s="1031"/>
      <c r="DT68" s="1031"/>
      <c r="DU68" s="1031"/>
      <c r="DV68" s="1031"/>
      <c r="DW68" s="1031"/>
      <c r="DX68" s="1031"/>
      <c r="DY68" s="1031"/>
      <c r="DZ68" s="1065"/>
      <c r="EA68" s="1065"/>
      <c r="EB68" s="1066"/>
      <c r="EC68" s="1065"/>
      <c r="ED68" s="1078"/>
      <c r="EE68" s="1079"/>
      <c r="EF68" s="128"/>
      <c r="EG68" s="1065"/>
      <c r="EH68" s="1065"/>
      <c r="EI68" s="941"/>
      <c r="EJ68" s="11"/>
      <c r="EK68" s="1065"/>
      <c r="EL68" s="1065"/>
      <c r="EM68" s="941"/>
      <c r="EN68" s="11"/>
      <c r="EO68" s="11"/>
      <c r="EP68" s="126"/>
      <c r="EQ68" s="11"/>
      <c r="ER68" s="11"/>
      <c r="ES68" s="11"/>
      <c r="ET68" s="247">
        <v>1</v>
      </c>
      <c r="EU68" s="247"/>
      <c r="EV68" s="1033"/>
      <c r="EW68" s="941"/>
      <c r="EX68" s="322"/>
      <c r="EY68" s="941"/>
      <c r="EZ68" s="941"/>
      <c r="FA68" s="247"/>
      <c r="FB68" s="1094"/>
      <c r="FC68" s="941"/>
      <c r="FD68" s="941"/>
      <c r="FE68" s="941"/>
      <c r="FF68" s="941"/>
      <c r="FG68" s="1008"/>
      <c r="FH68" s="74">
        <f t="shared" si="2"/>
        <v>8</v>
      </c>
      <c r="FI68" s="66">
        <f t="shared" ref="FI68:FI99" si="8">SUM(D68+H68+I68+M68+Q68+V68+Y68+AE68+AH68+AL68+AN68+AR68+AT68+AX68+BD68+BH68+BL68+BP68+BR68+BV68+BW68+CA68+CE68+CG68+CK68+CN68+CR68+CV68+CW68+DD68+DG68+DJ68+DM68+DP68+DS68+DV68+DY68+EB68+EC68+EF68+EG68+EO68+EQ68+EU68+EV68+FA68+FC68)</f>
        <v>0</v>
      </c>
      <c r="FJ68" s="66">
        <f t="shared" si="3"/>
        <v>0</v>
      </c>
      <c r="FK68" s="66">
        <f t="shared" si="4"/>
        <v>0</v>
      </c>
      <c r="FL68" s="66">
        <f t="shared" ref="FL68:FL99" si="9">SUM(F68+X68+AD68+AJ68+AP68+BB68+BF68+BN68+BT68+CC68+CI68+CP68+CT68+DB68+DI68+DO68+DU68+DZ68+EM68+ES68+EZ68)</f>
        <v>0</v>
      </c>
      <c r="FM68" s="1230">
        <f t="shared" si="5"/>
        <v>8</v>
      </c>
      <c r="FN68" s="10"/>
      <c r="FO68" s="10">
        <v>1</v>
      </c>
      <c r="FP68" s="10"/>
      <c r="FQ68" s="10"/>
      <c r="FR68" s="10"/>
      <c r="FS68" s="10"/>
    </row>
    <row r="69" spans="1:175" ht="15.75" x14ac:dyDescent="0.25">
      <c r="B69">
        <v>66</v>
      </c>
      <c r="C69" s="746" t="s">
        <v>695</v>
      </c>
      <c r="D69" s="57">
        <v>1</v>
      </c>
      <c r="E69" s="126"/>
      <c r="F69" s="126"/>
      <c r="G69" s="126"/>
      <c r="H69" s="126"/>
      <c r="I69" s="126"/>
      <c r="J69" s="126"/>
      <c r="K69" s="126"/>
      <c r="L69" s="15"/>
      <c r="M69" s="126"/>
      <c r="N69" s="126"/>
      <c r="O69" s="944"/>
      <c r="P69" s="941"/>
      <c r="Q69" s="247"/>
      <c r="R69" s="247"/>
      <c r="S69" s="247"/>
      <c r="T69" s="247"/>
      <c r="U69" s="820"/>
      <c r="V69" s="819"/>
      <c r="W69" s="126"/>
      <c r="X69" s="126"/>
      <c r="Y69" s="126"/>
      <c r="Z69" s="126">
        <v>1</v>
      </c>
      <c r="AA69" s="126"/>
      <c r="AB69" s="941"/>
      <c r="AC69" s="126">
        <v>1</v>
      </c>
      <c r="AD69" s="126"/>
      <c r="AE69" s="126"/>
      <c r="AF69" s="126">
        <v>1</v>
      </c>
      <c r="AG69" s="126"/>
      <c r="AH69" s="941"/>
      <c r="AI69" s="1008"/>
      <c r="AJ69" s="819"/>
      <c r="AK69" s="941"/>
      <c r="AL69" s="126"/>
      <c r="AM69" s="941"/>
      <c r="AN69" s="126"/>
      <c r="AO69" s="941"/>
      <c r="AP69" s="126"/>
      <c r="AQ69" s="126"/>
      <c r="AR69" s="126"/>
      <c r="AS69" s="126"/>
      <c r="AT69" s="126"/>
      <c r="AU69" s="820"/>
      <c r="AV69" s="941"/>
      <c r="AW69" s="126"/>
      <c r="AX69" s="126"/>
      <c r="AY69" s="941"/>
      <c r="AZ69" s="936">
        <v>1</v>
      </c>
      <c r="BA69" s="126"/>
      <c r="BB69" s="322"/>
      <c r="BC69" s="322"/>
      <c r="BD69" s="126"/>
      <c r="BE69" s="941"/>
      <c r="BF69" s="128"/>
      <c r="BG69" s="11"/>
      <c r="BH69" s="941"/>
      <c r="BI69" s="11">
        <v>1</v>
      </c>
      <c r="BJ69" s="11"/>
      <c r="BK69" s="11"/>
      <c r="BL69" s="11"/>
      <c r="BM69" s="11">
        <v>1</v>
      </c>
      <c r="BN69" s="11"/>
      <c r="BO69" s="11"/>
      <c r="BP69" s="11"/>
      <c r="BQ69" s="588"/>
      <c r="BR69" s="11"/>
      <c r="BS69" s="1033"/>
      <c r="BT69" s="128"/>
      <c r="BU69" s="11"/>
      <c r="BV69" s="11"/>
      <c r="BW69" s="11"/>
      <c r="BX69" s="11"/>
      <c r="BY69" s="11"/>
      <c r="BZ69" s="11">
        <v>1</v>
      </c>
      <c r="CA69" s="11"/>
      <c r="CB69" s="126"/>
      <c r="CC69" s="11"/>
      <c r="CD69" s="941"/>
      <c r="CE69" s="927"/>
      <c r="CF69" s="11"/>
      <c r="CG69" s="941"/>
      <c r="CH69" s="129">
        <v>1</v>
      </c>
      <c r="CI69" s="128"/>
      <c r="CJ69" s="941"/>
      <c r="CK69" s="11"/>
      <c r="CL69" s="941"/>
      <c r="CM69" s="126"/>
      <c r="CN69" s="11"/>
      <c r="CO69" s="62"/>
      <c r="CP69" s="941"/>
      <c r="CQ69" s="941"/>
      <c r="CR69" s="941"/>
      <c r="CS69" s="941"/>
      <c r="CT69" s="941"/>
      <c r="CU69" s="941"/>
      <c r="CV69" s="941"/>
      <c r="CW69" s="941"/>
      <c r="CX69" s="941"/>
      <c r="CY69" s="941"/>
      <c r="CZ69" s="941"/>
      <c r="DA69" s="941"/>
      <c r="DB69" s="941"/>
      <c r="DC69" s="941"/>
      <c r="DD69" s="941"/>
      <c r="DE69" s="941"/>
      <c r="DF69" s="941"/>
      <c r="DG69" s="941"/>
      <c r="DH69" s="941"/>
      <c r="DI69" s="941"/>
      <c r="DJ69" s="941"/>
      <c r="DK69" s="941"/>
      <c r="DL69" s="941"/>
      <c r="DM69" s="941"/>
      <c r="DN69" s="941"/>
      <c r="DO69" s="941"/>
      <c r="DP69" s="941"/>
      <c r="DQ69" s="941"/>
      <c r="DR69" s="941"/>
      <c r="DS69" s="941"/>
      <c r="DT69" s="941"/>
      <c r="DU69" s="941"/>
      <c r="DV69" s="941"/>
      <c r="DW69" s="941"/>
      <c r="DX69" s="941"/>
      <c r="DY69" s="941"/>
      <c r="DZ69" s="1065"/>
      <c r="EA69" s="1065"/>
      <c r="EB69" s="1066"/>
      <c r="EC69" s="1065"/>
      <c r="ED69" s="1078"/>
      <c r="EE69" s="1079"/>
      <c r="EF69" s="128"/>
      <c r="EG69" s="1065"/>
      <c r="EH69" s="1065"/>
      <c r="EI69" s="941"/>
      <c r="EJ69" s="11"/>
      <c r="EK69" s="1065"/>
      <c r="EL69" s="1065"/>
      <c r="EM69" s="941"/>
      <c r="EN69" s="11"/>
      <c r="EO69" s="11"/>
      <c r="EP69" s="126"/>
      <c r="EQ69" s="11"/>
      <c r="ER69" s="11"/>
      <c r="ES69" s="11"/>
      <c r="ET69" s="247"/>
      <c r="EU69" s="247"/>
      <c r="EV69" s="1033"/>
      <c r="EW69" s="941"/>
      <c r="EX69" s="322"/>
      <c r="EY69" s="941"/>
      <c r="EZ69" s="941"/>
      <c r="FA69" s="247"/>
      <c r="FB69" s="1094"/>
      <c r="FC69" s="941"/>
      <c r="FD69" s="941"/>
      <c r="FE69" s="941"/>
      <c r="FF69" s="941"/>
      <c r="FG69" s="1008"/>
      <c r="FH69" s="74">
        <f t="shared" ref="FH69:FH117" si="10">SUM(G69+L69+U69+AA69+AG69+AQ69+AW69+BC69+BG69+BO69+BU69+CD69+CJ69+CQ69+CU69+DC69+DF69+DL69+DR69+DX69+EA69+EN69+ET69+FB69)</f>
        <v>0</v>
      </c>
      <c r="FI69" s="66">
        <f t="shared" si="8"/>
        <v>1</v>
      </c>
      <c r="FJ69" s="66">
        <f t="shared" ref="FJ69:FJ117" si="11">SUM(E69+K69+N69+S69+T69+W69+Z69+AC69+AF69+AI69+AM69+AO69+AS69+AU69+AY69+BA69+BE69+BI69+BJ69+BM69+BQ69+BS69+BY69+CB69+CF69+CH69+CL69+CO69+CS69+CY69+CZ69+DE69+DH69+DK69+DN69+DQ69+DT69+DW69+EE69+EI69+EJ69+EP69+ER69+EX69+FE69)</f>
        <v>6</v>
      </c>
      <c r="FK69" s="66">
        <f t="shared" ref="FK69:FK117" si="12">SUM(J69+R69+BK69+BX69+CX69+DA69+ED69+EH69+EK69+EL69+EW69+EY69+FD69+FF69+FG69)</f>
        <v>0</v>
      </c>
      <c r="FL69" s="66">
        <f t="shared" si="9"/>
        <v>0</v>
      </c>
      <c r="FM69" s="1230">
        <f t="shared" ref="FM69:FM117" si="13">SUM(FH69:FL69)</f>
        <v>7</v>
      </c>
      <c r="FN69" s="10"/>
      <c r="FO69" s="10">
        <v>1</v>
      </c>
      <c r="FP69" s="10"/>
      <c r="FQ69" s="10"/>
      <c r="FR69" s="10"/>
      <c r="FS69" s="10"/>
    </row>
    <row r="70" spans="1:175" ht="15.75" x14ac:dyDescent="0.25">
      <c r="A70">
        <v>58</v>
      </c>
      <c r="B70">
        <v>67</v>
      </c>
      <c r="C70" s="746" t="s">
        <v>157</v>
      </c>
      <c r="D70" s="57"/>
      <c r="E70" s="126"/>
      <c r="F70" s="126">
        <v>1</v>
      </c>
      <c r="G70" s="126"/>
      <c r="H70" s="126"/>
      <c r="I70" s="126"/>
      <c r="J70" s="126"/>
      <c r="K70" s="126"/>
      <c r="L70" s="15"/>
      <c r="M70" s="126"/>
      <c r="N70" s="126"/>
      <c r="O70" s="944"/>
      <c r="P70" s="941"/>
      <c r="Q70" s="247"/>
      <c r="R70" s="247"/>
      <c r="S70" s="247"/>
      <c r="T70" s="247"/>
      <c r="U70" s="820"/>
      <c r="V70" s="819"/>
      <c r="W70" s="126"/>
      <c r="X70" s="126"/>
      <c r="Y70" s="126"/>
      <c r="Z70" s="126"/>
      <c r="AA70" s="126"/>
      <c r="AB70" s="941"/>
      <c r="AC70" s="126"/>
      <c r="AD70" s="126">
        <v>1</v>
      </c>
      <c r="AE70" s="126"/>
      <c r="AF70" s="126"/>
      <c r="AG70" s="126"/>
      <c r="AH70" s="941"/>
      <c r="AI70" s="1008"/>
      <c r="AJ70" s="819"/>
      <c r="AK70" s="941"/>
      <c r="AL70" s="126"/>
      <c r="AM70" s="941"/>
      <c r="AN70" s="126"/>
      <c r="AO70" s="941"/>
      <c r="AP70" s="126">
        <v>1</v>
      </c>
      <c r="AQ70" s="126"/>
      <c r="AR70" s="126"/>
      <c r="AS70" s="126"/>
      <c r="AT70" s="126"/>
      <c r="AU70" s="820"/>
      <c r="AV70" s="941"/>
      <c r="AW70" s="126"/>
      <c r="AX70" s="126"/>
      <c r="AY70" s="941"/>
      <c r="AZ70" s="936"/>
      <c r="BA70" s="126"/>
      <c r="BB70" s="322">
        <v>1</v>
      </c>
      <c r="BC70" s="322"/>
      <c r="BD70" s="126"/>
      <c r="BE70" s="941"/>
      <c r="BF70" s="128"/>
      <c r="BG70" s="11"/>
      <c r="BH70" s="941"/>
      <c r="BI70" s="11"/>
      <c r="BJ70" s="11"/>
      <c r="BK70" s="11"/>
      <c r="BL70" s="11"/>
      <c r="BM70" s="11"/>
      <c r="BN70" s="11"/>
      <c r="BO70" s="11"/>
      <c r="BP70" s="11"/>
      <c r="BQ70" s="588"/>
      <c r="BR70" s="11"/>
      <c r="BS70" s="1033"/>
      <c r="BT70" s="128">
        <v>1</v>
      </c>
      <c r="BU70" s="11"/>
      <c r="BV70" s="11"/>
      <c r="BW70" s="11"/>
      <c r="BX70" s="11"/>
      <c r="BY70" s="11"/>
      <c r="BZ70" s="11"/>
      <c r="CA70" s="11"/>
      <c r="CB70" s="126"/>
      <c r="CC70" s="11">
        <v>1</v>
      </c>
      <c r="CD70" s="941"/>
      <c r="CE70" s="927"/>
      <c r="CF70" s="11"/>
      <c r="CG70" s="941"/>
      <c r="CH70" s="129"/>
      <c r="CI70" s="128"/>
      <c r="CJ70" s="941"/>
      <c r="CK70" s="11"/>
      <c r="CL70" s="941"/>
      <c r="CM70" s="126"/>
      <c r="CN70" s="11"/>
      <c r="CO70" s="62"/>
      <c r="CP70" s="941"/>
      <c r="CQ70" s="941"/>
      <c r="CR70" s="941"/>
      <c r="CS70" s="941"/>
      <c r="CT70" s="941"/>
      <c r="CU70" s="941"/>
      <c r="CV70" s="941"/>
      <c r="CW70" s="941"/>
      <c r="CX70" s="941"/>
      <c r="CY70" s="941"/>
      <c r="CZ70" s="941"/>
      <c r="DA70" s="941"/>
      <c r="DB70" s="941"/>
      <c r="DC70" s="941"/>
      <c r="DD70" s="941"/>
      <c r="DE70" s="941"/>
      <c r="DF70" s="941"/>
      <c r="DG70" s="941"/>
      <c r="DH70" s="941"/>
      <c r="DI70" s="941"/>
      <c r="DJ70" s="941"/>
      <c r="DK70" s="941"/>
      <c r="DL70" s="941"/>
      <c r="DM70" s="941"/>
      <c r="DN70" s="941"/>
      <c r="DO70" s="941"/>
      <c r="DP70" s="941"/>
      <c r="DQ70" s="941"/>
      <c r="DR70" s="941"/>
      <c r="DS70" s="941"/>
      <c r="DT70" s="941"/>
      <c r="DU70" s="941"/>
      <c r="DV70" s="941"/>
      <c r="DW70" s="941"/>
      <c r="DX70" s="941"/>
      <c r="DY70" s="941"/>
      <c r="DZ70" s="1065"/>
      <c r="EA70" s="1065"/>
      <c r="EB70" s="1066"/>
      <c r="EC70" s="1065"/>
      <c r="ED70" s="1078"/>
      <c r="EE70" s="1079"/>
      <c r="EF70" s="128"/>
      <c r="EG70" s="1065"/>
      <c r="EH70" s="1065"/>
      <c r="EI70" s="941"/>
      <c r="EJ70" s="11"/>
      <c r="EK70" s="1065"/>
      <c r="EL70" s="1065"/>
      <c r="EM70" s="941"/>
      <c r="EN70" s="11"/>
      <c r="EO70" s="11"/>
      <c r="EP70" s="126"/>
      <c r="EQ70" s="11"/>
      <c r="ER70" s="11"/>
      <c r="ES70" s="11"/>
      <c r="ET70" s="247"/>
      <c r="EU70" s="247"/>
      <c r="EV70" s="1033"/>
      <c r="EW70" s="941"/>
      <c r="EX70" s="322"/>
      <c r="EY70" s="941"/>
      <c r="EZ70" s="941"/>
      <c r="FA70" s="247"/>
      <c r="FB70" s="1094"/>
      <c r="FC70" s="941"/>
      <c r="FD70" s="941"/>
      <c r="FE70" s="941"/>
      <c r="FF70" s="941"/>
      <c r="FG70" s="1008"/>
      <c r="FH70" s="74">
        <f t="shared" si="10"/>
        <v>0</v>
      </c>
      <c r="FI70" s="66">
        <f t="shared" si="8"/>
        <v>0</v>
      </c>
      <c r="FJ70" s="66">
        <f t="shared" si="11"/>
        <v>0</v>
      </c>
      <c r="FK70" s="66">
        <f t="shared" si="12"/>
        <v>0</v>
      </c>
      <c r="FL70" s="66">
        <f t="shared" si="9"/>
        <v>6</v>
      </c>
      <c r="FM70" s="1230">
        <f t="shared" si="13"/>
        <v>6</v>
      </c>
      <c r="FN70" s="10"/>
      <c r="FO70" s="10">
        <v>1</v>
      </c>
      <c r="FP70" s="10"/>
      <c r="FQ70" s="10"/>
      <c r="FR70" s="10"/>
      <c r="FS70" s="10"/>
    </row>
    <row r="71" spans="1:175" ht="15.75" x14ac:dyDescent="0.25">
      <c r="A71">
        <v>59</v>
      </c>
      <c r="B71">
        <v>68</v>
      </c>
      <c r="C71" s="746" t="s">
        <v>5</v>
      </c>
      <c r="D71" s="57"/>
      <c r="E71" s="126"/>
      <c r="F71" s="126"/>
      <c r="G71" s="126"/>
      <c r="H71" s="126">
        <v>1</v>
      </c>
      <c r="I71" s="126"/>
      <c r="J71" s="126"/>
      <c r="K71" s="126"/>
      <c r="L71" s="15"/>
      <c r="M71" s="126">
        <v>1</v>
      </c>
      <c r="N71" s="126"/>
      <c r="O71" s="944"/>
      <c r="P71" s="941"/>
      <c r="Q71" s="247"/>
      <c r="R71" s="247"/>
      <c r="S71" s="247"/>
      <c r="T71" s="247">
        <v>1</v>
      </c>
      <c r="U71" s="820"/>
      <c r="V71" s="819">
        <v>1</v>
      </c>
      <c r="W71" s="126">
        <v>1</v>
      </c>
      <c r="X71" s="126"/>
      <c r="Y71" s="126">
        <v>1</v>
      </c>
      <c r="Z71" s="126"/>
      <c r="AA71" s="126"/>
      <c r="AB71" s="941"/>
      <c r="AC71" s="126">
        <v>1</v>
      </c>
      <c r="AD71" s="126"/>
      <c r="AE71" s="126"/>
      <c r="AF71" s="126"/>
      <c r="AG71" s="126"/>
      <c r="AH71" s="941"/>
      <c r="AI71" s="1008"/>
      <c r="AJ71" s="819"/>
      <c r="AK71" s="941"/>
      <c r="AL71" s="126"/>
      <c r="AM71" s="941"/>
      <c r="AN71" s="126">
        <v>1</v>
      </c>
      <c r="AO71" s="941"/>
      <c r="AP71" s="126"/>
      <c r="AQ71" s="126"/>
      <c r="AR71" s="126">
        <v>1</v>
      </c>
      <c r="AS71" s="126"/>
      <c r="AT71" s="126">
        <v>1</v>
      </c>
      <c r="AU71" s="820"/>
      <c r="AV71" s="941"/>
      <c r="AW71" s="126"/>
      <c r="AX71" s="126">
        <v>1</v>
      </c>
      <c r="AY71" s="941"/>
      <c r="AZ71" s="936">
        <v>1</v>
      </c>
      <c r="BA71" s="126"/>
      <c r="BB71" s="322"/>
      <c r="BC71" s="322"/>
      <c r="BD71" s="126">
        <v>1</v>
      </c>
      <c r="BE71" s="941"/>
      <c r="BF71" s="128"/>
      <c r="BG71" s="11"/>
      <c r="BH71" s="941"/>
      <c r="BI71" s="11"/>
      <c r="BJ71" s="11">
        <v>1</v>
      </c>
      <c r="BK71" s="11">
        <v>1</v>
      </c>
      <c r="BL71" s="11">
        <v>1</v>
      </c>
      <c r="BM71" s="11">
        <v>1</v>
      </c>
      <c r="BN71" s="11"/>
      <c r="BO71" s="11"/>
      <c r="BP71" s="11">
        <v>1</v>
      </c>
      <c r="BQ71" s="588"/>
      <c r="BR71" s="11">
        <v>1</v>
      </c>
      <c r="BS71" s="1033"/>
      <c r="BT71" s="128"/>
      <c r="BU71" s="11"/>
      <c r="BV71" s="11">
        <v>1</v>
      </c>
      <c r="BW71" s="11"/>
      <c r="BX71" s="11">
        <v>1</v>
      </c>
      <c r="BY71" s="11">
        <v>1</v>
      </c>
      <c r="BZ71" s="11"/>
      <c r="CA71" s="11"/>
      <c r="CB71" s="126"/>
      <c r="CC71" s="11"/>
      <c r="CD71" s="941"/>
      <c r="CE71" s="927">
        <v>1</v>
      </c>
      <c r="CF71" s="11">
        <v>1</v>
      </c>
      <c r="CG71" s="941"/>
      <c r="CH71" s="129">
        <v>1</v>
      </c>
      <c r="CI71" s="128"/>
      <c r="CJ71" s="941"/>
      <c r="CK71" s="11">
        <v>1</v>
      </c>
      <c r="CL71" s="941"/>
      <c r="CM71" s="126"/>
      <c r="CN71" s="11">
        <v>1</v>
      </c>
      <c r="CO71" s="62"/>
      <c r="CP71" s="941"/>
      <c r="CQ71" s="941"/>
      <c r="CR71" s="941"/>
      <c r="CS71" s="941"/>
      <c r="CT71" s="941"/>
      <c r="CU71" s="941"/>
      <c r="CV71" s="941"/>
      <c r="CW71" s="941"/>
      <c r="CX71" s="941"/>
      <c r="CY71" s="941"/>
      <c r="CZ71" s="941"/>
      <c r="DA71" s="941"/>
      <c r="DB71" s="941"/>
      <c r="DC71" s="941"/>
      <c r="DD71" s="941"/>
      <c r="DE71" s="941"/>
      <c r="DF71" s="941"/>
      <c r="DG71" s="941"/>
      <c r="DH71" s="941"/>
      <c r="DI71" s="941"/>
      <c r="DJ71" s="941"/>
      <c r="DK71" s="941"/>
      <c r="DL71" s="941"/>
      <c r="DM71" s="941"/>
      <c r="DN71" s="941"/>
      <c r="DO71" s="941"/>
      <c r="DP71" s="941"/>
      <c r="DQ71" s="941"/>
      <c r="DR71" s="941"/>
      <c r="DS71" s="941"/>
      <c r="DT71" s="941"/>
      <c r="DU71" s="941"/>
      <c r="DV71" s="941"/>
      <c r="DW71" s="941"/>
      <c r="DX71" s="941"/>
      <c r="DY71" s="941"/>
      <c r="DZ71" s="1065"/>
      <c r="EA71" s="1065"/>
      <c r="EB71" s="1066"/>
      <c r="EC71" s="1065"/>
      <c r="ED71" s="1078"/>
      <c r="EE71" s="1079"/>
      <c r="EF71" s="128">
        <v>1</v>
      </c>
      <c r="EG71" s="1065"/>
      <c r="EH71" s="1065"/>
      <c r="EI71" s="941"/>
      <c r="EJ71" s="11"/>
      <c r="EK71" s="1065"/>
      <c r="EL71" s="1065"/>
      <c r="EM71" s="941"/>
      <c r="EN71" s="11"/>
      <c r="EO71" s="11">
        <v>1</v>
      </c>
      <c r="EP71" s="126"/>
      <c r="EQ71" s="11">
        <v>1</v>
      </c>
      <c r="ER71" s="11"/>
      <c r="ES71" s="11"/>
      <c r="ET71" s="247"/>
      <c r="EU71" s="247">
        <v>1</v>
      </c>
      <c r="EV71" s="1033"/>
      <c r="EW71" s="941"/>
      <c r="EX71" s="322"/>
      <c r="EY71" s="941"/>
      <c r="EZ71" s="941"/>
      <c r="FA71" s="247"/>
      <c r="FB71" s="1094"/>
      <c r="FC71" s="941"/>
      <c r="FD71" s="941"/>
      <c r="FE71" s="941"/>
      <c r="FF71" s="941"/>
      <c r="FG71" s="1008"/>
      <c r="FH71" s="74">
        <f t="shared" si="10"/>
        <v>0</v>
      </c>
      <c r="FI71" s="66">
        <f t="shared" si="8"/>
        <v>20</v>
      </c>
      <c r="FJ71" s="66">
        <f t="shared" si="11"/>
        <v>8</v>
      </c>
      <c r="FK71" s="66">
        <f t="shared" si="12"/>
        <v>2</v>
      </c>
      <c r="FL71" s="66">
        <f t="shared" si="9"/>
        <v>0</v>
      </c>
      <c r="FM71" s="1230">
        <f t="shared" si="13"/>
        <v>30</v>
      </c>
      <c r="FN71" s="10"/>
      <c r="FO71" s="10"/>
      <c r="FP71" s="10"/>
      <c r="FQ71" s="10">
        <v>1</v>
      </c>
      <c r="FR71" s="10"/>
      <c r="FS71" s="10"/>
    </row>
    <row r="72" spans="1:175" ht="15.75" x14ac:dyDescent="0.25">
      <c r="A72">
        <v>60</v>
      </c>
      <c r="B72">
        <v>69</v>
      </c>
      <c r="C72" s="746" t="s">
        <v>941</v>
      </c>
      <c r="D72" s="57"/>
      <c r="E72" s="126"/>
      <c r="F72" s="126"/>
      <c r="G72" s="126"/>
      <c r="H72" s="126"/>
      <c r="I72" s="126"/>
      <c r="J72" s="126"/>
      <c r="K72" s="126"/>
      <c r="L72" s="15"/>
      <c r="M72" s="126"/>
      <c r="N72" s="126"/>
      <c r="O72" s="944"/>
      <c r="P72" s="941"/>
      <c r="Q72" s="247"/>
      <c r="R72" s="247"/>
      <c r="S72" s="247"/>
      <c r="T72" s="247"/>
      <c r="U72" s="820">
        <v>1</v>
      </c>
      <c r="V72" s="819"/>
      <c r="W72" s="126"/>
      <c r="X72" s="126"/>
      <c r="Y72" s="126"/>
      <c r="Z72" s="126"/>
      <c r="AA72" s="126">
        <v>1</v>
      </c>
      <c r="AB72" s="941"/>
      <c r="AC72" s="126"/>
      <c r="AD72" s="126"/>
      <c r="AE72" s="126"/>
      <c r="AF72" s="126"/>
      <c r="AG72" s="126">
        <v>1</v>
      </c>
      <c r="AH72" s="941"/>
      <c r="AI72" s="1008"/>
      <c r="AJ72" s="819"/>
      <c r="AK72" s="941"/>
      <c r="AL72" s="126"/>
      <c r="AM72" s="941"/>
      <c r="AN72" s="126"/>
      <c r="AO72" s="941"/>
      <c r="AP72" s="126"/>
      <c r="AQ72" s="126"/>
      <c r="AR72" s="126"/>
      <c r="AS72" s="126"/>
      <c r="AT72" s="126"/>
      <c r="AU72" s="820"/>
      <c r="AV72" s="941"/>
      <c r="AW72" s="126"/>
      <c r="AX72" s="126"/>
      <c r="AY72" s="941"/>
      <c r="AZ72" s="936"/>
      <c r="BA72" s="126"/>
      <c r="BB72" s="322"/>
      <c r="BC72" s="322"/>
      <c r="BD72" s="126"/>
      <c r="BE72" s="941"/>
      <c r="BF72" s="128"/>
      <c r="BG72" s="11"/>
      <c r="BH72" s="941"/>
      <c r="BI72" s="11"/>
      <c r="BJ72" s="11"/>
      <c r="BK72" s="11"/>
      <c r="BL72" s="11"/>
      <c r="BM72" s="11"/>
      <c r="BN72" s="11"/>
      <c r="BO72" s="11"/>
      <c r="BP72" s="11"/>
      <c r="BQ72" s="588"/>
      <c r="BR72" s="11"/>
      <c r="BS72" s="1033"/>
      <c r="BT72" s="128"/>
      <c r="BU72" s="11"/>
      <c r="BV72" s="11"/>
      <c r="BW72" s="11"/>
      <c r="BX72" s="11"/>
      <c r="BY72" s="11"/>
      <c r="BZ72" s="11"/>
      <c r="CA72" s="11"/>
      <c r="CB72" s="126"/>
      <c r="CC72" s="11"/>
      <c r="CD72" s="941"/>
      <c r="CE72" s="927"/>
      <c r="CF72" s="11"/>
      <c r="CG72" s="941"/>
      <c r="CH72" s="129"/>
      <c r="CI72" s="128"/>
      <c r="CJ72" s="941"/>
      <c r="CK72" s="11"/>
      <c r="CL72" s="941"/>
      <c r="CM72" s="126"/>
      <c r="CN72" s="11"/>
      <c r="CO72" s="62"/>
      <c r="CP72" s="941"/>
      <c r="CQ72" s="941"/>
      <c r="CR72" s="941"/>
      <c r="CS72" s="941"/>
      <c r="CT72" s="941"/>
      <c r="CU72" s="941"/>
      <c r="CV72" s="941"/>
      <c r="CW72" s="941"/>
      <c r="CX72" s="941"/>
      <c r="CY72" s="941"/>
      <c r="CZ72" s="941"/>
      <c r="DA72" s="941"/>
      <c r="DB72" s="941"/>
      <c r="DC72" s="941"/>
      <c r="DD72" s="941"/>
      <c r="DE72" s="941"/>
      <c r="DF72" s="941"/>
      <c r="DG72" s="941"/>
      <c r="DH72" s="941"/>
      <c r="DI72" s="941"/>
      <c r="DJ72" s="941"/>
      <c r="DK72" s="941"/>
      <c r="DL72" s="941"/>
      <c r="DM72" s="941"/>
      <c r="DN72" s="941"/>
      <c r="DO72" s="941"/>
      <c r="DP72" s="941"/>
      <c r="DQ72" s="941"/>
      <c r="DR72" s="941"/>
      <c r="DS72" s="941"/>
      <c r="DT72" s="941"/>
      <c r="DU72" s="941"/>
      <c r="DV72" s="941"/>
      <c r="DW72" s="941"/>
      <c r="DX72" s="941"/>
      <c r="DY72" s="941"/>
      <c r="DZ72" s="1065"/>
      <c r="EA72" s="1065"/>
      <c r="EB72" s="1066"/>
      <c r="EC72" s="1065"/>
      <c r="ED72" s="1078"/>
      <c r="EE72" s="1079"/>
      <c r="EF72" s="128"/>
      <c r="EG72" s="1065"/>
      <c r="EH72" s="1065"/>
      <c r="EI72" s="941"/>
      <c r="EJ72" s="11"/>
      <c r="EK72" s="1065"/>
      <c r="EL72" s="1065"/>
      <c r="EM72" s="941"/>
      <c r="EN72" s="11"/>
      <c r="EO72" s="11"/>
      <c r="EP72" s="126"/>
      <c r="EQ72" s="11"/>
      <c r="ER72" s="11"/>
      <c r="ES72" s="11"/>
      <c r="ET72" s="247"/>
      <c r="EU72" s="247"/>
      <c r="EV72" s="1033"/>
      <c r="EW72" s="941"/>
      <c r="EX72" s="322"/>
      <c r="EY72" s="941"/>
      <c r="EZ72" s="941"/>
      <c r="FA72" s="247"/>
      <c r="FB72" s="1094"/>
      <c r="FC72" s="941"/>
      <c r="FD72" s="941"/>
      <c r="FE72" s="941"/>
      <c r="FF72" s="941"/>
      <c r="FG72" s="1008"/>
      <c r="FH72" s="74">
        <f t="shared" si="10"/>
        <v>3</v>
      </c>
      <c r="FI72" s="66">
        <f t="shared" si="8"/>
        <v>0</v>
      </c>
      <c r="FJ72" s="66">
        <f t="shared" si="11"/>
        <v>0</v>
      </c>
      <c r="FK72" s="66">
        <f t="shared" si="12"/>
        <v>0</v>
      </c>
      <c r="FL72" s="66">
        <f t="shared" si="9"/>
        <v>0</v>
      </c>
      <c r="FM72" s="1230">
        <f t="shared" si="13"/>
        <v>3</v>
      </c>
      <c r="FN72" s="10"/>
      <c r="FO72" s="10">
        <v>1</v>
      </c>
      <c r="FP72" s="10"/>
      <c r="FQ72" s="10"/>
      <c r="FR72" s="10"/>
      <c r="FS72" s="10">
        <v>1</v>
      </c>
    </row>
    <row r="73" spans="1:175" ht="15.75" x14ac:dyDescent="0.25">
      <c r="A73">
        <v>61</v>
      </c>
      <c r="B73">
        <v>70</v>
      </c>
      <c r="C73" s="746" t="s">
        <v>791</v>
      </c>
      <c r="D73" s="819"/>
      <c r="E73" s="126"/>
      <c r="F73" s="126">
        <v>1</v>
      </c>
      <c r="G73" s="126"/>
      <c r="H73" s="126"/>
      <c r="I73" s="126"/>
      <c r="J73" s="126"/>
      <c r="K73" s="126"/>
      <c r="L73" s="15"/>
      <c r="M73" s="126"/>
      <c r="N73" s="126"/>
      <c r="O73" s="944"/>
      <c r="P73" s="941"/>
      <c r="Q73" s="247"/>
      <c r="R73" s="247"/>
      <c r="S73" s="247"/>
      <c r="T73" s="247"/>
      <c r="U73" s="820"/>
      <c r="V73" s="819"/>
      <c r="W73" s="126"/>
      <c r="X73" s="126"/>
      <c r="Y73" s="126"/>
      <c r="Z73" s="126"/>
      <c r="AA73" s="126"/>
      <c r="AB73" s="941"/>
      <c r="AC73" s="126"/>
      <c r="AD73" s="126"/>
      <c r="AE73" s="126"/>
      <c r="AF73" s="126"/>
      <c r="AG73" s="126"/>
      <c r="AH73" s="941"/>
      <c r="AI73" s="1008"/>
      <c r="AJ73" s="819"/>
      <c r="AK73" s="941"/>
      <c r="AL73" s="126"/>
      <c r="AM73" s="941"/>
      <c r="AN73" s="126"/>
      <c r="AO73" s="941"/>
      <c r="AP73" s="126">
        <v>1</v>
      </c>
      <c r="AQ73" s="126"/>
      <c r="AR73" s="126"/>
      <c r="AS73" s="126"/>
      <c r="AT73" s="126"/>
      <c r="AU73" s="820"/>
      <c r="AV73" s="941"/>
      <c r="AW73" s="126"/>
      <c r="AX73" s="126"/>
      <c r="AY73" s="941"/>
      <c r="AZ73" s="936"/>
      <c r="BA73" s="126"/>
      <c r="BB73" s="322"/>
      <c r="BC73" s="322"/>
      <c r="BD73" s="126"/>
      <c r="BE73" s="941"/>
      <c r="BF73" s="128">
        <v>1</v>
      </c>
      <c r="BG73" s="11"/>
      <c r="BH73" s="941"/>
      <c r="BI73" s="11"/>
      <c r="BJ73" s="11"/>
      <c r="BK73" s="11"/>
      <c r="BL73" s="11"/>
      <c r="BM73" s="11"/>
      <c r="BN73" s="11">
        <v>1</v>
      </c>
      <c r="BO73" s="11"/>
      <c r="BP73" s="11"/>
      <c r="BQ73" s="588"/>
      <c r="BR73" s="11"/>
      <c r="BS73" s="1033"/>
      <c r="BT73" s="128"/>
      <c r="BU73" s="11"/>
      <c r="BV73" s="11"/>
      <c r="BW73" s="11"/>
      <c r="BX73" s="11"/>
      <c r="BY73" s="11"/>
      <c r="BZ73" s="11"/>
      <c r="CA73" s="11"/>
      <c r="CB73" s="126"/>
      <c r="CC73" s="11">
        <v>1</v>
      </c>
      <c r="CD73" s="941"/>
      <c r="CE73" s="126"/>
      <c r="CF73" s="11"/>
      <c r="CG73" s="941"/>
      <c r="CH73" s="129"/>
      <c r="CI73" s="128"/>
      <c r="CJ73" s="941"/>
      <c r="CK73" s="11"/>
      <c r="CL73" s="941"/>
      <c r="CM73" s="126"/>
      <c r="CN73" s="11"/>
      <c r="CO73" s="62"/>
      <c r="CP73" s="941"/>
      <c r="CQ73" s="941"/>
      <c r="CR73" s="941"/>
      <c r="CS73" s="941"/>
      <c r="CT73" s="941"/>
      <c r="CU73" s="941"/>
      <c r="CV73" s="941"/>
      <c r="CW73" s="941"/>
      <c r="CX73" s="941"/>
      <c r="CY73" s="941"/>
      <c r="CZ73" s="941"/>
      <c r="DA73" s="941"/>
      <c r="DB73" s="941"/>
      <c r="DC73" s="941"/>
      <c r="DD73" s="941"/>
      <c r="DE73" s="941"/>
      <c r="DF73" s="941"/>
      <c r="DG73" s="941"/>
      <c r="DH73" s="941"/>
      <c r="DI73" s="941"/>
      <c r="DJ73" s="941"/>
      <c r="DK73" s="941"/>
      <c r="DL73" s="941"/>
      <c r="DM73" s="941"/>
      <c r="DN73" s="941"/>
      <c r="DO73" s="941"/>
      <c r="DP73" s="941"/>
      <c r="DQ73" s="941"/>
      <c r="DR73" s="941"/>
      <c r="DS73" s="941"/>
      <c r="DT73" s="941"/>
      <c r="DU73" s="941"/>
      <c r="DV73" s="941"/>
      <c r="DW73" s="941"/>
      <c r="DX73" s="941"/>
      <c r="DY73" s="941"/>
      <c r="DZ73" s="1065"/>
      <c r="EA73" s="1065"/>
      <c r="EB73" s="1066"/>
      <c r="EC73" s="1065"/>
      <c r="ED73" s="1078"/>
      <c r="EE73" s="1079"/>
      <c r="EF73" s="128"/>
      <c r="EG73" s="1065"/>
      <c r="EH73" s="1065"/>
      <c r="EI73" s="941"/>
      <c r="EJ73" s="11"/>
      <c r="EK73" s="1065"/>
      <c r="EL73" s="1065"/>
      <c r="EM73" s="941"/>
      <c r="EN73" s="11"/>
      <c r="EO73" s="11"/>
      <c r="EP73" s="126"/>
      <c r="EQ73" s="11"/>
      <c r="ER73" s="11"/>
      <c r="ES73" s="11"/>
      <c r="ET73" s="247"/>
      <c r="EU73" s="247"/>
      <c r="EV73" s="1033"/>
      <c r="EW73" s="941"/>
      <c r="EX73" s="322"/>
      <c r="EY73" s="941"/>
      <c r="EZ73" s="941"/>
      <c r="FA73" s="247"/>
      <c r="FB73" s="1094"/>
      <c r="FC73" s="941"/>
      <c r="FD73" s="941"/>
      <c r="FE73" s="941"/>
      <c r="FF73" s="941"/>
      <c r="FG73" s="1008"/>
      <c r="FH73" s="74">
        <f t="shared" si="10"/>
        <v>0</v>
      </c>
      <c r="FI73" s="66">
        <f t="shared" si="8"/>
        <v>0</v>
      </c>
      <c r="FJ73" s="66">
        <f t="shared" si="11"/>
        <v>0</v>
      </c>
      <c r="FK73" s="66">
        <f t="shared" si="12"/>
        <v>0</v>
      </c>
      <c r="FL73" s="66">
        <f t="shared" si="9"/>
        <v>5</v>
      </c>
      <c r="FM73" s="1230">
        <f t="shared" si="13"/>
        <v>5</v>
      </c>
      <c r="FN73" s="10"/>
      <c r="FO73" s="10">
        <v>1</v>
      </c>
      <c r="FP73" s="10"/>
      <c r="FQ73" s="10"/>
      <c r="FR73" s="10"/>
      <c r="FS73" s="10"/>
    </row>
    <row r="74" spans="1:175" s="643" customFormat="1" ht="15.75" x14ac:dyDescent="0.25">
      <c r="A74" s="643">
        <v>62</v>
      </c>
      <c r="B74">
        <v>71</v>
      </c>
      <c r="C74" s="948" t="s">
        <v>414</v>
      </c>
      <c r="D74" s="821">
        <v>1</v>
      </c>
      <c r="E74" s="950"/>
      <c r="F74" s="950"/>
      <c r="G74" s="950"/>
      <c r="H74" s="950"/>
      <c r="I74" s="950"/>
      <c r="J74" s="950"/>
      <c r="K74" s="950">
        <v>1</v>
      </c>
      <c r="L74" s="951"/>
      <c r="M74" s="950"/>
      <c r="N74" s="950"/>
      <c r="O74" s="950">
        <v>1</v>
      </c>
      <c r="P74" s="950"/>
      <c r="Q74" s="953"/>
      <c r="R74" s="953"/>
      <c r="S74" s="953"/>
      <c r="T74" s="953">
        <v>1</v>
      </c>
      <c r="U74" s="954"/>
      <c r="V74" s="949"/>
      <c r="W74" s="950">
        <v>1</v>
      </c>
      <c r="X74" s="950"/>
      <c r="Y74" s="950"/>
      <c r="Z74" s="817">
        <v>1</v>
      </c>
      <c r="AA74" s="950"/>
      <c r="AB74" s="950"/>
      <c r="AC74" s="950"/>
      <c r="AD74" s="950"/>
      <c r="AE74" s="950"/>
      <c r="AF74" s="950">
        <v>1</v>
      </c>
      <c r="AG74" s="950"/>
      <c r="AH74" s="950"/>
      <c r="AI74" s="954"/>
      <c r="AJ74" s="949"/>
      <c r="AK74" s="950"/>
      <c r="AL74" s="950"/>
      <c r="AM74" s="950"/>
      <c r="AN74" s="950"/>
      <c r="AO74" s="950"/>
      <c r="AP74" s="950"/>
      <c r="AQ74" s="950"/>
      <c r="AR74" s="950"/>
      <c r="AS74" s="950">
        <v>1</v>
      </c>
      <c r="AT74" s="950"/>
      <c r="AU74" s="954">
        <v>1</v>
      </c>
      <c r="AV74" s="941"/>
      <c r="AW74" s="950"/>
      <c r="AX74" s="950"/>
      <c r="AY74" s="941"/>
      <c r="AZ74" s="966">
        <v>1</v>
      </c>
      <c r="BA74" s="950">
        <v>1</v>
      </c>
      <c r="BB74" s="955"/>
      <c r="BC74" s="955"/>
      <c r="BD74" s="950"/>
      <c r="BE74" s="941"/>
      <c r="BF74" s="956"/>
      <c r="BG74" s="957"/>
      <c r="BH74" s="941"/>
      <c r="BI74" s="957">
        <v>1</v>
      </c>
      <c r="BJ74" s="957"/>
      <c r="BK74" s="957"/>
      <c r="BL74" s="957"/>
      <c r="BM74" s="957">
        <v>1</v>
      </c>
      <c r="BN74" s="957"/>
      <c r="BO74" s="957"/>
      <c r="BP74" s="957"/>
      <c r="BQ74" s="1025">
        <v>1</v>
      </c>
      <c r="BR74" s="957"/>
      <c r="BS74" s="1033"/>
      <c r="BT74" s="956"/>
      <c r="BU74" s="957"/>
      <c r="BV74" s="957"/>
      <c r="BW74" s="957"/>
      <c r="BX74" s="957"/>
      <c r="BY74" s="957"/>
      <c r="BZ74" s="957">
        <v>1</v>
      </c>
      <c r="CA74" s="957"/>
      <c r="CB74" s="950">
        <v>1</v>
      </c>
      <c r="CC74" s="957"/>
      <c r="CD74" s="941"/>
      <c r="CE74" s="950">
        <v>1</v>
      </c>
      <c r="CF74" s="957"/>
      <c r="CG74" s="941"/>
      <c r="CH74" s="958"/>
      <c r="CI74" s="956"/>
      <c r="CJ74" s="941"/>
      <c r="CK74" s="957">
        <v>1</v>
      </c>
      <c r="CL74" s="941"/>
      <c r="CM74" s="957"/>
      <c r="CN74" s="957"/>
      <c r="CO74" s="963">
        <v>1</v>
      </c>
      <c r="CP74" s="941"/>
      <c r="CQ74" s="941"/>
      <c r="CR74" s="941"/>
      <c r="CS74" s="941"/>
      <c r="CT74" s="941"/>
      <c r="CU74" s="941"/>
      <c r="CV74" s="941"/>
      <c r="CW74" s="941"/>
      <c r="CX74" s="941"/>
      <c r="CY74" s="941"/>
      <c r="CZ74" s="941"/>
      <c r="DA74" s="941"/>
      <c r="DB74" s="941"/>
      <c r="DC74" s="941"/>
      <c r="DD74" s="941"/>
      <c r="DE74" s="941"/>
      <c r="DF74" s="941"/>
      <c r="DG74" s="941"/>
      <c r="DH74" s="941"/>
      <c r="DI74" s="941"/>
      <c r="DJ74" s="941"/>
      <c r="DK74" s="941"/>
      <c r="DL74" s="941"/>
      <c r="DM74" s="941"/>
      <c r="DN74" s="941"/>
      <c r="DO74" s="941"/>
      <c r="DP74" s="941"/>
      <c r="DQ74" s="941"/>
      <c r="DR74" s="941"/>
      <c r="DS74" s="941"/>
      <c r="DT74" s="941"/>
      <c r="DU74" s="941"/>
      <c r="DV74" s="941"/>
      <c r="DW74" s="941"/>
      <c r="DX74" s="941"/>
      <c r="DY74" s="941"/>
      <c r="DZ74" s="1068"/>
      <c r="EA74" s="1077"/>
      <c r="EB74" s="1080"/>
      <c r="EC74" s="1068"/>
      <c r="ED74" s="1081"/>
      <c r="EE74" s="1082"/>
      <c r="EF74" s="956"/>
      <c r="EG74" s="1068"/>
      <c r="EH74" s="1068"/>
      <c r="EI74" s="1088"/>
      <c r="EJ74" s="957"/>
      <c r="EK74" s="1068"/>
      <c r="EL74" s="1068"/>
      <c r="EM74" s="1088"/>
      <c r="EN74" s="957"/>
      <c r="EO74" s="957"/>
      <c r="EP74" s="950"/>
      <c r="EQ74" s="957"/>
      <c r="ER74" s="957"/>
      <c r="ES74" s="957"/>
      <c r="ET74" s="953"/>
      <c r="EU74" s="953"/>
      <c r="EV74" s="1090"/>
      <c r="EW74" s="1088"/>
      <c r="EX74" s="1022"/>
      <c r="EY74" s="1088"/>
      <c r="EZ74" s="1088"/>
      <c r="FA74" s="953"/>
      <c r="FB74" s="1095"/>
      <c r="FC74" s="1088"/>
      <c r="FD74" s="1088"/>
      <c r="FE74" s="1088"/>
      <c r="FF74" s="1088"/>
      <c r="FG74" s="1096"/>
      <c r="FH74" s="74">
        <f t="shared" si="10"/>
        <v>0</v>
      </c>
      <c r="FI74" s="66">
        <f t="shared" si="8"/>
        <v>3</v>
      </c>
      <c r="FJ74" s="66">
        <f t="shared" si="11"/>
        <v>13</v>
      </c>
      <c r="FK74" s="66">
        <f t="shared" si="12"/>
        <v>0</v>
      </c>
      <c r="FL74" s="66">
        <f t="shared" si="9"/>
        <v>0</v>
      </c>
      <c r="FM74" s="1230">
        <f t="shared" si="13"/>
        <v>16</v>
      </c>
      <c r="FN74" s="11"/>
      <c r="FO74" s="11"/>
      <c r="FP74" s="11">
        <v>1</v>
      </c>
      <c r="FQ74" s="11"/>
      <c r="FR74" s="11"/>
      <c r="FS74" s="11"/>
    </row>
    <row r="75" spans="1:175" ht="16.5" thickBot="1" x14ac:dyDescent="0.3">
      <c r="A75">
        <v>63</v>
      </c>
      <c r="B75">
        <v>72</v>
      </c>
      <c r="C75" s="746" t="s">
        <v>995</v>
      </c>
      <c r="D75" s="57">
        <v>1</v>
      </c>
      <c r="E75" s="126"/>
      <c r="F75" s="126"/>
      <c r="G75" s="126"/>
      <c r="H75" s="126"/>
      <c r="I75" s="126"/>
      <c r="J75" s="126"/>
      <c r="K75" s="126">
        <v>1</v>
      </c>
      <c r="L75" s="15"/>
      <c r="M75" s="126"/>
      <c r="N75" s="126"/>
      <c r="O75" s="944">
        <v>1</v>
      </c>
      <c r="P75" s="941"/>
      <c r="Q75" s="247"/>
      <c r="R75" s="247"/>
      <c r="S75" s="247"/>
      <c r="T75" s="247"/>
      <c r="U75" s="820"/>
      <c r="V75" s="819"/>
      <c r="W75" s="126"/>
      <c r="X75" s="126"/>
      <c r="Y75" s="126"/>
      <c r="Z75" s="126">
        <v>1</v>
      </c>
      <c r="AA75" s="126"/>
      <c r="AB75" s="941"/>
      <c r="AC75" s="126"/>
      <c r="AD75" s="126"/>
      <c r="AE75" s="126"/>
      <c r="AF75" s="126">
        <v>1</v>
      </c>
      <c r="AG75" s="126"/>
      <c r="AH75" s="941"/>
      <c r="AI75" s="1008"/>
      <c r="AJ75" s="819"/>
      <c r="AK75" s="941"/>
      <c r="AL75" s="126"/>
      <c r="AM75" s="941"/>
      <c r="AN75" s="126"/>
      <c r="AO75" s="941"/>
      <c r="AP75" s="126"/>
      <c r="AQ75" s="126"/>
      <c r="AR75" s="126"/>
      <c r="AS75" s="126">
        <v>1</v>
      </c>
      <c r="AT75" s="126"/>
      <c r="AU75" s="820">
        <v>1</v>
      </c>
      <c r="AV75" s="941"/>
      <c r="AW75" s="126"/>
      <c r="AX75" s="126"/>
      <c r="AY75" s="941"/>
      <c r="AZ75" s="936">
        <v>1</v>
      </c>
      <c r="BA75" s="126">
        <v>1</v>
      </c>
      <c r="BB75" s="322"/>
      <c r="BC75" s="322"/>
      <c r="BD75" s="126"/>
      <c r="BE75" s="941"/>
      <c r="BF75" s="128"/>
      <c r="BG75" s="11"/>
      <c r="BH75" s="941"/>
      <c r="BI75" s="11">
        <v>1</v>
      </c>
      <c r="BJ75" s="11"/>
      <c r="BK75" s="11"/>
      <c r="BL75" s="11"/>
      <c r="BM75" s="11">
        <v>1</v>
      </c>
      <c r="BN75" s="11"/>
      <c r="BO75" s="11"/>
      <c r="BP75" s="11"/>
      <c r="BQ75" s="588">
        <v>1</v>
      </c>
      <c r="BR75" s="11"/>
      <c r="BS75" s="1033"/>
      <c r="BT75" s="128"/>
      <c r="BU75" s="11"/>
      <c r="BV75" s="11"/>
      <c r="BW75" s="11"/>
      <c r="BX75" s="11"/>
      <c r="BY75" s="11"/>
      <c r="BZ75" s="11">
        <v>1</v>
      </c>
      <c r="CA75" s="11"/>
      <c r="CB75" s="126">
        <v>1</v>
      </c>
      <c r="CC75" s="11"/>
      <c r="CD75" s="941"/>
      <c r="CE75" s="126"/>
      <c r="CF75" s="11"/>
      <c r="CG75" s="941"/>
      <c r="CH75" s="129"/>
      <c r="CI75" s="128"/>
      <c r="CJ75" s="941"/>
      <c r="CK75" s="11"/>
      <c r="CL75" s="941"/>
      <c r="CM75" s="126"/>
      <c r="CN75" s="11"/>
      <c r="CO75" s="62">
        <v>1</v>
      </c>
      <c r="CP75" s="941"/>
      <c r="CQ75" s="941"/>
      <c r="CR75" s="941"/>
      <c r="CS75" s="941"/>
      <c r="CT75" s="941"/>
      <c r="CU75" s="941"/>
      <c r="CV75" s="941"/>
      <c r="CW75" s="941"/>
      <c r="CX75" s="941"/>
      <c r="CY75" s="941"/>
      <c r="CZ75" s="941"/>
      <c r="DA75" s="941"/>
      <c r="DB75" s="941"/>
      <c r="DC75" s="941"/>
      <c r="DD75" s="941"/>
      <c r="DE75" s="941"/>
      <c r="DF75" s="941"/>
      <c r="DG75" s="941"/>
      <c r="DH75" s="941"/>
      <c r="DI75" s="941"/>
      <c r="DJ75" s="941"/>
      <c r="DK75" s="941"/>
      <c r="DL75" s="941"/>
      <c r="DM75" s="941"/>
      <c r="DN75" s="941"/>
      <c r="DO75" s="941"/>
      <c r="DP75" s="941"/>
      <c r="DQ75" s="941"/>
      <c r="DR75" s="941"/>
      <c r="DS75" s="941"/>
      <c r="DT75" s="941"/>
      <c r="DU75" s="941"/>
      <c r="DV75" s="941"/>
      <c r="DW75" s="941"/>
      <c r="DX75" s="941"/>
      <c r="DY75" s="941"/>
      <c r="DZ75" s="1065"/>
      <c r="EA75" s="1065"/>
      <c r="EB75" s="1066"/>
      <c r="EC75" s="1065"/>
      <c r="ED75" s="1078"/>
      <c r="EE75" s="1079"/>
      <c r="EF75" s="128"/>
      <c r="EG75" s="1065"/>
      <c r="EH75" s="1065"/>
      <c r="EI75" s="941"/>
      <c r="EJ75" s="11"/>
      <c r="EK75" s="1065"/>
      <c r="EL75" s="1065"/>
      <c r="EM75" s="941"/>
      <c r="EN75" s="11"/>
      <c r="EO75" s="11"/>
      <c r="EP75" s="126"/>
      <c r="EQ75" s="11"/>
      <c r="ER75" s="11"/>
      <c r="ES75" s="11"/>
      <c r="ET75" s="247"/>
      <c r="EU75" s="247"/>
      <c r="EV75" s="1033"/>
      <c r="EW75" s="941"/>
      <c r="EX75" s="322"/>
      <c r="EY75" s="941"/>
      <c r="EZ75" s="941"/>
      <c r="FA75" s="247"/>
      <c r="FB75" s="1094"/>
      <c r="FC75" s="941"/>
      <c r="FD75" s="941"/>
      <c r="FE75" s="941"/>
      <c r="FF75" s="941"/>
      <c r="FG75" s="1008"/>
      <c r="FH75" s="74">
        <f t="shared" si="10"/>
        <v>0</v>
      </c>
      <c r="FI75" s="66">
        <f t="shared" si="8"/>
        <v>1</v>
      </c>
      <c r="FJ75" s="66">
        <f t="shared" si="11"/>
        <v>11</v>
      </c>
      <c r="FK75" s="66">
        <f t="shared" si="12"/>
        <v>0</v>
      </c>
      <c r="FL75" s="66">
        <f t="shared" si="9"/>
        <v>0</v>
      </c>
      <c r="FM75" s="1230">
        <f t="shared" si="13"/>
        <v>12</v>
      </c>
      <c r="FN75" s="10"/>
      <c r="FO75" s="10"/>
      <c r="FP75" s="10">
        <v>1</v>
      </c>
      <c r="FQ75" s="10"/>
      <c r="FR75" s="10"/>
      <c r="FS75" s="10"/>
    </row>
    <row r="76" spans="1:175" ht="15.75" x14ac:dyDescent="0.25">
      <c r="A76">
        <v>64</v>
      </c>
      <c r="B76">
        <v>73</v>
      </c>
      <c r="C76" s="746" t="s">
        <v>889</v>
      </c>
      <c r="D76" s="57"/>
      <c r="E76" s="126"/>
      <c r="F76" s="126"/>
      <c r="G76" s="126"/>
      <c r="H76" s="126"/>
      <c r="I76" s="126"/>
      <c r="J76" s="126"/>
      <c r="K76" s="126"/>
      <c r="L76" s="15"/>
      <c r="M76" s="126"/>
      <c r="N76" s="126"/>
      <c r="O76" s="944">
        <v>1</v>
      </c>
      <c r="P76" s="941"/>
      <c r="Q76" s="247"/>
      <c r="R76" s="247"/>
      <c r="S76" s="247"/>
      <c r="T76" s="247"/>
      <c r="U76" s="828">
        <v>1</v>
      </c>
      <c r="V76" s="819"/>
      <c r="W76" s="126"/>
      <c r="X76" s="126"/>
      <c r="Y76" s="126"/>
      <c r="Z76" s="126"/>
      <c r="AA76" s="126"/>
      <c r="AB76" s="941"/>
      <c r="AC76" s="126"/>
      <c r="AD76" s="126"/>
      <c r="AE76" s="126"/>
      <c r="AF76" s="126"/>
      <c r="AG76" s="126"/>
      <c r="AH76" s="941"/>
      <c r="AI76" s="1008"/>
      <c r="AJ76" s="819"/>
      <c r="AK76" s="941"/>
      <c r="AL76" s="126"/>
      <c r="AM76" s="941"/>
      <c r="AN76" s="126"/>
      <c r="AO76" s="941"/>
      <c r="AP76" s="126"/>
      <c r="AQ76" s="817">
        <v>1</v>
      </c>
      <c r="AR76" s="126"/>
      <c r="AS76" s="126"/>
      <c r="AT76" s="126"/>
      <c r="AU76" s="820"/>
      <c r="AV76" s="1012"/>
      <c r="AW76" s="817">
        <v>1</v>
      </c>
      <c r="AX76" s="126"/>
      <c r="AY76" s="1017"/>
      <c r="AZ76" s="936">
        <v>1</v>
      </c>
      <c r="BA76" s="126"/>
      <c r="BB76" s="322"/>
      <c r="BC76" s="322"/>
      <c r="BD76" s="126"/>
      <c r="BE76" s="941"/>
      <c r="BF76" s="128"/>
      <c r="BG76" s="11"/>
      <c r="BH76" s="941"/>
      <c r="BI76" s="11"/>
      <c r="BJ76" s="11"/>
      <c r="BK76" s="11"/>
      <c r="BL76" s="11"/>
      <c r="BM76" s="11"/>
      <c r="BN76" s="11"/>
      <c r="BO76" s="98">
        <v>1</v>
      </c>
      <c r="BP76" s="11"/>
      <c r="BQ76" s="588"/>
      <c r="BR76" s="11"/>
      <c r="BS76" s="1034"/>
      <c r="BT76" s="128"/>
      <c r="BU76" s="11"/>
      <c r="BV76" s="11"/>
      <c r="BW76" s="11"/>
      <c r="BX76" s="11"/>
      <c r="BY76" s="11"/>
      <c r="BZ76" s="11"/>
      <c r="CA76" s="11"/>
      <c r="CB76" s="126"/>
      <c r="CC76" s="11"/>
      <c r="CD76" s="1031"/>
      <c r="CE76" s="126"/>
      <c r="CF76" s="11"/>
      <c r="CG76" s="1031"/>
      <c r="CH76" s="129"/>
      <c r="CI76" s="128"/>
      <c r="CJ76" s="1031"/>
      <c r="CK76" s="11"/>
      <c r="CL76" s="1031"/>
      <c r="CM76" s="15"/>
      <c r="CN76" s="11"/>
      <c r="CO76" s="62"/>
      <c r="CP76" s="1031"/>
      <c r="CQ76" s="1031"/>
      <c r="CR76" s="1031"/>
      <c r="CS76" s="1031"/>
      <c r="CT76" s="1031"/>
      <c r="CU76" s="1031"/>
      <c r="CV76" s="1031"/>
      <c r="CW76" s="1031"/>
      <c r="CX76" s="1031"/>
      <c r="CY76" s="1031"/>
      <c r="CZ76" s="1031"/>
      <c r="DA76" s="1031"/>
      <c r="DB76" s="1031"/>
      <c r="DC76" s="1031"/>
      <c r="DD76" s="1031"/>
      <c r="DE76" s="1031"/>
      <c r="DF76" s="1031"/>
      <c r="DG76" s="1031"/>
      <c r="DH76" s="1031"/>
      <c r="DI76" s="1031"/>
      <c r="DJ76" s="1031"/>
      <c r="DK76" s="1031"/>
      <c r="DL76" s="1031"/>
      <c r="DM76" s="1031"/>
      <c r="DN76" s="1031"/>
      <c r="DO76" s="1031"/>
      <c r="DP76" s="1031"/>
      <c r="DQ76" s="1031"/>
      <c r="DR76" s="1031"/>
      <c r="DS76" s="1031"/>
      <c r="DT76" s="1031"/>
      <c r="DU76" s="1031"/>
      <c r="DV76" s="1031"/>
      <c r="DW76" s="1031"/>
      <c r="DX76" s="1031"/>
      <c r="DY76" s="1031"/>
      <c r="DZ76" s="1065"/>
      <c r="EA76" s="1065"/>
      <c r="EB76" s="1066"/>
      <c r="EC76" s="1065"/>
      <c r="ED76" s="1078"/>
      <c r="EE76" s="1079"/>
      <c r="EF76" s="128"/>
      <c r="EG76" s="1065"/>
      <c r="EH76" s="1065"/>
      <c r="EI76" s="941"/>
      <c r="EJ76" s="11"/>
      <c r="EK76" s="1065"/>
      <c r="EL76" s="1065"/>
      <c r="EM76" s="941"/>
      <c r="EN76" s="98"/>
      <c r="EO76" s="11"/>
      <c r="EP76" s="126"/>
      <c r="EQ76" s="11"/>
      <c r="ER76" s="11"/>
      <c r="ES76" s="11"/>
      <c r="ET76" s="247"/>
      <c r="EU76" s="247"/>
      <c r="EV76" s="1033"/>
      <c r="EW76" s="941"/>
      <c r="EX76" s="322"/>
      <c r="EY76" s="941"/>
      <c r="EZ76" s="941"/>
      <c r="FA76" s="247"/>
      <c r="FB76" s="1094"/>
      <c r="FC76" s="941"/>
      <c r="FD76" s="941"/>
      <c r="FE76" s="941"/>
      <c r="FF76" s="941"/>
      <c r="FG76" s="1008"/>
      <c r="FH76" s="74">
        <f t="shared" si="10"/>
        <v>4</v>
      </c>
      <c r="FI76" s="66">
        <f t="shared" si="8"/>
        <v>0</v>
      </c>
      <c r="FJ76" s="66">
        <f t="shared" si="11"/>
        <v>0</v>
      </c>
      <c r="FK76" s="66">
        <f t="shared" si="12"/>
        <v>0</v>
      </c>
      <c r="FL76" s="66">
        <f t="shared" si="9"/>
        <v>0</v>
      </c>
      <c r="FM76" s="1230">
        <f t="shared" si="13"/>
        <v>4</v>
      </c>
      <c r="FN76" s="10"/>
      <c r="FO76" s="10">
        <v>1</v>
      </c>
      <c r="FP76" s="10"/>
      <c r="FQ76" s="10"/>
      <c r="FR76" s="10"/>
      <c r="FS76" s="10">
        <v>1</v>
      </c>
    </row>
    <row r="77" spans="1:175" ht="15.75" x14ac:dyDescent="0.25">
      <c r="A77">
        <v>65</v>
      </c>
      <c r="B77">
        <v>74</v>
      </c>
      <c r="C77" s="746" t="s">
        <v>811</v>
      </c>
      <c r="D77" s="57"/>
      <c r="E77" s="126"/>
      <c r="F77" s="126"/>
      <c r="G77" s="126"/>
      <c r="H77" s="126"/>
      <c r="I77" s="126"/>
      <c r="J77" s="126"/>
      <c r="K77" s="126"/>
      <c r="L77" s="15"/>
      <c r="M77" s="126"/>
      <c r="N77" s="126"/>
      <c r="O77" s="944">
        <v>1</v>
      </c>
      <c r="P77" s="941"/>
      <c r="Q77" s="247"/>
      <c r="R77" s="247"/>
      <c r="S77" s="247"/>
      <c r="T77" s="247">
        <v>1</v>
      </c>
      <c r="U77" s="828">
        <v>1</v>
      </c>
      <c r="V77" s="819"/>
      <c r="W77" s="126"/>
      <c r="X77" s="126"/>
      <c r="Y77" s="126"/>
      <c r="Z77" s="126"/>
      <c r="AA77" s="126"/>
      <c r="AB77" s="941"/>
      <c r="AC77" s="126"/>
      <c r="AD77" s="126"/>
      <c r="AE77" s="126"/>
      <c r="AF77" s="126"/>
      <c r="AG77" s="126"/>
      <c r="AH77" s="943"/>
      <c r="AI77" s="1008"/>
      <c r="AJ77" s="819"/>
      <c r="AK77" s="941"/>
      <c r="AL77" s="126"/>
      <c r="AM77" s="941"/>
      <c r="AN77" s="126"/>
      <c r="AO77" s="941"/>
      <c r="AP77" s="126"/>
      <c r="AQ77" s="817">
        <v>1</v>
      </c>
      <c r="AR77" s="126"/>
      <c r="AS77" s="126"/>
      <c r="AT77" s="126"/>
      <c r="AU77" s="820"/>
      <c r="AV77" s="941"/>
      <c r="AW77" s="817">
        <v>1</v>
      </c>
      <c r="AX77" s="126"/>
      <c r="AY77" s="941"/>
      <c r="AZ77" s="936"/>
      <c r="BA77" s="126"/>
      <c r="BB77" s="322"/>
      <c r="BC77" s="322"/>
      <c r="BD77" s="126"/>
      <c r="BE77" s="941"/>
      <c r="BF77" s="128"/>
      <c r="BG77" s="11"/>
      <c r="BH77" s="1031"/>
      <c r="BI77" s="11"/>
      <c r="BJ77" s="11"/>
      <c r="BK77" s="11"/>
      <c r="BL77" s="11"/>
      <c r="BM77" s="11"/>
      <c r="BN77" s="11"/>
      <c r="BO77" s="98">
        <v>1</v>
      </c>
      <c r="BP77" s="11"/>
      <c r="BQ77" s="588"/>
      <c r="BR77" s="11"/>
      <c r="BS77" s="1033"/>
      <c r="BT77" s="128"/>
      <c r="BU77" s="11"/>
      <c r="BV77" s="11"/>
      <c r="BW77" s="11"/>
      <c r="BX77" s="11"/>
      <c r="BY77" s="11"/>
      <c r="BZ77" s="11"/>
      <c r="CA77" s="11"/>
      <c r="CB77" s="126"/>
      <c r="CC77" s="11"/>
      <c r="CD77" s="941"/>
      <c r="CE77" s="126"/>
      <c r="CF77" s="11"/>
      <c r="CG77" s="941"/>
      <c r="CH77" s="129"/>
      <c r="CI77" s="128"/>
      <c r="CJ77" s="941"/>
      <c r="CK77" s="11"/>
      <c r="CL77" s="941"/>
      <c r="CM77" s="126">
        <v>1</v>
      </c>
      <c r="CN77" s="11"/>
      <c r="CO77" s="62"/>
      <c r="CP77" s="941"/>
      <c r="CQ77" s="941"/>
      <c r="CR77" s="941"/>
      <c r="CS77" s="941"/>
      <c r="CT77" s="941"/>
      <c r="CU77" s="941"/>
      <c r="CV77" s="941"/>
      <c r="CW77" s="941"/>
      <c r="CX77" s="941"/>
      <c r="CY77" s="941"/>
      <c r="CZ77" s="941"/>
      <c r="DA77" s="941"/>
      <c r="DB77" s="941"/>
      <c r="DC77" s="941"/>
      <c r="DD77" s="941"/>
      <c r="DE77" s="941"/>
      <c r="DF77" s="941"/>
      <c r="DG77" s="941"/>
      <c r="DH77" s="941"/>
      <c r="DI77" s="941"/>
      <c r="DJ77" s="941"/>
      <c r="DK77" s="941"/>
      <c r="DL77" s="941"/>
      <c r="DM77" s="941"/>
      <c r="DN77" s="941"/>
      <c r="DO77" s="941"/>
      <c r="DP77" s="941"/>
      <c r="DQ77" s="941"/>
      <c r="DR77" s="941"/>
      <c r="DS77" s="941"/>
      <c r="DT77" s="941"/>
      <c r="DU77" s="941"/>
      <c r="DV77" s="941"/>
      <c r="DW77" s="941"/>
      <c r="DX77" s="941"/>
      <c r="DY77" s="941"/>
      <c r="DZ77" s="1065"/>
      <c r="EA77" s="1065"/>
      <c r="EB77" s="1066"/>
      <c r="EC77" s="1065"/>
      <c r="ED77" s="1078"/>
      <c r="EE77" s="1079"/>
      <c r="EF77" s="128"/>
      <c r="EG77" s="1065"/>
      <c r="EH77" s="1065"/>
      <c r="EI77" s="941"/>
      <c r="EJ77" s="11"/>
      <c r="EK77" s="1065"/>
      <c r="EL77" s="1065"/>
      <c r="EM77" s="941"/>
      <c r="EN77" s="98"/>
      <c r="EO77" s="11"/>
      <c r="EP77" s="126"/>
      <c r="EQ77" s="11"/>
      <c r="ER77" s="11"/>
      <c r="ES77" s="11"/>
      <c r="ET77" s="247"/>
      <c r="EU77" s="247"/>
      <c r="EV77" s="1033"/>
      <c r="EW77" s="941"/>
      <c r="EX77" s="322"/>
      <c r="EY77" s="941"/>
      <c r="EZ77" s="941"/>
      <c r="FA77" s="247"/>
      <c r="FB77" s="1094"/>
      <c r="FC77" s="941"/>
      <c r="FD77" s="941"/>
      <c r="FE77" s="941"/>
      <c r="FF77" s="941"/>
      <c r="FG77" s="1008"/>
      <c r="FH77" s="74">
        <f t="shared" si="10"/>
        <v>4</v>
      </c>
      <c r="FI77" s="66">
        <f t="shared" si="8"/>
        <v>0</v>
      </c>
      <c r="FJ77" s="66">
        <f t="shared" si="11"/>
        <v>1</v>
      </c>
      <c r="FK77" s="66">
        <f t="shared" si="12"/>
        <v>0</v>
      </c>
      <c r="FL77" s="66">
        <f t="shared" si="9"/>
        <v>0</v>
      </c>
      <c r="FM77" s="1230">
        <f t="shared" si="13"/>
        <v>5</v>
      </c>
      <c r="FN77" s="10"/>
      <c r="FO77" s="10">
        <v>1</v>
      </c>
      <c r="FP77" s="10"/>
      <c r="FQ77" s="10"/>
      <c r="FR77" s="10"/>
      <c r="FS77" s="10"/>
    </row>
    <row r="78" spans="1:175" ht="15.75" x14ac:dyDescent="0.25">
      <c r="B78">
        <v>75</v>
      </c>
      <c r="C78" s="746" t="s">
        <v>438</v>
      </c>
      <c r="D78" s="57"/>
      <c r="E78" s="126"/>
      <c r="F78" s="126"/>
      <c r="G78" s="126"/>
      <c r="H78" s="126"/>
      <c r="I78" s="927"/>
      <c r="J78" s="126"/>
      <c r="K78" s="126"/>
      <c r="L78" s="15"/>
      <c r="M78" s="126"/>
      <c r="N78" s="126"/>
      <c r="O78" s="944"/>
      <c r="P78" s="941"/>
      <c r="Q78" s="247"/>
      <c r="R78" s="247"/>
      <c r="S78" s="247"/>
      <c r="T78" s="247"/>
      <c r="U78" s="828"/>
      <c r="V78" s="819"/>
      <c r="W78" s="126"/>
      <c r="X78" s="126"/>
      <c r="Y78" s="126"/>
      <c r="Z78" s="126"/>
      <c r="AA78" s="126"/>
      <c r="AB78" s="941"/>
      <c r="AC78" s="126"/>
      <c r="AD78" s="126"/>
      <c r="AE78" s="126"/>
      <c r="AF78" s="126"/>
      <c r="AG78" s="126"/>
      <c r="AH78" s="943"/>
      <c r="AI78" s="1008"/>
      <c r="AJ78" s="819"/>
      <c r="AK78" s="941"/>
      <c r="AL78" s="126"/>
      <c r="AM78" s="941"/>
      <c r="AN78" s="126"/>
      <c r="AO78" s="941"/>
      <c r="AP78" s="126"/>
      <c r="AQ78" s="817"/>
      <c r="AR78" s="126"/>
      <c r="AS78" s="126"/>
      <c r="AT78" s="126"/>
      <c r="AU78" s="820"/>
      <c r="AV78" s="941"/>
      <c r="AW78" s="817"/>
      <c r="AX78" s="126"/>
      <c r="AY78" s="941"/>
      <c r="AZ78" s="936"/>
      <c r="BA78" s="126"/>
      <c r="BB78" s="322"/>
      <c r="BC78" s="322">
        <v>1</v>
      </c>
      <c r="BD78" s="126"/>
      <c r="BE78" s="941"/>
      <c r="BF78" s="128"/>
      <c r="BG78" s="11"/>
      <c r="BH78" s="941"/>
      <c r="BI78" s="11">
        <v>1</v>
      </c>
      <c r="BJ78" s="11"/>
      <c r="BK78" s="11"/>
      <c r="BL78" s="11"/>
      <c r="BM78" s="11"/>
      <c r="BN78" s="11"/>
      <c r="BO78" s="98"/>
      <c r="BP78" s="11"/>
      <c r="BQ78" s="588"/>
      <c r="BR78" s="11"/>
      <c r="BS78" s="1033"/>
      <c r="BT78" s="128"/>
      <c r="BU78" s="11"/>
      <c r="BV78" s="11"/>
      <c r="BW78" s="11"/>
      <c r="BX78" s="11"/>
      <c r="BY78" s="11"/>
      <c r="BZ78" s="11"/>
      <c r="CA78" s="11"/>
      <c r="CB78" s="126"/>
      <c r="CC78" s="11"/>
      <c r="CD78" s="941"/>
      <c r="CE78" s="126">
        <v>1</v>
      </c>
      <c r="CF78" s="11"/>
      <c r="CG78" s="941"/>
      <c r="CH78" s="129"/>
      <c r="CI78" s="128"/>
      <c r="CJ78" s="941"/>
      <c r="CK78" s="11"/>
      <c r="CL78" s="941"/>
      <c r="CM78" s="126"/>
      <c r="CN78" s="11"/>
      <c r="CO78" s="62"/>
      <c r="CP78" s="941"/>
      <c r="CQ78" s="941"/>
      <c r="CR78" s="941"/>
      <c r="CS78" s="941"/>
      <c r="CT78" s="941"/>
      <c r="CU78" s="941"/>
      <c r="CV78" s="941"/>
      <c r="CW78" s="941"/>
      <c r="CX78" s="941"/>
      <c r="CY78" s="941"/>
      <c r="CZ78" s="941"/>
      <c r="DA78" s="941"/>
      <c r="DB78" s="941"/>
      <c r="DC78" s="941"/>
      <c r="DD78" s="941"/>
      <c r="DE78" s="941"/>
      <c r="DF78" s="941"/>
      <c r="DG78" s="941"/>
      <c r="DH78" s="941"/>
      <c r="DI78" s="941"/>
      <c r="DJ78" s="941"/>
      <c r="DK78" s="941"/>
      <c r="DL78" s="941"/>
      <c r="DM78" s="941"/>
      <c r="DN78" s="941"/>
      <c r="DO78" s="941"/>
      <c r="DP78" s="941"/>
      <c r="DQ78" s="941"/>
      <c r="DR78" s="941"/>
      <c r="DS78" s="941"/>
      <c r="DT78" s="941"/>
      <c r="DU78" s="941"/>
      <c r="DV78" s="941"/>
      <c r="DW78" s="941"/>
      <c r="DX78" s="941"/>
      <c r="DY78" s="941"/>
      <c r="DZ78" s="1065"/>
      <c r="EA78" s="1065"/>
      <c r="EB78" s="1066"/>
      <c r="EC78" s="1065"/>
      <c r="ED78" s="1078"/>
      <c r="EE78" s="1079"/>
      <c r="EF78" s="128"/>
      <c r="EG78" s="1065"/>
      <c r="EH78" s="1065"/>
      <c r="EI78" s="941"/>
      <c r="EJ78" s="11"/>
      <c r="EK78" s="1065"/>
      <c r="EL78" s="1065"/>
      <c r="EM78" s="941"/>
      <c r="EN78" s="11"/>
      <c r="EO78" s="11"/>
      <c r="EP78" s="126"/>
      <c r="EQ78" s="11"/>
      <c r="ER78" s="11"/>
      <c r="ES78" s="11"/>
      <c r="ET78" s="247"/>
      <c r="EU78" s="247"/>
      <c r="EV78" s="1033"/>
      <c r="EW78" s="941"/>
      <c r="EX78" s="322"/>
      <c r="EY78" s="941"/>
      <c r="EZ78" s="941"/>
      <c r="FA78" s="247"/>
      <c r="FB78" s="1094"/>
      <c r="FC78" s="941"/>
      <c r="FD78" s="941"/>
      <c r="FE78" s="941"/>
      <c r="FF78" s="941"/>
      <c r="FG78" s="1008"/>
      <c r="FH78" s="74">
        <f t="shared" si="10"/>
        <v>1</v>
      </c>
      <c r="FI78" s="66">
        <f t="shared" si="8"/>
        <v>1</v>
      </c>
      <c r="FJ78" s="66">
        <f t="shared" si="11"/>
        <v>1</v>
      </c>
      <c r="FK78" s="66">
        <f t="shared" si="12"/>
        <v>0</v>
      </c>
      <c r="FL78" s="66">
        <f t="shared" si="9"/>
        <v>0</v>
      </c>
      <c r="FM78" s="1230">
        <f t="shared" si="13"/>
        <v>3</v>
      </c>
      <c r="FN78" s="10"/>
      <c r="FO78" s="10">
        <v>1</v>
      </c>
      <c r="FP78" s="10"/>
      <c r="FQ78" s="10"/>
      <c r="FR78" s="10"/>
      <c r="FS78" s="10">
        <v>1</v>
      </c>
    </row>
    <row r="79" spans="1:175" ht="15.75" x14ac:dyDescent="0.25">
      <c r="A79">
        <v>66</v>
      </c>
      <c r="B79">
        <v>76</v>
      </c>
      <c r="C79" s="746" t="s">
        <v>1303</v>
      </c>
      <c r="D79" s="57">
        <v>1</v>
      </c>
      <c r="E79" s="126">
        <v>1</v>
      </c>
      <c r="F79" s="126"/>
      <c r="G79" s="126"/>
      <c r="H79" s="126"/>
      <c r="I79" s="927"/>
      <c r="J79" s="126"/>
      <c r="K79" s="126"/>
      <c r="L79" s="15"/>
      <c r="M79" s="126"/>
      <c r="N79" s="126">
        <v>1</v>
      </c>
      <c r="O79" s="944">
        <v>1</v>
      </c>
      <c r="P79" s="941"/>
      <c r="Q79" s="247"/>
      <c r="R79" s="247"/>
      <c r="S79" s="247"/>
      <c r="T79" s="247"/>
      <c r="U79" s="820"/>
      <c r="V79" s="819"/>
      <c r="W79" s="126"/>
      <c r="X79" s="126"/>
      <c r="Y79" s="126"/>
      <c r="Z79" s="126"/>
      <c r="AA79" s="126"/>
      <c r="AB79" s="941"/>
      <c r="AC79" s="126">
        <v>1</v>
      </c>
      <c r="AD79" s="126"/>
      <c r="AE79" s="126"/>
      <c r="AF79" s="126">
        <v>1</v>
      </c>
      <c r="AG79" s="126">
        <v>1</v>
      </c>
      <c r="AH79" s="941"/>
      <c r="AI79" s="1008"/>
      <c r="AJ79" s="819"/>
      <c r="AK79" s="941"/>
      <c r="AL79" s="126"/>
      <c r="AM79" s="941"/>
      <c r="AN79" s="126">
        <v>1</v>
      </c>
      <c r="AO79" s="941"/>
      <c r="AP79" s="126"/>
      <c r="AQ79" s="126"/>
      <c r="AR79" s="126">
        <v>1</v>
      </c>
      <c r="AS79" s="126">
        <v>1</v>
      </c>
      <c r="AT79" s="126">
        <v>1</v>
      </c>
      <c r="AU79" s="820">
        <v>1</v>
      </c>
      <c r="AV79" s="941"/>
      <c r="AW79" s="126"/>
      <c r="AX79" s="126">
        <v>1</v>
      </c>
      <c r="AY79" s="941"/>
      <c r="AZ79" s="936">
        <v>1</v>
      </c>
      <c r="BA79" s="126">
        <v>1</v>
      </c>
      <c r="BB79" s="322"/>
      <c r="BC79" s="322"/>
      <c r="BD79" s="126">
        <v>1</v>
      </c>
      <c r="BE79" s="942"/>
      <c r="BF79" s="128"/>
      <c r="BG79" s="11"/>
      <c r="BH79" s="941"/>
      <c r="BI79" s="11"/>
      <c r="BJ79" s="11">
        <v>1</v>
      </c>
      <c r="BK79" s="11">
        <v>1</v>
      </c>
      <c r="BL79" s="11">
        <v>1</v>
      </c>
      <c r="BM79" s="11">
        <v>1</v>
      </c>
      <c r="BN79" s="11"/>
      <c r="BO79" s="11"/>
      <c r="BP79" s="11"/>
      <c r="BQ79" s="588">
        <v>1</v>
      </c>
      <c r="BR79" s="11">
        <v>1</v>
      </c>
      <c r="BS79" s="1033"/>
      <c r="BT79" s="128"/>
      <c r="BU79" s="11"/>
      <c r="BV79" s="11">
        <v>1</v>
      </c>
      <c r="BW79" s="11"/>
      <c r="BX79" s="11">
        <v>1</v>
      </c>
      <c r="BY79" s="11">
        <v>1</v>
      </c>
      <c r="BZ79" s="11"/>
      <c r="CA79" s="11">
        <v>1</v>
      </c>
      <c r="CB79" s="126">
        <v>1</v>
      </c>
      <c r="CC79" s="11"/>
      <c r="CD79" s="941"/>
      <c r="CE79" s="126">
        <v>1</v>
      </c>
      <c r="CF79" s="11">
        <v>1</v>
      </c>
      <c r="CG79" s="941"/>
      <c r="CH79" s="129">
        <v>1</v>
      </c>
      <c r="CI79" s="128"/>
      <c r="CJ79" s="941"/>
      <c r="CK79" s="11">
        <v>1</v>
      </c>
      <c r="CL79" s="941"/>
      <c r="CM79" s="126"/>
      <c r="CN79" s="11"/>
      <c r="CO79" s="62">
        <v>1</v>
      </c>
      <c r="CP79" s="941"/>
      <c r="CQ79" s="941"/>
      <c r="CR79" s="941"/>
      <c r="CS79" s="941"/>
      <c r="CT79" s="941"/>
      <c r="CU79" s="941"/>
      <c r="CV79" s="941"/>
      <c r="CW79" s="941"/>
      <c r="CX79" s="941"/>
      <c r="CY79" s="941"/>
      <c r="CZ79" s="941"/>
      <c r="DA79" s="941"/>
      <c r="DB79" s="941"/>
      <c r="DC79" s="941"/>
      <c r="DD79" s="941"/>
      <c r="DE79" s="941"/>
      <c r="DF79" s="941"/>
      <c r="DG79" s="941"/>
      <c r="DH79" s="941"/>
      <c r="DI79" s="941"/>
      <c r="DJ79" s="941"/>
      <c r="DK79" s="941"/>
      <c r="DL79" s="941"/>
      <c r="DM79" s="941"/>
      <c r="DN79" s="941"/>
      <c r="DO79" s="941"/>
      <c r="DP79" s="941"/>
      <c r="DQ79" s="941"/>
      <c r="DR79" s="941"/>
      <c r="DS79" s="941"/>
      <c r="DT79" s="941"/>
      <c r="DU79" s="941"/>
      <c r="DV79" s="941"/>
      <c r="DW79" s="941"/>
      <c r="DX79" s="941"/>
      <c r="DY79" s="941"/>
      <c r="DZ79" s="1065"/>
      <c r="EA79" s="1065"/>
      <c r="EB79" s="1066"/>
      <c r="EC79" s="1065"/>
      <c r="ED79" s="1078"/>
      <c r="EE79" s="1079"/>
      <c r="EF79" s="128"/>
      <c r="EG79" s="1065"/>
      <c r="EH79" s="1065"/>
      <c r="EI79" s="941"/>
      <c r="EJ79" s="11">
        <v>1</v>
      </c>
      <c r="EK79" s="1065"/>
      <c r="EL79" s="1065"/>
      <c r="EM79" s="941"/>
      <c r="EN79" s="11"/>
      <c r="EO79" s="11"/>
      <c r="EP79" s="126">
        <v>1</v>
      </c>
      <c r="EQ79" s="11">
        <v>1</v>
      </c>
      <c r="ER79" s="11">
        <v>1</v>
      </c>
      <c r="ES79" s="11"/>
      <c r="ET79" s="247"/>
      <c r="EU79" s="247">
        <v>1</v>
      </c>
      <c r="EV79" s="1033"/>
      <c r="EW79" s="941"/>
      <c r="EX79" s="322"/>
      <c r="EY79" s="941"/>
      <c r="EZ79" s="941"/>
      <c r="FA79" s="247">
        <v>1</v>
      </c>
      <c r="FB79" s="1094"/>
      <c r="FC79" s="941"/>
      <c r="FD79" s="941"/>
      <c r="FE79" s="941"/>
      <c r="FF79" s="941"/>
      <c r="FG79" s="1008"/>
      <c r="FH79" s="74">
        <f t="shared" si="10"/>
        <v>1</v>
      </c>
      <c r="FI79" s="66">
        <f t="shared" si="8"/>
        <v>15</v>
      </c>
      <c r="FJ79" s="66">
        <f t="shared" si="11"/>
        <v>18</v>
      </c>
      <c r="FK79" s="66">
        <f t="shared" si="12"/>
        <v>2</v>
      </c>
      <c r="FL79" s="66">
        <f t="shared" si="9"/>
        <v>0</v>
      </c>
      <c r="FM79" s="1230">
        <f t="shared" si="13"/>
        <v>36</v>
      </c>
      <c r="FN79" s="10"/>
      <c r="FO79" s="10"/>
      <c r="FP79" s="10"/>
      <c r="FQ79" s="10"/>
      <c r="FR79" s="10">
        <v>1</v>
      </c>
      <c r="FS79" s="10"/>
    </row>
    <row r="80" spans="1:175" ht="15.75" x14ac:dyDescent="0.25">
      <c r="A80">
        <v>67</v>
      </c>
      <c r="B80">
        <v>77</v>
      </c>
      <c r="C80" s="746" t="s">
        <v>329</v>
      </c>
      <c r="D80" s="57"/>
      <c r="E80" s="126"/>
      <c r="F80" s="126"/>
      <c r="G80" s="126"/>
      <c r="H80" s="126"/>
      <c r="I80" s="126"/>
      <c r="J80" s="126"/>
      <c r="K80" s="126"/>
      <c r="L80" s="15">
        <v>1</v>
      </c>
      <c r="M80" s="126"/>
      <c r="N80" s="126"/>
      <c r="O80" s="944">
        <v>1</v>
      </c>
      <c r="P80" s="941"/>
      <c r="Q80" s="247"/>
      <c r="R80" s="247"/>
      <c r="S80" s="247"/>
      <c r="T80" s="247"/>
      <c r="U80" s="820"/>
      <c r="V80" s="819"/>
      <c r="W80" s="126"/>
      <c r="X80" s="126"/>
      <c r="Y80" s="126"/>
      <c r="Z80" s="126"/>
      <c r="AA80" s="126">
        <v>1</v>
      </c>
      <c r="AB80" s="941"/>
      <c r="AC80" s="126"/>
      <c r="AD80" s="126"/>
      <c r="AE80" s="126"/>
      <c r="AF80" s="126"/>
      <c r="AG80" s="126">
        <v>1</v>
      </c>
      <c r="AH80" s="941"/>
      <c r="AI80" s="1008"/>
      <c r="AJ80" s="819"/>
      <c r="AK80" s="941"/>
      <c r="AL80" s="126"/>
      <c r="AM80" s="941"/>
      <c r="AN80" s="126"/>
      <c r="AO80" s="941"/>
      <c r="AP80" s="126"/>
      <c r="AQ80" s="126"/>
      <c r="AR80" s="126"/>
      <c r="AS80" s="126"/>
      <c r="AT80" s="126"/>
      <c r="AU80" s="820"/>
      <c r="AV80" s="941"/>
      <c r="AW80" s="126"/>
      <c r="AX80" s="126"/>
      <c r="AY80" s="941"/>
      <c r="AZ80" s="936">
        <v>1</v>
      </c>
      <c r="BA80" s="126"/>
      <c r="BB80" s="322"/>
      <c r="BC80" s="322">
        <v>1</v>
      </c>
      <c r="BD80" s="126"/>
      <c r="BE80" s="941"/>
      <c r="BF80" s="128"/>
      <c r="BG80" s="11"/>
      <c r="BH80" s="941"/>
      <c r="BI80" s="11"/>
      <c r="BJ80" s="11"/>
      <c r="BK80" s="11"/>
      <c r="BL80" s="11"/>
      <c r="BM80" s="11"/>
      <c r="BN80" s="11"/>
      <c r="BO80" s="11"/>
      <c r="BP80" s="11"/>
      <c r="BQ80" s="588"/>
      <c r="BR80" s="11"/>
      <c r="BS80" s="1033"/>
      <c r="BT80" s="128"/>
      <c r="BU80" s="11"/>
      <c r="BV80" s="11"/>
      <c r="BW80" s="11"/>
      <c r="BX80" s="11"/>
      <c r="BY80" s="11"/>
      <c r="BZ80" s="11"/>
      <c r="CA80" s="11"/>
      <c r="CB80" s="126"/>
      <c r="CC80" s="11"/>
      <c r="CD80" s="941"/>
      <c r="CE80" s="126"/>
      <c r="CF80" s="11"/>
      <c r="CG80" s="941"/>
      <c r="CH80" s="129"/>
      <c r="CI80" s="128"/>
      <c r="CJ80" s="941"/>
      <c r="CK80" s="11"/>
      <c r="CL80" s="941"/>
      <c r="CM80" s="126"/>
      <c r="CN80" s="11"/>
      <c r="CO80" s="62"/>
      <c r="CP80" s="941"/>
      <c r="CQ80" s="941"/>
      <c r="CR80" s="941"/>
      <c r="CS80" s="941"/>
      <c r="CT80" s="941"/>
      <c r="CU80" s="941"/>
      <c r="CV80" s="941"/>
      <c r="CW80" s="941"/>
      <c r="CX80" s="941"/>
      <c r="CY80" s="941"/>
      <c r="CZ80" s="941"/>
      <c r="DA80" s="941"/>
      <c r="DB80" s="941"/>
      <c r="DC80" s="941"/>
      <c r="DD80" s="941"/>
      <c r="DE80" s="941"/>
      <c r="DF80" s="941"/>
      <c r="DG80" s="941"/>
      <c r="DH80" s="941"/>
      <c r="DI80" s="941"/>
      <c r="DJ80" s="941"/>
      <c r="DK80" s="941"/>
      <c r="DL80" s="941"/>
      <c r="DM80" s="941"/>
      <c r="DN80" s="941"/>
      <c r="DO80" s="941"/>
      <c r="DP80" s="941"/>
      <c r="DQ80" s="941"/>
      <c r="DR80" s="941"/>
      <c r="DS80" s="941"/>
      <c r="DT80" s="941"/>
      <c r="DU80" s="941"/>
      <c r="DV80" s="941"/>
      <c r="DW80" s="941"/>
      <c r="DX80" s="941"/>
      <c r="DY80" s="941"/>
      <c r="DZ80" s="1065"/>
      <c r="EA80" s="1065"/>
      <c r="EB80" s="1066"/>
      <c r="EC80" s="1065"/>
      <c r="ED80" s="1078"/>
      <c r="EE80" s="1079"/>
      <c r="EF80" s="128"/>
      <c r="EG80" s="1065"/>
      <c r="EH80" s="1065"/>
      <c r="EI80" s="941"/>
      <c r="EJ80" s="11"/>
      <c r="EK80" s="1065"/>
      <c r="EL80" s="1065"/>
      <c r="EM80" s="941"/>
      <c r="EN80" s="11"/>
      <c r="EO80" s="11"/>
      <c r="EP80" s="126"/>
      <c r="EQ80" s="11"/>
      <c r="ER80" s="11"/>
      <c r="ES80" s="11"/>
      <c r="ET80" s="247"/>
      <c r="EU80" s="247"/>
      <c r="EV80" s="1033"/>
      <c r="EW80" s="941"/>
      <c r="EX80" s="322"/>
      <c r="EY80" s="941"/>
      <c r="EZ80" s="941"/>
      <c r="FA80" s="247"/>
      <c r="FB80" s="1094"/>
      <c r="FC80" s="941"/>
      <c r="FD80" s="941"/>
      <c r="FE80" s="941"/>
      <c r="FF80" s="941"/>
      <c r="FG80" s="1008"/>
      <c r="FH80" s="74">
        <f t="shared" si="10"/>
        <v>4</v>
      </c>
      <c r="FI80" s="66">
        <f t="shared" si="8"/>
        <v>0</v>
      </c>
      <c r="FJ80" s="66">
        <f t="shared" si="11"/>
        <v>0</v>
      </c>
      <c r="FK80" s="66">
        <f t="shared" si="12"/>
        <v>0</v>
      </c>
      <c r="FL80" s="66">
        <f t="shared" si="9"/>
        <v>0</v>
      </c>
      <c r="FM80" s="1230">
        <f t="shared" si="13"/>
        <v>4</v>
      </c>
      <c r="FN80" s="10"/>
      <c r="FO80" s="10">
        <v>1</v>
      </c>
      <c r="FP80" s="10"/>
      <c r="FQ80" s="10"/>
      <c r="FR80" s="10"/>
      <c r="FS80" s="10">
        <v>1</v>
      </c>
    </row>
    <row r="81" spans="1:175" ht="15.75" x14ac:dyDescent="0.25">
      <c r="A81">
        <v>68</v>
      </c>
      <c r="B81">
        <v>78</v>
      </c>
      <c r="C81" s="746" t="s">
        <v>1398</v>
      </c>
      <c r="D81" s="57"/>
      <c r="E81" s="126"/>
      <c r="F81" s="126"/>
      <c r="G81" s="126"/>
      <c r="H81" s="126"/>
      <c r="I81" s="126"/>
      <c r="J81" s="126"/>
      <c r="K81" s="126"/>
      <c r="L81" s="15"/>
      <c r="M81" s="126"/>
      <c r="N81" s="126"/>
      <c r="O81" s="944"/>
      <c r="P81" s="941"/>
      <c r="Q81" s="247"/>
      <c r="R81" s="247"/>
      <c r="S81" s="247"/>
      <c r="T81" s="247"/>
      <c r="U81" s="820">
        <v>1</v>
      </c>
      <c r="V81" s="819"/>
      <c r="W81" s="126">
        <v>1</v>
      </c>
      <c r="X81" s="126"/>
      <c r="Y81" s="126"/>
      <c r="Z81" s="126"/>
      <c r="AA81" s="126"/>
      <c r="AB81" s="941"/>
      <c r="AC81" s="126"/>
      <c r="AD81" s="126"/>
      <c r="AE81" s="126"/>
      <c r="AF81" s="126"/>
      <c r="AG81" s="126"/>
      <c r="AH81" s="941"/>
      <c r="AI81" s="1008"/>
      <c r="AJ81" s="819"/>
      <c r="AK81" s="941"/>
      <c r="AL81" s="126"/>
      <c r="AM81" s="941"/>
      <c r="AN81" s="126"/>
      <c r="AO81" s="941"/>
      <c r="AP81" s="126"/>
      <c r="AQ81" s="126">
        <v>1</v>
      </c>
      <c r="AR81" s="126"/>
      <c r="AS81" s="126">
        <v>1</v>
      </c>
      <c r="AT81" s="126"/>
      <c r="AU81" s="820"/>
      <c r="AV81" s="941"/>
      <c r="AW81" s="126">
        <v>1</v>
      </c>
      <c r="AX81" s="126"/>
      <c r="AY81" s="941"/>
      <c r="AZ81" s="936"/>
      <c r="BA81" s="126"/>
      <c r="BB81" s="322"/>
      <c r="BC81" s="322"/>
      <c r="BD81" s="126"/>
      <c r="BE81" s="941"/>
      <c r="BF81" s="128"/>
      <c r="BG81" s="11"/>
      <c r="BH81" s="941"/>
      <c r="BI81" s="11"/>
      <c r="BJ81" s="11"/>
      <c r="BK81" s="11"/>
      <c r="BL81" s="11"/>
      <c r="BM81" s="11"/>
      <c r="BN81" s="11"/>
      <c r="BO81" s="11"/>
      <c r="BP81" s="11"/>
      <c r="BQ81" s="588"/>
      <c r="BR81" s="11"/>
      <c r="BS81" s="1033"/>
      <c r="BT81" s="128"/>
      <c r="BU81" s="11"/>
      <c r="BV81" s="11"/>
      <c r="BW81" s="11"/>
      <c r="BX81" s="11"/>
      <c r="BY81" s="11"/>
      <c r="BZ81" s="11"/>
      <c r="CA81" s="11"/>
      <c r="CB81" s="126"/>
      <c r="CC81" s="11"/>
      <c r="CD81" s="941"/>
      <c r="CE81" s="126"/>
      <c r="CF81" s="11"/>
      <c r="CG81" s="941"/>
      <c r="CH81" s="129"/>
      <c r="CI81" s="128"/>
      <c r="CJ81" s="941"/>
      <c r="CK81" s="11"/>
      <c r="CL81" s="941"/>
      <c r="CM81" s="126"/>
      <c r="CN81" s="11"/>
      <c r="CO81" s="62"/>
      <c r="CP81" s="941"/>
      <c r="CQ81" s="941"/>
      <c r="CR81" s="941"/>
      <c r="CS81" s="941"/>
      <c r="CT81" s="941"/>
      <c r="CU81" s="941"/>
      <c r="CV81" s="941"/>
      <c r="CW81" s="941"/>
      <c r="CX81" s="941"/>
      <c r="CY81" s="941"/>
      <c r="CZ81" s="941"/>
      <c r="DA81" s="941"/>
      <c r="DB81" s="941"/>
      <c r="DC81" s="941"/>
      <c r="DD81" s="941"/>
      <c r="DE81" s="941"/>
      <c r="DF81" s="941"/>
      <c r="DG81" s="941"/>
      <c r="DH81" s="941"/>
      <c r="DI81" s="941"/>
      <c r="DJ81" s="941"/>
      <c r="DK81" s="941"/>
      <c r="DL81" s="941"/>
      <c r="DM81" s="941"/>
      <c r="DN81" s="941"/>
      <c r="DO81" s="941"/>
      <c r="DP81" s="941"/>
      <c r="DQ81" s="941"/>
      <c r="DR81" s="941"/>
      <c r="DS81" s="941"/>
      <c r="DT81" s="941"/>
      <c r="DU81" s="941"/>
      <c r="DV81" s="941"/>
      <c r="DW81" s="941"/>
      <c r="DX81" s="941"/>
      <c r="DY81" s="941"/>
      <c r="DZ81" s="1065"/>
      <c r="EA81" s="1065"/>
      <c r="EB81" s="1066"/>
      <c r="EC81" s="1065"/>
      <c r="ED81" s="1078"/>
      <c r="EE81" s="1079"/>
      <c r="EF81" s="128"/>
      <c r="EG81" s="1065"/>
      <c r="EH81" s="1065"/>
      <c r="EI81" s="941"/>
      <c r="EJ81" s="11"/>
      <c r="EK81" s="1065"/>
      <c r="EL81" s="1065"/>
      <c r="EM81" s="941"/>
      <c r="EN81" s="11"/>
      <c r="EO81" s="11"/>
      <c r="EP81" s="126"/>
      <c r="EQ81" s="11"/>
      <c r="ER81" s="11"/>
      <c r="ES81" s="11"/>
      <c r="ET81" s="247"/>
      <c r="EU81" s="247"/>
      <c r="EV81" s="1033"/>
      <c r="EW81" s="941"/>
      <c r="EX81" s="322"/>
      <c r="EY81" s="941"/>
      <c r="EZ81" s="941"/>
      <c r="FA81" s="247"/>
      <c r="FB81" s="1094"/>
      <c r="FC81" s="941"/>
      <c r="FD81" s="941"/>
      <c r="FE81" s="941"/>
      <c r="FF81" s="941"/>
      <c r="FG81" s="1008"/>
      <c r="FH81" s="74">
        <f t="shared" si="10"/>
        <v>3</v>
      </c>
      <c r="FI81" s="66">
        <f t="shared" si="8"/>
        <v>0</v>
      </c>
      <c r="FJ81" s="66">
        <f t="shared" si="11"/>
        <v>2</v>
      </c>
      <c r="FK81" s="66">
        <f t="shared" si="12"/>
        <v>0</v>
      </c>
      <c r="FL81" s="66">
        <f t="shared" si="9"/>
        <v>0</v>
      </c>
      <c r="FM81" s="1230">
        <f t="shared" si="13"/>
        <v>5</v>
      </c>
      <c r="FN81" s="10"/>
      <c r="FO81" s="10">
        <v>1</v>
      </c>
      <c r="FP81" s="10"/>
      <c r="FQ81" s="10"/>
      <c r="FR81" s="10"/>
      <c r="FS81" s="10"/>
    </row>
    <row r="82" spans="1:175" ht="15.75" x14ac:dyDescent="0.25">
      <c r="A82">
        <v>69</v>
      </c>
      <c r="B82">
        <v>79</v>
      </c>
      <c r="C82" s="746" t="s">
        <v>734</v>
      </c>
      <c r="D82" s="57"/>
      <c r="E82" s="126"/>
      <c r="F82" s="126"/>
      <c r="G82" s="126">
        <v>1</v>
      </c>
      <c r="H82" s="126"/>
      <c r="I82" s="126">
        <v>1</v>
      </c>
      <c r="J82" s="126">
        <v>1</v>
      </c>
      <c r="K82" s="126"/>
      <c r="L82" s="15"/>
      <c r="M82" s="126"/>
      <c r="N82" s="126"/>
      <c r="O82" s="944"/>
      <c r="P82" s="941"/>
      <c r="Q82" s="247">
        <v>1</v>
      </c>
      <c r="R82" s="247">
        <v>1</v>
      </c>
      <c r="S82" s="247">
        <v>1</v>
      </c>
      <c r="T82" s="247"/>
      <c r="U82" s="820"/>
      <c r="V82" s="819"/>
      <c r="W82" s="126">
        <v>1</v>
      </c>
      <c r="X82" s="126"/>
      <c r="Y82" s="126">
        <v>1</v>
      </c>
      <c r="Z82" s="126"/>
      <c r="AA82" s="126"/>
      <c r="AB82" s="941"/>
      <c r="AC82" s="126"/>
      <c r="AD82" s="126"/>
      <c r="AE82" s="126"/>
      <c r="AF82" s="126"/>
      <c r="AG82" s="126"/>
      <c r="AH82" s="941"/>
      <c r="AI82" s="1008"/>
      <c r="AJ82" s="819"/>
      <c r="AK82" s="941"/>
      <c r="AL82" s="126"/>
      <c r="AM82" s="941"/>
      <c r="AN82" s="126">
        <v>1</v>
      </c>
      <c r="AO82" s="941"/>
      <c r="AP82" s="126"/>
      <c r="AQ82" s="126"/>
      <c r="AR82" s="126"/>
      <c r="AS82" s="126"/>
      <c r="AT82" s="126">
        <v>1</v>
      </c>
      <c r="AU82" s="820">
        <v>1</v>
      </c>
      <c r="AV82" s="941"/>
      <c r="AW82" s="126"/>
      <c r="AX82" s="126"/>
      <c r="AY82" s="941"/>
      <c r="AZ82" s="936">
        <v>1</v>
      </c>
      <c r="BA82" s="126">
        <v>1</v>
      </c>
      <c r="BB82" s="322"/>
      <c r="BC82" s="322"/>
      <c r="BD82" s="126"/>
      <c r="BE82" s="941"/>
      <c r="BF82" s="128"/>
      <c r="BG82" s="11"/>
      <c r="BH82" s="941"/>
      <c r="BI82" s="11"/>
      <c r="BJ82" s="11">
        <v>1</v>
      </c>
      <c r="BK82" s="11">
        <v>1</v>
      </c>
      <c r="BL82" s="11"/>
      <c r="BM82" s="11"/>
      <c r="BN82" s="11"/>
      <c r="BO82" s="11"/>
      <c r="BP82" s="11">
        <v>1</v>
      </c>
      <c r="BQ82" s="588"/>
      <c r="BR82" s="11">
        <v>1</v>
      </c>
      <c r="BS82" s="1033"/>
      <c r="BT82" s="128"/>
      <c r="BU82" s="11"/>
      <c r="BV82" s="11"/>
      <c r="BW82" s="11"/>
      <c r="BX82" s="11"/>
      <c r="BY82" s="11"/>
      <c r="BZ82" s="11"/>
      <c r="CA82" s="11">
        <v>1</v>
      </c>
      <c r="CB82" s="126"/>
      <c r="CC82" s="11"/>
      <c r="CD82" s="941"/>
      <c r="CE82" s="126">
        <v>1</v>
      </c>
      <c r="CF82" s="11">
        <v>1</v>
      </c>
      <c r="CG82" s="941"/>
      <c r="CH82" s="129"/>
      <c r="CI82" s="128"/>
      <c r="CJ82" s="941"/>
      <c r="CK82" s="11"/>
      <c r="CL82" s="941"/>
      <c r="CM82" s="126"/>
      <c r="CN82" s="98">
        <v>1</v>
      </c>
      <c r="CO82" s="62"/>
      <c r="CP82" s="941"/>
      <c r="CQ82" s="941"/>
      <c r="CR82" s="941"/>
      <c r="CS82" s="941"/>
      <c r="CT82" s="941"/>
      <c r="CU82" s="941"/>
      <c r="CV82" s="941"/>
      <c r="CW82" s="941"/>
      <c r="CX82" s="941"/>
      <c r="CY82" s="941"/>
      <c r="CZ82" s="941"/>
      <c r="DA82" s="941"/>
      <c r="DB82" s="941"/>
      <c r="DC82" s="941"/>
      <c r="DD82" s="941"/>
      <c r="DE82" s="941"/>
      <c r="DF82" s="941"/>
      <c r="DG82" s="941"/>
      <c r="DH82" s="941"/>
      <c r="DI82" s="941"/>
      <c r="DJ82" s="941"/>
      <c r="DK82" s="941"/>
      <c r="DL82" s="941"/>
      <c r="DM82" s="941"/>
      <c r="DN82" s="941"/>
      <c r="DO82" s="941"/>
      <c r="DP82" s="941"/>
      <c r="DQ82" s="941"/>
      <c r="DR82" s="941"/>
      <c r="DS82" s="941"/>
      <c r="DT82" s="941"/>
      <c r="DU82" s="941"/>
      <c r="DV82" s="941"/>
      <c r="DW82" s="941"/>
      <c r="DX82" s="941"/>
      <c r="DY82" s="941"/>
      <c r="DZ82" s="1065"/>
      <c r="EA82" s="1065"/>
      <c r="EB82" s="1066"/>
      <c r="EC82" s="1065"/>
      <c r="ED82" s="1078"/>
      <c r="EE82" s="1079"/>
      <c r="EF82" s="128"/>
      <c r="EG82" s="1065"/>
      <c r="EH82" s="1065"/>
      <c r="EI82" s="941"/>
      <c r="EJ82" s="11"/>
      <c r="EK82" s="1065"/>
      <c r="EL82" s="1065"/>
      <c r="EM82" s="941"/>
      <c r="EN82" s="11"/>
      <c r="EO82" s="11"/>
      <c r="EP82" s="126"/>
      <c r="EQ82" s="11">
        <v>1</v>
      </c>
      <c r="ER82" s="11"/>
      <c r="ES82" s="11"/>
      <c r="ET82" s="247"/>
      <c r="EU82" s="247"/>
      <c r="EV82" s="1033"/>
      <c r="EW82" s="941"/>
      <c r="EX82" s="322"/>
      <c r="EY82" s="941"/>
      <c r="EZ82" s="941"/>
      <c r="FA82" s="247"/>
      <c r="FB82" s="1094"/>
      <c r="FC82" s="941"/>
      <c r="FD82" s="941"/>
      <c r="FE82" s="941"/>
      <c r="FF82" s="941"/>
      <c r="FG82" s="1008"/>
      <c r="FH82" s="74">
        <f t="shared" si="10"/>
        <v>1</v>
      </c>
      <c r="FI82" s="66">
        <f t="shared" si="8"/>
        <v>11</v>
      </c>
      <c r="FJ82" s="66">
        <f t="shared" si="11"/>
        <v>6</v>
      </c>
      <c r="FK82" s="66">
        <f t="shared" si="12"/>
        <v>3</v>
      </c>
      <c r="FL82" s="66">
        <f t="shared" si="9"/>
        <v>0</v>
      </c>
      <c r="FM82" s="1230">
        <f t="shared" si="13"/>
        <v>21</v>
      </c>
      <c r="FN82" s="10"/>
      <c r="FO82" s="10"/>
      <c r="FP82" s="10"/>
      <c r="FQ82" s="10">
        <v>1</v>
      </c>
      <c r="FR82" s="10"/>
      <c r="FS82" s="10"/>
    </row>
    <row r="83" spans="1:175" s="643" customFormat="1" ht="15.75" x14ac:dyDescent="0.25">
      <c r="A83" s="643">
        <v>70</v>
      </c>
      <c r="B83">
        <v>80</v>
      </c>
      <c r="C83" s="948" t="s">
        <v>937</v>
      </c>
      <c r="D83" s="949"/>
      <c r="E83" s="950"/>
      <c r="F83" s="950"/>
      <c r="G83" s="950">
        <v>1</v>
      </c>
      <c r="H83" s="950"/>
      <c r="I83" s="950">
        <v>1</v>
      </c>
      <c r="J83" s="950">
        <v>1</v>
      </c>
      <c r="K83" s="950"/>
      <c r="L83" s="951"/>
      <c r="M83" s="950"/>
      <c r="N83" s="950">
        <v>1</v>
      </c>
      <c r="O83" s="950">
        <v>1</v>
      </c>
      <c r="P83" s="950"/>
      <c r="Q83" s="953">
        <v>1</v>
      </c>
      <c r="R83" s="953">
        <v>1</v>
      </c>
      <c r="S83" s="953">
        <v>1</v>
      </c>
      <c r="T83" s="953"/>
      <c r="U83" s="954"/>
      <c r="V83" s="949"/>
      <c r="W83" s="950">
        <v>1</v>
      </c>
      <c r="X83" s="950"/>
      <c r="Y83" s="950">
        <v>1</v>
      </c>
      <c r="Z83" s="950"/>
      <c r="AA83" s="950"/>
      <c r="AB83" s="950"/>
      <c r="AC83" s="950"/>
      <c r="AD83" s="950"/>
      <c r="AE83" s="950"/>
      <c r="AF83" s="950"/>
      <c r="AG83" s="950"/>
      <c r="AH83" s="950"/>
      <c r="AI83" s="954"/>
      <c r="AJ83" s="949"/>
      <c r="AK83" s="950"/>
      <c r="AL83" s="950"/>
      <c r="AM83" s="950"/>
      <c r="AN83" s="817">
        <v>1</v>
      </c>
      <c r="AO83" s="950"/>
      <c r="AP83" s="950"/>
      <c r="AQ83" s="950"/>
      <c r="AR83" s="950"/>
      <c r="AS83" s="950"/>
      <c r="AT83" s="950">
        <v>1</v>
      </c>
      <c r="AU83" s="828">
        <v>1</v>
      </c>
      <c r="AV83" s="941"/>
      <c r="AW83" s="950"/>
      <c r="AX83" s="950"/>
      <c r="AY83" s="941"/>
      <c r="AZ83" s="966">
        <v>1</v>
      </c>
      <c r="BA83" s="950"/>
      <c r="BB83" s="955">
        <v>1</v>
      </c>
      <c r="BC83" s="955"/>
      <c r="BD83" s="950"/>
      <c r="BE83" s="941"/>
      <c r="BF83" s="956"/>
      <c r="BG83" s="957"/>
      <c r="BH83" s="941"/>
      <c r="BI83" s="957"/>
      <c r="BJ83" s="957">
        <v>1</v>
      </c>
      <c r="BK83" s="957">
        <v>1</v>
      </c>
      <c r="BL83" s="957"/>
      <c r="BM83" s="957"/>
      <c r="BN83" s="957"/>
      <c r="BO83" s="957"/>
      <c r="BP83" s="957">
        <v>1</v>
      </c>
      <c r="BQ83" s="1024"/>
      <c r="BR83" s="957">
        <v>1</v>
      </c>
      <c r="BS83" s="1033"/>
      <c r="BT83" s="956"/>
      <c r="BU83" s="957"/>
      <c r="BV83" s="957"/>
      <c r="BW83" s="957"/>
      <c r="BX83" s="957"/>
      <c r="BY83" s="957"/>
      <c r="BZ83" s="957"/>
      <c r="CA83" s="957">
        <v>1</v>
      </c>
      <c r="CB83" s="817">
        <v>1</v>
      </c>
      <c r="CC83" s="957"/>
      <c r="CD83" s="941"/>
      <c r="CE83" s="950">
        <v>1</v>
      </c>
      <c r="CF83" s="957"/>
      <c r="CG83" s="941"/>
      <c r="CH83" s="958">
        <v>1</v>
      </c>
      <c r="CI83" s="956"/>
      <c r="CJ83" s="941"/>
      <c r="CK83" s="957"/>
      <c r="CL83" s="941"/>
      <c r="CM83" s="957"/>
      <c r="CN83" s="957"/>
      <c r="CO83" s="963"/>
      <c r="CP83" s="941"/>
      <c r="CQ83" s="941"/>
      <c r="CR83" s="941"/>
      <c r="CS83" s="941"/>
      <c r="CT83" s="941"/>
      <c r="CU83" s="941"/>
      <c r="CV83" s="941"/>
      <c r="CW83" s="941"/>
      <c r="CX83" s="941"/>
      <c r="CY83" s="941"/>
      <c r="CZ83" s="941"/>
      <c r="DA83" s="941"/>
      <c r="DB83" s="941"/>
      <c r="DC83" s="941"/>
      <c r="DD83" s="941"/>
      <c r="DE83" s="941"/>
      <c r="DF83" s="941"/>
      <c r="DG83" s="941"/>
      <c r="DH83" s="941"/>
      <c r="DI83" s="941"/>
      <c r="DJ83" s="941"/>
      <c r="DK83" s="941"/>
      <c r="DL83" s="941"/>
      <c r="DM83" s="941"/>
      <c r="DN83" s="941"/>
      <c r="DO83" s="941"/>
      <c r="DP83" s="941"/>
      <c r="DQ83" s="941"/>
      <c r="DR83" s="941"/>
      <c r="DS83" s="941"/>
      <c r="DT83" s="941"/>
      <c r="DU83" s="941"/>
      <c r="DV83" s="941"/>
      <c r="DW83" s="941"/>
      <c r="DX83" s="941"/>
      <c r="DY83" s="941"/>
      <c r="DZ83" s="1068"/>
      <c r="EA83" s="1068"/>
      <c r="EB83" s="1069"/>
      <c r="EC83" s="1077"/>
      <c r="ED83" s="1083"/>
      <c r="EE83" s="1082"/>
      <c r="EF83" s="956"/>
      <c r="EG83" s="1077"/>
      <c r="EH83" s="1077"/>
      <c r="EI83" s="942"/>
      <c r="EJ83" s="957"/>
      <c r="EK83" s="1077"/>
      <c r="EL83" s="1077"/>
      <c r="EM83" s="1088"/>
      <c r="EN83" s="957"/>
      <c r="EO83" s="957"/>
      <c r="EP83" s="817"/>
      <c r="EQ83" s="957">
        <v>1</v>
      </c>
      <c r="ER83" s="957"/>
      <c r="ES83" s="957"/>
      <c r="ET83" s="953"/>
      <c r="EU83" s="953">
        <v>1</v>
      </c>
      <c r="EV83" s="1090"/>
      <c r="EW83" s="1090"/>
      <c r="EX83" s="953">
        <v>1</v>
      </c>
      <c r="EY83" s="1090"/>
      <c r="EZ83" s="1090"/>
      <c r="FA83" s="953"/>
      <c r="FB83" s="1090"/>
      <c r="FC83" s="1090"/>
      <c r="FD83" s="1090"/>
      <c r="FE83" s="1090"/>
      <c r="FF83" s="1090"/>
      <c r="FG83" s="1090"/>
      <c r="FH83" s="74">
        <f t="shared" si="10"/>
        <v>1</v>
      </c>
      <c r="FI83" s="66">
        <f t="shared" si="8"/>
        <v>11</v>
      </c>
      <c r="FJ83" s="66">
        <f t="shared" si="11"/>
        <v>8</v>
      </c>
      <c r="FK83" s="66">
        <f t="shared" si="12"/>
        <v>3</v>
      </c>
      <c r="FL83" s="66">
        <f t="shared" si="9"/>
        <v>1</v>
      </c>
      <c r="FM83" s="1230">
        <f t="shared" si="13"/>
        <v>24</v>
      </c>
      <c r="FN83" s="11"/>
      <c r="FO83" s="11"/>
      <c r="FP83" s="11"/>
      <c r="FQ83" s="11">
        <v>1</v>
      </c>
      <c r="FR83" s="11"/>
      <c r="FS83" s="11"/>
    </row>
    <row r="84" spans="1:175" ht="15.75" x14ac:dyDescent="0.25">
      <c r="A84">
        <v>71</v>
      </c>
      <c r="B84">
        <v>81</v>
      </c>
      <c r="C84" s="746" t="s">
        <v>456</v>
      </c>
      <c r="D84" s="57"/>
      <c r="E84" s="126">
        <v>1</v>
      </c>
      <c r="F84" s="126"/>
      <c r="G84" s="126"/>
      <c r="H84" s="126">
        <v>1</v>
      </c>
      <c r="I84" s="126"/>
      <c r="J84" s="126"/>
      <c r="K84" s="126"/>
      <c r="L84" s="15"/>
      <c r="M84" s="126">
        <v>1</v>
      </c>
      <c r="N84" s="126"/>
      <c r="O84" s="944"/>
      <c r="P84" s="941"/>
      <c r="Q84" s="247"/>
      <c r="R84" s="247"/>
      <c r="S84" s="247"/>
      <c r="T84" s="247"/>
      <c r="U84" s="820"/>
      <c r="V84" s="819"/>
      <c r="W84" s="126"/>
      <c r="X84" s="126"/>
      <c r="Y84" s="126"/>
      <c r="Z84" s="126"/>
      <c r="AA84" s="126"/>
      <c r="AB84" s="941"/>
      <c r="AC84" s="126"/>
      <c r="AD84" s="126"/>
      <c r="AE84" s="126"/>
      <c r="AF84" s="126"/>
      <c r="AG84" s="126"/>
      <c r="AH84" s="941"/>
      <c r="AI84" s="1008"/>
      <c r="AJ84" s="819"/>
      <c r="AK84" s="941"/>
      <c r="AL84" s="126"/>
      <c r="AM84" s="941"/>
      <c r="AN84" s="126"/>
      <c r="AO84" s="941"/>
      <c r="AP84" s="126"/>
      <c r="AQ84" s="126"/>
      <c r="AR84" s="126"/>
      <c r="AS84" s="126"/>
      <c r="AT84" s="126"/>
      <c r="AU84" s="820"/>
      <c r="AV84" s="941"/>
      <c r="AW84" s="126"/>
      <c r="AX84" s="126"/>
      <c r="AY84" s="941"/>
      <c r="AZ84" s="936">
        <v>1</v>
      </c>
      <c r="BA84" s="126"/>
      <c r="BB84" s="322"/>
      <c r="BC84" s="322"/>
      <c r="BD84" s="126"/>
      <c r="BE84" s="941"/>
      <c r="BF84" s="128"/>
      <c r="BG84" s="11"/>
      <c r="BH84" s="941"/>
      <c r="BI84" s="11"/>
      <c r="BJ84" s="11"/>
      <c r="BK84" s="11"/>
      <c r="BL84" s="11">
        <v>1</v>
      </c>
      <c r="BM84" s="11"/>
      <c r="BN84" s="11"/>
      <c r="BO84" s="11">
        <v>1</v>
      </c>
      <c r="BP84" s="11"/>
      <c r="BQ84" s="588"/>
      <c r="BR84" s="11"/>
      <c r="BS84" s="1033"/>
      <c r="BT84" s="128"/>
      <c r="BU84" s="11"/>
      <c r="BV84" s="11"/>
      <c r="BW84" s="11">
        <v>1</v>
      </c>
      <c r="BX84" s="11"/>
      <c r="BY84" s="11"/>
      <c r="BZ84" s="11"/>
      <c r="CA84" s="11"/>
      <c r="CB84" s="126"/>
      <c r="CC84" s="11"/>
      <c r="CD84" s="1031"/>
      <c r="CE84" s="126"/>
      <c r="CF84" s="11"/>
      <c r="CG84" s="1031"/>
      <c r="CH84" s="129"/>
      <c r="CI84" s="128"/>
      <c r="CJ84" s="1031"/>
      <c r="CK84" s="11"/>
      <c r="CL84" s="1031"/>
      <c r="CM84" s="15"/>
      <c r="CN84" s="11"/>
      <c r="CO84" s="62"/>
      <c r="CP84" s="1031"/>
      <c r="CQ84" s="1031"/>
      <c r="CR84" s="1031"/>
      <c r="CS84" s="1031"/>
      <c r="CT84" s="1031"/>
      <c r="CU84" s="1031"/>
      <c r="CV84" s="1031"/>
      <c r="CW84" s="1031"/>
      <c r="CX84" s="1031"/>
      <c r="CY84" s="1031"/>
      <c r="CZ84" s="1031"/>
      <c r="DA84" s="1031"/>
      <c r="DB84" s="1031"/>
      <c r="DC84" s="1031"/>
      <c r="DD84" s="1031"/>
      <c r="DE84" s="1031"/>
      <c r="DF84" s="1031"/>
      <c r="DG84" s="1031"/>
      <c r="DH84" s="1031"/>
      <c r="DI84" s="1031"/>
      <c r="DJ84" s="1031"/>
      <c r="DK84" s="1031"/>
      <c r="DL84" s="1031"/>
      <c r="DM84" s="1031"/>
      <c r="DN84" s="1031"/>
      <c r="DO84" s="1031"/>
      <c r="DP84" s="1031"/>
      <c r="DQ84" s="1031"/>
      <c r="DR84" s="1031"/>
      <c r="DS84" s="1031"/>
      <c r="DT84" s="1031"/>
      <c r="DU84" s="1031"/>
      <c r="DV84" s="1031"/>
      <c r="DW84" s="1031"/>
      <c r="DX84" s="1031"/>
      <c r="DY84" s="1031"/>
      <c r="DZ84" s="1065"/>
      <c r="EA84" s="1065"/>
      <c r="EB84" s="1066"/>
      <c r="EC84" s="1065"/>
      <c r="ED84" s="1078"/>
      <c r="EE84" s="1079"/>
      <c r="EF84" s="128"/>
      <c r="EG84" s="1065"/>
      <c r="EH84" s="1065"/>
      <c r="EI84" s="941"/>
      <c r="EJ84" s="11"/>
      <c r="EK84" s="1065"/>
      <c r="EL84" s="1065"/>
      <c r="EM84" s="941"/>
      <c r="EN84" s="11"/>
      <c r="EO84" s="11"/>
      <c r="EP84" s="126"/>
      <c r="EQ84" s="11"/>
      <c r="ER84" s="11"/>
      <c r="ES84" s="11"/>
      <c r="ET84" s="247"/>
      <c r="EU84" s="247"/>
      <c r="EV84" s="1033"/>
      <c r="EW84" s="941"/>
      <c r="EX84" s="322"/>
      <c r="EY84" s="941"/>
      <c r="EZ84" s="941"/>
      <c r="FA84" s="937"/>
      <c r="FB84" s="1094"/>
      <c r="FC84" s="941"/>
      <c r="FD84" s="941"/>
      <c r="FE84" s="941"/>
      <c r="FF84" s="941"/>
      <c r="FG84" s="1008"/>
      <c r="FH84" s="74">
        <f t="shared" si="10"/>
        <v>1</v>
      </c>
      <c r="FI84" s="66">
        <f t="shared" si="8"/>
        <v>4</v>
      </c>
      <c r="FJ84" s="66">
        <f t="shared" si="11"/>
        <v>1</v>
      </c>
      <c r="FK84" s="66">
        <f t="shared" si="12"/>
        <v>0</v>
      </c>
      <c r="FL84" s="66">
        <f t="shared" si="9"/>
        <v>0</v>
      </c>
      <c r="FM84" s="1230">
        <f t="shared" si="13"/>
        <v>6</v>
      </c>
      <c r="FN84" s="10"/>
      <c r="FO84" s="10">
        <v>1</v>
      </c>
      <c r="FP84" s="10"/>
      <c r="FQ84" s="10"/>
      <c r="FR84" s="10"/>
      <c r="FS84" s="10"/>
    </row>
    <row r="85" spans="1:175" ht="15.75" x14ac:dyDescent="0.25">
      <c r="A85">
        <v>72</v>
      </c>
      <c r="B85">
        <v>82</v>
      </c>
      <c r="C85" s="746" t="s">
        <v>562</v>
      </c>
      <c r="D85" s="57"/>
      <c r="E85" s="126">
        <v>1</v>
      </c>
      <c r="F85" s="126"/>
      <c r="G85" s="126"/>
      <c r="H85" s="126">
        <v>1</v>
      </c>
      <c r="I85" s="126"/>
      <c r="J85" s="126"/>
      <c r="K85" s="126"/>
      <c r="L85" s="15"/>
      <c r="M85" s="126">
        <v>1</v>
      </c>
      <c r="N85" s="126"/>
      <c r="O85" s="944"/>
      <c r="P85" s="941"/>
      <c r="Q85" s="247"/>
      <c r="R85" s="247"/>
      <c r="S85" s="247"/>
      <c r="T85" s="247"/>
      <c r="U85" s="820"/>
      <c r="V85" s="819"/>
      <c r="W85" s="126"/>
      <c r="X85" s="126"/>
      <c r="Y85" s="126"/>
      <c r="Z85" s="126"/>
      <c r="AA85" s="126"/>
      <c r="AB85" s="941"/>
      <c r="AC85" s="126"/>
      <c r="AD85" s="126"/>
      <c r="AE85" s="126"/>
      <c r="AF85" s="126"/>
      <c r="AG85" s="126"/>
      <c r="AH85" s="941"/>
      <c r="AI85" s="1008"/>
      <c r="AJ85" s="819"/>
      <c r="AK85" s="941"/>
      <c r="AL85" s="126"/>
      <c r="AM85" s="941"/>
      <c r="AN85" s="126"/>
      <c r="AO85" s="941"/>
      <c r="AP85" s="126"/>
      <c r="AQ85" s="126"/>
      <c r="AR85" s="126"/>
      <c r="AS85" s="126"/>
      <c r="AT85" s="126"/>
      <c r="AU85" s="820"/>
      <c r="AV85" s="941"/>
      <c r="AW85" s="126"/>
      <c r="AX85" s="126"/>
      <c r="AY85" s="941"/>
      <c r="AZ85" s="936">
        <v>1</v>
      </c>
      <c r="BA85" s="126"/>
      <c r="BB85" s="322"/>
      <c r="BC85" s="322"/>
      <c r="BD85" s="126"/>
      <c r="BE85" s="941"/>
      <c r="BF85" s="128"/>
      <c r="BG85" s="11"/>
      <c r="BH85" s="941"/>
      <c r="BI85" s="11"/>
      <c r="BJ85" s="11"/>
      <c r="BK85" s="11"/>
      <c r="BL85" s="11"/>
      <c r="BM85" s="11"/>
      <c r="BN85" s="11"/>
      <c r="BO85" s="11">
        <v>1</v>
      </c>
      <c r="BP85" s="11"/>
      <c r="BQ85" s="588"/>
      <c r="BR85" s="11"/>
      <c r="BS85" s="1034"/>
      <c r="BT85" s="128"/>
      <c r="BU85" s="11"/>
      <c r="BV85" s="11"/>
      <c r="BW85" s="11"/>
      <c r="BX85" s="11"/>
      <c r="BY85" s="11"/>
      <c r="BZ85" s="11"/>
      <c r="CA85" s="11"/>
      <c r="CB85" s="126"/>
      <c r="CC85" s="11"/>
      <c r="CD85" s="941"/>
      <c r="CE85" s="126"/>
      <c r="CF85" s="11"/>
      <c r="CG85" s="941"/>
      <c r="CH85" s="129"/>
      <c r="CI85" s="128"/>
      <c r="CJ85" s="941"/>
      <c r="CK85" s="11"/>
      <c r="CL85" s="941"/>
      <c r="CM85" s="126"/>
      <c r="CN85" s="11"/>
      <c r="CO85" s="62"/>
      <c r="CP85" s="941"/>
      <c r="CQ85" s="941"/>
      <c r="CR85" s="941"/>
      <c r="CS85" s="941"/>
      <c r="CT85" s="941"/>
      <c r="CU85" s="941"/>
      <c r="CV85" s="941"/>
      <c r="CW85" s="941"/>
      <c r="CX85" s="941"/>
      <c r="CY85" s="941"/>
      <c r="CZ85" s="941"/>
      <c r="DA85" s="941"/>
      <c r="DB85" s="941"/>
      <c r="DC85" s="941"/>
      <c r="DD85" s="941"/>
      <c r="DE85" s="941"/>
      <c r="DF85" s="941"/>
      <c r="DG85" s="941"/>
      <c r="DH85" s="941"/>
      <c r="DI85" s="941"/>
      <c r="DJ85" s="941"/>
      <c r="DK85" s="941"/>
      <c r="DL85" s="941"/>
      <c r="DM85" s="941"/>
      <c r="DN85" s="941"/>
      <c r="DO85" s="941"/>
      <c r="DP85" s="941"/>
      <c r="DQ85" s="941"/>
      <c r="DR85" s="941"/>
      <c r="DS85" s="941"/>
      <c r="DT85" s="941"/>
      <c r="DU85" s="941"/>
      <c r="DV85" s="941"/>
      <c r="DW85" s="941"/>
      <c r="DX85" s="941"/>
      <c r="DY85" s="941"/>
      <c r="DZ85" s="1065"/>
      <c r="EA85" s="1065"/>
      <c r="EB85" s="1066"/>
      <c r="EC85" s="1065"/>
      <c r="ED85" s="1078"/>
      <c r="EE85" s="1079"/>
      <c r="EF85" s="128"/>
      <c r="EG85" s="1065"/>
      <c r="EH85" s="1065"/>
      <c r="EI85" s="941"/>
      <c r="EJ85" s="11"/>
      <c r="EK85" s="1065"/>
      <c r="EL85" s="1065"/>
      <c r="EM85" s="941"/>
      <c r="EN85" s="11"/>
      <c r="EO85" s="11"/>
      <c r="EP85" s="126"/>
      <c r="EQ85" s="11"/>
      <c r="ER85" s="11"/>
      <c r="ES85" s="11"/>
      <c r="ET85" s="247"/>
      <c r="EU85" s="247"/>
      <c r="EV85" s="1033"/>
      <c r="EW85" s="941"/>
      <c r="EX85" s="322"/>
      <c r="EY85" s="941"/>
      <c r="EZ85" s="941"/>
      <c r="FA85" s="247"/>
      <c r="FB85" s="1094"/>
      <c r="FC85" s="941"/>
      <c r="FD85" s="941"/>
      <c r="FE85" s="941"/>
      <c r="FF85" s="941"/>
      <c r="FG85" s="1008"/>
      <c r="FH85" s="74">
        <f t="shared" si="10"/>
        <v>1</v>
      </c>
      <c r="FI85" s="66">
        <f t="shared" si="8"/>
        <v>2</v>
      </c>
      <c r="FJ85" s="66">
        <f t="shared" si="11"/>
        <v>1</v>
      </c>
      <c r="FK85" s="66">
        <f t="shared" si="12"/>
        <v>0</v>
      </c>
      <c r="FL85" s="66">
        <f t="shared" si="9"/>
        <v>0</v>
      </c>
      <c r="FM85" s="1230">
        <f t="shared" si="13"/>
        <v>4</v>
      </c>
      <c r="FN85" s="10"/>
      <c r="FO85" s="10">
        <v>1</v>
      </c>
      <c r="FP85" s="10"/>
      <c r="FQ85" s="10"/>
      <c r="FR85" s="10"/>
      <c r="FS85" s="10">
        <v>1</v>
      </c>
    </row>
    <row r="86" spans="1:175" ht="15.75" x14ac:dyDescent="0.25">
      <c r="A86">
        <v>73</v>
      </c>
      <c r="B86">
        <v>83</v>
      </c>
      <c r="C86" s="746" t="s">
        <v>249</v>
      </c>
      <c r="D86" s="57"/>
      <c r="E86" s="126"/>
      <c r="F86" s="126"/>
      <c r="G86" s="126"/>
      <c r="H86" s="126"/>
      <c r="I86" s="126"/>
      <c r="J86" s="126"/>
      <c r="K86" s="126"/>
      <c r="L86" s="15"/>
      <c r="M86" s="126"/>
      <c r="N86" s="126"/>
      <c r="O86" s="944"/>
      <c r="P86" s="941"/>
      <c r="Q86" s="247"/>
      <c r="R86" s="247"/>
      <c r="S86" s="247"/>
      <c r="T86" s="247"/>
      <c r="U86" s="820"/>
      <c r="V86" s="819">
        <v>1</v>
      </c>
      <c r="W86" s="126">
        <v>1</v>
      </c>
      <c r="X86" s="126"/>
      <c r="Y86" s="126"/>
      <c r="Z86" s="126"/>
      <c r="AA86" s="126"/>
      <c r="AB86" s="941"/>
      <c r="AC86" s="126"/>
      <c r="AD86" s="126"/>
      <c r="AE86" s="126"/>
      <c r="AF86" s="126"/>
      <c r="AG86" s="126"/>
      <c r="AH86" s="941"/>
      <c r="AI86" s="1008"/>
      <c r="AJ86" s="819"/>
      <c r="AK86" s="941"/>
      <c r="AL86" s="126"/>
      <c r="AM86" s="941"/>
      <c r="AN86" s="126">
        <v>1</v>
      </c>
      <c r="AO86" s="941"/>
      <c r="AP86" s="126"/>
      <c r="AQ86" s="126"/>
      <c r="AR86" s="126">
        <v>1</v>
      </c>
      <c r="AS86" s="126"/>
      <c r="AT86" s="817">
        <v>1</v>
      </c>
      <c r="AU86" s="820"/>
      <c r="AV86" s="941"/>
      <c r="AW86" s="126"/>
      <c r="AX86" s="126">
        <v>1</v>
      </c>
      <c r="AY86" s="941"/>
      <c r="AZ86" s="936">
        <v>1</v>
      </c>
      <c r="BA86" s="126"/>
      <c r="BB86" s="322"/>
      <c r="BC86" s="322"/>
      <c r="BD86" s="126">
        <v>1</v>
      </c>
      <c r="BE86" s="941"/>
      <c r="BF86" s="128"/>
      <c r="BG86" s="11"/>
      <c r="BH86" s="941"/>
      <c r="BI86" s="11"/>
      <c r="BJ86" s="11"/>
      <c r="BK86" s="11"/>
      <c r="BL86" s="11">
        <v>1</v>
      </c>
      <c r="BM86" s="11"/>
      <c r="BN86" s="11"/>
      <c r="BO86" s="11"/>
      <c r="BP86" s="98">
        <v>1</v>
      </c>
      <c r="BQ86" s="588"/>
      <c r="BR86" s="11"/>
      <c r="BS86" s="1033"/>
      <c r="BT86" s="128"/>
      <c r="BU86" s="11"/>
      <c r="BV86" s="11">
        <v>1</v>
      </c>
      <c r="BW86" s="11"/>
      <c r="BX86" s="11">
        <v>1</v>
      </c>
      <c r="BY86" s="11">
        <v>1</v>
      </c>
      <c r="BZ86" s="11"/>
      <c r="CA86" s="11"/>
      <c r="CB86" s="126"/>
      <c r="CC86" s="11"/>
      <c r="CD86" s="941"/>
      <c r="CE86" s="126">
        <v>1</v>
      </c>
      <c r="CF86" s="11"/>
      <c r="CG86" s="941"/>
      <c r="CH86" s="129"/>
      <c r="CI86" s="128"/>
      <c r="CJ86" s="941"/>
      <c r="CK86" s="11"/>
      <c r="CL86" s="941"/>
      <c r="CM86" s="126"/>
      <c r="CN86" s="11"/>
      <c r="CO86" s="62"/>
      <c r="CP86" s="941"/>
      <c r="CQ86" s="941"/>
      <c r="CR86" s="941"/>
      <c r="CS86" s="941"/>
      <c r="CT86" s="941"/>
      <c r="CU86" s="941"/>
      <c r="CV86" s="941"/>
      <c r="CW86" s="941"/>
      <c r="CX86" s="941"/>
      <c r="CY86" s="941"/>
      <c r="CZ86" s="941"/>
      <c r="DA86" s="941"/>
      <c r="DB86" s="941"/>
      <c r="DC86" s="941"/>
      <c r="DD86" s="941"/>
      <c r="DE86" s="941"/>
      <c r="DF86" s="941"/>
      <c r="DG86" s="941"/>
      <c r="DH86" s="941"/>
      <c r="DI86" s="941"/>
      <c r="DJ86" s="941"/>
      <c r="DK86" s="941"/>
      <c r="DL86" s="941"/>
      <c r="DM86" s="941"/>
      <c r="DN86" s="941"/>
      <c r="DO86" s="941"/>
      <c r="DP86" s="941"/>
      <c r="DQ86" s="941"/>
      <c r="DR86" s="941"/>
      <c r="DS86" s="941"/>
      <c r="DT86" s="941"/>
      <c r="DU86" s="941"/>
      <c r="DV86" s="941"/>
      <c r="DW86" s="941"/>
      <c r="DX86" s="941"/>
      <c r="DY86" s="941"/>
      <c r="DZ86" s="1065"/>
      <c r="EA86" s="1065"/>
      <c r="EB86" s="1066"/>
      <c r="EC86" s="1065"/>
      <c r="ED86" s="1078"/>
      <c r="EE86" s="1079"/>
      <c r="EF86" s="128">
        <v>1</v>
      </c>
      <c r="EG86" s="1065"/>
      <c r="EH86" s="1065"/>
      <c r="EI86" s="941"/>
      <c r="EJ86" s="11"/>
      <c r="EK86" s="1065"/>
      <c r="EL86" s="1065"/>
      <c r="EM86" s="941"/>
      <c r="EN86" s="11"/>
      <c r="EO86" s="11"/>
      <c r="EP86" s="126"/>
      <c r="EQ86" s="11"/>
      <c r="ER86" s="11"/>
      <c r="ES86" s="11"/>
      <c r="ET86" s="247"/>
      <c r="EU86" s="247"/>
      <c r="EV86" s="1033"/>
      <c r="EW86" s="941"/>
      <c r="EX86" s="322"/>
      <c r="EY86" s="941"/>
      <c r="EZ86" s="941"/>
      <c r="FA86" s="247"/>
      <c r="FB86" s="1094"/>
      <c r="FC86" s="941"/>
      <c r="FD86" s="941"/>
      <c r="FE86" s="941"/>
      <c r="FF86" s="941"/>
      <c r="FG86" s="1008"/>
      <c r="FH86" s="74">
        <f t="shared" si="10"/>
        <v>0</v>
      </c>
      <c r="FI86" s="66">
        <f t="shared" si="8"/>
        <v>11</v>
      </c>
      <c r="FJ86" s="66">
        <f t="shared" si="11"/>
        <v>2</v>
      </c>
      <c r="FK86" s="66">
        <f t="shared" si="12"/>
        <v>1</v>
      </c>
      <c r="FL86" s="66">
        <f t="shared" si="9"/>
        <v>0</v>
      </c>
      <c r="FM86" s="1230">
        <f t="shared" si="13"/>
        <v>14</v>
      </c>
      <c r="FN86" s="10"/>
      <c r="FO86" s="10"/>
      <c r="FP86" s="10">
        <v>1</v>
      </c>
      <c r="FQ86" s="10"/>
      <c r="FR86" s="10"/>
      <c r="FS86" s="10"/>
    </row>
    <row r="87" spans="1:175" ht="15.75" x14ac:dyDescent="0.25">
      <c r="A87">
        <v>74</v>
      </c>
      <c r="B87">
        <v>84</v>
      </c>
      <c r="C87" s="746" t="s">
        <v>943</v>
      </c>
      <c r="D87" s="57"/>
      <c r="E87" s="126"/>
      <c r="F87" s="126"/>
      <c r="G87" s="126"/>
      <c r="H87" s="126"/>
      <c r="I87" s="126"/>
      <c r="J87" s="126"/>
      <c r="K87" s="126"/>
      <c r="L87" s="15"/>
      <c r="M87" s="126"/>
      <c r="N87" s="126"/>
      <c r="O87" s="944"/>
      <c r="P87" s="941"/>
      <c r="Q87" s="247"/>
      <c r="R87" s="247"/>
      <c r="S87" s="247"/>
      <c r="T87" s="247"/>
      <c r="U87" s="820"/>
      <c r="V87" s="819">
        <v>1</v>
      </c>
      <c r="W87" s="126">
        <v>1</v>
      </c>
      <c r="X87" s="126"/>
      <c r="Y87" s="126"/>
      <c r="Z87" s="126"/>
      <c r="AA87" s="126"/>
      <c r="AB87" s="941"/>
      <c r="AC87" s="126"/>
      <c r="AD87" s="126"/>
      <c r="AE87" s="126"/>
      <c r="AF87" s="126"/>
      <c r="AG87" s="126"/>
      <c r="AH87" s="941"/>
      <c r="AI87" s="1008"/>
      <c r="AJ87" s="819"/>
      <c r="AK87" s="941"/>
      <c r="AL87" s="126"/>
      <c r="AM87" s="941"/>
      <c r="AN87" s="126">
        <v>1</v>
      </c>
      <c r="AO87" s="941"/>
      <c r="AP87" s="126"/>
      <c r="AQ87" s="126"/>
      <c r="AR87" s="126">
        <v>1</v>
      </c>
      <c r="AS87" s="126"/>
      <c r="AT87" s="817">
        <v>1</v>
      </c>
      <c r="AU87" s="820"/>
      <c r="AV87" s="941"/>
      <c r="AW87" s="126"/>
      <c r="AX87" s="126">
        <v>1</v>
      </c>
      <c r="AY87" s="941"/>
      <c r="AZ87" s="936">
        <v>1</v>
      </c>
      <c r="BA87" s="126"/>
      <c r="BB87" s="322"/>
      <c r="BC87" s="322"/>
      <c r="BD87" s="126">
        <v>1</v>
      </c>
      <c r="BE87" s="941"/>
      <c r="BF87" s="128"/>
      <c r="BG87" s="11"/>
      <c r="BH87" s="941"/>
      <c r="BI87" s="11"/>
      <c r="BJ87" s="11"/>
      <c r="BK87" s="11"/>
      <c r="BL87" s="11">
        <v>1</v>
      </c>
      <c r="BM87" s="11"/>
      <c r="BN87" s="11"/>
      <c r="BO87" s="11"/>
      <c r="BP87" s="98">
        <v>1</v>
      </c>
      <c r="BQ87" s="588"/>
      <c r="BR87" s="11"/>
      <c r="BS87" s="1033"/>
      <c r="BT87" s="128"/>
      <c r="BU87" s="11"/>
      <c r="BV87" s="11">
        <v>1</v>
      </c>
      <c r="BW87" s="11"/>
      <c r="BX87" s="11">
        <v>1</v>
      </c>
      <c r="BY87" s="11">
        <v>1</v>
      </c>
      <c r="BZ87" s="11"/>
      <c r="CA87" s="11"/>
      <c r="CB87" s="126"/>
      <c r="CC87" s="11"/>
      <c r="CD87" s="941"/>
      <c r="CE87" s="126">
        <v>1</v>
      </c>
      <c r="CF87" s="11"/>
      <c r="CG87" s="941"/>
      <c r="CH87" s="129"/>
      <c r="CI87" s="128"/>
      <c r="CJ87" s="941"/>
      <c r="CK87" s="11"/>
      <c r="CL87" s="941"/>
      <c r="CM87" s="126"/>
      <c r="CN87" s="11"/>
      <c r="CO87" s="62"/>
      <c r="CP87" s="941"/>
      <c r="CQ87" s="941"/>
      <c r="CR87" s="941"/>
      <c r="CS87" s="941"/>
      <c r="CT87" s="941"/>
      <c r="CU87" s="941"/>
      <c r="CV87" s="941"/>
      <c r="CW87" s="941"/>
      <c r="CX87" s="941"/>
      <c r="CY87" s="941"/>
      <c r="CZ87" s="941"/>
      <c r="DA87" s="941"/>
      <c r="DB87" s="941"/>
      <c r="DC87" s="941"/>
      <c r="DD87" s="941"/>
      <c r="DE87" s="941"/>
      <c r="DF87" s="941"/>
      <c r="DG87" s="941"/>
      <c r="DH87" s="941"/>
      <c r="DI87" s="941"/>
      <c r="DJ87" s="941"/>
      <c r="DK87" s="941"/>
      <c r="DL87" s="941"/>
      <c r="DM87" s="941"/>
      <c r="DN87" s="941"/>
      <c r="DO87" s="941"/>
      <c r="DP87" s="941"/>
      <c r="DQ87" s="941"/>
      <c r="DR87" s="941"/>
      <c r="DS87" s="941"/>
      <c r="DT87" s="941"/>
      <c r="DU87" s="941"/>
      <c r="DV87" s="941"/>
      <c r="DW87" s="941"/>
      <c r="DX87" s="941"/>
      <c r="DY87" s="941"/>
      <c r="DZ87" s="1065"/>
      <c r="EA87" s="1065"/>
      <c r="EB87" s="1066"/>
      <c r="EC87" s="1065"/>
      <c r="ED87" s="1078"/>
      <c r="EE87" s="1079"/>
      <c r="EF87" s="128">
        <v>1</v>
      </c>
      <c r="EG87" s="1065"/>
      <c r="EH87" s="1065"/>
      <c r="EI87" s="941"/>
      <c r="EJ87" s="11"/>
      <c r="EK87" s="1065"/>
      <c r="EL87" s="1065"/>
      <c r="EM87" s="941"/>
      <c r="EN87" s="11"/>
      <c r="EO87" s="11"/>
      <c r="EP87" s="126"/>
      <c r="EQ87" s="11"/>
      <c r="ER87" s="11"/>
      <c r="ES87" s="11"/>
      <c r="ET87" s="247"/>
      <c r="EU87" s="247"/>
      <c r="EV87" s="1033"/>
      <c r="EW87" s="941"/>
      <c r="EX87" s="322"/>
      <c r="EY87" s="941"/>
      <c r="EZ87" s="941"/>
      <c r="FA87" s="247"/>
      <c r="FB87" s="1094"/>
      <c r="FC87" s="941"/>
      <c r="FD87" s="941"/>
      <c r="FE87" s="941"/>
      <c r="FF87" s="941"/>
      <c r="FG87" s="1008"/>
      <c r="FH87" s="74">
        <f t="shared" si="10"/>
        <v>0</v>
      </c>
      <c r="FI87" s="66">
        <f t="shared" si="8"/>
        <v>11</v>
      </c>
      <c r="FJ87" s="66">
        <f t="shared" si="11"/>
        <v>2</v>
      </c>
      <c r="FK87" s="66">
        <f t="shared" si="12"/>
        <v>1</v>
      </c>
      <c r="FL87" s="66">
        <f t="shared" si="9"/>
        <v>0</v>
      </c>
      <c r="FM87" s="1230">
        <f t="shared" si="13"/>
        <v>14</v>
      </c>
      <c r="FN87" s="10"/>
      <c r="FO87" s="10"/>
      <c r="FP87" s="10">
        <v>1</v>
      </c>
      <c r="FQ87" s="10"/>
      <c r="FR87" s="10"/>
      <c r="FS87" s="10"/>
    </row>
    <row r="88" spans="1:175" ht="15.75" x14ac:dyDescent="0.25">
      <c r="A88">
        <v>75</v>
      </c>
      <c r="B88">
        <v>85</v>
      </c>
      <c r="C88" s="746" t="s">
        <v>451</v>
      </c>
      <c r="D88" s="57"/>
      <c r="E88" s="126">
        <v>1</v>
      </c>
      <c r="F88" s="126"/>
      <c r="G88" s="126"/>
      <c r="H88" s="126"/>
      <c r="I88" s="126"/>
      <c r="J88" s="126"/>
      <c r="K88" s="126">
        <v>1</v>
      </c>
      <c r="L88" s="15"/>
      <c r="M88" s="126"/>
      <c r="N88" s="126"/>
      <c r="O88" s="944"/>
      <c r="P88" s="941"/>
      <c r="Q88" s="247"/>
      <c r="R88" s="247"/>
      <c r="S88" s="247"/>
      <c r="T88" s="247"/>
      <c r="U88" s="820"/>
      <c r="V88" s="819"/>
      <c r="W88" s="126"/>
      <c r="X88" s="126"/>
      <c r="Y88" s="126"/>
      <c r="Z88" s="126"/>
      <c r="AA88" s="126"/>
      <c r="AB88" s="941"/>
      <c r="AC88" s="126"/>
      <c r="AD88" s="126"/>
      <c r="AE88" s="126"/>
      <c r="AF88" s="126"/>
      <c r="AG88" s="126"/>
      <c r="AH88" s="941"/>
      <c r="AI88" s="1008"/>
      <c r="AJ88" s="819"/>
      <c r="AK88" s="941"/>
      <c r="AL88" s="126"/>
      <c r="AM88" s="941"/>
      <c r="AN88" s="126"/>
      <c r="AO88" s="941"/>
      <c r="AP88" s="126"/>
      <c r="AQ88" s="126"/>
      <c r="AR88" s="126"/>
      <c r="AS88" s="126"/>
      <c r="AT88" s="126"/>
      <c r="AU88" s="820">
        <v>1</v>
      </c>
      <c r="AV88" s="941"/>
      <c r="AW88" s="126"/>
      <c r="AX88" s="126"/>
      <c r="AY88" s="941"/>
      <c r="AZ88" s="936"/>
      <c r="BA88" s="126"/>
      <c r="BB88" s="322"/>
      <c r="BC88" s="322"/>
      <c r="BD88" s="126"/>
      <c r="BE88" s="941"/>
      <c r="BF88" s="128"/>
      <c r="BG88" s="11">
        <v>1</v>
      </c>
      <c r="BH88" s="941"/>
      <c r="BI88" s="11"/>
      <c r="BJ88" s="11"/>
      <c r="BK88" s="11"/>
      <c r="BL88" s="11"/>
      <c r="BM88" s="11"/>
      <c r="BN88" s="11"/>
      <c r="BO88" s="11"/>
      <c r="BP88" s="11"/>
      <c r="BQ88" s="588"/>
      <c r="BR88" s="11"/>
      <c r="BS88" s="1033"/>
      <c r="BT88" s="128"/>
      <c r="BU88" s="11"/>
      <c r="BV88" s="11"/>
      <c r="BW88" s="11"/>
      <c r="BX88" s="11"/>
      <c r="BY88" s="11"/>
      <c r="BZ88" s="11"/>
      <c r="CA88" s="11"/>
      <c r="CB88" s="126"/>
      <c r="CC88" s="11"/>
      <c r="CD88" s="941"/>
      <c r="CE88" s="126"/>
      <c r="CF88" s="11"/>
      <c r="CG88" s="941"/>
      <c r="CH88" s="129"/>
      <c r="CI88" s="128"/>
      <c r="CJ88" s="941"/>
      <c r="CK88" s="11"/>
      <c r="CL88" s="941"/>
      <c r="CM88" s="126"/>
      <c r="CN88" s="11"/>
      <c r="CO88" s="62"/>
      <c r="CP88" s="941"/>
      <c r="CQ88" s="941"/>
      <c r="CR88" s="941"/>
      <c r="CS88" s="941"/>
      <c r="CT88" s="941"/>
      <c r="CU88" s="941"/>
      <c r="CV88" s="941"/>
      <c r="CW88" s="941"/>
      <c r="CX88" s="941"/>
      <c r="CY88" s="941"/>
      <c r="CZ88" s="941"/>
      <c r="DA88" s="941"/>
      <c r="DB88" s="941"/>
      <c r="DC88" s="941"/>
      <c r="DD88" s="941"/>
      <c r="DE88" s="941"/>
      <c r="DF88" s="941"/>
      <c r="DG88" s="941"/>
      <c r="DH88" s="941"/>
      <c r="DI88" s="941"/>
      <c r="DJ88" s="941"/>
      <c r="DK88" s="941"/>
      <c r="DL88" s="941"/>
      <c r="DM88" s="941"/>
      <c r="DN88" s="941"/>
      <c r="DO88" s="941"/>
      <c r="DP88" s="941"/>
      <c r="DQ88" s="941"/>
      <c r="DR88" s="941"/>
      <c r="DS88" s="941"/>
      <c r="DT88" s="941"/>
      <c r="DU88" s="941"/>
      <c r="DV88" s="941"/>
      <c r="DW88" s="941"/>
      <c r="DX88" s="941"/>
      <c r="DY88" s="941"/>
      <c r="DZ88" s="1065"/>
      <c r="EA88" s="1065"/>
      <c r="EB88" s="1066"/>
      <c r="EC88" s="1065"/>
      <c r="ED88" s="1078"/>
      <c r="EE88" s="1079"/>
      <c r="EF88" s="128"/>
      <c r="EG88" s="1065"/>
      <c r="EH88" s="1065"/>
      <c r="EI88" s="941"/>
      <c r="EJ88" s="11"/>
      <c r="EK88" s="1065"/>
      <c r="EL88" s="1065"/>
      <c r="EM88" s="941"/>
      <c r="EN88" s="11"/>
      <c r="EO88" s="11"/>
      <c r="EP88" s="126"/>
      <c r="EQ88" s="11"/>
      <c r="ER88" s="11"/>
      <c r="ES88" s="11"/>
      <c r="ET88" s="247"/>
      <c r="EU88" s="247"/>
      <c r="EV88" s="1033"/>
      <c r="EW88" s="941"/>
      <c r="EX88" s="322"/>
      <c r="EY88" s="941"/>
      <c r="EZ88" s="941"/>
      <c r="FA88" s="247"/>
      <c r="FB88" s="1094"/>
      <c r="FC88" s="941"/>
      <c r="FD88" s="941"/>
      <c r="FE88" s="941"/>
      <c r="FF88" s="941"/>
      <c r="FG88" s="1008"/>
      <c r="FH88" s="74">
        <f t="shared" si="10"/>
        <v>1</v>
      </c>
      <c r="FI88" s="66">
        <f t="shared" si="8"/>
        <v>0</v>
      </c>
      <c r="FJ88" s="66">
        <f t="shared" si="11"/>
        <v>3</v>
      </c>
      <c r="FK88" s="66">
        <f t="shared" si="12"/>
        <v>0</v>
      </c>
      <c r="FL88" s="66">
        <f t="shared" si="9"/>
        <v>0</v>
      </c>
      <c r="FM88" s="1230">
        <f t="shared" si="13"/>
        <v>4</v>
      </c>
      <c r="FN88" s="10"/>
      <c r="FO88" s="10">
        <v>1</v>
      </c>
      <c r="FP88" s="10"/>
      <c r="FQ88" s="10"/>
      <c r="FR88" s="10"/>
      <c r="FS88" s="10">
        <v>1</v>
      </c>
    </row>
    <row r="89" spans="1:175" ht="15.75" x14ac:dyDescent="0.25">
      <c r="A89">
        <v>76</v>
      </c>
      <c r="B89">
        <v>86</v>
      </c>
      <c r="C89" s="746" t="s">
        <v>1496</v>
      </c>
      <c r="D89" s="57"/>
      <c r="E89" s="126">
        <v>1</v>
      </c>
      <c r="F89" s="126"/>
      <c r="G89" s="126"/>
      <c r="H89" s="126"/>
      <c r="I89" s="126"/>
      <c r="J89" s="126"/>
      <c r="K89" s="126">
        <v>1</v>
      </c>
      <c r="L89" s="15"/>
      <c r="M89" s="126"/>
      <c r="N89" s="126"/>
      <c r="O89" s="944">
        <v>1</v>
      </c>
      <c r="P89" s="941"/>
      <c r="Q89" s="247"/>
      <c r="R89" s="247"/>
      <c r="S89" s="247"/>
      <c r="T89" s="247"/>
      <c r="U89" s="820"/>
      <c r="V89" s="819"/>
      <c r="W89" s="126"/>
      <c r="X89" s="126"/>
      <c r="Y89" s="126"/>
      <c r="Z89" s="126"/>
      <c r="AA89" s="126">
        <v>1</v>
      </c>
      <c r="AB89" s="941"/>
      <c r="AC89" s="126"/>
      <c r="AD89" s="126"/>
      <c r="AE89" s="126"/>
      <c r="AF89" s="126"/>
      <c r="AG89" s="126"/>
      <c r="AH89" s="941"/>
      <c r="AI89" s="1008"/>
      <c r="AJ89" s="819"/>
      <c r="AK89" s="941"/>
      <c r="AL89" s="126"/>
      <c r="AM89" s="941"/>
      <c r="AN89" s="126"/>
      <c r="AO89" s="941"/>
      <c r="AP89" s="126"/>
      <c r="AQ89" s="126"/>
      <c r="AR89" s="126"/>
      <c r="AS89" s="126"/>
      <c r="AT89" s="126"/>
      <c r="AU89" s="820">
        <v>1</v>
      </c>
      <c r="AV89" s="941"/>
      <c r="AW89" s="126"/>
      <c r="AX89" s="126"/>
      <c r="AY89" s="941"/>
      <c r="AZ89" s="936"/>
      <c r="BA89" s="126"/>
      <c r="BB89" s="322"/>
      <c r="BC89" s="322"/>
      <c r="BD89" s="126"/>
      <c r="BE89" s="941"/>
      <c r="BF89" s="128"/>
      <c r="BG89" s="11">
        <v>1</v>
      </c>
      <c r="BH89" s="1031"/>
      <c r="BI89" s="11"/>
      <c r="BJ89" s="11">
        <v>1</v>
      </c>
      <c r="BK89" s="11">
        <v>1</v>
      </c>
      <c r="BL89" s="11"/>
      <c r="BM89" s="11"/>
      <c r="BN89" s="11"/>
      <c r="BO89" s="11"/>
      <c r="BP89" s="11"/>
      <c r="BQ89" s="588"/>
      <c r="BR89" s="11"/>
      <c r="BS89" s="1033"/>
      <c r="BT89" s="128"/>
      <c r="BU89" s="11"/>
      <c r="BV89" s="11"/>
      <c r="BW89" s="11"/>
      <c r="BX89" s="11"/>
      <c r="BY89" s="11"/>
      <c r="BZ89" s="11"/>
      <c r="CA89" s="11"/>
      <c r="CB89" s="126"/>
      <c r="CC89" s="11"/>
      <c r="CD89" s="941"/>
      <c r="CE89" s="126"/>
      <c r="CF89" s="11"/>
      <c r="CG89" s="941"/>
      <c r="CH89" s="129"/>
      <c r="CI89" s="128"/>
      <c r="CJ89" s="941"/>
      <c r="CK89" s="11"/>
      <c r="CL89" s="941"/>
      <c r="CM89" s="126"/>
      <c r="CN89" s="11"/>
      <c r="CO89" s="62"/>
      <c r="CP89" s="941"/>
      <c r="CQ89" s="941"/>
      <c r="CR89" s="941"/>
      <c r="CS89" s="941"/>
      <c r="CT89" s="941"/>
      <c r="CU89" s="941"/>
      <c r="CV89" s="941"/>
      <c r="CW89" s="941"/>
      <c r="CX89" s="941"/>
      <c r="CY89" s="941"/>
      <c r="CZ89" s="941"/>
      <c r="DA89" s="941"/>
      <c r="DB89" s="941"/>
      <c r="DC89" s="941"/>
      <c r="DD89" s="941"/>
      <c r="DE89" s="941"/>
      <c r="DF89" s="941"/>
      <c r="DG89" s="941"/>
      <c r="DH89" s="941"/>
      <c r="DI89" s="941"/>
      <c r="DJ89" s="941"/>
      <c r="DK89" s="941"/>
      <c r="DL89" s="941"/>
      <c r="DM89" s="941"/>
      <c r="DN89" s="941"/>
      <c r="DO89" s="941"/>
      <c r="DP89" s="941"/>
      <c r="DQ89" s="941"/>
      <c r="DR89" s="941"/>
      <c r="DS89" s="941"/>
      <c r="DT89" s="941"/>
      <c r="DU89" s="941"/>
      <c r="DV89" s="941"/>
      <c r="DW89" s="941"/>
      <c r="DX89" s="941"/>
      <c r="DY89" s="941"/>
      <c r="DZ89" s="1065"/>
      <c r="EA89" s="1065"/>
      <c r="EB89" s="1066"/>
      <c r="EC89" s="1065"/>
      <c r="ED89" s="1078"/>
      <c r="EE89" s="1079"/>
      <c r="EF89" s="128"/>
      <c r="EG89" s="1065"/>
      <c r="EH89" s="1065"/>
      <c r="EI89" s="941"/>
      <c r="EJ89" s="11"/>
      <c r="EK89" s="1065"/>
      <c r="EL89" s="1065"/>
      <c r="EM89" s="941"/>
      <c r="EN89" s="11"/>
      <c r="EO89" s="11"/>
      <c r="EP89" s="126"/>
      <c r="EQ89" s="11"/>
      <c r="ER89" s="11"/>
      <c r="ES89" s="11"/>
      <c r="ET89" s="247"/>
      <c r="EU89" s="247"/>
      <c r="EV89" s="1033"/>
      <c r="EW89" s="941"/>
      <c r="EX89" s="322"/>
      <c r="EY89" s="941"/>
      <c r="EZ89" s="941"/>
      <c r="FA89" s="247"/>
      <c r="FB89" s="1094"/>
      <c r="FC89" s="941"/>
      <c r="FD89" s="941"/>
      <c r="FE89" s="941"/>
      <c r="FF89" s="941"/>
      <c r="FG89" s="1008"/>
      <c r="FH89" s="74">
        <f t="shared" si="10"/>
        <v>2</v>
      </c>
      <c r="FI89" s="66">
        <f t="shared" si="8"/>
        <v>0</v>
      </c>
      <c r="FJ89" s="66">
        <f t="shared" si="11"/>
        <v>4</v>
      </c>
      <c r="FK89" s="66">
        <f t="shared" si="12"/>
        <v>1</v>
      </c>
      <c r="FL89" s="66">
        <f t="shared" si="9"/>
        <v>0</v>
      </c>
      <c r="FM89" s="1230">
        <f t="shared" si="13"/>
        <v>7</v>
      </c>
      <c r="FN89" s="10"/>
      <c r="FO89" s="10">
        <v>1</v>
      </c>
      <c r="FP89" s="10"/>
      <c r="FQ89" s="10"/>
      <c r="FR89" s="10"/>
      <c r="FS89" s="10"/>
    </row>
    <row r="90" spans="1:175" ht="16.5" thickBot="1" x14ac:dyDescent="0.3">
      <c r="A90">
        <v>77</v>
      </c>
      <c r="B90">
        <v>87</v>
      </c>
      <c r="C90" s="746" t="s">
        <v>1502</v>
      </c>
      <c r="D90" s="57"/>
      <c r="E90" s="126"/>
      <c r="F90" s="126"/>
      <c r="G90" s="126"/>
      <c r="H90" s="126"/>
      <c r="I90" s="126"/>
      <c r="J90" s="126"/>
      <c r="K90" s="126"/>
      <c r="L90" s="15"/>
      <c r="M90" s="126"/>
      <c r="N90" s="126"/>
      <c r="O90" s="944"/>
      <c r="P90" s="941"/>
      <c r="Q90" s="247"/>
      <c r="R90" s="247"/>
      <c r="S90" s="247"/>
      <c r="T90" s="247"/>
      <c r="U90" s="820"/>
      <c r="V90" s="819"/>
      <c r="W90" s="126"/>
      <c r="X90" s="126"/>
      <c r="Y90" s="126"/>
      <c r="Z90" s="126"/>
      <c r="AA90" s="126">
        <v>1</v>
      </c>
      <c r="AB90" s="941"/>
      <c r="AC90" s="126"/>
      <c r="AD90" s="126"/>
      <c r="AE90" s="126"/>
      <c r="AF90" s="126"/>
      <c r="AG90" s="126">
        <v>1</v>
      </c>
      <c r="AH90" s="941"/>
      <c r="AI90" s="1008"/>
      <c r="AJ90" s="819"/>
      <c r="AK90" s="941"/>
      <c r="AL90" s="126"/>
      <c r="AM90" s="941"/>
      <c r="AN90" s="126"/>
      <c r="AO90" s="941"/>
      <c r="AP90" s="126"/>
      <c r="AQ90" s="126">
        <v>1</v>
      </c>
      <c r="AR90" s="126"/>
      <c r="AS90" s="126"/>
      <c r="AT90" s="126"/>
      <c r="AU90" s="820"/>
      <c r="AV90" s="941"/>
      <c r="AW90" s="126">
        <v>1</v>
      </c>
      <c r="AX90" s="126"/>
      <c r="AY90" s="941"/>
      <c r="AZ90" s="936"/>
      <c r="BA90" s="126"/>
      <c r="BB90" s="322"/>
      <c r="BC90" s="322"/>
      <c r="BD90" s="126"/>
      <c r="BE90" s="941"/>
      <c r="BF90" s="128"/>
      <c r="BG90" s="11">
        <v>1</v>
      </c>
      <c r="BH90" s="941"/>
      <c r="BI90" s="11"/>
      <c r="BJ90" s="11"/>
      <c r="BK90" s="11"/>
      <c r="BL90" s="11"/>
      <c r="BM90" s="11"/>
      <c r="BN90" s="11"/>
      <c r="BO90" s="11"/>
      <c r="BP90" s="11"/>
      <c r="BQ90" s="588"/>
      <c r="BR90" s="11"/>
      <c r="BS90" s="1033"/>
      <c r="BT90" s="128"/>
      <c r="BU90" s="11">
        <v>1</v>
      </c>
      <c r="BV90" s="11"/>
      <c r="BW90" s="11"/>
      <c r="BX90" s="11"/>
      <c r="BY90" s="11"/>
      <c r="BZ90" s="11"/>
      <c r="CA90" s="11"/>
      <c r="CB90" s="126"/>
      <c r="CC90" s="11"/>
      <c r="CD90" s="941"/>
      <c r="CE90" s="126"/>
      <c r="CF90" s="11"/>
      <c r="CG90" s="941"/>
      <c r="CH90" s="129"/>
      <c r="CI90" s="128"/>
      <c r="CJ90" s="941"/>
      <c r="CK90" s="11"/>
      <c r="CL90" s="941"/>
      <c r="CM90" s="126">
        <v>1</v>
      </c>
      <c r="CN90" s="11"/>
      <c r="CO90" s="62"/>
      <c r="CP90" s="941"/>
      <c r="CQ90" s="941"/>
      <c r="CR90" s="941"/>
      <c r="CS90" s="941"/>
      <c r="CT90" s="941"/>
      <c r="CU90" s="941"/>
      <c r="CV90" s="941"/>
      <c r="CW90" s="941"/>
      <c r="CX90" s="941"/>
      <c r="CY90" s="941"/>
      <c r="CZ90" s="941"/>
      <c r="DA90" s="941"/>
      <c r="DB90" s="941"/>
      <c r="DC90" s="941"/>
      <c r="DD90" s="941"/>
      <c r="DE90" s="941"/>
      <c r="DF90" s="941"/>
      <c r="DG90" s="941"/>
      <c r="DH90" s="941"/>
      <c r="DI90" s="941"/>
      <c r="DJ90" s="941"/>
      <c r="DK90" s="941"/>
      <c r="DL90" s="941"/>
      <c r="DM90" s="941"/>
      <c r="DN90" s="941"/>
      <c r="DO90" s="941"/>
      <c r="DP90" s="941"/>
      <c r="DQ90" s="941"/>
      <c r="DR90" s="941"/>
      <c r="DS90" s="941"/>
      <c r="DT90" s="941"/>
      <c r="DU90" s="941"/>
      <c r="DV90" s="941"/>
      <c r="DW90" s="941"/>
      <c r="DX90" s="941"/>
      <c r="DY90" s="941"/>
      <c r="DZ90" s="1065"/>
      <c r="EA90" s="1065"/>
      <c r="EB90" s="1066"/>
      <c r="EC90" s="1065"/>
      <c r="ED90" s="1078"/>
      <c r="EE90" s="1079"/>
      <c r="EF90" s="128"/>
      <c r="EG90" s="1065"/>
      <c r="EH90" s="1065"/>
      <c r="EI90" s="941"/>
      <c r="EJ90" s="11"/>
      <c r="EK90" s="1065"/>
      <c r="EL90" s="1065"/>
      <c r="EM90" s="941"/>
      <c r="EN90" s="11"/>
      <c r="EO90" s="11"/>
      <c r="EP90" s="126"/>
      <c r="EQ90" s="11"/>
      <c r="ER90" s="11"/>
      <c r="ES90" s="11"/>
      <c r="ET90" s="247"/>
      <c r="EU90" s="247"/>
      <c r="EV90" s="1033"/>
      <c r="EW90" s="941"/>
      <c r="EX90" s="322"/>
      <c r="EY90" s="941"/>
      <c r="EZ90" s="941"/>
      <c r="FA90" s="247"/>
      <c r="FB90" s="1094"/>
      <c r="FC90" s="941"/>
      <c r="FD90" s="941"/>
      <c r="FE90" s="941"/>
      <c r="FF90" s="941"/>
      <c r="FG90" s="1008"/>
      <c r="FH90" s="74">
        <f t="shared" si="10"/>
        <v>6</v>
      </c>
      <c r="FI90" s="66">
        <f t="shared" si="8"/>
        <v>0</v>
      </c>
      <c r="FJ90" s="66">
        <f t="shared" si="11"/>
        <v>0</v>
      </c>
      <c r="FK90" s="66">
        <f t="shared" si="12"/>
        <v>0</v>
      </c>
      <c r="FL90" s="66">
        <f t="shared" si="9"/>
        <v>0</v>
      </c>
      <c r="FM90" s="1230">
        <f t="shared" si="13"/>
        <v>6</v>
      </c>
      <c r="FN90" s="10"/>
      <c r="FO90" s="10">
        <v>1</v>
      </c>
      <c r="FP90" s="10"/>
      <c r="FQ90" s="10"/>
      <c r="FR90" s="10"/>
      <c r="FS90" s="10"/>
    </row>
    <row r="91" spans="1:175" ht="15.75" x14ac:dyDescent="0.25">
      <c r="A91">
        <v>78</v>
      </c>
      <c r="B91">
        <v>88</v>
      </c>
      <c r="C91" s="746" t="s">
        <v>802</v>
      </c>
      <c r="D91" s="819">
        <v>1</v>
      </c>
      <c r="E91" s="126"/>
      <c r="F91" s="126"/>
      <c r="G91" s="126"/>
      <c r="H91" s="126"/>
      <c r="I91" s="126"/>
      <c r="J91" s="126"/>
      <c r="K91" s="126"/>
      <c r="L91" s="15">
        <v>1</v>
      </c>
      <c r="M91" s="126"/>
      <c r="N91" s="126"/>
      <c r="O91" s="944">
        <v>1</v>
      </c>
      <c r="P91" s="941"/>
      <c r="Q91" s="247">
        <v>1</v>
      </c>
      <c r="R91" s="247">
        <v>1</v>
      </c>
      <c r="S91" s="247">
        <v>1</v>
      </c>
      <c r="T91" s="247"/>
      <c r="U91" s="820"/>
      <c r="V91" s="819"/>
      <c r="W91" s="126"/>
      <c r="X91" s="126"/>
      <c r="Y91" s="126"/>
      <c r="Z91" s="126">
        <v>1</v>
      </c>
      <c r="AA91" s="126"/>
      <c r="AB91" s="941"/>
      <c r="AC91" s="126"/>
      <c r="AD91" s="126"/>
      <c r="AE91" s="126"/>
      <c r="AF91" s="126"/>
      <c r="AG91" s="126"/>
      <c r="AH91" s="941"/>
      <c r="AI91" s="1008"/>
      <c r="AJ91" s="819"/>
      <c r="AK91" s="941"/>
      <c r="AL91" s="126"/>
      <c r="AM91" s="941"/>
      <c r="AN91" s="126"/>
      <c r="AO91" s="941"/>
      <c r="AP91" s="126"/>
      <c r="AQ91" s="126"/>
      <c r="AR91" s="126"/>
      <c r="AS91" s="126">
        <v>1</v>
      </c>
      <c r="AT91" s="126"/>
      <c r="AU91" s="820"/>
      <c r="AV91" s="1012"/>
      <c r="AW91" s="126"/>
      <c r="AX91" s="126"/>
      <c r="AY91" s="1017"/>
      <c r="AZ91" s="936">
        <v>1</v>
      </c>
      <c r="BA91" s="126"/>
      <c r="BB91" s="322"/>
      <c r="BC91" s="322">
        <v>1</v>
      </c>
      <c r="BD91" s="126"/>
      <c r="BE91" s="941"/>
      <c r="BF91" s="128"/>
      <c r="BG91" s="11"/>
      <c r="BH91" s="941"/>
      <c r="BI91" s="11">
        <v>1</v>
      </c>
      <c r="BJ91" s="11"/>
      <c r="BK91" s="11"/>
      <c r="BL91" s="11"/>
      <c r="BM91" s="11"/>
      <c r="BN91" s="11"/>
      <c r="BO91" s="11"/>
      <c r="BP91" s="11"/>
      <c r="BQ91" s="588"/>
      <c r="BR91" s="11"/>
      <c r="BS91" s="1033"/>
      <c r="BT91" s="128"/>
      <c r="BU91" s="11"/>
      <c r="BV91" s="11"/>
      <c r="BW91" s="11"/>
      <c r="BX91" s="11"/>
      <c r="BY91" s="11"/>
      <c r="BZ91" s="11"/>
      <c r="CA91" s="11"/>
      <c r="CB91" s="126">
        <v>1</v>
      </c>
      <c r="CC91" s="11"/>
      <c r="CD91" s="941"/>
      <c r="CE91" s="126"/>
      <c r="CF91" s="11"/>
      <c r="CG91" s="941"/>
      <c r="CH91" s="129"/>
      <c r="CI91" s="128"/>
      <c r="CJ91" s="941"/>
      <c r="CK91" s="11"/>
      <c r="CL91" s="941"/>
      <c r="CM91" s="126"/>
      <c r="CN91" s="11"/>
      <c r="CO91" s="62"/>
      <c r="CP91" s="941"/>
      <c r="CQ91" s="941"/>
      <c r="CR91" s="941"/>
      <c r="CS91" s="941"/>
      <c r="CT91" s="941"/>
      <c r="CU91" s="941"/>
      <c r="CV91" s="941"/>
      <c r="CW91" s="941"/>
      <c r="CX91" s="941"/>
      <c r="CY91" s="941"/>
      <c r="CZ91" s="941"/>
      <c r="DA91" s="941"/>
      <c r="DB91" s="941"/>
      <c r="DC91" s="941"/>
      <c r="DD91" s="941"/>
      <c r="DE91" s="941"/>
      <c r="DF91" s="941"/>
      <c r="DG91" s="941"/>
      <c r="DH91" s="941"/>
      <c r="DI91" s="941"/>
      <c r="DJ91" s="941"/>
      <c r="DK91" s="941"/>
      <c r="DL91" s="941"/>
      <c r="DM91" s="941"/>
      <c r="DN91" s="941"/>
      <c r="DO91" s="941"/>
      <c r="DP91" s="941"/>
      <c r="DQ91" s="941"/>
      <c r="DR91" s="941"/>
      <c r="DS91" s="941"/>
      <c r="DT91" s="941"/>
      <c r="DU91" s="941"/>
      <c r="DV91" s="941"/>
      <c r="DW91" s="941"/>
      <c r="DX91" s="941"/>
      <c r="DY91" s="941"/>
      <c r="DZ91" s="1065"/>
      <c r="EA91" s="1065"/>
      <c r="EB91" s="1066"/>
      <c r="EC91" s="1065"/>
      <c r="ED91" s="1078"/>
      <c r="EE91" s="1079"/>
      <c r="EF91" s="128"/>
      <c r="EG91" s="1065"/>
      <c r="EH91" s="1065"/>
      <c r="EI91" s="941"/>
      <c r="EJ91" s="11"/>
      <c r="EK91" s="1065"/>
      <c r="EL91" s="1065"/>
      <c r="EM91" s="941"/>
      <c r="EN91" s="11"/>
      <c r="EO91" s="11"/>
      <c r="EP91" s="126"/>
      <c r="EQ91" s="11"/>
      <c r="ER91" s="11"/>
      <c r="ES91" s="11"/>
      <c r="ET91" s="247">
        <v>1</v>
      </c>
      <c r="EU91" s="247"/>
      <c r="EV91" s="1033"/>
      <c r="EW91" s="941"/>
      <c r="EX91" s="322"/>
      <c r="EY91" s="941"/>
      <c r="EZ91" s="941"/>
      <c r="FA91" s="247"/>
      <c r="FB91" s="1094"/>
      <c r="FC91" s="941"/>
      <c r="FD91" s="941"/>
      <c r="FE91" s="941"/>
      <c r="FF91" s="941"/>
      <c r="FG91" s="1008"/>
      <c r="FH91" s="74">
        <f t="shared" si="10"/>
        <v>3</v>
      </c>
      <c r="FI91" s="66">
        <f t="shared" si="8"/>
        <v>2</v>
      </c>
      <c r="FJ91" s="66">
        <f t="shared" si="11"/>
        <v>5</v>
      </c>
      <c r="FK91" s="66">
        <f t="shared" si="12"/>
        <v>1</v>
      </c>
      <c r="FL91" s="66">
        <f t="shared" si="9"/>
        <v>0</v>
      </c>
      <c r="FM91" s="1230">
        <f t="shared" si="13"/>
        <v>11</v>
      </c>
      <c r="FN91" s="10"/>
      <c r="FO91" s="10"/>
      <c r="FP91" s="10">
        <v>1</v>
      </c>
      <c r="FQ91" s="10"/>
      <c r="FR91" s="10"/>
      <c r="FS91" s="10"/>
    </row>
    <row r="92" spans="1:175" ht="15.75" x14ac:dyDescent="0.25">
      <c r="A92">
        <v>79</v>
      </c>
      <c r="B92">
        <v>89</v>
      </c>
      <c r="C92" s="746" t="s">
        <v>1221</v>
      </c>
      <c r="D92" s="57"/>
      <c r="E92" s="126"/>
      <c r="F92" s="126"/>
      <c r="G92" s="126"/>
      <c r="H92" s="126"/>
      <c r="I92" s="126"/>
      <c r="J92" s="126"/>
      <c r="K92" s="126"/>
      <c r="L92" s="15"/>
      <c r="M92" s="126"/>
      <c r="N92" s="126"/>
      <c r="O92" s="944"/>
      <c r="P92" s="941"/>
      <c r="Q92" s="247"/>
      <c r="R92" s="247"/>
      <c r="S92" s="247"/>
      <c r="T92" s="247"/>
      <c r="U92" s="820"/>
      <c r="V92" s="819"/>
      <c r="W92" s="126"/>
      <c r="X92" s="126"/>
      <c r="Y92" s="126"/>
      <c r="Z92" s="126"/>
      <c r="AA92" s="126"/>
      <c r="AB92" s="942"/>
      <c r="AC92" s="126"/>
      <c r="AD92" s="126"/>
      <c r="AE92" s="126"/>
      <c r="AF92" s="126"/>
      <c r="AG92" s="126"/>
      <c r="AH92" s="941"/>
      <c r="AI92" s="1008"/>
      <c r="AJ92" s="819"/>
      <c r="AK92" s="941"/>
      <c r="AL92" s="126">
        <v>1</v>
      </c>
      <c r="AM92" s="941"/>
      <c r="AN92" s="126"/>
      <c r="AO92" s="941"/>
      <c r="AP92" s="126"/>
      <c r="AQ92" s="126"/>
      <c r="AR92" s="126"/>
      <c r="AS92" s="126"/>
      <c r="AT92" s="126"/>
      <c r="AU92" s="820"/>
      <c r="AV92" s="941"/>
      <c r="AW92" s="126"/>
      <c r="AX92" s="126"/>
      <c r="AY92" s="941"/>
      <c r="AZ92" s="936"/>
      <c r="BA92" s="126"/>
      <c r="BB92" s="322"/>
      <c r="BC92" s="322"/>
      <c r="BD92" s="126"/>
      <c r="BE92" s="941"/>
      <c r="BF92" s="128"/>
      <c r="BG92" s="11"/>
      <c r="BH92" s="941"/>
      <c r="BI92" s="11"/>
      <c r="BJ92" s="11"/>
      <c r="BK92" s="11"/>
      <c r="BL92" s="11">
        <v>1</v>
      </c>
      <c r="BM92" s="11"/>
      <c r="BN92" s="11"/>
      <c r="BO92" s="11"/>
      <c r="BP92" s="11"/>
      <c r="BQ92" s="588"/>
      <c r="BR92" s="11">
        <v>1</v>
      </c>
      <c r="BS92" s="1033"/>
      <c r="BT92" s="128"/>
      <c r="BU92" s="11"/>
      <c r="BV92" s="11"/>
      <c r="BW92" s="11">
        <v>1</v>
      </c>
      <c r="BX92" s="11"/>
      <c r="BY92" s="11"/>
      <c r="BZ92" s="11"/>
      <c r="CA92" s="11"/>
      <c r="CB92" s="126"/>
      <c r="CC92" s="11"/>
      <c r="CD92" s="1031"/>
      <c r="CE92" s="126"/>
      <c r="CF92" s="11"/>
      <c r="CG92" s="1031"/>
      <c r="CH92" s="129"/>
      <c r="CI92" s="128"/>
      <c r="CJ92" s="1031"/>
      <c r="CK92" s="11">
        <v>1</v>
      </c>
      <c r="CL92" s="1031"/>
      <c r="CM92" s="15"/>
      <c r="CN92" s="11"/>
      <c r="CO92" s="62"/>
      <c r="CP92" s="1031"/>
      <c r="CQ92" s="1031"/>
      <c r="CR92" s="1031"/>
      <c r="CS92" s="1031"/>
      <c r="CT92" s="1031"/>
      <c r="CU92" s="1031"/>
      <c r="CV92" s="1031"/>
      <c r="CW92" s="1031"/>
      <c r="CX92" s="1031"/>
      <c r="CY92" s="1031"/>
      <c r="CZ92" s="1031"/>
      <c r="DA92" s="1031"/>
      <c r="DB92" s="1031"/>
      <c r="DC92" s="1031"/>
      <c r="DD92" s="1031"/>
      <c r="DE92" s="1031"/>
      <c r="DF92" s="1031"/>
      <c r="DG92" s="1031"/>
      <c r="DH92" s="1031"/>
      <c r="DI92" s="1031"/>
      <c r="DJ92" s="1031"/>
      <c r="DK92" s="1031"/>
      <c r="DL92" s="1031"/>
      <c r="DM92" s="1031"/>
      <c r="DN92" s="1031"/>
      <c r="DO92" s="1031"/>
      <c r="DP92" s="1031"/>
      <c r="DQ92" s="1031"/>
      <c r="DR92" s="1031"/>
      <c r="DS92" s="1031"/>
      <c r="DT92" s="1031"/>
      <c r="DU92" s="1031"/>
      <c r="DV92" s="1031"/>
      <c r="DW92" s="1031"/>
      <c r="DX92" s="1031"/>
      <c r="DY92" s="1031"/>
      <c r="DZ92" s="1065"/>
      <c r="EA92" s="1065"/>
      <c r="EB92" s="1066"/>
      <c r="EC92" s="1065"/>
      <c r="ED92" s="1078"/>
      <c r="EE92" s="1079"/>
      <c r="EF92" s="128"/>
      <c r="EG92" s="1065"/>
      <c r="EH92" s="1065"/>
      <c r="EI92" s="941"/>
      <c r="EJ92" s="11"/>
      <c r="EK92" s="1065"/>
      <c r="EL92" s="1065"/>
      <c r="EM92" s="941"/>
      <c r="EN92" s="11"/>
      <c r="EO92" s="11"/>
      <c r="EP92" s="126"/>
      <c r="EQ92" s="11"/>
      <c r="ER92" s="11"/>
      <c r="ES92" s="11"/>
      <c r="ET92" s="247"/>
      <c r="EU92" s="247"/>
      <c r="EV92" s="1033"/>
      <c r="EW92" s="941"/>
      <c r="EX92" s="322"/>
      <c r="EY92" s="941"/>
      <c r="EZ92" s="941"/>
      <c r="FA92" s="247"/>
      <c r="FB92" s="1094"/>
      <c r="FC92" s="941"/>
      <c r="FD92" s="941"/>
      <c r="FE92" s="941"/>
      <c r="FF92" s="941"/>
      <c r="FG92" s="1008"/>
      <c r="FH92" s="74">
        <f t="shared" si="10"/>
        <v>0</v>
      </c>
      <c r="FI92" s="66">
        <f t="shared" si="8"/>
        <v>5</v>
      </c>
      <c r="FJ92" s="66">
        <f t="shared" si="11"/>
        <v>0</v>
      </c>
      <c r="FK92" s="66">
        <f t="shared" si="12"/>
        <v>0</v>
      </c>
      <c r="FL92" s="66">
        <f t="shared" si="9"/>
        <v>0</v>
      </c>
      <c r="FM92" s="1230">
        <f t="shared" si="13"/>
        <v>5</v>
      </c>
      <c r="FN92" s="10"/>
      <c r="FO92" s="10">
        <v>1</v>
      </c>
      <c r="FP92" s="10"/>
      <c r="FQ92" s="10"/>
      <c r="FR92" s="10"/>
      <c r="FS92" s="10"/>
    </row>
    <row r="93" spans="1:175" ht="15.75" x14ac:dyDescent="0.25">
      <c r="A93">
        <v>80</v>
      </c>
      <c r="B93">
        <v>90</v>
      </c>
      <c r="C93" s="746" t="s">
        <v>1479</v>
      </c>
      <c r="D93" s="57">
        <v>1</v>
      </c>
      <c r="E93" s="126"/>
      <c r="F93" s="126"/>
      <c r="G93" s="126"/>
      <c r="H93" s="126"/>
      <c r="I93" s="126"/>
      <c r="J93" s="126"/>
      <c r="K93" s="126"/>
      <c r="L93" s="15"/>
      <c r="M93" s="126"/>
      <c r="N93" s="126">
        <v>1</v>
      </c>
      <c r="O93" s="944">
        <v>1</v>
      </c>
      <c r="P93" s="941"/>
      <c r="Q93" s="937">
        <v>1</v>
      </c>
      <c r="R93" s="937">
        <v>1</v>
      </c>
      <c r="S93" s="937">
        <v>1</v>
      </c>
      <c r="T93" s="247"/>
      <c r="U93" s="820"/>
      <c r="V93" s="819"/>
      <c r="W93" s="126"/>
      <c r="X93" s="126"/>
      <c r="Y93" s="126"/>
      <c r="Z93" s="126"/>
      <c r="AA93" s="126"/>
      <c r="AB93" s="941"/>
      <c r="AC93" s="126">
        <v>1</v>
      </c>
      <c r="AD93" s="126"/>
      <c r="AE93" s="126"/>
      <c r="AF93" s="126">
        <v>1</v>
      </c>
      <c r="AG93" s="126"/>
      <c r="AH93" s="941"/>
      <c r="AI93" s="1008"/>
      <c r="AJ93" s="819"/>
      <c r="AK93" s="941"/>
      <c r="AL93" s="126"/>
      <c r="AM93" s="941"/>
      <c r="AN93" s="126"/>
      <c r="AO93" s="941"/>
      <c r="AP93" s="126"/>
      <c r="AQ93" s="126"/>
      <c r="AR93" s="126"/>
      <c r="AS93" s="126"/>
      <c r="AT93" s="126"/>
      <c r="AU93" s="820"/>
      <c r="AV93" s="941"/>
      <c r="AW93" s="126"/>
      <c r="AX93" s="126"/>
      <c r="AY93" s="941"/>
      <c r="AZ93" s="936">
        <v>1</v>
      </c>
      <c r="BA93" s="126">
        <v>1</v>
      </c>
      <c r="BB93" s="322"/>
      <c r="BC93" s="322">
        <v>1</v>
      </c>
      <c r="BD93" s="126"/>
      <c r="BE93" s="941"/>
      <c r="BF93" s="128"/>
      <c r="BG93" s="11"/>
      <c r="BH93" s="941"/>
      <c r="BI93" s="11">
        <v>1</v>
      </c>
      <c r="BJ93" s="11"/>
      <c r="BK93" s="11"/>
      <c r="BL93" s="11"/>
      <c r="BM93" s="11">
        <v>1</v>
      </c>
      <c r="BN93" s="11"/>
      <c r="BO93" s="11">
        <v>1</v>
      </c>
      <c r="BP93" s="11"/>
      <c r="BQ93" s="588"/>
      <c r="BR93" s="11"/>
      <c r="BS93" s="1033"/>
      <c r="BT93" s="128"/>
      <c r="BU93" s="11"/>
      <c r="BV93" s="11"/>
      <c r="BW93" s="11"/>
      <c r="BX93" s="11"/>
      <c r="BY93" s="11"/>
      <c r="BZ93" s="11">
        <v>1</v>
      </c>
      <c r="CA93" s="11"/>
      <c r="CB93" s="126">
        <v>1</v>
      </c>
      <c r="CC93" s="11"/>
      <c r="CD93" s="941"/>
      <c r="CE93" s="927"/>
      <c r="CF93" s="11"/>
      <c r="CG93" s="941"/>
      <c r="CH93" s="129">
        <v>1</v>
      </c>
      <c r="CI93" s="128"/>
      <c r="CJ93" s="941"/>
      <c r="CK93" s="11"/>
      <c r="CL93" s="941"/>
      <c r="CM93" s="126"/>
      <c r="CN93" s="11"/>
      <c r="CO93" s="62">
        <v>1</v>
      </c>
      <c r="CP93" s="941"/>
      <c r="CQ93" s="941"/>
      <c r="CR93" s="941"/>
      <c r="CS93" s="941"/>
      <c r="CT93" s="941"/>
      <c r="CU93" s="941"/>
      <c r="CV93" s="941"/>
      <c r="CW93" s="941"/>
      <c r="CX93" s="941"/>
      <c r="CY93" s="941"/>
      <c r="CZ93" s="941"/>
      <c r="DA93" s="941"/>
      <c r="DB93" s="941"/>
      <c r="DC93" s="941"/>
      <c r="DD93" s="941"/>
      <c r="DE93" s="941"/>
      <c r="DF93" s="941"/>
      <c r="DG93" s="941"/>
      <c r="DH93" s="941"/>
      <c r="DI93" s="941"/>
      <c r="DJ93" s="941"/>
      <c r="DK93" s="941"/>
      <c r="DL93" s="941"/>
      <c r="DM93" s="941"/>
      <c r="DN93" s="941"/>
      <c r="DO93" s="941"/>
      <c r="DP93" s="941"/>
      <c r="DQ93" s="941"/>
      <c r="DR93" s="941"/>
      <c r="DS93" s="941"/>
      <c r="DT93" s="941"/>
      <c r="DU93" s="941"/>
      <c r="DV93" s="941"/>
      <c r="DW93" s="941"/>
      <c r="DX93" s="941"/>
      <c r="DY93" s="941"/>
      <c r="DZ93" s="1065"/>
      <c r="EA93" s="1065"/>
      <c r="EB93" s="1066"/>
      <c r="EC93" s="1065"/>
      <c r="ED93" s="1078"/>
      <c r="EE93" s="1079"/>
      <c r="EF93" s="128"/>
      <c r="EG93" s="1065"/>
      <c r="EH93" s="1065"/>
      <c r="EI93" s="941"/>
      <c r="EJ93" s="11"/>
      <c r="EK93" s="1065"/>
      <c r="EL93" s="1065"/>
      <c r="EM93" s="941"/>
      <c r="EN93" s="11"/>
      <c r="EO93" s="11"/>
      <c r="EP93" s="126"/>
      <c r="EQ93" s="11"/>
      <c r="ER93" s="11"/>
      <c r="ES93" s="11"/>
      <c r="ET93" s="247"/>
      <c r="EU93" s="247"/>
      <c r="EV93" s="1033"/>
      <c r="EW93" s="941"/>
      <c r="EX93" s="322"/>
      <c r="EY93" s="941"/>
      <c r="EZ93" s="941"/>
      <c r="FA93" s="247">
        <v>1</v>
      </c>
      <c r="FB93" s="1094"/>
      <c r="FC93" s="941"/>
      <c r="FD93" s="941"/>
      <c r="FE93" s="941"/>
      <c r="FF93" s="941"/>
      <c r="FG93" s="1008"/>
      <c r="FH93" s="74">
        <f t="shared" si="10"/>
        <v>2</v>
      </c>
      <c r="FI93" s="66">
        <f t="shared" si="8"/>
        <v>3</v>
      </c>
      <c r="FJ93" s="66">
        <f t="shared" si="11"/>
        <v>10</v>
      </c>
      <c r="FK93" s="66">
        <f t="shared" si="12"/>
        <v>1</v>
      </c>
      <c r="FL93" s="66">
        <f t="shared" si="9"/>
        <v>0</v>
      </c>
      <c r="FM93" s="1230">
        <f t="shared" si="13"/>
        <v>16</v>
      </c>
      <c r="FN93" s="10"/>
      <c r="FO93" s="10"/>
      <c r="FP93" s="10">
        <v>1</v>
      </c>
      <c r="FQ93" s="10"/>
      <c r="FR93" s="10"/>
      <c r="FS93" s="10"/>
    </row>
    <row r="94" spans="1:175" ht="15.75" x14ac:dyDescent="0.25">
      <c r="A94">
        <v>81</v>
      </c>
      <c r="B94">
        <v>91</v>
      </c>
      <c r="C94" s="746" t="s">
        <v>1177</v>
      </c>
      <c r="D94" s="57"/>
      <c r="E94" s="126"/>
      <c r="F94" s="126"/>
      <c r="G94" s="126"/>
      <c r="H94" s="126"/>
      <c r="I94" s="927"/>
      <c r="J94" s="126"/>
      <c r="K94" s="126"/>
      <c r="L94" s="15"/>
      <c r="M94" s="126"/>
      <c r="N94" s="126"/>
      <c r="O94" s="944"/>
      <c r="P94" s="941"/>
      <c r="Q94" s="247"/>
      <c r="R94" s="247"/>
      <c r="S94" s="247"/>
      <c r="T94" s="247"/>
      <c r="U94" s="820"/>
      <c r="V94" s="819"/>
      <c r="W94" s="126"/>
      <c r="X94" s="126"/>
      <c r="Y94" s="126"/>
      <c r="Z94" s="126"/>
      <c r="AA94" s="126"/>
      <c r="AB94" s="941"/>
      <c r="AC94" s="126"/>
      <c r="AD94" s="126"/>
      <c r="AE94" s="126"/>
      <c r="AF94" s="126"/>
      <c r="AG94" s="126"/>
      <c r="AH94" s="941"/>
      <c r="AI94" s="1008"/>
      <c r="AJ94" s="819"/>
      <c r="AK94" s="941"/>
      <c r="AL94" s="126"/>
      <c r="AM94" s="941"/>
      <c r="AN94" s="126"/>
      <c r="AO94" s="941"/>
      <c r="AP94" s="126"/>
      <c r="AQ94" s="126"/>
      <c r="AR94" s="126"/>
      <c r="AS94" s="126"/>
      <c r="AT94" s="126"/>
      <c r="AU94" s="820"/>
      <c r="AV94" s="941"/>
      <c r="AW94" s="126"/>
      <c r="AX94" s="126"/>
      <c r="AY94" s="941"/>
      <c r="AZ94" s="936"/>
      <c r="BA94" s="126"/>
      <c r="BB94" s="322"/>
      <c r="BC94" s="322"/>
      <c r="BD94" s="126"/>
      <c r="BE94" s="941"/>
      <c r="BF94" s="128"/>
      <c r="BG94" s="11"/>
      <c r="BH94" s="941"/>
      <c r="BI94" s="11"/>
      <c r="BJ94" s="11"/>
      <c r="BK94" s="11"/>
      <c r="BL94" s="11"/>
      <c r="BM94" s="11">
        <v>1</v>
      </c>
      <c r="BN94" s="11"/>
      <c r="BO94" s="11"/>
      <c r="BP94" s="11"/>
      <c r="BQ94" s="588">
        <v>1</v>
      </c>
      <c r="BR94" s="11"/>
      <c r="BS94" s="1034"/>
      <c r="BT94" s="128"/>
      <c r="BU94" s="11"/>
      <c r="BV94" s="11"/>
      <c r="BW94" s="11"/>
      <c r="BX94" s="11"/>
      <c r="BY94" s="11"/>
      <c r="BZ94" s="11"/>
      <c r="CA94" s="11"/>
      <c r="CB94" s="126"/>
      <c r="CC94" s="11"/>
      <c r="CD94" s="941"/>
      <c r="CE94" s="927"/>
      <c r="CF94" s="11"/>
      <c r="CG94" s="941"/>
      <c r="CH94" s="129"/>
      <c r="CI94" s="128"/>
      <c r="CJ94" s="941"/>
      <c r="CK94" s="11"/>
      <c r="CL94" s="941"/>
      <c r="CM94" s="126"/>
      <c r="CN94" s="11"/>
      <c r="CO94" s="62"/>
      <c r="CP94" s="941"/>
      <c r="CQ94" s="941"/>
      <c r="CR94" s="941"/>
      <c r="CS94" s="941"/>
      <c r="CT94" s="941"/>
      <c r="CU94" s="941"/>
      <c r="CV94" s="941"/>
      <c r="CW94" s="941"/>
      <c r="CX94" s="941"/>
      <c r="CY94" s="941"/>
      <c r="CZ94" s="941"/>
      <c r="DA94" s="941"/>
      <c r="DB94" s="941"/>
      <c r="DC94" s="941"/>
      <c r="DD94" s="941"/>
      <c r="DE94" s="941"/>
      <c r="DF94" s="941"/>
      <c r="DG94" s="941"/>
      <c r="DH94" s="941"/>
      <c r="DI94" s="941"/>
      <c r="DJ94" s="941"/>
      <c r="DK94" s="941"/>
      <c r="DL94" s="941"/>
      <c r="DM94" s="941"/>
      <c r="DN94" s="941"/>
      <c r="DO94" s="941"/>
      <c r="DP94" s="941"/>
      <c r="DQ94" s="941"/>
      <c r="DR94" s="941"/>
      <c r="DS94" s="941"/>
      <c r="DT94" s="941"/>
      <c r="DU94" s="941"/>
      <c r="DV94" s="941"/>
      <c r="DW94" s="941"/>
      <c r="DX94" s="941"/>
      <c r="DY94" s="941"/>
      <c r="DZ94" s="1065"/>
      <c r="EA94" s="1065"/>
      <c r="EB94" s="1066"/>
      <c r="EC94" s="1065"/>
      <c r="ED94" s="1078"/>
      <c r="EE94" s="1079"/>
      <c r="EF94" s="128"/>
      <c r="EG94" s="1065"/>
      <c r="EH94" s="1065"/>
      <c r="EI94" s="941"/>
      <c r="EJ94" s="11">
        <v>1</v>
      </c>
      <c r="EK94" s="1065"/>
      <c r="EL94" s="1065"/>
      <c r="EM94" s="941"/>
      <c r="EN94" s="11"/>
      <c r="EO94" s="11"/>
      <c r="EP94" s="126"/>
      <c r="EQ94" s="11"/>
      <c r="ER94" s="11"/>
      <c r="ES94" s="11"/>
      <c r="ET94" s="247"/>
      <c r="EU94" s="247"/>
      <c r="EV94" s="1033"/>
      <c r="EW94" s="941"/>
      <c r="EX94" s="322"/>
      <c r="EY94" s="941"/>
      <c r="EZ94" s="941"/>
      <c r="FA94" s="247"/>
      <c r="FB94" s="1094"/>
      <c r="FC94" s="941"/>
      <c r="FD94" s="941"/>
      <c r="FE94" s="941"/>
      <c r="FF94" s="941"/>
      <c r="FG94" s="1008"/>
      <c r="FH94" s="74">
        <f t="shared" si="10"/>
        <v>0</v>
      </c>
      <c r="FI94" s="66">
        <f t="shared" si="8"/>
        <v>0</v>
      </c>
      <c r="FJ94" s="66">
        <f t="shared" si="11"/>
        <v>3</v>
      </c>
      <c r="FK94" s="66">
        <f t="shared" si="12"/>
        <v>0</v>
      </c>
      <c r="FL94" s="66">
        <f t="shared" si="9"/>
        <v>0</v>
      </c>
      <c r="FM94" s="1230">
        <f t="shared" si="13"/>
        <v>3</v>
      </c>
      <c r="FN94" s="10"/>
      <c r="FO94" s="10">
        <v>1</v>
      </c>
      <c r="FP94" s="10"/>
      <c r="FQ94" s="10"/>
      <c r="FR94" s="10"/>
      <c r="FS94" s="10">
        <v>1</v>
      </c>
    </row>
    <row r="95" spans="1:175" ht="15.75" x14ac:dyDescent="0.25">
      <c r="A95">
        <v>82</v>
      </c>
      <c r="B95">
        <v>92</v>
      </c>
      <c r="C95" s="746" t="s">
        <v>780</v>
      </c>
      <c r="D95" s="57">
        <v>1</v>
      </c>
      <c r="E95" s="126">
        <v>1</v>
      </c>
      <c r="F95" s="126"/>
      <c r="G95" s="126">
        <v>1</v>
      </c>
      <c r="H95" s="126"/>
      <c r="I95" s="927">
        <v>1</v>
      </c>
      <c r="J95" s="126">
        <v>1</v>
      </c>
      <c r="K95" s="126"/>
      <c r="L95" s="15"/>
      <c r="M95" s="126">
        <v>1</v>
      </c>
      <c r="N95" s="126"/>
      <c r="O95" s="944">
        <v>1</v>
      </c>
      <c r="P95" s="941"/>
      <c r="Q95" s="247">
        <v>1</v>
      </c>
      <c r="R95" s="247">
        <v>1</v>
      </c>
      <c r="S95" s="247">
        <v>1</v>
      </c>
      <c r="T95" s="247"/>
      <c r="U95" s="820"/>
      <c r="V95" s="819">
        <v>1</v>
      </c>
      <c r="W95" s="126">
        <v>1</v>
      </c>
      <c r="X95" s="126"/>
      <c r="Y95" s="126"/>
      <c r="Z95" s="126"/>
      <c r="AA95" s="126"/>
      <c r="AB95" s="941"/>
      <c r="AC95" s="126"/>
      <c r="AD95" s="126"/>
      <c r="AE95" s="126"/>
      <c r="AF95" s="126"/>
      <c r="AG95" s="126"/>
      <c r="AH95" s="942"/>
      <c r="AI95" s="1008"/>
      <c r="AJ95" s="819"/>
      <c r="AK95" s="941"/>
      <c r="AL95" s="126"/>
      <c r="AM95" s="941"/>
      <c r="AN95" s="126"/>
      <c r="AO95" s="941"/>
      <c r="AP95" s="126"/>
      <c r="AQ95" s="126"/>
      <c r="AR95" s="126"/>
      <c r="AS95" s="126">
        <v>1</v>
      </c>
      <c r="AT95" s="126"/>
      <c r="AU95" s="820"/>
      <c r="AV95" s="941"/>
      <c r="AW95" s="126"/>
      <c r="AX95" s="126"/>
      <c r="AY95" s="941"/>
      <c r="AZ95" s="936">
        <v>1</v>
      </c>
      <c r="BA95" s="126">
        <v>1</v>
      </c>
      <c r="BB95" s="322"/>
      <c r="BC95" s="322"/>
      <c r="BD95" s="126"/>
      <c r="BE95" s="941"/>
      <c r="BF95" s="128"/>
      <c r="BG95" s="11"/>
      <c r="BH95" s="941"/>
      <c r="BI95" s="11">
        <v>1</v>
      </c>
      <c r="BJ95" s="11"/>
      <c r="BK95" s="11"/>
      <c r="BL95" s="11"/>
      <c r="BM95" s="11"/>
      <c r="BN95" s="11"/>
      <c r="BO95" s="11"/>
      <c r="BP95" s="11"/>
      <c r="BQ95" s="588"/>
      <c r="BR95" s="11"/>
      <c r="BS95" s="1033"/>
      <c r="BT95" s="128"/>
      <c r="BU95" s="11"/>
      <c r="BV95" s="11"/>
      <c r="BW95" s="11">
        <v>1</v>
      </c>
      <c r="BX95" s="11"/>
      <c r="BY95" s="11"/>
      <c r="BZ95" s="11">
        <v>1</v>
      </c>
      <c r="CA95" s="98">
        <v>1</v>
      </c>
      <c r="CB95" s="126"/>
      <c r="CC95" s="11"/>
      <c r="CD95" s="941"/>
      <c r="CE95" s="126"/>
      <c r="CF95" s="11"/>
      <c r="CG95" s="941"/>
      <c r="CH95" s="129"/>
      <c r="CI95" s="128"/>
      <c r="CJ95" s="941"/>
      <c r="CK95" s="11"/>
      <c r="CL95" s="941"/>
      <c r="CM95" s="126"/>
      <c r="CN95" s="11"/>
      <c r="CO95" s="62"/>
      <c r="CP95" s="941"/>
      <c r="CQ95" s="941"/>
      <c r="CR95" s="941"/>
      <c r="CS95" s="941"/>
      <c r="CT95" s="941"/>
      <c r="CU95" s="941"/>
      <c r="CV95" s="941"/>
      <c r="CW95" s="941"/>
      <c r="CX95" s="941"/>
      <c r="CY95" s="941"/>
      <c r="CZ95" s="941"/>
      <c r="DA95" s="941"/>
      <c r="DB95" s="941"/>
      <c r="DC95" s="941"/>
      <c r="DD95" s="941"/>
      <c r="DE95" s="941"/>
      <c r="DF95" s="941"/>
      <c r="DG95" s="941"/>
      <c r="DH95" s="941"/>
      <c r="DI95" s="941"/>
      <c r="DJ95" s="941"/>
      <c r="DK95" s="941"/>
      <c r="DL95" s="941"/>
      <c r="DM95" s="941"/>
      <c r="DN95" s="941"/>
      <c r="DO95" s="941"/>
      <c r="DP95" s="941"/>
      <c r="DQ95" s="941"/>
      <c r="DR95" s="941"/>
      <c r="DS95" s="941"/>
      <c r="DT95" s="941"/>
      <c r="DU95" s="941"/>
      <c r="DV95" s="941"/>
      <c r="DW95" s="941"/>
      <c r="DX95" s="941"/>
      <c r="DY95" s="941"/>
      <c r="DZ95" s="1065"/>
      <c r="EA95" s="1065"/>
      <c r="EB95" s="1066"/>
      <c r="EC95" s="1065"/>
      <c r="ED95" s="1078"/>
      <c r="EE95" s="1079"/>
      <c r="EF95" s="128"/>
      <c r="EG95" s="1065"/>
      <c r="EH95" s="1065"/>
      <c r="EI95" s="941"/>
      <c r="EJ95" s="11"/>
      <c r="EK95" s="1065"/>
      <c r="EL95" s="1065"/>
      <c r="EM95" s="941"/>
      <c r="EN95" s="11"/>
      <c r="EO95" s="11"/>
      <c r="EP95" s="126"/>
      <c r="EQ95" s="11"/>
      <c r="ER95" s="11"/>
      <c r="ES95" s="11"/>
      <c r="ET95" s="247"/>
      <c r="EU95" s="247"/>
      <c r="EV95" s="1033"/>
      <c r="EW95" s="941"/>
      <c r="EX95" s="322"/>
      <c r="EY95" s="941"/>
      <c r="EZ95" s="941"/>
      <c r="FA95" s="247"/>
      <c r="FB95" s="1094"/>
      <c r="FC95" s="941"/>
      <c r="FD95" s="941"/>
      <c r="FE95" s="941"/>
      <c r="FF95" s="941"/>
      <c r="FG95" s="1008"/>
      <c r="FH95" s="74">
        <f t="shared" si="10"/>
        <v>1</v>
      </c>
      <c r="FI95" s="66">
        <f t="shared" si="8"/>
        <v>7</v>
      </c>
      <c r="FJ95" s="66">
        <f t="shared" si="11"/>
        <v>6</v>
      </c>
      <c r="FK95" s="66">
        <f t="shared" si="12"/>
        <v>2</v>
      </c>
      <c r="FL95" s="66">
        <f t="shared" si="9"/>
        <v>0</v>
      </c>
      <c r="FM95" s="1230">
        <f t="shared" si="13"/>
        <v>16</v>
      </c>
      <c r="FN95" s="10"/>
      <c r="FO95" s="10"/>
      <c r="FP95" s="10">
        <v>1</v>
      </c>
      <c r="FQ95" s="10"/>
      <c r="FR95" s="10"/>
      <c r="FS95" s="10"/>
    </row>
    <row r="96" spans="1:175" ht="15.75" x14ac:dyDescent="0.25">
      <c r="A96">
        <v>83</v>
      </c>
      <c r="B96">
        <v>93</v>
      </c>
      <c r="C96" s="746" t="s">
        <v>567</v>
      </c>
      <c r="D96" s="57"/>
      <c r="E96" s="126"/>
      <c r="F96" s="126"/>
      <c r="G96" s="126"/>
      <c r="H96" s="126"/>
      <c r="I96" s="126"/>
      <c r="J96" s="126"/>
      <c r="K96" s="126"/>
      <c r="L96" s="15"/>
      <c r="M96" s="126"/>
      <c r="N96" s="126"/>
      <c r="O96" s="944"/>
      <c r="P96" s="941"/>
      <c r="Q96" s="247"/>
      <c r="R96" s="247"/>
      <c r="S96" s="247"/>
      <c r="T96" s="247"/>
      <c r="U96" s="820"/>
      <c r="V96" s="819"/>
      <c r="W96" s="126"/>
      <c r="X96" s="126"/>
      <c r="Y96" s="126"/>
      <c r="Z96" s="126"/>
      <c r="AA96" s="126"/>
      <c r="AB96" s="941"/>
      <c r="AC96" s="126"/>
      <c r="AD96" s="126"/>
      <c r="AE96" s="126"/>
      <c r="AF96" s="126">
        <v>1</v>
      </c>
      <c r="AG96" s="126"/>
      <c r="AH96" s="941"/>
      <c r="AI96" s="1008"/>
      <c r="AJ96" s="819"/>
      <c r="AK96" s="941"/>
      <c r="AL96" s="126"/>
      <c r="AM96" s="941"/>
      <c r="AN96" s="126"/>
      <c r="AO96" s="941"/>
      <c r="AP96" s="126"/>
      <c r="AQ96" s="126"/>
      <c r="AR96" s="126"/>
      <c r="AS96" s="126"/>
      <c r="AT96" s="126">
        <v>1</v>
      </c>
      <c r="AU96" s="820"/>
      <c r="AV96" s="941"/>
      <c r="AW96" s="126"/>
      <c r="AX96" s="126"/>
      <c r="AY96" s="941"/>
      <c r="AZ96" s="936">
        <v>1</v>
      </c>
      <c r="BA96" s="126"/>
      <c r="BB96" s="322"/>
      <c r="BC96" s="322"/>
      <c r="BD96" s="126"/>
      <c r="BE96" s="941"/>
      <c r="BF96" s="128"/>
      <c r="BG96" s="11"/>
      <c r="BH96" s="941"/>
      <c r="BI96" s="11"/>
      <c r="BJ96" s="11"/>
      <c r="BK96" s="11"/>
      <c r="BL96" s="11">
        <v>1</v>
      </c>
      <c r="BM96" s="11"/>
      <c r="BN96" s="11"/>
      <c r="BO96" s="11"/>
      <c r="BP96" s="11"/>
      <c r="BQ96" s="588">
        <v>1</v>
      </c>
      <c r="BR96" s="11"/>
      <c r="BS96" s="1033"/>
      <c r="BT96" s="128"/>
      <c r="BU96" s="11"/>
      <c r="BV96" s="11">
        <v>1</v>
      </c>
      <c r="BW96" s="11"/>
      <c r="BX96" s="11">
        <v>1</v>
      </c>
      <c r="BY96" s="11">
        <v>1</v>
      </c>
      <c r="BZ96" s="11"/>
      <c r="CA96" s="11"/>
      <c r="CB96" s="126"/>
      <c r="CC96" s="11"/>
      <c r="CD96" s="941"/>
      <c r="CE96" s="126">
        <v>1</v>
      </c>
      <c r="CF96" s="11"/>
      <c r="CG96" s="941"/>
      <c r="CH96" s="129"/>
      <c r="CI96" s="128"/>
      <c r="CJ96" s="941"/>
      <c r="CK96" s="11"/>
      <c r="CL96" s="941"/>
      <c r="CM96" s="126"/>
      <c r="CN96" s="11"/>
      <c r="CO96" s="62"/>
      <c r="CP96" s="941"/>
      <c r="CQ96" s="941"/>
      <c r="CR96" s="941"/>
      <c r="CS96" s="941"/>
      <c r="CT96" s="941"/>
      <c r="CU96" s="941"/>
      <c r="CV96" s="941"/>
      <c r="CW96" s="941"/>
      <c r="CX96" s="941"/>
      <c r="CY96" s="941"/>
      <c r="CZ96" s="941"/>
      <c r="DA96" s="941"/>
      <c r="DB96" s="941"/>
      <c r="DC96" s="941"/>
      <c r="DD96" s="941"/>
      <c r="DE96" s="941"/>
      <c r="DF96" s="941"/>
      <c r="DG96" s="941"/>
      <c r="DH96" s="941"/>
      <c r="DI96" s="941"/>
      <c r="DJ96" s="941"/>
      <c r="DK96" s="941"/>
      <c r="DL96" s="941"/>
      <c r="DM96" s="941"/>
      <c r="DN96" s="941"/>
      <c r="DO96" s="941"/>
      <c r="DP96" s="941"/>
      <c r="DQ96" s="941"/>
      <c r="DR96" s="941"/>
      <c r="DS96" s="941"/>
      <c r="DT96" s="941"/>
      <c r="DU96" s="941"/>
      <c r="DV96" s="941"/>
      <c r="DW96" s="941"/>
      <c r="DX96" s="941"/>
      <c r="DY96" s="941"/>
      <c r="DZ96" s="1065"/>
      <c r="EA96" s="1065"/>
      <c r="EB96" s="1066"/>
      <c r="EC96" s="1065"/>
      <c r="ED96" s="1078"/>
      <c r="EE96" s="1079"/>
      <c r="EF96" s="128"/>
      <c r="EG96" s="1065"/>
      <c r="EH96" s="1065"/>
      <c r="EI96" s="941"/>
      <c r="EJ96" s="11"/>
      <c r="EK96" s="1065"/>
      <c r="EL96" s="1065"/>
      <c r="EM96" s="941"/>
      <c r="EN96" s="11"/>
      <c r="EO96" s="11"/>
      <c r="EP96" s="126"/>
      <c r="EQ96" s="11"/>
      <c r="ER96" s="11"/>
      <c r="ES96" s="11"/>
      <c r="ET96" s="247"/>
      <c r="EU96" s="247"/>
      <c r="EV96" s="1033"/>
      <c r="EW96" s="941"/>
      <c r="EX96" s="322"/>
      <c r="EY96" s="941"/>
      <c r="EZ96" s="941"/>
      <c r="FA96" s="247"/>
      <c r="FB96" s="1094"/>
      <c r="FC96" s="941"/>
      <c r="FD96" s="941"/>
      <c r="FE96" s="941"/>
      <c r="FF96" s="941"/>
      <c r="FG96" s="1008"/>
      <c r="FH96" s="74">
        <f t="shared" si="10"/>
        <v>0</v>
      </c>
      <c r="FI96" s="66">
        <f t="shared" si="8"/>
        <v>4</v>
      </c>
      <c r="FJ96" s="66">
        <f t="shared" si="11"/>
        <v>3</v>
      </c>
      <c r="FK96" s="66">
        <f t="shared" si="12"/>
        <v>1</v>
      </c>
      <c r="FL96" s="66">
        <f t="shared" si="9"/>
        <v>0</v>
      </c>
      <c r="FM96" s="1230">
        <f t="shared" si="13"/>
        <v>8</v>
      </c>
      <c r="FN96" s="10"/>
      <c r="FO96" s="10">
        <v>1</v>
      </c>
      <c r="FP96" s="10"/>
      <c r="FQ96" s="10"/>
      <c r="FR96" s="10"/>
      <c r="FS96" s="10"/>
    </row>
    <row r="97" spans="1:175" ht="15.75" x14ac:dyDescent="0.25">
      <c r="A97">
        <v>84</v>
      </c>
      <c r="B97">
        <v>94</v>
      </c>
      <c r="C97" s="746" t="s">
        <v>259</v>
      </c>
      <c r="D97" s="57"/>
      <c r="E97" s="126"/>
      <c r="F97" s="126"/>
      <c r="G97" s="126"/>
      <c r="H97" s="126"/>
      <c r="I97" s="126"/>
      <c r="J97" s="126"/>
      <c r="K97" s="126"/>
      <c r="L97" s="15"/>
      <c r="M97" s="126"/>
      <c r="N97" s="126"/>
      <c r="O97" s="944"/>
      <c r="P97" s="941"/>
      <c r="Q97" s="247"/>
      <c r="R97" s="247"/>
      <c r="S97" s="247"/>
      <c r="T97" s="247"/>
      <c r="U97" s="820"/>
      <c r="V97" s="819">
        <v>1</v>
      </c>
      <c r="W97" s="126"/>
      <c r="X97" s="126"/>
      <c r="Y97" s="126"/>
      <c r="Z97" s="126"/>
      <c r="AA97" s="126"/>
      <c r="AB97" s="941"/>
      <c r="AC97" s="126"/>
      <c r="AD97" s="126"/>
      <c r="AE97" s="126"/>
      <c r="AF97" s="126"/>
      <c r="AG97" s="126"/>
      <c r="AH97" s="941"/>
      <c r="AI97" s="1008"/>
      <c r="AJ97" s="819"/>
      <c r="AK97" s="941"/>
      <c r="AL97" s="126"/>
      <c r="AM97" s="941"/>
      <c r="AN97" s="126">
        <v>1</v>
      </c>
      <c r="AO97" s="941"/>
      <c r="AP97" s="126"/>
      <c r="AQ97" s="126"/>
      <c r="AR97" s="126">
        <v>1</v>
      </c>
      <c r="AS97" s="126"/>
      <c r="AT97" s="126">
        <v>1</v>
      </c>
      <c r="AU97" s="820"/>
      <c r="AV97" s="941"/>
      <c r="AW97" s="126"/>
      <c r="AX97" s="126"/>
      <c r="AY97" s="941"/>
      <c r="AZ97" s="936">
        <v>1</v>
      </c>
      <c r="BA97" s="126"/>
      <c r="BB97" s="322"/>
      <c r="BC97" s="322"/>
      <c r="BD97" s="126"/>
      <c r="BE97" s="941"/>
      <c r="BF97" s="128"/>
      <c r="BG97" s="11"/>
      <c r="BH97" s="941"/>
      <c r="BI97" s="11"/>
      <c r="BJ97" s="11"/>
      <c r="BK97" s="11"/>
      <c r="BL97" s="11">
        <v>1</v>
      </c>
      <c r="BM97" s="11"/>
      <c r="BN97" s="11"/>
      <c r="BO97" s="11"/>
      <c r="BP97" s="11"/>
      <c r="BQ97" s="588"/>
      <c r="BR97" s="11">
        <v>1</v>
      </c>
      <c r="BS97" s="1033"/>
      <c r="BT97" s="128"/>
      <c r="BU97" s="11"/>
      <c r="BV97" s="11">
        <v>1</v>
      </c>
      <c r="BW97" s="11"/>
      <c r="BX97" s="11">
        <v>1</v>
      </c>
      <c r="BY97" s="11">
        <v>1</v>
      </c>
      <c r="BZ97" s="11"/>
      <c r="CA97" s="11">
        <v>1</v>
      </c>
      <c r="CB97" s="126"/>
      <c r="CC97" s="11"/>
      <c r="CD97" s="941"/>
      <c r="CE97" s="126"/>
      <c r="CF97" s="11"/>
      <c r="CG97" s="941"/>
      <c r="CH97" s="129"/>
      <c r="CI97" s="128"/>
      <c r="CJ97" s="941"/>
      <c r="CK97" s="11"/>
      <c r="CL97" s="941"/>
      <c r="CM97" s="126"/>
      <c r="CN97" s="11"/>
      <c r="CO97" s="62"/>
      <c r="CP97" s="941"/>
      <c r="CQ97" s="941"/>
      <c r="CR97" s="941"/>
      <c r="CS97" s="941"/>
      <c r="CT97" s="941"/>
      <c r="CU97" s="941"/>
      <c r="CV97" s="941"/>
      <c r="CW97" s="941"/>
      <c r="CX97" s="941"/>
      <c r="CY97" s="941"/>
      <c r="CZ97" s="941"/>
      <c r="DA97" s="941"/>
      <c r="DB97" s="941"/>
      <c r="DC97" s="941"/>
      <c r="DD97" s="941"/>
      <c r="DE97" s="941"/>
      <c r="DF97" s="941"/>
      <c r="DG97" s="941"/>
      <c r="DH97" s="941"/>
      <c r="DI97" s="941"/>
      <c r="DJ97" s="941"/>
      <c r="DK97" s="941"/>
      <c r="DL97" s="941"/>
      <c r="DM97" s="941"/>
      <c r="DN97" s="941"/>
      <c r="DO97" s="941"/>
      <c r="DP97" s="941"/>
      <c r="DQ97" s="941"/>
      <c r="DR97" s="941"/>
      <c r="DS97" s="941"/>
      <c r="DT97" s="941"/>
      <c r="DU97" s="941"/>
      <c r="DV97" s="941"/>
      <c r="DW97" s="941"/>
      <c r="DX97" s="941"/>
      <c r="DY97" s="941"/>
      <c r="DZ97" s="1065"/>
      <c r="EA97" s="1065"/>
      <c r="EB97" s="1066"/>
      <c r="EC97" s="1065"/>
      <c r="ED97" s="1078"/>
      <c r="EE97" s="1079"/>
      <c r="EF97" s="128"/>
      <c r="EG97" s="1065"/>
      <c r="EH97" s="1065"/>
      <c r="EI97" s="941"/>
      <c r="EJ97" s="11"/>
      <c r="EK97" s="1065"/>
      <c r="EL97" s="1065"/>
      <c r="EM97" s="941"/>
      <c r="EN97" s="11"/>
      <c r="EO97" s="11">
        <v>1</v>
      </c>
      <c r="EP97" s="126"/>
      <c r="EQ97" s="11"/>
      <c r="ER97" s="11"/>
      <c r="ES97" s="11"/>
      <c r="ET97" s="247"/>
      <c r="EU97" s="247"/>
      <c r="EV97" s="1033"/>
      <c r="EW97" s="941"/>
      <c r="EX97" s="322"/>
      <c r="EY97" s="941"/>
      <c r="EZ97" s="941"/>
      <c r="FA97" s="247">
        <v>1</v>
      </c>
      <c r="FB97" s="1094"/>
      <c r="FC97" s="941"/>
      <c r="FD97" s="941"/>
      <c r="FE97" s="941"/>
      <c r="FF97" s="941"/>
      <c r="FG97" s="1008"/>
      <c r="FH97" s="74">
        <f t="shared" si="10"/>
        <v>0</v>
      </c>
      <c r="FI97" s="66">
        <f t="shared" si="8"/>
        <v>10</v>
      </c>
      <c r="FJ97" s="66">
        <f t="shared" si="11"/>
        <v>1</v>
      </c>
      <c r="FK97" s="66">
        <f t="shared" si="12"/>
        <v>1</v>
      </c>
      <c r="FL97" s="66">
        <f t="shared" si="9"/>
        <v>0</v>
      </c>
      <c r="FM97" s="1230">
        <f t="shared" si="13"/>
        <v>12</v>
      </c>
      <c r="FN97" s="10"/>
      <c r="FO97" s="10"/>
      <c r="FP97" s="10">
        <v>1</v>
      </c>
      <c r="FQ97" s="10"/>
      <c r="FR97" s="10"/>
      <c r="FS97" s="10"/>
    </row>
    <row r="98" spans="1:175" ht="15.75" x14ac:dyDescent="0.25">
      <c r="A98">
        <v>85</v>
      </c>
      <c r="B98">
        <v>95</v>
      </c>
      <c r="C98" s="746" t="s">
        <v>1205</v>
      </c>
      <c r="D98" s="57"/>
      <c r="E98" s="126"/>
      <c r="F98" s="126"/>
      <c r="G98" s="126"/>
      <c r="H98" s="126"/>
      <c r="I98" s="126"/>
      <c r="J98" s="126"/>
      <c r="K98" s="126"/>
      <c r="L98" s="15"/>
      <c r="M98" s="126"/>
      <c r="N98" s="126"/>
      <c r="O98" s="944"/>
      <c r="P98" s="941"/>
      <c r="Q98" s="247"/>
      <c r="R98" s="247"/>
      <c r="S98" s="247"/>
      <c r="T98" s="247"/>
      <c r="U98" s="820"/>
      <c r="V98" s="819"/>
      <c r="W98" s="126"/>
      <c r="X98" s="126"/>
      <c r="Y98" s="126"/>
      <c r="Z98" s="126"/>
      <c r="AA98" s="126"/>
      <c r="AB98" s="941"/>
      <c r="AC98" s="126"/>
      <c r="AD98" s="126"/>
      <c r="AE98" s="126"/>
      <c r="AF98" s="126"/>
      <c r="AG98" s="126"/>
      <c r="AH98" s="941"/>
      <c r="AI98" s="1008"/>
      <c r="AJ98" s="819"/>
      <c r="AK98" s="941"/>
      <c r="AL98" s="126"/>
      <c r="AM98" s="941"/>
      <c r="AN98" s="126"/>
      <c r="AO98" s="941"/>
      <c r="AP98" s="126"/>
      <c r="AQ98" s="126"/>
      <c r="AR98" s="126"/>
      <c r="AS98" s="126">
        <v>1</v>
      </c>
      <c r="AT98" s="126"/>
      <c r="AU98" s="820"/>
      <c r="AV98" s="941"/>
      <c r="AW98" s="126"/>
      <c r="AX98" s="126"/>
      <c r="AY98" s="941"/>
      <c r="AZ98" s="936"/>
      <c r="BA98" s="126"/>
      <c r="BB98" s="322"/>
      <c r="BC98" s="322"/>
      <c r="BD98" s="126"/>
      <c r="BE98" s="941"/>
      <c r="BF98" s="128"/>
      <c r="BG98" s="11"/>
      <c r="BH98" s="941"/>
      <c r="BI98" s="11"/>
      <c r="BJ98" s="11"/>
      <c r="BK98" s="11"/>
      <c r="BL98" s="11"/>
      <c r="BM98" s="11"/>
      <c r="BN98" s="11"/>
      <c r="BO98" s="11"/>
      <c r="BP98" s="11"/>
      <c r="BQ98" s="588"/>
      <c r="BR98" s="11"/>
      <c r="BS98" s="1033"/>
      <c r="BT98" s="128"/>
      <c r="BU98" s="11"/>
      <c r="BV98" s="11"/>
      <c r="BW98" s="11"/>
      <c r="BX98" s="11"/>
      <c r="BY98" s="11"/>
      <c r="BZ98" s="11"/>
      <c r="CA98" s="11"/>
      <c r="CB98" s="126"/>
      <c r="CC98" s="11"/>
      <c r="CD98" s="941"/>
      <c r="CE98" s="126"/>
      <c r="CF98" s="11"/>
      <c r="CG98" s="941"/>
      <c r="CH98" s="129"/>
      <c r="CI98" s="128"/>
      <c r="CJ98" s="941"/>
      <c r="CK98" s="11"/>
      <c r="CL98" s="941"/>
      <c r="CM98" s="126"/>
      <c r="CN98" s="11"/>
      <c r="CO98" s="62"/>
      <c r="CP98" s="941"/>
      <c r="CQ98" s="941"/>
      <c r="CR98" s="941"/>
      <c r="CS98" s="941"/>
      <c r="CT98" s="941"/>
      <c r="CU98" s="941"/>
      <c r="CV98" s="941"/>
      <c r="CW98" s="941"/>
      <c r="CX98" s="941"/>
      <c r="CY98" s="941"/>
      <c r="CZ98" s="941"/>
      <c r="DA98" s="941"/>
      <c r="DB98" s="941"/>
      <c r="DC98" s="941"/>
      <c r="DD98" s="941"/>
      <c r="DE98" s="941"/>
      <c r="DF98" s="941"/>
      <c r="DG98" s="941"/>
      <c r="DH98" s="941"/>
      <c r="DI98" s="941"/>
      <c r="DJ98" s="941"/>
      <c r="DK98" s="941"/>
      <c r="DL98" s="941"/>
      <c r="DM98" s="941"/>
      <c r="DN98" s="941"/>
      <c r="DO98" s="941"/>
      <c r="DP98" s="941"/>
      <c r="DQ98" s="941"/>
      <c r="DR98" s="941"/>
      <c r="DS98" s="941"/>
      <c r="DT98" s="941"/>
      <c r="DU98" s="941"/>
      <c r="DV98" s="941"/>
      <c r="DW98" s="941"/>
      <c r="DX98" s="941"/>
      <c r="DY98" s="941"/>
      <c r="DZ98" s="1065"/>
      <c r="EA98" s="1065"/>
      <c r="EB98" s="1066"/>
      <c r="EC98" s="1065"/>
      <c r="ED98" s="1078"/>
      <c r="EE98" s="1079"/>
      <c r="EF98" s="128"/>
      <c r="EG98" s="1065"/>
      <c r="EH98" s="1065"/>
      <c r="EI98" s="941"/>
      <c r="EJ98" s="11"/>
      <c r="EK98" s="1065"/>
      <c r="EL98" s="1065"/>
      <c r="EM98" s="941"/>
      <c r="EN98" s="11"/>
      <c r="EO98" s="11"/>
      <c r="EP98" s="126"/>
      <c r="EQ98" s="11"/>
      <c r="ER98" s="11"/>
      <c r="ES98" s="11"/>
      <c r="ET98" s="247"/>
      <c r="EU98" s="247"/>
      <c r="EV98" s="1033"/>
      <c r="EW98" s="941"/>
      <c r="EX98" s="322"/>
      <c r="EY98" s="941"/>
      <c r="EZ98" s="941"/>
      <c r="FA98" s="247"/>
      <c r="FB98" s="1094"/>
      <c r="FC98" s="941"/>
      <c r="FD98" s="941"/>
      <c r="FE98" s="941"/>
      <c r="FF98" s="941"/>
      <c r="FG98" s="1008"/>
      <c r="FH98" s="74">
        <f t="shared" si="10"/>
        <v>0</v>
      </c>
      <c r="FI98" s="66">
        <f t="shared" si="8"/>
        <v>0</v>
      </c>
      <c r="FJ98" s="66">
        <f t="shared" si="11"/>
        <v>1</v>
      </c>
      <c r="FK98" s="66">
        <f t="shared" si="12"/>
        <v>0</v>
      </c>
      <c r="FL98" s="66">
        <f t="shared" si="9"/>
        <v>0</v>
      </c>
      <c r="FM98" s="1230">
        <f t="shared" si="13"/>
        <v>1</v>
      </c>
      <c r="FN98" s="10"/>
      <c r="FO98" s="10">
        <v>1</v>
      </c>
      <c r="FP98" s="10"/>
      <c r="FQ98" s="10"/>
      <c r="FR98" s="10"/>
      <c r="FS98" s="10">
        <v>1</v>
      </c>
    </row>
    <row r="99" spans="1:175" ht="15.75" x14ac:dyDescent="0.25">
      <c r="B99">
        <v>96</v>
      </c>
      <c r="C99" s="746" t="s">
        <v>1367</v>
      </c>
      <c r="D99" s="57"/>
      <c r="E99" s="126"/>
      <c r="F99" s="126"/>
      <c r="G99" s="126"/>
      <c r="H99" s="126"/>
      <c r="I99" s="126"/>
      <c r="J99" s="126"/>
      <c r="K99" s="126"/>
      <c r="L99" s="15"/>
      <c r="M99" s="126"/>
      <c r="N99" s="126"/>
      <c r="O99" s="944"/>
      <c r="P99" s="941"/>
      <c r="Q99" s="247"/>
      <c r="R99" s="247"/>
      <c r="S99" s="247"/>
      <c r="T99" s="247"/>
      <c r="U99" s="820"/>
      <c r="V99" s="819"/>
      <c r="W99" s="126"/>
      <c r="X99" s="126"/>
      <c r="Y99" s="126"/>
      <c r="Z99" s="126"/>
      <c r="AA99" s="126"/>
      <c r="AB99" s="941"/>
      <c r="AC99" s="126"/>
      <c r="AD99" s="126"/>
      <c r="AE99" s="126"/>
      <c r="AF99" s="126"/>
      <c r="AG99" s="126"/>
      <c r="AH99" s="941"/>
      <c r="AI99" s="1008"/>
      <c r="AJ99" s="819"/>
      <c r="AK99" s="941"/>
      <c r="AL99" s="126"/>
      <c r="AM99" s="941"/>
      <c r="AN99" s="126"/>
      <c r="AO99" s="941"/>
      <c r="AP99" s="126"/>
      <c r="AQ99" s="126"/>
      <c r="AR99" s="126"/>
      <c r="AS99" s="126"/>
      <c r="AT99" s="126"/>
      <c r="AU99" s="820"/>
      <c r="AV99" s="941"/>
      <c r="AW99" s="126"/>
      <c r="AX99" s="126"/>
      <c r="AY99" s="941"/>
      <c r="AZ99" s="936"/>
      <c r="BA99" s="126"/>
      <c r="BB99" s="322"/>
      <c r="BC99" s="322"/>
      <c r="BD99" s="126"/>
      <c r="BE99" s="941"/>
      <c r="BF99" s="128"/>
      <c r="BG99" s="11"/>
      <c r="BH99" s="941"/>
      <c r="BI99" s="11"/>
      <c r="BJ99" s="11"/>
      <c r="BK99" s="11"/>
      <c r="BL99" s="11"/>
      <c r="BM99" s="11"/>
      <c r="BN99" s="11">
        <v>1</v>
      </c>
      <c r="BO99" s="11"/>
      <c r="BP99" s="11"/>
      <c r="BQ99" s="588"/>
      <c r="BR99" s="11"/>
      <c r="BS99" s="1033"/>
      <c r="BT99" s="128">
        <v>1</v>
      </c>
      <c r="BU99" s="11"/>
      <c r="BV99" s="11"/>
      <c r="BW99" s="11"/>
      <c r="BX99" s="11"/>
      <c r="BY99" s="11"/>
      <c r="BZ99" s="11"/>
      <c r="CA99" s="11"/>
      <c r="CB99" s="126"/>
      <c r="CC99" s="11"/>
      <c r="CD99" s="941"/>
      <c r="CE99" s="126"/>
      <c r="CF99" s="11"/>
      <c r="CG99" s="941"/>
      <c r="CH99" s="129"/>
      <c r="CI99" s="128">
        <v>1</v>
      </c>
      <c r="CJ99" s="941"/>
      <c r="CK99" s="11"/>
      <c r="CL99" s="941"/>
      <c r="CM99" s="126"/>
      <c r="CN99" s="11"/>
      <c r="CO99" s="62"/>
      <c r="CP99" s="941"/>
      <c r="CQ99" s="941"/>
      <c r="CR99" s="941"/>
      <c r="CS99" s="941"/>
      <c r="CT99" s="941"/>
      <c r="CU99" s="941"/>
      <c r="CV99" s="941"/>
      <c r="CW99" s="941"/>
      <c r="CX99" s="941"/>
      <c r="CY99" s="941"/>
      <c r="CZ99" s="941"/>
      <c r="DA99" s="941"/>
      <c r="DB99" s="941"/>
      <c r="DC99" s="941"/>
      <c r="DD99" s="941"/>
      <c r="DE99" s="941"/>
      <c r="DF99" s="941"/>
      <c r="DG99" s="941"/>
      <c r="DH99" s="941"/>
      <c r="DI99" s="941"/>
      <c r="DJ99" s="941"/>
      <c r="DK99" s="941"/>
      <c r="DL99" s="941"/>
      <c r="DM99" s="941"/>
      <c r="DN99" s="941"/>
      <c r="DO99" s="941"/>
      <c r="DP99" s="941"/>
      <c r="DQ99" s="941"/>
      <c r="DR99" s="941"/>
      <c r="DS99" s="941"/>
      <c r="DT99" s="941"/>
      <c r="DU99" s="941"/>
      <c r="DV99" s="941"/>
      <c r="DW99" s="941"/>
      <c r="DX99" s="941"/>
      <c r="DY99" s="941"/>
      <c r="DZ99" s="1065"/>
      <c r="EA99" s="1065"/>
      <c r="EB99" s="1066"/>
      <c r="EC99" s="1065"/>
      <c r="ED99" s="1078"/>
      <c r="EE99" s="1079"/>
      <c r="EF99" s="128"/>
      <c r="EG99" s="1065"/>
      <c r="EH99" s="1065"/>
      <c r="EI99" s="941"/>
      <c r="EJ99" s="11"/>
      <c r="EK99" s="1065"/>
      <c r="EL99" s="1065"/>
      <c r="EM99" s="941"/>
      <c r="EN99" s="11"/>
      <c r="EO99" s="11"/>
      <c r="EP99" s="126"/>
      <c r="EQ99" s="11"/>
      <c r="ER99" s="11"/>
      <c r="ES99" s="11"/>
      <c r="ET99" s="247"/>
      <c r="EU99" s="247"/>
      <c r="EV99" s="1033"/>
      <c r="EW99" s="941"/>
      <c r="EX99" s="322"/>
      <c r="EY99" s="941"/>
      <c r="EZ99" s="941"/>
      <c r="FA99" s="247"/>
      <c r="FB99" s="1094"/>
      <c r="FC99" s="941"/>
      <c r="FD99" s="941"/>
      <c r="FE99" s="941"/>
      <c r="FF99" s="941"/>
      <c r="FG99" s="1008"/>
      <c r="FH99" s="74">
        <f t="shared" si="10"/>
        <v>0</v>
      </c>
      <c r="FI99" s="66">
        <f t="shared" si="8"/>
        <v>0</v>
      </c>
      <c r="FJ99" s="66">
        <f t="shared" si="11"/>
        <v>0</v>
      </c>
      <c r="FK99" s="66">
        <f t="shared" si="12"/>
        <v>0</v>
      </c>
      <c r="FL99" s="66">
        <f t="shared" si="9"/>
        <v>3</v>
      </c>
      <c r="FM99" s="1230">
        <f t="shared" si="13"/>
        <v>3</v>
      </c>
      <c r="FN99" s="10"/>
      <c r="FO99" s="10">
        <v>1</v>
      </c>
      <c r="FP99" s="10"/>
      <c r="FQ99" s="10"/>
      <c r="FR99" s="10"/>
      <c r="FS99" s="10">
        <v>1</v>
      </c>
    </row>
    <row r="100" spans="1:175" ht="15.75" x14ac:dyDescent="0.25">
      <c r="A100">
        <v>86</v>
      </c>
      <c r="B100">
        <v>97</v>
      </c>
      <c r="C100" s="746" t="s">
        <v>1404</v>
      </c>
      <c r="D100" s="57"/>
      <c r="E100" s="126"/>
      <c r="F100" s="126"/>
      <c r="G100" s="126"/>
      <c r="H100" s="126"/>
      <c r="I100" s="126"/>
      <c r="J100" s="126"/>
      <c r="K100" s="126"/>
      <c r="L100" s="15"/>
      <c r="M100" s="126"/>
      <c r="N100" s="126"/>
      <c r="O100" s="944"/>
      <c r="P100" s="941"/>
      <c r="Q100" s="247"/>
      <c r="R100" s="247"/>
      <c r="S100" s="247"/>
      <c r="T100" s="247"/>
      <c r="U100" s="820"/>
      <c r="V100" s="819"/>
      <c r="W100" s="126"/>
      <c r="X100" s="126"/>
      <c r="Y100" s="126"/>
      <c r="Z100" s="126"/>
      <c r="AA100" s="126">
        <v>1</v>
      </c>
      <c r="AB100" s="941"/>
      <c r="AC100" s="126"/>
      <c r="AD100" s="126"/>
      <c r="AE100" s="126"/>
      <c r="AF100" s="126"/>
      <c r="AG100" s="126"/>
      <c r="AH100" s="941"/>
      <c r="AI100" s="1008"/>
      <c r="AJ100" s="819"/>
      <c r="AK100" s="941"/>
      <c r="AL100" s="126"/>
      <c r="AM100" s="941"/>
      <c r="AN100" s="126"/>
      <c r="AO100" s="941"/>
      <c r="AP100" s="126"/>
      <c r="AQ100" s="126"/>
      <c r="AR100" s="126"/>
      <c r="AS100" s="126"/>
      <c r="AT100" s="126"/>
      <c r="AU100" s="820"/>
      <c r="AV100" s="941"/>
      <c r="AW100" s="126"/>
      <c r="AX100" s="126"/>
      <c r="AY100" s="941"/>
      <c r="AZ100" s="936">
        <v>1</v>
      </c>
      <c r="BA100" s="126"/>
      <c r="BB100" s="322"/>
      <c r="BC100" s="322">
        <v>1</v>
      </c>
      <c r="BD100" s="126"/>
      <c r="BE100" s="941"/>
      <c r="BF100" s="128"/>
      <c r="BG100" s="11">
        <v>1</v>
      </c>
      <c r="BH100" s="941"/>
      <c r="BI100" s="11"/>
      <c r="BJ100" s="11"/>
      <c r="BK100" s="11"/>
      <c r="BL100" s="11"/>
      <c r="BM100" s="11"/>
      <c r="BN100" s="11"/>
      <c r="BO100" s="11">
        <v>1</v>
      </c>
      <c r="BP100" s="11"/>
      <c r="BQ100" s="588"/>
      <c r="BR100" s="11"/>
      <c r="BS100" s="1033"/>
      <c r="BT100" s="128"/>
      <c r="BU100" s="11">
        <v>1</v>
      </c>
      <c r="BV100" s="11"/>
      <c r="BW100" s="11"/>
      <c r="BX100" s="11"/>
      <c r="BY100" s="11"/>
      <c r="BZ100" s="11"/>
      <c r="CA100" s="11"/>
      <c r="CB100" s="126"/>
      <c r="CC100" s="11"/>
      <c r="CD100" s="1031"/>
      <c r="CE100" s="126"/>
      <c r="CF100" s="11"/>
      <c r="CG100" s="1031"/>
      <c r="CH100" s="129"/>
      <c r="CI100" s="128"/>
      <c r="CJ100" s="1031"/>
      <c r="CK100" s="11"/>
      <c r="CL100" s="1031"/>
      <c r="CM100" s="15"/>
      <c r="CN100" s="11"/>
      <c r="CO100" s="62"/>
      <c r="CP100" s="1031"/>
      <c r="CQ100" s="1031"/>
      <c r="CR100" s="1031"/>
      <c r="CS100" s="1031"/>
      <c r="CT100" s="1031"/>
      <c r="CU100" s="1031"/>
      <c r="CV100" s="1031"/>
      <c r="CW100" s="1031"/>
      <c r="CX100" s="1031"/>
      <c r="CY100" s="1031"/>
      <c r="CZ100" s="1031"/>
      <c r="DA100" s="1031"/>
      <c r="DB100" s="1031"/>
      <c r="DC100" s="1031"/>
      <c r="DD100" s="1031"/>
      <c r="DE100" s="1031"/>
      <c r="DF100" s="1031"/>
      <c r="DG100" s="1031"/>
      <c r="DH100" s="1031"/>
      <c r="DI100" s="1031"/>
      <c r="DJ100" s="1031"/>
      <c r="DK100" s="1031"/>
      <c r="DL100" s="1031"/>
      <c r="DM100" s="1031"/>
      <c r="DN100" s="1031"/>
      <c r="DO100" s="1031"/>
      <c r="DP100" s="1031"/>
      <c r="DQ100" s="1031"/>
      <c r="DR100" s="1031"/>
      <c r="DS100" s="1031"/>
      <c r="DT100" s="1031"/>
      <c r="DU100" s="1031"/>
      <c r="DV100" s="1031"/>
      <c r="DW100" s="1031"/>
      <c r="DX100" s="1031"/>
      <c r="DY100" s="1031"/>
      <c r="DZ100" s="1065"/>
      <c r="EA100" s="1065"/>
      <c r="EB100" s="1066"/>
      <c r="EC100" s="1065"/>
      <c r="ED100" s="1078"/>
      <c r="EE100" s="1079"/>
      <c r="EF100" s="128"/>
      <c r="EG100" s="1065"/>
      <c r="EH100" s="1065"/>
      <c r="EI100" s="941"/>
      <c r="EJ100" s="11"/>
      <c r="EK100" s="1065"/>
      <c r="EL100" s="1065"/>
      <c r="EM100" s="941"/>
      <c r="EN100" s="11"/>
      <c r="EO100" s="11"/>
      <c r="EP100" s="126"/>
      <c r="EQ100" s="11"/>
      <c r="ER100" s="11"/>
      <c r="ES100" s="11"/>
      <c r="ET100" s="247"/>
      <c r="EU100" s="247"/>
      <c r="EV100" s="1033"/>
      <c r="EW100" s="941"/>
      <c r="EX100" s="322"/>
      <c r="EY100" s="941"/>
      <c r="EZ100" s="941"/>
      <c r="FA100" s="247"/>
      <c r="FB100" s="1094"/>
      <c r="FC100" s="941"/>
      <c r="FD100" s="941"/>
      <c r="FE100" s="941"/>
      <c r="FF100" s="941"/>
      <c r="FG100" s="1008"/>
      <c r="FH100" s="74">
        <f t="shared" si="10"/>
        <v>5</v>
      </c>
      <c r="FI100" s="66">
        <f t="shared" ref="FI100:FI117" si="14">SUM(D100+H100+I100+M100+Q100+V100+Y100+AE100+AH100+AL100+AN100+AR100+AT100+AX100+BD100+BH100+BL100+BP100+BR100+BV100+BW100+CA100+CE100+CG100+CK100+CN100+CR100+CV100+CW100+DD100+DG100+DJ100+DM100+DP100+DS100+DV100+DY100+EB100+EC100+EF100+EG100+EO100+EQ100+EU100+EV100+FA100+FC100)</f>
        <v>0</v>
      </c>
      <c r="FJ100" s="66">
        <f t="shared" si="11"/>
        <v>0</v>
      </c>
      <c r="FK100" s="66">
        <f t="shared" si="12"/>
        <v>0</v>
      </c>
      <c r="FL100" s="66">
        <f t="shared" ref="FL100:FL117" si="15">SUM(F100+X100+AD100+AJ100+AP100+BB100+BF100+BN100+BT100+CC100+CI100+CP100+CT100+DB100+DI100+DO100+DU100+DZ100+EM100+ES100+EZ100)</f>
        <v>0</v>
      </c>
      <c r="FM100" s="1230">
        <f t="shared" si="13"/>
        <v>5</v>
      </c>
      <c r="FN100" s="10"/>
      <c r="FO100" s="10">
        <v>1</v>
      </c>
      <c r="FP100" s="10"/>
      <c r="FQ100" s="10"/>
      <c r="FR100" s="10"/>
      <c r="FS100" s="10"/>
    </row>
    <row r="101" spans="1:175" ht="15.75" x14ac:dyDescent="0.25">
      <c r="A101">
        <v>87</v>
      </c>
      <c r="B101">
        <v>98</v>
      </c>
      <c r="C101" s="746" t="s">
        <v>496</v>
      </c>
      <c r="D101" s="57"/>
      <c r="E101" s="126"/>
      <c r="F101" s="126"/>
      <c r="G101" s="126"/>
      <c r="H101" s="126"/>
      <c r="I101" s="126"/>
      <c r="J101" s="126"/>
      <c r="K101" s="126"/>
      <c r="L101" s="15"/>
      <c r="M101" s="126">
        <v>1</v>
      </c>
      <c r="N101" s="126"/>
      <c r="O101" s="944"/>
      <c r="P101" s="941"/>
      <c r="Q101" s="247"/>
      <c r="R101" s="247"/>
      <c r="S101" s="247"/>
      <c r="T101" s="247">
        <v>1</v>
      </c>
      <c r="U101" s="820"/>
      <c r="V101" s="819"/>
      <c r="W101" s="126"/>
      <c r="X101" s="126"/>
      <c r="Y101" s="126"/>
      <c r="Z101" s="126">
        <v>1</v>
      </c>
      <c r="AA101" s="126"/>
      <c r="AB101" s="941"/>
      <c r="AC101" s="126"/>
      <c r="AD101" s="126"/>
      <c r="AE101" s="126"/>
      <c r="AF101" s="126">
        <v>1</v>
      </c>
      <c r="AG101" s="126"/>
      <c r="AH101" s="943"/>
      <c r="AI101" s="1008"/>
      <c r="AJ101" s="819"/>
      <c r="AK101" s="941"/>
      <c r="AL101" s="126"/>
      <c r="AM101" s="941"/>
      <c r="AN101" s="126"/>
      <c r="AO101" s="941"/>
      <c r="AP101" s="126"/>
      <c r="AQ101" s="126"/>
      <c r="AR101" s="126"/>
      <c r="AS101" s="126">
        <v>1</v>
      </c>
      <c r="AT101" s="126"/>
      <c r="AU101" s="820"/>
      <c r="AV101" s="941"/>
      <c r="AW101" s="126"/>
      <c r="AX101" s="126">
        <v>1</v>
      </c>
      <c r="AY101" s="941"/>
      <c r="AZ101" s="936">
        <v>1</v>
      </c>
      <c r="BA101" s="126">
        <v>1</v>
      </c>
      <c r="BB101" s="322"/>
      <c r="BC101" s="322"/>
      <c r="BD101" s="126"/>
      <c r="BE101" s="941"/>
      <c r="BF101" s="128"/>
      <c r="BG101" s="11"/>
      <c r="BH101" s="1031"/>
      <c r="BI101" s="11"/>
      <c r="BJ101" s="11"/>
      <c r="BK101" s="11"/>
      <c r="BL101" s="11"/>
      <c r="BM101" s="11"/>
      <c r="BN101" s="11"/>
      <c r="BO101" s="11"/>
      <c r="BP101" s="11"/>
      <c r="BQ101" s="588"/>
      <c r="BR101" s="11"/>
      <c r="BS101" s="1033"/>
      <c r="BT101" s="128"/>
      <c r="BU101" s="11"/>
      <c r="BV101" s="11"/>
      <c r="BW101" s="11"/>
      <c r="BX101" s="11"/>
      <c r="BY101" s="11"/>
      <c r="BZ101" s="11">
        <v>1</v>
      </c>
      <c r="CA101" s="11"/>
      <c r="CB101" s="126"/>
      <c r="CC101" s="11"/>
      <c r="CD101" s="941"/>
      <c r="CE101" s="126"/>
      <c r="CF101" s="11"/>
      <c r="CG101" s="941"/>
      <c r="CH101" s="129"/>
      <c r="CI101" s="128"/>
      <c r="CJ101" s="941"/>
      <c r="CK101" s="11"/>
      <c r="CL101" s="941"/>
      <c r="CM101" s="126"/>
      <c r="CN101" s="11"/>
      <c r="CO101" s="62"/>
      <c r="CP101" s="941"/>
      <c r="CQ101" s="941"/>
      <c r="CR101" s="941"/>
      <c r="CS101" s="941"/>
      <c r="CT101" s="941"/>
      <c r="CU101" s="941"/>
      <c r="CV101" s="941"/>
      <c r="CW101" s="941"/>
      <c r="CX101" s="941"/>
      <c r="CY101" s="941"/>
      <c r="CZ101" s="941"/>
      <c r="DA101" s="941"/>
      <c r="DB101" s="941"/>
      <c r="DC101" s="941"/>
      <c r="DD101" s="941"/>
      <c r="DE101" s="941"/>
      <c r="DF101" s="941"/>
      <c r="DG101" s="941"/>
      <c r="DH101" s="941"/>
      <c r="DI101" s="941"/>
      <c r="DJ101" s="941"/>
      <c r="DK101" s="941"/>
      <c r="DL101" s="941"/>
      <c r="DM101" s="941"/>
      <c r="DN101" s="941"/>
      <c r="DO101" s="941"/>
      <c r="DP101" s="941"/>
      <c r="DQ101" s="941"/>
      <c r="DR101" s="941"/>
      <c r="DS101" s="941"/>
      <c r="DT101" s="941"/>
      <c r="DU101" s="941"/>
      <c r="DV101" s="941"/>
      <c r="DW101" s="941"/>
      <c r="DX101" s="941"/>
      <c r="DY101" s="941"/>
      <c r="DZ101" s="1065"/>
      <c r="EA101" s="1065"/>
      <c r="EB101" s="1066"/>
      <c r="EC101" s="1065"/>
      <c r="ED101" s="1078"/>
      <c r="EE101" s="1079"/>
      <c r="EF101" s="128"/>
      <c r="EG101" s="1065"/>
      <c r="EH101" s="1065"/>
      <c r="EI101" s="941"/>
      <c r="EJ101" s="11"/>
      <c r="EK101" s="1065"/>
      <c r="EL101" s="1065"/>
      <c r="EM101" s="941"/>
      <c r="EN101" s="11"/>
      <c r="EO101" s="11"/>
      <c r="EP101" s="126"/>
      <c r="EQ101" s="11"/>
      <c r="ER101" s="11"/>
      <c r="ES101" s="11"/>
      <c r="ET101" s="247"/>
      <c r="EU101" s="247"/>
      <c r="EV101" s="1033"/>
      <c r="EW101" s="941"/>
      <c r="EX101" s="322"/>
      <c r="EY101" s="941"/>
      <c r="EZ101" s="941"/>
      <c r="FA101" s="247">
        <v>1</v>
      </c>
      <c r="FB101" s="1094"/>
      <c r="FC101" s="941"/>
      <c r="FD101" s="941"/>
      <c r="FE101" s="941"/>
      <c r="FF101" s="941"/>
      <c r="FG101" s="1008"/>
      <c r="FH101" s="74">
        <f t="shared" si="10"/>
        <v>0</v>
      </c>
      <c r="FI101" s="66">
        <f t="shared" si="14"/>
        <v>3</v>
      </c>
      <c r="FJ101" s="66">
        <f t="shared" si="11"/>
        <v>5</v>
      </c>
      <c r="FK101" s="66">
        <f t="shared" si="12"/>
        <v>0</v>
      </c>
      <c r="FL101" s="66">
        <f t="shared" si="15"/>
        <v>0</v>
      </c>
      <c r="FM101" s="1230">
        <f t="shared" si="13"/>
        <v>8</v>
      </c>
      <c r="FN101" s="10"/>
      <c r="FO101" s="10">
        <v>1</v>
      </c>
      <c r="FP101" s="10"/>
      <c r="FQ101" s="10"/>
      <c r="FR101" s="10"/>
      <c r="FS101" s="10"/>
    </row>
    <row r="102" spans="1:175" ht="15.75" x14ac:dyDescent="0.25">
      <c r="A102">
        <v>88</v>
      </c>
      <c r="B102">
        <v>99</v>
      </c>
      <c r="C102" s="746" t="s">
        <v>308</v>
      </c>
      <c r="D102" s="57"/>
      <c r="E102" s="126"/>
      <c r="F102" s="126">
        <v>1</v>
      </c>
      <c r="G102" s="126"/>
      <c r="H102" s="126"/>
      <c r="I102" s="126"/>
      <c r="J102" s="126"/>
      <c r="K102" s="126"/>
      <c r="L102" s="15"/>
      <c r="M102" s="126"/>
      <c r="N102" s="126"/>
      <c r="O102" s="944">
        <v>1</v>
      </c>
      <c r="P102" s="941"/>
      <c r="Q102" s="247"/>
      <c r="R102" s="247"/>
      <c r="S102" s="247"/>
      <c r="T102" s="247"/>
      <c r="U102" s="820"/>
      <c r="V102" s="819"/>
      <c r="W102" s="126"/>
      <c r="X102" s="126"/>
      <c r="Y102" s="126"/>
      <c r="Z102" s="126"/>
      <c r="AA102" s="126"/>
      <c r="AB102" s="941"/>
      <c r="AC102" s="126"/>
      <c r="AD102" s="126"/>
      <c r="AE102" s="126"/>
      <c r="AF102" s="126"/>
      <c r="AG102" s="126"/>
      <c r="AH102" s="941"/>
      <c r="AI102" s="1008"/>
      <c r="AJ102" s="819"/>
      <c r="AK102" s="941"/>
      <c r="AL102" s="126"/>
      <c r="AM102" s="941"/>
      <c r="AN102" s="126"/>
      <c r="AO102" s="941"/>
      <c r="AP102" s="126"/>
      <c r="AQ102" s="126">
        <v>1</v>
      </c>
      <c r="AR102" s="126"/>
      <c r="AS102" s="126"/>
      <c r="AT102" s="126"/>
      <c r="AU102" s="820"/>
      <c r="AV102" s="941"/>
      <c r="AW102" s="126">
        <v>1</v>
      </c>
      <c r="AX102" s="126"/>
      <c r="AY102" s="941"/>
      <c r="AZ102" s="936"/>
      <c r="BA102" s="126"/>
      <c r="BB102" s="322"/>
      <c r="BC102" s="322">
        <v>1</v>
      </c>
      <c r="BD102" s="126"/>
      <c r="BE102" s="941"/>
      <c r="BF102" s="128"/>
      <c r="BG102" s="11"/>
      <c r="BH102" s="941"/>
      <c r="BI102" s="11"/>
      <c r="BJ102" s="11"/>
      <c r="BK102" s="11"/>
      <c r="BL102" s="11"/>
      <c r="BM102" s="11"/>
      <c r="BN102" s="11"/>
      <c r="BO102" s="11"/>
      <c r="BP102" s="11"/>
      <c r="BQ102" s="588"/>
      <c r="BR102" s="11"/>
      <c r="BS102" s="1033"/>
      <c r="BT102" s="128"/>
      <c r="BU102" s="11"/>
      <c r="BV102" s="11"/>
      <c r="BW102" s="11"/>
      <c r="BX102" s="11"/>
      <c r="BY102" s="11"/>
      <c r="BZ102" s="11"/>
      <c r="CA102" s="11"/>
      <c r="CB102" s="126"/>
      <c r="CC102" s="11"/>
      <c r="CD102" s="941"/>
      <c r="CE102" s="126"/>
      <c r="CF102" s="11"/>
      <c r="CG102" s="941"/>
      <c r="CH102" s="129"/>
      <c r="CI102" s="128"/>
      <c r="CJ102" s="941"/>
      <c r="CK102" s="11"/>
      <c r="CL102" s="941"/>
      <c r="CM102" s="126"/>
      <c r="CN102" s="11"/>
      <c r="CO102" s="62"/>
      <c r="CP102" s="941"/>
      <c r="CQ102" s="941"/>
      <c r="CR102" s="941"/>
      <c r="CS102" s="941"/>
      <c r="CT102" s="941"/>
      <c r="CU102" s="941"/>
      <c r="CV102" s="941"/>
      <c r="CW102" s="941"/>
      <c r="CX102" s="941"/>
      <c r="CY102" s="941"/>
      <c r="CZ102" s="941"/>
      <c r="DA102" s="941"/>
      <c r="DB102" s="941"/>
      <c r="DC102" s="941"/>
      <c r="DD102" s="941"/>
      <c r="DE102" s="941"/>
      <c r="DF102" s="941"/>
      <c r="DG102" s="941"/>
      <c r="DH102" s="941"/>
      <c r="DI102" s="941"/>
      <c r="DJ102" s="941"/>
      <c r="DK102" s="941"/>
      <c r="DL102" s="941"/>
      <c r="DM102" s="941"/>
      <c r="DN102" s="941"/>
      <c r="DO102" s="941"/>
      <c r="DP102" s="941"/>
      <c r="DQ102" s="941"/>
      <c r="DR102" s="941"/>
      <c r="DS102" s="941"/>
      <c r="DT102" s="941"/>
      <c r="DU102" s="941"/>
      <c r="DV102" s="941"/>
      <c r="DW102" s="941"/>
      <c r="DX102" s="941"/>
      <c r="DY102" s="941"/>
      <c r="DZ102" s="1065"/>
      <c r="EA102" s="1065"/>
      <c r="EB102" s="1066"/>
      <c r="EC102" s="1065"/>
      <c r="ED102" s="1078"/>
      <c r="EE102" s="1079"/>
      <c r="EF102" s="128"/>
      <c r="EG102" s="1065"/>
      <c r="EH102" s="1065"/>
      <c r="EI102" s="941"/>
      <c r="EJ102" s="11"/>
      <c r="EK102" s="1065"/>
      <c r="EL102" s="1065"/>
      <c r="EM102" s="941"/>
      <c r="EN102" s="11"/>
      <c r="EO102" s="11"/>
      <c r="EP102" s="126"/>
      <c r="EQ102" s="11"/>
      <c r="ER102" s="11"/>
      <c r="ES102" s="11"/>
      <c r="ET102" s="247"/>
      <c r="EU102" s="247"/>
      <c r="EV102" s="1033"/>
      <c r="EW102" s="941"/>
      <c r="EX102" s="322"/>
      <c r="EY102" s="941"/>
      <c r="EZ102" s="941"/>
      <c r="FA102" s="247"/>
      <c r="FB102" s="1094"/>
      <c r="FC102" s="941"/>
      <c r="FD102" s="941"/>
      <c r="FE102" s="941"/>
      <c r="FF102" s="941"/>
      <c r="FG102" s="1008"/>
      <c r="FH102" s="74">
        <f t="shared" si="10"/>
        <v>3</v>
      </c>
      <c r="FI102" s="66">
        <f t="shared" si="14"/>
        <v>0</v>
      </c>
      <c r="FJ102" s="66">
        <f t="shared" si="11"/>
        <v>0</v>
      </c>
      <c r="FK102" s="66">
        <f t="shared" si="12"/>
        <v>0</v>
      </c>
      <c r="FL102" s="66">
        <f t="shared" si="15"/>
        <v>1</v>
      </c>
      <c r="FM102" s="1230">
        <f t="shared" si="13"/>
        <v>4</v>
      </c>
      <c r="FN102" s="10"/>
      <c r="FO102" s="10">
        <v>1</v>
      </c>
      <c r="FP102" s="10"/>
      <c r="FQ102" s="10"/>
      <c r="FR102" s="10"/>
      <c r="FS102" s="10">
        <v>1</v>
      </c>
    </row>
    <row r="103" spans="1:175" ht="15.75" x14ac:dyDescent="0.25">
      <c r="A103">
        <v>89</v>
      </c>
      <c r="B103">
        <v>100</v>
      </c>
      <c r="C103" s="746" t="s">
        <v>407</v>
      </c>
      <c r="D103" s="57"/>
      <c r="E103" s="126"/>
      <c r="F103" s="126"/>
      <c r="G103" s="126"/>
      <c r="H103" s="126"/>
      <c r="I103" s="126"/>
      <c r="J103" s="126"/>
      <c r="K103" s="126"/>
      <c r="L103" s="15"/>
      <c r="M103" s="126"/>
      <c r="N103" s="126"/>
      <c r="O103" s="944"/>
      <c r="P103" s="941"/>
      <c r="Q103" s="247"/>
      <c r="R103" s="247"/>
      <c r="S103" s="247"/>
      <c r="T103" s="247"/>
      <c r="U103" s="820">
        <v>1</v>
      </c>
      <c r="V103" s="819"/>
      <c r="W103" s="126"/>
      <c r="X103" s="126"/>
      <c r="Y103" s="126"/>
      <c r="Z103" s="126"/>
      <c r="AA103" s="126">
        <v>1</v>
      </c>
      <c r="AB103" s="941"/>
      <c r="AC103" s="126"/>
      <c r="AD103" s="126"/>
      <c r="AE103" s="126"/>
      <c r="AF103" s="126"/>
      <c r="AG103" s="126"/>
      <c r="AH103" s="941"/>
      <c r="AI103" s="1008"/>
      <c r="AJ103" s="819"/>
      <c r="AK103" s="941"/>
      <c r="AL103" s="126"/>
      <c r="AM103" s="941"/>
      <c r="AN103" s="126"/>
      <c r="AO103" s="941"/>
      <c r="AP103" s="126"/>
      <c r="AQ103" s="126"/>
      <c r="AR103" s="126"/>
      <c r="AS103" s="126"/>
      <c r="AT103" s="126"/>
      <c r="AU103" s="820"/>
      <c r="AV103" s="941"/>
      <c r="AW103" s="126"/>
      <c r="AX103" s="126"/>
      <c r="AY103" s="941"/>
      <c r="AZ103" s="936"/>
      <c r="BA103" s="126"/>
      <c r="BB103" s="322"/>
      <c r="BC103" s="322">
        <v>1</v>
      </c>
      <c r="BD103" s="126"/>
      <c r="BE103" s="941"/>
      <c r="BF103" s="128"/>
      <c r="BG103" s="11">
        <v>1</v>
      </c>
      <c r="BH103" s="941"/>
      <c r="BI103" s="11"/>
      <c r="BJ103" s="11"/>
      <c r="BK103" s="11"/>
      <c r="BL103" s="11"/>
      <c r="BM103" s="11"/>
      <c r="BN103" s="11"/>
      <c r="BO103" s="11">
        <v>1</v>
      </c>
      <c r="BP103" s="11"/>
      <c r="BQ103" s="588"/>
      <c r="BR103" s="11"/>
      <c r="BS103" s="1034"/>
      <c r="BT103" s="128"/>
      <c r="BU103" s="11">
        <v>1</v>
      </c>
      <c r="BV103" s="11"/>
      <c r="BW103" s="11"/>
      <c r="BX103" s="11"/>
      <c r="BY103" s="11"/>
      <c r="BZ103" s="11"/>
      <c r="CA103" s="11"/>
      <c r="CB103" s="126"/>
      <c r="CC103" s="11"/>
      <c r="CD103" s="941"/>
      <c r="CE103" s="126"/>
      <c r="CF103" s="11"/>
      <c r="CG103" s="941"/>
      <c r="CH103" s="129"/>
      <c r="CI103" s="128"/>
      <c r="CJ103" s="941"/>
      <c r="CK103" s="11"/>
      <c r="CL103" s="941"/>
      <c r="CM103" s="126">
        <v>1</v>
      </c>
      <c r="CN103" s="11"/>
      <c r="CO103" s="62"/>
      <c r="CP103" s="941"/>
      <c r="CQ103" s="941"/>
      <c r="CR103" s="941"/>
      <c r="CS103" s="941"/>
      <c r="CT103" s="941"/>
      <c r="CU103" s="941"/>
      <c r="CV103" s="941"/>
      <c r="CW103" s="941"/>
      <c r="CX103" s="941"/>
      <c r="CY103" s="941"/>
      <c r="CZ103" s="941"/>
      <c r="DA103" s="941"/>
      <c r="DB103" s="941"/>
      <c r="DC103" s="941"/>
      <c r="DD103" s="941"/>
      <c r="DE103" s="941"/>
      <c r="DF103" s="941"/>
      <c r="DG103" s="941"/>
      <c r="DH103" s="941"/>
      <c r="DI103" s="941"/>
      <c r="DJ103" s="941"/>
      <c r="DK103" s="941"/>
      <c r="DL103" s="941"/>
      <c r="DM103" s="941"/>
      <c r="DN103" s="941"/>
      <c r="DO103" s="941"/>
      <c r="DP103" s="941"/>
      <c r="DQ103" s="941"/>
      <c r="DR103" s="941"/>
      <c r="DS103" s="941"/>
      <c r="DT103" s="941"/>
      <c r="DU103" s="941"/>
      <c r="DV103" s="941"/>
      <c r="DW103" s="941"/>
      <c r="DX103" s="941"/>
      <c r="DY103" s="941"/>
      <c r="DZ103" s="1065"/>
      <c r="EA103" s="1065"/>
      <c r="EB103" s="1066"/>
      <c r="EC103" s="1065"/>
      <c r="ED103" s="1078"/>
      <c r="EE103" s="1079"/>
      <c r="EF103" s="128"/>
      <c r="EG103" s="1065"/>
      <c r="EH103" s="1065"/>
      <c r="EI103" s="941"/>
      <c r="EJ103" s="11"/>
      <c r="EK103" s="1065"/>
      <c r="EL103" s="1065"/>
      <c r="EM103" s="941"/>
      <c r="EN103" s="11"/>
      <c r="EO103" s="11"/>
      <c r="EP103" s="126"/>
      <c r="EQ103" s="11"/>
      <c r="ER103" s="11"/>
      <c r="ES103" s="11"/>
      <c r="ET103" s="247"/>
      <c r="EU103" s="247"/>
      <c r="EV103" s="1033"/>
      <c r="EW103" s="941"/>
      <c r="EX103" s="322"/>
      <c r="EY103" s="941"/>
      <c r="EZ103" s="941"/>
      <c r="FA103" s="247"/>
      <c r="FB103" s="1094"/>
      <c r="FC103" s="941"/>
      <c r="FD103" s="941"/>
      <c r="FE103" s="941"/>
      <c r="FF103" s="941"/>
      <c r="FG103" s="1008"/>
      <c r="FH103" s="74">
        <f t="shared" si="10"/>
        <v>6</v>
      </c>
      <c r="FI103" s="66">
        <f t="shared" si="14"/>
        <v>0</v>
      </c>
      <c r="FJ103" s="66">
        <f t="shared" si="11"/>
        <v>0</v>
      </c>
      <c r="FK103" s="66">
        <f t="shared" si="12"/>
        <v>0</v>
      </c>
      <c r="FL103" s="66">
        <f t="shared" si="15"/>
        <v>0</v>
      </c>
      <c r="FM103" s="1230">
        <f t="shared" si="13"/>
        <v>6</v>
      </c>
      <c r="FN103" s="10"/>
      <c r="FO103" s="10">
        <v>1</v>
      </c>
      <c r="FP103" s="10"/>
      <c r="FQ103" s="10"/>
      <c r="FR103" s="10"/>
      <c r="FS103" s="10"/>
    </row>
    <row r="104" spans="1:175" ht="16.5" thickBot="1" x14ac:dyDescent="0.3">
      <c r="A104">
        <v>90</v>
      </c>
      <c r="B104">
        <v>101</v>
      </c>
      <c r="C104" s="746" t="s">
        <v>515</v>
      </c>
      <c r="D104" s="57">
        <v>1</v>
      </c>
      <c r="E104" s="126"/>
      <c r="F104" s="126"/>
      <c r="G104" s="126"/>
      <c r="H104" s="126"/>
      <c r="I104" s="126"/>
      <c r="J104" s="126"/>
      <c r="K104" s="126"/>
      <c r="L104" s="15">
        <v>1</v>
      </c>
      <c r="M104" s="126"/>
      <c r="N104" s="126"/>
      <c r="O104" s="944"/>
      <c r="P104" s="941"/>
      <c r="Q104" s="247"/>
      <c r="R104" s="247"/>
      <c r="S104" s="247"/>
      <c r="T104" s="247"/>
      <c r="U104" s="820">
        <v>1</v>
      </c>
      <c r="V104" s="819"/>
      <c r="W104" s="126"/>
      <c r="X104" s="126"/>
      <c r="Y104" s="126"/>
      <c r="Z104" s="126"/>
      <c r="AA104" s="126">
        <v>1</v>
      </c>
      <c r="AB104" s="941"/>
      <c r="AC104" s="126"/>
      <c r="AD104" s="126"/>
      <c r="AE104" s="126"/>
      <c r="AF104" s="126"/>
      <c r="AG104" s="126">
        <v>1</v>
      </c>
      <c r="AH104" s="941"/>
      <c r="AI104" s="1008"/>
      <c r="AJ104" s="819"/>
      <c r="AK104" s="941"/>
      <c r="AL104" s="126"/>
      <c r="AM104" s="941"/>
      <c r="AN104" s="126"/>
      <c r="AO104" s="941"/>
      <c r="AP104" s="126"/>
      <c r="AQ104" s="126">
        <v>1</v>
      </c>
      <c r="AR104" s="126"/>
      <c r="AS104" s="126"/>
      <c r="AT104" s="126"/>
      <c r="AU104" s="820"/>
      <c r="AV104" s="941"/>
      <c r="AW104" s="126">
        <v>1</v>
      </c>
      <c r="AX104" s="126"/>
      <c r="AY104" s="941"/>
      <c r="AZ104" s="936">
        <v>1</v>
      </c>
      <c r="BA104" s="126"/>
      <c r="BB104" s="322"/>
      <c r="BC104" s="322">
        <v>1</v>
      </c>
      <c r="BD104" s="126"/>
      <c r="BE104" s="941"/>
      <c r="BF104" s="128"/>
      <c r="BG104" s="11">
        <v>1</v>
      </c>
      <c r="BH104" s="941"/>
      <c r="BI104" s="11"/>
      <c r="BJ104" s="11"/>
      <c r="BK104" s="11"/>
      <c r="BL104" s="11"/>
      <c r="BM104" s="11"/>
      <c r="BN104" s="11"/>
      <c r="BO104" s="11"/>
      <c r="BP104" s="11"/>
      <c r="BQ104" s="588"/>
      <c r="BR104" s="11"/>
      <c r="BS104" s="1033"/>
      <c r="BT104" s="128"/>
      <c r="BU104" s="11"/>
      <c r="BV104" s="11"/>
      <c r="BW104" s="11"/>
      <c r="BX104" s="11"/>
      <c r="BY104" s="11"/>
      <c r="BZ104" s="11"/>
      <c r="CA104" s="11"/>
      <c r="CB104" s="126"/>
      <c r="CC104" s="11"/>
      <c r="CD104" s="941"/>
      <c r="CE104" s="126"/>
      <c r="CF104" s="11"/>
      <c r="CG104" s="941"/>
      <c r="CH104" s="129"/>
      <c r="CI104" s="128"/>
      <c r="CJ104" s="941"/>
      <c r="CK104" s="11"/>
      <c r="CL104" s="941"/>
      <c r="CM104" s="126"/>
      <c r="CN104" s="11"/>
      <c r="CO104" s="62"/>
      <c r="CP104" s="941"/>
      <c r="CQ104" s="941"/>
      <c r="CR104" s="941"/>
      <c r="CS104" s="941"/>
      <c r="CT104" s="941"/>
      <c r="CU104" s="941"/>
      <c r="CV104" s="941"/>
      <c r="CW104" s="941"/>
      <c r="CX104" s="941"/>
      <c r="CY104" s="941"/>
      <c r="CZ104" s="941"/>
      <c r="DA104" s="941"/>
      <c r="DB104" s="941"/>
      <c r="DC104" s="941"/>
      <c r="DD104" s="941"/>
      <c r="DE104" s="941"/>
      <c r="DF104" s="941"/>
      <c r="DG104" s="941"/>
      <c r="DH104" s="941"/>
      <c r="DI104" s="941"/>
      <c r="DJ104" s="941"/>
      <c r="DK104" s="941"/>
      <c r="DL104" s="941"/>
      <c r="DM104" s="941"/>
      <c r="DN104" s="941"/>
      <c r="DO104" s="941"/>
      <c r="DP104" s="941"/>
      <c r="DQ104" s="941"/>
      <c r="DR104" s="941"/>
      <c r="DS104" s="941"/>
      <c r="DT104" s="941"/>
      <c r="DU104" s="941"/>
      <c r="DV104" s="941"/>
      <c r="DW104" s="941"/>
      <c r="DX104" s="941"/>
      <c r="DY104" s="941"/>
      <c r="DZ104" s="1065"/>
      <c r="EA104" s="1065"/>
      <c r="EB104" s="1066"/>
      <c r="EC104" s="1065"/>
      <c r="ED104" s="1078"/>
      <c r="EE104" s="1079"/>
      <c r="EF104" s="128"/>
      <c r="EG104" s="1065"/>
      <c r="EH104" s="1065"/>
      <c r="EI104" s="941"/>
      <c r="EJ104" s="11"/>
      <c r="EK104" s="1065"/>
      <c r="EL104" s="1065"/>
      <c r="EM104" s="941"/>
      <c r="EN104" s="11">
        <v>1</v>
      </c>
      <c r="EO104" s="11"/>
      <c r="EP104" s="126"/>
      <c r="EQ104" s="11"/>
      <c r="ER104" s="11"/>
      <c r="ES104" s="11"/>
      <c r="ET104" s="247">
        <v>1</v>
      </c>
      <c r="EU104" s="247"/>
      <c r="EV104" s="1033"/>
      <c r="EW104" s="941"/>
      <c r="EX104" s="322"/>
      <c r="EY104" s="941"/>
      <c r="EZ104" s="941"/>
      <c r="FA104" s="247"/>
      <c r="FB104" s="1094"/>
      <c r="FC104" s="941"/>
      <c r="FD104" s="941"/>
      <c r="FE104" s="941"/>
      <c r="FF104" s="941"/>
      <c r="FG104" s="1008"/>
      <c r="FH104" s="74">
        <f t="shared" si="10"/>
        <v>10</v>
      </c>
      <c r="FI104" s="66">
        <f t="shared" si="14"/>
        <v>1</v>
      </c>
      <c r="FJ104" s="66">
        <f t="shared" si="11"/>
        <v>0</v>
      </c>
      <c r="FK104" s="66">
        <f t="shared" si="12"/>
        <v>0</v>
      </c>
      <c r="FL104" s="66">
        <f t="shared" si="15"/>
        <v>0</v>
      </c>
      <c r="FM104" s="1230">
        <f t="shared" si="13"/>
        <v>11</v>
      </c>
      <c r="FN104" s="10"/>
      <c r="FO104" s="10"/>
      <c r="FP104" s="10">
        <v>1</v>
      </c>
      <c r="FQ104" s="10"/>
      <c r="FR104" s="10"/>
      <c r="FS104" s="10"/>
    </row>
    <row r="105" spans="1:175" ht="15.75" x14ac:dyDescent="0.25">
      <c r="A105">
        <v>91</v>
      </c>
      <c r="B105">
        <v>102</v>
      </c>
      <c r="C105" s="746" t="s">
        <v>1149</v>
      </c>
      <c r="D105" s="57">
        <v>1</v>
      </c>
      <c r="E105" s="817">
        <v>1</v>
      </c>
      <c r="F105" s="126"/>
      <c r="G105" s="126">
        <v>1</v>
      </c>
      <c r="H105" s="126"/>
      <c r="I105" s="126">
        <v>1</v>
      </c>
      <c r="J105" s="126">
        <v>1</v>
      </c>
      <c r="K105" s="126"/>
      <c r="L105" s="15"/>
      <c r="M105" s="126">
        <v>1</v>
      </c>
      <c r="N105" s="126">
        <v>1</v>
      </c>
      <c r="O105" s="944">
        <v>1</v>
      </c>
      <c r="P105" s="941"/>
      <c r="Q105" s="247">
        <v>1</v>
      </c>
      <c r="R105" s="247">
        <v>1</v>
      </c>
      <c r="S105" s="247">
        <v>1</v>
      </c>
      <c r="T105" s="247"/>
      <c r="U105" s="820"/>
      <c r="V105" s="819">
        <v>1</v>
      </c>
      <c r="W105" s="126">
        <v>1</v>
      </c>
      <c r="X105" s="126"/>
      <c r="Y105" s="126">
        <v>1</v>
      </c>
      <c r="Z105" s="126"/>
      <c r="AA105" s="126"/>
      <c r="AB105" s="941"/>
      <c r="AC105" s="126">
        <v>1</v>
      </c>
      <c r="AD105" s="126"/>
      <c r="AE105" s="126">
        <v>1</v>
      </c>
      <c r="AF105" s="126">
        <v>1</v>
      </c>
      <c r="AG105" s="126"/>
      <c r="AH105" s="941"/>
      <c r="AI105" s="1008"/>
      <c r="AJ105" s="819"/>
      <c r="AK105" s="941"/>
      <c r="AL105" s="126">
        <v>1</v>
      </c>
      <c r="AM105" s="941"/>
      <c r="AN105" s="126">
        <v>1</v>
      </c>
      <c r="AO105" s="941"/>
      <c r="AP105" s="126"/>
      <c r="AQ105" s="126"/>
      <c r="AR105" s="126">
        <v>1</v>
      </c>
      <c r="AS105" s="126"/>
      <c r="AT105" s="126"/>
      <c r="AU105" s="820">
        <v>1</v>
      </c>
      <c r="AV105" s="1012"/>
      <c r="AW105" s="126"/>
      <c r="AX105" s="126">
        <v>1</v>
      </c>
      <c r="AY105" s="1017"/>
      <c r="AZ105" s="936">
        <v>1</v>
      </c>
      <c r="BA105" s="126">
        <v>1</v>
      </c>
      <c r="BB105" s="322"/>
      <c r="BC105" s="322"/>
      <c r="BD105" s="126"/>
      <c r="BE105" s="941"/>
      <c r="BF105" s="128"/>
      <c r="BG105" s="11"/>
      <c r="BH105" s="941"/>
      <c r="BI105" s="11"/>
      <c r="BJ105" s="11">
        <v>1</v>
      </c>
      <c r="BK105" s="11">
        <v>1</v>
      </c>
      <c r="BL105" s="11">
        <v>1</v>
      </c>
      <c r="BM105" s="11"/>
      <c r="BN105" s="11"/>
      <c r="BO105" s="62"/>
      <c r="BP105" s="11">
        <v>1</v>
      </c>
      <c r="BQ105" s="588">
        <v>1</v>
      </c>
      <c r="BR105" s="11">
        <v>1</v>
      </c>
      <c r="BS105" s="1033"/>
      <c r="BT105" s="128"/>
      <c r="BU105" s="11"/>
      <c r="BV105" s="11">
        <v>1</v>
      </c>
      <c r="BW105" s="11"/>
      <c r="BX105" s="11">
        <v>1</v>
      </c>
      <c r="BY105" s="11">
        <v>1</v>
      </c>
      <c r="BZ105" s="11"/>
      <c r="CA105" s="11">
        <v>1</v>
      </c>
      <c r="CB105" s="126">
        <v>1</v>
      </c>
      <c r="CC105" s="11"/>
      <c r="CD105" s="941"/>
      <c r="CE105" s="126"/>
      <c r="CF105" s="11">
        <v>1</v>
      </c>
      <c r="CG105" s="941"/>
      <c r="CH105" s="129">
        <v>1</v>
      </c>
      <c r="CI105" s="128"/>
      <c r="CJ105" s="941"/>
      <c r="CK105" s="98">
        <v>1</v>
      </c>
      <c r="CL105" s="941"/>
      <c r="CM105" s="126"/>
      <c r="CN105" s="98">
        <v>1</v>
      </c>
      <c r="CO105" s="62"/>
      <c r="CP105" s="941"/>
      <c r="CQ105" s="941"/>
      <c r="CR105" s="941"/>
      <c r="CS105" s="941"/>
      <c r="CT105" s="941"/>
      <c r="CU105" s="941"/>
      <c r="CV105" s="941"/>
      <c r="CW105" s="941"/>
      <c r="CX105" s="941"/>
      <c r="CY105" s="941"/>
      <c r="CZ105" s="941"/>
      <c r="DA105" s="941"/>
      <c r="DB105" s="941"/>
      <c r="DC105" s="941"/>
      <c r="DD105" s="941"/>
      <c r="DE105" s="941"/>
      <c r="DF105" s="941"/>
      <c r="DG105" s="941"/>
      <c r="DH105" s="941"/>
      <c r="DI105" s="941"/>
      <c r="DJ105" s="941"/>
      <c r="DK105" s="941"/>
      <c r="DL105" s="941"/>
      <c r="DM105" s="941"/>
      <c r="DN105" s="941"/>
      <c r="DO105" s="941"/>
      <c r="DP105" s="941"/>
      <c r="DQ105" s="941"/>
      <c r="DR105" s="941"/>
      <c r="DS105" s="941"/>
      <c r="DT105" s="941"/>
      <c r="DU105" s="941"/>
      <c r="DV105" s="941"/>
      <c r="DW105" s="941"/>
      <c r="DX105" s="941"/>
      <c r="DY105" s="941"/>
      <c r="DZ105" s="1065"/>
      <c r="EA105" s="1065"/>
      <c r="EB105" s="1066"/>
      <c r="EC105" s="1065"/>
      <c r="ED105" s="1078"/>
      <c r="EE105" s="1079"/>
      <c r="EF105" s="128"/>
      <c r="EG105" s="1065"/>
      <c r="EH105" s="1065"/>
      <c r="EI105" s="941"/>
      <c r="EJ105" s="11"/>
      <c r="EK105" s="1065"/>
      <c r="EL105" s="1065"/>
      <c r="EM105" s="941"/>
      <c r="EN105" s="11"/>
      <c r="EO105" s="11">
        <v>1</v>
      </c>
      <c r="EP105" s="126"/>
      <c r="EQ105" s="11"/>
      <c r="ER105" s="11">
        <v>1</v>
      </c>
      <c r="ES105" s="11"/>
      <c r="ET105" s="247"/>
      <c r="EU105" s="247">
        <v>1</v>
      </c>
      <c r="EV105" s="1033"/>
      <c r="EW105" s="941"/>
      <c r="EX105" s="322"/>
      <c r="EY105" s="941"/>
      <c r="EZ105" s="941"/>
      <c r="FA105" s="247">
        <v>1</v>
      </c>
      <c r="FB105" s="1094"/>
      <c r="FC105" s="941"/>
      <c r="FD105" s="941"/>
      <c r="FE105" s="941"/>
      <c r="FF105" s="941"/>
      <c r="FG105" s="1008"/>
      <c r="FH105" s="74">
        <f t="shared" si="10"/>
        <v>1</v>
      </c>
      <c r="FI105" s="66">
        <f t="shared" si="14"/>
        <v>21</v>
      </c>
      <c r="FJ105" s="66">
        <f t="shared" si="11"/>
        <v>15</v>
      </c>
      <c r="FK105" s="66">
        <f t="shared" si="12"/>
        <v>4</v>
      </c>
      <c r="FL105" s="66">
        <f t="shared" si="15"/>
        <v>0</v>
      </c>
      <c r="FM105" s="1230">
        <f t="shared" si="13"/>
        <v>41</v>
      </c>
      <c r="FN105" s="10"/>
      <c r="FO105" s="10"/>
      <c r="FP105" s="10"/>
      <c r="FQ105" s="10"/>
      <c r="FR105" s="10">
        <v>1</v>
      </c>
      <c r="FS105" s="10"/>
    </row>
    <row r="106" spans="1:175" ht="15.75" x14ac:dyDescent="0.25">
      <c r="B106">
        <v>103</v>
      </c>
      <c r="C106" s="746" t="s">
        <v>832</v>
      </c>
      <c r="D106" s="57"/>
      <c r="E106" s="126"/>
      <c r="F106" s="126"/>
      <c r="G106" s="126"/>
      <c r="H106" s="126"/>
      <c r="I106" s="126"/>
      <c r="J106" s="126"/>
      <c r="K106" s="126"/>
      <c r="L106" s="15"/>
      <c r="M106" s="126"/>
      <c r="N106" s="126"/>
      <c r="O106" s="944"/>
      <c r="P106" s="941"/>
      <c r="Q106" s="247"/>
      <c r="R106" s="247"/>
      <c r="S106" s="247"/>
      <c r="T106" s="247"/>
      <c r="U106" s="820"/>
      <c r="V106" s="819"/>
      <c r="W106" s="126"/>
      <c r="X106" s="126"/>
      <c r="Y106" s="126"/>
      <c r="Z106" s="126"/>
      <c r="AA106" s="126"/>
      <c r="AB106" s="941"/>
      <c r="AC106" s="126"/>
      <c r="AD106" s="126"/>
      <c r="AE106" s="126"/>
      <c r="AF106" s="126">
        <v>1</v>
      </c>
      <c r="AG106" s="126"/>
      <c r="AH106" s="941"/>
      <c r="AI106" s="1008"/>
      <c r="AJ106" s="819"/>
      <c r="AK106" s="941"/>
      <c r="AL106" s="126"/>
      <c r="AM106" s="941"/>
      <c r="AN106" s="126"/>
      <c r="AO106" s="941"/>
      <c r="AP106" s="126"/>
      <c r="AQ106" s="126"/>
      <c r="AR106" s="126"/>
      <c r="AS106" s="126">
        <v>1</v>
      </c>
      <c r="AT106" s="126"/>
      <c r="AU106" s="820"/>
      <c r="AV106" s="941"/>
      <c r="AW106" s="126"/>
      <c r="AX106" s="126"/>
      <c r="AY106" s="941"/>
      <c r="AZ106" s="936"/>
      <c r="BA106" s="126"/>
      <c r="BB106" s="322"/>
      <c r="BC106" s="322"/>
      <c r="BD106" s="126"/>
      <c r="BE106" s="941"/>
      <c r="BF106" s="128"/>
      <c r="BG106" s="11"/>
      <c r="BH106" s="941"/>
      <c r="BI106" s="11"/>
      <c r="BJ106" s="11"/>
      <c r="BK106" s="11"/>
      <c r="BL106" s="11"/>
      <c r="BM106" s="11"/>
      <c r="BN106" s="11"/>
      <c r="BO106" s="62"/>
      <c r="BP106" s="11"/>
      <c r="BQ106" s="588"/>
      <c r="BR106" s="11"/>
      <c r="BS106" s="1033"/>
      <c r="BT106" s="128"/>
      <c r="BU106" s="11"/>
      <c r="BV106" s="11"/>
      <c r="BW106" s="11"/>
      <c r="BX106" s="11"/>
      <c r="BY106" s="11"/>
      <c r="BZ106" s="11"/>
      <c r="CA106" s="11"/>
      <c r="CB106" s="126"/>
      <c r="CC106" s="11"/>
      <c r="CD106" s="941"/>
      <c r="CE106" s="126"/>
      <c r="CF106" s="11"/>
      <c r="CG106" s="941"/>
      <c r="CH106" s="129"/>
      <c r="CI106" s="128"/>
      <c r="CJ106" s="941"/>
      <c r="CK106" s="11"/>
      <c r="CL106" s="941"/>
      <c r="CM106" s="126"/>
      <c r="CN106" s="11"/>
      <c r="CO106" s="62"/>
      <c r="CP106" s="941"/>
      <c r="CQ106" s="941"/>
      <c r="CR106" s="941"/>
      <c r="CS106" s="941"/>
      <c r="CT106" s="941"/>
      <c r="CU106" s="941"/>
      <c r="CV106" s="941"/>
      <c r="CW106" s="941"/>
      <c r="CX106" s="941"/>
      <c r="CY106" s="941"/>
      <c r="CZ106" s="941"/>
      <c r="DA106" s="941"/>
      <c r="DB106" s="941"/>
      <c r="DC106" s="941"/>
      <c r="DD106" s="941"/>
      <c r="DE106" s="941"/>
      <c r="DF106" s="941"/>
      <c r="DG106" s="941"/>
      <c r="DH106" s="941"/>
      <c r="DI106" s="941"/>
      <c r="DJ106" s="941"/>
      <c r="DK106" s="941"/>
      <c r="DL106" s="941"/>
      <c r="DM106" s="941"/>
      <c r="DN106" s="941"/>
      <c r="DO106" s="941"/>
      <c r="DP106" s="941"/>
      <c r="DQ106" s="941"/>
      <c r="DR106" s="941"/>
      <c r="DS106" s="941"/>
      <c r="DT106" s="941"/>
      <c r="DU106" s="941"/>
      <c r="DV106" s="941"/>
      <c r="DW106" s="941"/>
      <c r="DX106" s="941"/>
      <c r="DY106" s="941"/>
      <c r="DZ106" s="1065"/>
      <c r="EA106" s="1065"/>
      <c r="EB106" s="1066"/>
      <c r="EC106" s="1065"/>
      <c r="ED106" s="1078"/>
      <c r="EE106" s="1079"/>
      <c r="EF106" s="128"/>
      <c r="EG106" s="1065"/>
      <c r="EH106" s="1065"/>
      <c r="EI106" s="941"/>
      <c r="EJ106" s="11"/>
      <c r="EK106" s="1065"/>
      <c r="EL106" s="1065"/>
      <c r="EM106" s="941"/>
      <c r="EN106" s="11"/>
      <c r="EO106" s="11"/>
      <c r="EP106" s="126"/>
      <c r="EQ106" s="11"/>
      <c r="ER106" s="11"/>
      <c r="ES106" s="11"/>
      <c r="ET106" s="247"/>
      <c r="EU106" s="247"/>
      <c r="EV106" s="1033"/>
      <c r="EW106" s="941"/>
      <c r="EX106" s="322"/>
      <c r="EY106" s="941"/>
      <c r="EZ106" s="941"/>
      <c r="FA106" s="247"/>
      <c r="FB106" s="1094"/>
      <c r="FC106" s="941"/>
      <c r="FD106" s="941"/>
      <c r="FE106" s="941"/>
      <c r="FF106" s="941"/>
      <c r="FG106" s="1008"/>
      <c r="FH106" s="74">
        <f t="shared" si="10"/>
        <v>0</v>
      </c>
      <c r="FI106" s="66">
        <f t="shared" si="14"/>
        <v>0</v>
      </c>
      <c r="FJ106" s="66">
        <f t="shared" si="11"/>
        <v>2</v>
      </c>
      <c r="FK106" s="66">
        <f t="shared" si="12"/>
        <v>0</v>
      </c>
      <c r="FL106" s="66">
        <f t="shared" si="15"/>
        <v>0</v>
      </c>
      <c r="FM106" s="1230">
        <f t="shared" si="13"/>
        <v>2</v>
      </c>
      <c r="FN106" s="10"/>
      <c r="FO106" s="10">
        <v>1</v>
      </c>
      <c r="FP106" s="10"/>
      <c r="FQ106" s="10"/>
      <c r="FR106" s="10"/>
      <c r="FS106" s="10">
        <v>1</v>
      </c>
    </row>
    <row r="107" spans="1:175" ht="15.75" x14ac:dyDescent="0.25">
      <c r="A107">
        <v>92</v>
      </c>
      <c r="B107">
        <v>104</v>
      </c>
      <c r="C107" s="746" t="s">
        <v>548</v>
      </c>
      <c r="D107" s="57"/>
      <c r="E107" s="126"/>
      <c r="F107" s="126">
        <v>1</v>
      </c>
      <c r="G107" s="126"/>
      <c r="H107" s="126"/>
      <c r="I107" s="126"/>
      <c r="J107" s="126"/>
      <c r="K107" s="126"/>
      <c r="L107" s="15"/>
      <c r="M107" s="126"/>
      <c r="N107" s="126"/>
      <c r="O107" s="944"/>
      <c r="P107" s="941"/>
      <c r="Q107" s="247"/>
      <c r="R107" s="247"/>
      <c r="S107" s="247"/>
      <c r="T107" s="247"/>
      <c r="U107" s="820"/>
      <c r="V107" s="819"/>
      <c r="W107" s="126"/>
      <c r="X107" s="126">
        <v>1</v>
      </c>
      <c r="Y107" s="126"/>
      <c r="Z107" s="126"/>
      <c r="AA107" s="126"/>
      <c r="AB107" s="941"/>
      <c r="AC107" s="126"/>
      <c r="AD107" s="126">
        <v>1</v>
      </c>
      <c r="AE107" s="126"/>
      <c r="AF107" s="126"/>
      <c r="AG107" s="126"/>
      <c r="AH107" s="941"/>
      <c r="AI107" s="1008"/>
      <c r="AJ107" s="819">
        <v>1</v>
      </c>
      <c r="AK107" s="941"/>
      <c r="AL107" s="126"/>
      <c r="AM107" s="941"/>
      <c r="AN107" s="126"/>
      <c r="AO107" s="941"/>
      <c r="AP107" s="126"/>
      <c r="AQ107" s="126"/>
      <c r="AR107" s="126"/>
      <c r="AS107" s="126"/>
      <c r="AT107" s="126"/>
      <c r="AU107" s="820"/>
      <c r="AV107" s="941"/>
      <c r="AW107" s="126"/>
      <c r="AX107" s="126"/>
      <c r="AY107" s="941"/>
      <c r="AZ107" s="936"/>
      <c r="BA107" s="126"/>
      <c r="BB107" s="322">
        <v>1</v>
      </c>
      <c r="BC107" s="322"/>
      <c r="BD107" s="126"/>
      <c r="BE107" s="941"/>
      <c r="BF107" s="128">
        <v>1</v>
      </c>
      <c r="BG107" s="11"/>
      <c r="BH107" s="941"/>
      <c r="BI107" s="11"/>
      <c r="BJ107" s="11"/>
      <c r="BK107" s="11"/>
      <c r="BL107" s="11"/>
      <c r="BM107" s="11"/>
      <c r="BN107" s="11">
        <v>1</v>
      </c>
      <c r="BO107" s="62"/>
      <c r="BP107" s="11"/>
      <c r="BQ107" s="588"/>
      <c r="BR107" s="11"/>
      <c r="BS107" s="1033"/>
      <c r="BT107" s="128">
        <v>1</v>
      </c>
      <c r="BU107" s="11"/>
      <c r="BV107" s="11"/>
      <c r="BW107" s="11"/>
      <c r="BX107" s="11"/>
      <c r="BY107" s="11"/>
      <c r="BZ107" s="11"/>
      <c r="CA107" s="11"/>
      <c r="CB107" s="126"/>
      <c r="CC107" s="11">
        <v>1</v>
      </c>
      <c r="CD107" s="941"/>
      <c r="CE107" s="126"/>
      <c r="CF107" s="11"/>
      <c r="CG107" s="941"/>
      <c r="CH107" s="129"/>
      <c r="CI107" s="128"/>
      <c r="CJ107" s="941"/>
      <c r="CK107" s="11"/>
      <c r="CL107" s="941"/>
      <c r="CM107" s="126"/>
      <c r="CN107" s="11"/>
      <c r="CO107" s="62"/>
      <c r="CP107" s="941"/>
      <c r="CQ107" s="941"/>
      <c r="CR107" s="941"/>
      <c r="CS107" s="941"/>
      <c r="CT107" s="941"/>
      <c r="CU107" s="941"/>
      <c r="CV107" s="941"/>
      <c r="CW107" s="941"/>
      <c r="CX107" s="941"/>
      <c r="CY107" s="941"/>
      <c r="CZ107" s="941"/>
      <c r="DA107" s="941"/>
      <c r="DB107" s="941"/>
      <c r="DC107" s="941"/>
      <c r="DD107" s="941"/>
      <c r="DE107" s="941"/>
      <c r="DF107" s="941"/>
      <c r="DG107" s="941"/>
      <c r="DH107" s="941"/>
      <c r="DI107" s="941"/>
      <c r="DJ107" s="941"/>
      <c r="DK107" s="941"/>
      <c r="DL107" s="941"/>
      <c r="DM107" s="941"/>
      <c r="DN107" s="941"/>
      <c r="DO107" s="941"/>
      <c r="DP107" s="941"/>
      <c r="DQ107" s="941"/>
      <c r="DR107" s="941"/>
      <c r="DS107" s="941"/>
      <c r="DT107" s="941"/>
      <c r="DU107" s="941"/>
      <c r="DV107" s="941"/>
      <c r="DW107" s="941"/>
      <c r="DX107" s="941"/>
      <c r="DY107" s="941"/>
      <c r="DZ107" s="1065"/>
      <c r="EA107" s="1065"/>
      <c r="EB107" s="1066"/>
      <c r="EC107" s="1065"/>
      <c r="ED107" s="1078"/>
      <c r="EE107" s="1079"/>
      <c r="EF107" s="128"/>
      <c r="EG107" s="1065"/>
      <c r="EH107" s="1065"/>
      <c r="EI107" s="941"/>
      <c r="EJ107" s="11"/>
      <c r="EK107" s="1065"/>
      <c r="EL107" s="1065"/>
      <c r="EM107" s="941"/>
      <c r="EN107" s="11"/>
      <c r="EO107" s="11"/>
      <c r="EP107" s="126"/>
      <c r="EQ107" s="11"/>
      <c r="ER107" s="11"/>
      <c r="ES107" s="11"/>
      <c r="ET107" s="247"/>
      <c r="EU107" s="247"/>
      <c r="EV107" s="1033"/>
      <c r="EW107" s="941"/>
      <c r="EX107" s="322"/>
      <c r="EY107" s="941"/>
      <c r="EZ107" s="941"/>
      <c r="FA107" s="247"/>
      <c r="FB107" s="1094"/>
      <c r="FC107" s="941"/>
      <c r="FD107" s="941"/>
      <c r="FE107" s="941"/>
      <c r="FF107" s="941"/>
      <c r="FG107" s="1008"/>
      <c r="FH107" s="74">
        <f t="shared" si="10"/>
        <v>0</v>
      </c>
      <c r="FI107" s="66">
        <f t="shared" si="14"/>
        <v>0</v>
      </c>
      <c r="FJ107" s="66">
        <f t="shared" si="11"/>
        <v>0</v>
      </c>
      <c r="FK107" s="66">
        <f t="shared" si="12"/>
        <v>0</v>
      </c>
      <c r="FL107" s="66">
        <f t="shared" si="15"/>
        <v>9</v>
      </c>
      <c r="FM107" s="1230">
        <f t="shared" si="13"/>
        <v>9</v>
      </c>
      <c r="FN107" s="10"/>
      <c r="FO107" s="10">
        <v>1</v>
      </c>
      <c r="FP107" s="10"/>
      <c r="FQ107" s="10"/>
      <c r="FR107" s="10"/>
      <c r="FS107" s="10"/>
    </row>
    <row r="108" spans="1:175" s="643" customFormat="1" ht="15.75" x14ac:dyDescent="0.25">
      <c r="A108" s="643">
        <v>93</v>
      </c>
      <c r="B108">
        <v>105</v>
      </c>
      <c r="C108" s="948" t="s">
        <v>654</v>
      </c>
      <c r="D108" s="949"/>
      <c r="E108" s="950"/>
      <c r="F108" s="950"/>
      <c r="G108" s="950"/>
      <c r="H108" s="950"/>
      <c r="I108" s="950"/>
      <c r="J108" s="950"/>
      <c r="K108" s="950"/>
      <c r="L108" s="951"/>
      <c r="M108" s="950"/>
      <c r="N108" s="950"/>
      <c r="O108" s="950">
        <v>1</v>
      </c>
      <c r="P108" s="817"/>
      <c r="Q108" s="953"/>
      <c r="R108" s="953"/>
      <c r="S108" s="953"/>
      <c r="T108" s="953"/>
      <c r="U108" s="954"/>
      <c r="V108" s="949"/>
      <c r="W108" s="950"/>
      <c r="X108" s="950"/>
      <c r="Y108" s="950"/>
      <c r="Z108" s="950"/>
      <c r="AA108" s="950"/>
      <c r="AB108" s="950"/>
      <c r="AC108" s="950"/>
      <c r="AD108" s="817">
        <v>1</v>
      </c>
      <c r="AE108" s="950"/>
      <c r="AF108" s="950"/>
      <c r="AG108" s="950"/>
      <c r="AH108" s="950"/>
      <c r="AI108" s="954"/>
      <c r="AJ108" s="949"/>
      <c r="AK108" s="950"/>
      <c r="AL108" s="950"/>
      <c r="AM108" s="950"/>
      <c r="AN108" s="950"/>
      <c r="AO108" s="950"/>
      <c r="AP108" s="817">
        <v>1</v>
      </c>
      <c r="AQ108" s="950"/>
      <c r="AR108" s="950"/>
      <c r="AS108" s="950"/>
      <c r="AT108" s="950"/>
      <c r="AU108" s="954"/>
      <c r="AV108" s="941"/>
      <c r="AW108" s="950"/>
      <c r="AX108" s="950"/>
      <c r="AY108" s="941"/>
      <c r="AZ108" s="966"/>
      <c r="BA108" s="950"/>
      <c r="BB108" s="1022">
        <v>1</v>
      </c>
      <c r="BC108" s="955"/>
      <c r="BD108" s="950"/>
      <c r="BE108" s="941"/>
      <c r="BF108" s="956"/>
      <c r="BG108" s="957"/>
      <c r="BH108" s="941"/>
      <c r="BI108" s="957"/>
      <c r="BJ108" s="957"/>
      <c r="BK108" s="957"/>
      <c r="BL108" s="957"/>
      <c r="BM108" s="957"/>
      <c r="BN108" s="98">
        <v>1</v>
      </c>
      <c r="BO108" s="957"/>
      <c r="BP108" s="957"/>
      <c r="BQ108" s="1024"/>
      <c r="BR108" s="957"/>
      <c r="BS108" s="1033"/>
      <c r="BT108" s="956"/>
      <c r="BU108" s="957"/>
      <c r="BV108" s="957"/>
      <c r="BW108" s="957"/>
      <c r="BX108" s="957"/>
      <c r="BY108" s="957"/>
      <c r="BZ108" s="957"/>
      <c r="CA108" s="957"/>
      <c r="CB108" s="950"/>
      <c r="CC108" s="98">
        <v>1</v>
      </c>
      <c r="CD108" s="1031"/>
      <c r="CE108" s="950"/>
      <c r="CF108" s="957"/>
      <c r="CG108" s="1031"/>
      <c r="CH108" s="958"/>
      <c r="CI108" s="956"/>
      <c r="CJ108" s="1031"/>
      <c r="CK108" s="957"/>
      <c r="CL108" s="1031"/>
      <c r="CM108" s="957"/>
      <c r="CN108" s="957"/>
      <c r="CO108" s="963"/>
      <c r="CP108" s="1031"/>
      <c r="CQ108" s="1031"/>
      <c r="CR108" s="1031"/>
      <c r="CS108" s="1031"/>
      <c r="CT108" s="1031"/>
      <c r="CU108" s="1031"/>
      <c r="CV108" s="1031"/>
      <c r="CW108" s="1031"/>
      <c r="CX108" s="1031"/>
      <c r="CY108" s="1031"/>
      <c r="CZ108" s="1031"/>
      <c r="DA108" s="1031"/>
      <c r="DB108" s="1031"/>
      <c r="DC108" s="1031"/>
      <c r="DD108" s="1031"/>
      <c r="DE108" s="1031"/>
      <c r="DF108" s="1031"/>
      <c r="DG108" s="1031"/>
      <c r="DH108" s="1031"/>
      <c r="DI108" s="1031"/>
      <c r="DJ108" s="1031"/>
      <c r="DK108" s="1031"/>
      <c r="DL108" s="1031"/>
      <c r="DM108" s="1031"/>
      <c r="DN108" s="1031"/>
      <c r="DO108" s="1031"/>
      <c r="DP108" s="1031"/>
      <c r="DQ108" s="1031"/>
      <c r="DR108" s="1031"/>
      <c r="DS108" s="1031"/>
      <c r="DT108" s="1031"/>
      <c r="DU108" s="1031"/>
      <c r="DV108" s="1031"/>
      <c r="DW108" s="1031"/>
      <c r="DX108" s="1031"/>
      <c r="DY108" s="1031"/>
      <c r="DZ108" s="1068"/>
      <c r="EA108" s="1068"/>
      <c r="EB108" s="1069"/>
      <c r="EC108" s="1068"/>
      <c r="ED108" s="1083"/>
      <c r="EE108" s="1082"/>
      <c r="EF108" s="956"/>
      <c r="EG108" s="1068"/>
      <c r="EH108" s="1068"/>
      <c r="EI108" s="1088"/>
      <c r="EJ108" s="957"/>
      <c r="EK108" s="1068"/>
      <c r="EL108" s="1068"/>
      <c r="EM108" s="1088"/>
      <c r="EN108" s="957"/>
      <c r="EO108" s="957"/>
      <c r="EP108" s="950"/>
      <c r="EQ108" s="957"/>
      <c r="ER108" s="957"/>
      <c r="ES108" s="957"/>
      <c r="ET108" s="953"/>
      <c r="EU108" s="953"/>
      <c r="EV108" s="1090"/>
      <c r="EW108" s="1088"/>
      <c r="EX108" s="955"/>
      <c r="EY108" s="1088"/>
      <c r="EZ108" s="942"/>
      <c r="FA108" s="953"/>
      <c r="FB108" s="1095"/>
      <c r="FC108" s="1088"/>
      <c r="FD108" s="1088"/>
      <c r="FE108" s="1088"/>
      <c r="FF108" s="1088"/>
      <c r="FG108" s="1096"/>
      <c r="FH108" s="74">
        <f t="shared" si="10"/>
        <v>0</v>
      </c>
      <c r="FI108" s="66">
        <f t="shared" si="14"/>
        <v>0</v>
      </c>
      <c r="FJ108" s="66">
        <f t="shared" si="11"/>
        <v>0</v>
      </c>
      <c r="FK108" s="66">
        <f t="shared" si="12"/>
        <v>0</v>
      </c>
      <c r="FL108" s="66">
        <f t="shared" si="15"/>
        <v>5</v>
      </c>
      <c r="FM108" s="1230">
        <f t="shared" si="13"/>
        <v>5</v>
      </c>
      <c r="FN108" s="11"/>
      <c r="FO108" s="11">
        <v>1</v>
      </c>
      <c r="FP108" s="11"/>
      <c r="FQ108" s="11"/>
      <c r="FR108" s="11"/>
      <c r="FS108" s="11"/>
    </row>
    <row r="109" spans="1:175" ht="15.75" x14ac:dyDescent="0.25">
      <c r="A109">
        <v>94</v>
      </c>
      <c r="B109">
        <v>106</v>
      </c>
      <c r="C109" s="746" t="s">
        <v>744</v>
      </c>
      <c r="D109" s="57"/>
      <c r="E109" s="126"/>
      <c r="F109" s="126"/>
      <c r="G109" s="126"/>
      <c r="H109" s="126"/>
      <c r="I109" s="126"/>
      <c r="J109" s="126"/>
      <c r="K109" s="126"/>
      <c r="L109" s="15"/>
      <c r="M109" s="126"/>
      <c r="N109" s="126"/>
      <c r="O109" s="944"/>
      <c r="P109" s="941"/>
      <c r="Q109" s="247"/>
      <c r="R109" s="247"/>
      <c r="S109" s="247"/>
      <c r="T109" s="247"/>
      <c r="U109" s="820"/>
      <c r="V109" s="819"/>
      <c r="W109" s="126"/>
      <c r="X109" s="126"/>
      <c r="Y109" s="126"/>
      <c r="Z109" s="126"/>
      <c r="AA109" s="126"/>
      <c r="AB109" s="941"/>
      <c r="AC109" s="126"/>
      <c r="AD109" s="126">
        <v>1</v>
      </c>
      <c r="AE109" s="126"/>
      <c r="AF109" s="126"/>
      <c r="AG109" s="126"/>
      <c r="AH109" s="941"/>
      <c r="AI109" s="1008"/>
      <c r="AJ109" s="819"/>
      <c r="AK109" s="941"/>
      <c r="AL109" s="126"/>
      <c r="AM109" s="941"/>
      <c r="AN109" s="126"/>
      <c r="AO109" s="941"/>
      <c r="AP109" s="126">
        <v>1</v>
      </c>
      <c r="AQ109" s="126"/>
      <c r="AR109" s="126"/>
      <c r="AS109" s="126"/>
      <c r="AT109" s="126"/>
      <c r="AU109" s="820"/>
      <c r="AV109" s="941"/>
      <c r="AW109" s="126"/>
      <c r="AX109" s="126"/>
      <c r="AY109" s="941"/>
      <c r="AZ109" s="936"/>
      <c r="BA109" s="126"/>
      <c r="BB109" s="322"/>
      <c r="BC109" s="322"/>
      <c r="BD109" s="126"/>
      <c r="BE109" s="941"/>
      <c r="BF109" s="128"/>
      <c r="BG109" s="11"/>
      <c r="BH109" s="941"/>
      <c r="BI109" s="11"/>
      <c r="BJ109" s="11"/>
      <c r="BK109" s="11"/>
      <c r="BL109" s="11"/>
      <c r="BM109" s="11"/>
      <c r="BN109" s="11">
        <v>1</v>
      </c>
      <c r="BO109" s="11"/>
      <c r="BP109" s="11"/>
      <c r="BQ109" s="588"/>
      <c r="BR109" s="11"/>
      <c r="BS109" s="1033"/>
      <c r="BT109" s="128"/>
      <c r="BU109" s="11"/>
      <c r="BV109" s="11"/>
      <c r="BW109" s="11"/>
      <c r="BX109" s="11"/>
      <c r="BY109" s="11"/>
      <c r="BZ109" s="11"/>
      <c r="CA109" s="11"/>
      <c r="CB109" s="126"/>
      <c r="CC109" s="11">
        <v>1</v>
      </c>
      <c r="CD109" s="941"/>
      <c r="CE109" s="126"/>
      <c r="CF109" s="11"/>
      <c r="CG109" s="941"/>
      <c r="CH109" s="129"/>
      <c r="CI109" s="128"/>
      <c r="CJ109" s="941"/>
      <c r="CK109" s="11"/>
      <c r="CL109" s="941"/>
      <c r="CM109" s="126"/>
      <c r="CN109" s="11"/>
      <c r="CO109" s="62"/>
      <c r="CP109" s="941"/>
      <c r="CQ109" s="941"/>
      <c r="CR109" s="941"/>
      <c r="CS109" s="941"/>
      <c r="CT109" s="941"/>
      <c r="CU109" s="941"/>
      <c r="CV109" s="941"/>
      <c r="CW109" s="941"/>
      <c r="CX109" s="941"/>
      <c r="CY109" s="941"/>
      <c r="CZ109" s="941"/>
      <c r="DA109" s="941"/>
      <c r="DB109" s="941"/>
      <c r="DC109" s="941"/>
      <c r="DD109" s="941"/>
      <c r="DE109" s="941"/>
      <c r="DF109" s="941"/>
      <c r="DG109" s="941"/>
      <c r="DH109" s="941"/>
      <c r="DI109" s="941"/>
      <c r="DJ109" s="941"/>
      <c r="DK109" s="941"/>
      <c r="DL109" s="941"/>
      <c r="DM109" s="941"/>
      <c r="DN109" s="941"/>
      <c r="DO109" s="941"/>
      <c r="DP109" s="941"/>
      <c r="DQ109" s="941"/>
      <c r="DR109" s="941"/>
      <c r="DS109" s="941"/>
      <c r="DT109" s="941"/>
      <c r="DU109" s="941"/>
      <c r="DV109" s="941"/>
      <c r="DW109" s="941"/>
      <c r="DX109" s="941"/>
      <c r="DY109" s="941"/>
      <c r="DZ109" s="1065"/>
      <c r="EA109" s="1065"/>
      <c r="EB109" s="1066"/>
      <c r="EC109" s="1065"/>
      <c r="ED109" s="1078"/>
      <c r="EE109" s="1079"/>
      <c r="EF109" s="128"/>
      <c r="EG109" s="1065"/>
      <c r="EH109" s="1065"/>
      <c r="EI109" s="941"/>
      <c r="EJ109" s="11"/>
      <c r="EK109" s="1065"/>
      <c r="EL109" s="1065"/>
      <c r="EM109" s="941"/>
      <c r="EN109" s="11"/>
      <c r="EO109" s="11"/>
      <c r="EP109" s="126"/>
      <c r="EQ109" s="11"/>
      <c r="ER109" s="11"/>
      <c r="ES109" s="11"/>
      <c r="ET109" s="247"/>
      <c r="EU109" s="247"/>
      <c r="EV109" s="1033"/>
      <c r="EW109" s="941"/>
      <c r="EX109" s="322"/>
      <c r="EY109" s="941"/>
      <c r="EZ109" s="941"/>
      <c r="FA109" s="247"/>
      <c r="FB109" s="1094"/>
      <c r="FC109" s="941"/>
      <c r="FD109" s="941"/>
      <c r="FE109" s="941"/>
      <c r="FF109" s="941"/>
      <c r="FG109" s="1008"/>
      <c r="FH109" s="74">
        <f t="shared" si="10"/>
        <v>0</v>
      </c>
      <c r="FI109" s="66">
        <f t="shared" si="14"/>
        <v>0</v>
      </c>
      <c r="FJ109" s="66">
        <f t="shared" si="11"/>
        <v>0</v>
      </c>
      <c r="FK109" s="66">
        <f t="shared" si="12"/>
        <v>0</v>
      </c>
      <c r="FL109" s="66">
        <f t="shared" si="15"/>
        <v>4</v>
      </c>
      <c r="FM109" s="1230">
        <f t="shared" si="13"/>
        <v>4</v>
      </c>
      <c r="FN109" s="10"/>
      <c r="FO109" s="10">
        <v>1</v>
      </c>
      <c r="FP109" s="10"/>
      <c r="FQ109" s="10"/>
      <c r="FR109" s="10"/>
      <c r="FS109" s="10">
        <v>1</v>
      </c>
    </row>
    <row r="110" spans="1:175" ht="15.75" x14ac:dyDescent="0.25">
      <c r="B110">
        <v>107</v>
      </c>
      <c r="C110" s="746" t="s">
        <v>914</v>
      </c>
      <c r="D110" s="57"/>
      <c r="E110" s="126"/>
      <c r="F110" s="126"/>
      <c r="G110" s="126"/>
      <c r="H110" s="126"/>
      <c r="I110" s="126"/>
      <c r="J110" s="126"/>
      <c r="K110" s="126"/>
      <c r="L110" s="15"/>
      <c r="M110" s="126"/>
      <c r="N110" s="126"/>
      <c r="O110" s="944"/>
      <c r="P110" s="941"/>
      <c r="Q110" s="247"/>
      <c r="R110" s="247"/>
      <c r="S110" s="247"/>
      <c r="T110" s="247"/>
      <c r="U110" s="820"/>
      <c r="V110" s="819"/>
      <c r="W110" s="126"/>
      <c r="X110" s="126"/>
      <c r="Y110" s="126"/>
      <c r="Z110" s="126"/>
      <c r="AA110" s="126"/>
      <c r="AB110" s="941"/>
      <c r="AC110" s="126"/>
      <c r="AD110" s="126"/>
      <c r="AE110" s="126"/>
      <c r="AF110" s="126"/>
      <c r="AG110" s="126"/>
      <c r="AH110" s="941"/>
      <c r="AI110" s="1008"/>
      <c r="AJ110" s="819"/>
      <c r="AK110" s="941"/>
      <c r="AL110" s="126"/>
      <c r="AM110" s="941"/>
      <c r="AN110" s="126"/>
      <c r="AO110" s="941"/>
      <c r="AP110" s="126"/>
      <c r="AQ110" s="126"/>
      <c r="AR110" s="126"/>
      <c r="AS110" s="126"/>
      <c r="AT110" s="126"/>
      <c r="AU110" s="820"/>
      <c r="AV110" s="941"/>
      <c r="AW110" s="126"/>
      <c r="AX110" s="126"/>
      <c r="AY110" s="941"/>
      <c r="AZ110" s="936"/>
      <c r="BA110" s="126">
        <v>1</v>
      </c>
      <c r="BB110" s="322"/>
      <c r="BC110" s="322"/>
      <c r="BD110" s="126"/>
      <c r="BE110" s="941"/>
      <c r="BF110" s="128"/>
      <c r="BG110" s="11"/>
      <c r="BH110" s="941"/>
      <c r="BI110" s="11">
        <v>1</v>
      </c>
      <c r="BJ110" s="11"/>
      <c r="BK110" s="11"/>
      <c r="BL110" s="11"/>
      <c r="BM110" s="11">
        <v>1</v>
      </c>
      <c r="BN110" s="11">
        <v>1</v>
      </c>
      <c r="BO110" s="11"/>
      <c r="BP110" s="11"/>
      <c r="BQ110" s="588">
        <v>1</v>
      </c>
      <c r="BR110" s="11"/>
      <c r="BS110" s="1033"/>
      <c r="BT110" s="128">
        <v>1</v>
      </c>
      <c r="BU110" s="11"/>
      <c r="BV110" s="11"/>
      <c r="BW110" s="11"/>
      <c r="BX110" s="11"/>
      <c r="BY110" s="11"/>
      <c r="BZ110" s="11"/>
      <c r="CA110" s="11"/>
      <c r="CB110" s="126">
        <v>1</v>
      </c>
      <c r="CC110" s="11"/>
      <c r="CD110" s="941"/>
      <c r="CE110" s="126"/>
      <c r="CF110" s="11"/>
      <c r="CG110" s="941"/>
      <c r="CH110" s="129">
        <v>1</v>
      </c>
      <c r="CI110" s="128"/>
      <c r="CJ110" s="941"/>
      <c r="CK110" s="11"/>
      <c r="CL110" s="941"/>
      <c r="CM110" s="126"/>
      <c r="CN110" s="11"/>
      <c r="CO110" s="62"/>
      <c r="CP110" s="941"/>
      <c r="CQ110" s="941"/>
      <c r="CR110" s="941"/>
      <c r="CS110" s="941"/>
      <c r="CT110" s="941"/>
      <c r="CU110" s="941"/>
      <c r="CV110" s="941"/>
      <c r="CW110" s="941"/>
      <c r="CX110" s="941"/>
      <c r="CY110" s="941"/>
      <c r="CZ110" s="941"/>
      <c r="DA110" s="941"/>
      <c r="DB110" s="941"/>
      <c r="DC110" s="941"/>
      <c r="DD110" s="941"/>
      <c r="DE110" s="941"/>
      <c r="DF110" s="941"/>
      <c r="DG110" s="941"/>
      <c r="DH110" s="941"/>
      <c r="DI110" s="941"/>
      <c r="DJ110" s="941"/>
      <c r="DK110" s="941"/>
      <c r="DL110" s="941"/>
      <c r="DM110" s="941"/>
      <c r="DN110" s="941"/>
      <c r="DO110" s="941"/>
      <c r="DP110" s="941"/>
      <c r="DQ110" s="941"/>
      <c r="DR110" s="941"/>
      <c r="DS110" s="941"/>
      <c r="DT110" s="941"/>
      <c r="DU110" s="941"/>
      <c r="DV110" s="941"/>
      <c r="DW110" s="941"/>
      <c r="DX110" s="941"/>
      <c r="DY110" s="941"/>
      <c r="DZ110" s="1065"/>
      <c r="EA110" s="1065"/>
      <c r="EB110" s="1066"/>
      <c r="EC110" s="1065"/>
      <c r="ED110" s="1078"/>
      <c r="EE110" s="1079"/>
      <c r="EF110" s="128"/>
      <c r="EG110" s="1065"/>
      <c r="EH110" s="1065"/>
      <c r="EI110" s="941"/>
      <c r="EJ110" s="11">
        <v>1</v>
      </c>
      <c r="EK110" s="1065"/>
      <c r="EL110" s="1065"/>
      <c r="EM110" s="941"/>
      <c r="EN110" s="11"/>
      <c r="EO110" s="11"/>
      <c r="EP110" s="126"/>
      <c r="EQ110" s="11"/>
      <c r="ER110" s="11"/>
      <c r="ES110" s="11"/>
      <c r="ET110" s="247"/>
      <c r="EU110" s="247"/>
      <c r="EV110" s="1033"/>
      <c r="EW110" s="941"/>
      <c r="EX110" s="322"/>
      <c r="EY110" s="941"/>
      <c r="EZ110" s="941"/>
      <c r="FA110" s="247"/>
      <c r="FB110" s="1094"/>
      <c r="FC110" s="941"/>
      <c r="FD110" s="941"/>
      <c r="FE110" s="941"/>
      <c r="FF110" s="941"/>
      <c r="FG110" s="1008"/>
      <c r="FH110" s="74">
        <f t="shared" si="10"/>
        <v>0</v>
      </c>
      <c r="FI110" s="66">
        <f t="shared" si="14"/>
        <v>0</v>
      </c>
      <c r="FJ110" s="66">
        <f t="shared" si="11"/>
        <v>7</v>
      </c>
      <c r="FK110" s="66">
        <f t="shared" si="12"/>
        <v>0</v>
      </c>
      <c r="FL110" s="66">
        <f t="shared" si="15"/>
        <v>2</v>
      </c>
      <c r="FM110" s="1230">
        <f t="shared" si="13"/>
        <v>9</v>
      </c>
      <c r="FN110" s="10"/>
      <c r="FO110" s="10">
        <v>1</v>
      </c>
      <c r="FP110" s="10"/>
      <c r="FQ110" s="10"/>
      <c r="FR110" s="10"/>
      <c r="FS110" s="10"/>
    </row>
    <row r="111" spans="1:175" ht="15.75" x14ac:dyDescent="0.25">
      <c r="A111">
        <v>95</v>
      </c>
      <c r="B111">
        <v>108</v>
      </c>
      <c r="C111" s="746" t="s">
        <v>250</v>
      </c>
      <c r="D111" s="57">
        <v>1</v>
      </c>
      <c r="E111" s="126"/>
      <c r="F111" s="126"/>
      <c r="G111" s="126"/>
      <c r="H111" s="126"/>
      <c r="I111" s="126"/>
      <c r="J111" s="126"/>
      <c r="K111" s="126">
        <v>1</v>
      </c>
      <c r="L111" s="15"/>
      <c r="M111" s="126"/>
      <c r="N111" s="126">
        <v>1</v>
      </c>
      <c r="O111" s="944">
        <v>1</v>
      </c>
      <c r="P111" s="941"/>
      <c r="Q111" s="247">
        <v>1</v>
      </c>
      <c r="R111" s="247">
        <v>1</v>
      </c>
      <c r="S111" s="247">
        <v>1</v>
      </c>
      <c r="T111" s="247"/>
      <c r="U111" s="820"/>
      <c r="V111" s="819"/>
      <c r="W111" s="126"/>
      <c r="X111" s="126"/>
      <c r="Y111" s="126"/>
      <c r="Z111" s="126">
        <v>1</v>
      </c>
      <c r="AA111" s="126"/>
      <c r="AB111" s="941"/>
      <c r="AC111" s="126"/>
      <c r="AD111" s="126"/>
      <c r="AE111" s="126"/>
      <c r="AF111" s="126">
        <v>1</v>
      </c>
      <c r="AG111" s="126"/>
      <c r="AH111" s="941"/>
      <c r="AI111" s="1008"/>
      <c r="AJ111" s="819"/>
      <c r="AK111" s="941"/>
      <c r="AL111" s="126"/>
      <c r="AM111" s="941"/>
      <c r="AN111" s="126"/>
      <c r="AO111" s="941"/>
      <c r="AP111" s="126"/>
      <c r="AQ111" s="126"/>
      <c r="AR111" s="126">
        <v>1</v>
      </c>
      <c r="AS111" s="126"/>
      <c r="AT111" s="126">
        <v>1</v>
      </c>
      <c r="AU111" s="820">
        <v>1</v>
      </c>
      <c r="AV111" s="941"/>
      <c r="AW111" s="126"/>
      <c r="AX111" s="126"/>
      <c r="AY111" s="941"/>
      <c r="AZ111" s="936">
        <v>1</v>
      </c>
      <c r="BA111" s="126">
        <v>1</v>
      </c>
      <c r="BB111" s="322"/>
      <c r="BC111" s="322"/>
      <c r="BD111" s="126"/>
      <c r="BE111" s="942"/>
      <c r="BF111" s="128">
        <v>1</v>
      </c>
      <c r="BG111" s="11"/>
      <c r="BH111" s="941"/>
      <c r="BI111" s="11"/>
      <c r="BJ111" s="11">
        <v>1</v>
      </c>
      <c r="BK111" s="11">
        <v>1</v>
      </c>
      <c r="BL111" s="11"/>
      <c r="BM111" s="11">
        <v>1</v>
      </c>
      <c r="BN111" s="11"/>
      <c r="BO111" s="11"/>
      <c r="BP111" s="11"/>
      <c r="BQ111" s="588">
        <v>1</v>
      </c>
      <c r="BR111" s="11"/>
      <c r="BS111" s="1033"/>
      <c r="BT111" s="128"/>
      <c r="BU111" s="11"/>
      <c r="BV111" s="11">
        <v>1</v>
      </c>
      <c r="BW111" s="11"/>
      <c r="BX111" s="11">
        <v>1</v>
      </c>
      <c r="BY111" s="11">
        <v>1</v>
      </c>
      <c r="BZ111" s="11"/>
      <c r="CA111" s="11"/>
      <c r="CB111" s="126">
        <v>1</v>
      </c>
      <c r="CC111" s="11"/>
      <c r="CD111" s="941"/>
      <c r="CE111" s="126"/>
      <c r="CF111" s="11">
        <v>1</v>
      </c>
      <c r="CG111" s="941"/>
      <c r="CH111" s="140">
        <v>1</v>
      </c>
      <c r="CI111" s="128"/>
      <c r="CJ111" s="941"/>
      <c r="CK111" s="11"/>
      <c r="CL111" s="941"/>
      <c r="CM111" s="126"/>
      <c r="CN111" s="11"/>
      <c r="CO111" s="62"/>
      <c r="CP111" s="941"/>
      <c r="CQ111" s="941"/>
      <c r="CR111" s="941"/>
      <c r="CS111" s="941"/>
      <c r="CT111" s="941"/>
      <c r="CU111" s="941"/>
      <c r="CV111" s="941"/>
      <c r="CW111" s="941"/>
      <c r="CX111" s="941"/>
      <c r="CY111" s="941"/>
      <c r="CZ111" s="941"/>
      <c r="DA111" s="941"/>
      <c r="DB111" s="941"/>
      <c r="DC111" s="941"/>
      <c r="DD111" s="941"/>
      <c r="DE111" s="941"/>
      <c r="DF111" s="941"/>
      <c r="DG111" s="941"/>
      <c r="DH111" s="941"/>
      <c r="DI111" s="941"/>
      <c r="DJ111" s="941"/>
      <c r="DK111" s="941"/>
      <c r="DL111" s="941"/>
      <c r="DM111" s="941"/>
      <c r="DN111" s="941"/>
      <c r="DO111" s="941"/>
      <c r="DP111" s="941"/>
      <c r="DQ111" s="941"/>
      <c r="DR111" s="941"/>
      <c r="DS111" s="941"/>
      <c r="DT111" s="941"/>
      <c r="DU111" s="941"/>
      <c r="DV111" s="941"/>
      <c r="DW111" s="941"/>
      <c r="DX111" s="941"/>
      <c r="DY111" s="941"/>
      <c r="DZ111" s="1065"/>
      <c r="EA111" s="1065"/>
      <c r="EB111" s="1066"/>
      <c r="EC111" s="1065"/>
      <c r="ED111" s="1078"/>
      <c r="EE111" s="1079"/>
      <c r="EF111" s="128"/>
      <c r="EG111" s="1065"/>
      <c r="EH111" s="1065"/>
      <c r="EI111" s="941"/>
      <c r="EJ111" s="11"/>
      <c r="EK111" s="1065"/>
      <c r="EL111" s="1065"/>
      <c r="EM111" s="941"/>
      <c r="EN111" s="11"/>
      <c r="EO111" s="11"/>
      <c r="EP111" s="126"/>
      <c r="EQ111" s="11"/>
      <c r="ER111" s="11"/>
      <c r="ES111" s="11"/>
      <c r="ET111" s="247"/>
      <c r="EU111" s="247"/>
      <c r="EV111" s="1033"/>
      <c r="EW111" s="941"/>
      <c r="EX111" s="322">
        <v>1</v>
      </c>
      <c r="EY111" s="941"/>
      <c r="EZ111" s="941"/>
      <c r="FA111" s="247">
        <v>1</v>
      </c>
      <c r="FB111" s="1094"/>
      <c r="FC111" s="941"/>
      <c r="FD111" s="941"/>
      <c r="FE111" s="941"/>
      <c r="FF111" s="941"/>
      <c r="FG111" s="1008"/>
      <c r="FH111" s="74">
        <f t="shared" si="10"/>
        <v>0</v>
      </c>
      <c r="FI111" s="66">
        <f t="shared" si="14"/>
        <v>6</v>
      </c>
      <c r="FJ111" s="66">
        <f t="shared" si="11"/>
        <v>15</v>
      </c>
      <c r="FK111" s="66">
        <f t="shared" si="12"/>
        <v>3</v>
      </c>
      <c r="FL111" s="66">
        <f t="shared" si="15"/>
        <v>1</v>
      </c>
      <c r="FM111" s="1230">
        <f t="shared" si="13"/>
        <v>25</v>
      </c>
      <c r="FN111" s="10"/>
      <c r="FO111" s="10"/>
      <c r="FP111" s="10"/>
      <c r="FQ111" s="10">
        <v>1</v>
      </c>
      <c r="FR111" s="10"/>
      <c r="FS111" s="10"/>
    </row>
    <row r="112" spans="1:175" s="643" customFormat="1" ht="15.75" x14ac:dyDescent="0.25">
      <c r="A112" s="643">
        <v>96</v>
      </c>
      <c r="B112">
        <v>109</v>
      </c>
      <c r="C112" s="948" t="s">
        <v>183</v>
      </c>
      <c r="D112" s="949"/>
      <c r="E112" s="950"/>
      <c r="F112" s="950"/>
      <c r="G112" s="950"/>
      <c r="H112" s="950">
        <v>1</v>
      </c>
      <c r="I112" s="950"/>
      <c r="J112" s="950"/>
      <c r="K112" s="950"/>
      <c r="L112" s="951"/>
      <c r="M112" s="950"/>
      <c r="N112" s="950"/>
      <c r="O112" s="950">
        <v>1</v>
      </c>
      <c r="P112" s="950"/>
      <c r="Q112" s="953"/>
      <c r="R112" s="953"/>
      <c r="S112" s="953"/>
      <c r="T112" s="937">
        <v>1</v>
      </c>
      <c r="U112" s="954"/>
      <c r="V112" s="949"/>
      <c r="W112" s="950">
        <v>1</v>
      </c>
      <c r="X112" s="950"/>
      <c r="Y112" s="950"/>
      <c r="Z112" s="950"/>
      <c r="AA112" s="950"/>
      <c r="AB112" s="950"/>
      <c r="AC112" s="950"/>
      <c r="AD112" s="950"/>
      <c r="AE112" s="950"/>
      <c r="AF112" s="950">
        <v>1</v>
      </c>
      <c r="AG112" s="950"/>
      <c r="AH112" s="950"/>
      <c r="AI112" s="954"/>
      <c r="AJ112" s="949"/>
      <c r="AK112" s="950"/>
      <c r="AL112" s="950"/>
      <c r="AM112" s="950"/>
      <c r="AN112" s="950">
        <v>1</v>
      </c>
      <c r="AO112" s="950"/>
      <c r="AP112" s="950"/>
      <c r="AQ112" s="950"/>
      <c r="AR112" s="950"/>
      <c r="AS112" s="950"/>
      <c r="AT112" s="950">
        <v>1</v>
      </c>
      <c r="AU112" s="954"/>
      <c r="AV112" s="941"/>
      <c r="AW112" s="950"/>
      <c r="AX112" s="950"/>
      <c r="AY112" s="941"/>
      <c r="AZ112" s="966">
        <v>1</v>
      </c>
      <c r="BA112" s="950"/>
      <c r="BB112" s="955"/>
      <c r="BC112" s="955"/>
      <c r="BD112" s="950">
        <v>1</v>
      </c>
      <c r="BE112" s="941"/>
      <c r="BF112" s="956"/>
      <c r="BG112" s="957">
        <v>1</v>
      </c>
      <c r="BH112" s="941"/>
      <c r="BI112" s="957"/>
      <c r="BJ112" s="957"/>
      <c r="BK112" s="957"/>
      <c r="BL112" s="957"/>
      <c r="BM112" s="957"/>
      <c r="BN112" s="957"/>
      <c r="BO112" s="957"/>
      <c r="BP112" s="957">
        <v>1</v>
      </c>
      <c r="BQ112" s="1024"/>
      <c r="BR112" s="957"/>
      <c r="BS112" s="1034"/>
      <c r="BT112" s="956"/>
      <c r="BU112" s="957"/>
      <c r="BV112" s="957"/>
      <c r="BW112" s="957"/>
      <c r="BX112" s="957"/>
      <c r="BY112" s="957"/>
      <c r="BZ112" s="98">
        <v>1</v>
      </c>
      <c r="CA112" s="957"/>
      <c r="CB112" s="950"/>
      <c r="CC112" s="957"/>
      <c r="CD112" s="941"/>
      <c r="CE112" s="962"/>
      <c r="CF112" s="957"/>
      <c r="CG112" s="941"/>
      <c r="CH112" s="958"/>
      <c r="CI112" s="956"/>
      <c r="CJ112" s="941"/>
      <c r="CK112" s="957"/>
      <c r="CL112" s="941"/>
      <c r="CM112" s="957"/>
      <c r="CN112" s="957"/>
      <c r="CO112" s="963"/>
      <c r="CP112" s="941"/>
      <c r="CQ112" s="941"/>
      <c r="CR112" s="941"/>
      <c r="CS112" s="941"/>
      <c r="CT112" s="941"/>
      <c r="CU112" s="941"/>
      <c r="CV112" s="941"/>
      <c r="CW112" s="941"/>
      <c r="CX112" s="941"/>
      <c r="CY112" s="941"/>
      <c r="CZ112" s="941"/>
      <c r="DA112" s="941"/>
      <c r="DB112" s="941"/>
      <c r="DC112" s="941"/>
      <c r="DD112" s="941"/>
      <c r="DE112" s="941"/>
      <c r="DF112" s="941"/>
      <c r="DG112" s="941"/>
      <c r="DH112" s="941"/>
      <c r="DI112" s="941"/>
      <c r="DJ112" s="941"/>
      <c r="DK112" s="941"/>
      <c r="DL112" s="941"/>
      <c r="DM112" s="941"/>
      <c r="DN112" s="941"/>
      <c r="DO112" s="941"/>
      <c r="DP112" s="941"/>
      <c r="DQ112" s="941"/>
      <c r="DR112" s="941"/>
      <c r="DS112" s="941"/>
      <c r="DT112" s="941"/>
      <c r="DU112" s="941"/>
      <c r="DV112" s="941"/>
      <c r="DW112" s="941"/>
      <c r="DX112" s="941"/>
      <c r="DY112" s="941"/>
      <c r="DZ112" s="1068"/>
      <c r="EA112" s="1068"/>
      <c r="EB112" s="1069"/>
      <c r="EC112" s="1068"/>
      <c r="ED112" s="1083"/>
      <c r="EE112" s="1082"/>
      <c r="EF112" s="956"/>
      <c r="EG112" s="1068"/>
      <c r="EH112" s="1068"/>
      <c r="EI112" s="1088"/>
      <c r="EJ112" s="957"/>
      <c r="EK112" s="1068"/>
      <c r="EL112" s="1068"/>
      <c r="EM112" s="1088"/>
      <c r="EN112" s="957"/>
      <c r="EO112" s="957"/>
      <c r="EP112" s="950"/>
      <c r="EQ112" s="957"/>
      <c r="ER112" s="957"/>
      <c r="ES112" s="957"/>
      <c r="ET112" s="953"/>
      <c r="EU112" s="953"/>
      <c r="EV112" s="1090"/>
      <c r="EW112" s="1088"/>
      <c r="EX112" s="955"/>
      <c r="EY112" s="1088"/>
      <c r="EZ112" s="1088"/>
      <c r="FA112" s="953"/>
      <c r="FB112" s="1095"/>
      <c r="FC112" s="1088"/>
      <c r="FD112" s="1088"/>
      <c r="FE112" s="1088"/>
      <c r="FF112" s="1088"/>
      <c r="FG112" s="1096"/>
      <c r="FH112" s="74">
        <f t="shared" si="10"/>
        <v>1</v>
      </c>
      <c r="FI112" s="66">
        <f t="shared" si="14"/>
        <v>5</v>
      </c>
      <c r="FJ112" s="66">
        <f t="shared" si="11"/>
        <v>3</v>
      </c>
      <c r="FK112" s="66">
        <f t="shared" si="12"/>
        <v>0</v>
      </c>
      <c r="FL112" s="66">
        <f t="shared" si="15"/>
        <v>0</v>
      </c>
      <c r="FM112" s="1230">
        <f t="shared" si="13"/>
        <v>9</v>
      </c>
      <c r="FN112" s="11"/>
      <c r="FO112" s="11">
        <v>1</v>
      </c>
      <c r="FP112" s="11"/>
      <c r="FQ112" s="11"/>
      <c r="FR112" s="11"/>
      <c r="FS112" s="11"/>
    </row>
    <row r="113" spans="1:175" ht="15.75" x14ac:dyDescent="0.25">
      <c r="A113">
        <v>97</v>
      </c>
      <c r="B113">
        <v>110</v>
      </c>
      <c r="C113" s="746" t="s">
        <v>1010</v>
      </c>
      <c r="D113" s="57"/>
      <c r="E113" s="126"/>
      <c r="F113" s="126"/>
      <c r="G113" s="126"/>
      <c r="H113" s="126">
        <v>1</v>
      </c>
      <c r="I113" s="126"/>
      <c r="J113" s="126"/>
      <c r="K113" s="126"/>
      <c r="L113" s="15"/>
      <c r="M113" s="126"/>
      <c r="N113" s="126"/>
      <c r="O113" s="944">
        <v>1</v>
      </c>
      <c r="P113" s="941"/>
      <c r="Q113" s="247"/>
      <c r="R113" s="247"/>
      <c r="S113" s="247"/>
      <c r="T113" s="247">
        <v>1</v>
      </c>
      <c r="U113" s="820"/>
      <c r="V113" s="819"/>
      <c r="W113" s="126">
        <v>1</v>
      </c>
      <c r="X113" s="126"/>
      <c r="Y113" s="126"/>
      <c r="Z113" s="126"/>
      <c r="AA113" s="126"/>
      <c r="AB113" s="941"/>
      <c r="AC113" s="126"/>
      <c r="AD113" s="126"/>
      <c r="AE113" s="126"/>
      <c r="AF113" s="126">
        <v>1</v>
      </c>
      <c r="AG113" s="126"/>
      <c r="AH113" s="941"/>
      <c r="AI113" s="1008"/>
      <c r="AJ113" s="819"/>
      <c r="AK113" s="941"/>
      <c r="AL113" s="126"/>
      <c r="AM113" s="941"/>
      <c r="AN113" s="126">
        <v>1</v>
      </c>
      <c r="AO113" s="941"/>
      <c r="AP113" s="126"/>
      <c r="AQ113" s="126"/>
      <c r="AR113" s="126"/>
      <c r="AS113" s="126"/>
      <c r="AT113" s="126"/>
      <c r="AU113" s="820"/>
      <c r="AV113" s="941"/>
      <c r="AW113" s="126"/>
      <c r="AX113" s="126"/>
      <c r="AY113" s="941"/>
      <c r="AZ113" s="936">
        <v>1</v>
      </c>
      <c r="BA113" s="126"/>
      <c r="BB113" s="322"/>
      <c r="BC113" s="322"/>
      <c r="BD113" s="126">
        <v>1</v>
      </c>
      <c r="BE113" s="941"/>
      <c r="BF113" s="128"/>
      <c r="BG113" s="11">
        <v>1</v>
      </c>
      <c r="BH113" s="1031"/>
      <c r="BI113" s="11">
        <v>1</v>
      </c>
      <c r="BJ113" s="11"/>
      <c r="BK113" s="11"/>
      <c r="BL113" s="11"/>
      <c r="BM113" s="11">
        <v>1</v>
      </c>
      <c r="BN113" s="11"/>
      <c r="BO113" s="11"/>
      <c r="BP113" s="11">
        <v>1</v>
      </c>
      <c r="BQ113" s="588"/>
      <c r="BR113" s="11"/>
      <c r="BS113" s="1033"/>
      <c r="BT113" s="128"/>
      <c r="BU113" s="11"/>
      <c r="BV113" s="11"/>
      <c r="BW113" s="11"/>
      <c r="BX113" s="11"/>
      <c r="BY113" s="11"/>
      <c r="BZ113" s="11">
        <v>1</v>
      </c>
      <c r="CA113" s="11"/>
      <c r="CB113" s="126">
        <v>1</v>
      </c>
      <c r="CC113" s="11"/>
      <c r="CD113" s="941"/>
      <c r="CE113" s="126">
        <v>1</v>
      </c>
      <c r="CF113" s="11"/>
      <c r="CG113" s="941"/>
      <c r="CH113" s="129"/>
      <c r="CI113" s="128"/>
      <c r="CJ113" s="941"/>
      <c r="CK113" s="11"/>
      <c r="CL113" s="941"/>
      <c r="CM113" s="126"/>
      <c r="CN113" s="11"/>
      <c r="CO113" s="62">
        <v>1</v>
      </c>
      <c r="CP113" s="941"/>
      <c r="CQ113" s="941"/>
      <c r="CR113" s="941"/>
      <c r="CS113" s="941"/>
      <c r="CT113" s="941"/>
      <c r="CU113" s="941"/>
      <c r="CV113" s="941"/>
      <c r="CW113" s="941"/>
      <c r="CX113" s="941"/>
      <c r="CY113" s="941"/>
      <c r="CZ113" s="941"/>
      <c r="DA113" s="941"/>
      <c r="DB113" s="941"/>
      <c r="DC113" s="941"/>
      <c r="DD113" s="941"/>
      <c r="DE113" s="941"/>
      <c r="DF113" s="941"/>
      <c r="DG113" s="941"/>
      <c r="DH113" s="941"/>
      <c r="DI113" s="941"/>
      <c r="DJ113" s="941"/>
      <c r="DK113" s="941"/>
      <c r="DL113" s="941"/>
      <c r="DM113" s="941"/>
      <c r="DN113" s="941"/>
      <c r="DO113" s="941"/>
      <c r="DP113" s="941"/>
      <c r="DQ113" s="941"/>
      <c r="DR113" s="941"/>
      <c r="DS113" s="941"/>
      <c r="DT113" s="941"/>
      <c r="DU113" s="941"/>
      <c r="DV113" s="941"/>
      <c r="DW113" s="941"/>
      <c r="DX113" s="941"/>
      <c r="DY113" s="941"/>
      <c r="DZ113" s="1065"/>
      <c r="EA113" s="1065"/>
      <c r="EB113" s="1066"/>
      <c r="EC113" s="1065"/>
      <c r="ED113" s="1078"/>
      <c r="EE113" s="1079"/>
      <c r="EF113" s="128"/>
      <c r="EG113" s="1065"/>
      <c r="EH113" s="1065"/>
      <c r="EI113" s="941"/>
      <c r="EJ113" s="11"/>
      <c r="EK113" s="1065"/>
      <c r="EL113" s="1065"/>
      <c r="EM113" s="941"/>
      <c r="EN113" s="11"/>
      <c r="EO113" s="11"/>
      <c r="EP113" s="126"/>
      <c r="EQ113" s="11"/>
      <c r="ER113" s="11"/>
      <c r="ES113" s="11"/>
      <c r="ET113" s="247"/>
      <c r="EU113" s="247"/>
      <c r="EV113" s="1033"/>
      <c r="EW113" s="941"/>
      <c r="EX113" s="322"/>
      <c r="EY113" s="941"/>
      <c r="EZ113" s="941"/>
      <c r="FA113" s="247"/>
      <c r="FB113" s="1094"/>
      <c r="FC113" s="941"/>
      <c r="FD113" s="941"/>
      <c r="FE113" s="941"/>
      <c r="FF113" s="941"/>
      <c r="FG113" s="1008"/>
      <c r="FH113" s="74">
        <f t="shared" si="10"/>
        <v>1</v>
      </c>
      <c r="FI113" s="66">
        <f t="shared" si="14"/>
        <v>5</v>
      </c>
      <c r="FJ113" s="66">
        <f t="shared" si="11"/>
        <v>7</v>
      </c>
      <c r="FK113" s="66">
        <f t="shared" si="12"/>
        <v>0</v>
      </c>
      <c r="FL113" s="66">
        <f t="shared" si="15"/>
        <v>0</v>
      </c>
      <c r="FM113" s="1230">
        <f t="shared" si="13"/>
        <v>13</v>
      </c>
      <c r="FN113" s="10"/>
      <c r="FO113" s="10"/>
      <c r="FP113" s="10">
        <v>1</v>
      </c>
      <c r="FQ113" s="10"/>
      <c r="FR113" s="10"/>
      <c r="FS113" s="10"/>
    </row>
    <row r="114" spans="1:175" ht="15.75" x14ac:dyDescent="0.25">
      <c r="A114">
        <v>98</v>
      </c>
      <c r="B114">
        <v>111</v>
      </c>
      <c r="C114" s="746" t="s">
        <v>1041</v>
      </c>
      <c r="D114" s="57"/>
      <c r="E114" s="126"/>
      <c r="F114" s="126"/>
      <c r="G114" s="126"/>
      <c r="H114" s="126"/>
      <c r="I114" s="126"/>
      <c r="J114" s="126"/>
      <c r="K114" s="126"/>
      <c r="L114" s="15"/>
      <c r="M114" s="126"/>
      <c r="N114" s="126"/>
      <c r="O114" s="944"/>
      <c r="P114" s="941"/>
      <c r="Q114" s="247"/>
      <c r="R114" s="247"/>
      <c r="S114" s="247"/>
      <c r="T114" s="247"/>
      <c r="U114" s="820"/>
      <c r="V114" s="819"/>
      <c r="W114" s="126"/>
      <c r="X114" s="126"/>
      <c r="Y114" s="126"/>
      <c r="Z114" s="126"/>
      <c r="AA114" s="126"/>
      <c r="AB114" s="941"/>
      <c r="AC114" s="126"/>
      <c r="AD114" s="126">
        <v>1</v>
      </c>
      <c r="AE114" s="126"/>
      <c r="AF114" s="126"/>
      <c r="AG114" s="126"/>
      <c r="AH114" s="941"/>
      <c r="AI114" s="1008"/>
      <c r="AJ114" s="819">
        <v>1</v>
      </c>
      <c r="AK114" s="941"/>
      <c r="AL114" s="126"/>
      <c r="AM114" s="941"/>
      <c r="AN114" s="126"/>
      <c r="AO114" s="941"/>
      <c r="AP114" s="126"/>
      <c r="AQ114" s="126"/>
      <c r="AR114" s="126"/>
      <c r="AS114" s="126"/>
      <c r="AT114" s="126"/>
      <c r="AU114" s="820"/>
      <c r="AV114" s="941"/>
      <c r="AW114" s="126"/>
      <c r="AX114" s="126"/>
      <c r="AY114" s="941"/>
      <c r="AZ114" s="936"/>
      <c r="BA114" s="126"/>
      <c r="BB114" s="322"/>
      <c r="BC114" s="322"/>
      <c r="BD114" s="126"/>
      <c r="BE114" s="941"/>
      <c r="BF114" s="128">
        <v>1</v>
      </c>
      <c r="BG114" s="11"/>
      <c r="BH114" s="941"/>
      <c r="BI114" s="11"/>
      <c r="BJ114" s="11"/>
      <c r="BK114" s="11"/>
      <c r="BL114" s="11"/>
      <c r="BM114" s="11"/>
      <c r="BN114" s="11"/>
      <c r="BO114" s="11"/>
      <c r="BP114" s="11"/>
      <c r="BQ114" s="588"/>
      <c r="BR114" s="11"/>
      <c r="BS114" s="1033"/>
      <c r="BT114" s="128">
        <v>1</v>
      </c>
      <c r="BU114" s="11"/>
      <c r="BV114" s="11"/>
      <c r="BW114" s="11"/>
      <c r="BX114" s="11"/>
      <c r="BY114" s="11"/>
      <c r="BZ114" s="11"/>
      <c r="CA114" s="11"/>
      <c r="CB114" s="126"/>
      <c r="CC114" s="11"/>
      <c r="CD114" s="941"/>
      <c r="CE114" s="126"/>
      <c r="CF114" s="11"/>
      <c r="CG114" s="941"/>
      <c r="CH114" s="129"/>
      <c r="CI114" s="128"/>
      <c r="CJ114" s="941"/>
      <c r="CK114" s="11"/>
      <c r="CL114" s="941"/>
      <c r="CM114" s="126"/>
      <c r="CN114" s="11"/>
      <c r="CO114" s="62"/>
      <c r="CP114" s="941"/>
      <c r="CQ114" s="941"/>
      <c r="CR114" s="941"/>
      <c r="CS114" s="941"/>
      <c r="CT114" s="941"/>
      <c r="CU114" s="941"/>
      <c r="CV114" s="941"/>
      <c r="CW114" s="941"/>
      <c r="CX114" s="941"/>
      <c r="CY114" s="941"/>
      <c r="CZ114" s="941"/>
      <c r="DA114" s="941"/>
      <c r="DB114" s="941"/>
      <c r="DC114" s="941"/>
      <c r="DD114" s="941"/>
      <c r="DE114" s="941"/>
      <c r="DF114" s="941"/>
      <c r="DG114" s="941"/>
      <c r="DH114" s="941"/>
      <c r="DI114" s="941"/>
      <c r="DJ114" s="941"/>
      <c r="DK114" s="941"/>
      <c r="DL114" s="941"/>
      <c r="DM114" s="941"/>
      <c r="DN114" s="941"/>
      <c r="DO114" s="941"/>
      <c r="DP114" s="941"/>
      <c r="DQ114" s="941"/>
      <c r="DR114" s="941"/>
      <c r="DS114" s="941"/>
      <c r="DT114" s="941"/>
      <c r="DU114" s="941"/>
      <c r="DV114" s="941"/>
      <c r="DW114" s="941"/>
      <c r="DX114" s="941"/>
      <c r="DY114" s="941"/>
      <c r="DZ114" s="1065"/>
      <c r="EA114" s="1065"/>
      <c r="EB114" s="1066"/>
      <c r="EC114" s="1065"/>
      <c r="ED114" s="1078"/>
      <c r="EE114" s="1079"/>
      <c r="EF114" s="128"/>
      <c r="EG114" s="1065"/>
      <c r="EH114" s="1065"/>
      <c r="EI114" s="941"/>
      <c r="EJ114" s="11"/>
      <c r="EK114" s="1065"/>
      <c r="EL114" s="1065"/>
      <c r="EM114" s="941"/>
      <c r="EN114" s="11"/>
      <c r="EO114" s="11"/>
      <c r="EP114" s="126"/>
      <c r="EQ114" s="11"/>
      <c r="ER114" s="11"/>
      <c r="ES114" s="11"/>
      <c r="ET114" s="247"/>
      <c r="EU114" s="247"/>
      <c r="EV114" s="1033"/>
      <c r="EW114" s="941"/>
      <c r="EX114" s="322"/>
      <c r="EY114" s="941"/>
      <c r="EZ114" s="941"/>
      <c r="FA114" s="247"/>
      <c r="FB114" s="1094"/>
      <c r="FC114" s="941"/>
      <c r="FD114" s="941"/>
      <c r="FE114" s="941"/>
      <c r="FF114" s="941"/>
      <c r="FG114" s="1008"/>
      <c r="FH114" s="74">
        <f t="shared" si="10"/>
        <v>0</v>
      </c>
      <c r="FI114" s="66">
        <f t="shared" si="14"/>
        <v>0</v>
      </c>
      <c r="FJ114" s="66">
        <f t="shared" si="11"/>
        <v>0</v>
      </c>
      <c r="FK114" s="66">
        <f t="shared" si="12"/>
        <v>0</v>
      </c>
      <c r="FL114" s="66">
        <f t="shared" si="15"/>
        <v>4</v>
      </c>
      <c r="FM114" s="1230">
        <f t="shared" si="13"/>
        <v>4</v>
      </c>
      <c r="FN114" s="10"/>
      <c r="FO114" s="10">
        <v>1</v>
      </c>
      <c r="FP114" s="10"/>
      <c r="FQ114" s="10"/>
      <c r="FR114" s="10"/>
      <c r="FS114" s="10">
        <v>1</v>
      </c>
    </row>
    <row r="115" spans="1:175" ht="15.75" x14ac:dyDescent="0.25">
      <c r="A115">
        <v>99</v>
      </c>
      <c r="B115">
        <v>112</v>
      </c>
      <c r="C115" s="746" t="s">
        <v>1313</v>
      </c>
      <c r="D115" s="57"/>
      <c r="E115" s="126"/>
      <c r="F115" s="126"/>
      <c r="G115" s="126"/>
      <c r="H115" s="126"/>
      <c r="I115" s="126"/>
      <c r="J115" s="126"/>
      <c r="K115" s="126"/>
      <c r="L115" s="15"/>
      <c r="M115" s="126"/>
      <c r="N115" s="126"/>
      <c r="O115" s="944">
        <v>1</v>
      </c>
      <c r="P115" s="941"/>
      <c r="Q115" s="247"/>
      <c r="R115" s="247"/>
      <c r="S115" s="247"/>
      <c r="T115" s="247"/>
      <c r="U115" s="820"/>
      <c r="V115" s="819"/>
      <c r="W115" s="126"/>
      <c r="X115" s="126"/>
      <c r="Y115" s="126"/>
      <c r="Z115" s="126"/>
      <c r="AA115" s="126"/>
      <c r="AB115" s="941"/>
      <c r="AC115" s="126"/>
      <c r="AD115" s="126"/>
      <c r="AE115" s="126"/>
      <c r="AF115" s="126"/>
      <c r="AG115" s="126"/>
      <c r="AH115" s="941"/>
      <c r="AI115" s="1008"/>
      <c r="AJ115" s="819"/>
      <c r="AK115" s="941"/>
      <c r="AL115" s="126"/>
      <c r="AM115" s="941"/>
      <c r="AN115" s="126"/>
      <c r="AO115" s="941"/>
      <c r="AP115" s="126"/>
      <c r="AQ115" s="126"/>
      <c r="AR115" s="126"/>
      <c r="AS115" s="126"/>
      <c r="AT115" s="126"/>
      <c r="AU115" s="820"/>
      <c r="AV115" s="941"/>
      <c r="AW115" s="126"/>
      <c r="AX115" s="126"/>
      <c r="AY115" s="941"/>
      <c r="AZ115" s="936"/>
      <c r="BA115" s="126"/>
      <c r="BB115" s="322"/>
      <c r="BC115" s="322"/>
      <c r="BD115" s="126"/>
      <c r="BE115" s="941"/>
      <c r="BF115" s="128"/>
      <c r="BG115" s="11"/>
      <c r="BH115" s="941"/>
      <c r="BI115" s="11"/>
      <c r="BJ115" s="11"/>
      <c r="BK115" s="11"/>
      <c r="BL115" s="11"/>
      <c r="BM115" s="11"/>
      <c r="BN115" s="11"/>
      <c r="BO115" s="11"/>
      <c r="BP115" s="11"/>
      <c r="BQ115" s="588"/>
      <c r="BR115" s="11"/>
      <c r="BS115" s="1033"/>
      <c r="BT115" s="128"/>
      <c r="BU115" s="11">
        <v>1</v>
      </c>
      <c r="BV115" s="11"/>
      <c r="BW115" s="11"/>
      <c r="BX115" s="11"/>
      <c r="BY115" s="11"/>
      <c r="BZ115" s="11"/>
      <c r="CA115" s="11"/>
      <c r="CB115" s="126"/>
      <c r="CC115" s="11"/>
      <c r="CD115" s="941"/>
      <c r="CE115" s="126"/>
      <c r="CF115" s="11"/>
      <c r="CG115" s="941"/>
      <c r="CH115" s="129"/>
      <c r="CI115" s="128"/>
      <c r="CJ115" s="941"/>
      <c r="CK115" s="11"/>
      <c r="CL115" s="941"/>
      <c r="CM115" s="126"/>
      <c r="CN115" s="11"/>
      <c r="CO115" s="62"/>
      <c r="CP115" s="941"/>
      <c r="CQ115" s="941"/>
      <c r="CR115" s="941"/>
      <c r="CS115" s="941"/>
      <c r="CT115" s="941"/>
      <c r="CU115" s="941"/>
      <c r="CV115" s="941"/>
      <c r="CW115" s="941"/>
      <c r="CX115" s="941"/>
      <c r="CY115" s="941"/>
      <c r="CZ115" s="941"/>
      <c r="DA115" s="941"/>
      <c r="DB115" s="941"/>
      <c r="DC115" s="941"/>
      <c r="DD115" s="941"/>
      <c r="DE115" s="941"/>
      <c r="DF115" s="941"/>
      <c r="DG115" s="941"/>
      <c r="DH115" s="941"/>
      <c r="DI115" s="941"/>
      <c r="DJ115" s="941"/>
      <c r="DK115" s="941"/>
      <c r="DL115" s="941"/>
      <c r="DM115" s="941"/>
      <c r="DN115" s="941"/>
      <c r="DO115" s="941"/>
      <c r="DP115" s="941"/>
      <c r="DQ115" s="941"/>
      <c r="DR115" s="941"/>
      <c r="DS115" s="941"/>
      <c r="DT115" s="941"/>
      <c r="DU115" s="941"/>
      <c r="DV115" s="941"/>
      <c r="DW115" s="941"/>
      <c r="DX115" s="941"/>
      <c r="DY115" s="941"/>
      <c r="DZ115" s="1065"/>
      <c r="EA115" s="1065"/>
      <c r="EB115" s="1066"/>
      <c r="EC115" s="1065"/>
      <c r="ED115" s="1078"/>
      <c r="EE115" s="1079"/>
      <c r="EF115" s="128"/>
      <c r="EG115" s="1065"/>
      <c r="EH115" s="1065"/>
      <c r="EI115" s="941"/>
      <c r="EJ115" s="11"/>
      <c r="EK115" s="1065"/>
      <c r="EL115" s="1065"/>
      <c r="EM115" s="941"/>
      <c r="EN115" s="11"/>
      <c r="EO115" s="11"/>
      <c r="EP115" s="126"/>
      <c r="EQ115" s="11"/>
      <c r="ER115" s="11"/>
      <c r="ES115" s="11"/>
      <c r="ET115" s="247"/>
      <c r="EU115" s="247"/>
      <c r="EV115" s="1033"/>
      <c r="EW115" s="941"/>
      <c r="EX115" s="322"/>
      <c r="EY115" s="941"/>
      <c r="EZ115" s="941"/>
      <c r="FA115" s="247"/>
      <c r="FB115" s="1094"/>
      <c r="FC115" s="941"/>
      <c r="FD115" s="941"/>
      <c r="FE115" s="941"/>
      <c r="FF115" s="941"/>
      <c r="FG115" s="1008"/>
      <c r="FH115" s="74">
        <f t="shared" si="10"/>
        <v>1</v>
      </c>
      <c r="FI115" s="66">
        <f t="shared" si="14"/>
        <v>0</v>
      </c>
      <c r="FJ115" s="66">
        <f t="shared" si="11"/>
        <v>0</v>
      </c>
      <c r="FK115" s="66">
        <f t="shared" si="12"/>
        <v>0</v>
      </c>
      <c r="FL115" s="66">
        <f t="shared" si="15"/>
        <v>0</v>
      </c>
      <c r="FM115" s="1230">
        <f t="shared" si="13"/>
        <v>1</v>
      </c>
      <c r="FN115" s="10"/>
      <c r="FO115" s="10">
        <v>1</v>
      </c>
      <c r="FP115" s="10"/>
      <c r="FQ115" s="10"/>
      <c r="FR115" s="10"/>
      <c r="FS115" s="10">
        <v>1</v>
      </c>
    </row>
    <row r="116" spans="1:175" ht="16.5" thickBot="1" x14ac:dyDescent="0.3">
      <c r="A116">
        <v>100</v>
      </c>
      <c r="B116">
        <v>113</v>
      </c>
      <c r="C116" s="746" t="s">
        <v>536</v>
      </c>
      <c r="D116" s="57"/>
      <c r="E116" s="126"/>
      <c r="F116" s="126"/>
      <c r="G116" s="126"/>
      <c r="H116" s="126"/>
      <c r="I116" s="126"/>
      <c r="J116" s="126"/>
      <c r="K116" s="126"/>
      <c r="L116" s="15"/>
      <c r="M116" s="126"/>
      <c r="N116" s="126"/>
      <c r="O116" s="944"/>
      <c r="P116" s="941"/>
      <c r="Q116" s="247"/>
      <c r="R116" s="247"/>
      <c r="S116" s="247"/>
      <c r="T116" s="247"/>
      <c r="U116" s="820"/>
      <c r="V116" s="819"/>
      <c r="W116" s="126"/>
      <c r="X116" s="126"/>
      <c r="Y116" s="126"/>
      <c r="Z116" s="126"/>
      <c r="AA116" s="126"/>
      <c r="AB116" s="941"/>
      <c r="AC116" s="126"/>
      <c r="AD116" s="126"/>
      <c r="AE116" s="126"/>
      <c r="AF116" s="126"/>
      <c r="AG116" s="126"/>
      <c r="AH116" s="941"/>
      <c r="AI116" s="1008"/>
      <c r="AJ116" s="819"/>
      <c r="AK116" s="941"/>
      <c r="AL116" s="126"/>
      <c r="AM116" s="941"/>
      <c r="AN116" s="126"/>
      <c r="AO116" s="941"/>
      <c r="AP116" s="126"/>
      <c r="AQ116" s="126"/>
      <c r="AR116" s="126"/>
      <c r="AS116" s="126">
        <v>1</v>
      </c>
      <c r="AT116" s="126"/>
      <c r="AU116" s="820"/>
      <c r="AV116" s="941"/>
      <c r="AW116" s="126"/>
      <c r="AX116" s="126"/>
      <c r="AY116" s="941"/>
      <c r="AZ116" s="936">
        <v>1</v>
      </c>
      <c r="BA116" s="126"/>
      <c r="BB116" s="322"/>
      <c r="BC116" s="322"/>
      <c r="BD116" s="126"/>
      <c r="BE116" s="941"/>
      <c r="BF116" s="128"/>
      <c r="BG116" s="11">
        <v>1</v>
      </c>
      <c r="BH116" s="941"/>
      <c r="BI116" s="11"/>
      <c r="BJ116" s="11"/>
      <c r="BK116" s="11"/>
      <c r="BL116" s="11"/>
      <c r="BM116" s="11"/>
      <c r="BN116" s="11"/>
      <c r="BO116" s="11"/>
      <c r="BP116" s="11"/>
      <c r="BQ116" s="588"/>
      <c r="BR116" s="11"/>
      <c r="BS116" s="1033"/>
      <c r="BT116" s="128"/>
      <c r="BU116" s="11"/>
      <c r="BV116" s="11"/>
      <c r="BW116" s="11"/>
      <c r="BX116" s="11"/>
      <c r="BY116" s="11"/>
      <c r="BZ116" s="11"/>
      <c r="CA116" s="11"/>
      <c r="CB116" s="126"/>
      <c r="CC116" s="11"/>
      <c r="CD116" s="1031"/>
      <c r="CE116" s="126"/>
      <c r="CF116" s="11"/>
      <c r="CG116" s="1031"/>
      <c r="CH116" s="129"/>
      <c r="CI116" s="128"/>
      <c r="CJ116" s="1031"/>
      <c r="CK116" s="11"/>
      <c r="CL116" s="1031"/>
      <c r="CM116" s="15"/>
      <c r="CN116" s="11"/>
      <c r="CO116" s="62"/>
      <c r="CP116" s="1031"/>
      <c r="CQ116" s="1031"/>
      <c r="CR116" s="1031"/>
      <c r="CS116" s="1031"/>
      <c r="CT116" s="1031"/>
      <c r="CU116" s="1031"/>
      <c r="CV116" s="1031"/>
      <c r="CW116" s="1031"/>
      <c r="CX116" s="1031"/>
      <c r="CY116" s="1031"/>
      <c r="CZ116" s="1031"/>
      <c r="DA116" s="1031"/>
      <c r="DB116" s="1031"/>
      <c r="DC116" s="1031"/>
      <c r="DD116" s="1031"/>
      <c r="DE116" s="1031"/>
      <c r="DF116" s="1031"/>
      <c r="DG116" s="1031"/>
      <c r="DH116" s="1031"/>
      <c r="DI116" s="1031"/>
      <c r="DJ116" s="1031"/>
      <c r="DK116" s="1031"/>
      <c r="DL116" s="1031"/>
      <c r="DM116" s="1031"/>
      <c r="DN116" s="1031"/>
      <c r="DO116" s="1031"/>
      <c r="DP116" s="1031"/>
      <c r="DQ116" s="1031"/>
      <c r="DR116" s="1031"/>
      <c r="DS116" s="1031"/>
      <c r="DT116" s="1031"/>
      <c r="DU116" s="1031"/>
      <c r="DV116" s="1031"/>
      <c r="DW116" s="1031"/>
      <c r="DX116" s="1031"/>
      <c r="DY116" s="1031"/>
      <c r="DZ116" s="1065"/>
      <c r="EA116" s="1065"/>
      <c r="EB116" s="1066"/>
      <c r="EC116" s="1065"/>
      <c r="ED116" s="1078"/>
      <c r="EE116" s="1079"/>
      <c r="EF116" s="128"/>
      <c r="EG116" s="1065"/>
      <c r="EH116" s="1065"/>
      <c r="EI116" s="941"/>
      <c r="EJ116" s="11"/>
      <c r="EK116" s="1065"/>
      <c r="EL116" s="1065"/>
      <c r="EM116" s="941"/>
      <c r="EN116" s="11"/>
      <c r="EO116" s="11"/>
      <c r="EP116" s="126"/>
      <c r="EQ116" s="11"/>
      <c r="ER116" s="11"/>
      <c r="ES116" s="11"/>
      <c r="ET116" s="247"/>
      <c r="EU116" s="247"/>
      <c r="EV116" s="1033"/>
      <c r="EW116" s="941"/>
      <c r="EX116" s="322"/>
      <c r="EY116" s="941"/>
      <c r="EZ116" s="941"/>
      <c r="FA116" s="247"/>
      <c r="FB116" s="1094"/>
      <c r="FC116" s="941"/>
      <c r="FD116" s="941"/>
      <c r="FE116" s="941"/>
      <c r="FF116" s="941"/>
      <c r="FG116" s="1008"/>
      <c r="FH116" s="74">
        <f t="shared" si="10"/>
        <v>1</v>
      </c>
      <c r="FI116" s="66">
        <f t="shared" si="14"/>
        <v>0</v>
      </c>
      <c r="FJ116" s="66">
        <f t="shared" si="11"/>
        <v>1</v>
      </c>
      <c r="FK116" s="66">
        <f t="shared" si="12"/>
        <v>0</v>
      </c>
      <c r="FL116" s="66">
        <f t="shared" si="15"/>
        <v>0</v>
      </c>
      <c r="FM116" s="1230">
        <f t="shared" si="13"/>
        <v>2</v>
      </c>
      <c r="FN116" s="10"/>
      <c r="FO116" s="10">
        <v>1</v>
      </c>
      <c r="FP116" s="10"/>
      <c r="FQ116" s="10"/>
      <c r="FR116" s="10"/>
      <c r="FS116" s="10">
        <v>1</v>
      </c>
    </row>
    <row r="117" spans="1:175" ht="16.5" thickBot="1" x14ac:dyDescent="0.3">
      <c r="A117">
        <v>101</v>
      </c>
      <c r="B117">
        <v>114</v>
      </c>
      <c r="C117" s="992" t="s">
        <v>152</v>
      </c>
      <c r="D117" s="822"/>
      <c r="E117" s="929"/>
      <c r="F117" s="929"/>
      <c r="G117" s="929"/>
      <c r="H117" s="929"/>
      <c r="I117" s="929"/>
      <c r="J117" s="929"/>
      <c r="K117" s="929"/>
      <c r="L117" s="930"/>
      <c r="M117" s="929"/>
      <c r="N117" s="929"/>
      <c r="O117" s="1014"/>
      <c r="P117" s="1005"/>
      <c r="Q117" s="1015"/>
      <c r="R117" s="1015"/>
      <c r="S117" s="1015"/>
      <c r="T117" s="1015"/>
      <c r="U117" s="1003"/>
      <c r="V117" s="1000"/>
      <c r="W117" s="929"/>
      <c r="X117" s="929"/>
      <c r="Y117" s="929"/>
      <c r="Z117" s="929">
        <v>1</v>
      </c>
      <c r="AA117" s="929"/>
      <c r="AB117" s="1005"/>
      <c r="AC117" s="929"/>
      <c r="AD117" s="929"/>
      <c r="AE117" s="929"/>
      <c r="AF117" s="929"/>
      <c r="AG117" s="929"/>
      <c r="AH117" s="1005"/>
      <c r="AI117" s="1009"/>
      <c r="AJ117" s="1000"/>
      <c r="AK117" s="1005"/>
      <c r="AL117" s="929"/>
      <c r="AM117" s="1005"/>
      <c r="AN117" s="929"/>
      <c r="AO117" s="1005"/>
      <c r="AP117" s="929"/>
      <c r="AQ117" s="929"/>
      <c r="AR117" s="929"/>
      <c r="AS117" s="1006">
        <v>1</v>
      </c>
      <c r="AT117" s="929"/>
      <c r="AU117" s="1003"/>
      <c r="AV117" s="1012"/>
      <c r="AW117" s="929"/>
      <c r="AX117" s="929"/>
      <c r="AY117" s="941"/>
      <c r="AZ117" s="1001">
        <v>1</v>
      </c>
      <c r="BA117" s="929"/>
      <c r="BB117" s="1002"/>
      <c r="BC117" s="1002"/>
      <c r="BD117" s="929"/>
      <c r="BE117" s="941"/>
      <c r="BF117" s="162"/>
      <c r="BG117" s="163"/>
      <c r="BH117" s="941"/>
      <c r="BI117" s="163"/>
      <c r="BJ117" s="163"/>
      <c r="BK117" s="163"/>
      <c r="BL117" s="163"/>
      <c r="BM117" s="163"/>
      <c r="BN117" s="163"/>
      <c r="BO117" s="163"/>
      <c r="BP117" s="163"/>
      <c r="BQ117" s="1026">
        <v>1</v>
      </c>
      <c r="BR117" s="163"/>
      <c r="BS117" s="1033"/>
      <c r="BT117" s="162"/>
      <c r="BU117" s="163"/>
      <c r="BV117" s="163"/>
      <c r="BW117" s="163"/>
      <c r="BX117" s="163"/>
      <c r="BY117" s="163"/>
      <c r="BZ117" s="163"/>
      <c r="CA117" s="163"/>
      <c r="CB117" s="929"/>
      <c r="CC117" s="163"/>
      <c r="CD117" s="1005"/>
      <c r="CE117" s="929"/>
      <c r="CF117" s="163"/>
      <c r="CG117" s="1005"/>
      <c r="CH117" s="144"/>
      <c r="CI117" s="162"/>
      <c r="CJ117" s="1005"/>
      <c r="CK117" s="163"/>
      <c r="CL117" s="1005"/>
      <c r="CM117" s="929"/>
      <c r="CN117" s="163"/>
      <c r="CO117" s="164"/>
      <c r="CP117" s="1005"/>
      <c r="CQ117" s="1005"/>
      <c r="CR117" s="1005"/>
      <c r="CS117" s="1005"/>
      <c r="CT117" s="1005"/>
      <c r="CU117" s="1005"/>
      <c r="CV117" s="1005"/>
      <c r="CW117" s="1005"/>
      <c r="CX117" s="1005"/>
      <c r="CY117" s="1005"/>
      <c r="CZ117" s="1005"/>
      <c r="DA117" s="1005"/>
      <c r="DB117" s="1005"/>
      <c r="DC117" s="1005"/>
      <c r="DD117" s="1005"/>
      <c r="DE117" s="1005"/>
      <c r="DF117" s="1005"/>
      <c r="DG117" s="1005"/>
      <c r="DH117" s="1005"/>
      <c r="DI117" s="1005"/>
      <c r="DJ117" s="1005"/>
      <c r="DK117" s="1005"/>
      <c r="DL117" s="1005"/>
      <c r="DM117" s="1005"/>
      <c r="DN117" s="1005"/>
      <c r="DO117" s="1005"/>
      <c r="DP117" s="1005"/>
      <c r="DQ117" s="1005"/>
      <c r="DR117" s="1005"/>
      <c r="DS117" s="1005"/>
      <c r="DT117" s="1005"/>
      <c r="DU117" s="1005"/>
      <c r="DV117" s="1005"/>
      <c r="DW117" s="1005"/>
      <c r="DX117" s="1005"/>
      <c r="DY117" s="1005"/>
      <c r="DZ117" s="1084"/>
      <c r="EA117" s="1084"/>
      <c r="EB117" s="1085"/>
      <c r="EC117" s="1084"/>
      <c r="ED117" s="1086"/>
      <c r="EE117" s="1087"/>
      <c r="EF117" s="162"/>
      <c r="EG117" s="1084"/>
      <c r="EH117" s="1084"/>
      <c r="EI117" s="1005"/>
      <c r="EJ117" s="163"/>
      <c r="EK117" s="1084"/>
      <c r="EL117" s="1084"/>
      <c r="EM117" s="1005"/>
      <c r="EN117" s="163"/>
      <c r="EO117" s="163"/>
      <c r="EP117" s="929"/>
      <c r="EQ117" s="163"/>
      <c r="ER117" s="163"/>
      <c r="ES117" s="163"/>
      <c r="ET117" s="1015"/>
      <c r="EU117" s="1015"/>
      <c r="EV117" s="1092"/>
      <c r="EW117" s="1005"/>
      <c r="EX117" s="929"/>
      <c r="EY117" s="1005"/>
      <c r="EZ117" s="1005"/>
      <c r="FA117" s="1015"/>
      <c r="FB117" s="1099"/>
      <c r="FC117" s="1005"/>
      <c r="FD117" s="1005"/>
      <c r="FE117" s="1005"/>
      <c r="FF117" s="1005"/>
      <c r="FG117" s="1009"/>
      <c r="FH117" s="74">
        <f t="shared" si="10"/>
        <v>0</v>
      </c>
      <c r="FI117" s="66">
        <f t="shared" si="14"/>
        <v>0</v>
      </c>
      <c r="FJ117" s="66">
        <f t="shared" si="11"/>
        <v>3</v>
      </c>
      <c r="FK117" s="66">
        <f t="shared" si="12"/>
        <v>0</v>
      </c>
      <c r="FL117" s="66">
        <f t="shared" si="15"/>
        <v>0</v>
      </c>
      <c r="FM117" s="1230">
        <f t="shared" si="13"/>
        <v>3</v>
      </c>
      <c r="FN117" s="10"/>
      <c r="FO117" s="10">
        <v>1</v>
      </c>
      <c r="FP117" s="10"/>
      <c r="FQ117" s="10"/>
      <c r="FR117" s="10"/>
      <c r="FS117" s="10">
        <v>1</v>
      </c>
    </row>
    <row r="118" spans="1:175" ht="16.5" thickBot="1" x14ac:dyDescent="0.3">
      <c r="B118">
        <f>SUM(FM118/FM120)</f>
        <v>34.645161290322584</v>
      </c>
      <c r="C118" s="1865" t="s">
        <v>150</v>
      </c>
      <c r="D118" s="818">
        <f t="shared" ref="D118:AI118" si="16">SUM(D4:D117)</f>
        <v>22</v>
      </c>
      <c r="E118" s="818">
        <f t="shared" si="16"/>
        <v>13</v>
      </c>
      <c r="F118" s="818">
        <f t="shared" si="16"/>
        <v>6</v>
      </c>
      <c r="G118" s="818">
        <f t="shared" si="16"/>
        <v>8</v>
      </c>
      <c r="H118" s="818">
        <f t="shared" si="16"/>
        <v>7</v>
      </c>
      <c r="I118" s="818">
        <f t="shared" si="16"/>
        <v>8</v>
      </c>
      <c r="J118" s="818">
        <f t="shared" si="16"/>
        <v>8</v>
      </c>
      <c r="K118" s="818">
        <f t="shared" si="16"/>
        <v>11</v>
      </c>
      <c r="L118" s="818">
        <f t="shared" si="16"/>
        <v>5</v>
      </c>
      <c r="M118" s="818">
        <f t="shared" si="16"/>
        <v>9</v>
      </c>
      <c r="N118" s="818">
        <f t="shared" si="16"/>
        <v>14</v>
      </c>
      <c r="O118" s="818">
        <f t="shared" si="16"/>
        <v>47</v>
      </c>
      <c r="P118" s="818">
        <f t="shared" si="16"/>
        <v>0</v>
      </c>
      <c r="Q118" s="818">
        <f t="shared" si="16"/>
        <v>26</v>
      </c>
      <c r="R118" s="818">
        <f t="shared" si="16"/>
        <v>26</v>
      </c>
      <c r="S118" s="818">
        <f t="shared" si="16"/>
        <v>26</v>
      </c>
      <c r="T118" s="818">
        <f t="shared" si="16"/>
        <v>11</v>
      </c>
      <c r="U118" s="818">
        <f t="shared" si="16"/>
        <v>15</v>
      </c>
      <c r="V118" s="818">
        <f t="shared" si="16"/>
        <v>13</v>
      </c>
      <c r="W118" s="818">
        <f t="shared" si="16"/>
        <v>28</v>
      </c>
      <c r="X118" s="818">
        <f t="shared" si="16"/>
        <v>6</v>
      </c>
      <c r="Y118" s="818">
        <f t="shared" si="16"/>
        <v>11</v>
      </c>
      <c r="Z118" s="818">
        <f t="shared" si="16"/>
        <v>21</v>
      </c>
      <c r="AA118" s="818">
        <f t="shared" si="16"/>
        <v>18</v>
      </c>
      <c r="AB118" s="818">
        <f t="shared" si="16"/>
        <v>0</v>
      </c>
      <c r="AC118" s="818">
        <f t="shared" si="16"/>
        <v>21</v>
      </c>
      <c r="AD118" s="818">
        <f t="shared" si="16"/>
        <v>5</v>
      </c>
      <c r="AE118" s="818">
        <f t="shared" si="16"/>
        <v>6</v>
      </c>
      <c r="AF118" s="818">
        <f t="shared" si="16"/>
        <v>26</v>
      </c>
      <c r="AG118" s="818">
        <f t="shared" si="16"/>
        <v>16</v>
      </c>
      <c r="AH118" s="818">
        <f t="shared" si="16"/>
        <v>0</v>
      </c>
      <c r="AI118" s="818">
        <f t="shared" si="16"/>
        <v>0</v>
      </c>
      <c r="AJ118" s="818">
        <f t="shared" ref="AJ118:BC118" si="17">SUM(AJ4:AJ117)</f>
        <v>5</v>
      </c>
      <c r="AK118" s="818">
        <f t="shared" si="17"/>
        <v>0</v>
      </c>
      <c r="AL118" s="818">
        <f t="shared" si="17"/>
        <v>4</v>
      </c>
      <c r="AM118" s="818">
        <f t="shared" si="17"/>
        <v>0</v>
      </c>
      <c r="AN118" s="818">
        <f t="shared" si="17"/>
        <v>17</v>
      </c>
      <c r="AO118" s="818">
        <f t="shared" si="17"/>
        <v>0</v>
      </c>
      <c r="AP118" s="818">
        <f t="shared" si="17"/>
        <v>9</v>
      </c>
      <c r="AQ118" s="818">
        <f t="shared" si="17"/>
        <v>18</v>
      </c>
      <c r="AR118" s="818">
        <f t="shared" si="17"/>
        <v>13</v>
      </c>
      <c r="AS118" s="818">
        <f t="shared" si="17"/>
        <v>26</v>
      </c>
      <c r="AT118" s="818">
        <f t="shared" si="17"/>
        <v>14</v>
      </c>
      <c r="AU118" s="818">
        <f t="shared" si="17"/>
        <v>18</v>
      </c>
      <c r="AV118" s="818">
        <f t="shared" si="17"/>
        <v>0</v>
      </c>
      <c r="AW118" s="818">
        <f t="shared" si="17"/>
        <v>20</v>
      </c>
      <c r="AX118" s="818">
        <f t="shared" si="17"/>
        <v>10</v>
      </c>
      <c r="AY118" s="818">
        <f t="shared" si="17"/>
        <v>0</v>
      </c>
      <c r="AZ118" s="818">
        <f t="shared" si="17"/>
        <v>65</v>
      </c>
      <c r="BA118" s="818">
        <f t="shared" si="17"/>
        <v>19</v>
      </c>
      <c r="BB118" s="818">
        <f t="shared" si="17"/>
        <v>8</v>
      </c>
      <c r="BC118" s="818">
        <f t="shared" si="17"/>
        <v>22</v>
      </c>
      <c r="BD118" s="818">
        <f t="shared" ref="BD118:CJ118" si="18">SUM(BD4:BD117)</f>
        <v>8</v>
      </c>
      <c r="BE118" s="818">
        <f t="shared" si="18"/>
        <v>0</v>
      </c>
      <c r="BF118" s="818">
        <f t="shared" si="18"/>
        <v>10</v>
      </c>
      <c r="BG118" s="818">
        <f t="shared" si="18"/>
        <v>20</v>
      </c>
      <c r="BH118" s="818">
        <f t="shared" si="18"/>
        <v>0</v>
      </c>
      <c r="BI118" s="818">
        <f t="shared" si="18"/>
        <v>21</v>
      </c>
      <c r="BJ118" s="818">
        <f t="shared" si="18"/>
        <v>16</v>
      </c>
      <c r="BK118" s="818">
        <f t="shared" si="18"/>
        <v>16</v>
      </c>
      <c r="BL118" s="818">
        <f t="shared" si="18"/>
        <v>14</v>
      </c>
      <c r="BM118" s="818">
        <f t="shared" si="18"/>
        <v>27</v>
      </c>
      <c r="BN118" s="818">
        <f t="shared" si="18"/>
        <v>13</v>
      </c>
      <c r="BO118" s="818">
        <f t="shared" si="18"/>
        <v>20</v>
      </c>
      <c r="BP118" s="818">
        <f t="shared" si="18"/>
        <v>11</v>
      </c>
      <c r="BQ118" s="818">
        <f t="shared" si="18"/>
        <v>30</v>
      </c>
      <c r="BR118" s="818">
        <f t="shared" si="18"/>
        <v>12</v>
      </c>
      <c r="BS118" s="818">
        <f t="shared" si="18"/>
        <v>0</v>
      </c>
      <c r="BT118" s="818">
        <f t="shared" si="18"/>
        <v>10</v>
      </c>
      <c r="BU118" s="818">
        <f t="shared" si="18"/>
        <v>15</v>
      </c>
      <c r="BV118" s="818">
        <f t="shared" si="18"/>
        <v>10</v>
      </c>
      <c r="BW118" s="818">
        <f t="shared" si="18"/>
        <v>7</v>
      </c>
      <c r="BX118" s="818">
        <f t="shared" si="18"/>
        <v>10</v>
      </c>
      <c r="BY118" s="818">
        <f t="shared" si="18"/>
        <v>10</v>
      </c>
      <c r="BZ118" s="818">
        <f t="shared" si="18"/>
        <v>20</v>
      </c>
      <c r="CA118" s="818">
        <f t="shared" si="18"/>
        <v>10</v>
      </c>
      <c r="CB118" s="818">
        <f t="shared" si="18"/>
        <v>21</v>
      </c>
      <c r="CC118" s="818">
        <f t="shared" si="18"/>
        <v>9</v>
      </c>
      <c r="CD118" s="818">
        <f t="shared" si="18"/>
        <v>0</v>
      </c>
      <c r="CE118" s="818">
        <f t="shared" si="18"/>
        <v>14</v>
      </c>
      <c r="CF118" s="818">
        <f t="shared" si="18"/>
        <v>7</v>
      </c>
      <c r="CG118" s="818">
        <f t="shared" si="18"/>
        <v>0</v>
      </c>
      <c r="CH118" s="818">
        <f t="shared" si="18"/>
        <v>18</v>
      </c>
      <c r="CI118" s="818">
        <f t="shared" si="18"/>
        <v>6</v>
      </c>
      <c r="CJ118" s="818">
        <f t="shared" si="18"/>
        <v>0</v>
      </c>
      <c r="CK118" s="818">
        <f t="shared" ref="CK118:EV118" si="19">SUM(CK4:CK117)</f>
        <v>10</v>
      </c>
      <c r="CL118" s="818">
        <f t="shared" si="19"/>
        <v>0</v>
      </c>
      <c r="CM118" s="818">
        <f t="shared" si="19"/>
        <v>11</v>
      </c>
      <c r="CN118" s="818">
        <f t="shared" si="19"/>
        <v>4</v>
      </c>
      <c r="CO118" s="1019">
        <f t="shared" si="19"/>
        <v>18</v>
      </c>
      <c r="CP118" s="818">
        <f>SUM(CP4:CP117)</f>
        <v>0</v>
      </c>
      <c r="CQ118" s="987">
        <f t="shared" si="19"/>
        <v>0</v>
      </c>
      <c r="CR118" s="818">
        <f>SUM(CR4:CR117)</f>
        <v>0</v>
      </c>
      <c r="CS118" s="818">
        <f t="shared" si="19"/>
        <v>0</v>
      </c>
      <c r="CT118" s="818">
        <f t="shared" si="19"/>
        <v>0</v>
      </c>
      <c r="CU118" s="818">
        <f t="shared" si="19"/>
        <v>0</v>
      </c>
      <c r="CV118" s="818">
        <f t="shared" si="19"/>
        <v>0</v>
      </c>
      <c r="CW118" s="818">
        <f t="shared" si="19"/>
        <v>0</v>
      </c>
      <c r="CX118" s="818">
        <f t="shared" si="19"/>
        <v>0</v>
      </c>
      <c r="CY118" s="818">
        <f t="shared" si="19"/>
        <v>0</v>
      </c>
      <c r="CZ118" s="818">
        <f t="shared" si="19"/>
        <v>0</v>
      </c>
      <c r="DA118" s="818">
        <f t="shared" si="19"/>
        <v>0</v>
      </c>
      <c r="DB118" s="818">
        <f t="shared" si="19"/>
        <v>0</v>
      </c>
      <c r="DC118" s="818">
        <f t="shared" si="19"/>
        <v>0</v>
      </c>
      <c r="DD118" s="818">
        <f t="shared" si="19"/>
        <v>0</v>
      </c>
      <c r="DE118" s="818">
        <f t="shared" si="19"/>
        <v>0</v>
      </c>
      <c r="DF118" s="818">
        <f t="shared" si="19"/>
        <v>0</v>
      </c>
      <c r="DG118" s="818">
        <f t="shared" si="19"/>
        <v>0</v>
      </c>
      <c r="DH118" s="818">
        <f t="shared" si="19"/>
        <v>0</v>
      </c>
      <c r="DI118" s="818">
        <f t="shared" si="19"/>
        <v>0</v>
      </c>
      <c r="DJ118" s="818">
        <f t="shared" si="19"/>
        <v>0</v>
      </c>
      <c r="DK118" s="818">
        <f t="shared" si="19"/>
        <v>0</v>
      </c>
      <c r="DL118" s="818">
        <f t="shared" si="19"/>
        <v>0</v>
      </c>
      <c r="DM118" s="818">
        <f t="shared" si="19"/>
        <v>0</v>
      </c>
      <c r="DN118" s="818">
        <f t="shared" si="19"/>
        <v>0</v>
      </c>
      <c r="DO118" s="818">
        <f t="shared" si="19"/>
        <v>0</v>
      </c>
      <c r="DP118" s="818">
        <f t="shared" si="19"/>
        <v>0</v>
      </c>
      <c r="DQ118" s="818">
        <f t="shared" si="19"/>
        <v>0</v>
      </c>
      <c r="DR118" s="818">
        <f t="shared" si="19"/>
        <v>0</v>
      </c>
      <c r="DS118" s="818">
        <f t="shared" si="19"/>
        <v>0</v>
      </c>
      <c r="DT118" s="818">
        <f t="shared" si="19"/>
        <v>0</v>
      </c>
      <c r="DU118" s="818">
        <f t="shared" si="19"/>
        <v>0</v>
      </c>
      <c r="DV118" s="818">
        <f t="shared" si="19"/>
        <v>0</v>
      </c>
      <c r="DW118" s="818">
        <f t="shared" si="19"/>
        <v>0</v>
      </c>
      <c r="DX118" s="818">
        <f t="shared" si="19"/>
        <v>0</v>
      </c>
      <c r="DY118" s="818">
        <f t="shared" si="19"/>
        <v>0</v>
      </c>
      <c r="DZ118" s="818">
        <f t="shared" si="19"/>
        <v>0</v>
      </c>
      <c r="EA118" s="818">
        <f t="shared" si="19"/>
        <v>0</v>
      </c>
      <c r="EB118" s="818">
        <f t="shared" si="19"/>
        <v>0</v>
      </c>
      <c r="EC118" s="818">
        <f t="shared" si="19"/>
        <v>0</v>
      </c>
      <c r="ED118" s="818">
        <f t="shared" si="19"/>
        <v>0</v>
      </c>
      <c r="EE118" s="818">
        <f t="shared" si="19"/>
        <v>0</v>
      </c>
      <c r="EF118" s="818">
        <f t="shared" si="19"/>
        <v>7</v>
      </c>
      <c r="EG118" s="818">
        <f t="shared" si="19"/>
        <v>0</v>
      </c>
      <c r="EH118" s="818">
        <f t="shared" si="19"/>
        <v>0</v>
      </c>
      <c r="EI118" s="818">
        <f t="shared" si="19"/>
        <v>0</v>
      </c>
      <c r="EJ118" s="818">
        <f t="shared" si="19"/>
        <v>10</v>
      </c>
      <c r="EK118" s="818">
        <f t="shared" si="19"/>
        <v>0</v>
      </c>
      <c r="EL118" s="818">
        <f t="shared" si="19"/>
        <v>0</v>
      </c>
      <c r="EM118" s="818">
        <f t="shared" si="19"/>
        <v>0</v>
      </c>
      <c r="EN118" s="818">
        <f t="shared" si="19"/>
        <v>4</v>
      </c>
      <c r="EO118" s="818">
        <f t="shared" si="19"/>
        <v>9</v>
      </c>
      <c r="EP118" s="818">
        <f t="shared" si="19"/>
        <v>6</v>
      </c>
      <c r="EQ118" s="818">
        <f t="shared" si="19"/>
        <v>10</v>
      </c>
      <c r="ER118" s="818">
        <f t="shared" si="19"/>
        <v>6</v>
      </c>
      <c r="ES118" s="818">
        <f t="shared" si="19"/>
        <v>0</v>
      </c>
      <c r="ET118" s="818">
        <f t="shared" si="19"/>
        <v>5</v>
      </c>
      <c r="EU118" s="818">
        <f t="shared" si="19"/>
        <v>12</v>
      </c>
      <c r="EV118" s="818">
        <f t="shared" si="19"/>
        <v>0</v>
      </c>
      <c r="EW118" s="818">
        <f t="shared" ref="EW118:FG118" si="20">SUM(EW4:EW117)</f>
        <v>0</v>
      </c>
      <c r="EX118" s="818">
        <f t="shared" si="20"/>
        <v>8</v>
      </c>
      <c r="EY118" s="818">
        <f t="shared" si="20"/>
        <v>0</v>
      </c>
      <c r="EZ118" s="818">
        <f t="shared" si="20"/>
        <v>0</v>
      </c>
      <c r="FA118" s="818">
        <f t="shared" si="20"/>
        <v>11</v>
      </c>
      <c r="FB118" s="818">
        <f t="shared" si="20"/>
        <v>0</v>
      </c>
      <c r="FC118" s="818">
        <f t="shared" si="20"/>
        <v>0</v>
      </c>
      <c r="FD118" s="818">
        <f t="shared" si="20"/>
        <v>0</v>
      </c>
      <c r="FE118" s="818">
        <f t="shared" si="20"/>
        <v>0</v>
      </c>
      <c r="FF118" s="818">
        <f t="shared" si="20"/>
        <v>0</v>
      </c>
      <c r="FG118" s="818">
        <f t="shared" si="20"/>
        <v>0</v>
      </c>
      <c r="FH118" s="873">
        <f t="shared" ref="FH118:FM118" si="21">SUM(FH4:FH117)</f>
        <v>186</v>
      </c>
      <c r="FI118" s="174">
        <f t="shared" si="21"/>
        <v>309</v>
      </c>
      <c r="FJ118" s="873">
        <f t="shared" si="21"/>
        <v>432</v>
      </c>
      <c r="FK118" s="873">
        <f t="shared" si="21"/>
        <v>60</v>
      </c>
      <c r="FL118" s="873">
        <f t="shared" si="21"/>
        <v>87</v>
      </c>
      <c r="FM118" s="1231">
        <f t="shared" si="21"/>
        <v>1074</v>
      </c>
      <c r="FN118" s="10"/>
      <c r="FO118" s="10"/>
      <c r="FP118" s="10"/>
      <c r="FQ118" s="10"/>
      <c r="FR118" s="10"/>
      <c r="FS118" s="10"/>
    </row>
    <row r="119" spans="1:175" x14ac:dyDescent="0.2">
      <c r="C119" s="1866"/>
      <c r="D119" s="1937">
        <f>SUM(D118:F118)</f>
        <v>41</v>
      </c>
      <c r="E119" s="1937"/>
      <c r="F119" s="1937"/>
      <c r="G119" s="1860">
        <f>SUM(SUM(G118:K118))</f>
        <v>42</v>
      </c>
      <c r="H119" s="1861"/>
      <c r="I119" s="1878"/>
      <c r="J119" s="1878"/>
      <c r="K119" s="1879"/>
      <c r="L119" s="1860">
        <f>SUM(SUM(L118:N118))</f>
        <v>28</v>
      </c>
      <c r="M119" s="1861"/>
      <c r="N119" s="1879"/>
      <c r="O119" s="912"/>
      <c r="P119" s="912"/>
      <c r="Q119" s="1860">
        <f>SUM(SUM(Q118:T118))</f>
        <v>89</v>
      </c>
      <c r="R119" s="1878"/>
      <c r="S119" s="1878"/>
      <c r="T119" s="1879"/>
      <c r="U119" s="1860">
        <f>SUM(U118:X118)</f>
        <v>62</v>
      </c>
      <c r="V119" s="1861"/>
      <c r="W119" s="1861"/>
      <c r="X119" s="1862"/>
      <c r="Y119" s="1937">
        <f>SUM(SUM(Y118:Z118))</f>
        <v>32</v>
      </c>
      <c r="Z119" s="1937"/>
      <c r="AA119" s="1860">
        <f>SUM(SUM(AA118:AD118))</f>
        <v>44</v>
      </c>
      <c r="AB119" s="1861"/>
      <c r="AC119" s="1861"/>
      <c r="AD119" s="1862"/>
      <c r="AE119" s="1860">
        <f>SUM(SUM(AE118:AF118))</f>
        <v>32</v>
      </c>
      <c r="AF119" s="1862"/>
      <c r="AG119" s="1937">
        <f>SUM(AG118:AJ118)</f>
        <v>21</v>
      </c>
      <c r="AH119" s="1938"/>
      <c r="AI119" s="1938"/>
      <c r="AJ119" s="1938"/>
      <c r="AK119" s="1829">
        <f>SUM(SUM(AK118:AL118))</f>
        <v>4</v>
      </c>
      <c r="AL119" s="1780"/>
      <c r="AM119" s="1692">
        <f>SUM(SUM(AM118:AP118))</f>
        <v>26</v>
      </c>
      <c r="AN119" s="1692"/>
      <c r="AO119" s="1692"/>
      <c r="AP119" s="1692"/>
      <c r="AQ119" s="1829">
        <f>SUM(AQ118:AS118)</f>
        <v>57</v>
      </c>
      <c r="AR119" s="1827"/>
      <c r="AS119" s="1828"/>
      <c r="AT119" s="1829">
        <f>SUM(SUM(AT118:AV118))</f>
        <v>32</v>
      </c>
      <c r="AU119" s="1789"/>
      <c r="AV119" s="1790"/>
      <c r="AW119" s="1829">
        <f>SUM(AW118:AY118)</f>
        <v>30</v>
      </c>
      <c r="AX119" s="1827"/>
      <c r="AY119" s="1828"/>
      <c r="AZ119" s="1016"/>
      <c r="BA119" s="1829">
        <f>SUM(BA118:BB118)</f>
        <v>27</v>
      </c>
      <c r="BB119" s="1780"/>
      <c r="BC119" s="1829">
        <f>SUM(SUM(BC118:BE118))</f>
        <v>30</v>
      </c>
      <c r="BD119" s="1827"/>
      <c r="BE119" s="1828"/>
      <c r="BF119" s="1829">
        <f>SUM(BF118:BK118)</f>
        <v>83</v>
      </c>
      <c r="BG119" s="1827"/>
      <c r="BH119" s="1827"/>
      <c r="BI119" s="1827"/>
      <c r="BJ119" s="1827"/>
      <c r="BK119" s="1827"/>
      <c r="BL119" s="1826">
        <f>SUM(BL118:BN118)</f>
        <v>54</v>
      </c>
      <c r="BM119" s="1827"/>
      <c r="BN119" s="1828"/>
      <c r="BO119" s="1829">
        <f>SUM(BO118:BQ118)</f>
        <v>61</v>
      </c>
      <c r="BP119" s="1791"/>
      <c r="BQ119" s="1828"/>
      <c r="BR119" s="1829">
        <f>SUM(BR118:BT118)</f>
        <v>22</v>
      </c>
      <c r="BS119" s="1827"/>
      <c r="BT119" s="1828"/>
      <c r="BU119" s="1829">
        <f>SUM(SUM(BU118:BZ118))</f>
        <v>72</v>
      </c>
      <c r="BV119" s="1827"/>
      <c r="BW119" s="1827"/>
      <c r="BX119" s="1827"/>
      <c r="BY119" s="1827"/>
      <c r="BZ119" s="1828"/>
      <c r="CA119" s="1829">
        <f>SUM(SUM(CA118:CC118))</f>
        <v>40</v>
      </c>
      <c r="CB119" s="1827"/>
      <c r="CC119" s="1828"/>
      <c r="CD119" s="1829">
        <f>SUM(SUM(CD118:CF118))</f>
        <v>21</v>
      </c>
      <c r="CE119" s="1827"/>
      <c r="CF119" s="1828"/>
      <c r="CG119" s="1829">
        <f>SUM(SUM(CG118:CI118))</f>
        <v>24</v>
      </c>
      <c r="CH119" s="1827"/>
      <c r="CI119" s="1828"/>
      <c r="CJ119" s="1829">
        <f>SUM(CJ118:CL118)</f>
        <v>10</v>
      </c>
      <c r="CK119" s="1827"/>
      <c r="CL119" s="1828"/>
      <c r="CM119" s="1038"/>
      <c r="CN119" s="1829">
        <f>SUM(CN118:CP118)</f>
        <v>22</v>
      </c>
      <c r="CO119" s="1827"/>
      <c r="CP119" s="1828"/>
      <c r="CQ119" s="1829">
        <f>SUM(DE118:DG118)</f>
        <v>0</v>
      </c>
      <c r="CR119" s="1827"/>
      <c r="CS119" s="1827"/>
      <c r="CT119" s="1828"/>
      <c r="CU119" s="1829">
        <f>SUM(DH118:DJ118)</f>
        <v>0</v>
      </c>
      <c r="CV119" s="1827"/>
      <c r="CW119" s="1827"/>
      <c r="CX119" s="1827"/>
      <c r="CY119" s="1827"/>
      <c r="CZ119" s="1827"/>
      <c r="DA119" s="1827"/>
      <c r="DB119" s="1828"/>
      <c r="DC119" s="1829">
        <f>SUM(DP118:DP118)</f>
        <v>0</v>
      </c>
      <c r="DD119" s="1827"/>
      <c r="DE119" s="1827"/>
      <c r="DF119" s="1791">
        <f>SUM(DS118:DU118)</f>
        <v>0</v>
      </c>
      <c r="DG119" s="1827"/>
      <c r="DH119" s="1827"/>
      <c r="DI119" s="1828"/>
      <c r="DJ119" s="1829">
        <f>SUM(EE118:EH118)</f>
        <v>7</v>
      </c>
      <c r="DK119" s="1789"/>
      <c r="DL119" s="1791">
        <f>SUM(EI118:EJ118)</f>
        <v>10</v>
      </c>
      <c r="DM119" s="1827"/>
      <c r="DN119" s="1827"/>
      <c r="DO119" s="1828"/>
      <c r="DP119" s="1954"/>
      <c r="DQ119" s="1790"/>
      <c r="DR119" s="1954"/>
      <c r="DS119" s="1789"/>
      <c r="DT119" s="1789"/>
      <c r="DU119" s="1790"/>
      <c r="DV119" s="1954"/>
      <c r="DW119" s="1790"/>
      <c r="DX119" s="1954"/>
      <c r="DY119" s="1789"/>
      <c r="DZ119" s="1790"/>
      <c r="EA119" s="1954"/>
      <c r="EB119" s="1789"/>
      <c r="EC119" s="1789"/>
      <c r="ED119" s="1789"/>
      <c r="EE119" s="1790"/>
      <c r="EF119" s="1829">
        <f>SUM(EF118:EM118)</f>
        <v>17</v>
      </c>
      <c r="EG119" s="1791"/>
      <c r="EH119" s="1791"/>
      <c r="EI119" s="1791"/>
      <c r="EJ119" s="1791"/>
      <c r="EK119" s="1791"/>
      <c r="EL119" s="1791"/>
      <c r="EM119" s="1780"/>
      <c r="EN119" s="1829">
        <f>SUM(EN118:EP118)</f>
        <v>19</v>
      </c>
      <c r="EO119" s="1791"/>
      <c r="EP119" s="1780"/>
      <c r="EQ119" s="1829">
        <f>SUM(EQ118:ES118)</f>
        <v>16</v>
      </c>
      <c r="ER119" s="1791"/>
      <c r="ES119" s="1780"/>
      <c r="ET119" s="1829">
        <f>SUM(ET118:EZ118)</f>
        <v>25</v>
      </c>
      <c r="EU119" s="1791"/>
      <c r="EV119" s="1791"/>
      <c r="EW119" s="1791"/>
      <c r="EX119" s="1791"/>
      <c r="EY119" s="1791"/>
      <c r="EZ119" s="1780"/>
      <c r="FA119" s="1100">
        <f>SUM(FA118)</f>
        <v>11</v>
      </c>
      <c r="FB119" s="1829">
        <f>SUM(FB118:FG118)</f>
        <v>0</v>
      </c>
      <c r="FC119" s="1791"/>
      <c r="FD119" s="1791"/>
      <c r="FE119" s="1791"/>
      <c r="FF119" s="1791"/>
      <c r="FG119" s="1956"/>
      <c r="FH119" s="112"/>
      <c r="FI119" s="913"/>
      <c r="FJ119" s="913"/>
      <c r="FK119" s="913"/>
      <c r="FL119" s="913"/>
      <c r="FM119" s="913"/>
      <c r="FN119" s="1959">
        <f t="shared" ref="FN119:FS119" si="22">SUM(FN4:FN118)</f>
        <v>2</v>
      </c>
      <c r="FO119" s="1959">
        <f t="shared" si="22"/>
        <v>73</v>
      </c>
      <c r="FP119" s="1959">
        <f t="shared" si="22"/>
        <v>25</v>
      </c>
      <c r="FQ119" s="1959">
        <f t="shared" si="22"/>
        <v>11</v>
      </c>
      <c r="FR119" s="1959">
        <f t="shared" si="22"/>
        <v>3</v>
      </c>
      <c r="FS119" s="1959">
        <f t="shared" si="22"/>
        <v>34</v>
      </c>
    </row>
    <row r="120" spans="1:175" ht="13.5" thickBot="1" x14ac:dyDescent="0.25">
      <c r="C120" s="729" t="s">
        <v>826</v>
      </c>
      <c r="D120" s="1936">
        <v>1</v>
      </c>
      <c r="E120" s="1936"/>
      <c r="F120" s="1936"/>
      <c r="G120" s="1936">
        <v>2</v>
      </c>
      <c r="H120" s="1936"/>
      <c r="I120" s="1936"/>
      <c r="J120" s="1936"/>
      <c r="K120" s="1936"/>
      <c r="L120" s="1936">
        <v>3</v>
      </c>
      <c r="M120" s="1936"/>
      <c r="N120" s="1936"/>
      <c r="O120" s="1936"/>
      <c r="P120" s="1936"/>
      <c r="Q120" s="1936">
        <v>4</v>
      </c>
      <c r="R120" s="1810"/>
      <c r="S120" s="1810"/>
      <c r="T120" s="1810"/>
      <c r="U120" s="1788">
        <v>5</v>
      </c>
      <c r="V120" s="1788"/>
      <c r="W120" s="1788"/>
      <c r="X120" s="1788"/>
      <c r="Y120" s="1788">
        <v>6</v>
      </c>
      <c r="Z120" s="1788"/>
      <c r="AA120" s="1788">
        <v>7</v>
      </c>
      <c r="AB120" s="1788"/>
      <c r="AC120" s="1788"/>
      <c r="AD120" s="1788"/>
      <c r="AE120" s="1788">
        <v>8</v>
      </c>
      <c r="AF120" s="1788"/>
      <c r="AG120" s="1788">
        <v>9</v>
      </c>
      <c r="AH120" s="1788"/>
      <c r="AI120" s="1788"/>
      <c r="AJ120" s="1788"/>
      <c r="AK120" s="1788">
        <v>10</v>
      </c>
      <c r="AL120" s="1788"/>
      <c r="AM120" s="1788"/>
      <c r="AN120" s="1788">
        <v>11</v>
      </c>
      <c r="AO120" s="1788"/>
      <c r="AP120" s="1788"/>
      <c r="AQ120" s="1788">
        <v>12</v>
      </c>
      <c r="AR120" s="1788"/>
      <c r="AS120" s="1788"/>
      <c r="AT120" s="1788">
        <v>13</v>
      </c>
      <c r="AU120" s="1788"/>
      <c r="AV120" s="1788"/>
      <c r="AW120" s="1788">
        <v>14</v>
      </c>
      <c r="AX120" s="1788"/>
      <c r="AY120" s="1788"/>
      <c r="AZ120" s="6"/>
      <c r="BA120" s="1788">
        <v>15</v>
      </c>
      <c r="BB120" s="1788"/>
      <c r="BC120" s="1788">
        <v>16</v>
      </c>
      <c r="BD120" s="1788"/>
      <c r="BE120" s="1788"/>
      <c r="BF120" s="1826">
        <v>17</v>
      </c>
      <c r="BG120" s="1827"/>
      <c r="BH120" s="1827"/>
      <c r="BI120" s="1827"/>
      <c r="BJ120" s="1827"/>
      <c r="BK120" s="1828"/>
      <c r="BL120" s="1827">
        <v>18</v>
      </c>
      <c r="BM120" s="1827"/>
      <c r="BN120" s="1828"/>
      <c r="BO120" s="1826">
        <v>19</v>
      </c>
      <c r="BP120" s="1827"/>
      <c r="BQ120" s="1828"/>
      <c r="BR120" s="1826">
        <v>20</v>
      </c>
      <c r="BS120" s="1827"/>
      <c r="BT120" s="1828"/>
      <c r="BU120" s="1826">
        <v>21</v>
      </c>
      <c r="BV120" s="1827"/>
      <c r="BW120" s="1827"/>
      <c r="BX120" s="1827"/>
      <c r="BY120" s="1827"/>
      <c r="BZ120" s="1828"/>
      <c r="CA120" s="1826">
        <v>22</v>
      </c>
      <c r="CB120" s="1827"/>
      <c r="CC120" s="1828"/>
      <c r="CD120" s="1826">
        <v>23</v>
      </c>
      <c r="CE120" s="1827"/>
      <c r="CF120" s="1828"/>
      <c r="CG120" s="1826">
        <v>24</v>
      </c>
      <c r="CH120" s="1827"/>
      <c r="CI120" s="1828"/>
      <c r="CJ120" s="1826">
        <v>25</v>
      </c>
      <c r="CK120" s="1827"/>
      <c r="CL120" s="1827"/>
      <c r="CM120" s="6"/>
      <c r="CN120" s="1827">
        <v>26</v>
      </c>
      <c r="CO120" s="1827"/>
      <c r="CP120" s="1828"/>
      <c r="CQ120" s="1826"/>
      <c r="CR120" s="1827"/>
      <c r="CS120" s="1827"/>
      <c r="CT120" s="1828"/>
      <c r="CU120" s="1826"/>
      <c r="CV120" s="1827"/>
      <c r="CW120" s="1827"/>
      <c r="CX120" s="1827"/>
      <c r="CY120" s="1827"/>
      <c r="CZ120" s="1827"/>
      <c r="DA120" s="1827"/>
      <c r="DB120" s="1828"/>
      <c r="DC120" s="1788"/>
      <c r="DD120" s="1788"/>
      <c r="DE120" s="1788"/>
      <c r="DF120" s="1788"/>
      <c r="DG120" s="1788"/>
      <c r="DH120" s="1788"/>
      <c r="DI120" s="1788"/>
      <c r="DJ120" s="1954"/>
      <c r="DK120" s="1790"/>
      <c r="DL120" s="1954"/>
      <c r="DM120" s="1789"/>
      <c r="DN120" s="1789"/>
      <c r="DO120" s="1790"/>
      <c r="DP120" s="1954"/>
      <c r="DQ120" s="1790"/>
      <c r="DR120" s="1954"/>
      <c r="DS120" s="1789"/>
      <c r="DT120" s="1789"/>
      <c r="DU120" s="1790"/>
      <c r="DV120" s="1954"/>
      <c r="DW120" s="1790"/>
      <c r="DX120" s="1954"/>
      <c r="DY120" s="1789"/>
      <c r="DZ120" s="1790"/>
      <c r="EA120" s="1954"/>
      <c r="EB120" s="1789"/>
      <c r="EC120" s="1789"/>
      <c r="ED120" s="1789"/>
      <c r="EE120" s="1790"/>
      <c r="EF120" s="1826">
        <v>27</v>
      </c>
      <c r="EG120" s="1827"/>
      <c r="EH120" s="1827"/>
      <c r="EI120" s="1827"/>
      <c r="EJ120" s="1827"/>
      <c r="EK120" s="1827"/>
      <c r="EL120" s="1827"/>
      <c r="EM120" s="1828"/>
      <c r="EN120" s="1826">
        <v>28</v>
      </c>
      <c r="EO120" s="1827"/>
      <c r="EP120" s="1828"/>
      <c r="EQ120" s="1826">
        <v>29</v>
      </c>
      <c r="ER120" s="1827"/>
      <c r="ES120" s="1828"/>
      <c r="ET120" s="1826">
        <v>30</v>
      </c>
      <c r="EU120" s="1827"/>
      <c r="EV120" s="1827"/>
      <c r="EW120" s="1827"/>
      <c r="EX120" s="1827"/>
      <c r="EY120" s="1827"/>
      <c r="EZ120" s="1828"/>
      <c r="FA120" s="6">
        <v>31</v>
      </c>
      <c r="FB120" s="1826"/>
      <c r="FC120" s="1827"/>
      <c r="FD120" s="1827"/>
      <c r="FE120" s="1827"/>
      <c r="FF120" s="1827"/>
      <c r="FG120" s="1955"/>
      <c r="FH120" s="1039"/>
      <c r="FI120" s="1060"/>
      <c r="FJ120" s="1060"/>
      <c r="FK120" s="1060"/>
      <c r="FL120" s="1060"/>
      <c r="FM120" s="1229">
        <v>31</v>
      </c>
      <c r="FN120" s="1833"/>
      <c r="FO120" s="1833"/>
      <c r="FP120" s="1833"/>
      <c r="FQ120" s="1833"/>
      <c r="FR120" s="1833"/>
      <c r="FS120" s="1833"/>
    </row>
    <row r="121" spans="1:175" x14ac:dyDescent="0.2">
      <c r="C121" s="730" t="s">
        <v>495</v>
      </c>
      <c r="D121" s="829">
        <v>1</v>
      </c>
      <c r="E121" s="830">
        <v>1</v>
      </c>
      <c r="F121" s="847">
        <v>1</v>
      </c>
      <c r="G121" s="831">
        <v>1</v>
      </c>
      <c r="H121" s="829">
        <v>2</v>
      </c>
      <c r="I121" s="829">
        <v>3</v>
      </c>
      <c r="J121" s="905">
        <v>1</v>
      </c>
      <c r="K121" s="830">
        <v>2</v>
      </c>
      <c r="L121" s="831">
        <v>2</v>
      </c>
      <c r="M121" s="829">
        <v>4</v>
      </c>
      <c r="N121" s="830">
        <v>3</v>
      </c>
      <c r="O121" s="905"/>
      <c r="P121" s="847"/>
      <c r="Q121" s="829">
        <v>5</v>
      </c>
      <c r="R121" s="905">
        <v>2</v>
      </c>
      <c r="S121" s="830">
        <v>4</v>
      </c>
      <c r="T121" s="830">
        <v>5</v>
      </c>
      <c r="U121" s="831">
        <v>3</v>
      </c>
      <c r="V121" s="829">
        <v>6</v>
      </c>
      <c r="W121" s="830">
        <v>6</v>
      </c>
      <c r="X121" s="847">
        <v>2</v>
      </c>
      <c r="Y121" s="829">
        <v>7</v>
      </c>
      <c r="Z121" s="830">
        <v>7</v>
      </c>
      <c r="AA121" s="831">
        <v>4</v>
      </c>
      <c r="AB121" s="829"/>
      <c r="AC121" s="830">
        <v>8</v>
      </c>
      <c r="AD121" s="847">
        <v>3</v>
      </c>
      <c r="AE121" s="829">
        <v>8</v>
      </c>
      <c r="AF121" s="830">
        <v>9</v>
      </c>
      <c r="AG121" s="831">
        <v>5</v>
      </c>
      <c r="AH121" s="829">
        <v>9</v>
      </c>
      <c r="AI121" s="830"/>
      <c r="AJ121" s="847">
        <v>4</v>
      </c>
      <c r="AK121" s="831"/>
      <c r="AL121" s="829">
        <v>10</v>
      </c>
      <c r="AM121" s="830"/>
      <c r="AN121" s="829">
        <v>11</v>
      </c>
      <c r="AO121" s="830"/>
      <c r="AP121" s="946">
        <v>5</v>
      </c>
      <c r="AQ121" s="831">
        <v>6</v>
      </c>
      <c r="AR121" s="829">
        <v>12</v>
      </c>
      <c r="AS121" s="830">
        <v>10</v>
      </c>
      <c r="AT121" s="829">
        <v>13</v>
      </c>
      <c r="AU121" s="830">
        <v>11</v>
      </c>
      <c r="AV121" s="847"/>
      <c r="AW121" s="831">
        <v>7</v>
      </c>
      <c r="AX121" s="829">
        <v>14</v>
      </c>
      <c r="AY121" s="830">
        <v>12</v>
      </c>
      <c r="AZ121" s="829"/>
      <c r="BA121" s="830">
        <v>13</v>
      </c>
      <c r="BB121" s="847">
        <v>6</v>
      </c>
      <c r="BC121" s="831">
        <v>8</v>
      </c>
      <c r="BD121" s="829">
        <v>15</v>
      </c>
      <c r="BE121" s="830"/>
      <c r="BF121" s="847">
        <v>7</v>
      </c>
      <c r="BG121" s="831">
        <v>9</v>
      </c>
      <c r="BH121" s="829">
        <v>16</v>
      </c>
      <c r="BI121" s="834">
        <v>14</v>
      </c>
      <c r="BJ121" s="834">
        <v>15</v>
      </c>
      <c r="BK121" s="899">
        <v>3</v>
      </c>
      <c r="BL121" s="829">
        <v>17</v>
      </c>
      <c r="BM121" s="834">
        <v>16</v>
      </c>
      <c r="BN121" s="847">
        <v>8</v>
      </c>
      <c r="BO121" s="831">
        <v>10</v>
      </c>
      <c r="BP121" s="829">
        <v>18</v>
      </c>
      <c r="BQ121" s="834">
        <v>17</v>
      </c>
      <c r="BR121" s="829">
        <v>19</v>
      </c>
      <c r="BS121" s="834"/>
      <c r="BT121" s="847">
        <v>9</v>
      </c>
      <c r="BU121" s="831">
        <v>11</v>
      </c>
      <c r="BV121" s="829">
        <v>20</v>
      </c>
      <c r="BW121" s="829">
        <v>21</v>
      </c>
      <c r="BX121" s="899">
        <v>4</v>
      </c>
      <c r="BY121" s="834">
        <v>17</v>
      </c>
      <c r="BZ121" s="834">
        <v>18</v>
      </c>
      <c r="CA121" s="829">
        <v>22</v>
      </c>
      <c r="CB121" s="834">
        <v>19</v>
      </c>
      <c r="CC121" s="847">
        <v>10</v>
      </c>
      <c r="CD121" s="831"/>
      <c r="CE121" s="829">
        <v>23</v>
      </c>
      <c r="CF121" s="834">
        <v>20</v>
      </c>
      <c r="CG121" s="829"/>
      <c r="CH121" s="834">
        <v>21</v>
      </c>
      <c r="CI121" s="847">
        <v>11</v>
      </c>
      <c r="CJ121" s="831"/>
      <c r="CK121" s="829">
        <v>24</v>
      </c>
      <c r="CL121" s="834"/>
      <c r="CM121" s="1040">
        <v>12</v>
      </c>
      <c r="CN121" s="829">
        <v>25</v>
      </c>
      <c r="CO121" s="834">
        <v>22</v>
      </c>
      <c r="CP121" s="847"/>
      <c r="CQ121" s="831"/>
      <c r="CR121" s="829"/>
      <c r="CS121" s="834"/>
      <c r="CT121" s="847"/>
      <c r="CU121" s="831"/>
      <c r="CV121" s="829"/>
      <c r="CW121" s="829"/>
      <c r="CX121" s="899"/>
      <c r="CY121" s="834"/>
      <c r="CZ121" s="834"/>
      <c r="DA121" s="899"/>
      <c r="DB121" s="847"/>
      <c r="DC121" s="831"/>
      <c r="DD121" s="829"/>
      <c r="DE121" s="834"/>
      <c r="DF121" s="1052"/>
      <c r="DG121" s="829"/>
      <c r="DH121" s="834"/>
      <c r="DI121" s="847"/>
      <c r="DJ121" s="829"/>
      <c r="DK121" s="834"/>
      <c r="DL121" s="831"/>
      <c r="DM121" s="829"/>
      <c r="DN121" s="834"/>
      <c r="DO121" s="847"/>
      <c r="DP121" s="829"/>
      <c r="DQ121" s="834"/>
      <c r="DR121" s="1040"/>
      <c r="DS121" s="906"/>
      <c r="DT121" s="1047"/>
      <c r="DU121" s="1048"/>
      <c r="DV121" s="906"/>
      <c r="DW121" s="1047"/>
      <c r="DX121" s="1040"/>
      <c r="DY121" s="906"/>
      <c r="DZ121" s="1048"/>
      <c r="EA121" s="1040"/>
      <c r="EB121" s="906"/>
      <c r="EC121" s="906"/>
      <c r="ED121" s="1050"/>
      <c r="EE121" s="1047"/>
      <c r="EF121" s="906">
        <v>26</v>
      </c>
      <c r="EG121" s="906"/>
      <c r="EH121" s="1049"/>
      <c r="EI121" s="1047"/>
      <c r="EJ121" s="1047">
        <v>23</v>
      </c>
      <c r="EK121" s="1049"/>
      <c r="EL121" s="1049"/>
      <c r="EM121" s="1048"/>
      <c r="EN121" s="1040">
        <v>13</v>
      </c>
      <c r="EO121" s="906">
        <v>27</v>
      </c>
      <c r="EP121" s="1047">
        <v>24</v>
      </c>
      <c r="EQ121" s="906">
        <v>28</v>
      </c>
      <c r="ER121" s="1047">
        <v>25</v>
      </c>
      <c r="ES121" s="1048"/>
      <c r="ET121" s="1040">
        <v>14</v>
      </c>
      <c r="EU121" s="906">
        <v>29</v>
      </c>
      <c r="EV121" s="906"/>
      <c r="EW121" s="1049"/>
      <c r="EX121" s="1047">
        <v>26</v>
      </c>
      <c r="EY121" s="1049"/>
      <c r="EZ121" s="1048"/>
      <c r="FA121" s="906">
        <v>30</v>
      </c>
      <c r="FB121" s="831"/>
      <c r="FC121" s="829"/>
      <c r="FD121" s="1057"/>
      <c r="FE121" s="1047"/>
      <c r="FF121" s="1057"/>
      <c r="FG121" s="1057"/>
      <c r="FH121" s="1058">
        <v>14</v>
      </c>
      <c r="FI121" s="1059">
        <v>30</v>
      </c>
      <c r="FJ121" s="1059">
        <v>26</v>
      </c>
      <c r="FK121" s="1059">
        <v>4</v>
      </c>
      <c r="FL121" s="1059">
        <v>11</v>
      </c>
      <c r="FM121" s="1232">
        <f>SUM(SUM(FH121:FL121))</f>
        <v>85</v>
      </c>
      <c r="FN121" s="10"/>
      <c r="FO121" s="10"/>
      <c r="FP121" s="10"/>
      <c r="FQ121" s="10"/>
      <c r="FR121" s="10"/>
      <c r="FS121" s="10"/>
    </row>
    <row r="122" spans="1:175" x14ac:dyDescent="0.2">
      <c r="C122" s="874" t="s">
        <v>331</v>
      </c>
      <c r="D122" s="875">
        <v>1</v>
      </c>
      <c r="E122" s="875">
        <v>2</v>
      </c>
      <c r="F122" s="875">
        <v>3</v>
      </c>
      <c r="G122" s="875">
        <v>4</v>
      </c>
      <c r="H122" s="875">
        <v>5</v>
      </c>
      <c r="I122" s="875">
        <v>6</v>
      </c>
      <c r="J122" s="875">
        <v>7</v>
      </c>
      <c r="K122" s="875">
        <v>8</v>
      </c>
      <c r="L122" s="875">
        <v>9</v>
      </c>
      <c r="M122" s="875">
        <v>10</v>
      </c>
      <c r="N122" s="875">
        <v>11</v>
      </c>
      <c r="O122" s="875">
        <v>12</v>
      </c>
      <c r="P122" s="875">
        <v>13</v>
      </c>
      <c r="Q122" s="875">
        <v>14</v>
      </c>
      <c r="R122" s="875">
        <v>15</v>
      </c>
      <c r="S122" s="875">
        <v>16</v>
      </c>
      <c r="T122" s="875">
        <v>17</v>
      </c>
      <c r="U122" s="875">
        <v>18</v>
      </c>
      <c r="V122" s="875">
        <v>19</v>
      </c>
      <c r="W122" s="875">
        <v>20</v>
      </c>
      <c r="X122" s="875">
        <v>21</v>
      </c>
      <c r="Y122" s="875">
        <v>22</v>
      </c>
      <c r="Z122" s="875">
        <v>23</v>
      </c>
      <c r="AA122" s="875">
        <v>24</v>
      </c>
      <c r="AB122" s="875">
        <v>25</v>
      </c>
      <c r="AC122" s="875">
        <v>26</v>
      </c>
      <c r="AD122" s="875">
        <v>27</v>
      </c>
      <c r="AE122" s="875">
        <v>28</v>
      </c>
      <c r="AF122" s="875">
        <v>29</v>
      </c>
      <c r="AG122" s="875">
        <v>30</v>
      </c>
      <c r="AH122" s="875">
        <v>31</v>
      </c>
      <c r="AI122" s="875">
        <v>32</v>
      </c>
      <c r="AJ122" s="875">
        <v>33</v>
      </c>
      <c r="AK122" s="875">
        <v>34</v>
      </c>
      <c r="AL122" s="875">
        <v>35</v>
      </c>
      <c r="AM122" s="875">
        <v>36</v>
      </c>
      <c r="AN122" s="875">
        <v>37</v>
      </c>
      <c r="AO122" s="875">
        <v>38</v>
      </c>
      <c r="AP122" s="875">
        <v>39</v>
      </c>
      <c r="AQ122" s="875">
        <v>40</v>
      </c>
      <c r="AR122" s="875">
        <v>41</v>
      </c>
      <c r="AS122" s="875">
        <v>42</v>
      </c>
      <c r="AT122" s="875">
        <v>43</v>
      </c>
      <c r="AU122" s="875">
        <v>44</v>
      </c>
      <c r="AV122" s="875">
        <v>45</v>
      </c>
      <c r="AW122" s="875">
        <v>46</v>
      </c>
      <c r="AX122" s="875">
        <v>47</v>
      </c>
      <c r="AY122" s="875">
        <v>48</v>
      </c>
      <c r="AZ122" s="875">
        <v>49</v>
      </c>
      <c r="BA122" s="875">
        <v>50</v>
      </c>
      <c r="BB122" s="875">
        <v>51</v>
      </c>
      <c r="BC122" s="875">
        <v>52</v>
      </c>
      <c r="BD122" s="875">
        <v>53</v>
      </c>
      <c r="BE122" s="875">
        <v>54</v>
      </c>
      <c r="BF122" s="875">
        <v>55</v>
      </c>
      <c r="BG122" s="875">
        <v>56</v>
      </c>
      <c r="BH122" s="875">
        <v>57</v>
      </c>
      <c r="BI122" s="875">
        <v>58</v>
      </c>
      <c r="BJ122" s="875">
        <v>59</v>
      </c>
      <c r="BK122" s="875">
        <v>60</v>
      </c>
      <c r="BL122" s="875">
        <v>61</v>
      </c>
      <c r="BM122" s="875">
        <v>62</v>
      </c>
      <c r="BN122" s="875">
        <v>63</v>
      </c>
      <c r="BO122" s="875">
        <v>64</v>
      </c>
      <c r="BP122" s="875">
        <v>65</v>
      </c>
      <c r="BQ122" s="875">
        <v>66</v>
      </c>
      <c r="BR122" s="875">
        <v>67</v>
      </c>
      <c r="BS122" s="875">
        <v>68</v>
      </c>
      <c r="BT122" s="875">
        <v>69</v>
      </c>
      <c r="BU122" s="875">
        <v>70</v>
      </c>
      <c r="BV122" s="875">
        <v>71</v>
      </c>
      <c r="BW122" s="875">
        <v>72</v>
      </c>
      <c r="BX122" s="875">
        <v>73</v>
      </c>
      <c r="BY122" s="875">
        <v>74</v>
      </c>
      <c r="BZ122" s="875">
        <v>75</v>
      </c>
      <c r="CA122" s="875">
        <v>76</v>
      </c>
      <c r="CB122" s="875">
        <v>77</v>
      </c>
      <c r="CC122" s="875">
        <v>78</v>
      </c>
      <c r="CD122" s="875">
        <v>79</v>
      </c>
      <c r="CE122" s="875">
        <v>80</v>
      </c>
      <c r="CF122" s="875">
        <v>81</v>
      </c>
      <c r="CG122" s="875">
        <v>82</v>
      </c>
      <c r="CH122" s="875">
        <v>83</v>
      </c>
      <c r="CI122" s="875">
        <v>84</v>
      </c>
      <c r="CJ122" s="875">
        <v>85</v>
      </c>
      <c r="CK122" s="875">
        <v>86</v>
      </c>
      <c r="CL122" s="875">
        <v>87</v>
      </c>
      <c r="CM122" s="875">
        <v>88</v>
      </c>
      <c r="CN122" s="875">
        <v>89</v>
      </c>
      <c r="CO122" s="875">
        <v>90</v>
      </c>
      <c r="CP122" s="875">
        <v>91</v>
      </c>
      <c r="CQ122" s="875">
        <v>92</v>
      </c>
      <c r="CR122" s="875">
        <v>93</v>
      </c>
      <c r="CS122" s="875">
        <v>94</v>
      </c>
      <c r="CT122" s="875">
        <v>95</v>
      </c>
      <c r="CU122" s="875">
        <v>96</v>
      </c>
      <c r="CV122" s="875">
        <v>97</v>
      </c>
      <c r="CW122" s="875">
        <v>98</v>
      </c>
      <c r="CX122" s="875">
        <v>99</v>
      </c>
      <c r="CY122" s="875">
        <v>100</v>
      </c>
      <c r="CZ122" s="875">
        <v>101</v>
      </c>
      <c r="DA122" s="875">
        <v>102</v>
      </c>
      <c r="DB122" s="875">
        <v>103</v>
      </c>
      <c r="DC122" s="875">
        <v>104</v>
      </c>
      <c r="DD122" s="875">
        <v>105</v>
      </c>
      <c r="DE122" s="875">
        <v>106</v>
      </c>
      <c r="DF122" s="875">
        <v>107</v>
      </c>
      <c r="DG122" s="875">
        <v>108</v>
      </c>
      <c r="DH122" s="875">
        <v>109</v>
      </c>
      <c r="DI122" s="875">
        <v>110</v>
      </c>
      <c r="DJ122" s="875">
        <v>111</v>
      </c>
      <c r="DK122" s="875">
        <v>112</v>
      </c>
      <c r="DL122" s="875">
        <v>113</v>
      </c>
      <c r="DM122" s="875">
        <v>114</v>
      </c>
      <c r="DN122" s="875">
        <v>115</v>
      </c>
      <c r="DO122" s="875">
        <v>116</v>
      </c>
      <c r="DP122" s="875">
        <v>117</v>
      </c>
      <c r="DQ122" s="875">
        <v>118</v>
      </c>
      <c r="DR122" s="875">
        <v>119</v>
      </c>
      <c r="DS122" s="875">
        <v>120</v>
      </c>
      <c r="DT122" s="875">
        <v>121</v>
      </c>
      <c r="DU122" s="875">
        <v>122</v>
      </c>
      <c r="DV122" s="875">
        <v>123</v>
      </c>
      <c r="DW122" s="875">
        <v>124</v>
      </c>
      <c r="DX122" s="875">
        <v>125</v>
      </c>
      <c r="DY122" s="875">
        <v>126</v>
      </c>
      <c r="DZ122" s="875">
        <v>127</v>
      </c>
      <c r="EA122" s="875">
        <v>128</v>
      </c>
      <c r="EB122" s="875">
        <v>129</v>
      </c>
      <c r="EC122" s="875">
        <v>130</v>
      </c>
      <c r="ED122" s="875">
        <v>131</v>
      </c>
      <c r="EE122" s="875">
        <v>132</v>
      </c>
      <c r="EF122" s="875">
        <v>133</v>
      </c>
      <c r="EG122" s="875">
        <v>134</v>
      </c>
      <c r="EH122" s="875">
        <v>135</v>
      </c>
      <c r="EI122" s="875">
        <v>136</v>
      </c>
      <c r="EJ122" s="875">
        <v>137</v>
      </c>
      <c r="EK122" s="875">
        <v>138</v>
      </c>
      <c r="EL122" s="875">
        <v>139</v>
      </c>
      <c r="EM122" s="875">
        <v>140</v>
      </c>
      <c r="EN122" s="875">
        <v>141</v>
      </c>
      <c r="EO122" s="875">
        <v>142</v>
      </c>
      <c r="EP122" s="875">
        <v>143</v>
      </c>
      <c r="EQ122" s="875">
        <v>144</v>
      </c>
      <c r="ER122" s="875">
        <v>145</v>
      </c>
      <c r="ES122" s="875">
        <v>146</v>
      </c>
      <c r="ET122" s="875">
        <v>147</v>
      </c>
      <c r="EU122" s="875">
        <v>148</v>
      </c>
      <c r="EV122" s="875">
        <v>149</v>
      </c>
      <c r="EW122" s="875">
        <v>150</v>
      </c>
      <c r="EX122" s="875">
        <v>151</v>
      </c>
      <c r="EY122" s="875">
        <v>152</v>
      </c>
      <c r="EZ122" s="875">
        <v>153</v>
      </c>
      <c r="FA122" s="875">
        <v>154</v>
      </c>
      <c r="FB122" s="875">
        <v>155</v>
      </c>
      <c r="FC122" s="875">
        <v>156</v>
      </c>
      <c r="FD122" s="875">
        <v>157</v>
      </c>
      <c r="FE122" s="875">
        <v>158</v>
      </c>
      <c r="FF122" s="875">
        <v>159</v>
      </c>
      <c r="FG122" s="875">
        <v>160</v>
      </c>
      <c r="FH122" s="128"/>
      <c r="FI122" s="130"/>
      <c r="FJ122" s="130"/>
      <c r="FK122" s="130"/>
      <c r="FL122" s="182"/>
      <c r="FM122" s="647"/>
      <c r="FN122" s="1954" t="s">
        <v>363</v>
      </c>
      <c r="FO122" s="1790"/>
      <c r="FP122" s="1826">
        <f>SUM(FN119+FO119+FP119+FQ119+FR119)</f>
        <v>114</v>
      </c>
      <c r="FQ122" s="1827"/>
      <c r="FR122" s="1827"/>
      <c r="FS122" s="1828"/>
    </row>
    <row r="123" spans="1:175" x14ac:dyDescent="0.2">
      <c r="C123" s="902" t="s">
        <v>546</v>
      </c>
      <c r="D123" s="877">
        <v>1</v>
      </c>
      <c r="E123" s="877">
        <v>2</v>
      </c>
      <c r="F123" s="877">
        <v>3</v>
      </c>
      <c r="G123" s="877">
        <v>4</v>
      </c>
      <c r="H123" s="877">
        <v>5</v>
      </c>
      <c r="I123" s="877">
        <v>6</v>
      </c>
      <c r="J123" s="877">
        <v>7</v>
      </c>
      <c r="K123" s="877">
        <v>8</v>
      </c>
      <c r="L123" s="877">
        <v>9</v>
      </c>
      <c r="M123" s="877">
        <v>10</v>
      </c>
      <c r="N123" s="877">
        <v>11</v>
      </c>
      <c r="O123" s="877"/>
      <c r="P123" s="877"/>
      <c r="Q123" s="877">
        <v>12</v>
      </c>
      <c r="R123" s="877">
        <v>13</v>
      </c>
      <c r="S123" s="877">
        <v>14</v>
      </c>
      <c r="T123" s="877">
        <v>15</v>
      </c>
      <c r="U123" s="877">
        <v>16</v>
      </c>
      <c r="V123" s="877">
        <v>17</v>
      </c>
      <c r="W123" s="877">
        <v>18</v>
      </c>
      <c r="X123" s="877">
        <v>19</v>
      </c>
      <c r="Y123" s="877">
        <v>20</v>
      </c>
      <c r="Z123" s="877">
        <v>21</v>
      </c>
      <c r="AA123" s="877">
        <v>22</v>
      </c>
      <c r="AB123" s="877"/>
      <c r="AC123" s="877">
        <v>23</v>
      </c>
      <c r="AD123" s="877">
        <v>24</v>
      </c>
      <c r="AE123" s="877">
        <v>25</v>
      </c>
      <c r="AF123" s="877">
        <v>26</v>
      </c>
      <c r="AG123" s="877">
        <v>27</v>
      </c>
      <c r="AH123" s="877"/>
      <c r="AI123" s="877"/>
      <c r="AJ123" s="877">
        <v>28</v>
      </c>
      <c r="AK123" s="877"/>
      <c r="AL123" s="877">
        <v>29</v>
      </c>
      <c r="AM123" s="877"/>
      <c r="AN123" s="877">
        <v>30</v>
      </c>
      <c r="AO123" s="877"/>
      <c r="AP123" s="877">
        <v>31</v>
      </c>
      <c r="AQ123" s="877">
        <v>32</v>
      </c>
      <c r="AR123" s="877">
        <v>33</v>
      </c>
      <c r="AS123" s="877">
        <v>34</v>
      </c>
      <c r="AT123" s="877">
        <v>35</v>
      </c>
      <c r="AU123" s="877">
        <v>36</v>
      </c>
      <c r="AV123" s="877"/>
      <c r="AW123" s="877">
        <v>37</v>
      </c>
      <c r="AX123" s="877">
        <v>38</v>
      </c>
      <c r="AY123" s="877"/>
      <c r="AZ123" s="877"/>
      <c r="BA123" s="877">
        <v>39</v>
      </c>
      <c r="BB123" s="877">
        <v>40</v>
      </c>
      <c r="BC123" s="877">
        <v>41</v>
      </c>
      <c r="BD123" s="877">
        <v>42</v>
      </c>
      <c r="BE123" s="877"/>
      <c r="BF123" s="877">
        <v>43</v>
      </c>
      <c r="BG123" s="877">
        <v>44</v>
      </c>
      <c r="BH123" s="877"/>
      <c r="BI123" s="877">
        <v>45</v>
      </c>
      <c r="BJ123" s="877">
        <v>46</v>
      </c>
      <c r="BK123" s="877">
        <v>47</v>
      </c>
      <c r="BL123" s="877">
        <v>48</v>
      </c>
      <c r="BM123" s="877">
        <v>49</v>
      </c>
      <c r="BN123" s="877">
        <v>50</v>
      </c>
      <c r="BO123" s="877">
        <v>51</v>
      </c>
      <c r="BP123" s="877">
        <v>52</v>
      </c>
      <c r="BQ123" s="877">
        <v>53</v>
      </c>
      <c r="BR123" s="877">
        <v>54</v>
      </c>
      <c r="BS123" s="877"/>
      <c r="BT123" s="877">
        <v>55</v>
      </c>
      <c r="BU123" s="877">
        <v>56</v>
      </c>
      <c r="BV123" s="877">
        <v>57</v>
      </c>
      <c r="BW123" s="877">
        <v>58</v>
      </c>
      <c r="BX123" s="877">
        <v>59</v>
      </c>
      <c r="BY123" s="877">
        <v>60</v>
      </c>
      <c r="BZ123" s="877">
        <v>61</v>
      </c>
      <c r="CA123" s="877">
        <v>62</v>
      </c>
      <c r="CB123" s="877">
        <v>63</v>
      </c>
      <c r="CC123" s="877">
        <v>64</v>
      </c>
      <c r="CD123" s="877"/>
      <c r="CE123" s="877">
        <v>65</v>
      </c>
      <c r="CF123" s="877">
        <v>66</v>
      </c>
      <c r="CG123" s="877"/>
      <c r="CH123" s="877">
        <v>67</v>
      </c>
      <c r="CI123" s="877">
        <v>68</v>
      </c>
      <c r="CJ123" s="877"/>
      <c r="CK123" s="877">
        <v>69</v>
      </c>
      <c r="CL123" s="877"/>
      <c r="CM123" s="877">
        <v>70</v>
      </c>
      <c r="CN123" s="877">
        <v>71</v>
      </c>
      <c r="CO123" s="877">
        <v>72</v>
      </c>
      <c r="CP123" s="877"/>
      <c r="CQ123" s="877"/>
      <c r="CR123" s="877"/>
      <c r="CS123" s="877"/>
      <c r="CT123" s="877"/>
      <c r="CU123" s="877"/>
      <c r="CV123" s="877"/>
      <c r="CW123" s="877"/>
      <c r="CX123" s="877"/>
      <c r="CY123" s="877"/>
      <c r="CZ123" s="877"/>
      <c r="DA123" s="877"/>
      <c r="DB123" s="877"/>
      <c r="DC123" s="877"/>
      <c r="DD123" s="877"/>
      <c r="DE123" s="877"/>
      <c r="DF123" s="877"/>
      <c r="DG123" s="877"/>
      <c r="DH123" s="877"/>
      <c r="DI123" s="877"/>
      <c r="DJ123" s="877"/>
      <c r="DK123" s="877"/>
      <c r="DL123" s="877"/>
      <c r="DM123" s="877"/>
      <c r="DN123" s="877"/>
      <c r="DO123" s="877"/>
      <c r="DP123" s="877"/>
      <c r="DQ123" s="877"/>
      <c r="DR123" s="877"/>
      <c r="DS123" s="877"/>
      <c r="DT123" s="877"/>
      <c r="DU123" s="877"/>
      <c r="DV123" s="877"/>
      <c r="DW123" s="877"/>
      <c r="DX123" s="877"/>
      <c r="DY123" s="877"/>
      <c r="DZ123" s="877"/>
      <c r="EA123" s="877"/>
      <c r="EB123" s="877"/>
      <c r="EC123" s="877"/>
      <c r="ED123" s="877"/>
      <c r="EE123" s="877"/>
      <c r="EF123" s="877">
        <v>73</v>
      </c>
      <c r="EG123" s="877"/>
      <c r="EH123" s="877"/>
      <c r="EI123" s="877"/>
      <c r="EJ123" s="877">
        <v>74</v>
      </c>
      <c r="EK123" s="877"/>
      <c r="EL123" s="877"/>
      <c r="EM123" s="877"/>
      <c r="EN123" s="877">
        <v>75</v>
      </c>
      <c r="EO123" s="877">
        <v>76</v>
      </c>
      <c r="EP123" s="877">
        <v>77</v>
      </c>
      <c r="EQ123" s="877">
        <v>78</v>
      </c>
      <c r="ER123" s="877">
        <v>79</v>
      </c>
      <c r="ES123" s="877">
        <v>80</v>
      </c>
      <c r="ET123" s="877">
        <v>81</v>
      </c>
      <c r="EU123" s="877">
        <v>82</v>
      </c>
      <c r="EV123" s="877"/>
      <c r="EW123" s="877"/>
      <c r="EX123" s="877">
        <v>83</v>
      </c>
      <c r="EY123" s="877"/>
      <c r="EZ123" s="877"/>
      <c r="FA123" s="877">
        <v>84</v>
      </c>
      <c r="FB123" s="877"/>
      <c r="FC123" s="877"/>
      <c r="FD123" s="877"/>
      <c r="FE123" s="877"/>
      <c r="FF123" s="877"/>
      <c r="FG123" s="877"/>
      <c r="FH123" s="978">
        <f t="shared" ref="FH123:FM123" si="23">SUM(FH118/FH121)</f>
        <v>13.285714285714286</v>
      </c>
      <c r="FI123" s="978">
        <f t="shared" si="23"/>
        <v>10.3</v>
      </c>
      <c r="FJ123" s="978">
        <f t="shared" si="23"/>
        <v>16.615384615384617</v>
      </c>
      <c r="FK123" s="903">
        <f t="shared" si="23"/>
        <v>15</v>
      </c>
      <c r="FL123" s="904">
        <f t="shared" si="23"/>
        <v>7.9090909090909092</v>
      </c>
      <c r="FM123" s="1233">
        <f t="shared" si="23"/>
        <v>12.635294117647058</v>
      </c>
      <c r="FN123" s="10"/>
      <c r="FO123" s="10"/>
      <c r="FP123" s="10"/>
      <c r="FQ123" s="10"/>
      <c r="FR123" s="10"/>
      <c r="FS123" s="10"/>
    </row>
    <row r="124" spans="1:175" x14ac:dyDescent="0.2">
      <c r="C124" s="975" t="s">
        <v>1172</v>
      </c>
      <c r="D124" s="877"/>
      <c r="E124" s="877"/>
      <c r="F124" s="877"/>
      <c r="G124" s="877"/>
      <c r="H124" s="877"/>
      <c r="I124" s="877"/>
      <c r="J124" s="877"/>
      <c r="K124" s="877"/>
      <c r="L124" s="877"/>
      <c r="M124" s="877"/>
      <c r="N124" s="877"/>
      <c r="O124" s="877"/>
      <c r="P124" s="877"/>
      <c r="Q124" s="877"/>
      <c r="R124" s="877"/>
      <c r="S124" s="877"/>
      <c r="T124" s="877"/>
      <c r="U124" s="877"/>
      <c r="V124" s="877"/>
      <c r="W124" s="877"/>
      <c r="X124" s="877"/>
      <c r="Y124" s="877"/>
      <c r="Z124" s="877"/>
      <c r="AA124" s="877"/>
      <c r="AB124" s="877"/>
      <c r="AC124" s="877"/>
      <c r="AD124" s="877"/>
      <c r="AE124" s="877"/>
      <c r="AF124" s="877"/>
      <c r="AG124" s="877"/>
      <c r="AH124" s="877"/>
      <c r="AI124" s="877"/>
      <c r="AJ124" s="877"/>
      <c r="AK124" s="877"/>
      <c r="AL124" s="877"/>
      <c r="AM124" s="877"/>
      <c r="AN124" s="877"/>
      <c r="AO124" s="877"/>
      <c r="AP124" s="877"/>
      <c r="AQ124" s="877"/>
      <c r="AR124" s="877"/>
      <c r="AS124" s="877"/>
      <c r="AT124" s="877"/>
      <c r="AU124" s="877"/>
      <c r="AV124" s="877"/>
      <c r="AW124" s="877"/>
      <c r="AX124" s="877"/>
      <c r="AY124" s="877"/>
      <c r="AZ124" s="877"/>
      <c r="BA124" s="877"/>
      <c r="BB124" s="877"/>
      <c r="BC124" s="877"/>
      <c r="BD124" s="877"/>
      <c r="BE124" s="877"/>
      <c r="BF124" s="877"/>
      <c r="BG124" s="877"/>
      <c r="BH124" s="877"/>
      <c r="BI124" s="877"/>
      <c r="BJ124" s="1029"/>
      <c r="BK124" s="877"/>
      <c r="BL124" s="877"/>
      <c r="BM124" s="877"/>
      <c r="BN124" s="877"/>
      <c r="BO124" s="877"/>
      <c r="BP124" s="877"/>
      <c r="BQ124" s="877"/>
      <c r="BR124" s="877"/>
      <c r="BS124" s="877"/>
      <c r="BT124" s="877"/>
      <c r="BU124" s="877"/>
      <c r="BV124" s="877"/>
      <c r="BW124" s="877"/>
      <c r="BX124" s="877"/>
      <c r="BY124" s="877"/>
      <c r="BZ124" s="877"/>
      <c r="CA124" s="877"/>
      <c r="CB124" s="877"/>
      <c r="CC124" s="877"/>
      <c r="CD124" s="877"/>
      <c r="CE124" s="877"/>
      <c r="CF124" s="877"/>
      <c r="CG124" s="877"/>
      <c r="CH124" s="877"/>
      <c r="CI124" s="877"/>
      <c r="CJ124" s="877"/>
      <c r="CK124" s="877"/>
      <c r="CL124" s="877"/>
      <c r="CM124" s="877"/>
      <c r="CN124" s="877"/>
      <c r="CO124" s="877"/>
      <c r="CP124" s="877"/>
      <c r="CQ124" s="877"/>
      <c r="CR124" s="877"/>
      <c r="CS124" s="877"/>
      <c r="CT124" s="877"/>
      <c r="CU124" s="877"/>
      <c r="CV124" s="877"/>
      <c r="CW124" s="877"/>
      <c r="CX124" s="877"/>
      <c r="CY124" s="877"/>
      <c r="CZ124" s="877"/>
      <c r="DA124" s="877"/>
      <c r="DB124" s="877"/>
      <c r="DC124" s="877"/>
      <c r="DD124" s="877"/>
      <c r="DE124" s="877"/>
      <c r="DF124" s="877"/>
      <c r="DG124" s="877"/>
      <c r="DH124" s="877"/>
      <c r="DI124" s="877"/>
      <c r="DJ124" s="877"/>
      <c r="DK124" s="877"/>
      <c r="DL124" s="877"/>
      <c r="DM124" s="877"/>
      <c r="DN124" s="877"/>
      <c r="DO124" s="877"/>
      <c r="DP124" s="877"/>
      <c r="DQ124" s="877"/>
      <c r="DR124" s="877"/>
      <c r="DS124" s="877"/>
      <c r="DT124" s="877"/>
      <c r="DU124" s="877"/>
      <c r="DV124" s="877"/>
      <c r="DW124" s="877"/>
      <c r="DX124" s="877"/>
      <c r="DY124" s="877"/>
      <c r="DZ124" s="877"/>
      <c r="EA124" s="877"/>
      <c r="EB124" s="877"/>
      <c r="EC124" s="877"/>
      <c r="ED124" s="877"/>
      <c r="EE124" s="877"/>
      <c r="EF124" s="877"/>
      <c r="EG124" s="877"/>
      <c r="EH124" s="877"/>
      <c r="EI124" s="877"/>
      <c r="EJ124" s="877"/>
      <c r="EK124" s="877"/>
      <c r="EL124" s="877"/>
      <c r="EM124" s="877"/>
      <c r="EN124" s="877"/>
      <c r="EO124" s="877"/>
      <c r="EP124" s="877"/>
      <c r="EQ124" s="877"/>
      <c r="ER124" s="877"/>
      <c r="ES124" s="877"/>
      <c r="ET124" s="877"/>
      <c r="EU124" s="877"/>
      <c r="EV124" s="379"/>
      <c r="EW124" s="379"/>
      <c r="EX124" s="379"/>
      <c r="EY124" s="379"/>
      <c r="EZ124" s="379"/>
      <c r="FA124" s="379"/>
      <c r="FB124" s="379"/>
      <c r="FC124" s="379"/>
      <c r="FD124" s="379"/>
      <c r="FE124" s="379"/>
      <c r="FF124" s="379"/>
      <c r="FG124" s="379"/>
      <c r="FH124" s="976"/>
      <c r="FI124" s="976"/>
      <c r="FJ124" s="976"/>
      <c r="FK124" s="976"/>
      <c r="FL124" s="977"/>
      <c r="FM124" s="1234">
        <f>SUM(FM118/FM120)</f>
        <v>34.645161290322584</v>
      </c>
      <c r="FN124" s="10"/>
      <c r="FO124" s="10"/>
      <c r="FP124" s="10"/>
      <c r="FQ124" s="10"/>
      <c r="FR124" s="10"/>
      <c r="FS124" s="10"/>
    </row>
    <row r="125" spans="1:175" ht="255" thickBot="1" x14ac:dyDescent="0.25">
      <c r="C125" s="917"/>
      <c r="D125" s="911" t="s">
        <v>1487</v>
      </c>
      <c r="E125" s="974" t="s">
        <v>835</v>
      </c>
      <c r="F125" s="911" t="s">
        <v>721</v>
      </c>
      <c r="G125" s="979" t="s">
        <v>1252</v>
      </c>
      <c r="H125" s="980" t="s">
        <v>921</v>
      </c>
      <c r="I125" s="981" t="s">
        <v>1416</v>
      </c>
      <c r="J125" s="911" t="s">
        <v>1252</v>
      </c>
      <c r="K125" s="911" t="s">
        <v>1243</v>
      </c>
      <c r="L125" s="982" t="s">
        <v>1310</v>
      </c>
      <c r="M125" s="911" t="s">
        <v>1457</v>
      </c>
      <c r="N125" s="911" t="s">
        <v>868</v>
      </c>
      <c r="O125" s="1036" t="s">
        <v>741</v>
      </c>
      <c r="P125" s="910" t="s">
        <v>556</v>
      </c>
      <c r="Q125" s="911" t="s">
        <v>869</v>
      </c>
      <c r="R125" s="911" t="s">
        <v>971</v>
      </c>
      <c r="S125" s="911" t="s">
        <v>988</v>
      </c>
      <c r="T125" s="13" t="s">
        <v>944</v>
      </c>
      <c r="U125" s="911" t="s">
        <v>989</v>
      </c>
      <c r="V125" s="911" t="s">
        <v>1365</v>
      </c>
      <c r="W125" s="911" t="s">
        <v>1478</v>
      </c>
      <c r="X125" s="911" t="s">
        <v>850</v>
      </c>
      <c r="Y125" s="911" t="s">
        <v>1318</v>
      </c>
      <c r="Z125" s="911" t="s">
        <v>799</v>
      </c>
      <c r="AA125" s="911" t="s">
        <v>947</v>
      </c>
      <c r="AB125" s="910" t="s">
        <v>1259</v>
      </c>
      <c r="AC125" s="911" t="s">
        <v>1341</v>
      </c>
      <c r="AD125" s="911" t="s">
        <v>1372</v>
      </c>
      <c r="AE125" s="911" t="s">
        <v>983</v>
      </c>
      <c r="AF125" s="911" t="s">
        <v>1153</v>
      </c>
      <c r="AG125" s="911" t="s">
        <v>1116</v>
      </c>
      <c r="AH125" s="910" t="s">
        <v>1283</v>
      </c>
      <c r="AI125" s="910" t="s">
        <v>1080</v>
      </c>
      <c r="AJ125" s="974" t="s">
        <v>149</v>
      </c>
      <c r="AK125" s="910" t="s">
        <v>327</v>
      </c>
      <c r="AL125" s="911" t="s">
        <v>1203</v>
      </c>
      <c r="AM125" s="925" t="s">
        <v>1309</v>
      </c>
      <c r="AN125" s="974" t="s">
        <v>1389</v>
      </c>
      <c r="AO125" s="910" t="s">
        <v>83</v>
      </c>
      <c r="AP125" s="911" t="s">
        <v>900</v>
      </c>
      <c r="AQ125" s="974" t="s">
        <v>1237</v>
      </c>
      <c r="AR125" s="911" t="s">
        <v>1439</v>
      </c>
      <c r="AS125" s="911" t="s">
        <v>1100</v>
      </c>
      <c r="AT125" s="911" t="s">
        <v>948</v>
      </c>
      <c r="AU125" s="911" t="s">
        <v>50</v>
      </c>
      <c r="AV125" s="925" t="s">
        <v>1115</v>
      </c>
      <c r="AW125" s="911" t="s">
        <v>963</v>
      </c>
      <c r="AX125" s="911" t="s">
        <v>505</v>
      </c>
      <c r="AY125" s="910" t="s">
        <v>1238</v>
      </c>
      <c r="AZ125" s="984" t="s">
        <v>1069</v>
      </c>
      <c r="BA125" s="983" t="s">
        <v>903</v>
      </c>
      <c r="BB125" s="911" t="s">
        <v>1256</v>
      </c>
      <c r="BC125" s="911" t="s">
        <v>1257</v>
      </c>
      <c r="BD125" s="911" t="s">
        <v>970</v>
      </c>
      <c r="BE125" s="910" t="s">
        <v>1308</v>
      </c>
      <c r="BF125" s="924" t="s">
        <v>260</v>
      </c>
      <c r="BG125" s="924" t="s">
        <v>179</v>
      </c>
      <c r="BH125" s="925" t="s">
        <v>1332</v>
      </c>
      <c r="BI125" s="1027" t="s">
        <v>109</v>
      </c>
      <c r="BJ125" s="1030" t="s">
        <v>267</v>
      </c>
      <c r="BK125" s="1028" t="s">
        <v>267</v>
      </c>
      <c r="BL125" s="924" t="s">
        <v>989</v>
      </c>
      <c r="BM125" s="924" t="s">
        <v>103</v>
      </c>
      <c r="BN125" s="924" t="s">
        <v>119</v>
      </c>
      <c r="BO125" s="924" t="s">
        <v>627</v>
      </c>
      <c r="BP125" s="924" t="s">
        <v>325</v>
      </c>
      <c r="BQ125" s="1018" t="s">
        <v>238</v>
      </c>
      <c r="BR125" s="924" t="s">
        <v>244</v>
      </c>
      <c r="BS125" s="925" t="s">
        <v>221</v>
      </c>
      <c r="BT125" s="924" t="s">
        <v>146</v>
      </c>
      <c r="BU125" s="924" t="s">
        <v>773</v>
      </c>
      <c r="BV125" s="924" t="s">
        <v>295</v>
      </c>
      <c r="BW125" s="924" t="s">
        <v>187</v>
      </c>
      <c r="BX125" s="924" t="s">
        <v>239</v>
      </c>
      <c r="BY125" s="924" t="s">
        <v>239</v>
      </c>
      <c r="BZ125" s="924" t="s">
        <v>323</v>
      </c>
      <c r="CA125" s="924" t="s">
        <v>139</v>
      </c>
      <c r="CB125" s="1018" t="s">
        <v>255</v>
      </c>
      <c r="CC125" s="924" t="s">
        <v>140</v>
      </c>
      <c r="CD125" s="925" t="s">
        <v>93</v>
      </c>
      <c r="CE125" s="1018" t="s">
        <v>245</v>
      </c>
      <c r="CF125" s="924" t="s">
        <v>141</v>
      </c>
      <c r="CG125" s="924" t="s">
        <v>142</v>
      </c>
      <c r="CH125" s="924" t="s">
        <v>143</v>
      </c>
      <c r="CI125" s="924" t="s">
        <v>252</v>
      </c>
      <c r="CJ125" s="925" t="s">
        <v>1200</v>
      </c>
      <c r="CK125" s="924" t="s">
        <v>174</v>
      </c>
      <c r="CL125" s="925" t="s">
        <v>9</v>
      </c>
      <c r="CM125" s="1018" t="s">
        <v>1472</v>
      </c>
      <c r="CN125" s="924" t="s">
        <v>779</v>
      </c>
      <c r="CO125" s="924" t="s">
        <v>631</v>
      </c>
      <c r="CP125" s="924" t="s">
        <v>633</v>
      </c>
      <c r="CQ125" s="924" t="s">
        <v>926</v>
      </c>
      <c r="CR125" s="924" t="s">
        <v>927</v>
      </c>
      <c r="CS125" s="924" t="s">
        <v>928</v>
      </c>
      <c r="CT125" s="924" t="s">
        <v>263</v>
      </c>
      <c r="CU125" s="924" t="s">
        <v>263</v>
      </c>
      <c r="CV125" s="924" t="s">
        <v>579</v>
      </c>
      <c r="CW125" s="1018" t="s">
        <v>39</v>
      </c>
      <c r="CX125" s="924" t="s">
        <v>263</v>
      </c>
      <c r="CY125" s="924" t="s">
        <v>263</v>
      </c>
      <c r="CZ125" s="924" t="s">
        <v>184</v>
      </c>
      <c r="DA125" s="924" t="s">
        <v>632</v>
      </c>
      <c r="DB125" s="924" t="s">
        <v>89</v>
      </c>
      <c r="DC125" s="924" t="s">
        <v>557</v>
      </c>
      <c r="DD125" s="924" t="s">
        <v>248</v>
      </c>
      <c r="DE125" s="924" t="s">
        <v>1231</v>
      </c>
      <c r="DF125" s="924" t="s">
        <v>1232</v>
      </c>
      <c r="DG125" s="924" t="s">
        <v>1370</v>
      </c>
      <c r="DH125" s="924" t="s">
        <v>1371</v>
      </c>
      <c r="DI125" s="924" t="s">
        <v>328</v>
      </c>
      <c r="DJ125" s="911" t="s">
        <v>1455</v>
      </c>
      <c r="DK125" s="911" t="s">
        <v>1489</v>
      </c>
      <c r="DL125" s="974" t="s">
        <v>1494</v>
      </c>
      <c r="DM125" s="974" t="s">
        <v>1346</v>
      </c>
      <c r="DN125" s="974" t="s">
        <v>1368</v>
      </c>
      <c r="DO125" s="911" t="s">
        <v>1490</v>
      </c>
      <c r="DP125" s="974" t="s">
        <v>1276</v>
      </c>
      <c r="DQ125" s="911" t="s">
        <v>1193</v>
      </c>
      <c r="DR125" s="911" t="s">
        <v>17</v>
      </c>
      <c r="DS125" s="911" t="s">
        <v>1194</v>
      </c>
      <c r="DT125" s="911" t="s">
        <v>1195</v>
      </c>
      <c r="DU125" s="911" t="s">
        <v>1468</v>
      </c>
      <c r="DV125" s="924" t="s">
        <v>1320</v>
      </c>
      <c r="DW125" s="924" t="s">
        <v>1321</v>
      </c>
      <c r="DX125" s="924" t="s">
        <v>910</v>
      </c>
      <c r="DY125" s="911" t="s">
        <v>1519</v>
      </c>
      <c r="DZ125" s="911" t="s">
        <v>143</v>
      </c>
      <c r="EA125" s="911" t="s">
        <v>906</v>
      </c>
      <c r="EB125" s="911" t="s">
        <v>906</v>
      </c>
      <c r="EC125" s="911" t="s">
        <v>907</v>
      </c>
      <c r="ED125" s="911" t="s">
        <v>906</v>
      </c>
      <c r="EE125" s="911" t="s">
        <v>1469</v>
      </c>
      <c r="EF125" s="980" t="s">
        <v>698</v>
      </c>
      <c r="EG125" s="911" t="s">
        <v>1086</v>
      </c>
      <c r="EH125" s="911" t="s">
        <v>1087</v>
      </c>
      <c r="EI125" s="974" t="s">
        <v>1132</v>
      </c>
      <c r="EJ125" s="911" t="s">
        <v>699</v>
      </c>
      <c r="EK125" s="911" t="s">
        <v>1495</v>
      </c>
      <c r="EL125" s="911" t="s">
        <v>1087</v>
      </c>
      <c r="EM125" s="974" t="s">
        <v>1131</v>
      </c>
      <c r="EN125" s="911" t="s">
        <v>555</v>
      </c>
      <c r="EO125" s="911" t="s">
        <v>1376</v>
      </c>
      <c r="EP125" s="974" t="s">
        <v>849</v>
      </c>
      <c r="EQ125" s="911" t="s">
        <v>550</v>
      </c>
      <c r="ER125" s="911" t="s">
        <v>551</v>
      </c>
      <c r="ES125" s="911" t="s">
        <v>1523</v>
      </c>
      <c r="ET125" s="974" t="s">
        <v>1536</v>
      </c>
      <c r="EU125" s="974" t="s">
        <v>552</v>
      </c>
      <c r="EV125" s="1018" t="s">
        <v>1409</v>
      </c>
      <c r="EW125" s="1035" t="s">
        <v>1410</v>
      </c>
      <c r="EX125" s="1035" t="s">
        <v>705</v>
      </c>
      <c r="EY125" s="1035" t="s">
        <v>1083</v>
      </c>
      <c r="EZ125" s="1035" t="s">
        <v>1499</v>
      </c>
      <c r="FA125" s="1035" t="s">
        <v>706</v>
      </c>
      <c r="FB125" s="1035" t="s">
        <v>292</v>
      </c>
      <c r="FC125" s="1035" t="s">
        <v>292</v>
      </c>
      <c r="FD125" s="1035" t="s">
        <v>292</v>
      </c>
      <c r="FE125" s="1035" t="s">
        <v>292</v>
      </c>
      <c r="FF125" s="1035" t="s">
        <v>292</v>
      </c>
      <c r="FG125" s="1035" t="s">
        <v>292</v>
      </c>
      <c r="FH125" s="868" t="s">
        <v>818</v>
      </c>
      <c r="FI125" s="869" t="s">
        <v>1413</v>
      </c>
      <c r="FJ125" s="870" t="s">
        <v>1379</v>
      </c>
      <c r="FK125" s="871" t="s">
        <v>11</v>
      </c>
      <c r="FL125" s="872" t="s">
        <v>300</v>
      </c>
      <c r="FM125" s="1235" t="s">
        <v>127</v>
      </c>
      <c r="FN125" s="10"/>
      <c r="FO125" s="10"/>
      <c r="FP125" s="10"/>
      <c r="FQ125" s="10"/>
      <c r="FR125" s="10"/>
      <c r="FS125" s="10"/>
    </row>
    <row r="126" spans="1:175" x14ac:dyDescent="0.2">
      <c r="H126" s="913"/>
      <c r="T126" s="913"/>
      <c r="BJ126" s="913"/>
    </row>
  </sheetData>
  <mergeCells count="111">
    <mergeCell ref="FP122:FS122"/>
    <mergeCell ref="FN122:FO122"/>
    <mergeCell ref="FN119:FN120"/>
    <mergeCell ref="FO119:FO120"/>
    <mergeCell ref="FP119:FP120"/>
    <mergeCell ref="FQ119:FQ120"/>
    <mergeCell ref="FR119:FR120"/>
    <mergeCell ref="FS119:FS120"/>
    <mergeCell ref="FL2:FL3"/>
    <mergeCell ref="FM2:FM3"/>
    <mergeCell ref="FH2:FH3"/>
    <mergeCell ref="FK2:FK3"/>
    <mergeCell ref="FI2:FI3"/>
    <mergeCell ref="CI1:DD1"/>
    <mergeCell ref="FJ2:FJ3"/>
    <mergeCell ref="DE1:DQ1"/>
    <mergeCell ref="C118:C119"/>
    <mergeCell ref="D119:F119"/>
    <mergeCell ref="C1:C2"/>
    <mergeCell ref="D1:U1"/>
    <mergeCell ref="Q119:T119"/>
    <mergeCell ref="BT1:CH1"/>
    <mergeCell ref="AW119:AY119"/>
    <mergeCell ref="V1:AI1"/>
    <mergeCell ref="AJ1:AU1"/>
    <mergeCell ref="AG119:AJ119"/>
    <mergeCell ref="U119:X119"/>
    <mergeCell ref="G119:K119"/>
    <mergeCell ref="L119:N119"/>
    <mergeCell ref="AQ119:AS119"/>
    <mergeCell ref="AA119:AD119"/>
    <mergeCell ref="BO119:BQ119"/>
    <mergeCell ref="CD119:CF119"/>
    <mergeCell ref="CG119:CI119"/>
    <mergeCell ref="AW120:AY120"/>
    <mergeCell ref="AT119:AV119"/>
    <mergeCell ref="AQ120:AS120"/>
    <mergeCell ref="BO120:BQ120"/>
    <mergeCell ref="BF1:BS1"/>
    <mergeCell ref="AV1:BE1"/>
    <mergeCell ref="BA120:BB120"/>
    <mergeCell ref="BF119:BK119"/>
    <mergeCell ref="BF120:BK120"/>
    <mergeCell ref="BL119:BN119"/>
    <mergeCell ref="BL120:BN120"/>
    <mergeCell ref="BA119:BB119"/>
    <mergeCell ref="CJ119:CL119"/>
    <mergeCell ref="CJ120:CL120"/>
    <mergeCell ref="D120:F120"/>
    <mergeCell ref="U120:X120"/>
    <mergeCell ref="Y120:Z120"/>
    <mergeCell ref="AK120:AM120"/>
    <mergeCell ref="AA120:AD120"/>
    <mergeCell ref="AE120:AF120"/>
    <mergeCell ref="G120:K120"/>
    <mergeCell ref="BR119:BT119"/>
    <mergeCell ref="BR120:BT120"/>
    <mergeCell ref="Q120:T120"/>
    <mergeCell ref="Y119:Z119"/>
    <mergeCell ref="BC119:BE119"/>
    <mergeCell ref="AE119:AF119"/>
    <mergeCell ref="AK119:AL119"/>
    <mergeCell ref="AM119:AP119"/>
    <mergeCell ref="BC120:BE120"/>
    <mergeCell ref="AN120:AP120"/>
    <mergeCell ref="BU119:BZ119"/>
    <mergeCell ref="AT120:AV120"/>
    <mergeCell ref="L120:P120"/>
    <mergeCell ref="BU120:BZ120"/>
    <mergeCell ref="AG120:AJ120"/>
    <mergeCell ref="CA119:CC119"/>
    <mergeCell ref="CA120:CC120"/>
    <mergeCell ref="CU119:DB119"/>
    <mergeCell ref="CU120:DB120"/>
    <mergeCell ref="DV120:DW120"/>
    <mergeCell ref="CN120:CP120"/>
    <mergeCell ref="CQ120:CT120"/>
    <mergeCell ref="CN119:CP119"/>
    <mergeCell ref="CQ119:CT119"/>
    <mergeCell ref="DC120:DE120"/>
    <mergeCell ref="DF120:DI120"/>
    <mergeCell ref="DJ120:DK120"/>
    <mergeCell ref="DL119:DO119"/>
    <mergeCell ref="DP119:DQ119"/>
    <mergeCell ref="DR119:DU119"/>
    <mergeCell ref="DV119:DW119"/>
    <mergeCell ref="DL120:DO120"/>
    <mergeCell ref="DP120:DQ120"/>
    <mergeCell ref="DC119:DE119"/>
    <mergeCell ref="DF119:DI119"/>
    <mergeCell ref="DJ119:DK119"/>
    <mergeCell ref="CD120:CF120"/>
    <mergeCell ref="DR120:DU120"/>
    <mergeCell ref="CG120:CI120"/>
    <mergeCell ref="EA120:EE120"/>
    <mergeCell ref="EF119:EM119"/>
    <mergeCell ref="EN119:EP119"/>
    <mergeCell ref="FB120:FG120"/>
    <mergeCell ref="EF120:EM120"/>
    <mergeCell ref="EN120:EP120"/>
    <mergeCell ref="EQ120:ES120"/>
    <mergeCell ref="ET120:EZ120"/>
    <mergeCell ref="DR1:EE1"/>
    <mergeCell ref="EF1:FA1"/>
    <mergeCell ref="FB1:FG1"/>
    <mergeCell ref="EQ119:ES119"/>
    <mergeCell ref="ET119:EZ119"/>
    <mergeCell ref="FB119:FG119"/>
    <mergeCell ref="DX119:DZ119"/>
    <mergeCell ref="EA119:EE119"/>
    <mergeCell ref="DX120:DZ120"/>
  </mergeCells>
  <phoneticPr fontId="9" type="noConversion"/>
  <pageMargins left="0.78740157499999996" right="0.78740157499999996" top="0.984251969" bottom="0.984251969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</vt:i4>
      </vt:variant>
    </vt:vector>
  </HeadingPairs>
  <TitlesOfParts>
    <vt:vector size="16" baseType="lpstr">
      <vt:lpstr>2011-2012</vt:lpstr>
      <vt:lpstr>2012-2013</vt:lpstr>
      <vt:lpstr>2013-2014</vt:lpstr>
      <vt:lpstr>2014-2015</vt:lpstr>
      <vt:lpstr>2015-2016</vt:lpstr>
      <vt:lpstr>2016-2017</vt:lpstr>
      <vt:lpstr>2017-2018</vt:lpstr>
      <vt:lpstr>2018-2019</vt:lpstr>
      <vt:lpstr>2019-2020</vt:lpstr>
      <vt:lpstr>2020-2021</vt:lpstr>
      <vt:lpstr>2021-2022</vt:lpstr>
      <vt:lpstr>2022-2023</vt:lpstr>
      <vt:lpstr>2023-2024</vt:lpstr>
      <vt:lpstr>2024-2025</vt:lpstr>
      <vt:lpstr>2025-2026</vt:lpstr>
      <vt:lpstr>Autre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 HUSSON</dc:creator>
  <cp:lastModifiedBy>User</cp:lastModifiedBy>
  <cp:lastPrinted>2022-03-21T17:40:34Z</cp:lastPrinted>
  <dcterms:created xsi:type="dcterms:W3CDTF">2012-10-10T08:49:14Z</dcterms:created>
  <dcterms:modified xsi:type="dcterms:W3CDTF">2025-09-09T10:57:21Z</dcterms:modified>
</cp:coreProperties>
</file>